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Ex2.xml" ContentType="application/vnd.ms-office.chartex+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karen\Downloads\"/>
    </mc:Choice>
  </mc:AlternateContent>
  <xr:revisionPtr revIDLastSave="0" documentId="13_ncr:1_{1CD35DCC-BCA5-4246-B048-2AA662D1E149}" xr6:coauthVersionLast="47" xr6:coauthVersionMax="47" xr10:uidLastSave="{00000000-0000-0000-0000-000000000000}"/>
  <bookViews>
    <workbookView xWindow="-110" yWindow="-110" windowWidth="21540" windowHeight="15260" tabRatio="873" activeTab="2" xr2:uid="{00000000-000D-0000-FFFF-FFFF00000000}"/>
  </bookViews>
  <sheets>
    <sheet name="Pivot Tables" sheetId="5" r:id="rId1"/>
    <sheet name="Data" sheetId="2" r:id="rId2"/>
    <sheet name="Dashboard" sheetId="3" r:id="rId3"/>
  </sheets>
  <definedNames>
    <definedName name="_xlchart.v5.0" hidden="1">'Pivot Tables'!$D$25</definedName>
    <definedName name="_xlchart.v5.1" hidden="1">'Pivot Tables'!$D$26:$D$75</definedName>
    <definedName name="_xlchart.v5.10" hidden="1">'Pivot Tables'!$E$25</definedName>
    <definedName name="_xlchart.v5.11" hidden="1">'Pivot Tables'!$E$26:$E$75</definedName>
    <definedName name="_xlchart.v5.2" hidden="1">'Pivot Tables'!$E$25</definedName>
    <definedName name="_xlchart.v5.3" hidden="1">'Pivot Tables'!$E$26:$E$75</definedName>
    <definedName name="_xlchart.v5.4" hidden="1">'Pivot Tables'!$D$25</definedName>
    <definedName name="_xlchart.v5.5" hidden="1">'Pivot Tables'!$D$26:$D$75</definedName>
    <definedName name="_xlchart.v5.6" hidden="1">'Pivot Tables'!$E$25</definedName>
    <definedName name="_xlchart.v5.7" hidden="1">'Pivot Tables'!$E$26:$E$75</definedName>
    <definedName name="_xlchart.v5.8" hidden="1">'Pivot Tables'!$D$25</definedName>
    <definedName name="_xlchart.v5.9" hidden="1">'Pivot Tables'!$D$26:$D$75</definedName>
    <definedName name="NativeTimeline_Invoice_Date">#N/A</definedName>
    <definedName name="Slicer_Beverage_Brand">#N/A</definedName>
    <definedName name="Slicer_Region">#N/A</definedName>
    <definedName name="Slicer_Retaile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hwl5n/6E4JEifg9kWlAttRGuttmA=="/>
    </ext>
  </extLst>
</workbook>
</file>

<file path=xl/calcChain.xml><?xml version="1.0" encoding="utf-8"?>
<calcChain xmlns="http://schemas.openxmlformats.org/spreadsheetml/2006/main">
  <c r="E26" i="5" l="1"/>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R3893" i="2"/>
  <c r="Q3893" i="2"/>
  <c r="P3893" i="2"/>
  <c r="L3893" i="2"/>
  <c r="K3893" i="2"/>
  <c r="R3892" i="2"/>
  <c r="Q3892" i="2"/>
  <c r="P3892" i="2"/>
  <c r="K3892" i="2"/>
  <c r="L3892" i="2" s="1"/>
  <c r="R3891" i="2"/>
  <c r="Q3891" i="2"/>
  <c r="P3891" i="2"/>
  <c r="K3891" i="2"/>
  <c r="L3891" i="2" s="1"/>
  <c r="R3890" i="2"/>
  <c r="Q3890" i="2"/>
  <c r="P3890" i="2"/>
  <c r="K3890" i="2"/>
  <c r="L3890" i="2" s="1"/>
  <c r="R3889" i="2"/>
  <c r="Q3889" i="2"/>
  <c r="P3889" i="2"/>
  <c r="L3889" i="2"/>
  <c r="K3889" i="2"/>
  <c r="R3888" i="2"/>
  <c r="Q3888" i="2"/>
  <c r="P3888" i="2"/>
  <c r="K3888" i="2"/>
  <c r="L3888" i="2" s="1"/>
  <c r="R3887" i="2"/>
  <c r="Q3887" i="2"/>
  <c r="P3887" i="2"/>
  <c r="K3887" i="2"/>
  <c r="L3887" i="2" s="1"/>
  <c r="R3886" i="2"/>
  <c r="Q3886" i="2"/>
  <c r="P3886" i="2"/>
  <c r="K3886" i="2"/>
  <c r="L3886" i="2" s="1"/>
  <c r="R3885" i="2"/>
  <c r="Q3885" i="2"/>
  <c r="P3885" i="2"/>
  <c r="L3885" i="2"/>
  <c r="K3885" i="2"/>
  <c r="R3884" i="2"/>
  <c r="Q3884" i="2"/>
  <c r="P3884" i="2"/>
  <c r="K3884" i="2"/>
  <c r="L3884" i="2" s="1"/>
  <c r="R3883" i="2"/>
  <c r="Q3883" i="2"/>
  <c r="P3883" i="2"/>
  <c r="K3883" i="2"/>
  <c r="L3883" i="2" s="1"/>
  <c r="R3882" i="2"/>
  <c r="Q3882" i="2"/>
  <c r="P3882" i="2"/>
  <c r="L3882" i="2"/>
  <c r="K3882" i="2"/>
  <c r="R3881" i="2"/>
  <c r="Q3881" i="2"/>
  <c r="P3881" i="2"/>
  <c r="L3881" i="2"/>
  <c r="K3881" i="2"/>
  <c r="R3880" i="2"/>
  <c r="Q3880" i="2"/>
  <c r="P3880" i="2"/>
  <c r="K3880" i="2"/>
  <c r="L3880" i="2" s="1"/>
  <c r="R3879" i="2"/>
  <c r="Q3879" i="2"/>
  <c r="P3879" i="2"/>
  <c r="K3879" i="2"/>
  <c r="L3879" i="2" s="1"/>
  <c r="R3878" i="2"/>
  <c r="Q3878" i="2"/>
  <c r="P3878" i="2"/>
  <c r="K3878" i="2"/>
  <c r="L3878" i="2" s="1"/>
  <c r="R3877" i="2"/>
  <c r="Q3877" i="2"/>
  <c r="P3877" i="2"/>
  <c r="L3877" i="2"/>
  <c r="K3877" i="2"/>
  <c r="R3876" i="2"/>
  <c r="Q3876" i="2"/>
  <c r="P3876" i="2"/>
  <c r="K3876" i="2"/>
  <c r="L3876" i="2" s="1"/>
  <c r="R3875" i="2"/>
  <c r="Q3875" i="2"/>
  <c r="P3875" i="2"/>
  <c r="K3875" i="2"/>
  <c r="L3875" i="2" s="1"/>
  <c r="R3874" i="2"/>
  <c r="Q3874" i="2"/>
  <c r="P3874" i="2"/>
  <c r="L3874" i="2"/>
  <c r="K3874" i="2"/>
  <c r="R3873" i="2"/>
  <c r="Q3873" i="2"/>
  <c r="P3873" i="2"/>
  <c r="L3873" i="2"/>
  <c r="K3873" i="2"/>
  <c r="R3872" i="2"/>
  <c r="Q3872" i="2"/>
  <c r="P3872" i="2"/>
  <c r="K3872" i="2"/>
  <c r="L3872" i="2" s="1"/>
  <c r="R3871" i="2"/>
  <c r="Q3871" i="2"/>
  <c r="P3871" i="2"/>
  <c r="K3871" i="2"/>
  <c r="L3871" i="2" s="1"/>
  <c r="R3870" i="2"/>
  <c r="Q3870" i="2"/>
  <c r="P3870" i="2"/>
  <c r="K3870" i="2"/>
  <c r="L3870" i="2" s="1"/>
  <c r="R3869" i="2"/>
  <c r="Q3869" i="2"/>
  <c r="P3869" i="2"/>
  <c r="L3869" i="2"/>
  <c r="K3869" i="2"/>
  <c r="R3868" i="2"/>
  <c r="Q3868" i="2"/>
  <c r="P3868" i="2"/>
  <c r="K3868" i="2"/>
  <c r="L3868" i="2" s="1"/>
  <c r="R3867" i="2"/>
  <c r="Q3867" i="2"/>
  <c r="P3867" i="2"/>
  <c r="K3867" i="2"/>
  <c r="L3867" i="2" s="1"/>
  <c r="R3866" i="2"/>
  <c r="Q3866" i="2"/>
  <c r="P3866" i="2"/>
  <c r="K3866" i="2"/>
  <c r="L3866" i="2" s="1"/>
  <c r="R3865" i="2"/>
  <c r="Q3865" i="2"/>
  <c r="P3865" i="2"/>
  <c r="L3865" i="2"/>
  <c r="K3865" i="2"/>
  <c r="R3864" i="2"/>
  <c r="Q3864" i="2"/>
  <c r="P3864" i="2"/>
  <c r="K3864" i="2"/>
  <c r="L3864" i="2" s="1"/>
  <c r="R3863" i="2"/>
  <c r="Q3863" i="2"/>
  <c r="P3863" i="2"/>
  <c r="K3863" i="2"/>
  <c r="L3863" i="2" s="1"/>
  <c r="R3862" i="2"/>
  <c r="Q3862" i="2"/>
  <c r="P3862" i="2"/>
  <c r="K3862" i="2"/>
  <c r="L3862" i="2" s="1"/>
  <c r="R3861" i="2"/>
  <c r="Q3861" i="2"/>
  <c r="P3861" i="2"/>
  <c r="L3861" i="2"/>
  <c r="K3861" i="2"/>
  <c r="R3860" i="2"/>
  <c r="Q3860" i="2"/>
  <c r="P3860" i="2"/>
  <c r="K3860" i="2"/>
  <c r="L3860" i="2" s="1"/>
  <c r="R3859" i="2"/>
  <c r="Q3859" i="2"/>
  <c r="P3859" i="2"/>
  <c r="K3859" i="2"/>
  <c r="L3859" i="2" s="1"/>
  <c r="R3858" i="2"/>
  <c r="Q3858" i="2"/>
  <c r="P3858" i="2"/>
  <c r="K3858" i="2"/>
  <c r="L3858" i="2" s="1"/>
  <c r="R3857" i="2"/>
  <c r="Q3857" i="2"/>
  <c r="P3857" i="2"/>
  <c r="L3857" i="2"/>
  <c r="K3857" i="2"/>
  <c r="R3856" i="2"/>
  <c r="Q3856" i="2"/>
  <c r="P3856" i="2"/>
  <c r="K3856" i="2"/>
  <c r="L3856" i="2" s="1"/>
  <c r="R3855" i="2"/>
  <c r="Q3855" i="2"/>
  <c r="P3855" i="2"/>
  <c r="K3855" i="2"/>
  <c r="L3855" i="2" s="1"/>
  <c r="R3854" i="2"/>
  <c r="Q3854" i="2"/>
  <c r="P3854" i="2"/>
  <c r="K3854" i="2"/>
  <c r="L3854" i="2" s="1"/>
  <c r="R3853" i="2"/>
  <c r="Q3853" i="2"/>
  <c r="P3853" i="2"/>
  <c r="L3853" i="2"/>
  <c r="K3853" i="2"/>
  <c r="R3852" i="2"/>
  <c r="Q3852" i="2"/>
  <c r="P3852" i="2"/>
  <c r="K3852" i="2"/>
  <c r="L3852" i="2" s="1"/>
  <c r="R3851" i="2"/>
  <c r="Q3851" i="2"/>
  <c r="P3851" i="2"/>
  <c r="K3851" i="2"/>
  <c r="L3851" i="2" s="1"/>
  <c r="R3850" i="2"/>
  <c r="Q3850" i="2"/>
  <c r="P3850" i="2"/>
  <c r="K3850" i="2"/>
  <c r="L3850" i="2" s="1"/>
  <c r="R3849" i="2"/>
  <c r="Q3849" i="2"/>
  <c r="P3849" i="2"/>
  <c r="L3849" i="2"/>
  <c r="K3849" i="2"/>
  <c r="R3848" i="2"/>
  <c r="Q3848" i="2"/>
  <c r="P3848" i="2"/>
  <c r="K3848" i="2"/>
  <c r="L3848" i="2" s="1"/>
  <c r="R3847" i="2"/>
  <c r="Q3847" i="2"/>
  <c r="P3847" i="2"/>
  <c r="K3847" i="2"/>
  <c r="L3847" i="2" s="1"/>
  <c r="R3846" i="2"/>
  <c r="Q3846" i="2"/>
  <c r="P3846" i="2"/>
  <c r="L3846" i="2"/>
  <c r="K3846" i="2"/>
  <c r="R3845" i="2"/>
  <c r="Q3845" i="2"/>
  <c r="P3845" i="2"/>
  <c r="L3845" i="2"/>
  <c r="K3845" i="2"/>
  <c r="R3844" i="2"/>
  <c r="Q3844" i="2"/>
  <c r="P3844" i="2"/>
  <c r="K3844" i="2"/>
  <c r="L3844" i="2" s="1"/>
  <c r="R3843" i="2"/>
  <c r="Q3843" i="2"/>
  <c r="P3843" i="2"/>
  <c r="L3843" i="2"/>
  <c r="K3843" i="2"/>
  <c r="R3842" i="2"/>
  <c r="Q3842" i="2"/>
  <c r="P3842" i="2"/>
  <c r="K3842" i="2"/>
  <c r="L3842" i="2" s="1"/>
  <c r="R3841" i="2"/>
  <c r="Q3841" i="2"/>
  <c r="P3841" i="2"/>
  <c r="L3841" i="2"/>
  <c r="K3841" i="2"/>
  <c r="R3840" i="2"/>
  <c r="Q3840" i="2"/>
  <c r="P3840" i="2"/>
  <c r="K3840" i="2"/>
  <c r="L3840" i="2" s="1"/>
  <c r="R3839" i="2"/>
  <c r="Q3839" i="2"/>
  <c r="P3839" i="2"/>
  <c r="K3839" i="2"/>
  <c r="L3839" i="2" s="1"/>
  <c r="R3838" i="2"/>
  <c r="Q3838" i="2"/>
  <c r="P3838" i="2"/>
  <c r="L3838" i="2"/>
  <c r="K3838" i="2"/>
  <c r="R3837" i="2"/>
  <c r="Q3837" i="2"/>
  <c r="P3837" i="2"/>
  <c r="L3837" i="2"/>
  <c r="K3837" i="2"/>
  <c r="R3836" i="2"/>
  <c r="Q3836" i="2"/>
  <c r="P3836" i="2"/>
  <c r="K3836" i="2"/>
  <c r="L3836" i="2" s="1"/>
  <c r="R3835" i="2"/>
  <c r="Q3835" i="2"/>
  <c r="P3835" i="2"/>
  <c r="L3835" i="2"/>
  <c r="K3835" i="2"/>
  <c r="R3834" i="2"/>
  <c r="Q3834" i="2"/>
  <c r="P3834" i="2"/>
  <c r="K3834" i="2"/>
  <c r="L3834" i="2" s="1"/>
  <c r="R3833" i="2"/>
  <c r="Q3833" i="2"/>
  <c r="P3833" i="2"/>
  <c r="L3833" i="2"/>
  <c r="K3833" i="2"/>
  <c r="R3832" i="2"/>
  <c r="Q3832" i="2"/>
  <c r="P3832" i="2"/>
  <c r="K3832" i="2"/>
  <c r="L3832" i="2" s="1"/>
  <c r="R3831" i="2"/>
  <c r="Q3831" i="2"/>
  <c r="P3831" i="2"/>
  <c r="K3831" i="2"/>
  <c r="L3831" i="2" s="1"/>
  <c r="R3830" i="2"/>
  <c r="Q3830" i="2"/>
  <c r="P3830" i="2"/>
  <c r="L3830" i="2"/>
  <c r="K3830" i="2"/>
  <c r="R3829" i="2"/>
  <c r="Q3829" i="2"/>
  <c r="P3829" i="2"/>
  <c r="L3829" i="2"/>
  <c r="K3829" i="2"/>
  <c r="R3828" i="2"/>
  <c r="Q3828" i="2"/>
  <c r="P3828" i="2"/>
  <c r="K3828" i="2"/>
  <c r="L3828" i="2" s="1"/>
  <c r="R3827" i="2"/>
  <c r="Q3827" i="2"/>
  <c r="P3827" i="2"/>
  <c r="K3827" i="2"/>
  <c r="L3827" i="2" s="1"/>
  <c r="R3826" i="2"/>
  <c r="Q3826" i="2"/>
  <c r="P3826" i="2"/>
  <c r="K3826" i="2"/>
  <c r="L3826" i="2" s="1"/>
  <c r="R3825" i="2"/>
  <c r="Q3825" i="2"/>
  <c r="P3825" i="2"/>
  <c r="L3825" i="2"/>
  <c r="K3825" i="2"/>
  <c r="R3824" i="2"/>
  <c r="Q3824" i="2"/>
  <c r="P3824" i="2"/>
  <c r="K3824" i="2"/>
  <c r="L3824" i="2" s="1"/>
  <c r="R3823" i="2"/>
  <c r="Q3823" i="2"/>
  <c r="P3823" i="2"/>
  <c r="K3823" i="2"/>
  <c r="L3823" i="2" s="1"/>
  <c r="R3822" i="2"/>
  <c r="Q3822" i="2"/>
  <c r="P3822" i="2"/>
  <c r="L3822" i="2"/>
  <c r="K3822" i="2"/>
  <c r="K3821" i="2"/>
  <c r="L3821" i="2" s="1"/>
  <c r="K3820" i="2"/>
  <c r="L3820" i="2" s="1"/>
  <c r="K3819" i="2"/>
  <c r="L3819" i="2" s="1"/>
  <c r="L3818" i="2"/>
  <c r="K3818" i="2"/>
  <c r="K3817" i="2"/>
  <c r="L3817" i="2" s="1"/>
  <c r="K3816" i="2"/>
  <c r="L3816" i="2" s="1"/>
  <c r="K3815" i="2"/>
  <c r="L3815" i="2" s="1"/>
  <c r="L3814" i="2"/>
  <c r="K3814" i="2"/>
  <c r="K3813" i="2"/>
  <c r="L3813" i="2" s="1"/>
  <c r="K3812" i="2"/>
  <c r="L3812" i="2" s="1"/>
  <c r="K3811" i="2"/>
  <c r="L3811" i="2" s="1"/>
  <c r="L3810" i="2"/>
  <c r="K3810" i="2"/>
  <c r="K3809" i="2"/>
  <c r="L3809" i="2" s="1"/>
  <c r="K3808" i="2"/>
  <c r="L3808" i="2" s="1"/>
  <c r="K3807" i="2"/>
  <c r="L3807" i="2" s="1"/>
  <c r="L3806" i="2"/>
  <c r="K3806" i="2"/>
  <c r="K3805" i="2"/>
  <c r="L3805" i="2" s="1"/>
  <c r="K3804" i="2"/>
  <c r="L3804" i="2" s="1"/>
  <c r="K3803" i="2"/>
  <c r="L3803" i="2" s="1"/>
  <c r="L3802" i="2"/>
  <c r="K3802" i="2"/>
  <c r="K3801" i="2"/>
  <c r="L3801" i="2" s="1"/>
  <c r="K3800" i="2"/>
  <c r="L3800" i="2" s="1"/>
  <c r="K3799" i="2"/>
  <c r="L3799" i="2" s="1"/>
  <c r="L3798" i="2"/>
  <c r="K3798" i="2"/>
  <c r="K3797" i="2"/>
  <c r="L3797" i="2" s="1"/>
  <c r="K3796" i="2"/>
  <c r="L3796" i="2" s="1"/>
  <c r="K3795" i="2"/>
  <c r="L3795" i="2" s="1"/>
  <c r="L3794" i="2"/>
  <c r="K3794" i="2"/>
  <c r="K3793" i="2"/>
  <c r="L3793" i="2" s="1"/>
  <c r="K3792" i="2"/>
  <c r="L3792" i="2" s="1"/>
  <c r="K3791" i="2"/>
  <c r="L3791" i="2" s="1"/>
  <c r="L3790" i="2"/>
  <c r="K3790" i="2"/>
  <c r="K3789" i="2"/>
  <c r="L3789" i="2" s="1"/>
  <c r="K3788" i="2"/>
  <c r="L3788" i="2" s="1"/>
  <c r="K3787" i="2"/>
  <c r="L3787" i="2" s="1"/>
  <c r="L3786" i="2"/>
  <c r="K3786" i="2"/>
  <c r="K3785" i="2"/>
  <c r="L3785" i="2" s="1"/>
  <c r="K3784" i="2"/>
  <c r="L3784" i="2" s="1"/>
  <c r="K3783" i="2"/>
  <c r="L3783" i="2" s="1"/>
  <c r="L3782" i="2"/>
  <c r="K3782" i="2"/>
  <c r="K3781" i="2"/>
  <c r="L3781" i="2" s="1"/>
  <c r="K3780" i="2"/>
  <c r="L3780" i="2" s="1"/>
  <c r="K3779" i="2"/>
  <c r="L3779" i="2" s="1"/>
  <c r="L3778" i="2"/>
  <c r="K3778" i="2"/>
  <c r="K3777" i="2"/>
  <c r="L3777" i="2" s="1"/>
  <c r="K3776" i="2"/>
  <c r="L3776" i="2" s="1"/>
  <c r="K3775" i="2"/>
  <c r="L3775" i="2" s="1"/>
  <c r="L3774" i="2"/>
  <c r="K3774" i="2"/>
  <c r="K3773" i="2"/>
  <c r="L3773" i="2" s="1"/>
  <c r="K3772" i="2"/>
  <c r="L3772" i="2" s="1"/>
  <c r="K3771" i="2"/>
  <c r="L3771" i="2" s="1"/>
  <c r="L3770" i="2"/>
  <c r="K3770" i="2"/>
  <c r="K3769" i="2"/>
  <c r="L3769" i="2" s="1"/>
  <c r="K3768" i="2"/>
  <c r="L3768" i="2" s="1"/>
  <c r="K3767" i="2"/>
  <c r="L3767" i="2" s="1"/>
  <c r="L3766" i="2"/>
  <c r="K3766" i="2"/>
  <c r="K3765" i="2"/>
  <c r="L3765" i="2" s="1"/>
  <c r="K3764" i="2"/>
  <c r="L3764" i="2" s="1"/>
  <c r="K3763" i="2"/>
  <c r="L3763" i="2" s="1"/>
  <c r="L3762" i="2"/>
  <c r="K3762" i="2"/>
  <c r="K3761" i="2"/>
  <c r="L3761" i="2" s="1"/>
  <c r="K3760" i="2"/>
  <c r="L3760" i="2" s="1"/>
  <c r="K3759" i="2"/>
  <c r="L3759" i="2" s="1"/>
  <c r="L3758" i="2"/>
  <c r="K3758" i="2"/>
  <c r="K3757" i="2"/>
  <c r="L3757" i="2" s="1"/>
  <c r="K3756" i="2"/>
  <c r="L3756" i="2" s="1"/>
  <c r="K3755" i="2"/>
  <c r="L3755" i="2" s="1"/>
  <c r="L3754" i="2"/>
  <c r="K3754" i="2"/>
  <c r="K3753" i="2"/>
  <c r="L3753" i="2" s="1"/>
  <c r="K3752" i="2"/>
  <c r="L3752" i="2" s="1"/>
  <c r="K3751" i="2"/>
  <c r="L3751" i="2" s="1"/>
  <c r="L3750" i="2"/>
  <c r="K3750" i="2"/>
  <c r="K3749" i="2"/>
  <c r="L3749" i="2" s="1"/>
  <c r="K3748" i="2"/>
  <c r="L3748" i="2" s="1"/>
  <c r="K3747" i="2"/>
  <c r="L3747" i="2" s="1"/>
  <c r="L3746" i="2"/>
  <c r="K3746" i="2"/>
  <c r="K3745" i="2"/>
  <c r="L3745" i="2" s="1"/>
  <c r="K3744" i="2"/>
  <c r="L3744" i="2" s="1"/>
  <c r="K3743" i="2"/>
  <c r="L3743" i="2" s="1"/>
  <c r="L3742" i="2"/>
  <c r="K3742" i="2"/>
  <c r="K3741" i="2"/>
  <c r="L3741" i="2" s="1"/>
  <c r="K3740" i="2"/>
  <c r="L3740" i="2" s="1"/>
  <c r="K3739" i="2"/>
  <c r="L3739" i="2" s="1"/>
  <c r="L3738" i="2"/>
  <c r="K3738" i="2"/>
  <c r="K3737" i="2"/>
  <c r="L3737" i="2" s="1"/>
  <c r="K3736" i="2"/>
  <c r="L3736" i="2" s="1"/>
  <c r="K3735" i="2"/>
  <c r="L3735" i="2" s="1"/>
  <c r="L3734" i="2"/>
  <c r="K3734" i="2"/>
  <c r="K3733" i="2"/>
  <c r="L3733" i="2" s="1"/>
  <c r="K3732" i="2"/>
  <c r="L3732" i="2" s="1"/>
  <c r="K3731" i="2"/>
  <c r="L3731" i="2" s="1"/>
  <c r="L3730" i="2"/>
  <c r="K3730" i="2"/>
  <c r="K3729" i="2"/>
  <c r="L3729" i="2" s="1"/>
  <c r="K3728" i="2"/>
  <c r="L3728" i="2" s="1"/>
  <c r="K3727" i="2"/>
  <c r="L3727" i="2" s="1"/>
  <c r="L3726" i="2"/>
  <c r="K3726" i="2"/>
  <c r="K3725" i="2"/>
  <c r="L3725" i="2" s="1"/>
  <c r="K3724" i="2"/>
  <c r="L3724" i="2" s="1"/>
  <c r="K3723" i="2"/>
  <c r="L3723" i="2" s="1"/>
  <c r="L3722" i="2"/>
  <c r="K3722" i="2"/>
  <c r="K3721" i="2"/>
  <c r="L3721" i="2" s="1"/>
  <c r="K3720" i="2"/>
  <c r="L3720" i="2" s="1"/>
  <c r="K3719" i="2"/>
  <c r="L3719" i="2" s="1"/>
  <c r="L3718" i="2"/>
  <c r="K3718" i="2"/>
  <c r="K3717" i="2"/>
  <c r="L3717" i="2" s="1"/>
  <c r="K3716" i="2"/>
  <c r="L3716" i="2" s="1"/>
  <c r="K3715" i="2"/>
  <c r="L3715" i="2" s="1"/>
  <c r="L3714" i="2"/>
  <c r="K3714" i="2"/>
  <c r="K3713" i="2"/>
  <c r="L3713" i="2" s="1"/>
  <c r="K3712" i="2"/>
  <c r="L3712" i="2" s="1"/>
  <c r="K3711" i="2"/>
  <c r="L3711" i="2" s="1"/>
  <c r="L3710" i="2"/>
  <c r="K3710" i="2"/>
  <c r="K3709" i="2"/>
  <c r="L3709" i="2" s="1"/>
  <c r="K3708" i="2"/>
  <c r="L3708" i="2" s="1"/>
  <c r="K3707" i="2"/>
  <c r="L3707" i="2" s="1"/>
  <c r="L3706" i="2"/>
  <c r="K3706" i="2"/>
  <c r="K3705" i="2"/>
  <c r="L3705" i="2" s="1"/>
  <c r="K3704" i="2"/>
  <c r="L3704" i="2" s="1"/>
  <c r="K3703" i="2"/>
  <c r="L3703" i="2" s="1"/>
  <c r="L3702" i="2"/>
  <c r="K3702" i="2"/>
  <c r="K3701" i="2"/>
  <c r="L3701" i="2" s="1"/>
  <c r="K3700" i="2"/>
  <c r="L3700" i="2" s="1"/>
  <c r="K3699" i="2"/>
  <c r="L3699" i="2" s="1"/>
  <c r="L3698" i="2"/>
  <c r="K3698" i="2"/>
  <c r="K3697" i="2"/>
  <c r="L3697" i="2" s="1"/>
  <c r="K3696" i="2"/>
  <c r="L3696" i="2" s="1"/>
  <c r="K3695" i="2"/>
  <c r="L3695" i="2" s="1"/>
  <c r="L3694" i="2"/>
  <c r="K3694" i="2"/>
  <c r="K3693" i="2"/>
  <c r="L3693" i="2" s="1"/>
  <c r="K3692" i="2"/>
  <c r="L3692" i="2" s="1"/>
  <c r="K3691" i="2"/>
  <c r="L3691" i="2" s="1"/>
  <c r="L3690" i="2"/>
  <c r="K3690" i="2"/>
  <c r="K3689" i="2"/>
  <c r="L3689" i="2" s="1"/>
  <c r="K3688" i="2"/>
  <c r="L3688" i="2" s="1"/>
  <c r="K3687" i="2"/>
  <c r="L3687" i="2" s="1"/>
  <c r="K3686" i="2"/>
  <c r="L3686" i="2" s="1"/>
  <c r="K3685" i="2"/>
  <c r="L3685" i="2" s="1"/>
  <c r="K3684" i="2"/>
  <c r="L3684" i="2" s="1"/>
  <c r="K3683" i="2"/>
  <c r="L3683" i="2" s="1"/>
  <c r="K3682" i="2"/>
  <c r="L3682" i="2" s="1"/>
  <c r="K3681" i="2"/>
  <c r="L3681" i="2" s="1"/>
  <c r="K3680" i="2"/>
  <c r="L3680" i="2" s="1"/>
  <c r="K3679" i="2"/>
  <c r="L3679" i="2" s="1"/>
  <c r="K3678" i="2"/>
  <c r="L3678" i="2" s="1"/>
  <c r="K3677" i="2"/>
  <c r="L3677" i="2" s="1"/>
  <c r="K3676" i="2"/>
  <c r="L3676" i="2" s="1"/>
  <c r="K3675" i="2"/>
  <c r="L3675" i="2" s="1"/>
  <c r="K3674" i="2"/>
  <c r="L3674" i="2" s="1"/>
  <c r="K3673" i="2"/>
  <c r="L3673" i="2" s="1"/>
  <c r="K3672" i="2"/>
  <c r="L3672" i="2" s="1"/>
  <c r="K3671" i="2"/>
  <c r="L3671" i="2" s="1"/>
  <c r="K3670" i="2"/>
  <c r="L3670" i="2" s="1"/>
  <c r="K3669" i="2"/>
  <c r="L3669" i="2" s="1"/>
  <c r="K3668" i="2"/>
  <c r="L3668" i="2" s="1"/>
  <c r="K3667" i="2"/>
  <c r="L3667" i="2" s="1"/>
  <c r="K3666" i="2"/>
  <c r="L3666" i="2" s="1"/>
  <c r="K3665" i="2"/>
  <c r="L3665" i="2" s="1"/>
  <c r="K3664" i="2"/>
  <c r="L3664" i="2" s="1"/>
  <c r="K3663" i="2"/>
  <c r="L3663" i="2" s="1"/>
  <c r="K3662" i="2"/>
  <c r="L3662" i="2" s="1"/>
  <c r="K3661" i="2"/>
  <c r="L3661" i="2" s="1"/>
  <c r="K3660" i="2"/>
  <c r="L3660" i="2" s="1"/>
  <c r="K3659" i="2"/>
  <c r="L3659" i="2" s="1"/>
  <c r="K3658" i="2"/>
  <c r="L3658" i="2" s="1"/>
  <c r="K3657" i="2"/>
  <c r="L3657" i="2" s="1"/>
  <c r="K3656" i="2"/>
  <c r="L3656" i="2" s="1"/>
  <c r="K3655" i="2"/>
  <c r="L3655" i="2" s="1"/>
  <c r="K3654" i="2"/>
  <c r="L3654" i="2" s="1"/>
  <c r="K3653" i="2"/>
  <c r="L3653" i="2" s="1"/>
  <c r="K3652" i="2"/>
  <c r="L3652" i="2" s="1"/>
  <c r="K3651" i="2"/>
  <c r="L3651" i="2" s="1"/>
  <c r="K3650" i="2"/>
  <c r="L3650" i="2" s="1"/>
  <c r="K3649" i="2"/>
  <c r="L3649" i="2" s="1"/>
  <c r="K3648" i="2"/>
  <c r="L3648" i="2" s="1"/>
  <c r="K3647" i="2"/>
  <c r="L3647" i="2" s="1"/>
  <c r="K3646" i="2"/>
  <c r="L3646" i="2" s="1"/>
  <c r="K3645" i="2"/>
  <c r="L3645" i="2" s="1"/>
  <c r="K3644" i="2"/>
  <c r="L3644" i="2" s="1"/>
  <c r="K3643" i="2"/>
  <c r="L3643" i="2" s="1"/>
  <c r="K3642" i="2"/>
  <c r="L3642" i="2" s="1"/>
  <c r="K3641" i="2"/>
  <c r="L3641" i="2" s="1"/>
  <c r="K3640" i="2"/>
  <c r="L3640" i="2" s="1"/>
  <c r="K3639" i="2"/>
  <c r="L3639" i="2" s="1"/>
  <c r="K3638" i="2"/>
  <c r="L3638" i="2" s="1"/>
  <c r="K3637" i="2"/>
  <c r="L3637" i="2" s="1"/>
  <c r="K3636" i="2"/>
  <c r="L3636" i="2" s="1"/>
  <c r="K3635" i="2"/>
  <c r="L3635" i="2" s="1"/>
  <c r="K3634" i="2"/>
  <c r="L3634" i="2" s="1"/>
  <c r="K3633" i="2"/>
  <c r="L3633" i="2" s="1"/>
  <c r="K3632" i="2"/>
  <c r="L3632" i="2" s="1"/>
  <c r="K3631" i="2"/>
  <c r="L3631" i="2" s="1"/>
  <c r="K3630" i="2"/>
  <c r="L3630" i="2" s="1"/>
  <c r="K3629" i="2"/>
  <c r="L3629" i="2" s="1"/>
  <c r="K3628" i="2"/>
  <c r="L3628" i="2" s="1"/>
  <c r="K3627" i="2"/>
  <c r="L3627" i="2" s="1"/>
  <c r="K3626" i="2"/>
  <c r="L3626" i="2" s="1"/>
  <c r="K3625" i="2"/>
  <c r="L3625" i="2" s="1"/>
  <c r="K3624" i="2"/>
  <c r="L3624" i="2" s="1"/>
  <c r="K3623" i="2"/>
  <c r="L3623" i="2" s="1"/>
  <c r="K3622" i="2"/>
  <c r="L3622" i="2" s="1"/>
  <c r="K3621" i="2"/>
  <c r="L3621" i="2" s="1"/>
  <c r="K3620" i="2"/>
  <c r="L3620" i="2" s="1"/>
  <c r="K3619" i="2"/>
  <c r="L3619" i="2" s="1"/>
  <c r="K3618" i="2"/>
  <c r="L3618" i="2" s="1"/>
  <c r="K3617" i="2"/>
  <c r="L3617" i="2" s="1"/>
  <c r="K3616" i="2"/>
  <c r="L3616" i="2" s="1"/>
  <c r="K3615" i="2"/>
  <c r="L3615" i="2" s="1"/>
  <c r="K3614" i="2"/>
  <c r="L3614" i="2" s="1"/>
  <c r="K3613" i="2"/>
  <c r="L3613" i="2" s="1"/>
  <c r="K3612" i="2"/>
  <c r="L3612" i="2" s="1"/>
  <c r="K3611" i="2"/>
  <c r="L3611" i="2" s="1"/>
  <c r="K3610" i="2"/>
  <c r="L3610" i="2" s="1"/>
  <c r="K3609" i="2"/>
  <c r="L3609" i="2" s="1"/>
  <c r="K3608" i="2"/>
  <c r="L3608" i="2" s="1"/>
  <c r="K3607" i="2"/>
  <c r="L3607" i="2" s="1"/>
  <c r="K3606" i="2"/>
  <c r="L3606" i="2" s="1"/>
  <c r="K3605" i="2"/>
  <c r="L3605" i="2" s="1"/>
  <c r="K3604" i="2"/>
  <c r="L3604" i="2" s="1"/>
  <c r="K3603" i="2"/>
  <c r="L3603" i="2" s="1"/>
  <c r="K3602" i="2"/>
  <c r="L3602" i="2" s="1"/>
  <c r="K3601" i="2"/>
  <c r="L3601" i="2" s="1"/>
  <c r="K3600" i="2"/>
  <c r="L3600" i="2" s="1"/>
  <c r="K3599" i="2"/>
  <c r="L3599" i="2" s="1"/>
  <c r="K3598" i="2"/>
  <c r="L3598" i="2" s="1"/>
  <c r="K3597" i="2"/>
  <c r="L3597" i="2" s="1"/>
  <c r="K3596" i="2"/>
  <c r="L3596" i="2" s="1"/>
  <c r="K3595" i="2"/>
  <c r="L3595" i="2" s="1"/>
  <c r="K3594" i="2"/>
  <c r="L3594" i="2" s="1"/>
  <c r="K3593" i="2"/>
  <c r="L3593" i="2" s="1"/>
  <c r="K3592" i="2"/>
  <c r="L3592" i="2" s="1"/>
  <c r="K3591" i="2"/>
  <c r="L3591" i="2" s="1"/>
  <c r="K3590" i="2"/>
  <c r="L3590" i="2" s="1"/>
  <c r="K3589" i="2"/>
  <c r="L3589" i="2" s="1"/>
  <c r="K3588" i="2"/>
  <c r="L3588" i="2" s="1"/>
  <c r="K3587" i="2"/>
  <c r="L3587" i="2" s="1"/>
  <c r="K3586" i="2"/>
  <c r="L3586" i="2" s="1"/>
  <c r="K3585" i="2"/>
  <c r="L3585" i="2" s="1"/>
  <c r="K3584" i="2"/>
  <c r="L3584" i="2" s="1"/>
  <c r="K3583" i="2"/>
  <c r="L3583" i="2" s="1"/>
  <c r="K3582" i="2"/>
  <c r="L3582" i="2" s="1"/>
  <c r="K3581" i="2"/>
  <c r="L3581" i="2" s="1"/>
  <c r="K3580" i="2"/>
  <c r="L3580" i="2" s="1"/>
  <c r="K3579" i="2"/>
  <c r="L3579" i="2" s="1"/>
  <c r="K3578" i="2"/>
  <c r="L3578" i="2" s="1"/>
  <c r="K3577" i="2"/>
  <c r="L3577" i="2" s="1"/>
  <c r="K3576" i="2"/>
  <c r="L3576" i="2" s="1"/>
  <c r="K3575" i="2"/>
  <c r="L3575" i="2" s="1"/>
  <c r="K3574" i="2"/>
  <c r="L3574" i="2" s="1"/>
  <c r="K3573" i="2"/>
  <c r="L3573" i="2" s="1"/>
  <c r="K3572" i="2"/>
  <c r="L3572" i="2" s="1"/>
  <c r="K3571" i="2"/>
  <c r="L3571" i="2" s="1"/>
  <c r="K3570" i="2"/>
  <c r="L3570" i="2" s="1"/>
  <c r="K3569" i="2"/>
  <c r="L3569" i="2" s="1"/>
  <c r="L3568" i="2"/>
  <c r="K3568" i="2"/>
  <c r="K3567" i="2"/>
  <c r="L3567" i="2" s="1"/>
  <c r="L3566" i="2"/>
  <c r="K3566" i="2"/>
  <c r="K3565" i="2"/>
  <c r="L3565" i="2" s="1"/>
  <c r="L3564" i="2"/>
  <c r="K3564" i="2"/>
  <c r="K3563" i="2"/>
  <c r="L3563" i="2" s="1"/>
  <c r="L3562" i="2"/>
  <c r="K3562" i="2"/>
  <c r="K3561" i="2"/>
  <c r="L3561" i="2" s="1"/>
  <c r="L3560" i="2"/>
  <c r="K3560" i="2"/>
  <c r="K3559" i="2"/>
  <c r="L3559" i="2" s="1"/>
  <c r="L3558" i="2"/>
  <c r="K3558" i="2"/>
  <c r="K3557" i="2"/>
  <c r="L3557" i="2" s="1"/>
  <c r="L3556" i="2"/>
  <c r="K3556" i="2"/>
  <c r="K3555" i="2"/>
  <c r="L3555" i="2" s="1"/>
  <c r="L3554" i="2"/>
  <c r="K3554" i="2"/>
  <c r="K3553" i="2"/>
  <c r="L3553" i="2" s="1"/>
  <c r="L3552" i="2"/>
  <c r="K3552" i="2"/>
  <c r="K3551" i="2"/>
  <c r="L3551" i="2" s="1"/>
  <c r="L3550" i="2"/>
  <c r="K3550" i="2"/>
  <c r="K3549" i="2"/>
  <c r="L3549" i="2" s="1"/>
  <c r="L3548" i="2"/>
  <c r="K3548" i="2"/>
  <c r="K3547" i="2"/>
  <c r="L3547" i="2" s="1"/>
  <c r="L3546" i="2"/>
  <c r="K3546" i="2"/>
  <c r="K3545" i="2"/>
  <c r="L3545" i="2" s="1"/>
  <c r="L3544" i="2"/>
  <c r="K3544" i="2"/>
  <c r="K3543" i="2"/>
  <c r="L3543" i="2" s="1"/>
  <c r="L3542" i="2"/>
  <c r="K3542" i="2"/>
  <c r="K3541" i="2"/>
  <c r="L3541" i="2" s="1"/>
  <c r="L3540" i="2"/>
  <c r="K3540" i="2"/>
  <c r="K3539" i="2"/>
  <c r="L3539" i="2" s="1"/>
  <c r="L3538" i="2"/>
  <c r="K3538" i="2"/>
  <c r="K3537" i="2"/>
  <c r="L3537" i="2" s="1"/>
  <c r="L3536" i="2"/>
  <c r="K3536" i="2"/>
  <c r="K3535" i="2"/>
  <c r="L3535" i="2" s="1"/>
  <c r="L3534" i="2"/>
  <c r="K3534" i="2"/>
  <c r="K3533" i="2"/>
  <c r="L3533" i="2" s="1"/>
  <c r="L3532" i="2"/>
  <c r="K3532" i="2"/>
  <c r="K3531" i="2"/>
  <c r="L3531" i="2" s="1"/>
  <c r="L3530" i="2"/>
  <c r="K3530" i="2"/>
  <c r="K3529" i="2"/>
  <c r="L3529" i="2" s="1"/>
  <c r="L3528" i="2"/>
  <c r="K3528" i="2"/>
  <c r="K3527" i="2"/>
  <c r="L3527" i="2" s="1"/>
  <c r="L3526" i="2"/>
  <c r="K3526" i="2"/>
  <c r="K3525" i="2"/>
  <c r="L3525" i="2" s="1"/>
  <c r="L3524" i="2"/>
  <c r="K3524" i="2"/>
  <c r="K3523" i="2"/>
  <c r="L3523" i="2" s="1"/>
  <c r="L3522" i="2"/>
  <c r="K3522" i="2"/>
  <c r="K3521" i="2"/>
  <c r="L3521" i="2" s="1"/>
  <c r="L3520" i="2"/>
  <c r="K3520" i="2"/>
  <c r="K3519" i="2"/>
  <c r="L3519" i="2" s="1"/>
  <c r="L3518" i="2"/>
  <c r="K3518" i="2"/>
  <c r="K3517" i="2"/>
  <c r="L3517" i="2" s="1"/>
  <c r="L3516" i="2"/>
  <c r="K3516" i="2"/>
  <c r="K3515" i="2"/>
  <c r="L3515" i="2" s="1"/>
  <c r="L3514" i="2"/>
  <c r="K3514" i="2"/>
  <c r="K3513" i="2"/>
  <c r="L3513" i="2" s="1"/>
  <c r="L3512" i="2"/>
  <c r="K3512" i="2"/>
  <c r="K3511" i="2"/>
  <c r="L3511" i="2" s="1"/>
  <c r="L3510" i="2"/>
  <c r="K3510" i="2"/>
  <c r="K3509" i="2"/>
  <c r="L3509" i="2" s="1"/>
  <c r="L3508" i="2"/>
  <c r="K3508" i="2"/>
  <c r="K3507" i="2"/>
  <c r="L3507" i="2" s="1"/>
  <c r="L3506" i="2"/>
  <c r="K3506" i="2"/>
  <c r="K3505" i="2"/>
  <c r="L3505" i="2" s="1"/>
  <c r="L3504" i="2"/>
  <c r="K3504" i="2"/>
  <c r="K3503" i="2"/>
  <c r="L3503" i="2" s="1"/>
  <c r="L3502" i="2"/>
  <c r="K3502" i="2"/>
  <c r="K3501" i="2"/>
  <c r="L3501" i="2" s="1"/>
  <c r="L3500" i="2"/>
  <c r="K3500" i="2"/>
  <c r="K3499" i="2"/>
  <c r="L3499" i="2" s="1"/>
  <c r="L3498" i="2"/>
  <c r="K3498" i="2"/>
  <c r="K3497" i="2"/>
  <c r="L3497" i="2" s="1"/>
  <c r="L3496" i="2"/>
  <c r="K3496" i="2"/>
  <c r="K3495" i="2"/>
  <c r="L3495" i="2" s="1"/>
  <c r="L3494" i="2"/>
  <c r="K3494" i="2"/>
  <c r="K3493" i="2"/>
  <c r="L3493" i="2" s="1"/>
  <c r="L3492" i="2"/>
  <c r="K3492" i="2"/>
  <c r="K3491" i="2"/>
  <c r="L3491" i="2" s="1"/>
  <c r="L3490" i="2"/>
  <c r="K3490" i="2"/>
  <c r="K3489" i="2"/>
  <c r="L3489" i="2" s="1"/>
  <c r="L3488" i="2"/>
  <c r="K3488" i="2"/>
  <c r="K3487" i="2"/>
  <c r="L3487" i="2" s="1"/>
  <c r="L3486" i="2"/>
  <c r="K3486" i="2"/>
  <c r="K3485" i="2"/>
  <c r="L3485" i="2" s="1"/>
  <c r="L3484" i="2"/>
  <c r="K3484" i="2"/>
  <c r="K3483" i="2"/>
  <c r="L3483" i="2" s="1"/>
  <c r="L3482" i="2"/>
  <c r="K3482" i="2"/>
  <c r="K3481" i="2"/>
  <c r="L3481" i="2" s="1"/>
  <c r="L3480" i="2"/>
  <c r="K3480" i="2"/>
  <c r="K3479" i="2"/>
  <c r="L3479" i="2" s="1"/>
  <c r="L3478" i="2"/>
  <c r="K3478" i="2"/>
  <c r="K3477" i="2"/>
  <c r="L3477" i="2" s="1"/>
  <c r="L3476" i="2"/>
  <c r="K3476" i="2"/>
  <c r="K3475" i="2"/>
  <c r="L3475" i="2" s="1"/>
  <c r="L3474" i="2"/>
  <c r="K3474" i="2"/>
  <c r="K3473" i="2"/>
  <c r="L3473" i="2" s="1"/>
  <c r="L3472" i="2"/>
  <c r="K3472" i="2"/>
  <c r="K3471" i="2"/>
  <c r="L3471" i="2" s="1"/>
  <c r="L3470" i="2"/>
  <c r="K3470" i="2"/>
  <c r="K3469" i="2"/>
  <c r="L3469" i="2" s="1"/>
  <c r="L3468" i="2"/>
  <c r="K3468" i="2"/>
  <c r="K3467" i="2"/>
  <c r="L3467" i="2" s="1"/>
  <c r="L3466" i="2"/>
  <c r="K3466" i="2"/>
  <c r="K3465" i="2"/>
  <c r="L3465" i="2" s="1"/>
  <c r="L3464" i="2"/>
  <c r="K3464" i="2"/>
  <c r="K3463" i="2"/>
  <c r="L3463" i="2" s="1"/>
  <c r="L3462" i="2"/>
  <c r="K3462" i="2"/>
  <c r="K3461" i="2"/>
  <c r="L3461" i="2" s="1"/>
  <c r="L3460" i="2"/>
  <c r="K3460" i="2"/>
  <c r="K3459" i="2"/>
  <c r="L3459" i="2" s="1"/>
  <c r="L3458" i="2"/>
  <c r="K3458" i="2"/>
  <c r="K3457" i="2"/>
  <c r="L3457" i="2" s="1"/>
  <c r="L3456" i="2"/>
  <c r="K3456" i="2"/>
  <c r="K3455" i="2"/>
  <c r="L3455" i="2" s="1"/>
  <c r="L3454" i="2"/>
  <c r="K3454" i="2"/>
  <c r="K3453" i="2"/>
  <c r="L3453" i="2" s="1"/>
  <c r="L3452" i="2"/>
  <c r="K3452" i="2"/>
  <c r="K3451" i="2"/>
  <c r="L3451" i="2" s="1"/>
  <c r="L3450" i="2"/>
  <c r="K3450" i="2"/>
  <c r="K3449" i="2"/>
  <c r="L3449" i="2" s="1"/>
  <c r="L3448" i="2"/>
  <c r="K3448" i="2"/>
  <c r="K3447" i="2"/>
  <c r="L3447" i="2" s="1"/>
  <c r="L3446" i="2"/>
  <c r="K3446" i="2"/>
  <c r="K3445" i="2"/>
  <c r="L3445" i="2" s="1"/>
  <c r="L3444" i="2"/>
  <c r="K3444" i="2"/>
  <c r="K3443" i="2"/>
  <c r="L3443" i="2" s="1"/>
  <c r="L3442" i="2"/>
  <c r="K3442" i="2"/>
  <c r="K3441" i="2"/>
  <c r="L3441" i="2" s="1"/>
  <c r="L3440" i="2"/>
  <c r="K3440" i="2"/>
  <c r="K3439" i="2"/>
  <c r="L3439" i="2" s="1"/>
  <c r="L3438" i="2"/>
  <c r="K3438" i="2"/>
  <c r="K3437" i="2"/>
  <c r="L3437" i="2" s="1"/>
  <c r="L3436" i="2"/>
  <c r="K3436" i="2"/>
  <c r="K3435" i="2"/>
  <c r="L3435" i="2" s="1"/>
  <c r="L3434" i="2"/>
  <c r="K3434" i="2"/>
  <c r="K3433" i="2"/>
  <c r="L3433" i="2" s="1"/>
  <c r="L3432" i="2"/>
  <c r="K3432" i="2"/>
  <c r="K3431" i="2"/>
  <c r="L3431" i="2" s="1"/>
  <c r="L3430" i="2"/>
  <c r="K3430" i="2"/>
  <c r="K3429" i="2"/>
  <c r="L3429" i="2" s="1"/>
  <c r="L3428" i="2"/>
  <c r="K3428" i="2"/>
  <c r="K3427" i="2"/>
  <c r="L3427" i="2" s="1"/>
  <c r="L3426" i="2"/>
  <c r="K3426" i="2"/>
  <c r="K3425" i="2"/>
  <c r="L3425" i="2" s="1"/>
  <c r="L3424" i="2"/>
  <c r="K3424" i="2"/>
  <c r="K3423" i="2"/>
  <c r="L3423" i="2" s="1"/>
  <c r="L3422" i="2"/>
  <c r="K3422" i="2"/>
  <c r="K3421" i="2"/>
  <c r="L3421" i="2" s="1"/>
  <c r="L3420" i="2"/>
  <c r="K3420" i="2"/>
  <c r="K3419" i="2"/>
  <c r="L3419" i="2" s="1"/>
  <c r="L3418" i="2"/>
  <c r="K3418" i="2"/>
  <c r="K3417" i="2"/>
  <c r="L3417" i="2" s="1"/>
  <c r="L3416" i="2"/>
  <c r="K3416" i="2"/>
  <c r="K3415" i="2"/>
  <c r="L3415" i="2" s="1"/>
  <c r="L3414" i="2"/>
  <c r="K3414" i="2"/>
  <c r="K3413" i="2"/>
  <c r="L3413" i="2" s="1"/>
  <c r="L3412" i="2"/>
  <c r="K3412" i="2"/>
  <c r="K3411" i="2"/>
  <c r="L3411" i="2" s="1"/>
  <c r="L3410" i="2"/>
  <c r="K3410" i="2"/>
  <c r="K3409" i="2"/>
  <c r="L3409" i="2" s="1"/>
  <c r="L3408" i="2"/>
  <c r="K3408" i="2"/>
  <c r="K3407" i="2"/>
  <c r="L3407" i="2" s="1"/>
  <c r="L3406" i="2"/>
  <c r="K3406" i="2"/>
  <c r="K3405" i="2"/>
  <c r="L3405" i="2" s="1"/>
  <c r="L3404" i="2"/>
  <c r="K3404" i="2"/>
  <c r="K3403" i="2"/>
  <c r="L3403" i="2" s="1"/>
  <c r="L3402" i="2"/>
  <c r="K3402" i="2"/>
  <c r="K3401" i="2"/>
  <c r="L3401" i="2" s="1"/>
  <c r="L3400" i="2"/>
  <c r="K3400" i="2"/>
  <c r="K3399" i="2"/>
  <c r="L3399" i="2" s="1"/>
  <c r="L3398" i="2"/>
  <c r="K3398" i="2"/>
  <c r="K3397" i="2"/>
  <c r="L3397" i="2" s="1"/>
  <c r="L3396" i="2"/>
  <c r="K3396" i="2"/>
  <c r="K3395" i="2"/>
  <c r="L3395" i="2" s="1"/>
  <c r="L3394" i="2"/>
  <c r="K3394" i="2"/>
  <c r="K3393" i="2"/>
  <c r="L3393" i="2" s="1"/>
  <c r="L3392" i="2"/>
  <c r="K3392" i="2"/>
  <c r="K3391" i="2"/>
  <c r="L3391" i="2" s="1"/>
  <c r="L3390" i="2"/>
  <c r="K3390" i="2"/>
  <c r="K3389" i="2"/>
  <c r="L3389" i="2" s="1"/>
  <c r="L3388" i="2"/>
  <c r="K3388" i="2"/>
  <c r="K3387" i="2"/>
  <c r="L3387" i="2" s="1"/>
  <c r="L3386" i="2"/>
  <c r="K3386" i="2"/>
  <c r="K3385" i="2"/>
  <c r="L3385" i="2" s="1"/>
  <c r="L3384" i="2"/>
  <c r="K3384" i="2"/>
  <c r="K3383" i="2"/>
  <c r="L3383" i="2" s="1"/>
  <c r="L3382" i="2"/>
  <c r="K3382" i="2"/>
  <c r="K3381" i="2"/>
  <c r="L3381" i="2" s="1"/>
  <c r="L3380" i="2"/>
  <c r="K3380" i="2"/>
  <c r="K3379" i="2"/>
  <c r="L3379" i="2" s="1"/>
  <c r="L3378" i="2"/>
  <c r="K3378" i="2"/>
  <c r="K3377" i="2"/>
  <c r="L3377" i="2" s="1"/>
  <c r="L3376" i="2"/>
  <c r="K3376" i="2"/>
  <c r="K3375" i="2"/>
  <c r="L3375" i="2" s="1"/>
  <c r="L3374" i="2"/>
  <c r="K3374" i="2"/>
  <c r="K3373" i="2"/>
  <c r="L3373" i="2" s="1"/>
  <c r="L3372" i="2"/>
  <c r="K3372" i="2"/>
  <c r="K3371" i="2"/>
  <c r="L3371" i="2" s="1"/>
  <c r="L3370" i="2"/>
  <c r="K3370" i="2"/>
  <c r="K3369" i="2"/>
  <c r="L3369" i="2" s="1"/>
  <c r="L3368" i="2"/>
  <c r="K3368" i="2"/>
  <c r="K3367" i="2"/>
  <c r="L3367" i="2" s="1"/>
  <c r="L3366" i="2"/>
  <c r="K3366" i="2"/>
  <c r="K3365" i="2"/>
  <c r="L3365" i="2" s="1"/>
  <c r="L3364" i="2"/>
  <c r="K3364" i="2"/>
  <c r="K3363" i="2"/>
  <c r="L3363" i="2" s="1"/>
  <c r="L3362" i="2"/>
  <c r="K3362" i="2"/>
  <c r="K3361" i="2"/>
  <c r="L3361" i="2" s="1"/>
  <c r="L3360" i="2"/>
  <c r="K3360" i="2"/>
  <c r="K3359" i="2"/>
  <c r="L3359" i="2" s="1"/>
  <c r="L3358" i="2"/>
  <c r="K3358" i="2"/>
  <c r="K3357" i="2"/>
  <c r="L3357" i="2" s="1"/>
  <c r="L3356" i="2"/>
  <c r="K3356" i="2"/>
  <c r="K3355" i="2"/>
  <c r="L3355" i="2" s="1"/>
  <c r="L3354" i="2"/>
  <c r="K3354" i="2"/>
  <c r="K3353" i="2"/>
  <c r="L3353" i="2" s="1"/>
  <c r="L3352" i="2"/>
  <c r="K3352" i="2"/>
  <c r="K3351" i="2"/>
  <c r="L3351" i="2" s="1"/>
  <c r="L3350" i="2"/>
  <c r="K3350" i="2"/>
  <c r="K3349" i="2"/>
  <c r="L3349" i="2" s="1"/>
  <c r="L3348" i="2"/>
  <c r="K3348" i="2"/>
  <c r="K3347" i="2"/>
  <c r="L3347" i="2" s="1"/>
  <c r="L3346" i="2"/>
  <c r="K3346" i="2"/>
  <c r="K3345" i="2"/>
  <c r="L3345" i="2" s="1"/>
  <c r="L3344" i="2"/>
  <c r="K3344" i="2"/>
  <c r="K3343" i="2"/>
  <c r="L3343" i="2" s="1"/>
  <c r="L3342" i="2"/>
  <c r="K3342" i="2"/>
  <c r="K3341" i="2"/>
  <c r="L3341" i="2" s="1"/>
  <c r="L3340" i="2"/>
  <c r="K3340" i="2"/>
  <c r="K3339" i="2"/>
  <c r="L3339" i="2" s="1"/>
  <c r="L3338" i="2"/>
  <c r="K3338" i="2"/>
  <c r="K3337" i="2"/>
  <c r="L3337" i="2" s="1"/>
  <c r="L3336" i="2"/>
  <c r="K3336" i="2"/>
  <c r="K3335" i="2"/>
  <c r="L3335" i="2" s="1"/>
  <c r="L3334" i="2"/>
  <c r="K3334" i="2"/>
  <c r="K3333" i="2"/>
  <c r="L3333" i="2" s="1"/>
  <c r="L3332" i="2"/>
  <c r="K3332" i="2"/>
  <c r="K3331" i="2"/>
  <c r="L3331" i="2" s="1"/>
  <c r="L3330" i="2"/>
  <c r="K3330" i="2"/>
  <c r="K3329" i="2"/>
  <c r="L3329" i="2" s="1"/>
  <c r="L3328" i="2"/>
  <c r="K3328" i="2"/>
  <c r="K3327" i="2"/>
  <c r="L3327" i="2" s="1"/>
  <c r="L3326" i="2"/>
  <c r="K3326" i="2"/>
  <c r="K3325" i="2"/>
  <c r="L3325" i="2" s="1"/>
  <c r="L3324" i="2"/>
  <c r="K3324" i="2"/>
  <c r="K3323" i="2"/>
  <c r="L3323" i="2" s="1"/>
  <c r="L3322" i="2"/>
  <c r="K3322" i="2"/>
  <c r="K3321" i="2"/>
  <c r="L3321" i="2" s="1"/>
  <c r="L3320" i="2"/>
  <c r="K3320" i="2"/>
  <c r="K3319" i="2"/>
  <c r="L3319" i="2" s="1"/>
  <c r="L3318" i="2"/>
  <c r="K3318" i="2"/>
  <c r="K3317" i="2"/>
  <c r="L3317" i="2" s="1"/>
  <c r="L3316" i="2"/>
  <c r="K3316" i="2"/>
  <c r="K3315" i="2"/>
  <c r="L3315" i="2" s="1"/>
  <c r="L3314" i="2"/>
  <c r="K3314" i="2"/>
  <c r="K3313" i="2"/>
  <c r="L3313" i="2" s="1"/>
  <c r="L3312" i="2"/>
  <c r="K3312" i="2"/>
  <c r="K3311" i="2"/>
  <c r="L3311" i="2" s="1"/>
  <c r="L3310" i="2"/>
  <c r="K3310" i="2"/>
  <c r="K3309" i="2"/>
  <c r="L3309" i="2" s="1"/>
  <c r="L3308" i="2"/>
  <c r="K3308" i="2"/>
  <c r="K3307" i="2"/>
  <c r="L3307" i="2" s="1"/>
  <c r="L3306" i="2"/>
  <c r="K3306" i="2"/>
  <c r="K3305" i="2"/>
  <c r="L3305" i="2" s="1"/>
  <c r="L3304" i="2"/>
  <c r="K3304" i="2"/>
  <c r="K3303" i="2"/>
  <c r="L3303" i="2" s="1"/>
  <c r="L3302" i="2"/>
  <c r="K3302" i="2"/>
  <c r="K3301" i="2"/>
  <c r="L3301" i="2" s="1"/>
  <c r="L3300" i="2"/>
  <c r="K3300" i="2"/>
  <c r="K3299" i="2"/>
  <c r="L3299" i="2" s="1"/>
  <c r="L3298" i="2"/>
  <c r="K3298" i="2"/>
  <c r="K3297" i="2"/>
  <c r="L3297" i="2" s="1"/>
  <c r="L3296" i="2"/>
  <c r="K3296" i="2"/>
  <c r="K3295" i="2"/>
  <c r="L3295" i="2" s="1"/>
  <c r="L3294" i="2"/>
  <c r="K3294" i="2"/>
  <c r="K3293" i="2"/>
  <c r="L3293" i="2" s="1"/>
  <c r="L3292" i="2"/>
  <c r="K3292" i="2"/>
  <c r="K3291" i="2"/>
  <c r="L3291" i="2" s="1"/>
  <c r="L3290" i="2"/>
  <c r="K3290" i="2"/>
  <c r="K3289" i="2"/>
  <c r="L3289" i="2" s="1"/>
  <c r="L3288" i="2"/>
  <c r="K3288" i="2"/>
  <c r="K3287" i="2"/>
  <c r="L3287" i="2" s="1"/>
  <c r="L3286" i="2"/>
  <c r="K3286" i="2"/>
  <c r="K3285" i="2"/>
  <c r="L3285" i="2" s="1"/>
  <c r="L3284" i="2"/>
  <c r="K3284" i="2"/>
  <c r="K3283" i="2"/>
  <c r="L3283" i="2" s="1"/>
  <c r="L3282" i="2"/>
  <c r="K3282" i="2"/>
  <c r="K3281" i="2"/>
  <c r="L3281" i="2" s="1"/>
  <c r="L3280" i="2"/>
  <c r="K3280" i="2"/>
  <c r="K3279" i="2"/>
  <c r="L3279" i="2" s="1"/>
  <c r="L3278" i="2"/>
  <c r="K3278" i="2"/>
  <c r="K3277" i="2"/>
  <c r="L3277" i="2" s="1"/>
  <c r="L3276" i="2"/>
  <c r="K3276" i="2"/>
  <c r="K3275" i="2"/>
  <c r="L3275" i="2" s="1"/>
  <c r="L3274" i="2"/>
  <c r="K3274" i="2"/>
  <c r="K3273" i="2"/>
  <c r="L3273" i="2" s="1"/>
  <c r="L3272" i="2"/>
  <c r="K3272" i="2"/>
  <c r="K3271" i="2"/>
  <c r="L3271" i="2" s="1"/>
  <c r="L3270" i="2"/>
  <c r="K3270" i="2"/>
  <c r="K3269" i="2"/>
  <c r="L3269" i="2" s="1"/>
  <c r="L3268" i="2"/>
  <c r="K3268" i="2"/>
  <c r="K3267" i="2"/>
  <c r="L3267" i="2" s="1"/>
  <c r="L3266" i="2"/>
  <c r="K3266" i="2"/>
  <c r="K3265" i="2"/>
  <c r="L3265" i="2" s="1"/>
  <c r="L3264" i="2"/>
  <c r="K3264" i="2"/>
  <c r="K3263" i="2"/>
  <c r="L3263" i="2" s="1"/>
  <c r="L3262" i="2"/>
  <c r="K3262" i="2"/>
  <c r="K3261" i="2"/>
  <c r="L3261" i="2" s="1"/>
  <c r="L3260" i="2"/>
  <c r="K3260" i="2"/>
  <c r="K3259" i="2"/>
  <c r="L3259" i="2" s="1"/>
  <c r="L3258" i="2"/>
  <c r="K3258" i="2"/>
  <c r="K3257" i="2"/>
  <c r="L3257" i="2" s="1"/>
  <c r="L3256" i="2"/>
  <c r="K3256" i="2"/>
  <c r="K3255" i="2"/>
  <c r="L3255" i="2" s="1"/>
  <c r="L3254" i="2"/>
  <c r="K3254" i="2"/>
  <c r="K3253" i="2"/>
  <c r="L3253" i="2" s="1"/>
  <c r="L3252" i="2"/>
  <c r="K3252" i="2"/>
  <c r="K3251" i="2"/>
  <c r="L3251" i="2" s="1"/>
  <c r="L3250" i="2"/>
  <c r="K3250" i="2"/>
  <c r="K3249" i="2"/>
  <c r="L3249" i="2" s="1"/>
  <c r="L3248" i="2"/>
  <c r="K3248" i="2"/>
  <c r="K3247" i="2"/>
  <c r="L3247" i="2" s="1"/>
  <c r="L3246" i="2"/>
  <c r="K3246" i="2"/>
  <c r="K3245" i="2"/>
  <c r="L3245" i="2" s="1"/>
  <c r="L3244" i="2"/>
  <c r="K3244" i="2"/>
  <c r="K3243" i="2"/>
  <c r="L3243" i="2" s="1"/>
  <c r="L3242" i="2"/>
  <c r="K3242" i="2"/>
  <c r="K3241" i="2"/>
  <c r="L3241" i="2" s="1"/>
  <c r="L3240" i="2"/>
  <c r="K3240" i="2"/>
  <c r="K3239" i="2"/>
  <c r="L3239" i="2" s="1"/>
  <c r="L3238" i="2"/>
  <c r="K3238" i="2"/>
  <c r="K3237" i="2"/>
  <c r="L3237" i="2" s="1"/>
  <c r="L3236" i="2"/>
  <c r="K3236" i="2"/>
  <c r="K3235" i="2"/>
  <c r="L3235" i="2" s="1"/>
  <c r="L3234" i="2"/>
  <c r="K3234" i="2"/>
  <c r="K3233" i="2"/>
  <c r="L3233" i="2" s="1"/>
  <c r="L3232" i="2"/>
  <c r="K3232" i="2"/>
  <c r="K3231" i="2"/>
  <c r="L3231" i="2" s="1"/>
  <c r="L3230" i="2"/>
  <c r="K3230" i="2"/>
  <c r="K3229" i="2"/>
  <c r="L3229" i="2" s="1"/>
  <c r="K3228" i="2"/>
  <c r="L3228" i="2" s="1"/>
  <c r="L3227" i="2"/>
  <c r="K3227" i="2"/>
  <c r="K3226" i="2"/>
  <c r="L3226" i="2" s="1"/>
  <c r="L3225" i="2"/>
  <c r="K3225" i="2"/>
  <c r="K3224" i="2"/>
  <c r="L3224" i="2" s="1"/>
  <c r="L3223" i="2"/>
  <c r="K3223" i="2"/>
  <c r="K3222" i="2"/>
  <c r="L3222" i="2" s="1"/>
  <c r="L3221" i="2"/>
  <c r="K3221" i="2"/>
  <c r="K3220" i="2"/>
  <c r="L3220" i="2" s="1"/>
  <c r="L3219" i="2"/>
  <c r="K3219" i="2"/>
  <c r="K3218" i="2"/>
  <c r="L3218" i="2" s="1"/>
  <c r="L3217" i="2"/>
  <c r="K3217" i="2"/>
  <c r="K3216" i="2"/>
  <c r="L3216" i="2" s="1"/>
  <c r="L3215" i="2"/>
  <c r="K3215" i="2"/>
  <c r="K3214" i="2"/>
  <c r="L3214" i="2" s="1"/>
  <c r="L3213" i="2"/>
  <c r="K3213" i="2"/>
  <c r="K3212" i="2"/>
  <c r="L3212" i="2" s="1"/>
  <c r="L3211" i="2"/>
  <c r="K3211" i="2"/>
  <c r="K3210" i="2"/>
  <c r="L3210" i="2" s="1"/>
  <c r="L3209" i="2"/>
  <c r="K3209" i="2"/>
  <c r="K3208" i="2"/>
  <c r="L3208" i="2" s="1"/>
  <c r="L3207" i="2"/>
  <c r="K3207" i="2"/>
  <c r="K3206" i="2"/>
  <c r="L3206" i="2" s="1"/>
  <c r="L3205" i="2"/>
  <c r="K3205" i="2"/>
  <c r="K3204" i="2"/>
  <c r="L3204" i="2" s="1"/>
  <c r="L3203" i="2"/>
  <c r="K3203" i="2"/>
  <c r="K3202" i="2"/>
  <c r="L3202" i="2" s="1"/>
  <c r="L3201" i="2"/>
  <c r="K3201" i="2"/>
  <c r="K3200" i="2"/>
  <c r="L3200" i="2" s="1"/>
  <c r="L3199" i="2"/>
  <c r="K3199" i="2"/>
  <c r="K3198" i="2"/>
  <c r="L3198" i="2" s="1"/>
  <c r="L3197" i="2"/>
  <c r="K3197" i="2"/>
  <c r="K3196" i="2"/>
  <c r="L3196" i="2" s="1"/>
  <c r="L3195" i="2"/>
  <c r="K3195" i="2"/>
  <c r="K3194" i="2"/>
  <c r="L3194" i="2" s="1"/>
  <c r="L3193" i="2"/>
  <c r="K3193" i="2"/>
  <c r="K3192" i="2"/>
  <c r="L3192" i="2" s="1"/>
  <c r="L3191" i="2"/>
  <c r="K3191" i="2"/>
  <c r="K3190" i="2"/>
  <c r="L3190" i="2" s="1"/>
  <c r="L3189" i="2"/>
  <c r="K3189" i="2"/>
  <c r="K3188" i="2"/>
  <c r="L3188" i="2" s="1"/>
  <c r="L3187" i="2"/>
  <c r="K3187" i="2"/>
  <c r="K3186" i="2"/>
  <c r="L3186" i="2" s="1"/>
  <c r="L3185" i="2"/>
  <c r="K3185" i="2"/>
  <c r="K3184" i="2"/>
  <c r="L3184" i="2" s="1"/>
  <c r="L3183" i="2"/>
  <c r="K3183" i="2"/>
  <c r="K3182" i="2"/>
  <c r="L3182" i="2" s="1"/>
  <c r="L3181" i="2"/>
  <c r="K3181" i="2"/>
  <c r="K3180" i="2"/>
  <c r="L3180" i="2" s="1"/>
  <c r="K3179" i="2"/>
  <c r="L3179" i="2" s="1"/>
  <c r="K3178" i="2"/>
  <c r="L3178" i="2" s="1"/>
  <c r="K3177" i="2"/>
  <c r="L3177" i="2" s="1"/>
  <c r="K3176" i="2"/>
  <c r="L3176" i="2" s="1"/>
  <c r="K3175" i="2"/>
  <c r="L3175" i="2" s="1"/>
  <c r="K3174" i="2"/>
  <c r="L3174" i="2" s="1"/>
  <c r="K3173" i="2"/>
  <c r="L3173" i="2" s="1"/>
  <c r="K3172" i="2"/>
  <c r="L3172" i="2" s="1"/>
  <c r="K3171" i="2"/>
  <c r="L3171" i="2" s="1"/>
  <c r="K3170" i="2"/>
  <c r="L3170" i="2" s="1"/>
  <c r="K3169" i="2"/>
  <c r="L3169" i="2" s="1"/>
  <c r="K3168" i="2"/>
  <c r="L3168" i="2" s="1"/>
  <c r="K3167" i="2"/>
  <c r="L3167" i="2" s="1"/>
  <c r="K3166" i="2"/>
  <c r="L3166" i="2" s="1"/>
  <c r="K3165" i="2"/>
  <c r="L3165" i="2" s="1"/>
  <c r="K3164" i="2"/>
  <c r="L3164" i="2" s="1"/>
  <c r="K3163" i="2"/>
  <c r="L3163" i="2" s="1"/>
  <c r="K3162" i="2"/>
  <c r="L3162" i="2" s="1"/>
  <c r="K3161" i="2"/>
  <c r="L3161" i="2" s="1"/>
  <c r="K3160" i="2"/>
  <c r="L3160" i="2" s="1"/>
  <c r="K3159" i="2"/>
  <c r="L3159" i="2" s="1"/>
  <c r="K3158" i="2"/>
  <c r="L3158" i="2" s="1"/>
  <c r="K3157" i="2"/>
  <c r="L3157" i="2" s="1"/>
  <c r="K3156" i="2"/>
  <c r="L3156" i="2" s="1"/>
  <c r="K3155" i="2"/>
  <c r="L3155" i="2" s="1"/>
  <c r="K3154" i="2"/>
  <c r="L3154" i="2" s="1"/>
  <c r="K3153" i="2"/>
  <c r="L3153" i="2" s="1"/>
  <c r="K3152" i="2"/>
  <c r="L3152" i="2" s="1"/>
  <c r="K3151" i="2"/>
  <c r="L3151" i="2" s="1"/>
  <c r="K3150" i="2"/>
  <c r="L3150" i="2" s="1"/>
  <c r="K3149" i="2"/>
  <c r="L3149" i="2" s="1"/>
  <c r="K3148" i="2"/>
  <c r="L3148" i="2" s="1"/>
  <c r="K3147" i="2"/>
  <c r="L3147" i="2" s="1"/>
  <c r="K3146" i="2"/>
  <c r="L3146" i="2" s="1"/>
  <c r="K3145" i="2"/>
  <c r="L3145" i="2" s="1"/>
  <c r="K3144" i="2"/>
  <c r="L3144" i="2" s="1"/>
  <c r="K3143" i="2"/>
  <c r="L3143" i="2" s="1"/>
  <c r="K3142" i="2"/>
  <c r="L3142" i="2" s="1"/>
  <c r="K3141" i="2"/>
  <c r="L3141" i="2" s="1"/>
  <c r="K3140" i="2"/>
  <c r="L3140" i="2" s="1"/>
  <c r="K3139" i="2"/>
  <c r="L3139" i="2" s="1"/>
  <c r="K3138" i="2"/>
  <c r="L3138" i="2" s="1"/>
  <c r="K3137" i="2"/>
  <c r="L3137" i="2" s="1"/>
  <c r="K3136" i="2"/>
  <c r="L3136" i="2" s="1"/>
  <c r="K3135" i="2"/>
  <c r="L3135" i="2" s="1"/>
  <c r="K3134" i="2"/>
  <c r="L3134" i="2" s="1"/>
  <c r="K3133" i="2"/>
  <c r="L3133" i="2" s="1"/>
  <c r="K3132" i="2"/>
  <c r="L3132" i="2" s="1"/>
  <c r="K3131" i="2"/>
  <c r="L3131" i="2" s="1"/>
  <c r="K3130" i="2"/>
  <c r="L3130" i="2" s="1"/>
  <c r="K3129" i="2"/>
  <c r="L3129" i="2" s="1"/>
  <c r="K3128" i="2"/>
  <c r="L3128" i="2" s="1"/>
  <c r="K3127" i="2"/>
  <c r="L3127" i="2" s="1"/>
  <c r="K3126" i="2"/>
  <c r="L3126" i="2" s="1"/>
  <c r="K3125" i="2"/>
  <c r="L3125" i="2" s="1"/>
  <c r="K3124" i="2"/>
  <c r="L3124" i="2" s="1"/>
  <c r="K3123" i="2"/>
  <c r="L3123" i="2" s="1"/>
  <c r="K3122" i="2"/>
  <c r="L3122" i="2" s="1"/>
  <c r="K3121" i="2"/>
  <c r="L3121" i="2" s="1"/>
  <c r="K3120" i="2"/>
  <c r="L3120" i="2" s="1"/>
  <c r="K3119" i="2"/>
  <c r="L3119" i="2" s="1"/>
  <c r="K3118" i="2"/>
  <c r="L3118" i="2" s="1"/>
  <c r="K3117" i="2"/>
  <c r="L3117" i="2" s="1"/>
  <c r="K3116" i="2"/>
  <c r="L3116" i="2" s="1"/>
  <c r="K3115" i="2"/>
  <c r="L3115" i="2" s="1"/>
  <c r="K3114" i="2"/>
  <c r="L3114" i="2" s="1"/>
  <c r="K3113" i="2"/>
  <c r="L3113" i="2" s="1"/>
  <c r="K3112" i="2"/>
  <c r="L3112" i="2" s="1"/>
  <c r="K3111" i="2"/>
  <c r="L3111" i="2" s="1"/>
  <c r="K3110" i="2"/>
  <c r="L3110" i="2" s="1"/>
  <c r="K3109" i="2"/>
  <c r="L3109" i="2" s="1"/>
  <c r="K3108" i="2"/>
  <c r="L3108" i="2" s="1"/>
  <c r="K3107" i="2"/>
  <c r="L3107" i="2" s="1"/>
  <c r="K3106" i="2"/>
  <c r="L3106" i="2" s="1"/>
  <c r="K3105" i="2"/>
  <c r="L3105" i="2" s="1"/>
  <c r="K3104" i="2"/>
  <c r="L3104" i="2" s="1"/>
  <c r="K3103" i="2"/>
  <c r="L3103" i="2" s="1"/>
  <c r="K3102" i="2"/>
  <c r="L3102" i="2" s="1"/>
  <c r="K3101" i="2"/>
  <c r="L3101" i="2" s="1"/>
  <c r="K3100" i="2"/>
  <c r="L3100" i="2" s="1"/>
  <c r="K3099" i="2"/>
  <c r="L3099" i="2" s="1"/>
  <c r="K3098" i="2"/>
  <c r="L3098" i="2" s="1"/>
  <c r="K3097" i="2"/>
  <c r="L3097" i="2" s="1"/>
  <c r="K3096" i="2"/>
  <c r="L3096" i="2" s="1"/>
  <c r="K3095" i="2"/>
  <c r="L3095" i="2" s="1"/>
  <c r="K3094" i="2"/>
  <c r="L3094" i="2" s="1"/>
  <c r="K3093" i="2"/>
  <c r="L3093" i="2" s="1"/>
  <c r="K3092" i="2"/>
  <c r="L3092" i="2" s="1"/>
  <c r="K3091" i="2"/>
  <c r="L3091" i="2" s="1"/>
  <c r="K3090" i="2"/>
  <c r="L3090" i="2" s="1"/>
  <c r="K3089" i="2"/>
  <c r="L3089" i="2" s="1"/>
  <c r="K3088" i="2"/>
  <c r="L3088" i="2" s="1"/>
  <c r="K3087" i="2"/>
  <c r="L3087" i="2" s="1"/>
  <c r="K3086" i="2"/>
  <c r="L3086" i="2" s="1"/>
  <c r="K3085" i="2"/>
  <c r="L3085" i="2" s="1"/>
  <c r="K3084" i="2"/>
  <c r="L3084" i="2" s="1"/>
  <c r="K3083" i="2"/>
  <c r="L3083" i="2" s="1"/>
  <c r="K3082" i="2"/>
  <c r="L3082" i="2" s="1"/>
  <c r="K3081" i="2"/>
  <c r="L3081" i="2" s="1"/>
  <c r="K3080" i="2"/>
  <c r="L3080" i="2" s="1"/>
  <c r="K3079" i="2"/>
  <c r="L3079" i="2" s="1"/>
  <c r="K3078" i="2"/>
  <c r="L3078" i="2" s="1"/>
  <c r="K3077" i="2"/>
  <c r="L3077" i="2" s="1"/>
  <c r="K3076" i="2"/>
  <c r="L3076" i="2" s="1"/>
  <c r="K3075" i="2"/>
  <c r="L3075" i="2" s="1"/>
  <c r="K3074" i="2"/>
  <c r="L3074" i="2" s="1"/>
  <c r="K3073" i="2"/>
  <c r="L3073" i="2" s="1"/>
  <c r="K3072" i="2"/>
  <c r="L3072" i="2" s="1"/>
  <c r="K3071" i="2"/>
  <c r="L3071" i="2" s="1"/>
  <c r="K3070" i="2"/>
  <c r="L3070" i="2" s="1"/>
  <c r="K3069" i="2"/>
  <c r="L3069" i="2" s="1"/>
  <c r="K3068" i="2"/>
  <c r="L3068" i="2" s="1"/>
  <c r="K3067" i="2"/>
  <c r="L3067" i="2" s="1"/>
  <c r="K3066" i="2"/>
  <c r="L3066" i="2" s="1"/>
  <c r="K3065" i="2"/>
  <c r="L3065" i="2" s="1"/>
  <c r="K3064" i="2"/>
  <c r="L3064" i="2" s="1"/>
  <c r="K3063" i="2"/>
  <c r="L3063" i="2" s="1"/>
  <c r="K3062" i="2"/>
  <c r="L3062" i="2" s="1"/>
  <c r="K3061" i="2"/>
  <c r="L3061" i="2" s="1"/>
  <c r="K3060" i="2"/>
  <c r="L3060" i="2" s="1"/>
  <c r="K3059" i="2"/>
  <c r="L3059" i="2" s="1"/>
  <c r="K3058" i="2"/>
  <c r="L3058" i="2" s="1"/>
  <c r="K3057" i="2"/>
  <c r="L3057" i="2" s="1"/>
  <c r="K3056" i="2"/>
  <c r="L3056" i="2" s="1"/>
  <c r="K3055" i="2"/>
  <c r="L3055" i="2" s="1"/>
  <c r="K3054" i="2"/>
  <c r="L3054" i="2" s="1"/>
  <c r="K3053" i="2"/>
  <c r="L3053" i="2" s="1"/>
  <c r="K3052" i="2"/>
  <c r="L3052" i="2" s="1"/>
  <c r="K3051" i="2"/>
  <c r="L3051" i="2" s="1"/>
  <c r="K3050" i="2"/>
  <c r="L3050" i="2" s="1"/>
  <c r="K3049" i="2"/>
  <c r="L3049" i="2" s="1"/>
  <c r="K3048" i="2"/>
  <c r="L3048" i="2" s="1"/>
  <c r="K3047" i="2"/>
  <c r="L3047" i="2" s="1"/>
  <c r="K3046" i="2"/>
  <c r="L3046" i="2" s="1"/>
  <c r="K3045" i="2"/>
  <c r="L3045" i="2" s="1"/>
  <c r="K3044" i="2"/>
  <c r="L3044" i="2" s="1"/>
  <c r="K3043" i="2"/>
  <c r="L3043" i="2" s="1"/>
  <c r="K3042" i="2"/>
  <c r="L3042" i="2" s="1"/>
  <c r="K3041" i="2"/>
  <c r="L3041" i="2" s="1"/>
  <c r="K3040" i="2"/>
  <c r="L3040" i="2" s="1"/>
  <c r="K3039" i="2"/>
  <c r="L3039" i="2" s="1"/>
  <c r="K3038" i="2"/>
  <c r="L3038" i="2" s="1"/>
  <c r="K3037" i="2"/>
  <c r="L3037" i="2" s="1"/>
  <c r="K3036" i="2"/>
  <c r="L3036" i="2" s="1"/>
  <c r="K3035" i="2"/>
  <c r="L3035" i="2" s="1"/>
  <c r="K3034" i="2"/>
  <c r="L3034" i="2" s="1"/>
  <c r="K3033" i="2"/>
  <c r="L3033" i="2" s="1"/>
  <c r="K3032" i="2"/>
  <c r="L3032" i="2" s="1"/>
  <c r="K3031" i="2"/>
  <c r="L3031" i="2" s="1"/>
  <c r="K3030" i="2"/>
  <c r="L3030" i="2" s="1"/>
  <c r="K3029" i="2"/>
  <c r="L3029" i="2" s="1"/>
  <c r="K3028" i="2"/>
  <c r="L3028" i="2" s="1"/>
  <c r="K3027" i="2"/>
  <c r="L3027" i="2" s="1"/>
  <c r="K3026" i="2"/>
  <c r="L3026" i="2" s="1"/>
  <c r="K3025" i="2"/>
  <c r="L3025" i="2" s="1"/>
  <c r="K3024" i="2"/>
  <c r="L3024" i="2" s="1"/>
  <c r="K3023" i="2"/>
  <c r="L3023" i="2" s="1"/>
  <c r="K3022" i="2"/>
  <c r="L3022" i="2" s="1"/>
  <c r="K3021" i="2"/>
  <c r="L3021" i="2" s="1"/>
  <c r="K3020" i="2"/>
  <c r="L3020" i="2" s="1"/>
  <c r="K3019" i="2"/>
  <c r="L3019" i="2" s="1"/>
  <c r="K3018" i="2"/>
  <c r="L3018" i="2" s="1"/>
  <c r="K3017" i="2"/>
  <c r="L3017" i="2" s="1"/>
  <c r="K3016" i="2"/>
  <c r="L3016" i="2" s="1"/>
  <c r="K3015" i="2"/>
  <c r="L3015" i="2" s="1"/>
  <c r="K3014" i="2"/>
  <c r="L3014" i="2" s="1"/>
  <c r="K3013" i="2"/>
  <c r="L3013" i="2" s="1"/>
  <c r="K3012" i="2"/>
  <c r="L3012" i="2" s="1"/>
  <c r="K3011" i="2"/>
  <c r="L3011" i="2" s="1"/>
  <c r="K3010" i="2"/>
  <c r="L3010" i="2" s="1"/>
  <c r="K3009" i="2"/>
  <c r="L3009" i="2" s="1"/>
  <c r="K3008" i="2"/>
  <c r="L3008" i="2" s="1"/>
  <c r="K3007" i="2"/>
  <c r="L3007" i="2" s="1"/>
  <c r="K3006" i="2"/>
  <c r="L3006" i="2" s="1"/>
  <c r="K3005" i="2"/>
  <c r="L3005" i="2" s="1"/>
  <c r="K3004" i="2"/>
  <c r="L3004" i="2" s="1"/>
  <c r="K3003" i="2"/>
  <c r="L3003" i="2" s="1"/>
  <c r="K3002" i="2"/>
  <c r="L3002" i="2" s="1"/>
  <c r="K3001" i="2"/>
  <c r="L3001" i="2" s="1"/>
  <c r="K3000" i="2"/>
  <c r="L3000" i="2" s="1"/>
  <c r="K2999" i="2"/>
  <c r="L2999" i="2" s="1"/>
  <c r="K2998" i="2"/>
  <c r="L2998" i="2" s="1"/>
  <c r="K2997" i="2"/>
  <c r="L2997" i="2" s="1"/>
  <c r="K2996" i="2"/>
  <c r="L2996" i="2" s="1"/>
  <c r="K2995" i="2"/>
  <c r="L2995" i="2" s="1"/>
  <c r="K2994" i="2"/>
  <c r="L2994" i="2" s="1"/>
  <c r="K2993" i="2"/>
  <c r="L2993" i="2" s="1"/>
  <c r="K2992" i="2"/>
  <c r="L2992" i="2" s="1"/>
  <c r="K2991" i="2"/>
  <c r="L2991" i="2" s="1"/>
  <c r="K2990" i="2"/>
  <c r="L2990" i="2" s="1"/>
  <c r="K2989" i="2"/>
  <c r="L2989" i="2" s="1"/>
  <c r="K2988" i="2"/>
  <c r="L2988" i="2" s="1"/>
  <c r="K2987" i="2"/>
  <c r="L2987" i="2" s="1"/>
  <c r="K2986" i="2"/>
  <c r="L2986" i="2" s="1"/>
  <c r="K2985" i="2"/>
  <c r="L2985" i="2" s="1"/>
  <c r="K2984" i="2"/>
  <c r="L2984" i="2" s="1"/>
  <c r="K2983" i="2"/>
  <c r="L2983" i="2" s="1"/>
  <c r="K2982" i="2"/>
  <c r="L2982" i="2" s="1"/>
  <c r="K2981" i="2"/>
  <c r="L2981" i="2" s="1"/>
  <c r="K2980" i="2"/>
  <c r="L2980" i="2" s="1"/>
  <c r="K2979" i="2"/>
  <c r="L2979" i="2" s="1"/>
  <c r="K2978" i="2"/>
  <c r="L2978" i="2" s="1"/>
  <c r="K2977" i="2"/>
  <c r="L2977" i="2" s="1"/>
  <c r="K2976" i="2"/>
  <c r="L2976" i="2" s="1"/>
  <c r="K2975" i="2"/>
  <c r="L2975" i="2" s="1"/>
  <c r="K2974" i="2"/>
  <c r="L2974" i="2" s="1"/>
  <c r="K2973" i="2"/>
  <c r="L2973" i="2" s="1"/>
  <c r="K2972" i="2"/>
  <c r="L2972" i="2" s="1"/>
  <c r="K2971" i="2"/>
  <c r="L2971" i="2" s="1"/>
  <c r="K2970" i="2"/>
  <c r="L2970" i="2" s="1"/>
  <c r="K2969" i="2"/>
  <c r="L2969" i="2" s="1"/>
  <c r="K2968" i="2"/>
  <c r="L2968" i="2" s="1"/>
  <c r="K2967" i="2"/>
  <c r="L2967" i="2" s="1"/>
  <c r="K2966" i="2"/>
  <c r="L2966" i="2" s="1"/>
  <c r="K2965" i="2"/>
  <c r="L2965" i="2" s="1"/>
  <c r="K2964" i="2"/>
  <c r="L2964" i="2" s="1"/>
  <c r="K2963" i="2"/>
  <c r="L2963" i="2" s="1"/>
  <c r="K2962" i="2"/>
  <c r="L2962" i="2" s="1"/>
  <c r="K2961" i="2"/>
  <c r="L2961" i="2" s="1"/>
  <c r="K2960" i="2"/>
  <c r="L2960" i="2" s="1"/>
  <c r="K2959" i="2"/>
  <c r="L2959" i="2" s="1"/>
  <c r="K2958" i="2"/>
  <c r="L2958" i="2" s="1"/>
  <c r="K2957" i="2"/>
  <c r="L2957" i="2" s="1"/>
  <c r="K2956" i="2"/>
  <c r="L2956" i="2" s="1"/>
  <c r="K2955" i="2"/>
  <c r="L2955" i="2" s="1"/>
  <c r="K2954" i="2"/>
  <c r="L2954" i="2" s="1"/>
  <c r="K2953" i="2"/>
  <c r="L2953" i="2" s="1"/>
  <c r="K2952" i="2"/>
  <c r="L2952" i="2" s="1"/>
  <c r="K2951" i="2"/>
  <c r="L2951" i="2" s="1"/>
  <c r="K2950" i="2"/>
  <c r="L2950" i="2" s="1"/>
  <c r="K2949" i="2"/>
  <c r="L2949" i="2" s="1"/>
  <c r="K2948" i="2"/>
  <c r="L2948" i="2" s="1"/>
  <c r="K2947" i="2"/>
  <c r="L2947" i="2" s="1"/>
  <c r="K2946" i="2"/>
  <c r="L2946" i="2" s="1"/>
  <c r="K2945" i="2"/>
  <c r="L2945" i="2" s="1"/>
  <c r="K2944" i="2"/>
  <c r="L2944" i="2" s="1"/>
  <c r="K2943" i="2"/>
  <c r="L2943" i="2" s="1"/>
  <c r="K2942" i="2"/>
  <c r="L2942" i="2" s="1"/>
  <c r="K2941" i="2"/>
  <c r="L2941" i="2" s="1"/>
  <c r="K2940" i="2"/>
  <c r="L2940" i="2" s="1"/>
  <c r="K2939" i="2"/>
  <c r="L2939" i="2" s="1"/>
  <c r="K2938" i="2"/>
  <c r="L2938" i="2" s="1"/>
  <c r="K2937" i="2"/>
  <c r="L2937" i="2" s="1"/>
  <c r="K2936" i="2"/>
  <c r="L2936" i="2" s="1"/>
  <c r="K2935" i="2"/>
  <c r="L2935" i="2" s="1"/>
  <c r="K2934" i="2"/>
  <c r="L2934" i="2" s="1"/>
  <c r="K2933" i="2"/>
  <c r="L2933" i="2" s="1"/>
  <c r="K2932" i="2"/>
  <c r="L2932" i="2" s="1"/>
  <c r="K2931" i="2"/>
  <c r="L2931" i="2" s="1"/>
  <c r="K2930" i="2"/>
  <c r="L2930" i="2" s="1"/>
  <c r="K2929" i="2"/>
  <c r="L2929" i="2" s="1"/>
  <c r="K2928" i="2"/>
  <c r="L2928" i="2" s="1"/>
  <c r="K2927" i="2"/>
  <c r="L2927" i="2" s="1"/>
  <c r="K2926" i="2"/>
  <c r="L2926" i="2" s="1"/>
  <c r="K2925" i="2"/>
  <c r="L2925" i="2" s="1"/>
  <c r="K2924" i="2"/>
  <c r="L2924" i="2" s="1"/>
  <c r="K2923" i="2"/>
  <c r="L2923" i="2" s="1"/>
  <c r="K2922" i="2"/>
  <c r="L2922" i="2" s="1"/>
  <c r="K2921" i="2"/>
  <c r="L2921" i="2" s="1"/>
  <c r="K2920" i="2"/>
  <c r="L2920" i="2" s="1"/>
  <c r="K2919" i="2"/>
  <c r="L2919" i="2" s="1"/>
  <c r="K2918" i="2"/>
  <c r="L2918" i="2" s="1"/>
  <c r="K2917" i="2"/>
  <c r="L2917" i="2" s="1"/>
  <c r="K2916" i="2"/>
  <c r="L2916" i="2" s="1"/>
  <c r="K2915" i="2"/>
  <c r="L2915" i="2" s="1"/>
  <c r="K2914" i="2"/>
  <c r="L2914" i="2" s="1"/>
  <c r="K2913" i="2"/>
  <c r="L2913" i="2" s="1"/>
  <c r="K2912" i="2"/>
  <c r="L2912" i="2" s="1"/>
  <c r="K2911" i="2"/>
  <c r="L2911" i="2" s="1"/>
  <c r="K2910" i="2"/>
  <c r="L2910" i="2" s="1"/>
  <c r="K2909" i="2"/>
  <c r="L2909" i="2" s="1"/>
  <c r="K2908" i="2"/>
  <c r="L2908" i="2" s="1"/>
  <c r="K2907" i="2"/>
  <c r="L2907" i="2" s="1"/>
  <c r="K2906" i="2"/>
  <c r="L2906" i="2" s="1"/>
  <c r="K2905" i="2"/>
  <c r="L2905" i="2" s="1"/>
  <c r="K2904" i="2"/>
  <c r="L2904" i="2" s="1"/>
  <c r="K2903" i="2"/>
  <c r="L2903" i="2" s="1"/>
  <c r="K2902" i="2"/>
  <c r="L2902" i="2" s="1"/>
  <c r="K2901" i="2"/>
  <c r="L2901" i="2" s="1"/>
  <c r="K2900" i="2"/>
  <c r="L2900" i="2" s="1"/>
  <c r="K2899" i="2"/>
  <c r="L2899" i="2" s="1"/>
  <c r="K2898" i="2"/>
  <c r="L2898" i="2" s="1"/>
  <c r="K2897" i="2"/>
  <c r="L2897" i="2" s="1"/>
  <c r="K2896" i="2"/>
  <c r="L2896" i="2" s="1"/>
  <c r="K2895" i="2"/>
  <c r="L2895" i="2" s="1"/>
  <c r="K2894" i="2"/>
  <c r="L2894" i="2" s="1"/>
  <c r="K2893" i="2"/>
  <c r="L2893" i="2" s="1"/>
  <c r="K2892" i="2"/>
  <c r="L2892" i="2" s="1"/>
  <c r="K2891" i="2"/>
  <c r="L2891" i="2" s="1"/>
  <c r="K2890" i="2"/>
  <c r="L2890" i="2" s="1"/>
  <c r="K2889" i="2"/>
  <c r="L2889" i="2" s="1"/>
  <c r="K2888" i="2"/>
  <c r="L2888" i="2" s="1"/>
  <c r="K2887" i="2"/>
  <c r="L2887" i="2" s="1"/>
  <c r="K2886" i="2"/>
  <c r="L2886" i="2" s="1"/>
  <c r="K2885" i="2"/>
  <c r="L2885" i="2" s="1"/>
  <c r="K2884" i="2"/>
  <c r="L2884" i="2" s="1"/>
  <c r="K2883" i="2"/>
  <c r="L2883" i="2" s="1"/>
  <c r="K2882" i="2"/>
  <c r="L2882" i="2" s="1"/>
  <c r="K2881" i="2"/>
  <c r="L2881" i="2" s="1"/>
  <c r="K2880" i="2"/>
  <c r="L2880" i="2" s="1"/>
  <c r="K2879" i="2"/>
  <c r="L2879" i="2" s="1"/>
  <c r="K2878" i="2"/>
  <c r="L2878" i="2" s="1"/>
  <c r="K2877" i="2"/>
  <c r="L2877" i="2" s="1"/>
  <c r="K2876" i="2"/>
  <c r="L2876" i="2" s="1"/>
  <c r="K2875" i="2"/>
  <c r="L2875" i="2" s="1"/>
  <c r="K2874" i="2"/>
  <c r="L2874" i="2" s="1"/>
  <c r="K2873" i="2"/>
  <c r="L2873" i="2" s="1"/>
  <c r="K2872" i="2"/>
  <c r="L2872" i="2" s="1"/>
  <c r="K2871" i="2"/>
  <c r="L2871" i="2" s="1"/>
  <c r="K2870" i="2"/>
  <c r="L2870" i="2" s="1"/>
  <c r="K2869" i="2"/>
  <c r="L2869" i="2" s="1"/>
  <c r="K2868" i="2"/>
  <c r="L2868" i="2" s="1"/>
  <c r="K2867" i="2"/>
  <c r="L2867" i="2" s="1"/>
  <c r="K2866" i="2"/>
  <c r="L2866" i="2" s="1"/>
  <c r="K2865" i="2"/>
  <c r="L2865" i="2" s="1"/>
  <c r="K2864" i="2"/>
  <c r="L2864" i="2" s="1"/>
  <c r="K2863" i="2"/>
  <c r="L2863" i="2" s="1"/>
  <c r="K2862" i="2"/>
  <c r="L2862" i="2" s="1"/>
  <c r="K2861" i="2"/>
  <c r="L2861" i="2" s="1"/>
  <c r="K2860" i="2"/>
  <c r="L2860" i="2" s="1"/>
  <c r="K2859" i="2"/>
  <c r="L2859" i="2" s="1"/>
  <c r="K2858" i="2"/>
  <c r="L2858" i="2" s="1"/>
  <c r="K2857" i="2"/>
  <c r="L2857" i="2" s="1"/>
  <c r="K2856" i="2"/>
  <c r="L2856" i="2" s="1"/>
  <c r="K2855" i="2"/>
  <c r="L2855" i="2" s="1"/>
  <c r="K2854" i="2"/>
  <c r="L2854" i="2" s="1"/>
  <c r="K2853" i="2"/>
  <c r="L2853" i="2" s="1"/>
  <c r="K2852" i="2"/>
  <c r="L2852" i="2" s="1"/>
  <c r="K2851" i="2"/>
  <c r="L2851" i="2" s="1"/>
  <c r="K2850" i="2"/>
  <c r="L2850" i="2" s="1"/>
  <c r="K2849" i="2"/>
  <c r="L2849" i="2" s="1"/>
  <c r="K2848" i="2"/>
  <c r="L2848" i="2" s="1"/>
  <c r="K2847" i="2"/>
  <c r="L2847" i="2" s="1"/>
  <c r="K2846" i="2"/>
  <c r="L2846" i="2" s="1"/>
  <c r="K2845" i="2"/>
  <c r="L2845" i="2" s="1"/>
  <c r="K2844" i="2"/>
  <c r="L2844" i="2" s="1"/>
  <c r="K2843" i="2"/>
  <c r="L2843" i="2" s="1"/>
  <c r="K2842" i="2"/>
  <c r="L2842" i="2" s="1"/>
  <c r="K2841" i="2"/>
  <c r="L2841" i="2" s="1"/>
  <c r="K2840" i="2"/>
  <c r="L2840" i="2" s="1"/>
  <c r="L2839" i="2"/>
  <c r="K2839" i="2"/>
  <c r="K2838" i="2"/>
  <c r="L2838" i="2" s="1"/>
  <c r="K2837" i="2"/>
  <c r="L2837" i="2" s="1"/>
  <c r="K2836" i="2"/>
  <c r="L2836" i="2" s="1"/>
  <c r="K2835" i="2"/>
  <c r="L2835" i="2" s="1"/>
  <c r="K2834" i="2"/>
  <c r="L2834" i="2" s="1"/>
  <c r="L2833" i="2"/>
  <c r="K2833" i="2"/>
  <c r="K2832" i="2"/>
  <c r="L2832" i="2" s="1"/>
  <c r="L2831" i="2"/>
  <c r="K2831" i="2"/>
  <c r="K2830" i="2"/>
  <c r="L2830" i="2" s="1"/>
  <c r="K2829" i="2"/>
  <c r="L2829" i="2" s="1"/>
  <c r="K2828" i="2"/>
  <c r="L2828" i="2" s="1"/>
  <c r="K2827" i="2"/>
  <c r="L2827" i="2" s="1"/>
  <c r="K2826" i="2"/>
  <c r="L2826" i="2" s="1"/>
  <c r="L2825" i="2"/>
  <c r="K2825" i="2"/>
  <c r="K2824" i="2"/>
  <c r="L2824" i="2" s="1"/>
  <c r="L2823" i="2"/>
  <c r="K2823" i="2"/>
  <c r="K2822" i="2"/>
  <c r="L2822" i="2" s="1"/>
  <c r="K2821" i="2"/>
  <c r="L2821" i="2" s="1"/>
  <c r="K2820" i="2"/>
  <c r="L2820" i="2" s="1"/>
  <c r="K2819" i="2"/>
  <c r="L2819" i="2" s="1"/>
  <c r="K2818" i="2"/>
  <c r="L2818" i="2" s="1"/>
  <c r="L2817" i="2"/>
  <c r="K2817" i="2"/>
  <c r="K2816" i="2"/>
  <c r="L2816" i="2" s="1"/>
  <c r="L2815" i="2"/>
  <c r="K2815" i="2"/>
  <c r="K2814" i="2"/>
  <c r="L2814" i="2" s="1"/>
  <c r="K2813" i="2"/>
  <c r="L2813" i="2" s="1"/>
  <c r="K2812" i="2"/>
  <c r="L2812" i="2" s="1"/>
  <c r="K2811" i="2"/>
  <c r="L2811" i="2" s="1"/>
  <c r="K2810" i="2"/>
  <c r="L2810" i="2" s="1"/>
  <c r="L2809" i="2"/>
  <c r="K2809" i="2"/>
  <c r="K2808" i="2"/>
  <c r="L2808" i="2" s="1"/>
  <c r="L2807" i="2"/>
  <c r="K2807" i="2"/>
  <c r="K2806" i="2"/>
  <c r="L2806" i="2" s="1"/>
  <c r="K2805" i="2"/>
  <c r="L2805" i="2" s="1"/>
  <c r="K2804" i="2"/>
  <c r="L2804" i="2" s="1"/>
  <c r="K2803" i="2"/>
  <c r="L2803" i="2" s="1"/>
  <c r="K2802" i="2"/>
  <c r="L2802" i="2" s="1"/>
  <c r="L2801" i="2"/>
  <c r="K2801" i="2"/>
  <c r="K2800" i="2"/>
  <c r="L2800" i="2" s="1"/>
  <c r="L2799" i="2"/>
  <c r="K2799" i="2"/>
  <c r="K2798" i="2"/>
  <c r="L2798" i="2" s="1"/>
  <c r="K2797" i="2"/>
  <c r="L2797" i="2" s="1"/>
  <c r="K2796" i="2"/>
  <c r="L2796" i="2" s="1"/>
  <c r="K2795" i="2"/>
  <c r="L2795" i="2" s="1"/>
  <c r="K2794" i="2"/>
  <c r="L2794" i="2" s="1"/>
  <c r="L2793" i="2"/>
  <c r="K2793" i="2"/>
  <c r="K2792" i="2"/>
  <c r="L2792" i="2" s="1"/>
  <c r="L2791" i="2"/>
  <c r="K2791" i="2"/>
  <c r="K2790" i="2"/>
  <c r="L2790" i="2" s="1"/>
  <c r="K2789" i="2"/>
  <c r="L2789" i="2" s="1"/>
  <c r="K2788" i="2"/>
  <c r="L2788" i="2" s="1"/>
  <c r="K2787" i="2"/>
  <c r="L2787" i="2" s="1"/>
  <c r="K2786" i="2"/>
  <c r="L2786" i="2" s="1"/>
  <c r="L2785" i="2"/>
  <c r="K2785" i="2"/>
  <c r="K2784" i="2"/>
  <c r="L2784" i="2" s="1"/>
  <c r="L2783" i="2"/>
  <c r="K2783" i="2"/>
  <c r="K2782" i="2"/>
  <c r="L2782" i="2" s="1"/>
  <c r="K2781" i="2"/>
  <c r="L2781" i="2" s="1"/>
  <c r="K2780" i="2"/>
  <c r="L2780" i="2" s="1"/>
  <c r="K2779" i="2"/>
  <c r="L2779" i="2" s="1"/>
  <c r="K2778" i="2"/>
  <c r="L2778" i="2" s="1"/>
  <c r="L2777" i="2"/>
  <c r="K2777" i="2"/>
  <c r="K2776" i="2"/>
  <c r="L2776" i="2" s="1"/>
  <c r="L2775" i="2"/>
  <c r="K2775" i="2"/>
  <c r="K2774" i="2"/>
  <c r="L2774" i="2" s="1"/>
  <c r="K2773" i="2"/>
  <c r="L2773" i="2" s="1"/>
  <c r="K2772" i="2"/>
  <c r="L2772" i="2" s="1"/>
  <c r="K2771" i="2"/>
  <c r="L2771" i="2" s="1"/>
  <c r="K2770" i="2"/>
  <c r="L2770" i="2" s="1"/>
  <c r="L2769" i="2"/>
  <c r="K2769" i="2"/>
  <c r="K2768" i="2"/>
  <c r="L2768" i="2" s="1"/>
  <c r="L2767" i="2"/>
  <c r="K2767" i="2"/>
  <c r="K2766" i="2"/>
  <c r="L2766" i="2" s="1"/>
  <c r="K2765" i="2"/>
  <c r="L2765" i="2" s="1"/>
  <c r="K2764" i="2"/>
  <c r="L2764" i="2" s="1"/>
  <c r="K2763" i="2"/>
  <c r="L2763" i="2" s="1"/>
  <c r="K2762" i="2"/>
  <c r="L2762" i="2" s="1"/>
  <c r="L2761" i="2"/>
  <c r="K2761" i="2"/>
  <c r="K2760" i="2"/>
  <c r="L2760" i="2" s="1"/>
  <c r="L2759" i="2"/>
  <c r="K2759" i="2"/>
  <c r="K2758" i="2"/>
  <c r="L2758" i="2" s="1"/>
  <c r="K2757" i="2"/>
  <c r="L2757" i="2" s="1"/>
  <c r="K2756" i="2"/>
  <c r="L2756" i="2" s="1"/>
  <c r="K2755" i="2"/>
  <c r="L2755" i="2" s="1"/>
  <c r="K2754" i="2"/>
  <c r="L2754" i="2" s="1"/>
  <c r="L2753" i="2"/>
  <c r="K2753" i="2"/>
  <c r="K2752" i="2"/>
  <c r="L2752" i="2" s="1"/>
  <c r="L2751" i="2"/>
  <c r="K2751" i="2"/>
  <c r="K2750" i="2"/>
  <c r="L2750" i="2" s="1"/>
  <c r="K2749" i="2"/>
  <c r="L2749" i="2" s="1"/>
  <c r="K2748" i="2"/>
  <c r="L2748" i="2" s="1"/>
  <c r="K2747" i="2"/>
  <c r="L2747" i="2" s="1"/>
  <c r="K2746" i="2"/>
  <c r="L2746" i="2" s="1"/>
  <c r="L2745" i="2"/>
  <c r="K2745" i="2"/>
  <c r="K2744" i="2"/>
  <c r="L2744" i="2" s="1"/>
  <c r="L2743" i="2"/>
  <c r="K2743" i="2"/>
  <c r="K2742" i="2"/>
  <c r="L2742" i="2" s="1"/>
  <c r="K2741" i="2"/>
  <c r="L2741" i="2" s="1"/>
  <c r="K2740" i="2"/>
  <c r="L2740" i="2" s="1"/>
  <c r="K2739" i="2"/>
  <c r="L2739" i="2" s="1"/>
  <c r="K2738" i="2"/>
  <c r="L2738" i="2" s="1"/>
  <c r="L2737" i="2"/>
  <c r="K2737" i="2"/>
  <c r="K2736" i="2"/>
  <c r="L2736" i="2" s="1"/>
  <c r="L2735" i="2"/>
  <c r="K2735" i="2"/>
  <c r="K2734" i="2"/>
  <c r="L2734" i="2" s="1"/>
  <c r="K2733" i="2"/>
  <c r="L2733" i="2" s="1"/>
  <c r="K2732" i="2"/>
  <c r="L2732" i="2" s="1"/>
  <c r="K2731" i="2"/>
  <c r="L2731" i="2" s="1"/>
  <c r="K2730" i="2"/>
  <c r="L2730" i="2" s="1"/>
  <c r="L2729" i="2"/>
  <c r="K2729" i="2"/>
  <c r="K2728" i="2"/>
  <c r="L2728" i="2" s="1"/>
  <c r="L2727" i="2"/>
  <c r="K2727" i="2"/>
  <c r="K2726" i="2"/>
  <c r="L2726" i="2" s="1"/>
  <c r="K2725" i="2"/>
  <c r="L2725" i="2" s="1"/>
  <c r="K2724" i="2"/>
  <c r="L2724" i="2" s="1"/>
  <c r="K2723" i="2"/>
  <c r="L2723" i="2" s="1"/>
  <c r="K2722" i="2"/>
  <c r="L2722" i="2" s="1"/>
  <c r="L2721" i="2"/>
  <c r="K2721" i="2"/>
  <c r="K2720" i="2"/>
  <c r="L2720" i="2" s="1"/>
  <c r="L2719" i="2"/>
  <c r="K2719" i="2"/>
  <c r="K2718" i="2"/>
  <c r="L2718" i="2" s="1"/>
  <c r="K2717" i="2"/>
  <c r="L2717" i="2" s="1"/>
  <c r="K2716" i="2"/>
  <c r="L2716" i="2" s="1"/>
  <c r="K2715" i="2"/>
  <c r="L2715" i="2" s="1"/>
  <c r="K2714" i="2"/>
  <c r="L2714" i="2" s="1"/>
  <c r="L2713" i="2"/>
  <c r="K2713" i="2"/>
  <c r="K2712" i="2"/>
  <c r="L2712" i="2" s="1"/>
  <c r="L2711" i="2"/>
  <c r="K2711" i="2"/>
  <c r="K2710" i="2"/>
  <c r="L2710" i="2" s="1"/>
  <c r="K2709" i="2"/>
  <c r="L2709" i="2" s="1"/>
  <c r="K2708" i="2"/>
  <c r="L2708" i="2" s="1"/>
  <c r="K2707" i="2"/>
  <c r="L2707" i="2" s="1"/>
  <c r="K2706" i="2"/>
  <c r="L2706" i="2" s="1"/>
  <c r="L2705" i="2"/>
  <c r="K2705" i="2"/>
  <c r="K2704" i="2"/>
  <c r="L2704" i="2" s="1"/>
  <c r="L2703" i="2"/>
  <c r="K2703" i="2"/>
  <c r="K2702" i="2"/>
  <c r="L2702" i="2" s="1"/>
  <c r="K2701" i="2"/>
  <c r="L2701" i="2" s="1"/>
  <c r="K2700" i="2"/>
  <c r="L2700" i="2" s="1"/>
  <c r="K2699" i="2"/>
  <c r="L2699" i="2" s="1"/>
  <c r="K2698" i="2"/>
  <c r="L2698" i="2" s="1"/>
  <c r="L2697" i="2"/>
  <c r="K2697" i="2"/>
  <c r="K2696" i="2"/>
  <c r="L2696" i="2" s="1"/>
  <c r="L2695" i="2"/>
  <c r="K2695" i="2"/>
  <c r="K2694" i="2"/>
  <c r="L2694" i="2" s="1"/>
  <c r="K2693" i="2"/>
  <c r="L2693" i="2" s="1"/>
  <c r="K2692" i="2"/>
  <c r="L2692" i="2" s="1"/>
  <c r="K2691" i="2"/>
  <c r="L2691" i="2" s="1"/>
  <c r="K2690" i="2"/>
  <c r="L2690" i="2" s="1"/>
  <c r="L2689" i="2"/>
  <c r="K2689" i="2"/>
  <c r="K2688" i="2"/>
  <c r="L2688" i="2" s="1"/>
  <c r="L2687" i="2"/>
  <c r="K2687" i="2"/>
  <c r="K2686" i="2"/>
  <c r="L2686" i="2" s="1"/>
  <c r="K2685" i="2"/>
  <c r="L2685" i="2" s="1"/>
  <c r="K2684" i="2"/>
  <c r="L2684" i="2" s="1"/>
  <c r="K2683" i="2"/>
  <c r="L2683" i="2" s="1"/>
  <c r="K2682" i="2"/>
  <c r="L2682" i="2" s="1"/>
  <c r="L2681" i="2"/>
  <c r="K2681" i="2"/>
  <c r="K2680" i="2"/>
  <c r="L2680" i="2" s="1"/>
  <c r="L2679" i="2"/>
  <c r="K2679" i="2"/>
  <c r="K2678" i="2"/>
  <c r="L2678" i="2" s="1"/>
  <c r="K2677" i="2"/>
  <c r="L2677" i="2" s="1"/>
  <c r="K2676" i="2"/>
  <c r="L2676" i="2" s="1"/>
  <c r="K2675" i="2"/>
  <c r="L2675" i="2" s="1"/>
  <c r="K2674" i="2"/>
  <c r="L2674" i="2" s="1"/>
  <c r="L2673" i="2"/>
  <c r="K2673" i="2"/>
  <c r="K2672" i="2"/>
  <c r="L2672" i="2" s="1"/>
  <c r="L2671" i="2"/>
  <c r="K2671" i="2"/>
  <c r="K2670" i="2"/>
  <c r="L2670" i="2" s="1"/>
  <c r="K2669" i="2"/>
  <c r="L2669" i="2" s="1"/>
  <c r="L2668" i="2"/>
  <c r="K2668" i="2"/>
  <c r="K2667" i="2"/>
  <c r="L2667" i="2" s="1"/>
  <c r="L2666" i="2"/>
  <c r="K2666" i="2"/>
  <c r="K2665" i="2"/>
  <c r="L2665" i="2" s="1"/>
  <c r="L2664" i="2"/>
  <c r="K2664" i="2"/>
  <c r="K2663" i="2"/>
  <c r="L2663" i="2" s="1"/>
  <c r="L2662" i="2"/>
  <c r="K2662" i="2"/>
  <c r="K2661" i="2"/>
  <c r="L2661" i="2" s="1"/>
  <c r="L2660" i="2"/>
  <c r="K2660" i="2"/>
  <c r="K2659" i="2"/>
  <c r="L2659" i="2" s="1"/>
  <c r="L2658" i="2"/>
  <c r="K2658" i="2"/>
  <c r="K2657" i="2"/>
  <c r="L2657" i="2" s="1"/>
  <c r="L2656" i="2"/>
  <c r="K2656" i="2"/>
  <c r="K2655" i="2"/>
  <c r="L2655" i="2" s="1"/>
  <c r="L2654" i="2"/>
  <c r="K2654" i="2"/>
  <c r="K2653" i="2"/>
  <c r="L2653" i="2" s="1"/>
  <c r="L2652" i="2"/>
  <c r="K2652" i="2"/>
  <c r="K2651" i="2"/>
  <c r="L2651" i="2" s="1"/>
  <c r="L2650" i="2"/>
  <c r="K2650" i="2"/>
  <c r="K2649" i="2"/>
  <c r="L2649" i="2" s="1"/>
  <c r="L2648" i="2"/>
  <c r="K2648" i="2"/>
  <c r="K2647" i="2"/>
  <c r="L2647" i="2" s="1"/>
  <c r="L2646" i="2"/>
  <c r="K2646" i="2"/>
  <c r="K2645" i="2"/>
  <c r="L2645" i="2" s="1"/>
  <c r="L2644" i="2"/>
  <c r="K2644" i="2"/>
  <c r="K2643" i="2"/>
  <c r="L2643" i="2" s="1"/>
  <c r="L2642" i="2"/>
  <c r="K2642" i="2"/>
  <c r="K2641" i="2"/>
  <c r="L2641" i="2" s="1"/>
  <c r="L2640" i="2"/>
  <c r="K2640" i="2"/>
  <c r="K2639" i="2"/>
  <c r="L2639" i="2" s="1"/>
  <c r="L2638" i="2"/>
  <c r="K2638" i="2"/>
  <c r="K2637" i="2"/>
  <c r="L2637" i="2" s="1"/>
  <c r="L2636" i="2"/>
  <c r="K2636" i="2"/>
  <c r="K2635" i="2"/>
  <c r="L2635" i="2" s="1"/>
  <c r="L2634" i="2"/>
  <c r="K2634" i="2"/>
  <c r="K2633" i="2"/>
  <c r="L2633" i="2" s="1"/>
  <c r="L2632" i="2"/>
  <c r="K2632" i="2"/>
  <c r="K2631" i="2"/>
  <c r="L2631" i="2" s="1"/>
  <c r="L2630" i="2"/>
  <c r="K2630" i="2"/>
  <c r="K2629" i="2"/>
  <c r="L2629" i="2" s="1"/>
  <c r="L2628" i="2"/>
  <c r="K2628" i="2"/>
  <c r="K2627" i="2"/>
  <c r="L2627" i="2" s="1"/>
  <c r="L2626" i="2"/>
  <c r="K2626" i="2"/>
  <c r="K2625" i="2"/>
  <c r="L2625" i="2" s="1"/>
  <c r="L2624" i="2"/>
  <c r="K2624" i="2"/>
  <c r="K2623" i="2"/>
  <c r="L2623" i="2" s="1"/>
  <c r="L2622" i="2"/>
  <c r="K2622" i="2"/>
  <c r="K2621" i="2"/>
  <c r="L2621" i="2" s="1"/>
  <c r="L2620" i="2"/>
  <c r="K2620" i="2"/>
  <c r="K2619" i="2"/>
  <c r="L2619" i="2" s="1"/>
  <c r="L2618" i="2"/>
  <c r="K2618" i="2"/>
  <c r="K2617" i="2"/>
  <c r="L2617" i="2" s="1"/>
  <c r="L2616" i="2"/>
  <c r="K2616" i="2"/>
  <c r="K2615" i="2"/>
  <c r="L2615" i="2" s="1"/>
  <c r="L2614" i="2"/>
  <c r="K2614" i="2"/>
  <c r="K2613" i="2"/>
  <c r="L2613" i="2" s="1"/>
  <c r="L2612" i="2"/>
  <c r="K2612" i="2"/>
  <c r="K2611" i="2"/>
  <c r="L2611" i="2" s="1"/>
  <c r="L2610" i="2"/>
  <c r="K2610" i="2"/>
  <c r="K2609" i="2"/>
  <c r="L2609" i="2" s="1"/>
  <c r="L2608" i="2"/>
  <c r="K2608" i="2"/>
  <c r="K2607" i="2"/>
  <c r="L2607" i="2" s="1"/>
  <c r="L2606" i="2"/>
  <c r="K2606" i="2"/>
  <c r="K2605" i="2"/>
  <c r="L2605" i="2" s="1"/>
  <c r="L2604" i="2"/>
  <c r="K2604" i="2"/>
  <c r="K2603" i="2"/>
  <c r="L2603" i="2" s="1"/>
  <c r="L2602" i="2"/>
  <c r="K2602" i="2"/>
  <c r="K2601" i="2"/>
  <c r="L2601" i="2" s="1"/>
  <c r="L2600" i="2"/>
  <c r="K2600" i="2"/>
  <c r="K2599" i="2"/>
  <c r="L2599" i="2" s="1"/>
  <c r="L2598" i="2"/>
  <c r="K2598" i="2"/>
  <c r="K2597" i="2"/>
  <c r="L2597" i="2" s="1"/>
  <c r="L2596" i="2"/>
  <c r="K2596" i="2"/>
  <c r="K2595" i="2"/>
  <c r="L2595" i="2" s="1"/>
  <c r="L2594" i="2"/>
  <c r="K2594" i="2"/>
  <c r="K2593" i="2"/>
  <c r="L2593" i="2" s="1"/>
  <c r="L2592" i="2"/>
  <c r="K2592" i="2"/>
  <c r="K2591" i="2"/>
  <c r="L2591" i="2" s="1"/>
  <c r="L2590" i="2"/>
  <c r="K2590" i="2"/>
  <c r="K2589" i="2"/>
  <c r="L2589" i="2" s="1"/>
  <c r="L2588" i="2"/>
  <c r="K2588" i="2"/>
  <c r="K2587" i="2"/>
  <c r="L2587" i="2" s="1"/>
  <c r="L2586" i="2"/>
  <c r="K2586" i="2"/>
  <c r="K2585" i="2"/>
  <c r="L2585" i="2" s="1"/>
  <c r="L2584" i="2"/>
  <c r="K2584" i="2"/>
  <c r="K2583" i="2"/>
  <c r="L2583" i="2" s="1"/>
  <c r="L2582" i="2"/>
  <c r="K2582" i="2"/>
  <c r="K2581" i="2"/>
  <c r="L2581" i="2" s="1"/>
  <c r="L2580" i="2"/>
  <c r="K2580" i="2"/>
  <c r="K2579" i="2"/>
  <c r="L2579" i="2" s="1"/>
  <c r="L2578" i="2"/>
  <c r="K2578" i="2"/>
  <c r="K2577" i="2"/>
  <c r="L2577" i="2" s="1"/>
  <c r="L2576" i="2"/>
  <c r="K2576" i="2"/>
  <c r="K2575" i="2"/>
  <c r="L2575" i="2" s="1"/>
  <c r="L2574" i="2"/>
  <c r="K2574" i="2"/>
  <c r="K2573" i="2"/>
  <c r="L2573" i="2" s="1"/>
  <c r="L2572" i="2"/>
  <c r="K2572" i="2"/>
  <c r="K2571" i="2"/>
  <c r="L2571" i="2" s="1"/>
  <c r="L2570" i="2"/>
  <c r="K2570" i="2"/>
  <c r="K2569" i="2"/>
  <c r="L2569" i="2" s="1"/>
  <c r="L2568" i="2"/>
  <c r="K2568" i="2"/>
  <c r="K2567" i="2"/>
  <c r="L2567" i="2" s="1"/>
  <c r="L2566" i="2"/>
  <c r="K2566" i="2"/>
  <c r="K2565" i="2"/>
  <c r="L2565" i="2" s="1"/>
  <c r="L2564" i="2"/>
  <c r="K2564" i="2"/>
  <c r="K2563" i="2"/>
  <c r="L2563" i="2" s="1"/>
  <c r="L2562" i="2"/>
  <c r="K2562" i="2"/>
  <c r="K2561" i="2"/>
  <c r="L2561" i="2" s="1"/>
  <c r="L2560" i="2"/>
  <c r="K2560" i="2"/>
  <c r="K2559" i="2"/>
  <c r="L2559" i="2" s="1"/>
  <c r="L2558" i="2"/>
  <c r="K2558" i="2"/>
  <c r="K2557" i="2"/>
  <c r="L2557" i="2" s="1"/>
  <c r="L2556" i="2"/>
  <c r="K2556" i="2"/>
  <c r="K2555" i="2"/>
  <c r="L2555" i="2" s="1"/>
  <c r="L2554" i="2"/>
  <c r="K2554" i="2"/>
  <c r="K2553" i="2"/>
  <c r="L2553" i="2" s="1"/>
  <c r="L2552" i="2"/>
  <c r="K2552" i="2"/>
  <c r="K2551" i="2"/>
  <c r="L2551" i="2" s="1"/>
  <c r="L2550" i="2"/>
  <c r="K2550" i="2"/>
  <c r="K2549" i="2"/>
  <c r="L2549" i="2" s="1"/>
  <c r="L2548" i="2"/>
  <c r="K2548" i="2"/>
  <c r="K2547" i="2"/>
  <c r="L2547" i="2" s="1"/>
  <c r="L2546" i="2"/>
  <c r="K2546" i="2"/>
  <c r="K2545" i="2"/>
  <c r="L2545" i="2" s="1"/>
  <c r="L2544" i="2"/>
  <c r="K2544" i="2"/>
  <c r="K2543" i="2"/>
  <c r="L2543" i="2" s="1"/>
  <c r="L2542" i="2"/>
  <c r="K2542" i="2"/>
  <c r="K2541" i="2"/>
  <c r="L2541" i="2" s="1"/>
  <c r="L2540" i="2"/>
  <c r="K2540" i="2"/>
  <c r="K2539" i="2"/>
  <c r="L2539" i="2" s="1"/>
  <c r="L2538" i="2"/>
  <c r="K2538" i="2"/>
  <c r="K2537" i="2"/>
  <c r="L2537" i="2" s="1"/>
  <c r="L2536" i="2"/>
  <c r="K2536" i="2"/>
  <c r="K2535" i="2"/>
  <c r="L2535" i="2" s="1"/>
  <c r="L2534" i="2"/>
  <c r="K2534" i="2"/>
  <c r="K2533" i="2"/>
  <c r="L2533" i="2" s="1"/>
  <c r="L2532" i="2"/>
  <c r="K2532" i="2"/>
  <c r="K2531" i="2"/>
  <c r="L2531" i="2" s="1"/>
  <c r="L2530" i="2"/>
  <c r="K2530" i="2"/>
  <c r="K2529" i="2"/>
  <c r="L2529" i="2" s="1"/>
  <c r="L2528" i="2"/>
  <c r="K2528" i="2"/>
  <c r="K2527" i="2"/>
  <c r="L2527" i="2" s="1"/>
  <c r="L2526" i="2"/>
  <c r="K2526" i="2"/>
  <c r="K2525" i="2"/>
  <c r="L2525" i="2" s="1"/>
  <c r="L2524" i="2"/>
  <c r="K2524" i="2"/>
  <c r="K2523" i="2"/>
  <c r="L2523" i="2" s="1"/>
  <c r="L2522" i="2"/>
  <c r="K2522" i="2"/>
  <c r="K2521" i="2"/>
  <c r="L2521" i="2" s="1"/>
  <c r="L2520" i="2"/>
  <c r="K2520" i="2"/>
  <c r="K2519" i="2"/>
  <c r="L2519" i="2" s="1"/>
  <c r="L2518" i="2"/>
  <c r="K2518" i="2"/>
  <c r="K2517" i="2"/>
  <c r="L2517" i="2" s="1"/>
  <c r="L2516" i="2"/>
  <c r="K2516" i="2"/>
  <c r="K2515" i="2"/>
  <c r="L2515" i="2" s="1"/>
  <c r="L2514" i="2"/>
  <c r="K2514" i="2"/>
  <c r="K2513" i="2"/>
  <c r="L2513" i="2" s="1"/>
  <c r="L2512" i="2"/>
  <c r="K2512" i="2"/>
  <c r="K2511" i="2"/>
  <c r="L2511" i="2" s="1"/>
  <c r="L2510" i="2"/>
  <c r="K2510" i="2"/>
  <c r="K2509" i="2"/>
  <c r="L2509" i="2" s="1"/>
  <c r="L2508" i="2"/>
  <c r="K2508" i="2"/>
  <c r="K2507" i="2"/>
  <c r="L2507" i="2" s="1"/>
  <c r="L2506" i="2"/>
  <c r="K2506" i="2"/>
  <c r="K2505" i="2"/>
  <c r="L2505" i="2" s="1"/>
  <c r="L2504" i="2"/>
  <c r="K2504" i="2"/>
  <c r="K2503" i="2"/>
  <c r="L2503" i="2" s="1"/>
  <c r="L2502" i="2"/>
  <c r="K2502" i="2"/>
  <c r="K2501" i="2"/>
  <c r="L2501" i="2" s="1"/>
  <c r="L2500" i="2"/>
  <c r="K2500" i="2"/>
  <c r="K2499" i="2"/>
  <c r="L2499" i="2" s="1"/>
  <c r="L2498" i="2"/>
  <c r="K2498" i="2"/>
  <c r="K2497" i="2"/>
  <c r="L2497" i="2" s="1"/>
  <c r="L2496" i="2"/>
  <c r="K2496" i="2"/>
  <c r="K2495" i="2"/>
  <c r="L2495" i="2" s="1"/>
  <c r="L2494" i="2"/>
  <c r="K2494" i="2"/>
  <c r="K2493" i="2"/>
  <c r="L2493" i="2" s="1"/>
  <c r="L2492" i="2"/>
  <c r="K2492" i="2"/>
  <c r="K2491" i="2"/>
  <c r="L2491" i="2" s="1"/>
  <c r="L2490" i="2"/>
  <c r="K2490" i="2"/>
  <c r="K2489" i="2"/>
  <c r="L2489" i="2" s="1"/>
  <c r="L2488" i="2"/>
  <c r="K2488" i="2"/>
  <c r="K2487" i="2"/>
  <c r="L2487" i="2" s="1"/>
  <c r="L2486" i="2"/>
  <c r="K2486" i="2"/>
  <c r="K2485" i="2"/>
  <c r="L2485" i="2" s="1"/>
  <c r="L2484" i="2"/>
  <c r="K2484" i="2"/>
  <c r="K2483" i="2"/>
  <c r="L2483" i="2" s="1"/>
  <c r="L2482" i="2"/>
  <c r="K2482" i="2"/>
  <c r="K2481" i="2"/>
  <c r="L2481" i="2" s="1"/>
  <c r="L2480" i="2"/>
  <c r="K2480" i="2"/>
  <c r="K2479" i="2"/>
  <c r="L2479" i="2" s="1"/>
  <c r="L2478" i="2"/>
  <c r="K2478" i="2"/>
  <c r="K2477" i="2"/>
  <c r="L2477" i="2" s="1"/>
  <c r="L2476" i="2"/>
  <c r="K2476" i="2"/>
  <c r="K2475" i="2"/>
  <c r="L2475" i="2" s="1"/>
  <c r="L2474" i="2"/>
  <c r="K2474" i="2"/>
  <c r="K2473" i="2"/>
  <c r="L2473" i="2" s="1"/>
  <c r="L2472" i="2"/>
  <c r="K2472" i="2"/>
  <c r="K2471" i="2"/>
  <c r="L2471" i="2" s="1"/>
  <c r="L2470" i="2"/>
  <c r="K2470" i="2"/>
  <c r="K2469" i="2"/>
  <c r="L2469" i="2" s="1"/>
  <c r="L2468" i="2"/>
  <c r="K2468" i="2"/>
  <c r="K2467" i="2"/>
  <c r="L2467" i="2" s="1"/>
  <c r="L2466" i="2"/>
  <c r="K2466" i="2"/>
  <c r="K2465" i="2"/>
  <c r="L2465" i="2" s="1"/>
  <c r="L2464" i="2"/>
  <c r="K2464" i="2"/>
  <c r="K2463" i="2"/>
  <c r="L2463" i="2" s="1"/>
  <c r="L2462" i="2"/>
  <c r="K2462" i="2"/>
  <c r="K2461" i="2"/>
  <c r="L2461" i="2" s="1"/>
  <c r="L2460" i="2"/>
  <c r="K2460" i="2"/>
  <c r="K2459" i="2"/>
  <c r="L2459" i="2" s="1"/>
  <c r="L2458" i="2"/>
  <c r="K2458" i="2"/>
  <c r="K2457" i="2"/>
  <c r="L2457" i="2" s="1"/>
  <c r="L2456" i="2"/>
  <c r="K2456" i="2"/>
  <c r="K2455" i="2"/>
  <c r="L2455" i="2" s="1"/>
  <c r="L2454" i="2"/>
  <c r="K2454" i="2"/>
  <c r="K2453" i="2"/>
  <c r="L2453" i="2" s="1"/>
  <c r="L2452" i="2"/>
  <c r="K2452" i="2"/>
  <c r="K2451" i="2"/>
  <c r="L2451" i="2" s="1"/>
  <c r="L2450" i="2"/>
  <c r="K2450" i="2"/>
  <c r="K2449" i="2"/>
  <c r="L2449" i="2" s="1"/>
  <c r="L2448" i="2"/>
  <c r="K2448" i="2"/>
  <c r="K2447" i="2"/>
  <c r="L2447" i="2" s="1"/>
  <c r="L2446" i="2"/>
  <c r="K2446" i="2"/>
  <c r="K2445" i="2"/>
  <c r="L2445" i="2" s="1"/>
  <c r="L2444" i="2"/>
  <c r="K2444" i="2"/>
  <c r="K2443" i="2"/>
  <c r="L2443" i="2" s="1"/>
  <c r="L2442" i="2"/>
  <c r="K2442" i="2"/>
  <c r="K2441" i="2"/>
  <c r="L2441" i="2" s="1"/>
  <c r="L2440" i="2"/>
  <c r="K2440" i="2"/>
  <c r="K2439" i="2"/>
  <c r="L2439" i="2" s="1"/>
  <c r="L2438" i="2"/>
  <c r="K2438" i="2"/>
  <c r="K2437" i="2"/>
  <c r="L2437" i="2" s="1"/>
  <c r="L2436" i="2"/>
  <c r="K2436" i="2"/>
  <c r="K2435" i="2"/>
  <c r="L2435" i="2" s="1"/>
  <c r="L2434" i="2"/>
  <c r="K2434" i="2"/>
  <c r="K2433" i="2"/>
  <c r="L2433" i="2" s="1"/>
  <c r="L2432" i="2"/>
  <c r="K2432" i="2"/>
  <c r="K2431" i="2"/>
  <c r="L2431" i="2" s="1"/>
  <c r="L2430" i="2"/>
  <c r="K2430" i="2"/>
  <c r="K2429" i="2"/>
  <c r="L2429" i="2" s="1"/>
  <c r="L2428" i="2"/>
  <c r="K2428" i="2"/>
  <c r="K2427" i="2"/>
  <c r="L2427" i="2" s="1"/>
  <c r="L2426" i="2"/>
  <c r="K2426" i="2"/>
  <c r="K2425" i="2"/>
  <c r="L2425" i="2" s="1"/>
  <c r="L2424" i="2"/>
  <c r="K2424" i="2"/>
  <c r="K2423" i="2"/>
  <c r="L2423" i="2" s="1"/>
  <c r="L2422" i="2"/>
  <c r="K2422" i="2"/>
  <c r="K2421" i="2"/>
  <c r="L2421" i="2" s="1"/>
  <c r="L2420" i="2"/>
  <c r="K2420" i="2"/>
  <c r="K2419" i="2"/>
  <c r="L2419" i="2" s="1"/>
  <c r="L2418" i="2"/>
  <c r="K2418" i="2"/>
  <c r="K2417" i="2"/>
  <c r="L2417" i="2" s="1"/>
  <c r="L2416" i="2"/>
  <c r="K2416" i="2"/>
  <c r="K2415" i="2"/>
  <c r="L2415" i="2" s="1"/>
  <c r="L2414" i="2"/>
  <c r="K2414" i="2"/>
  <c r="K2413" i="2"/>
  <c r="L2413" i="2" s="1"/>
  <c r="L2412" i="2"/>
  <c r="K2412" i="2"/>
  <c r="K2411" i="2"/>
  <c r="L2411" i="2" s="1"/>
  <c r="L2410" i="2"/>
  <c r="K2410" i="2"/>
  <c r="K2409" i="2"/>
  <c r="L2409" i="2" s="1"/>
  <c r="L2408" i="2"/>
  <c r="K2408" i="2"/>
  <c r="K2407" i="2"/>
  <c r="L2407" i="2" s="1"/>
  <c r="L2406" i="2"/>
  <c r="K2406" i="2"/>
  <c r="K2405" i="2"/>
  <c r="L2405" i="2" s="1"/>
  <c r="L2404" i="2"/>
  <c r="K2404" i="2"/>
  <c r="K2403" i="2"/>
  <c r="L2403" i="2" s="1"/>
  <c r="L2402" i="2"/>
  <c r="K2402" i="2"/>
  <c r="K2401" i="2"/>
  <c r="L2401" i="2" s="1"/>
  <c r="L2400" i="2"/>
  <c r="K2400" i="2"/>
  <c r="K2399" i="2"/>
  <c r="L2399" i="2" s="1"/>
  <c r="L2398" i="2"/>
  <c r="K2398" i="2"/>
  <c r="K2397" i="2"/>
  <c r="L2397" i="2" s="1"/>
  <c r="L2396" i="2"/>
  <c r="K2396" i="2"/>
  <c r="K2395" i="2"/>
  <c r="L2395" i="2" s="1"/>
  <c r="L2394" i="2"/>
  <c r="K2394" i="2"/>
  <c r="K2393" i="2"/>
  <c r="L2393" i="2" s="1"/>
  <c r="L2392" i="2"/>
  <c r="K2392" i="2"/>
  <c r="K2391" i="2"/>
  <c r="L2391" i="2" s="1"/>
  <c r="L2390" i="2"/>
  <c r="K2390" i="2"/>
  <c r="K2389" i="2"/>
  <c r="L2389" i="2" s="1"/>
  <c r="L2388" i="2"/>
  <c r="K2388" i="2"/>
  <c r="K2387" i="2"/>
  <c r="L2387" i="2" s="1"/>
  <c r="L2386" i="2"/>
  <c r="K2386" i="2"/>
  <c r="K2385" i="2"/>
  <c r="L2385" i="2" s="1"/>
  <c r="L2384" i="2"/>
  <c r="K2384" i="2"/>
  <c r="K2383" i="2"/>
  <c r="L2383" i="2" s="1"/>
  <c r="L2382" i="2"/>
  <c r="K2382" i="2"/>
  <c r="K2381" i="2"/>
  <c r="L2381" i="2" s="1"/>
  <c r="L2380" i="2"/>
  <c r="K2380" i="2"/>
  <c r="K2379" i="2"/>
  <c r="L2379" i="2" s="1"/>
  <c r="L2378" i="2"/>
  <c r="K2378" i="2"/>
  <c r="K2377" i="2"/>
  <c r="L2377" i="2" s="1"/>
  <c r="L2376" i="2"/>
  <c r="K2376" i="2"/>
  <c r="K2375" i="2"/>
  <c r="L2375" i="2" s="1"/>
  <c r="L2374" i="2"/>
  <c r="K2374" i="2"/>
  <c r="K2373" i="2"/>
  <c r="L2373" i="2" s="1"/>
  <c r="L2372" i="2"/>
  <c r="K2372" i="2"/>
  <c r="K2371" i="2"/>
  <c r="L2371" i="2" s="1"/>
  <c r="L2370" i="2"/>
  <c r="K2370" i="2"/>
  <c r="K2369" i="2"/>
  <c r="L2369" i="2" s="1"/>
  <c r="L2368" i="2"/>
  <c r="K2368" i="2"/>
  <c r="K2367" i="2"/>
  <c r="L2367" i="2" s="1"/>
  <c r="L2366" i="2"/>
  <c r="K2366" i="2"/>
  <c r="K2365" i="2"/>
  <c r="L2365" i="2" s="1"/>
  <c r="L2364" i="2"/>
  <c r="K2364" i="2"/>
  <c r="K2363" i="2"/>
  <c r="L2363" i="2" s="1"/>
  <c r="L2362" i="2"/>
  <c r="K2362" i="2"/>
  <c r="K2361" i="2"/>
  <c r="L2361" i="2" s="1"/>
  <c r="L2360" i="2"/>
  <c r="K2360" i="2"/>
  <c r="K2359" i="2"/>
  <c r="L2359" i="2" s="1"/>
  <c r="L2358" i="2"/>
  <c r="K2358" i="2"/>
  <c r="K2357" i="2"/>
  <c r="L2357" i="2" s="1"/>
  <c r="L2356" i="2"/>
  <c r="K2356" i="2"/>
  <c r="K2355" i="2"/>
  <c r="L2355" i="2" s="1"/>
  <c r="L2354" i="2"/>
  <c r="K2354" i="2"/>
  <c r="K2353" i="2"/>
  <c r="L2353" i="2" s="1"/>
  <c r="L2352" i="2"/>
  <c r="K2352" i="2"/>
  <c r="K2351" i="2"/>
  <c r="L2351" i="2" s="1"/>
  <c r="L2350" i="2"/>
  <c r="K2350" i="2"/>
  <c r="K2349" i="2"/>
  <c r="L2349" i="2" s="1"/>
  <c r="L2348" i="2"/>
  <c r="K2348" i="2"/>
  <c r="K2347" i="2"/>
  <c r="L2347" i="2" s="1"/>
  <c r="L2346" i="2"/>
  <c r="K2346" i="2"/>
  <c r="K2345" i="2"/>
  <c r="L2345" i="2" s="1"/>
  <c r="L2344" i="2"/>
  <c r="K2344" i="2"/>
  <c r="K2343" i="2"/>
  <c r="L2343" i="2" s="1"/>
  <c r="L2342" i="2"/>
  <c r="K2342" i="2"/>
  <c r="K2341" i="2"/>
  <c r="L2341" i="2" s="1"/>
  <c r="L2340" i="2"/>
  <c r="K2340" i="2"/>
  <c r="K2339" i="2"/>
  <c r="L2339" i="2" s="1"/>
  <c r="L2338" i="2"/>
  <c r="K2338" i="2"/>
  <c r="K2337" i="2"/>
  <c r="L2337" i="2" s="1"/>
  <c r="L2336" i="2"/>
  <c r="K2336" i="2"/>
  <c r="K2335" i="2"/>
  <c r="L2335" i="2" s="1"/>
  <c r="L2334" i="2"/>
  <c r="K2334" i="2"/>
  <c r="K2333" i="2"/>
  <c r="L2333" i="2" s="1"/>
  <c r="L2332" i="2"/>
  <c r="K2332" i="2"/>
  <c r="K2331" i="2"/>
  <c r="L2331" i="2" s="1"/>
  <c r="L2330" i="2"/>
  <c r="K2330" i="2"/>
  <c r="K2329" i="2"/>
  <c r="L2329" i="2" s="1"/>
  <c r="L2328" i="2"/>
  <c r="K2328" i="2"/>
  <c r="K2327" i="2"/>
  <c r="L2327" i="2" s="1"/>
  <c r="L2326" i="2"/>
  <c r="K2326" i="2"/>
  <c r="K2325" i="2"/>
  <c r="L2325" i="2" s="1"/>
  <c r="L2324" i="2"/>
  <c r="K2324" i="2"/>
  <c r="K2323" i="2"/>
  <c r="L2323" i="2" s="1"/>
  <c r="L2322" i="2"/>
  <c r="K2322" i="2"/>
  <c r="K2321" i="2"/>
  <c r="L2321" i="2" s="1"/>
  <c r="L2320" i="2"/>
  <c r="K2320" i="2"/>
  <c r="K2319" i="2"/>
  <c r="L2319" i="2" s="1"/>
  <c r="L2318" i="2"/>
  <c r="K2318" i="2"/>
  <c r="K2317" i="2"/>
  <c r="L2317" i="2" s="1"/>
  <c r="L2316" i="2"/>
  <c r="K2316" i="2"/>
  <c r="K2315" i="2"/>
  <c r="L2315" i="2" s="1"/>
  <c r="L2314" i="2"/>
  <c r="K2314" i="2"/>
  <c r="K2313" i="2"/>
  <c r="L2313" i="2" s="1"/>
  <c r="L2312" i="2"/>
  <c r="K2312" i="2"/>
  <c r="K2311" i="2"/>
  <c r="L2311" i="2" s="1"/>
  <c r="L2310" i="2"/>
  <c r="K2310" i="2"/>
  <c r="K2309" i="2"/>
  <c r="L2309" i="2" s="1"/>
  <c r="L2308" i="2"/>
  <c r="K2308" i="2"/>
  <c r="K2307" i="2"/>
  <c r="L2307" i="2" s="1"/>
  <c r="L2306" i="2"/>
  <c r="K2306" i="2"/>
  <c r="K2305" i="2"/>
  <c r="L2305" i="2" s="1"/>
  <c r="L2304" i="2"/>
  <c r="K2304" i="2"/>
  <c r="K2303" i="2"/>
  <c r="L2303" i="2" s="1"/>
  <c r="L2302" i="2"/>
  <c r="K2302" i="2"/>
  <c r="K2301" i="2"/>
  <c r="L2301" i="2" s="1"/>
  <c r="L2300" i="2"/>
  <c r="K2300" i="2"/>
  <c r="K2299" i="2"/>
  <c r="L2299" i="2" s="1"/>
  <c r="L2298" i="2"/>
  <c r="K2298" i="2"/>
  <c r="K2297" i="2"/>
  <c r="L2297" i="2" s="1"/>
  <c r="L2296" i="2"/>
  <c r="K2296" i="2"/>
  <c r="K2295" i="2"/>
  <c r="L2295" i="2" s="1"/>
  <c r="L2294" i="2"/>
  <c r="K2294" i="2"/>
  <c r="K2293" i="2"/>
  <c r="L2293" i="2" s="1"/>
  <c r="L2292" i="2"/>
  <c r="K2292" i="2"/>
  <c r="K2291" i="2"/>
  <c r="L2291" i="2" s="1"/>
  <c r="L2290" i="2"/>
  <c r="K2290" i="2"/>
  <c r="K2289" i="2"/>
  <c r="L2289" i="2" s="1"/>
  <c r="L2288" i="2"/>
  <c r="K2288" i="2"/>
  <c r="K2287" i="2"/>
  <c r="L2287" i="2" s="1"/>
  <c r="L2286" i="2"/>
  <c r="K2286" i="2"/>
  <c r="K2285" i="2"/>
  <c r="L2285" i="2" s="1"/>
  <c r="L2284" i="2"/>
  <c r="K2284" i="2"/>
  <c r="K2283" i="2"/>
  <c r="L2283" i="2" s="1"/>
  <c r="L2282" i="2"/>
  <c r="K2282" i="2"/>
  <c r="K2281" i="2"/>
  <c r="L2281" i="2" s="1"/>
  <c r="L2280" i="2"/>
  <c r="K2280" i="2"/>
  <c r="K2279" i="2"/>
  <c r="L2279" i="2" s="1"/>
  <c r="L2278" i="2"/>
  <c r="K2278" i="2"/>
  <c r="K2277" i="2"/>
  <c r="L2277" i="2" s="1"/>
  <c r="L2276" i="2"/>
  <c r="K2276" i="2"/>
  <c r="K2275" i="2"/>
  <c r="L2275" i="2" s="1"/>
  <c r="L2274" i="2"/>
  <c r="K2274" i="2"/>
  <c r="K2273" i="2"/>
  <c r="L2273" i="2" s="1"/>
  <c r="L2272" i="2"/>
  <c r="K2272" i="2"/>
  <c r="K2271" i="2"/>
  <c r="L2271" i="2" s="1"/>
  <c r="L2270" i="2"/>
  <c r="K2270" i="2"/>
  <c r="K2269" i="2"/>
  <c r="L2269" i="2" s="1"/>
  <c r="L2268" i="2"/>
  <c r="K2268" i="2"/>
  <c r="K2267" i="2"/>
  <c r="L2267" i="2" s="1"/>
  <c r="L2266" i="2"/>
  <c r="K2266" i="2"/>
  <c r="K2265" i="2"/>
  <c r="L2265" i="2" s="1"/>
  <c r="L2264" i="2"/>
  <c r="K2264" i="2"/>
  <c r="K2263" i="2"/>
  <c r="L2263" i="2" s="1"/>
  <c r="L2262" i="2"/>
  <c r="K2262" i="2"/>
  <c r="K2261" i="2"/>
  <c r="L2261" i="2" s="1"/>
  <c r="L2260" i="2"/>
  <c r="K2260" i="2"/>
  <c r="K2259" i="2"/>
  <c r="L2259" i="2" s="1"/>
  <c r="L2258" i="2"/>
  <c r="K2258" i="2"/>
  <c r="K2257" i="2"/>
  <c r="L2257" i="2" s="1"/>
  <c r="L2256" i="2"/>
  <c r="K2256" i="2"/>
  <c r="K2255" i="2"/>
  <c r="L2255" i="2" s="1"/>
  <c r="L2254" i="2"/>
  <c r="K2254" i="2"/>
  <c r="K2253" i="2"/>
  <c r="L2253" i="2" s="1"/>
  <c r="L2252" i="2"/>
  <c r="K2252" i="2"/>
  <c r="K2251" i="2"/>
  <c r="L2251" i="2" s="1"/>
  <c r="L2250" i="2"/>
  <c r="K2250" i="2"/>
  <c r="K2249" i="2"/>
  <c r="L2249" i="2" s="1"/>
  <c r="L2248" i="2"/>
  <c r="K2248" i="2"/>
  <c r="K2247" i="2"/>
  <c r="L2247" i="2" s="1"/>
  <c r="L2246" i="2"/>
  <c r="K2246" i="2"/>
  <c r="K2245" i="2"/>
  <c r="L2245" i="2" s="1"/>
  <c r="L2244" i="2"/>
  <c r="K2244" i="2"/>
  <c r="K2243" i="2"/>
  <c r="L2243" i="2" s="1"/>
  <c r="L2242" i="2"/>
  <c r="K2242" i="2"/>
  <c r="K2241" i="2"/>
  <c r="L2241" i="2" s="1"/>
  <c r="L2240" i="2"/>
  <c r="K2240" i="2"/>
  <c r="K2239" i="2"/>
  <c r="L2239" i="2" s="1"/>
  <c r="L2238" i="2"/>
  <c r="K2238" i="2"/>
  <c r="K2237" i="2"/>
  <c r="L2237" i="2" s="1"/>
  <c r="L2236" i="2"/>
  <c r="K2236" i="2"/>
  <c r="K2235" i="2"/>
  <c r="L2235" i="2" s="1"/>
  <c r="L2234" i="2"/>
  <c r="K2234" i="2"/>
  <c r="K2233" i="2"/>
  <c r="L2233" i="2" s="1"/>
  <c r="L2232" i="2"/>
  <c r="K2232" i="2"/>
  <c r="K2231" i="2"/>
  <c r="L2231" i="2" s="1"/>
  <c r="L2230" i="2"/>
  <c r="K2230" i="2"/>
  <c r="K2229" i="2"/>
  <c r="L2229" i="2" s="1"/>
  <c r="L2228" i="2"/>
  <c r="K2228" i="2"/>
  <c r="K2227" i="2"/>
  <c r="L2227" i="2" s="1"/>
  <c r="L2226" i="2"/>
  <c r="K2226" i="2"/>
  <c r="K2225" i="2"/>
  <c r="L2225" i="2" s="1"/>
  <c r="L2224" i="2"/>
  <c r="K2224" i="2"/>
  <c r="K2223" i="2"/>
  <c r="L2223" i="2" s="1"/>
  <c r="L2222" i="2"/>
  <c r="K2222" i="2"/>
  <c r="K2221" i="2"/>
  <c r="L2221" i="2" s="1"/>
  <c r="L2220" i="2"/>
  <c r="K2220" i="2"/>
  <c r="K2219" i="2"/>
  <c r="L2219" i="2" s="1"/>
  <c r="L2218" i="2"/>
  <c r="K2218" i="2"/>
  <c r="K2217" i="2"/>
  <c r="L2217" i="2" s="1"/>
  <c r="L2216" i="2"/>
  <c r="K2216" i="2"/>
  <c r="K2215" i="2"/>
  <c r="L2215" i="2" s="1"/>
  <c r="L2214" i="2"/>
  <c r="K2214" i="2"/>
  <c r="K2213" i="2"/>
  <c r="L2213" i="2" s="1"/>
  <c r="L2212" i="2"/>
  <c r="K2212" i="2"/>
  <c r="K2211" i="2"/>
  <c r="L2211" i="2" s="1"/>
  <c r="L2210" i="2"/>
  <c r="K2210" i="2"/>
  <c r="K2209" i="2"/>
  <c r="L2209" i="2" s="1"/>
  <c r="L2208" i="2"/>
  <c r="K2208" i="2"/>
  <c r="K2207" i="2"/>
  <c r="L2207" i="2" s="1"/>
  <c r="L2206" i="2"/>
  <c r="K2206" i="2"/>
  <c r="K2205" i="2"/>
  <c r="L2205" i="2" s="1"/>
  <c r="L2204" i="2"/>
  <c r="K2204" i="2"/>
  <c r="K2203" i="2"/>
  <c r="L2203" i="2" s="1"/>
  <c r="L2202" i="2"/>
  <c r="K2202" i="2"/>
  <c r="K2201" i="2"/>
  <c r="L2201" i="2" s="1"/>
  <c r="L2200" i="2"/>
  <c r="K2200" i="2"/>
  <c r="K2199" i="2"/>
  <c r="L2199" i="2" s="1"/>
  <c r="L2198" i="2"/>
  <c r="K2198" i="2"/>
  <c r="K2197" i="2"/>
  <c r="L2197" i="2" s="1"/>
  <c r="L2196" i="2"/>
  <c r="K2196" i="2"/>
  <c r="K2195" i="2"/>
  <c r="L2195" i="2" s="1"/>
  <c r="L2194" i="2"/>
  <c r="K2194" i="2"/>
  <c r="K2193" i="2"/>
  <c r="L2193" i="2" s="1"/>
  <c r="L2192" i="2"/>
  <c r="K2192" i="2"/>
  <c r="K2191" i="2"/>
  <c r="L2191" i="2" s="1"/>
  <c r="L2190" i="2"/>
  <c r="K2190" i="2"/>
  <c r="K2189" i="2"/>
  <c r="L2189" i="2" s="1"/>
  <c r="L2188" i="2"/>
  <c r="K2188" i="2"/>
  <c r="K2187" i="2"/>
  <c r="L2187" i="2" s="1"/>
  <c r="L2186" i="2"/>
  <c r="K2186" i="2"/>
  <c r="K2185" i="2"/>
  <c r="L2185" i="2" s="1"/>
  <c r="L2184" i="2"/>
  <c r="K2184" i="2"/>
  <c r="K2183" i="2"/>
  <c r="L2183" i="2" s="1"/>
  <c r="L2182" i="2"/>
  <c r="K2182" i="2"/>
  <c r="K2181" i="2"/>
  <c r="L2181" i="2" s="1"/>
  <c r="L2180" i="2"/>
  <c r="K2180" i="2"/>
  <c r="K2179" i="2"/>
  <c r="L2179" i="2" s="1"/>
  <c r="L2178" i="2"/>
  <c r="K2178" i="2"/>
  <c r="K2177" i="2"/>
  <c r="L2177" i="2" s="1"/>
  <c r="L2176" i="2"/>
  <c r="K2176" i="2"/>
  <c r="K2175" i="2"/>
  <c r="L2175" i="2" s="1"/>
  <c r="L2174" i="2"/>
  <c r="K2174" i="2"/>
  <c r="K2173" i="2"/>
  <c r="L2173" i="2" s="1"/>
  <c r="L2172" i="2"/>
  <c r="K2172" i="2"/>
  <c r="K2171" i="2"/>
  <c r="L2171" i="2" s="1"/>
  <c r="L2170" i="2"/>
  <c r="K2170" i="2"/>
  <c r="K2169" i="2"/>
  <c r="L2169" i="2" s="1"/>
  <c r="L2168" i="2"/>
  <c r="K2168" i="2"/>
  <c r="K2167" i="2"/>
  <c r="L2167" i="2" s="1"/>
  <c r="L2166" i="2"/>
  <c r="K2166" i="2"/>
  <c r="K2165" i="2"/>
  <c r="L2165" i="2" s="1"/>
  <c r="L2164" i="2"/>
  <c r="K2164" i="2"/>
  <c r="K2163" i="2"/>
  <c r="L2163" i="2" s="1"/>
  <c r="L2162" i="2"/>
  <c r="K2162" i="2"/>
  <c r="K2161" i="2"/>
  <c r="L2161" i="2" s="1"/>
  <c r="L2160" i="2"/>
  <c r="K2160" i="2"/>
  <c r="K2159" i="2"/>
  <c r="L2159" i="2" s="1"/>
  <c r="L2158" i="2"/>
  <c r="K2158" i="2"/>
  <c r="K2157" i="2"/>
  <c r="L2157" i="2" s="1"/>
  <c r="L2156" i="2"/>
  <c r="K2156" i="2"/>
  <c r="K2155" i="2"/>
  <c r="L2155" i="2" s="1"/>
  <c r="L2154" i="2"/>
  <c r="K2154" i="2"/>
  <c r="K2153" i="2"/>
  <c r="L2153" i="2" s="1"/>
  <c r="L2152" i="2"/>
  <c r="K2152" i="2"/>
  <c r="K2151" i="2"/>
  <c r="L2151" i="2" s="1"/>
  <c r="L2150" i="2"/>
  <c r="K2150" i="2"/>
  <c r="K2149" i="2"/>
  <c r="L2149" i="2" s="1"/>
  <c r="L2148" i="2"/>
  <c r="K2148" i="2"/>
  <c r="K2147" i="2"/>
  <c r="L2147" i="2" s="1"/>
  <c r="L2146" i="2"/>
  <c r="K2146" i="2"/>
  <c r="K2145" i="2"/>
  <c r="L2145" i="2" s="1"/>
  <c r="L2144" i="2"/>
  <c r="K2144" i="2"/>
  <c r="K2143" i="2"/>
  <c r="L2143" i="2" s="1"/>
  <c r="L2142" i="2"/>
  <c r="K2142" i="2"/>
  <c r="K2141" i="2"/>
  <c r="L2141" i="2" s="1"/>
  <c r="L2140" i="2"/>
  <c r="K2140" i="2"/>
  <c r="K2139" i="2"/>
  <c r="L2139" i="2" s="1"/>
  <c r="L2138" i="2"/>
  <c r="K2138" i="2"/>
  <c r="K2137" i="2"/>
  <c r="L2137" i="2" s="1"/>
  <c r="L2136" i="2"/>
  <c r="K2136" i="2"/>
  <c r="K2135" i="2"/>
  <c r="L2135" i="2" s="1"/>
  <c r="L2134" i="2"/>
  <c r="K2134" i="2"/>
  <c r="K2133" i="2"/>
  <c r="L2133" i="2" s="1"/>
  <c r="L2132" i="2"/>
  <c r="K2132" i="2"/>
  <c r="K2131" i="2"/>
  <c r="L2131" i="2" s="1"/>
  <c r="L2130" i="2"/>
  <c r="K2130" i="2"/>
  <c r="K2129" i="2"/>
  <c r="L2129" i="2" s="1"/>
  <c r="L2128" i="2"/>
  <c r="K2128" i="2"/>
  <c r="K2127" i="2"/>
  <c r="L2127" i="2" s="1"/>
  <c r="L2126" i="2"/>
  <c r="K2126" i="2"/>
  <c r="K2125" i="2"/>
  <c r="L2125" i="2" s="1"/>
  <c r="L2124" i="2"/>
  <c r="K2124" i="2"/>
  <c r="K2123" i="2"/>
  <c r="L2123" i="2" s="1"/>
  <c r="L2122" i="2"/>
  <c r="K2122" i="2"/>
  <c r="K2121" i="2"/>
  <c r="L2121" i="2" s="1"/>
  <c r="L2120" i="2"/>
  <c r="K2120" i="2"/>
  <c r="K2119" i="2"/>
  <c r="L2119" i="2" s="1"/>
  <c r="L2118" i="2"/>
  <c r="K2118" i="2"/>
  <c r="K2117" i="2"/>
  <c r="L2117" i="2" s="1"/>
  <c r="L2116" i="2"/>
  <c r="K2116" i="2"/>
  <c r="K2115" i="2"/>
  <c r="L2115" i="2" s="1"/>
  <c r="L2114" i="2"/>
  <c r="K2114" i="2"/>
  <c r="K2113" i="2"/>
  <c r="L2113" i="2" s="1"/>
  <c r="K2112" i="2"/>
  <c r="L2112" i="2" s="1"/>
  <c r="K2111" i="2"/>
  <c r="L2111" i="2" s="1"/>
  <c r="L2110" i="2"/>
  <c r="K2110" i="2"/>
  <c r="K2109" i="2"/>
  <c r="L2109" i="2" s="1"/>
  <c r="K2108" i="2"/>
  <c r="L2108" i="2" s="1"/>
  <c r="K2107" i="2"/>
  <c r="L2107" i="2" s="1"/>
  <c r="L2106" i="2"/>
  <c r="K2106" i="2"/>
  <c r="K2105" i="2"/>
  <c r="L2105" i="2" s="1"/>
  <c r="K2104" i="2"/>
  <c r="L2104" i="2" s="1"/>
  <c r="K2103" i="2"/>
  <c r="L2103" i="2" s="1"/>
  <c r="L2102" i="2"/>
  <c r="K2102" i="2"/>
  <c r="K2101" i="2"/>
  <c r="L2101" i="2" s="1"/>
  <c r="K2100" i="2"/>
  <c r="L2100" i="2" s="1"/>
  <c r="K2099" i="2"/>
  <c r="L2099" i="2" s="1"/>
  <c r="L2098" i="2"/>
  <c r="K2098" i="2"/>
  <c r="K2097" i="2"/>
  <c r="L2097" i="2" s="1"/>
  <c r="K2096" i="2"/>
  <c r="L2096" i="2" s="1"/>
  <c r="K2095" i="2"/>
  <c r="L2095" i="2" s="1"/>
  <c r="L2094" i="2"/>
  <c r="K2094" i="2"/>
  <c r="K2093" i="2"/>
  <c r="L2093" i="2" s="1"/>
  <c r="K2092" i="2"/>
  <c r="L2092" i="2" s="1"/>
  <c r="K2091" i="2"/>
  <c r="L2091" i="2" s="1"/>
  <c r="L2090" i="2"/>
  <c r="K2090" i="2"/>
  <c r="K2089" i="2"/>
  <c r="L2089" i="2" s="1"/>
  <c r="K2088" i="2"/>
  <c r="L2088" i="2" s="1"/>
  <c r="K2087" i="2"/>
  <c r="L2087" i="2" s="1"/>
  <c r="L2086" i="2"/>
  <c r="K2086" i="2"/>
  <c r="K2085" i="2"/>
  <c r="L2085" i="2" s="1"/>
  <c r="K2084" i="2"/>
  <c r="L2084" i="2" s="1"/>
  <c r="K2083" i="2"/>
  <c r="L2083" i="2" s="1"/>
  <c r="L2082" i="2"/>
  <c r="K2082" i="2"/>
  <c r="K2081" i="2"/>
  <c r="L2081" i="2" s="1"/>
  <c r="K2080" i="2"/>
  <c r="L2080" i="2" s="1"/>
  <c r="K2079" i="2"/>
  <c r="L2079" i="2" s="1"/>
  <c r="L2078" i="2"/>
  <c r="K2078" i="2"/>
  <c r="K2077" i="2"/>
  <c r="L2077" i="2" s="1"/>
  <c r="K2076" i="2"/>
  <c r="L2076" i="2" s="1"/>
  <c r="K2075" i="2"/>
  <c r="L2075" i="2" s="1"/>
  <c r="L2074" i="2"/>
  <c r="K2074" i="2"/>
  <c r="K2073" i="2"/>
  <c r="L2073" i="2" s="1"/>
  <c r="K2072" i="2"/>
  <c r="L2072" i="2" s="1"/>
  <c r="K2071" i="2"/>
  <c r="L2071" i="2" s="1"/>
  <c r="L2070" i="2"/>
  <c r="K2070" i="2"/>
  <c r="K2069" i="2"/>
  <c r="L2069" i="2" s="1"/>
  <c r="K2068" i="2"/>
  <c r="L2068" i="2" s="1"/>
  <c r="K2067" i="2"/>
  <c r="L2067" i="2" s="1"/>
  <c r="L2066" i="2"/>
  <c r="K2066" i="2"/>
  <c r="K2065" i="2"/>
  <c r="L2065" i="2" s="1"/>
  <c r="K2064" i="2"/>
  <c r="L2064" i="2" s="1"/>
  <c r="K2063" i="2"/>
  <c r="L2063" i="2" s="1"/>
  <c r="L2062" i="2"/>
  <c r="K2062" i="2"/>
  <c r="K2061" i="2"/>
  <c r="L2061" i="2" s="1"/>
  <c r="K2060" i="2"/>
  <c r="L2060" i="2" s="1"/>
  <c r="K2059" i="2"/>
  <c r="L2059" i="2" s="1"/>
  <c r="L2058" i="2"/>
  <c r="K2058" i="2"/>
  <c r="K2057" i="2"/>
  <c r="L2057" i="2" s="1"/>
  <c r="K2056" i="2"/>
  <c r="L2056" i="2" s="1"/>
  <c r="K2055" i="2"/>
  <c r="L2055" i="2" s="1"/>
  <c r="L2054" i="2"/>
  <c r="K2054" i="2"/>
  <c r="K2053" i="2"/>
  <c r="L2053" i="2" s="1"/>
  <c r="K2052" i="2"/>
  <c r="L2052" i="2" s="1"/>
  <c r="K2051" i="2"/>
  <c r="L2051" i="2" s="1"/>
  <c r="L2050" i="2"/>
  <c r="K2050" i="2"/>
  <c r="K2049" i="2"/>
  <c r="L2049" i="2" s="1"/>
  <c r="K2048" i="2"/>
  <c r="L2048" i="2" s="1"/>
  <c r="K2047" i="2"/>
  <c r="L2047" i="2" s="1"/>
  <c r="L2046" i="2"/>
  <c r="K2046" i="2"/>
  <c r="K2045" i="2"/>
  <c r="L2045" i="2" s="1"/>
  <c r="K2044" i="2"/>
  <c r="L2044" i="2" s="1"/>
  <c r="K2043" i="2"/>
  <c r="L2043" i="2" s="1"/>
  <c r="L2042" i="2"/>
  <c r="K2042" i="2"/>
  <c r="K2041" i="2"/>
  <c r="L2041" i="2" s="1"/>
  <c r="K2040" i="2"/>
  <c r="L2040" i="2" s="1"/>
  <c r="K2039" i="2"/>
  <c r="L2039" i="2" s="1"/>
  <c r="L2038" i="2"/>
  <c r="K2038" i="2"/>
  <c r="K2037" i="2"/>
  <c r="L2037" i="2" s="1"/>
  <c r="K2036" i="2"/>
  <c r="L2036" i="2" s="1"/>
  <c r="K2035" i="2"/>
  <c r="L2035" i="2" s="1"/>
  <c r="L2034" i="2"/>
  <c r="K2034" i="2"/>
  <c r="K2033" i="2"/>
  <c r="L2033" i="2" s="1"/>
  <c r="K2032" i="2"/>
  <c r="L2032" i="2" s="1"/>
  <c r="K2031" i="2"/>
  <c r="L2031" i="2" s="1"/>
  <c r="L2030" i="2"/>
  <c r="K2030" i="2"/>
  <c r="L2029" i="2"/>
  <c r="K2029" i="2"/>
  <c r="L2028" i="2"/>
  <c r="K2028" i="2"/>
  <c r="L2027" i="2"/>
  <c r="K2027" i="2"/>
  <c r="L2026" i="2"/>
  <c r="K2026" i="2"/>
  <c r="L2025" i="2"/>
  <c r="K2025" i="2"/>
  <c r="L2024" i="2"/>
  <c r="K2024" i="2"/>
  <c r="L2023" i="2"/>
  <c r="K2023" i="2"/>
  <c r="L2022" i="2"/>
  <c r="K2022" i="2"/>
  <c r="L2021" i="2"/>
  <c r="K2021" i="2"/>
  <c r="L2020" i="2"/>
  <c r="K2020" i="2"/>
  <c r="L2019" i="2"/>
  <c r="K2019" i="2"/>
  <c r="L2018" i="2"/>
  <c r="K2018" i="2"/>
  <c r="L2017" i="2"/>
  <c r="K2017" i="2"/>
  <c r="L2016" i="2"/>
  <c r="K2016" i="2"/>
  <c r="L2015" i="2"/>
  <c r="K2015" i="2"/>
  <c r="L2014" i="2"/>
  <c r="K2014" i="2"/>
  <c r="L2013" i="2"/>
  <c r="K2013" i="2"/>
  <c r="L2012" i="2"/>
  <c r="K2012" i="2"/>
  <c r="L2011" i="2"/>
  <c r="K2011" i="2"/>
  <c r="L2010" i="2"/>
  <c r="K2010" i="2"/>
  <c r="L2009" i="2"/>
  <c r="K2009" i="2"/>
  <c r="L2008" i="2"/>
  <c r="K2008" i="2"/>
  <c r="L2007" i="2"/>
  <c r="K2007" i="2"/>
  <c r="L2006" i="2"/>
  <c r="K2006" i="2"/>
  <c r="L2005" i="2"/>
  <c r="K2005" i="2"/>
  <c r="L2004" i="2"/>
  <c r="K2004" i="2"/>
  <c r="L2003" i="2"/>
  <c r="K2003" i="2"/>
  <c r="L2002" i="2"/>
  <c r="K2002" i="2"/>
  <c r="L2001" i="2"/>
  <c r="K2001" i="2"/>
  <c r="L2000" i="2"/>
  <c r="K2000" i="2"/>
  <c r="L1999" i="2"/>
  <c r="K1999" i="2"/>
  <c r="L1998" i="2"/>
  <c r="K1998" i="2"/>
  <c r="L1997" i="2"/>
  <c r="K1997" i="2"/>
  <c r="L1996" i="2"/>
  <c r="K1996" i="2"/>
  <c r="L1995" i="2"/>
  <c r="K1995" i="2"/>
  <c r="L1994" i="2"/>
  <c r="K1994" i="2"/>
  <c r="L1993" i="2"/>
  <c r="K1993" i="2"/>
  <c r="L1992" i="2"/>
  <c r="K1992" i="2"/>
  <c r="L1991" i="2"/>
  <c r="K1991" i="2"/>
  <c r="L1990" i="2"/>
  <c r="K1990" i="2"/>
  <c r="L1989" i="2"/>
  <c r="K1989" i="2"/>
  <c r="L1988" i="2"/>
  <c r="K1988" i="2"/>
  <c r="L1987" i="2"/>
  <c r="K1987" i="2"/>
  <c r="L1986" i="2"/>
  <c r="K1986" i="2"/>
  <c r="L1985" i="2"/>
  <c r="K1985" i="2"/>
  <c r="L1984" i="2"/>
  <c r="K1984" i="2"/>
  <c r="L1983" i="2"/>
  <c r="K1983" i="2"/>
  <c r="L1982" i="2"/>
  <c r="K1982" i="2"/>
  <c r="L1981" i="2"/>
  <c r="K1981" i="2"/>
  <c r="L1980" i="2"/>
  <c r="K1980" i="2"/>
  <c r="L1979" i="2"/>
  <c r="K1979" i="2"/>
  <c r="L1978" i="2"/>
  <c r="K1978" i="2"/>
  <c r="L1977" i="2"/>
  <c r="K1977" i="2"/>
  <c r="L1976" i="2"/>
  <c r="K1976" i="2"/>
  <c r="L1975" i="2"/>
  <c r="K1975" i="2"/>
  <c r="L1974" i="2"/>
  <c r="K1974" i="2"/>
  <c r="L1973" i="2"/>
  <c r="K1973" i="2"/>
  <c r="L1972" i="2"/>
  <c r="K1972" i="2"/>
  <c r="L1971" i="2"/>
  <c r="K1971" i="2"/>
  <c r="L1970" i="2"/>
  <c r="K1970" i="2"/>
  <c r="L1969" i="2"/>
  <c r="K1969" i="2"/>
  <c r="L1968" i="2"/>
  <c r="K1968" i="2"/>
  <c r="L1967" i="2"/>
  <c r="K1967" i="2"/>
  <c r="L1966" i="2"/>
  <c r="K1966" i="2"/>
  <c r="L1965" i="2"/>
  <c r="K1965" i="2"/>
  <c r="L1964" i="2"/>
  <c r="K1964" i="2"/>
  <c r="L1963" i="2"/>
  <c r="K1963" i="2"/>
  <c r="L1962" i="2"/>
  <c r="K1962" i="2"/>
  <c r="L1961" i="2"/>
  <c r="K1961" i="2"/>
  <c r="L1960" i="2"/>
  <c r="K1960" i="2"/>
  <c r="L1959" i="2"/>
  <c r="K1959" i="2"/>
  <c r="L1958" i="2"/>
  <c r="K1958" i="2"/>
  <c r="L1957" i="2"/>
  <c r="K1957" i="2"/>
  <c r="L1956" i="2"/>
  <c r="K1956" i="2"/>
  <c r="L1955" i="2"/>
  <c r="K1955" i="2"/>
  <c r="L1954" i="2"/>
  <c r="K1954" i="2"/>
  <c r="L1953" i="2"/>
  <c r="K1953" i="2"/>
  <c r="L1952" i="2"/>
  <c r="K1952" i="2"/>
  <c r="L1951" i="2"/>
  <c r="K1951" i="2"/>
  <c r="L1950" i="2"/>
  <c r="K1950" i="2"/>
  <c r="L1949" i="2"/>
  <c r="K1949" i="2"/>
  <c r="L1948" i="2"/>
  <c r="K1948" i="2"/>
  <c r="L1947" i="2"/>
  <c r="K1947" i="2"/>
  <c r="L1946" i="2"/>
  <c r="K1946" i="2"/>
  <c r="L1945" i="2"/>
  <c r="K1945" i="2"/>
  <c r="L1944" i="2"/>
  <c r="K1944" i="2"/>
  <c r="L1943" i="2"/>
  <c r="K1943" i="2"/>
  <c r="L1942" i="2"/>
  <c r="K1942" i="2"/>
  <c r="L1941" i="2"/>
  <c r="K1941" i="2"/>
  <c r="L1940" i="2"/>
  <c r="K1940" i="2"/>
  <c r="L1939" i="2"/>
  <c r="K1939" i="2"/>
  <c r="L1938" i="2"/>
  <c r="K1938" i="2"/>
  <c r="L1937" i="2"/>
  <c r="K1937" i="2"/>
  <c r="L1936" i="2"/>
  <c r="K1936" i="2"/>
  <c r="L1935" i="2"/>
  <c r="K1935" i="2"/>
  <c r="L1934" i="2"/>
  <c r="K1934" i="2"/>
  <c r="L1933" i="2"/>
  <c r="K1933" i="2"/>
  <c r="L1932" i="2"/>
  <c r="K1932" i="2"/>
  <c r="L1931" i="2"/>
  <c r="K1931" i="2"/>
  <c r="L1930" i="2"/>
  <c r="K1930" i="2"/>
  <c r="L1929" i="2"/>
  <c r="K1929" i="2"/>
  <c r="L1928" i="2"/>
  <c r="K1928" i="2"/>
  <c r="L1927" i="2"/>
  <c r="K1927" i="2"/>
  <c r="L1926" i="2"/>
  <c r="K1926" i="2"/>
  <c r="L1925" i="2"/>
  <c r="K1925" i="2"/>
  <c r="L1924" i="2"/>
  <c r="K1924" i="2"/>
  <c r="L1923" i="2"/>
  <c r="K1923" i="2"/>
  <c r="L1922" i="2"/>
  <c r="K1922" i="2"/>
  <c r="L1921" i="2"/>
  <c r="K1921" i="2"/>
  <c r="L1920" i="2"/>
  <c r="K1920" i="2"/>
  <c r="L1919" i="2"/>
  <c r="K1919" i="2"/>
  <c r="L1918" i="2"/>
  <c r="K1918" i="2"/>
  <c r="L1917" i="2"/>
  <c r="K1917" i="2"/>
  <c r="L1916" i="2"/>
  <c r="K1916" i="2"/>
  <c r="L1915" i="2"/>
  <c r="K1915" i="2"/>
  <c r="L1914" i="2"/>
  <c r="K1914" i="2"/>
  <c r="L1913" i="2"/>
  <c r="K1913" i="2"/>
  <c r="L1912" i="2"/>
  <c r="K1912" i="2"/>
  <c r="L1911" i="2"/>
  <c r="K1911" i="2"/>
  <c r="L1910" i="2"/>
  <c r="K1910" i="2"/>
  <c r="L1909" i="2"/>
  <c r="K1909" i="2"/>
  <c r="L1908" i="2"/>
  <c r="K1908" i="2"/>
  <c r="L1907" i="2"/>
  <c r="K1907" i="2"/>
  <c r="L1906" i="2"/>
  <c r="K1906" i="2"/>
  <c r="L1905" i="2"/>
  <c r="K1905" i="2"/>
  <c r="L1904" i="2"/>
  <c r="K1904" i="2"/>
  <c r="L1903" i="2"/>
  <c r="K1903" i="2"/>
  <c r="L1902" i="2"/>
  <c r="K1902" i="2"/>
  <c r="L1901" i="2"/>
  <c r="K1901" i="2"/>
  <c r="L1900" i="2"/>
  <c r="K1900" i="2"/>
  <c r="L1899" i="2"/>
  <c r="K1899" i="2"/>
  <c r="L1898" i="2"/>
  <c r="K1898" i="2"/>
  <c r="L1897" i="2"/>
  <c r="K1897" i="2"/>
  <c r="L1896" i="2"/>
  <c r="K1896" i="2"/>
  <c r="L1895" i="2"/>
  <c r="K1895" i="2"/>
  <c r="L1894" i="2"/>
  <c r="K1894" i="2"/>
  <c r="L1893" i="2"/>
  <c r="K1893" i="2"/>
  <c r="L1892" i="2"/>
  <c r="K1892" i="2"/>
  <c r="L1891" i="2"/>
  <c r="K1891" i="2"/>
  <c r="L1890" i="2"/>
  <c r="K1890" i="2"/>
  <c r="L1889" i="2"/>
  <c r="K1889" i="2"/>
  <c r="L1888" i="2"/>
  <c r="K1888" i="2"/>
  <c r="L1887" i="2"/>
  <c r="K1887" i="2"/>
  <c r="L1886" i="2"/>
  <c r="K1886" i="2"/>
  <c r="L1885" i="2"/>
  <c r="K1885" i="2"/>
  <c r="L1884" i="2"/>
  <c r="K1884" i="2"/>
  <c r="L1883" i="2"/>
  <c r="K1883" i="2"/>
  <c r="L1882" i="2"/>
  <c r="K1882" i="2"/>
  <c r="L1881" i="2"/>
  <c r="K1881" i="2"/>
  <c r="L1880" i="2"/>
  <c r="K1880" i="2"/>
  <c r="L1879" i="2"/>
  <c r="K1879" i="2"/>
  <c r="L1878" i="2"/>
  <c r="K1878" i="2"/>
  <c r="L1877" i="2"/>
  <c r="K1877" i="2"/>
  <c r="L1876" i="2"/>
  <c r="K1876" i="2"/>
  <c r="L1875" i="2"/>
  <c r="K1875" i="2"/>
  <c r="L1874" i="2"/>
  <c r="K1874" i="2"/>
  <c r="L1873" i="2"/>
  <c r="K1873" i="2"/>
  <c r="L1872" i="2"/>
  <c r="K1872" i="2"/>
  <c r="L1871" i="2"/>
  <c r="K1871" i="2"/>
  <c r="L1870" i="2"/>
  <c r="K1870" i="2"/>
  <c r="L1869" i="2"/>
  <c r="K1869" i="2"/>
  <c r="L1868" i="2"/>
  <c r="K1868" i="2"/>
  <c r="L1867" i="2"/>
  <c r="K1867" i="2"/>
  <c r="L1866" i="2"/>
  <c r="K1866" i="2"/>
  <c r="L1865" i="2"/>
  <c r="K1865" i="2"/>
  <c r="L1864" i="2"/>
  <c r="K1864" i="2"/>
  <c r="L1863" i="2"/>
  <c r="K1863" i="2"/>
  <c r="L1862" i="2"/>
  <c r="K1862" i="2"/>
  <c r="L1861" i="2"/>
  <c r="K1861" i="2"/>
  <c r="L1860" i="2"/>
  <c r="K1860" i="2"/>
  <c r="L1859" i="2"/>
  <c r="K1859" i="2"/>
  <c r="L1858" i="2"/>
  <c r="K1858" i="2"/>
  <c r="L1857" i="2"/>
  <c r="K1857" i="2"/>
  <c r="L1856" i="2"/>
  <c r="K1856" i="2"/>
  <c r="L1855" i="2"/>
  <c r="K1855" i="2"/>
  <c r="L1854" i="2"/>
  <c r="K1854" i="2"/>
  <c r="L1853" i="2"/>
  <c r="K1853" i="2"/>
  <c r="L1852" i="2"/>
  <c r="K1852" i="2"/>
  <c r="L1851" i="2"/>
  <c r="K1851" i="2"/>
  <c r="L1850" i="2"/>
  <c r="K1850" i="2"/>
  <c r="L1849" i="2"/>
  <c r="K1849" i="2"/>
  <c r="L1848" i="2"/>
  <c r="K1848" i="2"/>
  <c r="L1847" i="2"/>
  <c r="K1847" i="2"/>
  <c r="L1846" i="2"/>
  <c r="K1846" i="2"/>
  <c r="L1845" i="2"/>
  <c r="K1845" i="2"/>
  <c r="L1844" i="2"/>
  <c r="K1844" i="2"/>
  <c r="L1843" i="2"/>
  <c r="K1843" i="2"/>
  <c r="L1842" i="2"/>
  <c r="K1842" i="2"/>
  <c r="L1841" i="2"/>
  <c r="K1841" i="2"/>
  <c r="L1840" i="2"/>
  <c r="K1840" i="2"/>
  <c r="L1839" i="2"/>
  <c r="K1839" i="2"/>
  <c r="L1838" i="2"/>
  <c r="K1838" i="2"/>
  <c r="L1837" i="2"/>
  <c r="K1837" i="2"/>
  <c r="L1836" i="2"/>
  <c r="K1836" i="2"/>
  <c r="L1835" i="2"/>
  <c r="K1835" i="2"/>
  <c r="L1834" i="2"/>
  <c r="K1834" i="2"/>
  <c r="L1833" i="2"/>
  <c r="K1833" i="2"/>
  <c r="L1832" i="2"/>
  <c r="K1832" i="2"/>
  <c r="L1831" i="2"/>
  <c r="K1831" i="2"/>
  <c r="L1830" i="2"/>
  <c r="K1830" i="2"/>
  <c r="L1829" i="2"/>
  <c r="K1829" i="2"/>
  <c r="L1828" i="2"/>
  <c r="K1828" i="2"/>
  <c r="L1827" i="2"/>
  <c r="K1827" i="2"/>
  <c r="L1826" i="2"/>
  <c r="K1826" i="2"/>
  <c r="L1825" i="2"/>
  <c r="K1825" i="2"/>
  <c r="L1824" i="2"/>
  <c r="K1824" i="2"/>
  <c r="L1823" i="2"/>
  <c r="K1823" i="2"/>
  <c r="L1822" i="2"/>
  <c r="K1822" i="2"/>
  <c r="L1821" i="2"/>
  <c r="K1821" i="2"/>
  <c r="L1820" i="2"/>
  <c r="K1820" i="2"/>
  <c r="L1819" i="2"/>
  <c r="K1819" i="2"/>
  <c r="L1818" i="2"/>
  <c r="K1818" i="2"/>
  <c r="L1817" i="2"/>
  <c r="K1817" i="2"/>
  <c r="L1816" i="2"/>
  <c r="K1816" i="2"/>
  <c r="L1815" i="2"/>
  <c r="K1815" i="2"/>
  <c r="L1814" i="2"/>
  <c r="K1814" i="2"/>
  <c r="L1813" i="2"/>
  <c r="K1813" i="2"/>
  <c r="L1812" i="2"/>
  <c r="K1812" i="2"/>
  <c r="L1811" i="2"/>
  <c r="K1811" i="2"/>
  <c r="L1810" i="2"/>
  <c r="K1810" i="2"/>
  <c r="L1809" i="2"/>
  <c r="K1809" i="2"/>
  <c r="L1808" i="2"/>
  <c r="K1808" i="2"/>
  <c r="L1807" i="2"/>
  <c r="K1807" i="2"/>
  <c r="L1806" i="2"/>
  <c r="K1806" i="2"/>
  <c r="L1805" i="2"/>
  <c r="K1805" i="2"/>
  <c r="L1804" i="2"/>
  <c r="K1804" i="2"/>
  <c r="L1803" i="2"/>
  <c r="K1803" i="2"/>
  <c r="L1802" i="2"/>
  <c r="K1802" i="2"/>
  <c r="L1801" i="2"/>
  <c r="K1801" i="2"/>
  <c r="L1800" i="2"/>
  <c r="K1800" i="2"/>
  <c r="L1799" i="2"/>
  <c r="K1799" i="2"/>
  <c r="L1798" i="2"/>
  <c r="K1798" i="2"/>
  <c r="L1797" i="2"/>
  <c r="K1797" i="2"/>
  <c r="L1796" i="2"/>
  <c r="K1796" i="2"/>
  <c r="L1795" i="2"/>
  <c r="K1795" i="2"/>
  <c r="L1794" i="2"/>
  <c r="K1794" i="2"/>
  <c r="L1793" i="2"/>
  <c r="K1793" i="2"/>
  <c r="L1792" i="2"/>
  <c r="K1792" i="2"/>
  <c r="L1791" i="2"/>
  <c r="K1791" i="2"/>
  <c r="L1790" i="2"/>
  <c r="K1790" i="2"/>
  <c r="L1789" i="2"/>
  <c r="K1789" i="2"/>
  <c r="L1788" i="2"/>
  <c r="K1788" i="2"/>
  <c r="L1787" i="2"/>
  <c r="K1787" i="2"/>
  <c r="L1786" i="2"/>
  <c r="K1786" i="2"/>
  <c r="L1785" i="2"/>
  <c r="K1785" i="2"/>
  <c r="L1784" i="2"/>
  <c r="K1784" i="2"/>
  <c r="L1783" i="2"/>
  <c r="K1783" i="2"/>
  <c r="L1782" i="2"/>
  <c r="K1782" i="2"/>
  <c r="L1781" i="2"/>
  <c r="K1781" i="2"/>
  <c r="L1780" i="2"/>
  <c r="K1780" i="2"/>
  <c r="L1779" i="2"/>
  <c r="K1779" i="2"/>
  <c r="L1778" i="2"/>
  <c r="K1778" i="2"/>
  <c r="L1777" i="2"/>
  <c r="K1777" i="2"/>
  <c r="L1776" i="2"/>
  <c r="K1776" i="2"/>
  <c r="L1775" i="2"/>
  <c r="K1775" i="2"/>
  <c r="L1774" i="2"/>
  <c r="K1774" i="2"/>
  <c r="L1773" i="2"/>
  <c r="K1773" i="2"/>
  <c r="L1772" i="2"/>
  <c r="K1772" i="2"/>
  <c r="L1771" i="2"/>
  <c r="K1771" i="2"/>
  <c r="L1770" i="2"/>
  <c r="K1770" i="2"/>
  <c r="L1769" i="2"/>
  <c r="K1769" i="2"/>
  <c r="L1768" i="2"/>
  <c r="K1768" i="2"/>
  <c r="L1767" i="2"/>
  <c r="K1767" i="2"/>
  <c r="L1766" i="2"/>
  <c r="K1766" i="2"/>
  <c r="L1765" i="2"/>
  <c r="K1765" i="2"/>
  <c r="L1764" i="2"/>
  <c r="K1764" i="2"/>
  <c r="L1763" i="2"/>
  <c r="K1763" i="2"/>
  <c r="L1762" i="2"/>
  <c r="K1762" i="2"/>
  <c r="L1761" i="2"/>
  <c r="K1761" i="2"/>
  <c r="L1760" i="2"/>
  <c r="K1760" i="2"/>
  <c r="L1759" i="2"/>
  <c r="K1759" i="2"/>
  <c r="L1758" i="2"/>
  <c r="K1758" i="2"/>
  <c r="L1757" i="2"/>
  <c r="K1757" i="2"/>
  <c r="L1756" i="2"/>
  <c r="K1756" i="2"/>
  <c r="L1755" i="2"/>
  <c r="K1755" i="2"/>
  <c r="L1754" i="2"/>
  <c r="K1754" i="2"/>
  <c r="L1753" i="2"/>
  <c r="K1753" i="2"/>
  <c r="L1752" i="2"/>
  <c r="K1752" i="2"/>
  <c r="L1751" i="2"/>
  <c r="K1751" i="2"/>
  <c r="L1750" i="2"/>
  <c r="K1750" i="2"/>
  <c r="L1749" i="2"/>
  <c r="K1749" i="2"/>
  <c r="L1748" i="2"/>
  <c r="K1748" i="2"/>
  <c r="L1747" i="2"/>
  <c r="K1747" i="2"/>
  <c r="L1746" i="2"/>
  <c r="K1746" i="2"/>
  <c r="L1745" i="2"/>
  <c r="K1745" i="2"/>
  <c r="L1744" i="2"/>
  <c r="K1744" i="2"/>
  <c r="L1743" i="2"/>
  <c r="K1743" i="2"/>
  <c r="L1742" i="2"/>
  <c r="K1742" i="2"/>
  <c r="L1741" i="2"/>
  <c r="K1741" i="2"/>
  <c r="L1740" i="2"/>
  <c r="K1740" i="2"/>
  <c r="L1739" i="2"/>
  <c r="K1739" i="2"/>
  <c r="L1738" i="2"/>
  <c r="K1738" i="2"/>
  <c r="L1737" i="2"/>
  <c r="K1737" i="2"/>
  <c r="L1736" i="2"/>
  <c r="K1736" i="2"/>
  <c r="L1735" i="2"/>
  <c r="K1735" i="2"/>
  <c r="L1734" i="2"/>
  <c r="K1734" i="2"/>
  <c r="L1733" i="2"/>
  <c r="K1733" i="2"/>
  <c r="L1732" i="2"/>
  <c r="K1732" i="2"/>
  <c r="L1731" i="2"/>
  <c r="K1731" i="2"/>
  <c r="L1730" i="2"/>
  <c r="K1730" i="2"/>
  <c r="L1729" i="2"/>
  <c r="K1729" i="2"/>
  <c r="L1728" i="2"/>
  <c r="K1728" i="2"/>
  <c r="L1727" i="2"/>
  <c r="K1727" i="2"/>
  <c r="L1726" i="2"/>
  <c r="K1726" i="2"/>
  <c r="L1725" i="2"/>
  <c r="K1725" i="2"/>
  <c r="L1724" i="2"/>
  <c r="K1724" i="2"/>
  <c r="L1723" i="2"/>
  <c r="K1723" i="2"/>
  <c r="L1722" i="2"/>
  <c r="K1722" i="2"/>
  <c r="L1721" i="2"/>
  <c r="K1721" i="2"/>
  <c r="L1720" i="2"/>
  <c r="K1720" i="2"/>
  <c r="L1719" i="2"/>
  <c r="K1719" i="2"/>
  <c r="L1718" i="2"/>
  <c r="K1718" i="2"/>
  <c r="L1717" i="2"/>
  <c r="K1717" i="2"/>
  <c r="L1716" i="2"/>
  <c r="K1716" i="2"/>
  <c r="L1715" i="2"/>
  <c r="K1715" i="2"/>
  <c r="L1714" i="2"/>
  <c r="K1714" i="2"/>
  <c r="L1713" i="2"/>
  <c r="K1713" i="2"/>
  <c r="L1712" i="2"/>
  <c r="K1712" i="2"/>
  <c r="L1711" i="2"/>
  <c r="K1711" i="2"/>
  <c r="L1710" i="2"/>
  <c r="K1710" i="2"/>
  <c r="L1709" i="2"/>
  <c r="K1709" i="2"/>
  <c r="L1708" i="2"/>
  <c r="K1708" i="2"/>
  <c r="L1707" i="2"/>
  <c r="K1707" i="2"/>
  <c r="L1706" i="2"/>
  <c r="K1706" i="2"/>
  <c r="L1705" i="2"/>
  <c r="K1705" i="2"/>
  <c r="L1704" i="2"/>
  <c r="K1704" i="2"/>
  <c r="L1703" i="2"/>
  <c r="K1703" i="2"/>
  <c r="L1702" i="2"/>
  <c r="K1702" i="2"/>
  <c r="L1701" i="2"/>
  <c r="K1701" i="2"/>
  <c r="L1700" i="2"/>
  <c r="K1700" i="2"/>
  <c r="L1699" i="2"/>
  <c r="K1699" i="2"/>
  <c r="L1698" i="2"/>
  <c r="K1698" i="2"/>
  <c r="L1697" i="2"/>
  <c r="K1697" i="2"/>
  <c r="L1696" i="2"/>
  <c r="K1696" i="2"/>
  <c r="L1695" i="2"/>
  <c r="K1695" i="2"/>
  <c r="L1694" i="2"/>
  <c r="K1694" i="2"/>
  <c r="L1693" i="2"/>
  <c r="K1693" i="2"/>
  <c r="L1692" i="2"/>
  <c r="K1692" i="2"/>
  <c r="L1691" i="2"/>
  <c r="K1691" i="2"/>
  <c r="L1690" i="2"/>
  <c r="K1690" i="2"/>
  <c r="L1689" i="2"/>
  <c r="K1689" i="2"/>
  <c r="L1688" i="2"/>
  <c r="K1688" i="2"/>
  <c r="L1687" i="2"/>
  <c r="K1687" i="2"/>
  <c r="L1686" i="2"/>
  <c r="K1686" i="2"/>
  <c r="L1685" i="2"/>
  <c r="K1685" i="2"/>
  <c r="L1684" i="2"/>
  <c r="K1684" i="2"/>
  <c r="L1683" i="2"/>
  <c r="K1683" i="2"/>
  <c r="L1682" i="2"/>
  <c r="K1682" i="2"/>
  <c r="L1681" i="2"/>
  <c r="K1681" i="2"/>
  <c r="L1680" i="2"/>
  <c r="K1680" i="2"/>
  <c r="L1679" i="2"/>
  <c r="K1679" i="2"/>
  <c r="L1678" i="2"/>
  <c r="K1678" i="2"/>
  <c r="L1677" i="2"/>
  <c r="K1677" i="2"/>
  <c r="L1676" i="2"/>
  <c r="K1676" i="2"/>
  <c r="L1675" i="2"/>
  <c r="K1675" i="2"/>
  <c r="L1674" i="2"/>
  <c r="K1674" i="2"/>
  <c r="L1673" i="2"/>
  <c r="K1673" i="2"/>
  <c r="L1672" i="2"/>
  <c r="K1672" i="2"/>
  <c r="L1671" i="2"/>
  <c r="K1671" i="2"/>
  <c r="L1670" i="2"/>
  <c r="K1670" i="2"/>
  <c r="L1669" i="2"/>
  <c r="K1669" i="2"/>
  <c r="L1668" i="2"/>
  <c r="K1668" i="2"/>
  <c r="L1667" i="2"/>
  <c r="K1667" i="2"/>
  <c r="L1666" i="2"/>
  <c r="K1666" i="2"/>
  <c r="L1665" i="2"/>
  <c r="K1665" i="2"/>
  <c r="L1664" i="2"/>
  <c r="K1664" i="2"/>
  <c r="L1663" i="2"/>
  <c r="K1663" i="2"/>
  <c r="L1662" i="2"/>
  <c r="K1662" i="2"/>
  <c r="L1661" i="2"/>
  <c r="K1661" i="2"/>
  <c r="L1660" i="2"/>
  <c r="K1660" i="2"/>
  <c r="L1659" i="2"/>
  <c r="K1659" i="2"/>
  <c r="L1658" i="2"/>
  <c r="K1658" i="2"/>
  <c r="L1657" i="2"/>
  <c r="K1657" i="2"/>
  <c r="L1656" i="2"/>
  <c r="K1656" i="2"/>
  <c r="L1655" i="2"/>
  <c r="K1655" i="2"/>
  <c r="L1654" i="2"/>
  <c r="K1654" i="2"/>
  <c r="L1653" i="2"/>
  <c r="K1653" i="2"/>
  <c r="L1652" i="2"/>
  <c r="K1652" i="2"/>
  <c r="L1651" i="2"/>
  <c r="K1651" i="2"/>
  <c r="L1650" i="2"/>
  <c r="K1650" i="2"/>
  <c r="L1649" i="2"/>
  <c r="K1649" i="2"/>
  <c r="L1648" i="2"/>
  <c r="K1648" i="2"/>
  <c r="L1647" i="2"/>
  <c r="K1647" i="2"/>
  <c r="L1646" i="2"/>
  <c r="K1646" i="2"/>
  <c r="L1645" i="2"/>
  <c r="K1645" i="2"/>
  <c r="L1644" i="2"/>
  <c r="K1644" i="2"/>
  <c r="L1643" i="2"/>
  <c r="K1643" i="2"/>
  <c r="L1642" i="2"/>
  <c r="K1642" i="2"/>
  <c r="L1641" i="2"/>
  <c r="K1641" i="2"/>
  <c r="L1640" i="2"/>
  <c r="K1640" i="2"/>
  <c r="L1639" i="2"/>
  <c r="K1639" i="2"/>
  <c r="L1638" i="2"/>
  <c r="K1638" i="2"/>
  <c r="L1637" i="2"/>
  <c r="K1637" i="2"/>
  <c r="L1636" i="2"/>
  <c r="K1636" i="2"/>
  <c r="L1635" i="2"/>
  <c r="K1635" i="2"/>
  <c r="L1634" i="2"/>
  <c r="K1634" i="2"/>
  <c r="L1633" i="2"/>
  <c r="K1633" i="2"/>
  <c r="L1632" i="2"/>
  <c r="K1632" i="2"/>
  <c r="L1631" i="2"/>
  <c r="K1631" i="2"/>
  <c r="L1630" i="2"/>
  <c r="K1630" i="2"/>
  <c r="L1629" i="2"/>
  <c r="K1629" i="2"/>
  <c r="L1628" i="2"/>
  <c r="K1628" i="2"/>
  <c r="L1627" i="2"/>
  <c r="K1627" i="2"/>
  <c r="L1626" i="2"/>
  <c r="K1626" i="2"/>
  <c r="L1625" i="2"/>
  <c r="K1625" i="2"/>
  <c r="L1624" i="2"/>
  <c r="K1624" i="2"/>
  <c r="L1623" i="2"/>
  <c r="K1623" i="2"/>
  <c r="L1622" i="2"/>
  <c r="K1622" i="2"/>
  <c r="L1621" i="2"/>
  <c r="K1621" i="2"/>
  <c r="L1620" i="2"/>
  <c r="K1620" i="2"/>
  <c r="L1619" i="2"/>
  <c r="K1619" i="2"/>
  <c r="L1618" i="2"/>
  <c r="K1618" i="2"/>
  <c r="L1617" i="2"/>
  <c r="K1617" i="2"/>
  <c r="L1616" i="2"/>
  <c r="K1616" i="2"/>
  <c r="L1615" i="2"/>
  <c r="K1615" i="2"/>
  <c r="L1614" i="2"/>
  <c r="K1614" i="2"/>
  <c r="L1613" i="2"/>
  <c r="K1613" i="2"/>
  <c r="L1612" i="2"/>
  <c r="K1612" i="2"/>
  <c r="L1611" i="2"/>
  <c r="K1611" i="2"/>
  <c r="L1610" i="2"/>
  <c r="K1610" i="2"/>
  <c r="L1609" i="2"/>
  <c r="K1609" i="2"/>
  <c r="L1608" i="2"/>
  <c r="K1608" i="2"/>
  <c r="L1607" i="2"/>
  <c r="K1607" i="2"/>
  <c r="L1606" i="2"/>
  <c r="K1606" i="2"/>
  <c r="L1605" i="2"/>
  <c r="K1605" i="2"/>
  <c r="L1604" i="2"/>
  <c r="K1604" i="2"/>
  <c r="L1603" i="2"/>
  <c r="K1603" i="2"/>
  <c r="L1602" i="2"/>
  <c r="K1602" i="2"/>
  <c r="L1601" i="2"/>
  <c r="K1601" i="2"/>
  <c r="L1600" i="2"/>
  <c r="K1600" i="2"/>
  <c r="L1599" i="2"/>
  <c r="K1599" i="2"/>
  <c r="L1598" i="2"/>
  <c r="K1598" i="2"/>
  <c r="L1597" i="2"/>
  <c r="K1597" i="2"/>
  <c r="L1596" i="2"/>
  <c r="K1596" i="2"/>
  <c r="L1595" i="2"/>
  <c r="K1595" i="2"/>
  <c r="L1594" i="2"/>
  <c r="K1594" i="2"/>
  <c r="L1593" i="2"/>
  <c r="K1593" i="2"/>
  <c r="L1592" i="2"/>
  <c r="K1592" i="2"/>
  <c r="L1591" i="2"/>
  <c r="K1591" i="2"/>
  <c r="L1590" i="2"/>
  <c r="K1590" i="2"/>
  <c r="L1589" i="2"/>
  <c r="K1589" i="2"/>
  <c r="L1588" i="2"/>
  <c r="K1588" i="2"/>
  <c r="L1587" i="2"/>
  <c r="K1587" i="2"/>
  <c r="L1586" i="2"/>
  <c r="K1586" i="2"/>
  <c r="L1585" i="2"/>
  <c r="K1585" i="2"/>
  <c r="L1584" i="2"/>
  <c r="K1584" i="2"/>
  <c r="L1583" i="2"/>
  <c r="K1583" i="2"/>
  <c r="L1582" i="2"/>
  <c r="K1582" i="2"/>
  <c r="L1581" i="2"/>
  <c r="K1581" i="2"/>
  <c r="L1580" i="2"/>
  <c r="K1580" i="2"/>
  <c r="L1579" i="2"/>
  <c r="K1579" i="2"/>
  <c r="L1578" i="2"/>
  <c r="K1578" i="2"/>
  <c r="L1577" i="2"/>
  <c r="K1577" i="2"/>
  <c r="L1576" i="2"/>
  <c r="K1576" i="2"/>
  <c r="L1575" i="2"/>
  <c r="K1575" i="2"/>
  <c r="L1574" i="2"/>
  <c r="K1574" i="2"/>
  <c r="L1573" i="2"/>
  <c r="K1573" i="2"/>
  <c r="L1572" i="2"/>
  <c r="K1572" i="2"/>
  <c r="L1571" i="2"/>
  <c r="K1571" i="2"/>
  <c r="L1570" i="2"/>
  <c r="K1570" i="2"/>
  <c r="L1569" i="2"/>
  <c r="K1569" i="2"/>
  <c r="L1568" i="2"/>
  <c r="K1568" i="2"/>
  <c r="L1567" i="2"/>
  <c r="K1567" i="2"/>
  <c r="L1566" i="2"/>
  <c r="K1566" i="2"/>
  <c r="L1565" i="2"/>
  <c r="K1565" i="2"/>
  <c r="L1564" i="2"/>
  <c r="K1564" i="2"/>
  <c r="L1563" i="2"/>
  <c r="K1563" i="2"/>
  <c r="L1562" i="2"/>
  <c r="K1562" i="2"/>
  <c r="L1561" i="2"/>
  <c r="K1561" i="2"/>
  <c r="L1560" i="2"/>
  <c r="K1560" i="2"/>
  <c r="L1559" i="2"/>
  <c r="K1559" i="2"/>
  <c r="K1558" i="2"/>
  <c r="L1558" i="2" s="1"/>
  <c r="L1557" i="2"/>
  <c r="K1557" i="2"/>
  <c r="L1556" i="2"/>
  <c r="K1556" i="2"/>
  <c r="L1555" i="2"/>
  <c r="K1555" i="2"/>
  <c r="L1554" i="2"/>
  <c r="K1554" i="2"/>
  <c r="L1553" i="2"/>
  <c r="K1553" i="2"/>
  <c r="L1552" i="2"/>
  <c r="K1552" i="2"/>
  <c r="K1551" i="2"/>
  <c r="L1551" i="2" s="1"/>
  <c r="L1550" i="2"/>
  <c r="K1550" i="2"/>
  <c r="L1549" i="2"/>
  <c r="K1549" i="2"/>
  <c r="L1548" i="2"/>
  <c r="K1548" i="2"/>
  <c r="L1547" i="2"/>
  <c r="K1547" i="2"/>
  <c r="L1546" i="2"/>
  <c r="K1546" i="2"/>
  <c r="L1545" i="2"/>
  <c r="K1545" i="2"/>
  <c r="L1544" i="2"/>
  <c r="K1544" i="2"/>
  <c r="L1543" i="2"/>
  <c r="K1543" i="2"/>
  <c r="L1542" i="2"/>
  <c r="K1542" i="2"/>
  <c r="L1541" i="2"/>
  <c r="K1541" i="2"/>
  <c r="L1540" i="2"/>
  <c r="K1540" i="2"/>
  <c r="L1539" i="2"/>
  <c r="K1539" i="2"/>
  <c r="L1538" i="2"/>
  <c r="K1538" i="2"/>
  <c r="L1537" i="2"/>
  <c r="K1537" i="2"/>
  <c r="L1536" i="2"/>
  <c r="K1536" i="2"/>
  <c r="L1535" i="2"/>
  <c r="K1535" i="2"/>
  <c r="L1534" i="2"/>
  <c r="K1534" i="2"/>
  <c r="L1533" i="2"/>
  <c r="K1533" i="2"/>
  <c r="L1532" i="2"/>
  <c r="K1532" i="2"/>
  <c r="L1531" i="2"/>
  <c r="K1531" i="2"/>
  <c r="K1530" i="2"/>
  <c r="L1530" i="2" s="1"/>
  <c r="L1529" i="2"/>
  <c r="K1529" i="2"/>
  <c r="K1528" i="2"/>
  <c r="L1528" i="2" s="1"/>
  <c r="L1527" i="2"/>
  <c r="K1527" i="2"/>
  <c r="K1526" i="2"/>
  <c r="L1526" i="2" s="1"/>
  <c r="L1525" i="2"/>
  <c r="K1525" i="2"/>
  <c r="K1524" i="2"/>
  <c r="L1524" i="2" s="1"/>
  <c r="L1523" i="2"/>
  <c r="K1523" i="2"/>
  <c r="K1522" i="2"/>
  <c r="L1522" i="2" s="1"/>
  <c r="L1521" i="2"/>
  <c r="K1521" i="2"/>
  <c r="K1520" i="2"/>
  <c r="L1520" i="2" s="1"/>
  <c r="L1519" i="2"/>
  <c r="K1519" i="2"/>
  <c r="K1518" i="2"/>
  <c r="L1518" i="2" s="1"/>
  <c r="L1517" i="2"/>
  <c r="K1517" i="2"/>
  <c r="K1516" i="2"/>
  <c r="L1516" i="2" s="1"/>
  <c r="K1515" i="2"/>
  <c r="L1515" i="2" s="1"/>
  <c r="K1514" i="2"/>
  <c r="L1514" i="2" s="1"/>
  <c r="K1513" i="2"/>
  <c r="L1513" i="2" s="1"/>
  <c r="K1512" i="2"/>
  <c r="L1512" i="2" s="1"/>
  <c r="K1511" i="2"/>
  <c r="L1511" i="2" s="1"/>
  <c r="K1510" i="2"/>
  <c r="L1510" i="2" s="1"/>
  <c r="K1509" i="2"/>
  <c r="L1509" i="2" s="1"/>
  <c r="K1508" i="2"/>
  <c r="L1508" i="2" s="1"/>
  <c r="K1507" i="2"/>
  <c r="L1507" i="2" s="1"/>
  <c r="K1506" i="2"/>
  <c r="L1506" i="2" s="1"/>
  <c r="K1505" i="2"/>
  <c r="L1505" i="2" s="1"/>
  <c r="K1504" i="2"/>
  <c r="L1504" i="2" s="1"/>
  <c r="K1503" i="2"/>
  <c r="L1503" i="2" s="1"/>
  <c r="K1502" i="2"/>
  <c r="L1502" i="2" s="1"/>
  <c r="K1501" i="2"/>
  <c r="L1501" i="2" s="1"/>
  <c r="K1500" i="2"/>
  <c r="L1500" i="2" s="1"/>
  <c r="K1499" i="2"/>
  <c r="L1499" i="2" s="1"/>
  <c r="K1498" i="2"/>
  <c r="L1498" i="2" s="1"/>
  <c r="K1497" i="2"/>
  <c r="L1497" i="2" s="1"/>
  <c r="K1496" i="2"/>
  <c r="L1496" i="2" s="1"/>
  <c r="K1495" i="2"/>
  <c r="L1495" i="2" s="1"/>
  <c r="K1494" i="2"/>
  <c r="L1494" i="2" s="1"/>
  <c r="K1493" i="2"/>
  <c r="L1493" i="2" s="1"/>
  <c r="K1492" i="2"/>
  <c r="L1492" i="2" s="1"/>
  <c r="K1491" i="2"/>
  <c r="L1491" i="2" s="1"/>
  <c r="K1490" i="2"/>
  <c r="L1490" i="2" s="1"/>
  <c r="K1489" i="2"/>
  <c r="L1489" i="2" s="1"/>
  <c r="K1488" i="2"/>
  <c r="L1488" i="2" s="1"/>
  <c r="K1487" i="2"/>
  <c r="L1487" i="2" s="1"/>
  <c r="K1486" i="2"/>
  <c r="L1486" i="2" s="1"/>
  <c r="K1485" i="2"/>
  <c r="L1485" i="2" s="1"/>
  <c r="K1484" i="2"/>
  <c r="L1484" i="2" s="1"/>
  <c r="K1483" i="2"/>
  <c r="L1483" i="2" s="1"/>
  <c r="K1482" i="2"/>
  <c r="L1482" i="2" s="1"/>
  <c r="K1481" i="2"/>
  <c r="L1481" i="2" s="1"/>
  <c r="K1480" i="2"/>
  <c r="L1480" i="2" s="1"/>
  <c r="K1479" i="2"/>
  <c r="L1479" i="2" s="1"/>
  <c r="K1478" i="2"/>
  <c r="L1478" i="2" s="1"/>
  <c r="K1477" i="2"/>
  <c r="L1477" i="2" s="1"/>
  <c r="K1476" i="2"/>
  <c r="L1476" i="2" s="1"/>
  <c r="K1475" i="2"/>
  <c r="L1475" i="2" s="1"/>
  <c r="K1474" i="2"/>
  <c r="L1474" i="2" s="1"/>
  <c r="K1473" i="2"/>
  <c r="L1473" i="2" s="1"/>
  <c r="K1472" i="2"/>
  <c r="L1472" i="2" s="1"/>
  <c r="K1471" i="2"/>
  <c r="L1471" i="2" s="1"/>
  <c r="K1470" i="2"/>
  <c r="L1470" i="2" s="1"/>
  <c r="K1469" i="2"/>
  <c r="L1469" i="2" s="1"/>
  <c r="K1468" i="2"/>
  <c r="L1468" i="2" s="1"/>
  <c r="K1467" i="2"/>
  <c r="L1467" i="2" s="1"/>
  <c r="K1466" i="2"/>
  <c r="L1466" i="2" s="1"/>
  <c r="K1465" i="2"/>
  <c r="L1465" i="2" s="1"/>
  <c r="K1464" i="2"/>
  <c r="L1464" i="2" s="1"/>
  <c r="K1463" i="2"/>
  <c r="L1463" i="2" s="1"/>
  <c r="K1462" i="2"/>
  <c r="L1462" i="2" s="1"/>
  <c r="K1461" i="2"/>
  <c r="L1461" i="2" s="1"/>
  <c r="K1460" i="2"/>
  <c r="L1460" i="2" s="1"/>
  <c r="K1459" i="2"/>
  <c r="L1459" i="2" s="1"/>
  <c r="K1458" i="2"/>
  <c r="L1458" i="2" s="1"/>
  <c r="K1457" i="2"/>
  <c r="L1457" i="2" s="1"/>
  <c r="K1456" i="2"/>
  <c r="L1456" i="2" s="1"/>
  <c r="K1455" i="2"/>
  <c r="L1455" i="2" s="1"/>
  <c r="K1454" i="2"/>
  <c r="L1454" i="2" s="1"/>
  <c r="K1453" i="2"/>
  <c r="L1453" i="2" s="1"/>
  <c r="K1452" i="2"/>
  <c r="L1452" i="2" s="1"/>
  <c r="K1451" i="2"/>
  <c r="L1451" i="2" s="1"/>
  <c r="K1450" i="2"/>
  <c r="L1450" i="2" s="1"/>
  <c r="K1449" i="2"/>
  <c r="L1449" i="2" s="1"/>
  <c r="K1448" i="2"/>
  <c r="L1448" i="2" s="1"/>
  <c r="K1447" i="2"/>
  <c r="L1447" i="2" s="1"/>
  <c r="K1446" i="2"/>
  <c r="L1446" i="2" s="1"/>
  <c r="K1445" i="2"/>
  <c r="L1445" i="2" s="1"/>
  <c r="K1444" i="2"/>
  <c r="L1444" i="2" s="1"/>
  <c r="K1443" i="2"/>
  <c r="L1443" i="2" s="1"/>
  <c r="K1442" i="2"/>
  <c r="L1442" i="2" s="1"/>
  <c r="K1441" i="2"/>
  <c r="L1441" i="2" s="1"/>
  <c r="K1440" i="2"/>
  <c r="L1440" i="2" s="1"/>
  <c r="K1439" i="2"/>
  <c r="L1439" i="2" s="1"/>
  <c r="K1438" i="2"/>
  <c r="L1438" i="2" s="1"/>
  <c r="K1437" i="2"/>
  <c r="L1437" i="2" s="1"/>
  <c r="K1436" i="2"/>
  <c r="L1436" i="2" s="1"/>
  <c r="K1435" i="2"/>
  <c r="L1435" i="2" s="1"/>
  <c r="K1434" i="2"/>
  <c r="L1434" i="2" s="1"/>
  <c r="K1433" i="2"/>
  <c r="L1433" i="2" s="1"/>
  <c r="K1432" i="2"/>
  <c r="L1432" i="2" s="1"/>
  <c r="K1431" i="2"/>
  <c r="L1431" i="2" s="1"/>
  <c r="K1430" i="2"/>
  <c r="L1430" i="2" s="1"/>
  <c r="K1429" i="2"/>
  <c r="L1429" i="2" s="1"/>
  <c r="K1428" i="2"/>
  <c r="L1428" i="2" s="1"/>
  <c r="K1427" i="2"/>
  <c r="L1427" i="2" s="1"/>
  <c r="K1426" i="2"/>
  <c r="L1426" i="2" s="1"/>
  <c r="K1425" i="2"/>
  <c r="L1425" i="2" s="1"/>
  <c r="K1424" i="2"/>
  <c r="L1424" i="2" s="1"/>
  <c r="K1423" i="2"/>
  <c r="L1423" i="2" s="1"/>
  <c r="K1422" i="2"/>
  <c r="L1422" i="2" s="1"/>
  <c r="K1421" i="2"/>
  <c r="L1421" i="2" s="1"/>
  <c r="K1420" i="2"/>
  <c r="L1420" i="2" s="1"/>
  <c r="K1419" i="2"/>
  <c r="L1419" i="2" s="1"/>
  <c r="K1418" i="2"/>
  <c r="L1418" i="2" s="1"/>
  <c r="K1417" i="2"/>
  <c r="L1417" i="2" s="1"/>
  <c r="K1416" i="2"/>
  <c r="L1416" i="2" s="1"/>
  <c r="K1415" i="2"/>
  <c r="L1415" i="2" s="1"/>
  <c r="K1414" i="2"/>
  <c r="L1414" i="2" s="1"/>
  <c r="K1413" i="2"/>
  <c r="L1413" i="2" s="1"/>
  <c r="K1412" i="2"/>
  <c r="L1412" i="2" s="1"/>
  <c r="K1411" i="2"/>
  <c r="L1411" i="2" s="1"/>
  <c r="K1410" i="2"/>
  <c r="L1410" i="2" s="1"/>
  <c r="K1409" i="2"/>
  <c r="L1409" i="2" s="1"/>
  <c r="K1408" i="2"/>
  <c r="L1408" i="2" s="1"/>
  <c r="K1407" i="2"/>
  <c r="L1407" i="2" s="1"/>
  <c r="K1406" i="2"/>
  <c r="L1406" i="2" s="1"/>
  <c r="K1405" i="2"/>
  <c r="L1405" i="2" s="1"/>
  <c r="K1404" i="2"/>
  <c r="L1404" i="2" s="1"/>
  <c r="K1403" i="2"/>
  <c r="L1403" i="2" s="1"/>
  <c r="K1402" i="2"/>
  <c r="L1402" i="2" s="1"/>
  <c r="K1401" i="2"/>
  <c r="L1401" i="2" s="1"/>
  <c r="K1400" i="2"/>
  <c r="L1400" i="2" s="1"/>
  <c r="K1399" i="2"/>
  <c r="L1399" i="2" s="1"/>
  <c r="K1398" i="2"/>
  <c r="L1398" i="2" s="1"/>
  <c r="K1397" i="2"/>
  <c r="L1397" i="2" s="1"/>
  <c r="K1396" i="2"/>
  <c r="L1396" i="2" s="1"/>
  <c r="K1395" i="2"/>
  <c r="L1395" i="2" s="1"/>
  <c r="K1394" i="2"/>
  <c r="L1394" i="2" s="1"/>
  <c r="K1393" i="2"/>
  <c r="L1393" i="2" s="1"/>
  <c r="K1392" i="2"/>
  <c r="L1392" i="2" s="1"/>
  <c r="K1391" i="2"/>
  <c r="L1391" i="2" s="1"/>
  <c r="K1390" i="2"/>
  <c r="L1390" i="2" s="1"/>
  <c r="K1389" i="2"/>
  <c r="L1389" i="2" s="1"/>
  <c r="K1388" i="2"/>
  <c r="L1388" i="2" s="1"/>
  <c r="K1387" i="2"/>
  <c r="L1387" i="2" s="1"/>
  <c r="K1386" i="2"/>
  <c r="L1386" i="2" s="1"/>
  <c r="K1385" i="2"/>
  <c r="L1385" i="2" s="1"/>
  <c r="K1384" i="2"/>
  <c r="L1384" i="2" s="1"/>
  <c r="K1383" i="2"/>
  <c r="L1383" i="2" s="1"/>
  <c r="K1382" i="2"/>
  <c r="L1382" i="2" s="1"/>
  <c r="K1381" i="2"/>
  <c r="L1381" i="2" s="1"/>
  <c r="K1380" i="2"/>
  <c r="L1380" i="2" s="1"/>
  <c r="K1379" i="2"/>
  <c r="L1379" i="2" s="1"/>
  <c r="K1378" i="2"/>
  <c r="L1378" i="2" s="1"/>
  <c r="K1377" i="2"/>
  <c r="L1377" i="2" s="1"/>
  <c r="K1376" i="2"/>
  <c r="L1376" i="2" s="1"/>
  <c r="K1375" i="2"/>
  <c r="L1375" i="2" s="1"/>
  <c r="K1374" i="2"/>
  <c r="L1374" i="2" s="1"/>
  <c r="R1373" i="2"/>
  <c r="Q1373" i="2"/>
  <c r="P1373" i="2"/>
  <c r="L1373" i="2"/>
  <c r="K1373" i="2"/>
  <c r="R1372" i="2"/>
  <c r="Q1372" i="2"/>
  <c r="P1372" i="2"/>
  <c r="K1372" i="2"/>
  <c r="L1372" i="2" s="1"/>
  <c r="R1371" i="2"/>
  <c r="Q1371" i="2"/>
  <c r="P1371" i="2"/>
  <c r="L1371" i="2"/>
  <c r="K1371" i="2"/>
  <c r="R1370" i="2"/>
  <c r="Q1370" i="2"/>
  <c r="P1370" i="2"/>
  <c r="K1370" i="2"/>
  <c r="L1370" i="2" s="1"/>
  <c r="R1369" i="2"/>
  <c r="Q1369" i="2"/>
  <c r="P1369" i="2"/>
  <c r="L1369" i="2"/>
  <c r="K1369" i="2"/>
  <c r="R1368" i="2"/>
  <c r="Q1368" i="2"/>
  <c r="P1368" i="2"/>
  <c r="K1368" i="2"/>
  <c r="L1368" i="2" s="1"/>
  <c r="R1367" i="2"/>
  <c r="Q1367" i="2"/>
  <c r="P1367" i="2"/>
  <c r="L1367" i="2"/>
  <c r="K1367" i="2"/>
  <c r="R1366" i="2"/>
  <c r="Q1366" i="2"/>
  <c r="P1366" i="2"/>
  <c r="K1366" i="2"/>
  <c r="L1366" i="2" s="1"/>
  <c r="R1365" i="2"/>
  <c r="Q1365" i="2"/>
  <c r="P1365" i="2"/>
  <c r="L1365" i="2"/>
  <c r="K1365" i="2"/>
  <c r="R1364" i="2"/>
  <c r="Q1364" i="2"/>
  <c r="P1364" i="2"/>
  <c r="K1364" i="2"/>
  <c r="L1364" i="2" s="1"/>
  <c r="R1363" i="2"/>
  <c r="Q1363" i="2"/>
  <c r="P1363" i="2"/>
  <c r="L1363" i="2"/>
  <c r="K1363" i="2"/>
  <c r="R1362" i="2"/>
  <c r="Q1362" i="2"/>
  <c r="P1362" i="2"/>
  <c r="K1362" i="2"/>
  <c r="L1362" i="2" s="1"/>
  <c r="R1361" i="2"/>
  <c r="Q1361" i="2"/>
  <c r="P1361" i="2"/>
  <c r="L1361" i="2"/>
  <c r="K1361" i="2"/>
  <c r="R1360" i="2"/>
  <c r="Q1360" i="2"/>
  <c r="P1360" i="2"/>
  <c r="K1360" i="2"/>
  <c r="L1360" i="2" s="1"/>
  <c r="R1359" i="2"/>
  <c r="Q1359" i="2"/>
  <c r="P1359" i="2"/>
  <c r="L1359" i="2"/>
  <c r="K1359" i="2"/>
  <c r="R1358" i="2"/>
  <c r="Q1358" i="2"/>
  <c r="P1358" i="2"/>
  <c r="K1358" i="2"/>
  <c r="L1358" i="2" s="1"/>
  <c r="R1357" i="2"/>
  <c r="Q1357" i="2"/>
  <c r="P1357" i="2"/>
  <c r="L1357" i="2"/>
  <c r="K1357" i="2"/>
  <c r="R1356" i="2"/>
  <c r="Q1356" i="2"/>
  <c r="P1356" i="2"/>
  <c r="K1356" i="2"/>
  <c r="L1356" i="2" s="1"/>
  <c r="R1355" i="2"/>
  <c r="Q1355" i="2"/>
  <c r="P1355" i="2"/>
  <c r="L1355" i="2"/>
  <c r="K1355" i="2"/>
  <c r="R1354" i="2"/>
  <c r="Q1354" i="2"/>
  <c r="P1354" i="2"/>
  <c r="K1354" i="2"/>
  <c r="L1354" i="2" s="1"/>
  <c r="R1353" i="2"/>
  <c r="Q1353" i="2"/>
  <c r="P1353" i="2"/>
  <c r="L1353" i="2"/>
  <c r="K1353" i="2"/>
  <c r="R1352" i="2"/>
  <c r="Q1352" i="2"/>
  <c r="P1352" i="2"/>
  <c r="K1352" i="2"/>
  <c r="L1352" i="2" s="1"/>
  <c r="R1351" i="2"/>
  <c r="Q1351" i="2"/>
  <c r="P1351" i="2"/>
  <c r="L1351" i="2"/>
  <c r="K1351" i="2"/>
  <c r="R1350" i="2"/>
  <c r="Q1350" i="2"/>
  <c r="P1350" i="2"/>
  <c r="K1350" i="2"/>
  <c r="L1350" i="2" s="1"/>
  <c r="R1349" i="2"/>
  <c r="Q1349" i="2"/>
  <c r="P1349" i="2"/>
  <c r="L1349" i="2"/>
  <c r="K1349" i="2"/>
  <c r="R1348" i="2"/>
  <c r="Q1348" i="2"/>
  <c r="P1348" i="2"/>
  <c r="K1348" i="2"/>
  <c r="L1348" i="2" s="1"/>
  <c r="R1347" i="2"/>
  <c r="Q1347" i="2"/>
  <c r="P1347" i="2"/>
  <c r="L1347" i="2"/>
  <c r="K1347" i="2"/>
  <c r="R1346" i="2"/>
  <c r="Q1346" i="2"/>
  <c r="P1346" i="2"/>
  <c r="K1346" i="2"/>
  <c r="L1346" i="2" s="1"/>
  <c r="R1345" i="2"/>
  <c r="Q1345" i="2"/>
  <c r="P1345" i="2"/>
  <c r="L1345" i="2"/>
  <c r="K1345" i="2"/>
  <c r="R1344" i="2"/>
  <c r="Q1344" i="2"/>
  <c r="P1344" i="2"/>
  <c r="K1344" i="2"/>
  <c r="L1344" i="2" s="1"/>
  <c r="R1343" i="2"/>
  <c r="Q1343" i="2"/>
  <c r="P1343" i="2"/>
  <c r="L1343" i="2"/>
  <c r="K1343" i="2"/>
  <c r="R1342" i="2"/>
  <c r="Q1342" i="2"/>
  <c r="P1342" i="2"/>
  <c r="K1342" i="2"/>
  <c r="L1342" i="2" s="1"/>
  <c r="R1341" i="2"/>
  <c r="Q1341" i="2"/>
  <c r="P1341" i="2"/>
  <c r="L1341" i="2"/>
  <c r="K1341" i="2"/>
  <c r="R1340" i="2"/>
  <c r="Q1340" i="2"/>
  <c r="P1340" i="2"/>
  <c r="K1340" i="2"/>
  <c r="L1340" i="2" s="1"/>
  <c r="R1339" i="2"/>
  <c r="Q1339" i="2"/>
  <c r="P1339" i="2"/>
  <c r="L1339" i="2"/>
  <c r="K1339" i="2"/>
  <c r="R1338" i="2"/>
  <c r="Q1338" i="2"/>
  <c r="P1338" i="2"/>
  <c r="K1338" i="2"/>
  <c r="L1338" i="2" s="1"/>
  <c r="R1337" i="2"/>
  <c r="Q1337" i="2"/>
  <c r="P1337" i="2"/>
  <c r="L1337" i="2"/>
  <c r="K1337" i="2"/>
  <c r="R1336" i="2"/>
  <c r="Q1336" i="2"/>
  <c r="P1336" i="2"/>
  <c r="K1336" i="2"/>
  <c r="L1336" i="2" s="1"/>
  <c r="R1335" i="2"/>
  <c r="Q1335" i="2"/>
  <c r="P1335" i="2"/>
  <c r="L1335" i="2"/>
  <c r="K1335" i="2"/>
  <c r="R1334" i="2"/>
  <c r="Q1334" i="2"/>
  <c r="P1334" i="2"/>
  <c r="K1334" i="2"/>
  <c r="L1334" i="2" s="1"/>
  <c r="R1333" i="2"/>
  <c r="Q1333" i="2"/>
  <c r="P1333" i="2"/>
  <c r="L1333" i="2"/>
  <c r="K1333" i="2"/>
  <c r="R1332" i="2"/>
  <c r="Q1332" i="2"/>
  <c r="P1332" i="2"/>
  <c r="K1332" i="2"/>
  <c r="L1332" i="2" s="1"/>
  <c r="R1331" i="2"/>
  <c r="Q1331" i="2"/>
  <c r="P1331" i="2"/>
  <c r="L1331" i="2"/>
  <c r="K1331" i="2"/>
  <c r="R1330" i="2"/>
  <c r="Q1330" i="2"/>
  <c r="P1330" i="2"/>
  <c r="K1330" i="2"/>
  <c r="L1330" i="2" s="1"/>
  <c r="R1329" i="2"/>
  <c r="Q1329" i="2"/>
  <c r="P1329" i="2"/>
  <c r="L1329" i="2"/>
  <c r="K1329" i="2"/>
  <c r="R1328" i="2"/>
  <c r="Q1328" i="2"/>
  <c r="P1328" i="2"/>
  <c r="K1328" i="2"/>
  <c r="L1328" i="2" s="1"/>
  <c r="R1327" i="2"/>
  <c r="Q1327" i="2"/>
  <c r="P1327" i="2"/>
  <c r="L1327" i="2"/>
  <c r="K1327" i="2"/>
  <c r="R1326" i="2"/>
  <c r="Q1326" i="2"/>
  <c r="P1326" i="2"/>
  <c r="K1326" i="2"/>
  <c r="L1326" i="2" s="1"/>
  <c r="R1325" i="2"/>
  <c r="Q1325" i="2"/>
  <c r="P1325" i="2"/>
  <c r="L1325" i="2"/>
  <c r="K1325" i="2"/>
  <c r="R1324" i="2"/>
  <c r="Q1324" i="2"/>
  <c r="P1324" i="2"/>
  <c r="K1324" i="2"/>
  <c r="L1324" i="2" s="1"/>
  <c r="R1323" i="2"/>
  <c r="Q1323" i="2"/>
  <c r="P1323" i="2"/>
  <c r="L1323" i="2"/>
  <c r="K1323" i="2"/>
  <c r="R1322" i="2"/>
  <c r="Q1322" i="2"/>
  <c r="P1322" i="2"/>
  <c r="K1322" i="2"/>
  <c r="L1322" i="2" s="1"/>
  <c r="R1321" i="2"/>
  <c r="Q1321" i="2"/>
  <c r="P1321" i="2"/>
  <c r="L1321" i="2"/>
  <c r="K1321" i="2"/>
  <c r="R1320" i="2"/>
  <c r="Q1320" i="2"/>
  <c r="P1320" i="2"/>
  <c r="K1320" i="2"/>
  <c r="L1320" i="2" s="1"/>
  <c r="R1319" i="2"/>
  <c r="Q1319" i="2"/>
  <c r="P1319" i="2"/>
  <c r="L1319" i="2"/>
  <c r="K1319" i="2"/>
  <c r="R1318" i="2"/>
  <c r="Q1318" i="2"/>
  <c r="P1318" i="2"/>
  <c r="K1318" i="2"/>
  <c r="L1318" i="2" s="1"/>
  <c r="R1317" i="2"/>
  <c r="Q1317" i="2"/>
  <c r="P1317" i="2"/>
  <c r="L1317" i="2"/>
  <c r="K1317" i="2"/>
  <c r="R1316" i="2"/>
  <c r="Q1316" i="2"/>
  <c r="P1316" i="2"/>
  <c r="K1316" i="2"/>
  <c r="L1316" i="2" s="1"/>
  <c r="R1315" i="2"/>
  <c r="Q1315" i="2"/>
  <c r="P1315" i="2"/>
  <c r="L1315" i="2"/>
  <c r="K1315" i="2"/>
  <c r="R1314" i="2"/>
  <c r="Q1314" i="2"/>
  <c r="P1314" i="2"/>
  <c r="K1314" i="2"/>
  <c r="L1314" i="2" s="1"/>
  <c r="R1313" i="2"/>
  <c r="Q1313" i="2"/>
  <c r="P1313" i="2"/>
  <c r="L1313" i="2"/>
  <c r="K1313" i="2"/>
  <c r="R1312" i="2"/>
  <c r="Q1312" i="2"/>
  <c r="P1312" i="2"/>
  <c r="K1312" i="2"/>
  <c r="L1312" i="2" s="1"/>
  <c r="R1311" i="2"/>
  <c r="Q1311" i="2"/>
  <c r="P1311" i="2"/>
  <c r="L1311" i="2"/>
  <c r="K1311" i="2"/>
  <c r="R1310" i="2"/>
  <c r="Q1310" i="2"/>
  <c r="P1310" i="2"/>
  <c r="K1310" i="2"/>
  <c r="L1310" i="2" s="1"/>
  <c r="R1309" i="2"/>
  <c r="Q1309" i="2"/>
  <c r="P1309" i="2"/>
  <c r="L1309" i="2"/>
  <c r="K1309" i="2"/>
  <c r="R1308" i="2"/>
  <c r="Q1308" i="2"/>
  <c r="P1308" i="2"/>
  <c r="K1308" i="2"/>
  <c r="L1308" i="2" s="1"/>
  <c r="R1307" i="2"/>
  <c r="Q1307" i="2"/>
  <c r="P1307" i="2"/>
  <c r="L1307" i="2"/>
  <c r="K1307" i="2"/>
  <c r="R1306" i="2"/>
  <c r="Q1306" i="2"/>
  <c r="P1306" i="2"/>
  <c r="K1306" i="2"/>
  <c r="L1306" i="2" s="1"/>
  <c r="R1305" i="2"/>
  <c r="Q1305" i="2"/>
  <c r="P1305" i="2"/>
  <c r="L1305" i="2"/>
  <c r="K1305" i="2"/>
  <c r="R1304" i="2"/>
  <c r="Q1304" i="2"/>
  <c r="P1304" i="2"/>
  <c r="K1304" i="2"/>
  <c r="L1304" i="2" s="1"/>
  <c r="R1303" i="2"/>
  <c r="Q1303" i="2"/>
  <c r="P1303" i="2"/>
  <c r="L1303" i="2"/>
  <c r="K1303" i="2"/>
  <c r="R1302" i="2"/>
  <c r="Q1302" i="2"/>
  <c r="P1302" i="2"/>
  <c r="K1302" i="2"/>
  <c r="L1302" i="2" s="1"/>
  <c r="K1301" i="2"/>
  <c r="L1301" i="2" s="1"/>
  <c r="K1300" i="2"/>
  <c r="L1300" i="2" s="1"/>
  <c r="K1299" i="2"/>
  <c r="L1299" i="2" s="1"/>
  <c r="K1298" i="2"/>
  <c r="L1298" i="2" s="1"/>
  <c r="K1297" i="2"/>
  <c r="L1297" i="2" s="1"/>
  <c r="K1296" i="2"/>
  <c r="L1296" i="2" s="1"/>
  <c r="K1295" i="2"/>
  <c r="L1295" i="2" s="1"/>
  <c r="K1294" i="2"/>
  <c r="L1294" i="2" s="1"/>
  <c r="K1293" i="2"/>
  <c r="L1293" i="2" s="1"/>
  <c r="K1292" i="2"/>
  <c r="L1292" i="2" s="1"/>
  <c r="K1291" i="2"/>
  <c r="L1291" i="2" s="1"/>
  <c r="K1290" i="2"/>
  <c r="L1290" i="2" s="1"/>
  <c r="K1289" i="2"/>
  <c r="L1289" i="2" s="1"/>
  <c r="K1288" i="2"/>
  <c r="L1288" i="2" s="1"/>
  <c r="K1287" i="2"/>
  <c r="L1287" i="2" s="1"/>
  <c r="K1286" i="2"/>
  <c r="L1286" i="2" s="1"/>
  <c r="K1285" i="2"/>
  <c r="L1285" i="2" s="1"/>
  <c r="K1284" i="2"/>
  <c r="L1284" i="2" s="1"/>
  <c r="K1283" i="2"/>
  <c r="L1283" i="2" s="1"/>
  <c r="K1282" i="2"/>
  <c r="L1282" i="2" s="1"/>
  <c r="K1281" i="2"/>
  <c r="L1281" i="2" s="1"/>
  <c r="K1280" i="2"/>
  <c r="L1280" i="2" s="1"/>
  <c r="K1279" i="2"/>
  <c r="L1279" i="2" s="1"/>
  <c r="K1278" i="2"/>
  <c r="L1278" i="2" s="1"/>
  <c r="K1277" i="2"/>
  <c r="L1277" i="2" s="1"/>
  <c r="K1276" i="2"/>
  <c r="L1276" i="2" s="1"/>
  <c r="K1275" i="2"/>
  <c r="L1275" i="2" s="1"/>
  <c r="K1274" i="2"/>
  <c r="L1274" i="2" s="1"/>
  <c r="K1273" i="2"/>
  <c r="L1273" i="2" s="1"/>
  <c r="K1272" i="2"/>
  <c r="L1272" i="2" s="1"/>
  <c r="K1271" i="2"/>
  <c r="L1271" i="2" s="1"/>
  <c r="K1270" i="2"/>
  <c r="L1270" i="2" s="1"/>
  <c r="K1269" i="2"/>
  <c r="L1269" i="2" s="1"/>
  <c r="K1268" i="2"/>
  <c r="L1268" i="2" s="1"/>
  <c r="K1267" i="2"/>
  <c r="L1267" i="2" s="1"/>
  <c r="K1266" i="2"/>
  <c r="L1266" i="2" s="1"/>
  <c r="K1265" i="2"/>
  <c r="L1265" i="2" s="1"/>
  <c r="K1264" i="2"/>
  <c r="L1264" i="2" s="1"/>
  <c r="K1263" i="2"/>
  <c r="L1263" i="2" s="1"/>
  <c r="K1262" i="2"/>
  <c r="L1262" i="2" s="1"/>
  <c r="K1261" i="2"/>
  <c r="L1261" i="2" s="1"/>
  <c r="K1260" i="2"/>
  <c r="L1260" i="2" s="1"/>
  <c r="K1259" i="2"/>
  <c r="L1259" i="2" s="1"/>
  <c r="K1258" i="2"/>
  <c r="L1258" i="2" s="1"/>
  <c r="K1257" i="2"/>
  <c r="L1257" i="2" s="1"/>
  <c r="K1256" i="2"/>
  <c r="L1256" i="2" s="1"/>
  <c r="K1255" i="2"/>
  <c r="L1255" i="2" s="1"/>
  <c r="K1254" i="2"/>
  <c r="L1254" i="2" s="1"/>
  <c r="K1253" i="2"/>
  <c r="L1253" i="2" s="1"/>
  <c r="K1252" i="2"/>
  <c r="L1252" i="2" s="1"/>
  <c r="K1251" i="2"/>
  <c r="L1251" i="2" s="1"/>
  <c r="K1250" i="2"/>
  <c r="L1250" i="2" s="1"/>
  <c r="K1249" i="2"/>
  <c r="L1249" i="2" s="1"/>
  <c r="K1248" i="2"/>
  <c r="L1248" i="2" s="1"/>
  <c r="K1247" i="2"/>
  <c r="L1247" i="2" s="1"/>
  <c r="K1246" i="2"/>
  <c r="L1246" i="2" s="1"/>
  <c r="K1245" i="2"/>
  <c r="L1245" i="2" s="1"/>
  <c r="K1244" i="2"/>
  <c r="L1244" i="2" s="1"/>
  <c r="K1243" i="2"/>
  <c r="L1243" i="2" s="1"/>
  <c r="K1242" i="2"/>
  <c r="L1242" i="2" s="1"/>
  <c r="K1241" i="2"/>
  <c r="L1241" i="2" s="1"/>
  <c r="K1240" i="2"/>
  <c r="L1240" i="2" s="1"/>
  <c r="K1239" i="2"/>
  <c r="L1239" i="2" s="1"/>
  <c r="K1238" i="2"/>
  <c r="L1238" i="2" s="1"/>
  <c r="K1237" i="2"/>
  <c r="L1237" i="2" s="1"/>
  <c r="K1236" i="2"/>
  <c r="L1236" i="2" s="1"/>
  <c r="K1235" i="2"/>
  <c r="L1235" i="2" s="1"/>
  <c r="K1234" i="2"/>
  <c r="L1234" i="2" s="1"/>
  <c r="K1233" i="2"/>
  <c r="L1233" i="2" s="1"/>
  <c r="K1232" i="2"/>
  <c r="L1232" i="2" s="1"/>
  <c r="K1231" i="2"/>
  <c r="L1231" i="2" s="1"/>
  <c r="K1230" i="2"/>
  <c r="L1230" i="2" s="1"/>
  <c r="K1229" i="2"/>
  <c r="L1229" i="2" s="1"/>
  <c r="K1228" i="2"/>
  <c r="L1228" i="2" s="1"/>
  <c r="K1227" i="2"/>
  <c r="L1227" i="2" s="1"/>
  <c r="K1226" i="2"/>
  <c r="L1226" i="2" s="1"/>
  <c r="K1225" i="2"/>
  <c r="L1225" i="2" s="1"/>
  <c r="K1224" i="2"/>
  <c r="L1224" i="2" s="1"/>
  <c r="K1223" i="2"/>
  <c r="L1223" i="2" s="1"/>
  <c r="K1222" i="2"/>
  <c r="L1222" i="2" s="1"/>
  <c r="K1221" i="2"/>
  <c r="L1221" i="2" s="1"/>
  <c r="K1220" i="2"/>
  <c r="L1220" i="2" s="1"/>
  <c r="K1219" i="2"/>
  <c r="L1219" i="2" s="1"/>
  <c r="K1218" i="2"/>
  <c r="L1218" i="2" s="1"/>
  <c r="K1217" i="2"/>
  <c r="L1217" i="2" s="1"/>
  <c r="K1216" i="2"/>
  <c r="L1216" i="2" s="1"/>
  <c r="K1215" i="2"/>
  <c r="L1215" i="2" s="1"/>
  <c r="K1214" i="2"/>
  <c r="L1214" i="2" s="1"/>
  <c r="K1213" i="2"/>
  <c r="L1213" i="2" s="1"/>
  <c r="K1212" i="2"/>
  <c r="L1212" i="2" s="1"/>
  <c r="K1211" i="2"/>
  <c r="L1211" i="2" s="1"/>
  <c r="K1210" i="2"/>
  <c r="L1210" i="2" s="1"/>
  <c r="K1209" i="2"/>
  <c r="L1209" i="2" s="1"/>
  <c r="K1208" i="2"/>
  <c r="L1208" i="2" s="1"/>
  <c r="K1207" i="2"/>
  <c r="L1207" i="2" s="1"/>
  <c r="K1206" i="2"/>
  <c r="L1206" i="2" s="1"/>
  <c r="K1205" i="2"/>
  <c r="L1205" i="2" s="1"/>
  <c r="K1204" i="2"/>
  <c r="L1204" i="2" s="1"/>
  <c r="K1203" i="2"/>
  <c r="L1203" i="2" s="1"/>
  <c r="K1202" i="2"/>
  <c r="L1202" i="2" s="1"/>
  <c r="K1201" i="2"/>
  <c r="L1201" i="2" s="1"/>
  <c r="K1200" i="2"/>
  <c r="L1200" i="2" s="1"/>
  <c r="K1199" i="2"/>
  <c r="L1199" i="2" s="1"/>
  <c r="K1198" i="2"/>
  <c r="L1198" i="2" s="1"/>
  <c r="K1197" i="2"/>
  <c r="L1197" i="2" s="1"/>
  <c r="K1196" i="2"/>
  <c r="L1196" i="2" s="1"/>
  <c r="K1195" i="2"/>
  <c r="L1195" i="2" s="1"/>
  <c r="K1194" i="2"/>
  <c r="L1194" i="2" s="1"/>
  <c r="K1193" i="2"/>
  <c r="L1193" i="2" s="1"/>
  <c r="K1192" i="2"/>
  <c r="L1192" i="2" s="1"/>
  <c r="K1191" i="2"/>
  <c r="L1191" i="2" s="1"/>
  <c r="K1190" i="2"/>
  <c r="L1190" i="2" s="1"/>
  <c r="K1189" i="2"/>
  <c r="L1189" i="2" s="1"/>
  <c r="K1188" i="2"/>
  <c r="L1188" i="2" s="1"/>
  <c r="K1187" i="2"/>
  <c r="L1187" i="2" s="1"/>
  <c r="K1186" i="2"/>
  <c r="L1186" i="2" s="1"/>
  <c r="K1185" i="2"/>
  <c r="L1185" i="2" s="1"/>
  <c r="K1184" i="2"/>
  <c r="L1184" i="2" s="1"/>
  <c r="K1183" i="2"/>
  <c r="L1183" i="2" s="1"/>
  <c r="K1182" i="2"/>
  <c r="L1182" i="2" s="1"/>
  <c r="K1181" i="2"/>
  <c r="L1181" i="2" s="1"/>
  <c r="K1180" i="2"/>
  <c r="L1180" i="2" s="1"/>
  <c r="K1179" i="2"/>
  <c r="L1179" i="2" s="1"/>
  <c r="K1178" i="2"/>
  <c r="L1178" i="2" s="1"/>
  <c r="K1177" i="2"/>
  <c r="L1177" i="2" s="1"/>
  <c r="K1176" i="2"/>
  <c r="L1176" i="2" s="1"/>
  <c r="K1175" i="2"/>
  <c r="L1175" i="2" s="1"/>
  <c r="K1174" i="2"/>
  <c r="L1174" i="2" s="1"/>
  <c r="K1173" i="2"/>
  <c r="L1173" i="2" s="1"/>
  <c r="K1172" i="2"/>
  <c r="L1172" i="2" s="1"/>
  <c r="K1171" i="2"/>
  <c r="L1171" i="2" s="1"/>
  <c r="K1170" i="2"/>
  <c r="L1170" i="2" s="1"/>
  <c r="K1169" i="2"/>
  <c r="L1169" i="2" s="1"/>
  <c r="K1168" i="2"/>
  <c r="L1168" i="2" s="1"/>
  <c r="K1167" i="2"/>
  <c r="L1167" i="2" s="1"/>
  <c r="K1166" i="2"/>
  <c r="L1166" i="2" s="1"/>
  <c r="K1165" i="2"/>
  <c r="L1165" i="2" s="1"/>
  <c r="K1164" i="2"/>
  <c r="L1164" i="2" s="1"/>
  <c r="K1163" i="2"/>
  <c r="L1163" i="2" s="1"/>
  <c r="K1162" i="2"/>
  <c r="L1162" i="2" s="1"/>
  <c r="K1161" i="2"/>
  <c r="L1161" i="2" s="1"/>
  <c r="K1160" i="2"/>
  <c r="L1160" i="2" s="1"/>
  <c r="K1159" i="2"/>
  <c r="L1159" i="2" s="1"/>
  <c r="K1158" i="2"/>
  <c r="L1158" i="2" s="1"/>
  <c r="K1157" i="2"/>
  <c r="L1157" i="2" s="1"/>
  <c r="K1156" i="2"/>
  <c r="L1156" i="2" s="1"/>
  <c r="K1155" i="2"/>
  <c r="L1155" i="2" s="1"/>
  <c r="K1154" i="2"/>
  <c r="L1154" i="2" s="1"/>
  <c r="K1153" i="2"/>
  <c r="L1153" i="2" s="1"/>
  <c r="K1152" i="2"/>
  <c r="L1152" i="2" s="1"/>
  <c r="K1151" i="2"/>
  <c r="L1151" i="2" s="1"/>
  <c r="K1150" i="2"/>
  <c r="L1150" i="2" s="1"/>
  <c r="K1149" i="2"/>
  <c r="L1149" i="2" s="1"/>
  <c r="K1148" i="2"/>
  <c r="L1148" i="2" s="1"/>
  <c r="K1147" i="2"/>
  <c r="L1147" i="2" s="1"/>
  <c r="K1146" i="2"/>
  <c r="L1146" i="2" s="1"/>
  <c r="K1145" i="2"/>
  <c r="L1145" i="2" s="1"/>
  <c r="K1144" i="2"/>
  <c r="L1144" i="2" s="1"/>
  <c r="K1143" i="2"/>
  <c r="L1143" i="2" s="1"/>
  <c r="K1142" i="2"/>
  <c r="L1142" i="2" s="1"/>
  <c r="K1141" i="2"/>
  <c r="L1141" i="2" s="1"/>
  <c r="K1140" i="2"/>
  <c r="L1140" i="2" s="1"/>
  <c r="K1139" i="2"/>
  <c r="L1139" i="2" s="1"/>
  <c r="K1138" i="2"/>
  <c r="L1138" i="2" s="1"/>
  <c r="K1137" i="2"/>
  <c r="L1137" i="2" s="1"/>
  <c r="K1136" i="2"/>
  <c r="L1136" i="2" s="1"/>
  <c r="K1135" i="2"/>
  <c r="L1135" i="2" s="1"/>
  <c r="K1134" i="2"/>
  <c r="L1134" i="2" s="1"/>
  <c r="K1133" i="2"/>
  <c r="L1133" i="2" s="1"/>
  <c r="K1132" i="2"/>
  <c r="L1132" i="2" s="1"/>
  <c r="K1131" i="2"/>
  <c r="L1131" i="2" s="1"/>
  <c r="K1130" i="2"/>
  <c r="L1130" i="2" s="1"/>
  <c r="K1129" i="2"/>
  <c r="L1129" i="2" s="1"/>
  <c r="K1128" i="2"/>
  <c r="L1128" i="2" s="1"/>
  <c r="K1127" i="2"/>
  <c r="L1127" i="2" s="1"/>
  <c r="K1126" i="2"/>
  <c r="L1126" i="2" s="1"/>
  <c r="K1125" i="2"/>
  <c r="L1125" i="2" s="1"/>
  <c r="K1124" i="2"/>
  <c r="L1124" i="2" s="1"/>
  <c r="K1123" i="2"/>
  <c r="L1123" i="2" s="1"/>
  <c r="K1122" i="2"/>
  <c r="L1122" i="2" s="1"/>
  <c r="K1121" i="2"/>
  <c r="L1121" i="2" s="1"/>
  <c r="K1120" i="2"/>
  <c r="L1120" i="2" s="1"/>
  <c r="K1119" i="2"/>
  <c r="L1119" i="2" s="1"/>
  <c r="K1118" i="2"/>
  <c r="L1118" i="2" s="1"/>
  <c r="K1117" i="2"/>
  <c r="L1117" i="2" s="1"/>
  <c r="K1116" i="2"/>
  <c r="L1116" i="2" s="1"/>
  <c r="K1115" i="2"/>
  <c r="L1115" i="2" s="1"/>
  <c r="K1114" i="2"/>
  <c r="L1114" i="2" s="1"/>
  <c r="K1113" i="2"/>
  <c r="L1113" i="2" s="1"/>
  <c r="K1112" i="2"/>
  <c r="L1112" i="2" s="1"/>
  <c r="K1111" i="2"/>
  <c r="L1111" i="2" s="1"/>
  <c r="K1110" i="2"/>
  <c r="L1110" i="2" s="1"/>
  <c r="K1109" i="2"/>
  <c r="L1109" i="2" s="1"/>
  <c r="K1108" i="2"/>
  <c r="L1108" i="2" s="1"/>
  <c r="K1107" i="2"/>
  <c r="L1107" i="2" s="1"/>
  <c r="K1106" i="2"/>
  <c r="L1106" i="2" s="1"/>
  <c r="K1105" i="2"/>
  <c r="L1105" i="2" s="1"/>
  <c r="K1104" i="2"/>
  <c r="L1104" i="2" s="1"/>
  <c r="K1103" i="2"/>
  <c r="L1103" i="2" s="1"/>
  <c r="K1102" i="2"/>
  <c r="L1102" i="2" s="1"/>
  <c r="K1101" i="2"/>
  <c r="L1101" i="2" s="1"/>
  <c r="K1100" i="2"/>
  <c r="L1100" i="2" s="1"/>
  <c r="K1099" i="2"/>
  <c r="L1099" i="2" s="1"/>
  <c r="K1098" i="2"/>
  <c r="L1098" i="2" s="1"/>
  <c r="K1097" i="2"/>
  <c r="L1097" i="2" s="1"/>
  <c r="K1096" i="2"/>
  <c r="L1096" i="2" s="1"/>
  <c r="K1095" i="2"/>
  <c r="L1095" i="2" s="1"/>
  <c r="K1094" i="2"/>
  <c r="L1094" i="2" s="1"/>
  <c r="K1093" i="2"/>
  <c r="L1093" i="2" s="1"/>
  <c r="K1092" i="2"/>
  <c r="L1092" i="2" s="1"/>
  <c r="K1091" i="2"/>
  <c r="L1091" i="2" s="1"/>
  <c r="K1090" i="2"/>
  <c r="L1090" i="2" s="1"/>
  <c r="K1089" i="2"/>
  <c r="L1089" i="2" s="1"/>
  <c r="K1088" i="2"/>
  <c r="L1088" i="2" s="1"/>
  <c r="K1087" i="2"/>
  <c r="L1087" i="2" s="1"/>
  <c r="K1086" i="2"/>
  <c r="L1086" i="2" s="1"/>
  <c r="K1085" i="2"/>
  <c r="L1085" i="2" s="1"/>
  <c r="K1084" i="2"/>
  <c r="L1084" i="2" s="1"/>
  <c r="K1083" i="2"/>
  <c r="L1083" i="2" s="1"/>
  <c r="K1082" i="2"/>
  <c r="L1082" i="2" s="1"/>
  <c r="K1081" i="2"/>
  <c r="L1081" i="2" s="1"/>
  <c r="K1080" i="2"/>
  <c r="L1080" i="2" s="1"/>
  <c r="K1079" i="2"/>
  <c r="L1079" i="2" s="1"/>
  <c r="K1078" i="2"/>
  <c r="L1078" i="2" s="1"/>
  <c r="K1077" i="2"/>
  <c r="L1077" i="2" s="1"/>
  <c r="K1076" i="2"/>
  <c r="L1076" i="2" s="1"/>
  <c r="K1075" i="2"/>
  <c r="L1075" i="2" s="1"/>
  <c r="K1074" i="2"/>
  <c r="L1074" i="2" s="1"/>
  <c r="K1073" i="2"/>
  <c r="L1073" i="2" s="1"/>
  <c r="K1072" i="2"/>
  <c r="L1072" i="2" s="1"/>
  <c r="K1071" i="2"/>
  <c r="L1071" i="2" s="1"/>
  <c r="K1070" i="2"/>
  <c r="L1070" i="2" s="1"/>
  <c r="K1069" i="2"/>
  <c r="L1069" i="2" s="1"/>
  <c r="K1068" i="2"/>
  <c r="L1068" i="2" s="1"/>
  <c r="K1067" i="2"/>
  <c r="L1067" i="2" s="1"/>
  <c r="K1066" i="2"/>
  <c r="L1066" i="2" s="1"/>
  <c r="K1065" i="2"/>
  <c r="L1065" i="2" s="1"/>
  <c r="K1064" i="2"/>
  <c r="L1064" i="2" s="1"/>
  <c r="K1063" i="2"/>
  <c r="L1063" i="2" s="1"/>
  <c r="K1062" i="2"/>
  <c r="L1062" i="2" s="1"/>
  <c r="K1061" i="2"/>
  <c r="L1061" i="2" s="1"/>
  <c r="K1060" i="2"/>
  <c r="L1060" i="2" s="1"/>
  <c r="K1059" i="2"/>
  <c r="L1059" i="2" s="1"/>
  <c r="K1058" i="2"/>
  <c r="L1058" i="2" s="1"/>
  <c r="K1057" i="2"/>
  <c r="L1057" i="2" s="1"/>
  <c r="K1056" i="2"/>
  <c r="L1056" i="2" s="1"/>
  <c r="K1055" i="2"/>
  <c r="L1055" i="2" s="1"/>
  <c r="K1054" i="2"/>
  <c r="L1054" i="2" s="1"/>
  <c r="K1053" i="2"/>
  <c r="L1053" i="2" s="1"/>
  <c r="K1052" i="2"/>
  <c r="L1052" i="2" s="1"/>
  <c r="K1051" i="2"/>
  <c r="L1051" i="2" s="1"/>
  <c r="K1050" i="2"/>
  <c r="L1050" i="2" s="1"/>
  <c r="K1049" i="2"/>
  <c r="L1049" i="2" s="1"/>
  <c r="K1048" i="2"/>
  <c r="L1048" i="2" s="1"/>
  <c r="K1047" i="2"/>
  <c r="L1047" i="2" s="1"/>
  <c r="K1046" i="2"/>
  <c r="L1046" i="2" s="1"/>
  <c r="K1045" i="2"/>
  <c r="L1045" i="2" s="1"/>
  <c r="K1044" i="2"/>
  <c r="L1044" i="2" s="1"/>
  <c r="K1043" i="2"/>
  <c r="L1043" i="2" s="1"/>
  <c r="K1042" i="2"/>
  <c r="L1042" i="2" s="1"/>
  <c r="K1041" i="2"/>
  <c r="L1041" i="2" s="1"/>
  <c r="K1040" i="2"/>
  <c r="L1040" i="2" s="1"/>
  <c r="K1039" i="2"/>
  <c r="L1039" i="2" s="1"/>
  <c r="K1038" i="2"/>
  <c r="L1038" i="2" s="1"/>
  <c r="K1037" i="2"/>
  <c r="L1037" i="2" s="1"/>
  <c r="K1036" i="2"/>
  <c r="L1036" i="2" s="1"/>
  <c r="K1035" i="2"/>
  <c r="L1035" i="2" s="1"/>
  <c r="K1034" i="2"/>
  <c r="L1034" i="2" s="1"/>
  <c r="K1033" i="2"/>
  <c r="L1033" i="2" s="1"/>
  <c r="K1032" i="2"/>
  <c r="L1032" i="2" s="1"/>
  <c r="K1031" i="2"/>
  <c r="L1031" i="2" s="1"/>
  <c r="K1030" i="2"/>
  <c r="L1030" i="2" s="1"/>
  <c r="K1029" i="2"/>
  <c r="L1029" i="2" s="1"/>
  <c r="K1028" i="2"/>
  <c r="L1028" i="2" s="1"/>
  <c r="K1027" i="2"/>
  <c r="L1027" i="2" s="1"/>
  <c r="K1026" i="2"/>
  <c r="L1026" i="2" s="1"/>
  <c r="K1025" i="2"/>
  <c r="L1025" i="2" s="1"/>
  <c r="K1024" i="2"/>
  <c r="L1024" i="2" s="1"/>
  <c r="K1023" i="2"/>
  <c r="L1023" i="2" s="1"/>
  <c r="K1022" i="2"/>
  <c r="L1022" i="2" s="1"/>
  <c r="K1021" i="2"/>
  <c r="L1021" i="2" s="1"/>
  <c r="K1020" i="2"/>
  <c r="L1020" i="2" s="1"/>
  <c r="K1019" i="2"/>
  <c r="L1019" i="2" s="1"/>
  <c r="K1018" i="2"/>
  <c r="L1018" i="2" s="1"/>
  <c r="K1017" i="2"/>
  <c r="L1017" i="2" s="1"/>
  <c r="K1016" i="2"/>
  <c r="L1016" i="2" s="1"/>
  <c r="K1015" i="2"/>
  <c r="L1015" i="2" s="1"/>
  <c r="K1014" i="2"/>
  <c r="L1014" i="2" s="1"/>
  <c r="K1013" i="2"/>
  <c r="L1013" i="2" s="1"/>
  <c r="K1012" i="2"/>
  <c r="L1012" i="2" s="1"/>
  <c r="K1011" i="2"/>
  <c r="L1011" i="2" s="1"/>
  <c r="K1010" i="2"/>
  <c r="L1010" i="2" s="1"/>
  <c r="K1009" i="2"/>
  <c r="L1009" i="2" s="1"/>
  <c r="K1008" i="2"/>
  <c r="L1008" i="2" s="1"/>
  <c r="K1007" i="2"/>
  <c r="L1007" i="2" s="1"/>
  <c r="K1006" i="2"/>
  <c r="L1006" i="2" s="1"/>
  <c r="K1005" i="2"/>
  <c r="L1005" i="2" s="1"/>
  <c r="K1004" i="2"/>
  <c r="L1004" i="2" s="1"/>
  <c r="K1003" i="2"/>
  <c r="L1003" i="2" s="1"/>
  <c r="K1002" i="2"/>
  <c r="L1002" i="2" s="1"/>
  <c r="K1001" i="2"/>
  <c r="L1001" i="2" s="1"/>
  <c r="K1000" i="2"/>
  <c r="L1000" i="2" s="1"/>
  <c r="K999" i="2"/>
  <c r="L999" i="2" s="1"/>
  <c r="K998" i="2"/>
  <c r="L998" i="2" s="1"/>
  <c r="K997" i="2"/>
  <c r="L997" i="2" s="1"/>
  <c r="K996" i="2"/>
  <c r="L996" i="2" s="1"/>
  <c r="K995" i="2"/>
  <c r="L995" i="2" s="1"/>
  <c r="K994" i="2"/>
  <c r="L994" i="2" s="1"/>
  <c r="K993" i="2"/>
  <c r="L993" i="2" s="1"/>
  <c r="K992" i="2"/>
  <c r="L992" i="2" s="1"/>
  <c r="K991" i="2"/>
  <c r="L991" i="2" s="1"/>
  <c r="K990" i="2"/>
  <c r="L990" i="2" s="1"/>
  <c r="K989" i="2"/>
  <c r="L989" i="2" s="1"/>
  <c r="K988" i="2"/>
  <c r="L988" i="2" s="1"/>
  <c r="K987" i="2"/>
  <c r="L987" i="2" s="1"/>
  <c r="K986" i="2"/>
  <c r="L986" i="2" s="1"/>
  <c r="K985" i="2"/>
  <c r="L985" i="2" s="1"/>
  <c r="K984" i="2"/>
  <c r="L984" i="2" s="1"/>
  <c r="K983" i="2"/>
  <c r="L983" i="2" s="1"/>
  <c r="K982" i="2"/>
  <c r="L982" i="2" s="1"/>
  <c r="K981" i="2"/>
  <c r="L981" i="2" s="1"/>
  <c r="K980" i="2"/>
  <c r="L980" i="2" s="1"/>
  <c r="K979" i="2"/>
  <c r="L979" i="2" s="1"/>
  <c r="K978" i="2"/>
  <c r="L978" i="2" s="1"/>
  <c r="K977" i="2"/>
  <c r="L977" i="2" s="1"/>
  <c r="K976" i="2"/>
  <c r="L976" i="2" s="1"/>
  <c r="K975" i="2"/>
  <c r="L975" i="2" s="1"/>
  <c r="K974" i="2"/>
  <c r="L974" i="2" s="1"/>
  <c r="K973" i="2"/>
  <c r="L973" i="2" s="1"/>
  <c r="K972" i="2"/>
  <c r="L972" i="2" s="1"/>
  <c r="K971" i="2"/>
  <c r="L971" i="2" s="1"/>
  <c r="K970" i="2"/>
  <c r="L970" i="2" s="1"/>
  <c r="K969" i="2"/>
  <c r="L969" i="2" s="1"/>
  <c r="K968" i="2"/>
  <c r="L968" i="2" s="1"/>
  <c r="K967" i="2"/>
  <c r="L967" i="2" s="1"/>
  <c r="K966" i="2"/>
  <c r="L966" i="2" s="1"/>
  <c r="K965" i="2"/>
  <c r="L965" i="2" s="1"/>
  <c r="K964" i="2"/>
  <c r="L964" i="2" s="1"/>
  <c r="K963" i="2"/>
  <c r="L963" i="2" s="1"/>
  <c r="K962" i="2"/>
  <c r="L962" i="2" s="1"/>
  <c r="K961" i="2"/>
  <c r="L961" i="2" s="1"/>
  <c r="K960" i="2"/>
  <c r="L960" i="2" s="1"/>
  <c r="K959" i="2"/>
  <c r="L959" i="2" s="1"/>
  <c r="K958" i="2"/>
  <c r="L958" i="2" s="1"/>
  <c r="K957" i="2"/>
  <c r="L957" i="2" s="1"/>
  <c r="K956" i="2"/>
  <c r="L956" i="2" s="1"/>
  <c r="K955" i="2"/>
  <c r="L955" i="2" s="1"/>
  <c r="K954" i="2"/>
  <c r="L954" i="2" s="1"/>
  <c r="K953" i="2"/>
  <c r="L953" i="2" s="1"/>
  <c r="K952" i="2"/>
  <c r="L952" i="2" s="1"/>
  <c r="K951" i="2"/>
  <c r="L951" i="2" s="1"/>
  <c r="K950" i="2"/>
  <c r="L950" i="2" s="1"/>
  <c r="K949" i="2"/>
  <c r="L949" i="2" s="1"/>
  <c r="K948" i="2"/>
  <c r="L948" i="2" s="1"/>
  <c r="K947" i="2"/>
  <c r="L947" i="2" s="1"/>
  <c r="K946" i="2"/>
  <c r="L946" i="2" s="1"/>
  <c r="K945" i="2"/>
  <c r="L945" i="2" s="1"/>
  <c r="K944" i="2"/>
  <c r="L944" i="2" s="1"/>
  <c r="K943" i="2"/>
  <c r="L943" i="2" s="1"/>
  <c r="K942" i="2"/>
  <c r="L942" i="2" s="1"/>
  <c r="K941" i="2"/>
  <c r="L941" i="2" s="1"/>
  <c r="K940" i="2"/>
  <c r="L940" i="2" s="1"/>
  <c r="K939" i="2"/>
  <c r="L939" i="2" s="1"/>
  <c r="K938" i="2"/>
  <c r="L938" i="2" s="1"/>
  <c r="K937" i="2"/>
  <c r="L937" i="2" s="1"/>
  <c r="K936" i="2"/>
  <c r="L936" i="2" s="1"/>
  <c r="K935" i="2"/>
  <c r="L935" i="2" s="1"/>
  <c r="K934" i="2"/>
  <c r="L934" i="2" s="1"/>
  <c r="K933" i="2"/>
  <c r="L933" i="2" s="1"/>
  <c r="K932" i="2"/>
  <c r="L932" i="2" s="1"/>
  <c r="K931" i="2"/>
  <c r="L931" i="2" s="1"/>
  <c r="K930" i="2"/>
  <c r="L930" i="2" s="1"/>
  <c r="K929" i="2"/>
  <c r="L929" i="2" s="1"/>
  <c r="K928" i="2"/>
  <c r="L928" i="2" s="1"/>
  <c r="K927" i="2"/>
  <c r="L927" i="2" s="1"/>
  <c r="K926" i="2"/>
  <c r="L926" i="2" s="1"/>
  <c r="K925" i="2"/>
  <c r="L925" i="2" s="1"/>
  <c r="K924" i="2"/>
  <c r="L924" i="2" s="1"/>
  <c r="K923" i="2"/>
  <c r="L923" i="2" s="1"/>
  <c r="K922" i="2"/>
  <c r="L922" i="2" s="1"/>
  <c r="K921" i="2"/>
  <c r="L921" i="2" s="1"/>
  <c r="K920" i="2"/>
  <c r="L920" i="2" s="1"/>
  <c r="K919" i="2"/>
  <c r="L919" i="2" s="1"/>
  <c r="K918" i="2"/>
  <c r="L918" i="2" s="1"/>
  <c r="K917" i="2"/>
  <c r="L917" i="2" s="1"/>
  <c r="K916" i="2"/>
  <c r="L916" i="2" s="1"/>
  <c r="K915" i="2"/>
  <c r="L915" i="2" s="1"/>
  <c r="K914" i="2"/>
  <c r="L914" i="2" s="1"/>
  <c r="K913" i="2"/>
  <c r="L913" i="2" s="1"/>
  <c r="K912" i="2"/>
  <c r="L912" i="2" s="1"/>
  <c r="K911" i="2"/>
  <c r="L911" i="2" s="1"/>
  <c r="K910" i="2"/>
  <c r="L910" i="2" s="1"/>
  <c r="K909" i="2"/>
  <c r="L909" i="2" s="1"/>
  <c r="K908" i="2"/>
  <c r="L908" i="2" s="1"/>
  <c r="K907" i="2"/>
  <c r="L907" i="2" s="1"/>
  <c r="K906" i="2"/>
  <c r="L906" i="2" s="1"/>
  <c r="K905" i="2"/>
  <c r="L905" i="2" s="1"/>
  <c r="K904" i="2"/>
  <c r="L904" i="2" s="1"/>
  <c r="K903" i="2"/>
  <c r="L903" i="2" s="1"/>
  <c r="K902" i="2"/>
  <c r="L902" i="2" s="1"/>
  <c r="K901" i="2"/>
  <c r="L901" i="2" s="1"/>
  <c r="K900" i="2"/>
  <c r="L900" i="2" s="1"/>
  <c r="K899" i="2"/>
  <c r="L899" i="2" s="1"/>
  <c r="K898" i="2"/>
  <c r="L898" i="2" s="1"/>
  <c r="K897" i="2"/>
  <c r="L897" i="2" s="1"/>
  <c r="K896" i="2"/>
  <c r="L896" i="2" s="1"/>
  <c r="K895" i="2"/>
  <c r="L895" i="2" s="1"/>
  <c r="K894" i="2"/>
  <c r="L894" i="2" s="1"/>
  <c r="K893" i="2"/>
  <c r="L893" i="2" s="1"/>
  <c r="K892" i="2"/>
  <c r="L892" i="2" s="1"/>
  <c r="K891" i="2"/>
  <c r="L891" i="2" s="1"/>
  <c r="K890" i="2"/>
  <c r="L890" i="2" s="1"/>
  <c r="K889" i="2"/>
  <c r="L889" i="2" s="1"/>
  <c r="K888" i="2"/>
  <c r="L888" i="2" s="1"/>
  <c r="K887" i="2"/>
  <c r="L887" i="2" s="1"/>
  <c r="K886" i="2"/>
  <c r="L886" i="2" s="1"/>
  <c r="K885" i="2"/>
  <c r="L885" i="2" s="1"/>
  <c r="K884" i="2"/>
  <c r="L884" i="2" s="1"/>
  <c r="K883" i="2"/>
  <c r="L883" i="2" s="1"/>
  <c r="K882" i="2"/>
  <c r="L882" i="2" s="1"/>
  <c r="K881" i="2"/>
  <c r="L881" i="2" s="1"/>
  <c r="K880" i="2"/>
  <c r="L880" i="2" s="1"/>
  <c r="K879" i="2"/>
  <c r="L879" i="2" s="1"/>
  <c r="K878" i="2"/>
  <c r="L878" i="2" s="1"/>
  <c r="K877" i="2"/>
  <c r="L877" i="2" s="1"/>
  <c r="K876" i="2"/>
  <c r="L876" i="2" s="1"/>
  <c r="K875" i="2"/>
  <c r="L875" i="2" s="1"/>
  <c r="K874" i="2"/>
  <c r="L874" i="2" s="1"/>
  <c r="K873" i="2"/>
  <c r="L873" i="2" s="1"/>
  <c r="K872" i="2"/>
  <c r="L872" i="2" s="1"/>
  <c r="K871" i="2"/>
  <c r="L871" i="2" s="1"/>
  <c r="K870" i="2"/>
  <c r="L870" i="2" s="1"/>
  <c r="K869" i="2"/>
  <c r="L869" i="2" s="1"/>
  <c r="K868" i="2"/>
  <c r="L868" i="2" s="1"/>
  <c r="K867" i="2"/>
  <c r="L867" i="2" s="1"/>
  <c r="K866" i="2"/>
  <c r="L866" i="2" s="1"/>
  <c r="K865" i="2"/>
  <c r="L865" i="2" s="1"/>
  <c r="K864" i="2"/>
  <c r="L864" i="2" s="1"/>
  <c r="K863" i="2"/>
  <c r="L863" i="2" s="1"/>
  <c r="K862" i="2"/>
  <c r="L862" i="2" s="1"/>
  <c r="K861" i="2"/>
  <c r="L861" i="2" s="1"/>
  <c r="K860" i="2"/>
  <c r="L860" i="2" s="1"/>
  <c r="K859" i="2"/>
  <c r="L859" i="2" s="1"/>
  <c r="K858" i="2"/>
  <c r="L858" i="2" s="1"/>
  <c r="K857" i="2"/>
  <c r="L857" i="2" s="1"/>
  <c r="K856" i="2"/>
  <c r="L856" i="2" s="1"/>
  <c r="K855" i="2"/>
  <c r="L855" i="2" s="1"/>
  <c r="K854" i="2"/>
  <c r="L854" i="2" s="1"/>
  <c r="K853" i="2"/>
  <c r="L853" i="2" s="1"/>
  <c r="K852" i="2"/>
  <c r="L852" i="2" s="1"/>
  <c r="K851" i="2"/>
  <c r="L851" i="2" s="1"/>
  <c r="K850" i="2"/>
  <c r="L850" i="2" s="1"/>
  <c r="K849" i="2"/>
  <c r="L849" i="2" s="1"/>
  <c r="K848" i="2"/>
  <c r="L848" i="2" s="1"/>
  <c r="K847" i="2"/>
  <c r="L847" i="2" s="1"/>
  <c r="K846" i="2"/>
  <c r="L846" i="2" s="1"/>
  <c r="K845" i="2"/>
  <c r="L845" i="2" s="1"/>
  <c r="K844" i="2"/>
  <c r="L844" i="2" s="1"/>
  <c r="K843" i="2"/>
  <c r="L843" i="2" s="1"/>
  <c r="K842" i="2"/>
  <c r="L842" i="2" s="1"/>
  <c r="K841" i="2"/>
  <c r="L841" i="2" s="1"/>
  <c r="K840" i="2"/>
  <c r="L840" i="2" s="1"/>
  <c r="K839" i="2"/>
  <c r="L839" i="2" s="1"/>
  <c r="K838" i="2"/>
  <c r="L838" i="2" s="1"/>
  <c r="K837" i="2"/>
  <c r="L837" i="2" s="1"/>
  <c r="K836" i="2"/>
  <c r="L836" i="2" s="1"/>
  <c r="K835" i="2"/>
  <c r="L835" i="2" s="1"/>
  <c r="K834" i="2"/>
  <c r="L834" i="2" s="1"/>
  <c r="K833" i="2"/>
  <c r="L833" i="2" s="1"/>
  <c r="K832" i="2"/>
  <c r="L832" i="2" s="1"/>
  <c r="K831" i="2"/>
  <c r="L831" i="2" s="1"/>
  <c r="K830" i="2"/>
  <c r="L830" i="2" s="1"/>
  <c r="K829" i="2"/>
  <c r="L829" i="2" s="1"/>
  <c r="K828" i="2"/>
  <c r="L828" i="2" s="1"/>
  <c r="K827" i="2"/>
  <c r="L827" i="2" s="1"/>
  <c r="K826" i="2"/>
  <c r="L826" i="2" s="1"/>
  <c r="K825" i="2"/>
  <c r="L825" i="2" s="1"/>
  <c r="K824" i="2"/>
  <c r="L824" i="2" s="1"/>
  <c r="K823" i="2"/>
  <c r="L823" i="2" s="1"/>
  <c r="K822" i="2"/>
  <c r="L822" i="2" s="1"/>
  <c r="K821" i="2"/>
  <c r="L821" i="2" s="1"/>
  <c r="K820" i="2"/>
  <c r="L820" i="2" s="1"/>
  <c r="K819" i="2"/>
  <c r="L819" i="2" s="1"/>
  <c r="K818" i="2"/>
  <c r="L818" i="2" s="1"/>
  <c r="K817" i="2"/>
  <c r="L817" i="2" s="1"/>
  <c r="K816" i="2"/>
  <c r="L816" i="2" s="1"/>
  <c r="K815" i="2"/>
  <c r="L815" i="2" s="1"/>
  <c r="K814" i="2"/>
  <c r="L814" i="2" s="1"/>
  <c r="K813" i="2"/>
  <c r="L813" i="2" s="1"/>
  <c r="K812" i="2"/>
  <c r="L812" i="2" s="1"/>
  <c r="K811" i="2"/>
  <c r="L811" i="2" s="1"/>
  <c r="K810" i="2"/>
  <c r="L810" i="2" s="1"/>
  <c r="K809" i="2"/>
  <c r="L809" i="2" s="1"/>
  <c r="K808" i="2"/>
  <c r="L808" i="2" s="1"/>
  <c r="K807" i="2"/>
  <c r="L807" i="2" s="1"/>
  <c r="K806" i="2"/>
  <c r="L806" i="2" s="1"/>
  <c r="K805" i="2"/>
  <c r="L805" i="2" s="1"/>
  <c r="K804" i="2"/>
  <c r="L804" i="2" s="1"/>
  <c r="K803" i="2"/>
  <c r="L803" i="2" s="1"/>
  <c r="K802" i="2"/>
  <c r="L802" i="2" s="1"/>
  <c r="K801" i="2"/>
  <c r="L801" i="2" s="1"/>
  <c r="K800" i="2"/>
  <c r="L800" i="2" s="1"/>
  <c r="K799" i="2"/>
  <c r="L799" i="2" s="1"/>
  <c r="L798" i="2"/>
  <c r="K798" i="2"/>
  <c r="P797" i="2"/>
  <c r="K797" i="2"/>
  <c r="L797" i="2" s="1"/>
  <c r="P796" i="2"/>
  <c r="K796" i="2"/>
  <c r="L796" i="2" s="1"/>
  <c r="P795" i="2"/>
  <c r="K795" i="2"/>
  <c r="L795" i="2" s="1"/>
  <c r="P794" i="2"/>
  <c r="L794" i="2"/>
  <c r="K794" i="2"/>
  <c r="P793" i="2"/>
  <c r="K793" i="2"/>
  <c r="L793" i="2" s="1"/>
  <c r="P792" i="2"/>
  <c r="K792" i="2"/>
  <c r="L792" i="2" s="1"/>
  <c r="P791" i="2"/>
  <c r="K791" i="2"/>
  <c r="L791" i="2" s="1"/>
  <c r="P790" i="2"/>
  <c r="L790" i="2"/>
  <c r="K790" i="2"/>
  <c r="P789" i="2"/>
  <c r="K789" i="2"/>
  <c r="L789" i="2" s="1"/>
  <c r="P788" i="2"/>
  <c r="K788" i="2"/>
  <c r="L788" i="2" s="1"/>
  <c r="P787" i="2"/>
  <c r="K787" i="2"/>
  <c r="L787" i="2" s="1"/>
  <c r="P786" i="2"/>
  <c r="L786" i="2"/>
  <c r="K786" i="2"/>
  <c r="P785" i="2"/>
  <c r="K785" i="2"/>
  <c r="L785" i="2" s="1"/>
  <c r="P784" i="2"/>
  <c r="K784" i="2"/>
  <c r="L784" i="2" s="1"/>
  <c r="P783" i="2"/>
  <c r="K783" i="2"/>
  <c r="L783" i="2" s="1"/>
  <c r="P782" i="2"/>
  <c r="L782" i="2"/>
  <c r="K782" i="2"/>
  <c r="P781" i="2"/>
  <c r="K781" i="2"/>
  <c r="L781" i="2" s="1"/>
  <c r="P780" i="2"/>
  <c r="K780" i="2"/>
  <c r="L780" i="2" s="1"/>
  <c r="P779" i="2"/>
  <c r="K779" i="2"/>
  <c r="L779" i="2" s="1"/>
  <c r="P778" i="2"/>
  <c r="L778" i="2"/>
  <c r="K778" i="2"/>
  <c r="P777" i="2"/>
  <c r="K777" i="2"/>
  <c r="L777" i="2" s="1"/>
  <c r="P776" i="2"/>
  <c r="K776" i="2"/>
  <c r="L776" i="2" s="1"/>
  <c r="P775" i="2"/>
  <c r="K775" i="2"/>
  <c r="L775" i="2" s="1"/>
  <c r="P774" i="2"/>
  <c r="L774" i="2"/>
  <c r="K774" i="2"/>
  <c r="P773" i="2"/>
  <c r="K773" i="2"/>
  <c r="L773" i="2" s="1"/>
  <c r="P772" i="2"/>
  <c r="K772" i="2"/>
  <c r="L772" i="2" s="1"/>
  <c r="P771" i="2"/>
  <c r="K771" i="2"/>
  <c r="L771" i="2" s="1"/>
  <c r="P770" i="2"/>
  <c r="L770" i="2"/>
  <c r="K770" i="2"/>
  <c r="P769" i="2"/>
  <c r="K769" i="2"/>
  <c r="L769" i="2" s="1"/>
  <c r="P768" i="2"/>
  <c r="K768" i="2"/>
  <c r="L768" i="2" s="1"/>
  <c r="P767" i="2"/>
  <c r="K767" i="2"/>
  <c r="L767" i="2" s="1"/>
  <c r="P766" i="2"/>
  <c r="L766" i="2"/>
  <c r="K766" i="2"/>
  <c r="P765" i="2"/>
  <c r="K765" i="2"/>
  <c r="L765" i="2" s="1"/>
  <c r="P764" i="2"/>
  <c r="K764" i="2"/>
  <c r="L764" i="2" s="1"/>
  <c r="P763" i="2"/>
  <c r="K763" i="2"/>
  <c r="L763" i="2" s="1"/>
  <c r="P762" i="2"/>
  <c r="L762" i="2"/>
  <c r="K762" i="2"/>
  <c r="P761" i="2"/>
  <c r="K761" i="2"/>
  <c r="L761" i="2" s="1"/>
  <c r="P760" i="2"/>
  <c r="K760" i="2"/>
  <c r="L760" i="2" s="1"/>
  <c r="P759" i="2"/>
  <c r="K759" i="2"/>
  <c r="L759" i="2" s="1"/>
  <c r="P758" i="2"/>
  <c r="L758" i="2"/>
  <c r="K758" i="2"/>
  <c r="P757" i="2"/>
  <c r="K757" i="2"/>
  <c r="L757" i="2" s="1"/>
  <c r="P756" i="2"/>
  <c r="K756" i="2"/>
  <c r="L756" i="2" s="1"/>
  <c r="P755" i="2"/>
  <c r="K755" i="2"/>
  <c r="L755" i="2" s="1"/>
  <c r="P754" i="2"/>
  <c r="L754" i="2"/>
  <c r="K754" i="2"/>
  <c r="P753" i="2"/>
  <c r="K753" i="2"/>
  <c r="L753" i="2" s="1"/>
  <c r="P752" i="2"/>
  <c r="K752" i="2"/>
  <c r="L752" i="2" s="1"/>
  <c r="P751" i="2"/>
  <c r="K751" i="2"/>
  <c r="L751" i="2" s="1"/>
  <c r="P750" i="2"/>
  <c r="L750" i="2"/>
  <c r="K750" i="2"/>
  <c r="P749" i="2"/>
  <c r="K749" i="2"/>
  <c r="L749" i="2" s="1"/>
  <c r="P748" i="2"/>
  <c r="K748" i="2"/>
  <c r="L748" i="2" s="1"/>
  <c r="P747" i="2"/>
  <c r="K747" i="2"/>
  <c r="L747" i="2" s="1"/>
  <c r="P746" i="2"/>
  <c r="L746" i="2"/>
  <c r="K746" i="2"/>
  <c r="P745" i="2"/>
  <c r="K745" i="2"/>
  <c r="L745" i="2" s="1"/>
  <c r="P744" i="2"/>
  <c r="K744" i="2"/>
  <c r="L744" i="2" s="1"/>
  <c r="P743" i="2"/>
  <c r="K743" i="2"/>
  <c r="L743" i="2" s="1"/>
  <c r="P742" i="2"/>
  <c r="L742" i="2"/>
  <c r="K742" i="2"/>
  <c r="P741" i="2"/>
  <c r="K741" i="2"/>
  <c r="L741" i="2" s="1"/>
  <c r="P740" i="2"/>
  <c r="K740" i="2"/>
  <c r="L740" i="2" s="1"/>
  <c r="P739" i="2"/>
  <c r="K739" i="2"/>
  <c r="L739" i="2" s="1"/>
  <c r="P738" i="2"/>
  <c r="L738" i="2"/>
  <c r="K738" i="2"/>
  <c r="P737" i="2"/>
  <c r="K737" i="2"/>
  <c r="L737" i="2" s="1"/>
  <c r="P736" i="2"/>
  <c r="K736" i="2"/>
  <c r="L736" i="2" s="1"/>
  <c r="P735" i="2"/>
  <c r="K735" i="2"/>
  <c r="L735" i="2" s="1"/>
  <c r="P734" i="2"/>
  <c r="L734" i="2"/>
  <c r="K734" i="2"/>
  <c r="P733" i="2"/>
  <c r="K733" i="2"/>
  <c r="L733" i="2" s="1"/>
  <c r="P732" i="2"/>
  <c r="K732" i="2"/>
  <c r="L732" i="2" s="1"/>
  <c r="P731" i="2"/>
  <c r="K731" i="2"/>
  <c r="L731" i="2" s="1"/>
  <c r="P730" i="2"/>
  <c r="L730" i="2"/>
  <c r="K730" i="2"/>
  <c r="P729" i="2"/>
  <c r="K729" i="2"/>
  <c r="L729" i="2" s="1"/>
  <c r="P728" i="2"/>
  <c r="K728" i="2"/>
  <c r="L728" i="2" s="1"/>
  <c r="P727" i="2"/>
  <c r="K727" i="2"/>
  <c r="L727" i="2" s="1"/>
  <c r="P726" i="2"/>
  <c r="L726" i="2"/>
  <c r="K726" i="2"/>
  <c r="K725" i="2"/>
  <c r="L725" i="2" s="1"/>
  <c r="L724" i="2"/>
  <c r="K724" i="2"/>
  <c r="K723" i="2"/>
  <c r="L723" i="2" s="1"/>
  <c r="L722" i="2"/>
  <c r="K722" i="2"/>
  <c r="K721" i="2"/>
  <c r="L721" i="2" s="1"/>
  <c r="L720" i="2"/>
  <c r="K720" i="2"/>
  <c r="K719" i="2"/>
  <c r="L719" i="2" s="1"/>
  <c r="L718" i="2"/>
  <c r="K718" i="2"/>
  <c r="K717" i="2"/>
  <c r="L717" i="2" s="1"/>
  <c r="L716" i="2"/>
  <c r="K716" i="2"/>
  <c r="K715" i="2"/>
  <c r="L715" i="2" s="1"/>
  <c r="L714" i="2"/>
  <c r="K714" i="2"/>
  <c r="K713" i="2"/>
  <c r="L713" i="2" s="1"/>
  <c r="L712" i="2"/>
  <c r="K712" i="2"/>
  <c r="K711" i="2"/>
  <c r="L711" i="2" s="1"/>
  <c r="L710" i="2"/>
  <c r="K710" i="2"/>
  <c r="K709" i="2"/>
  <c r="L709" i="2" s="1"/>
  <c r="L708" i="2"/>
  <c r="K708" i="2"/>
  <c r="K707" i="2"/>
  <c r="L707" i="2" s="1"/>
  <c r="L706" i="2"/>
  <c r="K706" i="2"/>
  <c r="K705" i="2"/>
  <c r="L705" i="2" s="1"/>
  <c r="L704" i="2"/>
  <c r="K704" i="2"/>
  <c r="K703" i="2"/>
  <c r="L703" i="2" s="1"/>
  <c r="L702" i="2"/>
  <c r="K702" i="2"/>
  <c r="K701" i="2"/>
  <c r="L701" i="2" s="1"/>
  <c r="L700" i="2"/>
  <c r="K700" i="2"/>
  <c r="K699" i="2"/>
  <c r="L699" i="2" s="1"/>
  <c r="L698" i="2"/>
  <c r="K698" i="2"/>
  <c r="K697" i="2"/>
  <c r="L697" i="2" s="1"/>
  <c r="L696" i="2"/>
  <c r="K696" i="2"/>
  <c r="K695" i="2"/>
  <c r="L695" i="2" s="1"/>
  <c r="L694" i="2"/>
  <c r="K694" i="2"/>
  <c r="K693" i="2"/>
  <c r="L693" i="2" s="1"/>
  <c r="L692" i="2"/>
  <c r="K692" i="2"/>
  <c r="K691" i="2"/>
  <c r="L691" i="2" s="1"/>
  <c r="K690" i="2"/>
  <c r="L690" i="2" s="1"/>
  <c r="K689" i="2"/>
  <c r="L689" i="2" s="1"/>
  <c r="K688" i="2"/>
  <c r="L688" i="2" s="1"/>
  <c r="K687" i="2"/>
  <c r="L687" i="2" s="1"/>
  <c r="K686" i="2"/>
  <c r="L686" i="2" s="1"/>
  <c r="K685" i="2"/>
  <c r="L685" i="2" s="1"/>
  <c r="K684" i="2"/>
  <c r="L684" i="2" s="1"/>
  <c r="K683" i="2"/>
  <c r="L683" i="2" s="1"/>
  <c r="K682" i="2"/>
  <c r="L682" i="2" s="1"/>
  <c r="K681" i="2"/>
  <c r="L681" i="2" s="1"/>
  <c r="K680" i="2"/>
  <c r="L680" i="2" s="1"/>
  <c r="K679" i="2"/>
  <c r="L679" i="2" s="1"/>
  <c r="K678" i="2"/>
  <c r="L678" i="2" s="1"/>
  <c r="K677" i="2"/>
  <c r="L677" i="2" s="1"/>
  <c r="K676" i="2"/>
  <c r="L676" i="2" s="1"/>
  <c r="K675" i="2"/>
  <c r="L675" i="2" s="1"/>
  <c r="K674" i="2"/>
  <c r="L674" i="2" s="1"/>
  <c r="K673" i="2"/>
  <c r="L673" i="2" s="1"/>
  <c r="K672" i="2"/>
  <c r="L672" i="2" s="1"/>
  <c r="K671" i="2"/>
  <c r="L671" i="2" s="1"/>
  <c r="K670" i="2"/>
  <c r="L670" i="2" s="1"/>
  <c r="K669" i="2"/>
  <c r="L669" i="2" s="1"/>
  <c r="K668" i="2"/>
  <c r="L668" i="2" s="1"/>
  <c r="K667" i="2"/>
  <c r="L667" i="2" s="1"/>
  <c r="K666" i="2"/>
  <c r="L666" i="2" s="1"/>
  <c r="K665" i="2"/>
  <c r="L665" i="2" s="1"/>
  <c r="K664" i="2"/>
  <c r="L664" i="2" s="1"/>
  <c r="K663" i="2"/>
  <c r="L663" i="2" s="1"/>
  <c r="K662" i="2"/>
  <c r="L662" i="2" s="1"/>
  <c r="K661" i="2"/>
  <c r="L661" i="2" s="1"/>
  <c r="K660" i="2"/>
  <c r="L660" i="2" s="1"/>
  <c r="K659" i="2"/>
  <c r="L659" i="2" s="1"/>
  <c r="K658" i="2"/>
  <c r="L658" i="2" s="1"/>
  <c r="K657" i="2"/>
  <c r="L657" i="2" s="1"/>
  <c r="K656" i="2"/>
  <c r="L656" i="2" s="1"/>
  <c r="K655" i="2"/>
  <c r="L655" i="2" s="1"/>
  <c r="K654" i="2"/>
  <c r="L654" i="2" s="1"/>
  <c r="K653" i="2"/>
  <c r="L653" i="2" s="1"/>
  <c r="K652" i="2"/>
  <c r="L652" i="2" s="1"/>
  <c r="K651" i="2"/>
  <c r="L651" i="2" s="1"/>
  <c r="K650" i="2"/>
  <c r="L650" i="2" s="1"/>
  <c r="K649" i="2"/>
  <c r="L649" i="2" s="1"/>
  <c r="K648" i="2"/>
  <c r="L648" i="2" s="1"/>
  <c r="K647" i="2"/>
  <c r="L647" i="2" s="1"/>
  <c r="K646" i="2"/>
  <c r="L646" i="2" s="1"/>
  <c r="K645" i="2"/>
  <c r="L645" i="2" s="1"/>
  <c r="K644" i="2"/>
  <c r="L644" i="2" s="1"/>
  <c r="K643" i="2"/>
  <c r="L643" i="2" s="1"/>
  <c r="K642" i="2"/>
  <c r="L642" i="2" s="1"/>
  <c r="K641" i="2"/>
  <c r="L641" i="2" s="1"/>
  <c r="K640" i="2"/>
  <c r="L640" i="2" s="1"/>
  <c r="K639" i="2"/>
  <c r="L639" i="2" s="1"/>
  <c r="K638" i="2"/>
  <c r="L638" i="2" s="1"/>
  <c r="K637" i="2"/>
  <c r="L637" i="2" s="1"/>
  <c r="K636" i="2"/>
  <c r="L636" i="2" s="1"/>
  <c r="K635" i="2"/>
  <c r="L635" i="2" s="1"/>
  <c r="K634" i="2"/>
  <c r="L634" i="2" s="1"/>
  <c r="K633" i="2"/>
  <c r="L633" i="2" s="1"/>
  <c r="K632" i="2"/>
  <c r="L632" i="2" s="1"/>
  <c r="K631" i="2"/>
  <c r="L631" i="2" s="1"/>
  <c r="K630" i="2"/>
  <c r="L630" i="2" s="1"/>
  <c r="K629" i="2"/>
  <c r="L629" i="2" s="1"/>
  <c r="K628" i="2"/>
  <c r="L628" i="2" s="1"/>
  <c r="K627" i="2"/>
  <c r="L627" i="2" s="1"/>
  <c r="K626" i="2"/>
  <c r="L626" i="2" s="1"/>
  <c r="K625" i="2"/>
  <c r="L625" i="2" s="1"/>
  <c r="K624" i="2"/>
  <c r="L624" i="2" s="1"/>
  <c r="K623" i="2"/>
  <c r="L623" i="2" s="1"/>
  <c r="K622" i="2"/>
  <c r="L622" i="2" s="1"/>
  <c r="K621" i="2"/>
  <c r="L621" i="2" s="1"/>
  <c r="K620" i="2"/>
  <c r="L620" i="2" s="1"/>
  <c r="K619" i="2"/>
  <c r="L619" i="2" s="1"/>
  <c r="K618" i="2"/>
  <c r="L618" i="2" s="1"/>
  <c r="K617" i="2"/>
  <c r="L617" i="2" s="1"/>
  <c r="K616" i="2"/>
  <c r="L616" i="2" s="1"/>
  <c r="K615" i="2"/>
  <c r="L615" i="2" s="1"/>
  <c r="K614" i="2"/>
  <c r="L614" i="2" s="1"/>
  <c r="K613" i="2"/>
  <c r="L613" i="2" s="1"/>
  <c r="K612" i="2"/>
  <c r="L612" i="2" s="1"/>
  <c r="K611" i="2"/>
  <c r="L611" i="2" s="1"/>
  <c r="K610" i="2"/>
  <c r="L610" i="2" s="1"/>
  <c r="K609" i="2"/>
  <c r="L609" i="2" s="1"/>
  <c r="K608" i="2"/>
  <c r="L608" i="2" s="1"/>
  <c r="K607" i="2"/>
  <c r="L607" i="2" s="1"/>
  <c r="K606" i="2"/>
  <c r="L606" i="2" s="1"/>
  <c r="K605" i="2"/>
  <c r="L605" i="2" s="1"/>
  <c r="K604" i="2"/>
  <c r="L604" i="2" s="1"/>
  <c r="K603" i="2"/>
  <c r="L603" i="2" s="1"/>
  <c r="K602" i="2"/>
  <c r="L602" i="2" s="1"/>
  <c r="K601" i="2"/>
  <c r="L601" i="2" s="1"/>
  <c r="K600" i="2"/>
  <c r="L600" i="2" s="1"/>
  <c r="K599" i="2"/>
  <c r="L599" i="2" s="1"/>
  <c r="K598" i="2"/>
  <c r="L598" i="2" s="1"/>
  <c r="K597" i="2"/>
  <c r="L597" i="2" s="1"/>
  <c r="K596" i="2"/>
  <c r="L596" i="2" s="1"/>
  <c r="K595" i="2"/>
  <c r="L595" i="2" s="1"/>
  <c r="K594" i="2"/>
  <c r="L594" i="2" s="1"/>
  <c r="K593" i="2"/>
  <c r="L593" i="2" s="1"/>
  <c r="K592" i="2"/>
  <c r="L592" i="2" s="1"/>
  <c r="K591" i="2"/>
  <c r="L591" i="2" s="1"/>
  <c r="K590" i="2"/>
  <c r="L590" i="2" s="1"/>
  <c r="K589" i="2"/>
  <c r="L589" i="2" s="1"/>
  <c r="K588" i="2"/>
  <c r="L588" i="2" s="1"/>
  <c r="K587" i="2"/>
  <c r="L587" i="2" s="1"/>
  <c r="K586" i="2"/>
  <c r="L586" i="2" s="1"/>
  <c r="K585" i="2"/>
  <c r="L585" i="2" s="1"/>
  <c r="K584" i="2"/>
  <c r="L584" i="2" s="1"/>
  <c r="K583" i="2"/>
  <c r="L583" i="2" s="1"/>
  <c r="K582" i="2"/>
  <c r="L582" i="2" s="1"/>
  <c r="K581" i="2"/>
  <c r="L581" i="2" s="1"/>
  <c r="K580" i="2"/>
  <c r="L580" i="2" s="1"/>
  <c r="K579" i="2"/>
  <c r="L579" i="2" s="1"/>
  <c r="K578" i="2"/>
  <c r="L578" i="2" s="1"/>
  <c r="K577" i="2"/>
  <c r="L577" i="2" s="1"/>
  <c r="K576" i="2"/>
  <c r="L576" i="2" s="1"/>
  <c r="K575" i="2"/>
  <c r="L575" i="2" s="1"/>
  <c r="K574" i="2"/>
  <c r="L574" i="2" s="1"/>
  <c r="K573" i="2"/>
  <c r="L573" i="2" s="1"/>
  <c r="K572" i="2"/>
  <c r="L572" i="2" s="1"/>
  <c r="K571" i="2"/>
  <c r="L571" i="2" s="1"/>
  <c r="K570" i="2"/>
  <c r="L570" i="2" s="1"/>
  <c r="K569" i="2"/>
  <c r="L569" i="2" s="1"/>
  <c r="K568" i="2"/>
  <c r="L568" i="2" s="1"/>
  <c r="K567" i="2"/>
  <c r="L567" i="2" s="1"/>
  <c r="K566" i="2"/>
  <c r="L566" i="2" s="1"/>
  <c r="K565" i="2"/>
  <c r="L565" i="2" s="1"/>
  <c r="K564" i="2"/>
  <c r="L564" i="2" s="1"/>
  <c r="K563" i="2"/>
  <c r="L563" i="2" s="1"/>
  <c r="K562" i="2"/>
  <c r="L562" i="2" s="1"/>
  <c r="K561" i="2"/>
  <c r="L561" i="2" s="1"/>
  <c r="K560" i="2"/>
  <c r="L560" i="2" s="1"/>
  <c r="K559" i="2"/>
  <c r="L559" i="2" s="1"/>
  <c r="K558" i="2"/>
  <c r="L558" i="2" s="1"/>
  <c r="K557" i="2"/>
  <c r="L557" i="2" s="1"/>
  <c r="K556" i="2"/>
  <c r="L556" i="2" s="1"/>
  <c r="K555" i="2"/>
  <c r="L555" i="2" s="1"/>
  <c r="K554" i="2"/>
  <c r="L554" i="2" s="1"/>
  <c r="K553" i="2"/>
  <c r="L553" i="2" s="1"/>
  <c r="K552" i="2"/>
  <c r="L552" i="2" s="1"/>
  <c r="K551" i="2"/>
  <c r="L551" i="2" s="1"/>
  <c r="K550" i="2"/>
  <c r="L550" i="2" s="1"/>
  <c r="K549" i="2"/>
  <c r="L549" i="2" s="1"/>
  <c r="K548" i="2"/>
  <c r="L548" i="2" s="1"/>
  <c r="K547" i="2"/>
  <c r="L547" i="2" s="1"/>
  <c r="K546" i="2"/>
  <c r="L546" i="2" s="1"/>
  <c r="K545" i="2"/>
  <c r="L545" i="2" s="1"/>
  <c r="K544" i="2"/>
  <c r="L544" i="2" s="1"/>
  <c r="K543" i="2"/>
  <c r="L543" i="2" s="1"/>
  <c r="K542" i="2"/>
  <c r="L542" i="2" s="1"/>
  <c r="K541" i="2"/>
  <c r="L541" i="2" s="1"/>
  <c r="K540" i="2"/>
  <c r="L540" i="2" s="1"/>
  <c r="K539" i="2"/>
  <c r="L539" i="2" s="1"/>
  <c r="K538" i="2"/>
  <c r="L538" i="2" s="1"/>
  <c r="K537" i="2"/>
  <c r="L537" i="2" s="1"/>
  <c r="K536" i="2"/>
  <c r="L536" i="2" s="1"/>
  <c r="K535" i="2"/>
  <c r="L535" i="2" s="1"/>
  <c r="K534" i="2"/>
  <c r="L534" i="2" s="1"/>
  <c r="K533" i="2"/>
  <c r="L533" i="2" s="1"/>
  <c r="K532" i="2"/>
  <c r="L532" i="2" s="1"/>
  <c r="K531" i="2"/>
  <c r="L531" i="2" s="1"/>
  <c r="K530" i="2"/>
  <c r="L530" i="2" s="1"/>
  <c r="K529" i="2"/>
  <c r="L529" i="2" s="1"/>
  <c r="K528" i="2"/>
  <c r="L528" i="2" s="1"/>
  <c r="K527" i="2"/>
  <c r="L527" i="2" s="1"/>
  <c r="K526" i="2"/>
  <c r="L526" i="2" s="1"/>
  <c r="K525" i="2"/>
  <c r="L525" i="2" s="1"/>
  <c r="K524" i="2"/>
  <c r="L524" i="2" s="1"/>
  <c r="K523" i="2"/>
  <c r="L523" i="2" s="1"/>
  <c r="K522" i="2"/>
  <c r="L522" i="2" s="1"/>
  <c r="K521" i="2"/>
  <c r="L521" i="2" s="1"/>
  <c r="L520" i="2"/>
  <c r="K520" i="2"/>
  <c r="K519" i="2"/>
  <c r="L519" i="2" s="1"/>
  <c r="K518" i="2"/>
  <c r="L518" i="2" s="1"/>
  <c r="K517" i="2"/>
  <c r="L517" i="2" s="1"/>
  <c r="K516" i="2"/>
  <c r="L516" i="2" s="1"/>
  <c r="K515" i="2"/>
  <c r="L515" i="2" s="1"/>
  <c r="K514" i="2"/>
  <c r="L514" i="2" s="1"/>
  <c r="K513" i="2"/>
  <c r="L513" i="2" s="1"/>
  <c r="K512" i="2"/>
  <c r="L512" i="2" s="1"/>
  <c r="K511" i="2"/>
  <c r="L511" i="2" s="1"/>
  <c r="K510" i="2"/>
  <c r="L510" i="2" s="1"/>
  <c r="K509" i="2"/>
  <c r="L509" i="2" s="1"/>
  <c r="K508" i="2"/>
  <c r="L508" i="2" s="1"/>
  <c r="K507" i="2"/>
  <c r="L507" i="2" s="1"/>
  <c r="K506" i="2"/>
  <c r="L506" i="2" s="1"/>
  <c r="K505" i="2"/>
  <c r="L505" i="2" s="1"/>
  <c r="K504" i="2"/>
  <c r="L504" i="2" s="1"/>
  <c r="K503" i="2"/>
  <c r="L503" i="2" s="1"/>
  <c r="K502" i="2"/>
  <c r="L502" i="2" s="1"/>
  <c r="K501" i="2"/>
  <c r="L501" i="2" s="1"/>
  <c r="K500" i="2"/>
  <c r="L500" i="2" s="1"/>
  <c r="K499" i="2"/>
  <c r="L499" i="2" s="1"/>
  <c r="K498" i="2"/>
  <c r="L498" i="2" s="1"/>
  <c r="K497" i="2"/>
  <c r="L497" i="2" s="1"/>
  <c r="K496" i="2"/>
  <c r="L496" i="2" s="1"/>
  <c r="K495" i="2"/>
  <c r="L495" i="2" s="1"/>
  <c r="K494" i="2"/>
  <c r="L494" i="2" s="1"/>
  <c r="K493" i="2"/>
  <c r="L493" i="2" s="1"/>
  <c r="K492" i="2"/>
  <c r="L492" i="2" s="1"/>
  <c r="K491" i="2"/>
  <c r="L491" i="2" s="1"/>
  <c r="K490" i="2"/>
  <c r="L490" i="2" s="1"/>
  <c r="K489" i="2"/>
  <c r="L489" i="2" s="1"/>
  <c r="K488" i="2"/>
  <c r="L488" i="2" s="1"/>
  <c r="K487" i="2"/>
  <c r="L487" i="2" s="1"/>
  <c r="K486" i="2"/>
  <c r="L486" i="2" s="1"/>
  <c r="K485" i="2"/>
  <c r="L485" i="2" s="1"/>
  <c r="K484" i="2"/>
  <c r="L484" i="2" s="1"/>
  <c r="K483" i="2"/>
  <c r="L483" i="2" s="1"/>
  <c r="K482" i="2"/>
  <c r="L482" i="2" s="1"/>
  <c r="K481" i="2"/>
  <c r="L481" i="2" s="1"/>
  <c r="K480" i="2"/>
  <c r="L480" i="2" s="1"/>
  <c r="K479" i="2"/>
  <c r="L479" i="2" s="1"/>
  <c r="K478" i="2"/>
  <c r="L478" i="2" s="1"/>
  <c r="K477" i="2"/>
  <c r="L477" i="2" s="1"/>
  <c r="K476" i="2"/>
  <c r="L476" i="2" s="1"/>
  <c r="K475" i="2"/>
  <c r="L475" i="2" s="1"/>
  <c r="K474" i="2"/>
  <c r="L474" i="2" s="1"/>
  <c r="K473" i="2"/>
  <c r="L473" i="2" s="1"/>
  <c r="K472" i="2"/>
  <c r="L472" i="2" s="1"/>
  <c r="K471" i="2"/>
  <c r="L471" i="2" s="1"/>
  <c r="K470" i="2"/>
  <c r="L470" i="2" s="1"/>
  <c r="K469" i="2"/>
  <c r="L469" i="2" s="1"/>
  <c r="K468" i="2"/>
  <c r="L468" i="2" s="1"/>
  <c r="K467" i="2"/>
  <c r="L467" i="2" s="1"/>
  <c r="K466" i="2"/>
  <c r="L466" i="2" s="1"/>
  <c r="K465" i="2"/>
  <c r="L465" i="2" s="1"/>
  <c r="K464" i="2"/>
  <c r="L464" i="2" s="1"/>
  <c r="K463" i="2"/>
  <c r="L463" i="2" s="1"/>
  <c r="K462" i="2"/>
  <c r="L462" i="2" s="1"/>
  <c r="K461" i="2"/>
  <c r="L461" i="2" s="1"/>
  <c r="K460" i="2"/>
  <c r="L460" i="2" s="1"/>
  <c r="K459" i="2"/>
  <c r="L459" i="2" s="1"/>
  <c r="K458" i="2"/>
  <c r="L458" i="2" s="1"/>
  <c r="K457" i="2"/>
  <c r="L457" i="2" s="1"/>
  <c r="K456" i="2"/>
  <c r="L456" i="2" s="1"/>
  <c r="K455" i="2"/>
  <c r="L455" i="2" s="1"/>
  <c r="K454" i="2"/>
  <c r="L454" i="2" s="1"/>
  <c r="K453" i="2"/>
  <c r="L453" i="2" s="1"/>
  <c r="K452" i="2"/>
  <c r="L452" i="2" s="1"/>
  <c r="K451" i="2"/>
  <c r="L451" i="2" s="1"/>
  <c r="K450" i="2"/>
  <c r="L450" i="2" s="1"/>
  <c r="K449" i="2"/>
  <c r="L449" i="2" s="1"/>
  <c r="K448" i="2"/>
  <c r="L448" i="2" s="1"/>
  <c r="K447" i="2"/>
  <c r="L447" i="2" s="1"/>
  <c r="K446" i="2"/>
  <c r="L446" i="2" s="1"/>
  <c r="K445" i="2"/>
  <c r="L445" i="2" s="1"/>
  <c r="K444" i="2"/>
  <c r="L444" i="2" s="1"/>
  <c r="K443" i="2"/>
  <c r="L443" i="2" s="1"/>
  <c r="K442" i="2"/>
  <c r="L442" i="2" s="1"/>
  <c r="K441" i="2"/>
  <c r="L441" i="2" s="1"/>
  <c r="K440" i="2"/>
  <c r="L440" i="2" s="1"/>
  <c r="K439" i="2"/>
  <c r="L439" i="2" s="1"/>
  <c r="K438" i="2"/>
  <c r="L438" i="2" s="1"/>
  <c r="K437" i="2"/>
  <c r="L437" i="2" s="1"/>
  <c r="K436" i="2"/>
  <c r="L436" i="2" s="1"/>
  <c r="K435" i="2"/>
  <c r="L435" i="2" s="1"/>
  <c r="K434" i="2"/>
  <c r="L434" i="2" s="1"/>
  <c r="K433" i="2"/>
  <c r="L433" i="2" s="1"/>
  <c r="K432" i="2"/>
  <c r="L432" i="2" s="1"/>
  <c r="K431" i="2"/>
  <c r="L431" i="2" s="1"/>
  <c r="K430" i="2"/>
  <c r="L430" i="2" s="1"/>
  <c r="K429" i="2"/>
  <c r="L429" i="2" s="1"/>
  <c r="K428" i="2"/>
  <c r="L428" i="2" s="1"/>
  <c r="K427" i="2"/>
  <c r="L427" i="2" s="1"/>
  <c r="K426" i="2"/>
  <c r="L426" i="2" s="1"/>
  <c r="K425" i="2"/>
  <c r="L425" i="2" s="1"/>
  <c r="K424" i="2"/>
  <c r="L424" i="2" s="1"/>
  <c r="K423" i="2"/>
  <c r="L423" i="2" s="1"/>
  <c r="K422" i="2"/>
  <c r="L422" i="2" s="1"/>
  <c r="K421" i="2"/>
  <c r="L421" i="2" s="1"/>
  <c r="K420" i="2"/>
  <c r="L420" i="2" s="1"/>
  <c r="K419" i="2"/>
  <c r="L419" i="2" s="1"/>
  <c r="K418" i="2"/>
  <c r="L418" i="2" s="1"/>
  <c r="K417" i="2"/>
  <c r="L417" i="2" s="1"/>
  <c r="K416" i="2"/>
  <c r="L416" i="2" s="1"/>
  <c r="K415" i="2"/>
  <c r="L415" i="2" s="1"/>
  <c r="K414" i="2"/>
  <c r="L414" i="2" s="1"/>
  <c r="K413" i="2"/>
  <c r="L413" i="2" s="1"/>
  <c r="K412" i="2"/>
  <c r="L412" i="2" s="1"/>
  <c r="K411" i="2"/>
  <c r="L411" i="2" s="1"/>
  <c r="K410" i="2"/>
  <c r="L410" i="2" s="1"/>
  <c r="K409" i="2"/>
  <c r="L409" i="2" s="1"/>
  <c r="K408" i="2"/>
  <c r="L408" i="2" s="1"/>
  <c r="K407" i="2"/>
  <c r="L407" i="2" s="1"/>
  <c r="K406" i="2"/>
  <c r="L406" i="2" s="1"/>
  <c r="K405" i="2"/>
  <c r="L405" i="2" s="1"/>
  <c r="K404" i="2"/>
  <c r="L404" i="2" s="1"/>
  <c r="K403" i="2"/>
  <c r="L403" i="2" s="1"/>
  <c r="K402" i="2"/>
  <c r="L402" i="2" s="1"/>
  <c r="K401" i="2"/>
  <c r="L401" i="2" s="1"/>
  <c r="K400" i="2"/>
  <c r="L400" i="2" s="1"/>
  <c r="K399" i="2"/>
  <c r="L399" i="2" s="1"/>
  <c r="K398" i="2"/>
  <c r="L398" i="2" s="1"/>
  <c r="K397" i="2"/>
  <c r="L397" i="2" s="1"/>
  <c r="K396" i="2"/>
  <c r="L396" i="2" s="1"/>
  <c r="K395" i="2"/>
  <c r="L395" i="2" s="1"/>
  <c r="K394" i="2"/>
  <c r="L394" i="2" s="1"/>
  <c r="K393" i="2"/>
  <c r="L393" i="2" s="1"/>
  <c r="K392" i="2"/>
  <c r="L392" i="2" s="1"/>
  <c r="K391" i="2"/>
  <c r="L391" i="2" s="1"/>
  <c r="K390" i="2"/>
  <c r="L390" i="2" s="1"/>
  <c r="K389" i="2"/>
  <c r="L389" i="2" s="1"/>
  <c r="K388" i="2"/>
  <c r="L388" i="2" s="1"/>
  <c r="K387" i="2"/>
  <c r="L387" i="2" s="1"/>
  <c r="K386" i="2"/>
  <c r="L386" i="2" s="1"/>
  <c r="K385" i="2"/>
  <c r="L385" i="2" s="1"/>
  <c r="K384" i="2"/>
  <c r="L384" i="2" s="1"/>
  <c r="K383" i="2"/>
  <c r="L383" i="2" s="1"/>
  <c r="K382" i="2"/>
  <c r="L382" i="2" s="1"/>
  <c r="K381" i="2"/>
  <c r="L381" i="2" s="1"/>
  <c r="K380" i="2"/>
  <c r="L380" i="2" s="1"/>
  <c r="K379" i="2"/>
  <c r="L379" i="2" s="1"/>
  <c r="K378" i="2"/>
  <c r="L378" i="2" s="1"/>
  <c r="K377" i="2"/>
  <c r="L377" i="2" s="1"/>
  <c r="K376" i="2"/>
  <c r="L376" i="2" s="1"/>
  <c r="K375" i="2"/>
  <c r="L375" i="2" s="1"/>
  <c r="K374" i="2"/>
  <c r="L374" i="2" s="1"/>
  <c r="K373" i="2"/>
  <c r="L373" i="2" s="1"/>
  <c r="K372" i="2"/>
  <c r="L372" i="2" s="1"/>
  <c r="K371" i="2"/>
  <c r="L371" i="2" s="1"/>
  <c r="K370" i="2"/>
  <c r="L370" i="2" s="1"/>
  <c r="K369" i="2"/>
  <c r="L369" i="2" s="1"/>
  <c r="K368" i="2"/>
  <c r="L368" i="2" s="1"/>
  <c r="K367" i="2"/>
  <c r="L367" i="2" s="1"/>
  <c r="K366" i="2"/>
  <c r="L366" i="2" s="1"/>
  <c r="K365" i="2"/>
  <c r="L365" i="2" s="1"/>
  <c r="K364" i="2"/>
  <c r="L364" i="2" s="1"/>
  <c r="K363" i="2"/>
  <c r="L363" i="2" s="1"/>
  <c r="K362" i="2"/>
  <c r="L362" i="2" s="1"/>
  <c r="K361" i="2"/>
  <c r="L361" i="2" s="1"/>
  <c r="K360" i="2"/>
  <c r="L360" i="2" s="1"/>
  <c r="K359" i="2"/>
  <c r="L359" i="2" s="1"/>
  <c r="K358" i="2"/>
  <c r="L358" i="2" s="1"/>
  <c r="K357" i="2"/>
  <c r="L357" i="2" s="1"/>
  <c r="K356" i="2"/>
  <c r="L356" i="2" s="1"/>
  <c r="K355" i="2"/>
  <c r="L355" i="2" s="1"/>
  <c r="K354" i="2"/>
  <c r="L354" i="2" s="1"/>
  <c r="K353" i="2"/>
  <c r="L353" i="2" s="1"/>
  <c r="K352" i="2"/>
  <c r="L352" i="2" s="1"/>
  <c r="K351" i="2"/>
  <c r="L351" i="2" s="1"/>
  <c r="K350" i="2"/>
  <c r="L350" i="2" s="1"/>
  <c r="K349" i="2"/>
  <c r="L349" i="2" s="1"/>
  <c r="K348" i="2"/>
  <c r="L348" i="2" s="1"/>
  <c r="K347" i="2"/>
  <c r="L347" i="2" s="1"/>
  <c r="K346" i="2"/>
  <c r="L346" i="2" s="1"/>
  <c r="K345" i="2"/>
  <c r="L345" i="2" s="1"/>
  <c r="K344" i="2"/>
  <c r="L344" i="2" s="1"/>
  <c r="K343" i="2"/>
  <c r="L343" i="2" s="1"/>
  <c r="K342" i="2"/>
  <c r="L342" i="2" s="1"/>
  <c r="K341" i="2"/>
  <c r="L341" i="2" s="1"/>
  <c r="K340" i="2"/>
  <c r="L340" i="2" s="1"/>
  <c r="K339" i="2"/>
  <c r="L339" i="2" s="1"/>
  <c r="K338" i="2"/>
  <c r="L338" i="2" s="1"/>
  <c r="K337" i="2"/>
  <c r="L337" i="2" s="1"/>
  <c r="K336" i="2"/>
  <c r="L336" i="2" s="1"/>
  <c r="K335" i="2"/>
  <c r="L335" i="2" s="1"/>
  <c r="K334" i="2"/>
  <c r="L334" i="2" s="1"/>
  <c r="K333" i="2"/>
  <c r="L333" i="2" s="1"/>
  <c r="K332" i="2"/>
  <c r="L332" i="2" s="1"/>
  <c r="K331" i="2"/>
  <c r="L331" i="2" s="1"/>
  <c r="K330" i="2"/>
  <c r="L330" i="2" s="1"/>
  <c r="K329" i="2"/>
  <c r="L329" i="2" s="1"/>
  <c r="K328" i="2"/>
  <c r="L328" i="2" s="1"/>
  <c r="K327" i="2"/>
  <c r="L327" i="2" s="1"/>
  <c r="K326" i="2"/>
  <c r="L326" i="2" s="1"/>
  <c r="K325" i="2"/>
  <c r="L325" i="2" s="1"/>
  <c r="K324" i="2"/>
  <c r="L324" i="2" s="1"/>
  <c r="K323" i="2"/>
  <c r="L323" i="2" s="1"/>
  <c r="K322" i="2"/>
  <c r="L322" i="2" s="1"/>
  <c r="K321" i="2"/>
  <c r="L321" i="2" s="1"/>
  <c r="K320" i="2"/>
  <c r="L320" i="2" s="1"/>
  <c r="K319" i="2"/>
  <c r="L319" i="2" s="1"/>
  <c r="K318" i="2"/>
  <c r="L318" i="2" s="1"/>
  <c r="K317" i="2"/>
  <c r="L317" i="2" s="1"/>
  <c r="K316" i="2"/>
  <c r="L316" i="2" s="1"/>
  <c r="K315" i="2"/>
  <c r="L315" i="2" s="1"/>
  <c r="K314" i="2"/>
  <c r="L314" i="2" s="1"/>
  <c r="K313" i="2"/>
  <c r="L313" i="2" s="1"/>
  <c r="K312" i="2"/>
  <c r="L312" i="2" s="1"/>
  <c r="K311" i="2"/>
  <c r="L311" i="2" s="1"/>
  <c r="K310" i="2"/>
  <c r="L310" i="2" s="1"/>
  <c r="K309" i="2"/>
  <c r="L309" i="2" s="1"/>
  <c r="K308" i="2"/>
  <c r="L308" i="2" s="1"/>
  <c r="K307" i="2"/>
  <c r="L307" i="2" s="1"/>
  <c r="K306" i="2"/>
  <c r="L306" i="2" s="1"/>
  <c r="K305" i="2"/>
  <c r="L305" i="2" s="1"/>
  <c r="K304" i="2"/>
  <c r="L304" i="2" s="1"/>
  <c r="K303" i="2"/>
  <c r="L303" i="2" s="1"/>
  <c r="K302" i="2"/>
  <c r="L302" i="2" s="1"/>
  <c r="K301" i="2"/>
  <c r="L301" i="2" s="1"/>
  <c r="K300" i="2"/>
  <c r="L300" i="2" s="1"/>
  <c r="K299" i="2"/>
  <c r="L299" i="2" s="1"/>
  <c r="K298" i="2"/>
  <c r="L298" i="2" s="1"/>
  <c r="K297" i="2"/>
  <c r="L297" i="2" s="1"/>
  <c r="K296" i="2"/>
  <c r="L296" i="2" s="1"/>
  <c r="K295" i="2"/>
  <c r="L295" i="2" s="1"/>
  <c r="K294" i="2"/>
  <c r="L294" i="2" s="1"/>
  <c r="K293" i="2"/>
  <c r="L293" i="2" s="1"/>
  <c r="K292" i="2"/>
  <c r="L292" i="2" s="1"/>
  <c r="K291" i="2"/>
  <c r="L291" i="2" s="1"/>
  <c r="K290" i="2"/>
  <c r="L290" i="2" s="1"/>
  <c r="K289" i="2"/>
  <c r="L289" i="2" s="1"/>
  <c r="K288" i="2"/>
  <c r="L288" i="2" s="1"/>
  <c r="K287" i="2"/>
  <c r="L287" i="2" s="1"/>
  <c r="K286" i="2"/>
  <c r="L286" i="2" s="1"/>
  <c r="K285" i="2"/>
  <c r="L285" i="2" s="1"/>
  <c r="K284" i="2"/>
  <c r="L284" i="2" s="1"/>
  <c r="K283" i="2"/>
  <c r="L283" i="2" s="1"/>
  <c r="K282" i="2"/>
  <c r="L282" i="2" s="1"/>
  <c r="K281" i="2"/>
  <c r="L281" i="2" s="1"/>
  <c r="K280" i="2"/>
  <c r="L280" i="2" s="1"/>
  <c r="K279" i="2"/>
  <c r="L279" i="2" s="1"/>
  <c r="K278" i="2"/>
  <c r="L278" i="2" s="1"/>
  <c r="K277" i="2"/>
  <c r="L277" i="2" s="1"/>
  <c r="K276" i="2"/>
  <c r="L276" i="2" s="1"/>
  <c r="K275" i="2"/>
  <c r="L275" i="2" s="1"/>
  <c r="K274" i="2"/>
  <c r="L274" i="2" s="1"/>
  <c r="K273" i="2"/>
  <c r="L273" i="2" s="1"/>
  <c r="K272" i="2"/>
  <c r="L272" i="2" s="1"/>
  <c r="K271" i="2"/>
  <c r="L271" i="2" s="1"/>
  <c r="K270" i="2"/>
  <c r="L270" i="2" s="1"/>
  <c r="K269" i="2"/>
  <c r="L269" i="2" s="1"/>
  <c r="K268" i="2"/>
  <c r="L268" i="2" s="1"/>
  <c r="K267" i="2"/>
  <c r="L267" i="2" s="1"/>
  <c r="K266" i="2"/>
  <c r="L266" i="2" s="1"/>
  <c r="K265" i="2"/>
  <c r="L265" i="2" s="1"/>
  <c r="K264" i="2"/>
  <c r="L264" i="2" s="1"/>
  <c r="K263" i="2"/>
  <c r="L263" i="2" s="1"/>
  <c r="K262" i="2"/>
  <c r="L262" i="2" s="1"/>
  <c r="K261" i="2"/>
  <c r="L261" i="2" s="1"/>
  <c r="K260" i="2"/>
  <c r="L260" i="2" s="1"/>
  <c r="K259" i="2"/>
  <c r="L259" i="2" s="1"/>
  <c r="K258" i="2"/>
  <c r="L258" i="2" s="1"/>
  <c r="K257" i="2"/>
  <c r="L257" i="2" s="1"/>
  <c r="K256" i="2"/>
  <c r="L256" i="2" s="1"/>
  <c r="K255" i="2"/>
  <c r="L255" i="2" s="1"/>
  <c r="K254" i="2"/>
  <c r="L254" i="2" s="1"/>
  <c r="K253" i="2"/>
  <c r="L253" i="2" s="1"/>
  <c r="K252" i="2"/>
  <c r="L252" i="2" s="1"/>
  <c r="K251" i="2"/>
  <c r="L251" i="2" s="1"/>
  <c r="K250" i="2"/>
  <c r="L250" i="2" s="1"/>
  <c r="K249" i="2"/>
  <c r="L249" i="2" s="1"/>
  <c r="K248" i="2"/>
  <c r="L248" i="2" s="1"/>
  <c r="K247" i="2"/>
  <c r="L247" i="2" s="1"/>
  <c r="K246" i="2"/>
  <c r="L246" i="2" s="1"/>
  <c r="K245" i="2"/>
  <c r="L245" i="2" s="1"/>
  <c r="K244" i="2"/>
  <c r="L244" i="2" s="1"/>
  <c r="K243" i="2"/>
  <c r="L243" i="2" s="1"/>
  <c r="K242" i="2"/>
  <c r="L242" i="2" s="1"/>
  <c r="K241" i="2"/>
  <c r="L241" i="2" s="1"/>
  <c r="K240" i="2"/>
  <c r="L240" i="2" s="1"/>
  <c r="K239" i="2"/>
  <c r="L239" i="2" s="1"/>
  <c r="K238" i="2"/>
  <c r="L238" i="2" s="1"/>
  <c r="K237" i="2"/>
  <c r="L237" i="2" s="1"/>
  <c r="K236" i="2"/>
  <c r="L236" i="2" s="1"/>
  <c r="K235" i="2"/>
  <c r="L235" i="2" s="1"/>
  <c r="K234" i="2"/>
  <c r="L234" i="2" s="1"/>
  <c r="K233" i="2"/>
  <c r="L233" i="2" s="1"/>
  <c r="K232" i="2"/>
  <c r="L232" i="2" s="1"/>
  <c r="K231" i="2"/>
  <c r="L231" i="2" s="1"/>
  <c r="K230" i="2"/>
  <c r="L230" i="2" s="1"/>
  <c r="K229" i="2"/>
  <c r="L229" i="2" s="1"/>
  <c r="K228" i="2"/>
  <c r="L228" i="2" s="1"/>
  <c r="K227" i="2"/>
  <c r="L227" i="2" s="1"/>
  <c r="K226" i="2"/>
  <c r="L226" i="2" s="1"/>
  <c r="K225" i="2"/>
  <c r="L225" i="2" s="1"/>
  <c r="K224" i="2"/>
  <c r="L224" i="2" s="1"/>
  <c r="K223" i="2"/>
  <c r="L223" i="2" s="1"/>
  <c r="K222" i="2"/>
  <c r="L222" i="2" s="1"/>
  <c r="K221" i="2"/>
  <c r="L221" i="2" s="1"/>
  <c r="K220" i="2"/>
  <c r="L220" i="2" s="1"/>
  <c r="K219" i="2"/>
  <c r="L219" i="2" s="1"/>
  <c r="K218" i="2"/>
  <c r="L218" i="2" s="1"/>
  <c r="K217" i="2"/>
  <c r="L217" i="2" s="1"/>
  <c r="K216" i="2"/>
  <c r="L216" i="2" s="1"/>
  <c r="K215" i="2"/>
  <c r="L215" i="2" s="1"/>
  <c r="K214" i="2"/>
  <c r="L214" i="2" s="1"/>
  <c r="K213" i="2"/>
  <c r="L213" i="2" s="1"/>
  <c r="K212" i="2"/>
  <c r="L212" i="2" s="1"/>
  <c r="K211" i="2"/>
  <c r="L211" i="2" s="1"/>
  <c r="K210" i="2"/>
  <c r="L210" i="2" s="1"/>
  <c r="K209" i="2"/>
  <c r="L209" i="2" s="1"/>
  <c r="K208" i="2"/>
  <c r="L208" i="2" s="1"/>
  <c r="K207" i="2"/>
  <c r="L207" i="2" s="1"/>
  <c r="K206" i="2"/>
  <c r="L206" i="2" s="1"/>
  <c r="K205" i="2"/>
  <c r="L205" i="2" s="1"/>
  <c r="K204" i="2"/>
  <c r="L204" i="2" s="1"/>
  <c r="K203" i="2"/>
  <c r="L203" i="2" s="1"/>
  <c r="K202" i="2"/>
  <c r="L202" i="2" s="1"/>
  <c r="K201" i="2"/>
  <c r="L201" i="2" s="1"/>
  <c r="K200" i="2"/>
  <c r="L200" i="2" s="1"/>
  <c r="K199" i="2"/>
  <c r="L199" i="2" s="1"/>
  <c r="K198" i="2"/>
  <c r="L198" i="2" s="1"/>
  <c r="K197" i="2"/>
  <c r="L197" i="2" s="1"/>
  <c r="K196" i="2"/>
  <c r="L196" i="2" s="1"/>
  <c r="K195" i="2"/>
  <c r="L195" i="2" s="1"/>
  <c r="K194" i="2"/>
  <c r="L194" i="2" s="1"/>
  <c r="L193" i="2"/>
  <c r="K193" i="2"/>
  <c r="K192" i="2"/>
  <c r="L192" i="2" s="1"/>
  <c r="L191" i="2"/>
  <c r="K191" i="2"/>
  <c r="K190" i="2"/>
  <c r="L190" i="2" s="1"/>
  <c r="K189" i="2"/>
  <c r="L189" i="2" s="1"/>
  <c r="K188" i="2"/>
  <c r="L188" i="2" s="1"/>
  <c r="K187" i="2"/>
  <c r="L187" i="2" s="1"/>
  <c r="K186" i="2"/>
  <c r="L186" i="2" s="1"/>
  <c r="L185" i="2"/>
  <c r="K185" i="2"/>
  <c r="K184" i="2"/>
  <c r="L184" i="2" s="1"/>
  <c r="L183" i="2"/>
  <c r="K183" i="2"/>
  <c r="K182" i="2"/>
  <c r="L182" i="2" s="1"/>
  <c r="K181" i="2"/>
  <c r="L181" i="2" s="1"/>
  <c r="K180" i="2"/>
  <c r="L180" i="2" s="1"/>
  <c r="K179" i="2"/>
  <c r="L179" i="2" s="1"/>
  <c r="L178" i="2"/>
  <c r="K178" i="2"/>
  <c r="K177" i="2"/>
  <c r="L177" i="2" s="1"/>
  <c r="L176" i="2"/>
  <c r="K176" i="2"/>
  <c r="K175" i="2"/>
  <c r="L175" i="2" s="1"/>
  <c r="L174" i="2"/>
  <c r="K174" i="2"/>
  <c r="K173" i="2"/>
  <c r="L173" i="2" s="1"/>
  <c r="L172" i="2"/>
  <c r="K172" i="2"/>
  <c r="K171" i="2"/>
  <c r="L171" i="2" s="1"/>
  <c r="L170" i="2"/>
  <c r="K170" i="2"/>
  <c r="K169" i="2"/>
  <c r="L169" i="2" s="1"/>
  <c r="L168" i="2"/>
  <c r="K168" i="2"/>
  <c r="K167" i="2"/>
  <c r="L167" i="2" s="1"/>
  <c r="L166" i="2"/>
  <c r="K166" i="2"/>
  <c r="K165" i="2"/>
  <c r="L165" i="2" s="1"/>
  <c r="L164" i="2"/>
  <c r="K164" i="2"/>
  <c r="K163" i="2"/>
  <c r="L163" i="2" s="1"/>
  <c r="L162" i="2"/>
  <c r="K162" i="2"/>
  <c r="K161" i="2"/>
  <c r="L161" i="2" s="1"/>
  <c r="L160" i="2"/>
  <c r="K160" i="2"/>
  <c r="K159" i="2"/>
  <c r="L159" i="2" s="1"/>
  <c r="L158" i="2"/>
  <c r="K158" i="2"/>
  <c r="K157" i="2"/>
  <c r="L157" i="2" s="1"/>
  <c r="L156" i="2"/>
  <c r="K156" i="2"/>
  <c r="K155" i="2"/>
  <c r="L155" i="2" s="1"/>
  <c r="L154" i="2"/>
  <c r="K154" i="2"/>
  <c r="K153" i="2"/>
  <c r="L153" i="2" s="1"/>
  <c r="L152" i="2"/>
  <c r="K152" i="2"/>
  <c r="K151" i="2"/>
  <c r="L151" i="2" s="1"/>
  <c r="L150" i="2"/>
  <c r="K150" i="2"/>
  <c r="K149" i="2"/>
  <c r="L149" i="2" s="1"/>
  <c r="L148" i="2"/>
  <c r="K148" i="2"/>
  <c r="K147" i="2"/>
  <c r="L147" i="2" s="1"/>
  <c r="L146" i="2"/>
  <c r="K146" i="2"/>
  <c r="K145" i="2"/>
  <c r="L145" i="2" s="1"/>
  <c r="L144" i="2"/>
  <c r="K144" i="2"/>
  <c r="K143" i="2"/>
  <c r="L143" i="2" s="1"/>
  <c r="L142" i="2"/>
  <c r="K142" i="2"/>
  <c r="K141" i="2"/>
  <c r="L141" i="2" s="1"/>
  <c r="L140" i="2"/>
  <c r="K140" i="2"/>
  <c r="K139" i="2"/>
  <c r="L139" i="2" s="1"/>
  <c r="L138" i="2"/>
  <c r="K138" i="2"/>
  <c r="K137" i="2"/>
  <c r="L137" i="2" s="1"/>
  <c r="L136" i="2"/>
  <c r="K136" i="2"/>
  <c r="K135" i="2"/>
  <c r="L135" i="2" s="1"/>
  <c r="L134" i="2"/>
  <c r="K134" i="2"/>
  <c r="K133" i="2"/>
  <c r="L133" i="2" s="1"/>
  <c r="L132" i="2"/>
  <c r="K132" i="2"/>
  <c r="K131" i="2"/>
  <c r="L131" i="2" s="1"/>
  <c r="L130" i="2"/>
  <c r="K130" i="2"/>
  <c r="K129" i="2"/>
  <c r="L129" i="2" s="1"/>
  <c r="L128" i="2"/>
  <c r="K128" i="2"/>
  <c r="K127" i="2"/>
  <c r="L127" i="2" s="1"/>
  <c r="L126" i="2"/>
  <c r="K126" i="2"/>
  <c r="K125" i="2"/>
  <c r="L125" i="2" s="1"/>
  <c r="L124" i="2"/>
  <c r="K124" i="2"/>
  <c r="K123" i="2"/>
  <c r="L123" i="2" s="1"/>
  <c r="L122" i="2"/>
  <c r="K122" i="2"/>
  <c r="K121" i="2"/>
  <c r="L121" i="2" s="1"/>
  <c r="L120" i="2"/>
  <c r="K120" i="2"/>
  <c r="K119" i="2"/>
  <c r="L119" i="2" s="1"/>
  <c r="L118" i="2"/>
  <c r="K118" i="2"/>
  <c r="K117" i="2"/>
  <c r="L117" i="2" s="1"/>
  <c r="L116" i="2"/>
  <c r="K116" i="2"/>
  <c r="K115" i="2"/>
  <c r="L115" i="2" s="1"/>
  <c r="L114" i="2"/>
  <c r="K114" i="2"/>
  <c r="K113" i="2"/>
  <c r="L113" i="2" s="1"/>
  <c r="L112" i="2"/>
  <c r="K112" i="2"/>
  <c r="K111" i="2"/>
  <c r="L111" i="2" s="1"/>
  <c r="L110" i="2"/>
  <c r="K110" i="2"/>
  <c r="K109" i="2"/>
  <c r="L109" i="2" s="1"/>
  <c r="L108" i="2"/>
  <c r="K108" i="2"/>
  <c r="K107" i="2"/>
  <c r="L107" i="2" s="1"/>
  <c r="L106" i="2"/>
  <c r="K106" i="2"/>
  <c r="K105" i="2"/>
  <c r="L105" i="2" s="1"/>
  <c r="L104" i="2"/>
  <c r="K104" i="2"/>
  <c r="K103" i="2"/>
  <c r="L103" i="2" s="1"/>
  <c r="L102" i="2"/>
  <c r="K102" i="2"/>
  <c r="K101" i="2"/>
  <c r="L101" i="2" s="1"/>
  <c r="L100" i="2"/>
  <c r="K100" i="2"/>
  <c r="K99" i="2"/>
  <c r="L99" i="2" s="1"/>
  <c r="L98" i="2"/>
  <c r="K98" i="2"/>
  <c r="K97" i="2"/>
  <c r="L97" i="2" s="1"/>
  <c r="L96" i="2"/>
  <c r="K96" i="2"/>
  <c r="K95" i="2"/>
  <c r="L95" i="2" s="1"/>
  <c r="L94" i="2"/>
  <c r="K94" i="2"/>
  <c r="K93" i="2"/>
  <c r="L93" i="2" s="1"/>
  <c r="L92" i="2"/>
  <c r="K92" i="2"/>
  <c r="K91" i="2"/>
  <c r="L91" i="2" s="1"/>
  <c r="L90" i="2"/>
  <c r="K90" i="2"/>
  <c r="K89" i="2"/>
  <c r="L89" i="2" s="1"/>
  <c r="L88" i="2"/>
  <c r="K88" i="2"/>
  <c r="K87" i="2"/>
  <c r="L87" i="2" s="1"/>
  <c r="L86" i="2"/>
  <c r="K86" i="2"/>
  <c r="K85" i="2"/>
  <c r="L85" i="2" s="1"/>
  <c r="L84" i="2"/>
  <c r="K84" i="2"/>
  <c r="K83" i="2"/>
  <c r="L83" i="2" s="1"/>
  <c r="L82" i="2"/>
  <c r="K82" i="2"/>
  <c r="K81" i="2"/>
  <c r="L81" i="2" s="1"/>
  <c r="L80" i="2"/>
  <c r="K80" i="2"/>
  <c r="K79" i="2"/>
  <c r="L79" i="2" s="1"/>
  <c r="L78" i="2"/>
  <c r="K78" i="2"/>
  <c r="K77" i="2"/>
  <c r="L77" i="2" s="1"/>
  <c r="L76" i="2"/>
  <c r="K76" i="2"/>
  <c r="K75" i="2"/>
  <c r="L75" i="2" s="1"/>
  <c r="L74" i="2"/>
  <c r="K74" i="2"/>
  <c r="K73" i="2"/>
  <c r="L73" i="2" s="1"/>
  <c r="L72" i="2"/>
  <c r="K72" i="2"/>
  <c r="K71" i="2"/>
  <c r="L71" i="2" s="1"/>
  <c r="L70" i="2"/>
  <c r="K70" i="2"/>
  <c r="K69" i="2"/>
  <c r="L69" i="2" s="1"/>
  <c r="L68" i="2"/>
  <c r="K68" i="2"/>
  <c r="K67" i="2"/>
  <c r="L67" i="2" s="1"/>
  <c r="L66" i="2"/>
  <c r="K66" i="2"/>
  <c r="K65" i="2"/>
  <c r="L65" i="2" s="1"/>
  <c r="L64" i="2"/>
  <c r="K64" i="2"/>
  <c r="K63" i="2"/>
  <c r="L63" i="2" s="1"/>
  <c r="L62" i="2"/>
  <c r="K62" i="2"/>
  <c r="K61" i="2"/>
  <c r="L61" i="2" s="1"/>
  <c r="L60" i="2"/>
  <c r="K60" i="2"/>
  <c r="K59" i="2"/>
  <c r="L59" i="2" s="1"/>
  <c r="L58" i="2"/>
  <c r="K58" i="2"/>
  <c r="K57" i="2"/>
  <c r="L57" i="2" s="1"/>
  <c r="L56" i="2"/>
  <c r="K56" i="2"/>
  <c r="K55" i="2"/>
  <c r="L55" i="2" s="1"/>
  <c r="L54" i="2"/>
  <c r="K54" i="2"/>
  <c r="K53" i="2"/>
  <c r="L53" i="2" s="1"/>
  <c r="L52" i="2"/>
  <c r="K52" i="2"/>
  <c r="K51" i="2"/>
  <c r="L51" i="2" s="1"/>
  <c r="L50" i="2"/>
  <c r="K50" i="2"/>
  <c r="K49" i="2"/>
  <c r="L49" i="2" s="1"/>
  <c r="L48" i="2"/>
  <c r="K48" i="2"/>
  <c r="K47" i="2"/>
  <c r="L47" i="2" s="1"/>
  <c r="L46" i="2"/>
  <c r="K46" i="2"/>
  <c r="K45" i="2"/>
  <c r="L45" i="2" s="1"/>
  <c r="L44" i="2"/>
  <c r="K44" i="2"/>
  <c r="K43" i="2"/>
  <c r="L43" i="2" s="1"/>
  <c r="L42" i="2"/>
  <c r="K42" i="2"/>
  <c r="K41" i="2"/>
  <c r="L41" i="2" s="1"/>
  <c r="L40" i="2"/>
  <c r="K40" i="2"/>
  <c r="K39" i="2"/>
  <c r="L39" i="2" s="1"/>
  <c r="L38" i="2"/>
  <c r="K38" i="2"/>
  <c r="K37" i="2"/>
  <c r="L37" i="2" s="1"/>
  <c r="L36" i="2"/>
  <c r="K36" i="2"/>
  <c r="K35" i="2"/>
  <c r="L35" i="2" s="1"/>
  <c r="L34" i="2"/>
  <c r="K34" i="2"/>
  <c r="K33" i="2"/>
  <c r="L33" i="2" s="1"/>
  <c r="L32" i="2"/>
  <c r="K32" i="2"/>
  <c r="K31" i="2"/>
  <c r="L31" i="2" s="1"/>
  <c r="L30" i="2"/>
  <c r="K30" i="2"/>
  <c r="K29" i="2"/>
  <c r="L29" i="2" s="1"/>
  <c r="L28" i="2"/>
  <c r="K28" i="2"/>
  <c r="K27" i="2"/>
  <c r="L27" i="2" s="1"/>
  <c r="L26" i="2"/>
  <c r="K26" i="2"/>
  <c r="K25" i="2"/>
  <c r="L25" i="2" s="1"/>
  <c r="L24" i="2"/>
  <c r="K24" i="2"/>
  <c r="K23" i="2"/>
  <c r="L23" i="2" s="1"/>
  <c r="L22" i="2"/>
  <c r="K22" i="2"/>
  <c r="K21" i="2"/>
  <c r="L21" i="2" s="1"/>
  <c r="L20" i="2"/>
  <c r="K20" i="2"/>
  <c r="K19" i="2"/>
  <c r="L19" i="2" s="1"/>
  <c r="L18" i="2"/>
  <c r="K18" i="2"/>
  <c r="K17" i="2"/>
  <c r="L17" i="2" s="1"/>
  <c r="L16" i="2"/>
  <c r="K16" i="2"/>
  <c r="K15" i="2"/>
  <c r="L15" i="2" s="1"/>
  <c r="L14" i="2"/>
  <c r="K14" i="2"/>
  <c r="K13" i="2"/>
  <c r="L13" i="2" s="1"/>
  <c r="L12" i="2"/>
  <c r="K12" i="2"/>
  <c r="K11" i="2"/>
  <c r="L11" i="2" s="1"/>
  <c r="L10" i="2"/>
  <c r="K10" i="2"/>
  <c r="K9" i="2"/>
  <c r="L9" i="2" s="1"/>
  <c r="L8" i="2"/>
  <c r="K8" i="2"/>
  <c r="K7" i="2"/>
  <c r="L7" i="2" s="1"/>
  <c r="L6" i="2"/>
  <c r="K6" i="2"/>
  <c r="S3" i="3"/>
  <c r="P3" i="3"/>
  <c r="M3" i="3"/>
  <c r="V3" i="3"/>
</calcChain>
</file>

<file path=xl/sharedStrings.xml><?xml version="1.0" encoding="utf-8"?>
<sst xmlns="http://schemas.openxmlformats.org/spreadsheetml/2006/main" count="19578" uniqueCount="153">
  <si>
    <t>Key American Coca-Cola Retailers</t>
  </si>
  <si>
    <t>Beverage Sales &amp; Operating Margin 2021</t>
  </si>
  <si>
    <t>Retailer</t>
  </si>
  <si>
    <t>Retailer ID</t>
  </si>
  <si>
    <t>Invoice Date</t>
  </si>
  <si>
    <t>Region</t>
  </si>
  <si>
    <t>State</t>
  </si>
  <si>
    <t>City</t>
  </si>
  <si>
    <t>Beverage Brand</t>
  </si>
  <si>
    <t>Price per Unit</t>
  </si>
  <si>
    <t>Units Sold</t>
  </si>
  <si>
    <t>Total Sales</t>
  </si>
  <si>
    <t>Operating Profit</t>
  </si>
  <si>
    <t>Operating Margin</t>
  </si>
  <si>
    <t>Sodapop</t>
  </si>
  <si>
    <t>Northeast</t>
  </si>
  <si>
    <t>New York</t>
  </si>
  <si>
    <t>Coca-Cola</t>
  </si>
  <si>
    <t>Diet Coke</t>
  </si>
  <si>
    <t>Sprite</t>
  </si>
  <si>
    <t>Fanta</t>
  </si>
  <si>
    <t>Powerade</t>
  </si>
  <si>
    <t>Dasani Water</t>
  </si>
  <si>
    <t>BevCo</t>
  </si>
  <si>
    <t>South</t>
  </si>
  <si>
    <t>Texas</t>
  </si>
  <si>
    <t>Houston</t>
  </si>
  <si>
    <t>FizzySip</t>
  </si>
  <si>
    <t>West</t>
  </si>
  <si>
    <t>California</t>
  </si>
  <si>
    <t>San Francisco</t>
  </si>
  <si>
    <t>DreamCo</t>
  </si>
  <si>
    <t>Los Angeles</t>
  </si>
  <si>
    <t>Midwest</t>
  </si>
  <si>
    <t>Illinois</t>
  </si>
  <si>
    <t>Chicago</t>
  </si>
  <si>
    <t>Dallas</t>
  </si>
  <si>
    <t>Pennsylvania</t>
  </si>
  <si>
    <t>Philadelphia</t>
  </si>
  <si>
    <t>x</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</si>
  <si>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</si>
  <si>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</si>
  <si>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</si>
  <si>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</si>
  <si>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</si>
  <si>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</si>
  <si>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</si>
  <si>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</si>
  <si>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</si>
  <si>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</si>
  <si>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</si>
  <si>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</si>
  <si>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</si>
  <si>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</si>
  <si>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</si>
  <si>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</si>
  <si>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</si>
  <si>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</si>
  <si>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</si>
  <si>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</si>
  <si>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</si>
  <si>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</si>
  <si>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</si>
  <si>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</si>
  <si>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</si>
  <si>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</si>
  <si>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</si>
  <si>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</si>
  <si>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</si>
  <si>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</si>
  <si>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</si>
  <si>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</si>
  <si>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</si>
  <si>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</si>
  <si>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</si>
  <si>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</si>
  <si>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</si>
  <si>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</si>
  <si>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</si>
  <si>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</si>
  <si>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</si>
  <si>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</si>
  <si>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</si>
  <si>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</si>
  <si>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</si>
  <si>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</si>
  <si>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</si>
  <si>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</si>
  <si>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</si>
  <si>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</si>
  <si>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</si>
  <si>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</si>
  <si>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</si>
  <si>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</si>
  <si>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</si>
  <si>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</si>
  <si>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</si>
  <si>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</si>
  <si>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</si>
  <si>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</si>
  <si>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</si>
  <si>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</si>
  <si>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</si>
  <si>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</si>
  <si>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</si>
  <si>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</si>
  <si>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</si>
  <si>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</si>
  <si>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</si>
  <si>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</si>
  <si>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</si>
  <si>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</si>
  <si>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</si>
  <si>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</si>
  <si>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</si>
  <si>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</si>
  <si>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</si>
  <si>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</si>
  <si>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</si>
  <si>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</si>
  <si>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</si>
  <si>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</si>
  <si>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</si>
  <si>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</si>
  <si>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</si>
  <si>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</si>
  <si>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</si>
  <si>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</si>
  <si>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</si>
  <si>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</si>
  <si>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</si>
  <si>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Key American Retailers</t>
  </si>
  <si>
    <t>Sum of Total Sales</t>
  </si>
  <si>
    <t>Sum of Units Sold</t>
  </si>
  <si>
    <t>Sum of Operating Profit</t>
  </si>
  <si>
    <t>Average of Operating Margin</t>
  </si>
  <si>
    <t>Total Units Sold</t>
  </si>
  <si>
    <t>Total Operating Profit</t>
  </si>
  <si>
    <t>Avg Operating Profit</t>
  </si>
  <si>
    <t>Row Labels</t>
  </si>
  <si>
    <t>Grand Total</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</si>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</sst>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6" formatCode="&quot;$&quot;#,##0_);[Red]\(&quot;$&quot;#,##0\)"/>
    <numFmt numFmtId="8" formatCode="&quot;$&quot;#,##0.00_);[Red]\(&quot;$&quot;#,##0.00\)"/>
    <numFmt numFmtId="164" formatCode="&quot;$&quot;#,##0.0_);[Red]\(&quot;$&quot;#,##0.0\)"/>
    <numFmt numFmtId="165" formatCode="&quot;$&quot;#,##0"/>
    <numFmt numFmtId="166" formatCode="_-* #,##0_-;\-* #,##0_-;_-* &quot;-&quot;??_-;_-@"/>
    <numFmt numFmtId="167" formatCode="0.0%"/>
    <numFmt numFmtId="168" formatCode="&quot;$&quot;#,##0.00"/>
  </numFmts>
  <fonts count="17" x14ac:knownFonts="1">
    <font>
      <sz val="11"/>
      <color theme="1"/>
      <name val="Calibri"/>
      <scheme val="minor"/>
    </font>
    <font>
      <sz val="11"/>
      <color theme="1"/>
      <name val="Calibri"/>
      <family val="2"/>
    </font>
    <font>
      <b/>
      <sz val="18"/>
      <color rgb="FF2A3E68"/>
      <name val="Calibri"/>
      <family val="2"/>
    </font>
    <font>
      <b/>
      <sz val="12"/>
      <color rgb="FF2A3E68"/>
      <name val="Calibri"/>
      <family val="2"/>
    </font>
    <font>
      <sz val="11"/>
      <color theme="0"/>
      <name val="Calibri"/>
      <family val="2"/>
    </font>
    <font>
      <b/>
      <sz val="39"/>
      <color theme="0"/>
      <name val="DengXian"/>
    </font>
    <font>
      <sz val="11"/>
      <name val="DengXian"/>
    </font>
    <font>
      <sz val="11"/>
      <color theme="0"/>
      <name val="DengXian"/>
    </font>
    <font>
      <sz val="18"/>
      <color theme="0"/>
      <name val="DengXian"/>
    </font>
    <font>
      <sz val="11"/>
      <color theme="1"/>
      <name val="DengXian"/>
    </font>
    <font>
      <b/>
      <sz val="36"/>
      <color theme="0"/>
      <name val="DengXian"/>
    </font>
    <font>
      <b/>
      <sz val="16"/>
      <color theme="0"/>
      <name val="DengXian"/>
    </font>
    <font>
      <sz val="16"/>
      <name val="DengXian"/>
    </font>
    <font>
      <sz val="16"/>
      <color theme="0"/>
      <name val="DengXian"/>
    </font>
    <font>
      <b/>
      <sz val="14"/>
      <color theme="0"/>
      <name val="DengXian"/>
    </font>
    <font>
      <b/>
      <sz val="20"/>
      <color theme="0"/>
      <name val="DengXian"/>
    </font>
    <font>
      <b/>
      <sz val="18"/>
      <color theme="0"/>
      <name val="DengXian"/>
    </font>
  </fonts>
  <fills count="6">
    <fill>
      <patternFill patternType="none"/>
    </fill>
    <fill>
      <patternFill patternType="gray125"/>
    </fill>
    <fill>
      <patternFill patternType="solid">
        <fgColor rgb="FF2A3E68"/>
        <bgColor rgb="FF2A3E68"/>
      </patternFill>
    </fill>
    <fill>
      <patternFill patternType="solid">
        <fgColor theme="0"/>
        <bgColor theme="0"/>
      </patternFill>
    </fill>
    <fill>
      <patternFill patternType="solid">
        <fgColor rgb="FFC00000"/>
        <bgColor rgb="FF2A3E68"/>
      </patternFill>
    </fill>
    <fill>
      <patternFill patternType="solid">
        <fgColor rgb="FFC00000"/>
        <bgColor indexed="64"/>
      </patternFill>
    </fill>
  </fills>
  <borders count="11">
    <border>
      <left/>
      <right/>
      <top/>
      <bottom/>
      <diagonal/>
    </border>
    <border>
      <left/>
      <right/>
      <top/>
      <bottom/>
      <diagonal/>
    </border>
    <border>
      <left/>
      <right/>
      <top/>
      <bottom style="thin">
        <color rgb="FF000000"/>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5">
    <xf numFmtId="0" fontId="0" fillId="0" borderId="0" xfId="0" applyFont="1" applyAlignment="1"/>
    <xf numFmtId="0" fontId="1" fillId="0" borderId="0" xfId="0" applyFont="1"/>
    <xf numFmtId="0" fontId="2" fillId="0" borderId="2" xfId="0" applyFont="1" applyBorder="1"/>
    <xf numFmtId="0" fontId="1" fillId="0" borderId="2" xfId="0" applyFont="1" applyBorder="1"/>
    <xf numFmtId="0" fontId="3" fillId="0" borderId="0" xfId="0" applyFont="1"/>
    <xf numFmtId="0" fontId="4" fillId="2" borderId="1" xfId="0" applyFont="1" applyFill="1" applyBorder="1" applyAlignment="1">
      <alignment horizontal="center"/>
    </xf>
    <xf numFmtId="0" fontId="1" fillId="0" borderId="0" xfId="0" applyFont="1" applyAlignment="1">
      <alignment horizontal="center"/>
    </xf>
    <xf numFmtId="14" fontId="1" fillId="0" borderId="0" xfId="0" applyNumberFormat="1" applyFont="1" applyAlignment="1">
      <alignment horizontal="center"/>
    </xf>
    <xf numFmtId="8" fontId="1" fillId="0" borderId="0" xfId="0" applyNumberFormat="1" applyFont="1" applyAlignment="1">
      <alignment horizontal="center"/>
    </xf>
    <xf numFmtId="3" fontId="1" fillId="0" borderId="0" xfId="0" applyNumberFormat="1" applyFont="1" applyAlignment="1">
      <alignment horizontal="center"/>
    </xf>
    <xf numFmtId="6" fontId="1" fillId="0" borderId="0" xfId="0" applyNumberFormat="1" applyFont="1" applyAlignment="1">
      <alignment horizontal="center"/>
    </xf>
    <xf numFmtId="9" fontId="1" fillId="0" borderId="0" xfId="0" applyNumberFormat="1" applyFont="1" applyAlignment="1">
      <alignment horizontal="center"/>
    </xf>
    <xf numFmtId="3" fontId="1" fillId="0" borderId="0" xfId="0" applyNumberFormat="1" applyFont="1"/>
    <xf numFmtId="9" fontId="1" fillId="0" borderId="0" xfId="0" applyNumberFormat="1" applyFont="1"/>
    <xf numFmtId="8" fontId="1" fillId="0" borderId="0" xfId="0" applyNumberFormat="1" applyFont="1"/>
    <xf numFmtId="10" fontId="1" fillId="0" borderId="0" xfId="0" applyNumberFormat="1" applyFont="1"/>
    <xf numFmtId="14" fontId="1" fillId="0" borderId="0" xfId="0" applyNumberFormat="1" applyFont="1"/>
    <xf numFmtId="164" fontId="1" fillId="0" borderId="0" xfId="0" applyNumberFormat="1" applyFont="1"/>
    <xf numFmtId="0" fontId="0" fillId="0" borderId="0" xfId="0" applyNumberFormat="1" applyFont="1" applyAlignment="1"/>
    <xf numFmtId="0" fontId="0" fillId="0" borderId="0" xfId="0" pivotButton="1" applyFont="1" applyAlignment="1"/>
    <xf numFmtId="0" fontId="0" fillId="0" borderId="0" xfId="0" applyFont="1" applyAlignment="1">
      <alignment horizontal="left"/>
    </xf>
    <xf numFmtId="168" fontId="0" fillId="0" borderId="0" xfId="0" applyNumberFormat="1" applyFont="1" applyAlignment="1"/>
    <xf numFmtId="0" fontId="7" fillId="4" borderId="1" xfId="0" applyFont="1" applyFill="1" applyBorder="1"/>
    <xf numFmtId="0" fontId="8" fillId="4" borderId="1" xfId="0" applyFont="1" applyFill="1" applyBorder="1"/>
    <xf numFmtId="0" fontId="9" fillId="0" borderId="0" xfId="0" applyFont="1" applyAlignment="1"/>
    <xf numFmtId="0" fontId="10" fillId="4" borderId="1" xfId="0" applyFont="1" applyFill="1" applyBorder="1" applyAlignment="1">
      <alignment vertical="center"/>
    </xf>
    <xf numFmtId="0" fontId="11" fillId="4" borderId="1" xfId="0" applyFont="1" applyFill="1" applyBorder="1"/>
    <xf numFmtId="0" fontId="13" fillId="4" borderId="1" xfId="0" applyFont="1" applyFill="1" applyBorder="1"/>
    <xf numFmtId="0" fontId="14" fillId="4" borderId="1" xfId="0" applyFont="1" applyFill="1" applyBorder="1"/>
    <xf numFmtId="0" fontId="8" fillId="4" borderId="1" xfId="0" applyFont="1" applyFill="1" applyBorder="1" applyAlignment="1">
      <alignment vertical="top"/>
    </xf>
    <xf numFmtId="165" fontId="16" fillId="4" borderId="1" xfId="0" applyNumberFormat="1" applyFont="1" applyFill="1" applyBorder="1" applyAlignment="1">
      <alignment vertical="top"/>
    </xf>
    <xf numFmtId="0" fontId="9" fillId="4" borderId="1" xfId="0" applyFont="1" applyFill="1" applyBorder="1"/>
    <xf numFmtId="0" fontId="9" fillId="3" borderId="1" xfId="0" applyFont="1" applyFill="1" applyBorder="1"/>
    <xf numFmtId="0" fontId="11" fillId="4" borderId="6" xfId="0" applyFont="1" applyFill="1" applyBorder="1" applyAlignment="1">
      <alignment horizontal="center"/>
    </xf>
    <xf numFmtId="0" fontId="12" fillId="5" borderId="7" xfId="0" applyFont="1" applyFill="1" applyBorder="1"/>
    <xf numFmtId="167" fontId="15" fillId="4" borderId="6" xfId="0" applyNumberFormat="1" applyFont="1" applyFill="1" applyBorder="1" applyAlignment="1">
      <alignment horizontal="center" vertical="top"/>
    </xf>
    <xf numFmtId="0" fontId="6" fillId="5" borderId="7" xfId="0" applyFont="1" applyFill="1" applyBorder="1"/>
    <xf numFmtId="0" fontId="5" fillId="4" borderId="3" xfId="0" applyFont="1" applyFill="1" applyBorder="1" applyAlignment="1">
      <alignment horizontal="center" vertical="center"/>
    </xf>
    <xf numFmtId="0" fontId="6" fillId="5" borderId="4" xfId="0" applyFont="1" applyFill="1" applyBorder="1" applyAlignment="1">
      <alignment vertical="center"/>
    </xf>
    <xf numFmtId="0" fontId="6" fillId="5" borderId="5" xfId="0" applyFont="1" applyFill="1" applyBorder="1" applyAlignment="1">
      <alignment vertical="center"/>
    </xf>
    <xf numFmtId="0" fontId="6" fillId="5" borderId="8" xfId="0" applyFont="1" applyFill="1" applyBorder="1" applyAlignment="1">
      <alignment vertical="center"/>
    </xf>
    <xf numFmtId="0" fontId="6" fillId="5" borderId="9" xfId="0" applyFont="1" applyFill="1" applyBorder="1" applyAlignment="1">
      <alignment vertical="center"/>
    </xf>
    <xf numFmtId="0" fontId="6" fillId="5" borderId="10" xfId="0" applyFont="1" applyFill="1" applyBorder="1" applyAlignment="1">
      <alignment vertical="center"/>
    </xf>
    <xf numFmtId="165" fontId="15" fillId="4" borderId="6" xfId="0" applyNumberFormat="1" applyFont="1" applyFill="1" applyBorder="1" applyAlignment="1">
      <alignment horizontal="center" vertical="top"/>
    </xf>
    <xf numFmtId="166" fontId="15" fillId="4" borderId="6" xfId="0" applyNumberFormat="1" applyFont="1" applyFill="1" applyBorder="1" applyAlignment="1">
      <alignment horizontal="center" vertical="top"/>
    </xf>
  </cellXfs>
  <cellStyles count="1">
    <cellStyle name="Normal" xfId="0" builtinId="0"/>
  </cellStyles>
  <dxfs count="43">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font>
        <b val="0"/>
        <i val="0"/>
        <strike val="0"/>
        <condense val="0"/>
        <extend val="0"/>
        <outline val="0"/>
        <shadow val="0"/>
        <u val="none"/>
        <vertAlign val="baseline"/>
        <sz val="11"/>
        <color theme="1"/>
        <name val="Calibri"/>
        <family val="2"/>
        <scheme val="none"/>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0"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2"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1"/>
        <color theme="0"/>
        <name val="Calibri"/>
        <family val="2"/>
        <scheme val="none"/>
      </font>
      <fill>
        <patternFill patternType="solid">
          <fgColor rgb="FF2A3E68"/>
          <bgColor rgb="FF2A3E68"/>
        </patternFill>
      </fill>
      <alignment horizontal="center" vertical="bottom" textRotation="0" wrapText="0" indent="0" justifyLastLine="0" shrinkToFit="0" readingOrder="0"/>
    </dxf>
    <dxf>
      <numFmt numFmtId="168" formatCode="&quot;$&quot;#,##0.00"/>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diagonalUp="0" diagonalDown="0">
        <left/>
        <right/>
        <top/>
        <bottom/>
        <vertical/>
        <horizontal/>
      </border>
    </dxf>
    <dxf>
      <font>
        <b/>
        <i val="0"/>
        <sz val="12"/>
        <color theme="1"/>
        <name val="DengXian"/>
        <scheme val="none"/>
      </font>
    </dxf>
    <dxf>
      <font>
        <b/>
        <i val="0"/>
        <sz val="12"/>
        <name val="DengXian"/>
        <scheme val="none"/>
      </font>
      <fill>
        <patternFill patternType="none">
          <fgColor indexed="64"/>
          <bgColor auto="1"/>
        </patternFill>
      </fill>
      <border>
        <vertical/>
        <horizontal/>
      </border>
    </dxf>
    <dxf>
      <font>
        <b/>
        <i val="0"/>
        <sz val="12"/>
        <name val="DengXian"/>
        <scheme val="none"/>
      </font>
      <border>
        <left style="thin">
          <color rgb="FFC00000"/>
        </left>
        <right style="thin">
          <color rgb="FFC00000"/>
        </right>
        <top style="thin">
          <color rgb="FFC00000"/>
        </top>
        <bottom style="thin">
          <color rgb="FFC00000"/>
        </bottom>
      </border>
    </dxf>
    <dxf>
      <font>
        <b/>
        <i val="0"/>
        <strike val="0"/>
        <sz val="12"/>
        <color rgb="FFC00000"/>
        <name val="DengXian"/>
        <scheme val="none"/>
      </font>
      <border>
        <left style="thin">
          <color rgb="FFC00000"/>
        </left>
        <right style="thin">
          <color rgb="FFC00000"/>
        </right>
        <top style="thin">
          <color rgb="FFC00000"/>
        </top>
        <bottom style="thin">
          <color rgb="FFC00000"/>
        </bottom>
      </border>
    </dxf>
  </dxfs>
  <tableStyles count="4" defaultTableStyle="TableStyleMedium2" defaultPivotStyle="PivotStyleLight16">
    <tableStyle name="Slicer Style 1" pivot="0" table="0" count="3" xr9:uid="{CABC1891-8A4B-45DE-975A-6FDA449D74F8}">
      <tableStyleElement type="wholeTable" dxfId="42"/>
      <tableStyleElement type="headerRow" dxfId="41"/>
    </tableStyle>
    <tableStyle name="Timeline Style 1" pivot="0" table="0" count="7" xr9:uid="{80244153-013F-42EA-804B-C42D23DD16FE}">
      <tableStyleElement type="wholeTable" dxfId="40"/>
      <tableStyleElement type="headerRow" dxfId="39"/>
    </tableStyle>
    <tableStyle name="Timeline Style 2" pivot="0" table="0" count="8" xr9:uid="{DCB7E7E0-6DE1-42FE-A6A2-97E4AD429992}">
      <tableStyleElement type="wholeTable" dxfId="38"/>
      <tableStyleElement type="headerRow" dxfId="37"/>
    </tableStyle>
    <tableStyle name="Timeline Style 3" pivot="0" table="0" count="8" xr9:uid="{01499695-B5B4-496B-8896-5D99A1C8773E}">
      <tableStyleElement type="wholeTable" dxfId="36"/>
      <tableStyleElement type="headerRow" dxfId="35"/>
    </tableStyle>
  </tableStyles>
  <colors>
    <mruColors>
      <color rgb="FF8E0000"/>
      <color rgb="FFFFFFFF"/>
      <color rgb="FFD20000"/>
      <color rgb="FFFF1D1D"/>
      <color rgb="FFFF2D2D"/>
      <color rgb="FFFF0000"/>
      <color rgb="FFFF0909"/>
      <color rgb="FFFF1919"/>
    </mruColors>
  </colors>
  <extLst>
    <ext xmlns:x14="http://schemas.microsoft.com/office/spreadsheetml/2009/9/main" uri="{46F421CA-312F-682f-3DD2-61675219B42D}">
      <x14:dxfs count="1">
        <dxf>
          <font>
            <b/>
            <i val="0"/>
            <sz val="12"/>
            <color theme="0"/>
            <name val="DengXian"/>
            <scheme val="none"/>
          </font>
          <fill>
            <patternFill>
              <bgColor rgb="FFC0000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0"/>
          </x14:slicerStyleElements>
        </x14:slicerStyle>
      </x14:slicerStyles>
    </ext>
    <ext xmlns:x15="http://schemas.microsoft.com/office/spreadsheetml/2010/11/main" uri="{A0A4C193-F2C1-4fcb-8827-314CF55A85BB}">
      <x15:dxfs count="17">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C00000"/>
            </patternFill>
          </fill>
        </dxf>
        <dxf>
          <font>
            <b/>
            <i val="0"/>
            <sz val="10"/>
            <color theme="1" tint="0.499984740745262"/>
            <name val="DengXian"/>
            <scheme val="none"/>
          </font>
        </dxf>
        <dxf>
          <font>
            <b/>
            <i val="0"/>
            <sz val="10"/>
            <color theme="1" tint="0.499984740745262"/>
            <name val="DengXian"/>
            <scheme val="none"/>
          </font>
        </dxf>
        <dxf>
          <font>
            <b/>
            <i val="0"/>
            <sz val="12"/>
            <color theme="1" tint="0.499984740745262"/>
            <name val="DengXian"/>
            <scheme val="none"/>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customschemas.google.com/relationships/workbookmetadata" Target="meta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[CocaColaRetailDashboard.xlsx]Pivot Tables!PivotTable3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c:f>
              <c:strCache>
                <c:ptCount val="1"/>
                <c:pt idx="0">
                  <c:v>Total</c:v>
                </c:pt>
              </c:strCache>
            </c:strRef>
          </c:tx>
          <c:spPr>
            <a:solidFill>
              <a:schemeClr val="accent1"/>
            </a:solidFill>
            <a:ln>
              <a:noFill/>
            </a:ln>
            <a:effectLst/>
          </c:spPr>
          <c:invertIfNegative val="0"/>
          <c:cat>
            <c:strRef>
              <c:f>'Pivot Tables'!$A$8:$A$20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Tables'!$B$8:$B$20</c:f>
              <c:numCache>
                <c:formatCode>"$"#,##0.00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74D6-4B20-9236-3C8E3C7E7712}"/>
            </c:ext>
          </c:extLst>
        </c:ser>
        <c:dLbls>
          <c:showLegendKey val="0"/>
          <c:showVal val="0"/>
          <c:showCatName val="0"/>
          <c:showSerName val="0"/>
          <c:showPercent val="0"/>
          <c:showBubbleSize val="0"/>
        </c:dLbls>
        <c:gapWidth val="219"/>
        <c:overlap val="-27"/>
        <c:axId val="667177744"/>
        <c:axId val="667172496"/>
      </c:barChart>
      <c:catAx>
        <c:axId val="66717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172496"/>
        <c:crosses val="autoZero"/>
        <c:auto val="1"/>
        <c:lblAlgn val="ctr"/>
        <c:lblOffset val="100"/>
        <c:noMultiLvlLbl val="0"/>
      </c:catAx>
      <c:valAx>
        <c:axId val="6671724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177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[CocaColaRetailDashboard.xlsx]Pivot Tables!PivotTable3</c:name>
    <c:fmtId val="3"/>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DengXian" panose="02010600030101010101" pitchFamily="2" charset="-122"/>
                <a:ea typeface="DengXian" panose="02010600030101010101" pitchFamily="2" charset="-122"/>
                <a:cs typeface="+mn-cs"/>
              </a:defRPr>
            </a:pPr>
            <a:r>
              <a:rPr lang="en-US" sz="2000" b="1"/>
              <a:t>Monthly Sales</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DengXian" panose="02010600030101010101" pitchFamily="2" charset="-122"/>
              <a:ea typeface="DengXian" panose="02010600030101010101" pitchFamily="2" charset="-122"/>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alpha val="69000"/>
            </a:srgb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DengXian" panose="02010600030101010101" pitchFamily="2" charset="-122"/>
                  <a:ea typeface="DengXian" panose="02010600030101010101" pitchFamily="2" charset="-122"/>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Tables'!$B$7</c:f>
              <c:strCache>
                <c:ptCount val="1"/>
                <c:pt idx="0">
                  <c:v>Total</c:v>
                </c:pt>
              </c:strCache>
            </c:strRef>
          </c:tx>
          <c:spPr>
            <a:solidFill>
              <a:srgbClr val="C00000">
                <a:alpha val="69000"/>
              </a:srgbClr>
            </a:solidFill>
            <a:ln>
              <a:noFill/>
            </a:ln>
            <a:effectLst/>
          </c:spPr>
          <c:invertIfNegative val="0"/>
          <c:cat>
            <c:strRef>
              <c:f>'Pivot Tables'!$A$8:$A$20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Tables'!$B$8:$B$20</c:f>
              <c:numCache>
                <c:formatCode>"$"#,##0.00</c:formatCode>
                <c:ptCount val="12"/>
                <c:pt idx="0">
                  <c:v>510750</c:v>
                </c:pt>
                <c:pt idx="1">
                  <c:v>484975</c:v>
                </c:pt>
                <c:pt idx="2">
                  <c:v>483530</c:v>
                </c:pt>
                <c:pt idx="3">
                  <c:v>494887.5</c:v>
                </c:pt>
                <c:pt idx="4">
                  <c:v>673572.5</c:v>
                </c:pt>
                <c:pt idx="5">
                  <c:v>903837.5</c:v>
                </c:pt>
                <c:pt idx="6">
                  <c:v>1041437.5</c:v>
                </c:pt>
                <c:pt idx="7">
                  <c:v>945275</c:v>
                </c:pt>
                <c:pt idx="8">
                  <c:v>681000</c:v>
                </c:pt>
                <c:pt idx="9">
                  <c:v>623375</c:v>
                </c:pt>
                <c:pt idx="10">
                  <c:v>795612.5</c:v>
                </c:pt>
                <c:pt idx="11">
                  <c:v>1045775</c:v>
                </c:pt>
              </c:numCache>
            </c:numRef>
          </c:val>
          <c:extLst>
            <c:ext xmlns:c16="http://schemas.microsoft.com/office/drawing/2014/chart" uri="{C3380CC4-5D6E-409C-BE32-E72D297353CC}">
              <c16:uniqueId val="{00000000-B0BE-44CF-8094-399836517F23}"/>
            </c:ext>
          </c:extLst>
        </c:ser>
        <c:dLbls>
          <c:showLegendKey val="0"/>
          <c:showVal val="0"/>
          <c:showCatName val="0"/>
          <c:showSerName val="0"/>
          <c:showPercent val="0"/>
          <c:showBubbleSize val="0"/>
        </c:dLbls>
        <c:gapWidth val="44"/>
        <c:overlap val="-27"/>
        <c:axId val="667177744"/>
        <c:axId val="667172496"/>
      </c:barChart>
      <c:catAx>
        <c:axId val="667177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DengXian" panose="02010600030101010101" pitchFamily="2" charset="-122"/>
                <a:ea typeface="DengXian" panose="02010600030101010101" pitchFamily="2" charset="-122"/>
                <a:cs typeface="+mn-cs"/>
              </a:defRPr>
            </a:pPr>
            <a:endParaRPr lang="en-US"/>
          </a:p>
        </c:txPr>
        <c:crossAx val="667172496"/>
        <c:crosses val="autoZero"/>
        <c:auto val="1"/>
        <c:lblAlgn val="ctr"/>
        <c:lblOffset val="100"/>
        <c:noMultiLvlLbl val="0"/>
      </c:catAx>
      <c:valAx>
        <c:axId val="667172496"/>
        <c:scaling>
          <c:orientation val="minMax"/>
        </c:scaling>
        <c:delete val="0"/>
        <c:axPos val="l"/>
        <c:majorGridlines>
          <c:spPr>
            <a:ln w="9525" cap="flat" cmpd="sng" algn="ctr">
              <a:noFill/>
              <a:round/>
            </a:ln>
            <a:effectLst/>
          </c:spPr>
        </c:majorGridlines>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DengXian" panose="02010600030101010101" pitchFamily="2" charset="-122"/>
                <a:ea typeface="DengXian" panose="02010600030101010101" pitchFamily="2" charset="-122"/>
                <a:cs typeface="+mn-cs"/>
              </a:defRPr>
            </a:pPr>
            <a:endParaRPr lang="en-US"/>
          </a:p>
        </c:txPr>
        <c:crossAx val="667177744"/>
        <c:crosses val="autoZero"/>
        <c:crossBetween val="between"/>
        <c:dispUnits>
          <c:builtInUnit val="millions"/>
          <c:dispUnitsLbl>
            <c:layout>
              <c:manualLayout>
                <c:xMode val="edge"/>
                <c:yMode val="edge"/>
                <c:x val="1.4118546879134122E-2"/>
                <c:y val="0.40144856384470962"/>
              </c:manualLayout>
            </c:layout>
            <c:spPr>
              <a:noFill/>
              <a:ln>
                <a:noFill/>
              </a:ln>
              <a:effectLst/>
            </c:spPr>
            <c:txPr>
              <a:bodyPr rot="-5400000" spcFirstLastPara="1" vertOverflow="ellipsis" vert="horz" wrap="square" anchor="ctr" anchorCtr="1"/>
              <a:lstStyle/>
              <a:p>
                <a:pPr>
                  <a:defRPr sz="1100" b="1" i="0" u="none" strike="noStrike" kern="1200" baseline="0">
                    <a:solidFill>
                      <a:schemeClr val="tx1">
                        <a:lumMod val="65000"/>
                        <a:lumOff val="35000"/>
                      </a:schemeClr>
                    </a:solidFill>
                    <a:latin typeface="DengXian" panose="02010600030101010101" pitchFamily="2" charset="-122"/>
                    <a:ea typeface="DengXian" panose="02010600030101010101" pitchFamily="2" charset="-122"/>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atin typeface="DengXian" panose="02010600030101010101" pitchFamily="2" charset="-122"/>
          <a:ea typeface="DengXian" panose="02010600030101010101" pitchFamily="2" charset="-122"/>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Units Sold by State</cx:v>
        </cx:txData>
      </cx:tx>
      <cx:txPr>
        <a:bodyPr spcFirstLastPara="1" vertOverflow="ellipsis" horzOverflow="overflow" wrap="square" lIns="0" tIns="0" rIns="0" bIns="0" anchor="ctr" anchorCtr="1"/>
        <a:lstStyle/>
        <a:p>
          <a:pPr algn="ctr" rtl="0">
            <a:defRPr/>
          </a:pPr>
          <a:r>
            <a:rPr lang="en-US" sz="1400" b="0" i="0" u="none" strike="noStrike" baseline="0">
              <a:solidFill>
                <a:srgbClr val="000000">
                  <a:lumMod val="65000"/>
                  <a:lumOff val="35000"/>
                </a:srgbClr>
              </a:solidFill>
              <a:latin typeface="Calibri"/>
              <a:cs typeface="Calibri"/>
            </a:rPr>
            <a:t>Units Sold by State</a:t>
          </a:r>
        </a:p>
      </cx:txPr>
    </cx:title>
    <cx:plotArea>
      <cx:plotAreaRegion>
        <cx:series layoutId="regionMap" uniqueId="{665F162C-7914-4D37-8C12-9FE20E726F12}">
          <cx:dataId val="0"/>
          <cx:layoutPr>
            <cx:regionLabelLayout val="none"/>
            <cx:geography cultureLanguage="en-US" cultureRegion="US" attribution="Powered by Bing">
              <cx:geoCache provider="{E9337A44-BEBE-4D9F-B70C-5C5E7DAFC167}">
                <cx:binary>1H1pc9u40u5fSeXzpYcgAII4deatGkqyJGuxY8dxki8sxfaQ4Abu26+/TUi2LI4c+63xrVvSTCFE
o5sC9RBAb4D/e9/85z583GSfmiiM8//cN39+9ooi+c8ff+T33mO0yc8icZ/JXP5dnN3L6A/599/i
/vGPh2xTi9j9w9AR+ePe22TFY/P5f/4Ld3Mf5VLebwoh4y/lY9ZeP+ZlWOS/aTva9GnzEIl4LPIi
E/cF+vPz3Sb34BsLGX/+9BgXomi/tsnjn58P+D5/+mN4t39886cQOleUDyBL2BlBCDOMiK4+xudP
oYzdXbOGDP2MUhNbyMBP37reRCD5vt6ovmweHrLHPIcHUv8eyh70Hpr++vzpXpZx0f9uLvyEf36+
jUXx+PDpptgUj/nnTyKXoy3DSPaPcHujnvmPw1/+f/47IMCvMKC8AGf4k73V9A9s/go3vzbR5ukn
+vfAYOOMmSYxTJ1vgYGf/yUwlnlmER1jQzf49vP03Vt43tGh49g8Cw6A+Wt5qsDkwQfiYpIzRAhF
lO9wGQ4YapwZjFtY54MBAz/sGz15FRAlN8RjcZJ4jB/DTb3JHp/e1g8YKfxM1y1mGhgwUZ/DkcLo
GTEtk2BkbZvp03dvR8p7enQcmb3kAJvx5CSxGck4frwvxH1ZPP1E/x4egs4og/GCMd1OZGgAD0x0
2DJggRng8s7eHIfmQHiAzujrSaLzVyY6GX/gVIbJmcGxAT892Q4MdogMQugMliDKTWoq6AC5rd6x
W2Le7tBxcJ6fZADMXz9PFJhgE+cbUE0+SisDZGCusnTcLzP9xzpEhhtnBHNEKbW2Y2owdP7K3u7R
a9A8SQ6xuT5JbC6DcOPJD1XM6Bm1MCHmbjrTB/MZZ2dUh+VfZ2yLHX96L7aj5j09Oo7NXnKAzeVp
qgKjTSj+llksPnJOY2cGJabJ0U49G6CDED8zEQMNTd9NeofovK9Px/F5KTtAaPTXSY6epSxFLjYf
uujoZ9xCoLDRgUHDEcx5yILlSN+OG3KIzLv6chyYF6IDXJanictIhjLbPMinX+jfa2nYOoNVhlKd
GEe1NKTDtEeYhc2BVfOerhxHZS85AGV0eZKD5RwwEQ8fOJcZ1hnllILnBZaQA9sfln+LYWL0y0z/
GWDyjp4ch+RZcIDI+Wna/tNHmbkfuroYZyYBW8ViO6fLQGO28BkhBDOi7/SyATDv6NBxYJ4FB8BM
T3P+moELQIiPm73Uot77AJ5+d3Q4YEBTPqMGI9zEg1Xl7Z4cB+RJboDHbH6SU9f8AZTkj4ODkDNs
cZ0ZBG2X8oH5ghA5MynHDFabp2/dKsdvduQ4GjuxARjz8UmCce2BW/vTPA838cPTr/PvF3hww5iG
ZXC6c4INTUoGbhpkWXpv76vPYOp6b6+OA3QoPcDp+kQHTRiKWIr8AzHSzxCMGQJq2NFxY3HwPVsm
ptbe0/nSITN/R4+O47OXHGAzP82Vfx4/fLDZws/ApORgNm6R4UOVzDwDPxoMH75zCwzWmXd06BVk
np5kCMz6JCe3uaw/UEMmxpnOwBPDyC56CZPWS0WZY/DF6LqJ9F27+TRYd8vNG715BRIlNcTjNDWx
xUd7Li0wTQiox4wpy+Qf3jELVAMdBspTsAY06JdT2Nv9OY7Jk9wAlcXNSY6SBfwk5X3QPv02/375
x+CVNBg2LHI8bGlRmL8AM/Brbie4wfz1nh69gszzswyx+XGS2NyJ/F7GufjIJAxQhzHnFEOwf/s5
nMZg3QfowBXAj9v77+rScXReiA7guTtNrWy1EfHjx40bQs8wuJMJfTFfvVxhTH5mIBOSZ8C4VJ/B
uHmzO8dh2YkNIFmdZlh5tcnajzVmem9lP53RgRbGzDOmIwhq8h0aAyPmPT15DZCnZxhiMj7JWWy1
yfPNvVfmj0XxkRaMcQbBFQwZYxCRfDlOwLw0ddDFIAtgO07AJfBy3X93f16D5+Bxhhidpm62Evee
cDcfu9BYjDDOrOOOGdACGCQuQeBy1z7Ql9/To1cAen6WITYnuswISJXJZfGRxowJSw1HENjfOY/R
4RDikHnW55VBxsZg7LynL6/B8vwYQ1xO0768eozjvA2rzYdGlYkOsUkIKu+A0YdWDWNnFras3ug5
Oru9t1fHQTqUHuB0dapzW54L+D9JxNPL/AFGDqSSGRAGeHaPDdQD0KMhlckAr/MuyPmP6e1dnTqO
0qp/nKcnGoC0Ok0ztH8kWWYfiRCY/yaDrCUCKQD9Z5A92yc2MQZB5ic39RGE3urR6/BsJYfYnGa0
eSXj4kMTM2AnQK+dIQ7RS/UB3fmlBod0GD2Q+Gz8I4b2jq68gsnTMwwh+XqSOvX68Vf2Vor3/3J3
BgRlDAbbMyCyqT7D4cLPIJemD0YfzwN8T4+OQ7OXHGCzPk0bdP1YbT4yNwPzM0xNAvraziUzUNYQ
MmGtobjP31DIQftLe+ft/ryGy/Y5hqh8O9ERU3+abaIE9jV95I4Ags9Mi5qIP6WcD6ayPtYJQ8qA
YM7zsDoE553deg2jA/EhVLOTheriMcsf26cX+d/ra6BWIwwgUHxcG2DgFwVlDnbYbbVqPnCurR/r
T2/36XWQnmSHCF2cJELfBCQ7fajZ0wcNwJumW/y4SsCsM5PDOCLGDr/BJPeeHh1HZy85wObbaZo7
/Zu6emzE/Qdm2cAmAfjhMUNkpxwMZjmkm2cIMtEBvwEu7+vNcWReyg6wWa9Octz0T/RDZsEHzmvG
GbigDdhwNsgPhK1oYH7qxAI1W30G0c/3dOV1WLYPMQTlx2mCIrPC+zTaZBKSbDYfBw2GREAMmWcU
3JxPCLy0chik2FiUGOTJ1TNE6N39egWngfwQrdFJoPX7DdpbVWqrHhxw/i/3poOOTSFPwDQZBEf7
z2A0cdj4icAharzirR7sG3+9W8ehGogfPMlpbEpfq5dtvAk+1k8NRwYQE8OqsoNl4GUDXQA23PYb
C5/Utqfhu026eW+vjqNyKD0cPqcZjPv62Hzo7kEEvz+2iIX2atnLOQ7GDYaDA8BbvctiH8Ti3uzO
cWR2YgNIvn4/iRntoNdw1salJz5QVQNDh0AOOoR3dllRA1XNAsc1nBdArVeGzFu9OQ7IVurgyeDB
TtP8vMwe3Q899wSDimbBsQB4l+80nMTUuScwgvBAd367I6+AsXuAIRzXJzk8bmT5/0Y9A1h0yN4w
nqau4UDpA3Gwuwa2pm9VgkF84P39Oo7SUH6A1s1pqGcHvYbJbPtUH64HgP2JIfUJXGlbLAbqWa8H
GBi22SJz4Ld5b39+h9HT0xw8KzzqqWoAfRw+f/zAzDWwdCwCCzycfbKFB1b5l1oAHCCECYbN0q84
Qb9CJP3NLh1H6IXoAJ6vp5lVcFtsvCcl9t+7PfvYgYEZWJi7XKjhwOnP3WCwE9owB9PbW/04DsdW
aoDE7deTXHi+PWYRRA0/DgzYq6YzasB/g6WGwV5P0zC5CR409YGMtpdBgnf05Dgcz4IDRL6dJiJ3
j3nxae+vfWllHzzg/9b4B98yMShkqr2y1VaHcxzg3Dqu74wcgO8lPO/u1nGQBuIHTwKH1J1muO2u
lXCioPv0Q/37mQz238DQgFHyyjk1EJuG0wP789L0nbvt6bu3roB3dOgVeJ6eZAjM/ydv5+snCz4f
vjjeFJuJOrXxxeGCv29Vzw6nSQ5Ed+/5UQfbdgjMH/78bBDyYsj1tzgYHwPv1kDucZMXf37WTPMM
LFYMCaGEG+DNhimwhuH+52dI8j0jHDJJIZnH4AY3wXyKe2/Tn58huIrhpAjI4dmd6ZX3tgKIQM42
qBugtyNIaeBwBMvzaZlXMmzBunv+MXb1T3EZXUkRF/mfn+F8ys+fki1f/3Sg1cDMoHOYAwwGzibY
lA/t95treL+BHf2fEPlZjOqAPqZYrmis49smDY1x4nV8iirTuK1JaoyjLuNT1apbGtq2GlmMt61h
GOxaj8mqWynmY7KIb4QrvbFbJelCFVYYpom9r/OmTResLwY03+2SJ0YtX5px0cxc0mXLfREm/GVV
kEhbyGDGU47v3CSMlmDXuiOtr6ZtrE/q2mNTw0zJncGKhyAu6ku36WzkeRPJMv886Or2J03SUVwg
fle5zTnlflE4ts46Mg6dzlm0beos1JWZcGcRO66Z2ft64CB8UVW+HbS6OyHMae0iw747tuoOLZoQ
sfQcdq+ihap7ZnmpSUf/lQTCn7U+iZd+58ll2Bee07BRqCdkNGhQVVWYIpPLIAm03FaXyYy7dbBU
bWHTaBPXa/yJ67bVeYM7a+3nWXXuJo619vqrrmkaO+NUjhM0lTnOv3E91a6KUAbTQPOk3SSVXFd9
4WgBFCxtbZrEtV0UtVsmNonMaJykLp/iolgjt+jWbqKRGwQbgidG5bjnWZPRG89N6pWb5LdpFDlj
3dNpdR0Efn7ReCNm0vy61MPiGp6jmsVCiC1NNfRjxebCd+eqanaGe/07IXWjkFYznEk5rxssU5uK
sl3UVvCyULTEYM2LBkWrSHK7w9zC69avZgTV4WWGhXfjOBqd5sREo4yY3k2Tt8iu6rwZ+0ZdTNOg
wAuEjPIiYXU1s1Aq1rTxzUlsdfLaaCw8olrg3QUhi+264dUiiVN9LI0mHPl17n9TV+HzVV5rYkvb
X8H+J2Pmh545QWEmRojFdMo9p/RGql7HFZ26EXdnFWrLcdV5qa3ltXfDmiCedVmVztxGt66TvMrs
Sov8B6+pJ0XqRT8Lp0Vjj2hiRQvDWbo4IGOnaJ1zWRJqR4njIhtyfKgNL708T0JDrr3Wk2udZXLd
9kXKamo3PEvOVUNmtR6CcQMtmldQ20qTe1Y2q9QJfxp+VHujhKfaRV+N46ryRpJ12gUu5U8YnvBA
z9UsJtmXvJsj3EWLjhY4tUlA0MKPw8AdF+DVn+C6y7bEbbufo19mEnkzFlExkZ5mjspK860p1e61
ImpWAXPwOmr4yPJZ2H2rwjq09VS4VmxbbhHaiCat7dKgveIdbbZFTMYgIV5S3MayZZp1U4cAaxM2
o4YY7TRkrvgiHWnYRptF96J2Z41fNnc0z9YsTqdBP4+oAmY9Z0H7eURVIzWZ7OsA4KXTxcJmGfKX
RYWilZcRNoblpvvuOvrSzA3zwRPdDemouIssXk906vhL2WXRSkCoaMtaxd3SJ5G8e7EUHlldwM03
WF0gK8UgHDK8+rRvWGj61efF6sJQJErP9KzHwBThXPDAD22Di+RCS0x5UQQG1NXlsD5kfVH/x+VQ
Nm+7YKQVDZkQ3Om3Zepep7RtLiMh/FtZj5woj0aObJ1J2MOsCmR2BOawKFjGYbGlR4b0sK1arV6i
0TJnovj2Ys8Sezo1OhfbSuLt70jjbJXGdXzTWllg55Wsvwgjy5aO6fljahbJxg2qC7fB7reIa2JO
LCc6dzMr2VSLQrjBJo9kfg5HaFszMwzyb5oWzSM/sOuuuGncLr7SzIJeR165cltWfm8p9WYd7NOb
IFaU3+Mqjewoy73LiObuLHMZGqEMRTbPWu9n5eTtKNL1ZlnFVnsTBekV6+m51XgTPeqceSpofNeV
+kjRS+6z87bwjakTBd5PVFzWbcO+O22szaoyIxNFdisyL/xE3LrcKhYF6YKxU7viJzb88RtvnwVp
nQe6DYRmwLQxCAbbEzav8779xdvX+djKTd0UDz4KcCBGsHT5etD9JHpnjurWAJ0hcfB12VmwlMv2
px5yc6S5Rb7s8hZfe65218KAPUe19Mdt6ATLDOvBMkqy3ZWiaVZ0FcSdOxvQFW9Tmk1uK759s2+m
VxnO4Bc/cjtF03N/mnjlF0aJnDRlWS/1IqLLILP8SSQ793th+pesH9zUoVepSfQ7xWp4ZMdadcYL
VslC9iA1fOUnEboznVZOUIK8ceYVLvFsjWhdEl9ZZT2HIXle+8R37f5KD0ng2m7p7a4OW4d8WiPO
m0CCxCGftHJ0YWQlGVkx15da270seILmPjaz+YC+5w2cRF+qqknlsmgiZyaCti3tPcteVtGojC+N
OmxmSlQ1KvpQLOL6tRYY9biRwbnThe1XWDz9EbJQ9t1sC2GLwqp/uUmx6gLXc20/KGwhtFLYkUjs
gvLsGokoG2k0vkV+418anm7cPtc67uJbIdJbo4r8S9TX+jZVM2Cl2nO+S67rv+H5Lvvvc+EbVO25
bf99fdu+9twzGodsHiSitH0kvJWVuGTUUEOOI0bclaKpq30RqAY3JCMTNTu+Y8xe4zgQPHs+Xv/I
OkLBX/dyIIPtBDE/OA7BoJClYGE2GMhJ2UoGb6/1oLkhoppNUWpMlEkh0TQsDe2rqgTBrKaJ9jUR
prwR7aaK2MLJfXdlmhnoE8/VxNFBn/BrZ9vKBcu+cLcd6zBT0S41lpiE7ixPdGNJ+yvc09SVou1b
ZeJo0z2fuqpFfY3iTixrxkF7JUZzXqRZfhl07q5QDbLkDZgTTzTF0sH0PFINCQ0bame9HAREd7dR
3IqRBy23f/8bM/CWDn9jDKfi8D4WAZkgw9+48YRmeBnWHoSv3xRdZn2xmO+v8sCpRmrWBLXrvoyx
9QXUS7FKn+kW0PNnetWJeiRTo+3VtPuGCf6CX9Gxy+5DZyMyfs2LsCttmEDR0nmeGbZXPU3v8nTi
C5PY3Mt1YOwnDtWsCjWi1ZViBA2E2LDrAu6oiNubW8iJR2nn6WNNguGRhkFixxWPF2lveEQS61NP
x2KsqnpshV8K5G9rsufAjpvYoonkQtCfXRGOLKelizAt8svaqJNRIYLoPgWIfMdsfkZgikz2HCZ9
cOhFXlnmnGEc2AUy4cXb1xP8hsZl/hNFBsYhHK7HCYTBwaY/XPJcWglNbzz8QOPCHeVCoGX5XJi5
gF9R1YuCgHaYuBNciPxiT0pjGF6hqPCkE5SsNRGQdZCHto+9fEXakqyNvlB04ZNwwltERoMG1drw
ECxbQ0yKkmvFXHaChWtdVv5YGNH3tBFoTiXNL/OmzC9xf9XTJTHb2ZY38ElwScpgUZHKuO0Mya8Y
E4usTvAtDlrrqm9LdetFW97XCKm/Shm2E2lo6TyvE3+hrvy63V2Fz1f71v2VWzN/ERh5Nv39CMOH
6gglcJYbwv2+LHAqEB3qh9jUbdeIrKPBrHUy3acjjEYNaPDThMlgHoPf6LruwM7AvU1Ql8FVFZLs
257D0UgHuoDR2LXrJBetYcBa1DShHHle9ysspbtssfRuqB6lF3XfqqqqcIv6V2s27tIjunezl49r
GshRgNAvvYbTkX83aRuHnqX+ceEPa8ARjybEzxjsExjo/pFjRG3pmu5s+wLgBFQusOMmZYj4ynBj
W01lao5TM5uiV21sx2ryC8yuvXDLqr2QOits7Bp42lZa6U2wqx3U9+3YCfNLK4Pw8++exPrH8kMN
OK8STgnvtz1ChGOw/BSm0P02iB04aiYeI8RMaZddCsamDhaniaxooaopdZBNM78byw7MG1s1Dxh9
y2NstGVXTE1/D8W5Z1e3VFV1Syuhl6GBo3PhF+1aEJwYduGE5TpZKEpX43YdKDJLfOfcrfXGDmHu
NOx9OzggS5uxMJh2SLTrbfPuLggcInaWRXQi3UmSWWUBxn+ZLZEv02isLlWRa6GziNyJqug1yZYv
mPdsbd/iQTr8QgsnsHUVbqdI20unFLAiMuycO3koV3kct+cJqJ82AzfSStFUQcFIbmx1adVsmeht
Nje9wtvR9oweL3Z3UDSeUA47E373AiD8jzcAXmT42xcmbLlUiRX64dD1mOeEfqtnD0ERdzmZsISf
Z16rrUIrvUq0ppqr2pbEkNPZWVy2YxfOdxyF23rPrdr9QLQXNcvmbWxpKxx5tJq2XL64jWpQvAJ2
DYwLWRe2k2T+yJed9oMa8bVMMuTa4NpsCwb/uviqMeL0Z+0k7igsYv1G97pmEkvNWaWJ7s8NEadz
y/TwKgB1d4JqP7vBUeyP2txzf/Z39AKm93ckjhtcW9jLpkRLsF3UaXQP2xqmaVO330UVOZNOY/UF
Ck3nSnGEmVmvQ9/37UItNP3C0pBSXzK12tRpm9gUu+F5+dyyZ5RGGY6xW8WjuMb5F95IO0wb74ak
3Lsx6tIYC27l54r2zFE0aTBGjXOd9p4f2nnxueE4Ypz3VUUTIYvOUw5WG1O+Ive5HoOP5YtiVDSN
+/64Q37+RTXs7xUpl1NsEBvlWnFBUm+SFla8Lt0GPFn9FTMiuU5oTBcodScDuuJQjb2kYt0L0V4y
6yWfb6s4FF2xGaLZ3laRBuKHt825fEPbhqMShqoghWPdwW4Gxw28oHDQ2OHb7vLOpzwptF9BHkwK
cDphW8usdIxk2YzV4r5XAqyKN2vrpyKIOAFWpQy0EU7HQdft+BVNSXaia9bVPbxI/V179WJ7r8P7
b79U+OxvBlNe0ET5l6gvKnbt6SS92qrsvd4OvpM9xbWi4Crxl6Q0Rg3MQl+CIqQ3XKvccU4kmboO
pzdxZ/oLMzVSW7U2qKE3vQBx4DVQJHCVg0Dd2WGex1NlWmg8KMewQsiZqrpRWo6NEMmZ3kdBPOep
VYVM9q0qZKJa9Z55IIsCPb6VUR3Nu6T522mN6MrTvXhbaG710CUBmiuSaiytsJr7RvZ3hPL4KtSN
btzA/gl4Egj2l+c+dsdVr476VR6MWqOll2mrlwuW02RCc8f9mTNtlDke/t51zth1Uzl1mtIbw9zi
3VQp9m5Q0Ey4W2iXitSIRoJ2nHjjmvowxZW1MeFFGZ97mqhGFEl+mRJuXbL+KqGua4MbLJzvG5qA
k1WqdSPFtqerm5RFXL1oACdvZ2NdAy1ROKRbVFkKbqkAjCk/kVe6Zt4XLWu+t5WMzxmi7dRMkva7
U8pLs7Tq68Dz3hgHDIJvBxYRuDPhIDcdNmvDH94Bu2igwJS1Y2V62jW/mgxCNLodN1psm6ShK1Cw
v0gaOcmIFeRvXHl80fl6dQP+9nwWsKgeqaoqquSrGXfptaoYAt4bUBGdc1X1UExXrk+/qFrpxNVN
JZy/gzAtF0alJWtwipOtg7JttYmsa22hnI9bJ2Noce/cq8JgtOfDyv3IS2eScjrWwgulPUccDNUg
CfWxUpjlYZW3PBoXLDmHeCVd4VDeqKiMKpIgunKrLFmrmgMQTELMzMk2jONn5p5fohaPKrAsLojf
4LG6iszG+pq22bLuHWyKTtqAXPDCsb4WVjKk41qH1dAX2ahGuuu8oYIj2uvYoOtDWFSFOxlsKIaT
LjEcMGoRTMAxfTi1WamRF21uyl95W1vj2HGyeRGVa79pg9ZuYq9ZuTJrVupKBnE+N7N8DUZiTi8U
c1+NasdvbY6vQz1kKy5FNEs49y4KrY5WzO/MCYuj5gb0KG5nQkQbFjWLoExyWF9Dy2ZVYDywtvXt
WKdrA5y5K4i+xOCatFoICMKClHa6Zdlm2MZXMQtszrppCeq07VVGIB4N+Dt/47j1olHXK1r7wvRE
vrT6Yk+r4sTWUePakMSOJhxW9+JaVuY8drJZZDT4DvueHLcJoXMaaviuMK2lY/Dkugzb+tovnAVM
gcG3hF0y1gVL6EqwVFeqsLqszW2/KhYyD9FM0TJeQWjPcPXp1haHiOHXMMmd6d56Vwb/vqqsdWXM
P/MqkuIwtWTi0KqY54nbLvZFVyXtIgqjWRQVxgxjN0ntfeu2zjyINJpON6d+TS47sx6XcZSucF9T
pAJWnYVeNCtVgzlmR6+kLs5bX69He5pigeDbT1S2+bQG53z2y8d6PKmLxpzj2AS7OWndHxGO8Qic
zu1CtlF8hzJ/S5eOI+et5/sTcKl6P7DMwYkIm68vSRSbXxApbs2eTsHrch7wxpnGGosh+td6XW07
aYPaRdXU5k2Mpbgt5LnyGJIcqYpy/BHP8voWVQl7Nrd6weaK89TnHhxM8DvdGOuQvTAYUjA3gpkH
qXZMh21GA7O2wXWc8LjDvyIPxkt/qP9SFZrV+edpGxb2nka8oq1sAyIYW544DPUljDz6LKV4B1XF
T3UwDcMIHomlxY2ngXXoVxw82n3RUn0Epww06z3JFLlut6kRz1JDki2bh83g3NRza6RouA7QmKY8
Pde51YySJo/mqEn519TU9ImJEwjF99WkI9ksKCwPtE6o+m0MgVyZFLaqlrBN8bLSyUrVAq+TX126
FVSUyKxmju+zK5eLe1+P4kVkQrSgJI1jq9hl2+ufA5re08AEfsm3p2kUUg62QdKBXImtdkFrI7A7
zf1RBlHwLa8qbYIMD5aU1nVWZqdX45AG+g+9c+c6Ks2HQ9aAwepDelaaVtUYXAz11Mo8BiGzyltb
fZHq4IfXdW/kidBbmzSNdFu1qnptNWvQ9clcy4xQtxWNV9RbZ1pQjLDXxpMXcqlmsGloQQJH6nnh
Je6Knx2cH/3NN0FNIxF43FQ1S2oyZYEXT1Q1N0IxwVbtTLfMoeONjLDKFqrqaul3Rr3y0nQz9M0L
8pGF6WPplBAFhiMqb1qailViou9qFVMkCKouwLwRl0xytnQDck1aCQFqpY+jqNPtBIErd6+o77Vy
1Wqk4M8dqOuao8t5g4R1wTsHZp+ibP2LVJC51+iR7RsW5Eq0+QL3hQvHO0CkF646GUiY7fh4T1JX
ik1xqKoq9ILlC8dB+RTSJYTtu6U1NRyGJ1IK8d2UsrVF13arAFw+33h76bFKfNcd6iw6J45Hqmrw
iIzh5JRorqqyiBdVjJxrP/N/OLm5CVDLxq7pNBcc/kTYbeGFiyys2p+KLnq6QfSjdAbBkAuh4c5W
cezG5MFEVVUwW4WxVcM+3r2nlV0xSzp9ruU6Xjm6J89h8dMhWwGq+4I/Vx2dRjZNiZiqVhdM33bL
naWGv+rE3ElSvPK5n07chsQT3GFr1YAVZrt1nf4Au7EbCc90FhUEBm6T0oHBLtIfJNDI1DfC4jzv
9ORHapCVgJX9xiIe34qDV+8f4lGpjRUdVCUyocJfitTSXuStYJn4th8xfKHyVkATQJd5hwAHyHZp
Y1aMaAdaolW6wSUrb0XjMMsGHxQYBxAlHjdCyyaVD5FHRYNDPCD0xG55KQ/YYvo9qMHysb1E419I
e92BV1aOEI+1cWBgcU5x6d3oPHX6xrRPWnEqE056+t0Kgeih4xPiNuCwgtw2E9yfcKIlWJWHSheL
tDit4ir5mTikGkWgfy30SsSZjQWCcnttOpQuKpboI8MzyYiqpi2DatoWGU2mfi1CG6LW6bSK4nAb
B4KzUdKpBe/mRJlcjjSTqdTycKIMMrOSu1a/iuQXDkNVJZ6oRBR1VeblbcZKMd/T9zks9VOj4lfJ
LHs2rte3fpdfSyO2uzgQt4HfTFgVdd8NFMKYEpEGHo6s/c7rrrE5OOfXAa+3bFrHqlXUaMZIKTyg
XejnDkViG9hUtL0mNAiT7JkH6tSgur8zrFNiGxrZ39RoqmWBfeuSN8VaBZQjUX9BWlDfkYymE+KH
xZJrAV9qbutNNM2Pvuc4W8PfO2s3pfLsw5/adq8dWEttlBTpJaGg+9aGfgGrdvsd5zSa5W0G4bq+
qtgMyEFbJqiKbem0KcQjmuhq/y67bXRbJY1+sX2ZsZk0MxyBjatYVFH0L75nytuylvrFnr7nVffc
DhqNyu39fNmKUd552QiM1OAaQgho3OSUTxJO/WtVGJH42UWkXaiaUyPrygm+q4qS8ZhjzHHBc8hy
Aplj92niQH9DxYIk+oGKZZiwzxS2OUB2GOy2+4fVEjRBHjmeTH4WnhFdgBfaW4WEu6smb6NRAMbH
mOY0zseKeKxZNRQJ/ZHnJFkoQ7Pgl6XpVteqEmRZPjYcy5uqqtaUaKU7zfXWyA0C/TGVzF1WmUVn
LaJi5DQNrcc+L90xThM5rrPWnKV+eSfA9JlI4UHmVdfxS0pqxMBbju+smPgXivZ/Kfuy5kh5pOtf
RAS74Jba93J57xui3e0GJCQESGy//j3IPe0eP/PNxHdDKLWU7TJImSfPScIZLqCjhQRfWm+MNY2+
nkmSIKX1ncQOWFWtn4g09u+ifFqZX4q7QB5sFuYrEy2nlc7vwEBYhFXW35sZjV8ifyrKamfMmoTR
vp+BHmM6XuknNSv6TelP4ij9YangLZ1DOY7nqVZA1Z3c7leZttQij7QIl2aotexvsYz87Rhn0yLL
snxbjaJbZsPg3HLSdssJ4M4tY2O3HOYWnfuqNHJPlnHbCXNinJEFOBBlfg1yF/mu+dLO6V3Tj6Dv
aqypsFcgIMSHKGTkOlndq9k62iqb1p20+MZp+uygFQ13uUjvVDm0J8M1VK5guzxuUmRAsaWbi8XT
O8ZIezLW5wzDVTSr/nyGmVFkw5h4eOKTz33RbHau0+Ynlf780m1M0rn5CVCVMT63TLM/mrFU//zc
LE2r9k9dGzXheT6sZETZ0UOqfI+4ESwmGvQn26nAcorKAXhfXuBLDeiTzv0u4aquvtdcXePST3+F
6q0TYwj6iiNXFaifP1vlfBNhLF4zFmYLAbx7L10E1K7lkdPoUnKiRJFTEbQVEm7sLmLCm5b53GcG
RHQf5vABO9uaA/AhowvRudnmE5obRLmu4u6Eu+AuynL/x59GmdGPHvqvxjykHHKx8o4dQruMTlbe
6inpG0CLOrAahCLojB1Qb5e1SuVa9KS4K2gQ7KU9FEmulV0uWj/IlpbN4rVxDrD7NHd0vJRWtKnB
Pjx+7n8E38Ya/h5ffGx9XXtTeWStiAN+bF+w8gHzX5zU12+6CHnSOcD6Az9u98SW3qpukEIgvE3M
jEo7xVI1DTtxrck5TH25YDVxd1ZU4dCN4uAgEbkemvlizM9LU9ub3ivz3WeXDlm/QWqzmJ6cptUb
pHdWAN/ys4s08nVA0vQaWTRESDWRTUd8K02qiHbrvA7thRn254nFkFNEHhky0DXdREUZJ17nxRta
NtPe4UIcS6actXYa3Dx4ydyiDVLyXJPgxzAF4l0yLyEx+JfJlI1bq26GN2aBBOPqNl2OAMWTqKua
+8rKkxi6sruyjer7iupiZWvG1mbQKxS5pFa8NoOmK3OElSgAkjtjWnbZH4IsQIDfMyWB05SPJfXK
01RLsZQBiNTrurX5quBI/uUlUok2qufDTZubptNc2Dz80bLdoEqkQKrxc44xsd2Gm8gfrD1Lc5ck
g98U+7ygL0M1xJe05vGlm1u1W1gLm8lxZQZ6Vg3btMmsBNELWbC0wLYSDeOL6yJxMpBn2bnpIRtk
uxCAeGru0+lpEraNG9elN3PJrEed1unVAuh8U4EYDs7YfPsc9xo/WvVycJemz7Xb71E1UDgKBMzA
TTkWyAtm8rsKeLiEPKY6Fr1Nzo4z9guTBP8PM2RmO+te+i8ewrNbBvzTQ5DxaCwaZH9Z8xg8DXAF
5pmVY60+rXlsDEP2zgHiHspK06sG2fHjeatLgP4DkNAPd90wxkXbHVIfTMtU8vOoHOspiNpF00zd
Q2q13c12BN4NVVlPvgiGY+2VTtLPs6jsyYbWuVyZ0ZLm7TJvJWjhEgwe89FuVZZXR+m/goOu76pN
k4IiYJ54mnl8ozJGk5ZF3nGY3JvmZCrxnynKVRci0+f0UXszF6TLzoOsgpVK20tg2DBNi3xwXiiA
9zPJ5qOzHINq07nIpKUZxREWWojNXCau0usEOMxWf6H5zvR8dn9OzZ2AX81AyZ1hnmoTK950EqKW
bVHZ7goYeZuAFly+t2AFOlX6TnhUIEOg1GNQxtBaOHo6DtJxDsRKBr2Ak2gtPxhCZbGPw6l7tDPS
7Lss+qvfHzx6qqbqjWfcu+HwWdilFz8YpKWK0kVc9PJmLJqSF6dL0w9cxgUIuuh0Xe3NYJepeIm0
c7kxZuGFakML4i7Np4VjM+6Ja5EkiNJ23TkVBaQZI1WYNsHR9pFZaYgTJn2q8jc8e3edw7JH38MB
Jl3ure2iqk/jnOFCNL1pG6v4SUqPJ9iC9X06ZdZG5+O4BbWpu5VTpBMzhTKgLaDvfCt7C/+RLgfr
0OXd/8DA/f/gTBK8VRslf3zcPp7zJRrzQMjNnFiW34qCJWFX66vjWe2NKZftZcvqBFQodTN9krQO
Nv1Sb4xpBiaPfF01WM52rGJl3Qdhl4hpEQ0xZ4mvPxtIrfM7z87cFdAoZISJp9qDuaQ8qNdVYH+f
LKs9iIwMMnGJ2x5QsPX3FGP6QmGdaX4u/muN+ZxhbCBt+6/Rqz9nO6u/Ugbu/FosyLZAYJ/r8Xz9
vtrGbvOee/2r2wm+5plDE2/2J5z5YloyL3GsF7a6NQWhO9NXzE5FXwcYQB6g3RDLo4np1KyIThzK
5iPrCEKgKkMwGjqXL63OLd2PvuFP6/9/Xu82axVk08bkKQMwuZPcB7BmwmJjZj5lB5OYNCbzB/qX
aUY/J3+uVVUXJV8mf5pZ2+AHlVa6sAeHHKOqqi7RyLZ8Tu6bC/B6b8Fjz9sAgM3vyykWF1SwWuDF
yvVbw0YrAblc3UFg424lQxCZRz5DXOB5CR268CdLkxb/7Z8h01bCy4HupYMtOZStTKKhFC/ZiC3f
ygdnY0wxkAerIuJOuEjGgfJ3Rn0z/lKUVbvNLQ2NiDHpNCVhn46nnnbjkyfeKZ/ES18KcfD8aL6z
8dGQiBTLKrLbvRkdfWsR56IB09ceEE7gNzAfZvMiW5vf4MP044cq6sSdjkV9a7vgzLM8WAUBLXYa
vNZlM5AAKQ2ZXgs6k5tZXbzh4Xgtosq792zq7cLCyddtQJtvEXmzFMnfvixMtfP83+9/N/x6/3sE
Am4C5hMqiKKgm+HG/M2i97BrWnHIn8IBvsiT70T+us1pOK6zcqk7nR6s0EsPeVff5Vnmb4xl+pFZ
I03yaUMGBeQd/L1t3/t8N4YUMV7uV3xBXO0kJJ3andcFw62uQ3mtQr3ImnK8mS5RDd26s4RaGtMM
+G58HzYafN15EYGq6tjm06OxzGVIHQlVHlCVDlztFXUhOCNTSzaVTsGlo+BfwsnMF42tymMAMsLz
UICVEPHxERTIbFdTQhd51wVqZsNMCxev9l6ah/jjkTePcqGqje83h0zbbhLgWNrQeGovPpJeHxfJ
fDfxy6D8ayCfp5gVZF5hJgsZvjleGkL4JCFs7DKN5FTM6oP602rMiLGR6I2iBd6x/GOQMZj680Rr
sM/KDq9fcABjfvYVYzKBxHQ0PRWOo9MnZKDcrEaWLfWTPBL5HtId6ymj6Tcfe//FWFpdSr+KHrmb
8jub5BeknawnV+fDASUbi0UTaOsJ6rJiEwJqbXtQXm9QTokb9mp61+IfkjM7uLcoLnXeV0ksaX0w
fVzGm0rxcZNS2R2s1NIHqxq7Q1y6kUw+bdP6nBPNs42JsO+cA2R2O2fYfgRxOcCLfZ7KR0OjMMQJ
0/JzXSdDFUMiMEoEexmg5M95QQXpXmvRCe6B41+cIggWYQMPyptNc7FVFlyEL+9mmvB+bIKCJKpj
6anp0uTLNFqrMfmQNdpT6h9Y2+QXcxFDw87ReDUG0EDAzkCWnyrtTjsx9dxPzAgp5uST7wC2nZfG
uJkOkaIn7Dj0NrQkKau+vBpLhowjf1HMuxG9mQsvkeKaIIyDe/GvPl/m8OVltOCsy0+iGX+2aec9
slBGxpIF9R6pNf1lIef2YbXcdR8ZS/8a66BmWwJ65ctMhtM+yKm9Ny3VD9NHy/RBQOsldl9CWaHL
eo93HMi9Vzkp0m1EC5BfTdvxITDltBQJQc57F9XjuBu4Lo9ulEJIaY3pWfd8WllIdd4qLoulL3L1
KIKaJGmPvMXQFe8U8eSPQDi4nQcF6UZBE78rEHS0TZMQlvEMuhx95LUVvYV5+ysNVfQi4ipOfOnw
xwryvmUaQUX23zfUf0iuIw+MqrkoiUuwmWL4C72KhWku+rolj7lK7cQcvb3U9aLsabk38PVgQWIs
bbvcm6PXjPKi/T1qO+Xv0c+1ZtQNhp12K3n3n9abjzMLchfU8KBp3PEg6gG8FpWL5IuUI9Tg8SMY
7tzkA8SKaNwffbdoF4iX+0fZpM0ii8P+0UfQrsF1tCz34vuFfJ6iYtoPpJozsjCBFNqrKPNGbJIw
w4yAn1+r+jQpp3oOgmpRj3W50YGKV5nKwy1EW/Um6NzwUU/BzQSCo5ryJAJT/Z72QbBtM7veZIqS
R6vzbgU0btssyP2tN9R7u63Ea2CB7w+Ju3PyPeEe8tgNVnEVdk+8DZ8Myv1nKm/F76mkS52PqVE8
PFe9tJaQupKTH0FPvnRKiN5opQ8qzuHT6TGLTi5SsCdP9dGby6dbiIfyzfbqd5IP4asnuU5ink7P
kBtCyxqG3eNAoJ7hsavvSyrGZa0BUtiW6lZRnfsXIaxuDV5ofk4baW8G7atj2Ptk61pDvI8jwvee
VQ070vf2IarrajuGUHHGRVVs9CDJWdLAWoXROF1dsEKRAuz1TdCqXNIiUg9t4yKWd0X/hI3LSzQf
nJeCWCVYE731jUzTC/6S5gccgBOZavIe9Hzt6yrfZ0jabOsef07ni/IyVmN9J2T9NlDPeXUy3162
mVPvWQsFq1P2ienngyKbBty29ZAR+zXPgm1eRvlDry8DHu7dFI90K6Fxh8StLRZIarEffq2TvGb6
fayjLNGhlo9FWmZrN7C8g6pFdoqygK9Ku86eWR8+9fGk3y1G11oH/jqsqLsdEdMsKo/pG69Sb+1p
uzsQcLexIWZyrZtc3recYrvMPf4W1NPakY06sKooF4TJ6IDEP/m4GDNENg4+SJAvzYBDnL5JTNPm
FE0z6aMZz8s9NYkDK/76GDM5KlS/IHZV7lwrbpdDbzfn1C7cvQ6Fu87AWnwA4VHgwPHFu5e/9lM+
/RA4mBdDI+w7t57E1qJ+tPWtzL1aORjuWU3qtzZrFmaNiKJf2rWrR8l9tta49Q6BB0m95QgCwno+
AI5ubByLlO+xG94XxvuYL97spZj+Rk/3YH7+7vrsR1by3lh96kKTVBbtx2f8P/vMh5ifMHTlC/dA
EwiLKFhC5ZU96K5uz4pHV9ei+YPpCgO1b5FMvthzVxQ3HMrXwt6YQRpEHHQyJAOMGbsj8Lhw4xOb
tot26FbQRZ69clKXUFnqXuXFISsZYCynK7e1E3irbka1oHmnSefG7aX2PH3v6uyvaXoE05LHzx4j
41YCpuNxD866W0fNcQjAXTMXY3I24v8XBGIJ+Mi7pk6VXWmxh6YaeKXpsvrgG4omq999U4gHHTSA
emVG4WXI/6WzcL/wFCMofSKwPJFaxcOJin9fCDi1J/hUUeE+Iv+JZMwae63c91O0CYG73dXzQT7F
8QZ629/WPPZpzWNmppqP9eHfZv5znZnZzp/55yf8WVcwq9n0jZiStEuRTkl1j/RKfLTbDpzJKBzP
psdcRpClNhYtUUPi3wfasEQUYIDiKOL2Mm7EPmcBiOxzyg0PeHUOmnRrLHPx2yLYYKNoFk6Q9wwM
xEgvujgaN7lwFhN4SxBv6vhCxiLdFx69KwSNL6bLtKwC6RqdTRZOjH8NAN1q1oJn45nG7crnk3vN
Zq915LVchsyqQTsRwX3uUPsA/4ElI3ffGuC8D4UTvU/KzR8bp+vXo0idvZOy4Oz7Xg7GcNbuZNXH
K6BRkISp4EYkl/dMig3jYfUcip4eAw1s0JgD+IrYtQK1bgYhn8fJLRaWsw8rqc9WKfgSmJQLtUkV
4jHvg+qcNavJaUEZbS1rB1dCrToO9fJmnKbvgVv1ycg6tQIyHT1q6d48JFt/8A4plKGCIgDUoHBb
esik/4cZQDerpUoddwMFlrOepEJSw+X8hBhYrri0+RPOsp/QCaTvrvuqlW6vJSTh/jYlTYbQSQZA
b8rg2peVs6dASlbg3AcvtrTW+RDwH45V/p6B397ez5rPFQmRvmql3y5yzuCCz5RfQOp6UTaIlV0J
kgs4p4UV9YcPilya6+xYjMNxsLM6A0RQJMpqIeRtaYCSK737K3P8M2Bm9tZA0J10oMI+R7IWCzil
7GHsCmeZ4o+5lkWs1gLU8VOQ83E7KFBZxqLLD+kQVNsqqqIT4MZyTfE2iTv8x1BNw0NCecx42K7h
g08nrx6hBHIrb5fZ1vjCBpwBcoiBmafNaYDaJjH9ftpOSy8fMG3euIZ6+GuazeogUfMOZo0Cn6aC
39MYgzafxb9wtLNnH18hql80rxnqVKzKMMqPitbNuXRYusigj31zUDIms8MfhW1Xi0mxGMyo2N23
qinwy7r1M6v4mYcs/MHL8l1YffNA6lr+L9d3Lgb3N5aGrQpv+vFdB3AaBHDQKf47E0QNzCFQqo2P
YOvEt8Z/ijyNjRd1TvZBF0MxULL6lRdUJqGl9KXra+9ucB3UREE/m9iqG/tlDtXRwpMD25lAxJhF
G/xtmtGwUoe6kHfxFJXH1Cn6dd4M8lY2rFkMQDtePT7dFYaXG0c7GZD6VxvK795YRs8WdKML3jt8
h+TPL7z81T5YdovkjZbjt5yIW4tST/fN3J+DjL/MfG/81h1rmlaX3gb0biL6ik32up+qbGHifYML
IME1nApXBruwJL7aBJUtkjrw6IaUHTxLKP6Rq4xE8xtMJ72zBFu6OxIqMjhI9tAfjZ1mVX/MhkAj
KzHQrwNmSihDLDETVdwMKx4Nj8oPr4ZJaLiHOhzK49xlQTRwl0tSojZI1C+hfbZPEVH1Cm8KRjBk
2xK1W4rhpyogh3Wz4BeJ6htNI+sFlSCCBaONc51QZQD7vwMs7s/yIgVnzCzHN/exPAwy/1dTdLfJ
G7OL9tN+S4pBXFrICpIqC8VL0xRqHZGQb6ymFS85CV916vfXop6K+xhaXNM9xiLaouoFajPNi8SI
6M93m/To57Z6Lqqt76X8Ja5keECWuFkYc7DGe6jNLnSu5CSa9ExoUD9kvSoPveN1S9OfiewCUl39
4KlxKeLJSexSrn2l4ILDkz+CPP735bMPSsV+5VeNl5gpnwPGBFO0X0GhR5aib8fl4PLyLq5FvIK7
YeOgLLpNQXl9zOqx2jG4hXsO5sLBwwO69ajWKO7CnbWddRHoyxNfjZwOt7KM04WMRPvIVJUmg+Po
FztvWcLp6H130zkHLKv3RrbrkaVpnkzBJgrARYXQNE00y4ossSskYVKifuisuPe6SdBfHcgUO5Mx
G1rkBVLN7uw5m1ZFxT7F/nZnxpDR+Rjz5moGf8ZMTu6f62LW5MuuF+6HeiD2ixCk0jjfGgYmRM3e
vpI5pIiz8FplxFr7fSlBdcUdqe9jO9vBjc9+Qai2y9OqeAUW4mCjGNi5jEtvb6Mm0ZpTl9xHDbLY
BWrqvNNwgaef/Gyc2k4mV1i3yJmqjYIzsB8y1LnKavibtVuOr1WdHYq4VKfWZt6GAMlLAHxmv0A5
5cL3fllSvVZILj8TzeSyjvR08Ygct5Pnyp2Xan/NrDI/oMRNsS7z1jl4jVOcbFWXK5C+2LPXl08o
4KDfwXJZa+bn30eGgisyHPMrhBHYaWqRb7Om8+5IznKExW7wRvpvcJkhNyiF158KI1MIB9kf5vxk
P+sVzAAYQb9bvjMOKExRTYk9BuG169VrI+PhpYvGcU2ED6xxJmIpx1/a2oofxrKvj9A1FQtb+cWL
rijoarg9tsaMp+ak26y/NalSd33F7t15Vlx55ZarEdWEZhPgHZBPK/8hgl6fkU/AVyEhRvokSU3F
SJBpLoDl/yFbjbpbWqgVdjFdRJBi25T5BrkC71CyAYKLjMQbX7bYGezSWraO1g8sHMLEbrr+m8rk
HcXdkSXSWjHGqjwRVB5Gr8ve1OSgWkBW+I/2dP5wDCz2Axv1U6p871kqZ9pqLvKVMeO40wvLwpP2
MYo/qxdZiBq8/y2RFP7j7AvxtgCQIcHgd2L7H9J8p5+gbQ9r66GPhQNuk+ctxnrqLnbP2b7tm3QN
cXD1kFZwS3yXk58SvMBM4SH+nDtCxbsb2RluAaYXUjzIOi8TWXnh53SOtxl9fHQJfeP+Y+780cGs
JmlT5S4+FPZi0qDUl+VBAfF9b5SzH3TFvqm28xeFouLqs8bdVog7tlnl0GsGjfQitKrsG4eUPoNT
bhZ1PWFAQcHTmMCbcOedQAa8eCAZTdw5O5+jUtkD65H8nXcQM/bHGtn0dWxeB5YLWf73fwAoc1+9
DyhOPJQQsUGns1ET54v4B/BN6oNOSB48pHaXTI9MPpdBmoBixjYgirWHyO6hRDbNRiMdqebLx4jw
x3hhOvuyRSZyGqNFxgMwScPpZHguhg5jWl84MV/Mvg9GlKRQob+FWApFnXTXwQHvonviuHA6o04f
HKsmR8XCbtWiXscjasxkyRwFvXN5RC2U4KdZxK0CiwjVa9tDzG8WtSzDY5lH3iMpJVz98uK6Mv+p
+34VuS2ekjqrFuEIMgzUfd+JCqeX2FHtAlqW4GaPDCJwVoQnRX1rC/2hvWM2y08B6AJrf+qtfZz7
T3kKQK0EyeYIiC4+gB9K1xaf+gcBTRzOyn58T0FvVj5uEPDxwPfo6GPP4mBVxM3vRQDCi49FCFvr
P4tGwxRoUGOtKd3iYxGdf9IcNn38pNS1+gc7DZEiAQFo0/kxXwkQO4unSWXfoQlzjr3H6H6SNIaz
C5SxTeHLtsOQbf0Zg6w9u0qCeow/MEjUBUvmePNRlsGyt8HftCwnfJHdr3bmuSuthnUDPGUbBZTM
3bVHq2vmsxdOeIq6dlCmt637jPqT6dl0mYsxY16uAbzT45d+v3XdheZ9sxLjjWlvPORz5UpkQCCd
n1ufF9PHsk5umThih4o6xG32vWAz4bhMg6MzS1BJCD6tG4nw6Hah+2hGR20Hxya+z5qh3bmcec9s
itdI0oX39kDyuybv78tZBFb5bbx1OAuX1uR6K0ujkFMlG7Htgb8vzVPrRKPYxmOkP0wzykO5S51x
E0j1K5hDswFE/TVgnBBdMC3qnGrwP29p9dMbiXVs45GcjIObO+uC2PXpw+d1o1BNQOfdbglwGu4M
Q1m+3qYoe9fmYFfDVUOUmS2hVs+Pkub8Ppjo3/0Tor5BBPx+nh9oHr/67rEcwfDnChpbhqoRvvmN
Ci53cP2jZe919jacAvwDeD4lXKnopFhePVoqW5k4cxRa7jjw4UXPXH0/DrncyMija5MoTBn3Es78
+MjwlT0LepW2Mz6BffbwQYIB18tbTp5lr+Ebkz1PtXWKOoXwkqr6JVDsms1YZ0flPuQieO3ZQEEU
j4tLnRbpLrbadlNksX8rRekmEbgqP5W79ln7S0Dr8CqqG8DgCiLCfzUs62vP30MC7AWa/D1H1Iq8
2hD3mZQDuC9zjogAbp1vJ9EiZeQWTrY2ox1kknU1vkUkESNi9RT/zgWkBOpcFoQddVAVKJrXklfN
m1VbKucHr7SdxA6b7ko4SSAChtG6LPr4kavuwcxoeIGAtSgflSzrjY5EsXNKXd/0DL6ZGXgLzEYG
3XiS2NOWai4U08yX3oaYxs65s4ycfERcH1J0ktBblJrQRz4UZ88t66s5fCpYWCCv5jaexz4t5WV/
WX/WpSluxP9++MQ2+ef5P9NtkPlxkKj7Z4ElL7BaK7OH8WGK943l9HpXcHCS8OqBbtlVNDwYYYRp
ZTpFAORD47SkbWqBS9alay1QSwjiFOjwgU0can+IkD23Hxhh8SrEVrUZfUXXYSqACs/UYkMypnOJ
KVWh6FENwVqBSkmHEDvrE/HjJxEx92IsOxsST9AHVgC1cUKR7rFvN8tMkOAViuufBES5Oxm31plN
3ZBwKMzOY2zVwCCGu1x1LcR/+meAEsOvDZA1cBe68Zl6ulgUTXllY9afKwoVehFF1bmJSbqlTt/u
GkSnHDHkatR1dz+49nQsC/3NmdzufqyFu6Cqy9ZhjKyCxFn3Mw7bxMN3t2UOtbZ1qt7GBgX8uM8l
vo/MW/ZO3Hx38LQLV5Jnf/TTDeTAYhPWUt/loTyVoPK+ltxbmrySrVAWbOyr/EpofddbOd0NQxEe
UgEtirng+ARDsapRJ2/WCc26qu5X7+K8RYamqOOXvEpRIdWzm0NERnVBSgxHqS7GlRcM9bphqX9p
sDst+rSO1lEPRkEC1TZKQWlGblFqXzzQ4L47IMwklaxEkhIpEfCM68qOnvNAdG9RVFRJ3Tftik6a
bsLGdhbYAfrnOAyLpPHz7kcGOXyT1X2eaO+hE378K+isOwTFW4Xs/HIkUCyMzF0o5aik53m0Yb6K
D9XQDtswsvbpVImVM0LFXrZdYoNd/TwJPaw78OLWVaoRgQt1cSX4ey1Ih2+a9dcIydZ3pJyA2ZB4
kaV5tEadJ7UvQYsxaj9M+JcsUIxTB9lCeRyynN6ZS13bzsFioPDNXcyymkXBo2Alg8o59WSE/qCX
L0Mkr3Uo5ANYuQ9OE5cXVL+yHyvLeaoyh5xdKtvTGDRXCAFA6eeUIoR7p7YWR7vIbjF03buM8MKH
ELvyjxYA6Hg15SF/7UOgxlLbzdqY1hheIonwMHS7/qxDNSSZJcSrb9Fi2dg6P7ixPoGmGYH/jNJk
RkGTx2jVKLbFZJ5t+Nj/7jeDDCAm4Jp5irFRwuybRSqx7NLxEZkRcalL+gjvpD2PA8WTNPXOvu/b
7smOsFODGs43AEl+4tzt73jUeadhINug9PNigXp2APR8UNDnQXtM+7tuIGQvJ/aGHCNm9KiQsIsL
FDv7sAuUMk5GqCaTdBDdSgJZfoIbo1eg3uNYm835HU8LO3b0TqCw9rqI5bjoVWuh2FHoicNHk/ga
YRI8rmjRz70swwEVudYi78+yz+O9aMdrPdLgEnG1QfS58mPvZ9U78PCoeuv9oLtOisuFW0XNuile
pwbVriginVHT9lfv3/cR6R9blsfHOp2gHa5LyCqYhoiEYktH7cV0a/cFTyQe5yu3tLyK/6Ptypoc
xZntLyKCfXk1eLfLdlV1VXe/EL0NiB0JEPDr7yGpKWr8Tc+dL27cFwIpU5LLZWMp85yT051jatcc
D/0jdZGxK0W+ldKIfGoC3JQ/KBr/niIlXArHeuap2u2lsLlPTYdFIyJv6bdEKexniELLx7wt/Wxq
VSUYmyzq2nWv9sppnC5Ak73dZanRbbvY/rZ0LW6LrwdGMVIbWP19pGOLI1C8f9Rh5R76WiR7tw09
UEL7fMdMLTpLxsQ25kb6gFTisDEqo76MLnfWXg5pDymjq4df5l2Zl/kRQtLNIcbXf9ey0j0ZkLjd
6IM6Xvq6KdchwB+P7ZhCM9yU6nOV3Ti3gDpwx/wGQfJk15mc75PIay4DaxniXhn/oofFWa3xTU8z
YAu0QnxNeGv4QOrlVwNp1x2AVOquq9rUr0sddDtEUfeajdmkpUw/GbL2XcfQvtk4WOgqt3+5Vf6k
YQ/hC0QFr9JQ1hAXqf4wQSqL8Sz8EnV4hTJOy6tVsHbHh+bBxVdpm+qu3PYWsDKq4yK2YMf6q2qJ
77qdJ38U9hkoTQgs4Mt8tZF7/uLEEByrO008Qu6l3dRZU57cnh+9BDnBMFLEFQyj1i8EMgF12ftx
ybNfaoxjlldgTwJRs2IDemF5HEfDOuvAkQSxJ7XPphzOiIG4SFR6Gh7ZG6Ha9TcWW+Naump9QJjS
eSyE/AVuBR6UyNrjRCzsWy7a5GiwCPKAeTc85N50fLGs74lWRaBlNMNOi5t2a0fYIkGg69YCpfvD
A0xupRX58DjkpgTCnKsbXnTtK8ITSJDAg00bZ7cu85suRQkcgNipTpTtndGz99qYlCf8L9PtoDb2
xTNrL2ByUivqE2836Gw4FRXg+D3zwmfLNMXV4f0hBTNVGnJl1Ej3Rn2TnRn0L7fIIDdrAndFeC8D
W7J6T9CvFor0QIq4DTSNAP0SrbtqIUb7rKpd8aiGJUKmjXW0eJf5htnJfdtq0Xp0teILiBi/kHXp
r7UHakdpxD/Z9My1Um9VdUrlMx1x2MFT7X3HumHbd2nxGOnSQ7yyFT9sj0OFtdV+KUhZ1CpzPtUq
FPI0Lf3iDrwKysLwrvl0AcFervQEH9TQVnRlhUCQFozcqdZxyL0rOaI+h7l1E9NbLX0Q9gK/xcKD
ZZqF3DKrt6/uPPc8WWZr2wiohk6Or4MSxWu3rIqzEiEACH4g9s+dkZ28xPvqpIZ3ZgbO17F4Gg2D
+fqoQ2nYA8udhwfHc7VzBYKKP0IYHdATVDPwMqHviy4bLtV0YbtiyIsNDsdsV+GkEJh2q79Cp/ab
wfv+D+TnRiCVsVHBaZsrWb4SjVeuJWLfeFxm0XhQMjyoTcW69XiO7NRBSYKstrVPdhI5uzBVCmik
Fvi+atlnYGayYHQFNlxqNZzGEOiR3LCcTWIbPfSA0nLjqoNzKuu27aCk1D5ZpZPvqG+5aML900W4
OuJqDuBf2I1ASlKIV1dIsSock710UOMPutwyrqkX44gKLATw3NvEGEERACEB+B7osEq9lquRNWfJ
DRwBEaF6ypFnWoGU3e+pT8sNe9WNDUjFintNDOb8Qi4K5Sv8Jozcx8jALpnp6jdVUYYDkKfjwVQg
t7gKIXrNhik0USsSG8H0syJY9kWqMQDrgANNwGUXAfD4AFR6B7k/w/bT3uVrGxh6K2ZISEY5O6lV
X+zZWOD7UKlKUDujjtSeFz4OjnyEFOIZ3OgohjiQggBL2m5DjZc3xNNASVbqAjy2BrRxG7smUGr5
J7scknOPuAZCIQ3/lFal++Cl5jM+P/bzOIDNAzr4nwxxZ1KLWahgNU5xQd0hAUwEcTIktQgfmuoH
New4VtelI9PAcfh4TSGNtTK0pgczwRivcx/UPrZ65gJ7MbmQAacFaKQo0IBBTyWT1FetAhvgSS6w
95z61LbZ211mVOkaep8WZL6kaJCHhc98iycRPleZ2m1Q6wCyeBa0QhUV1O5c88IzXfAx8PYtmFYG
tEXOFrfxA5Ant6ZWUnz98VjEDta5aWMPcRS8M3uLW86N+hq3POipGHdl4uoQmAKzq81sZOF7aB+q
BTRV6uEBWSfjqg4DVDjDOLrFeNXbwRmynYKjZa1HI9howxRCuADBGnSWauJnGshNr9LBxUnMLx1I
fee4+wl5TSRa26HaeC4CtxVLnYMIBfZi052WQj5n7qQ2XRrnAVneYdO1rFkjbIoURQUmpFSyL2Ea
p19RBWJSRFGaFzzvNb9JwugJWBS2NhMeXmwVHwqWfsPhCgn4lgO831r4aZmadJGeDlSt5SE6AF4b
THrv2IdCBorM9KshHpkpQGxUbUivhHiDIYkAyWvV49k+tHUJ/oamML8aEQ8wUysL2KgYN7rUMSiB
2G21Gy1S3/p407ZI2Oj1vs+4OftJTXtAQs8+paXlbapkwok7mnloGCItHsTHn7XYFo9SyJUKZd1n
0+nWXqoqt2mjHrZCezWAWD0hQBDOTavKcz8ZZLLJ9SrhEPBF6ZIKdRu2kGDKkIstf7hhUqLkg5QH
fNcYTsxmf7OgpOEPXjZuLS90jylXXuKkTB8lGJJmy8VzNAz8uQQaqTIa7aGKFP7sGdLyO4iL4wmL
JsrnhFutQ2gmbMIHqwSoCtSt8KFI7J/aOCavUZ7wPVNjZIS8KH21wZZZm1KwHVnBiIB0Y2xWQK/A
ivogEJlOlSfVNdVH/H4AxoLu3unAW4xLe2XjoHl0lBGAwc4ydpYhsgAqIjYYU6mAYBPQY+CB259y
hBJQeMRVA8T1YR1UbVuV+HlXUsdCiCWGfCNgomsaq3tdtK20ql3PY1uAzvBrjzjf5IwdntiUI5Dx
ZE07xP7MYaznJmBa+MEaenVDzoXMkN/sTYh3TuuqUVqseYvA2Dy278PAQUJ7S85G1+gBj91wtma2
aKFvkde7eSyTSLx1SAnRn5COseIjw5puUUVpZzled+lQs2CTs7E6uekR6BP2rAi/01T5rGhO95zz
/gUsKu9cmkW/qzuQNxWjl5e2gQQd6zzQixRmz32N9q0eoac2d3UQK3gwkWwO1QoCxQlOzACaxwdX
uvJCcxScZdA8KdjWLXo/dwqJLR5zAsCns2MUgfgN1tuPAsGpb1UV6yugPKxLHlrJjvXuoWnG/Npa
6adWTaNX8JH1AwqSQEbb66NXnjbNBrH2YUNWgAeEjxyhdyBrafKnXJTdNWKu8dJ+E3Ue7fS4VINK
WhyKITYPBHirW5EgyYliJJBB8iqUdVknlvPnbTbdmlpe6/4Hhw+3Zq5Vm3RA+CCyHkOQMF9s/HlP
ngkYb+9FLwY+bbcwKw/UUixpXpJoeKRWMhZQwCzkD2px/NGgb7Ma6dY6fhk5tIPcHjk6mjVpRmMT
ApkSJLZiXIZQfbuYyt5RZHRZurHhrw5ZGH0ip6U/M1ttHQ/IFN8ZyihRV3UItsDiTC6IR+CsAx0z
+b5c2OHAaHFN+wQ+/IbJZvjijnYYjA1AzYNWqGdVR7gL2OnAhdYL+O889tlUvoYuKIj1dpeh+DS+
3gV+wx0UriGr9n6Xlbm37jsQSu4M5ExW2SrRByvIPqibY0uBqARir/OsQrirTIwA7rUgFSPAMozF
AXJhb5cEW4VDNl3objEsfovhzu9fuCzTjwDEpyuafxlHzcVnWelfuNxNtYz97av87WrLK1hc7qYX
0QTMuzPfrbRMs7yYu2kWl//u/fjtNP+8Eg2jV6l1Q71pY/a4/AnUvzR/u8RvXRbD3Rvx30+1/Bl3
Uy1v2H+12t0r+K/G/vP78tup/vmVQt6BY3dolD4EQrC1Y9PXkC7/0P5gQioKo4rMfRs1t1szLedZ
5vY84MOwv12BOmmqj6N+/4qWVRcfFXnncb1YPs70f10fhxkcvaWZYHe+rDjPOq+zrPux9/+67rzi
x7+EVm/AgbBq2W2WVZdXdde3NO9f6G+HkOHDS1+mIEs2/cvv+sjwL/r+hct/PxUw9W0woDTTykwG
8dD2sbPmQMT71Iy7STLALASQO7ACo2X5au2GgeKKUt9mAtUYBfewo5zM5NgPETBxAK+cQFLnB71s
ejMgc9StTTPzzsD8gkFHXd3oZcfawy6w0it9qw+GE5hIKvng/flIMwB6OdXZm6vwUUE+qsUHzh4k
PenW6sdU8ZcKfbrzNnDpWmr4haGRQOVYZN9CJpS9Cclnv8jzdIucFOJRal4+ApW5M+uieYDYUvGo
IPpysrzmSjbyqvHN3Xg27wPQwotHctNT1GaIEWw5kIseqtgiFdiaYlZyyKoSGC4zAVhwWoQM/3J1
3e2ujqWHCKL+zcreAOUlPfweFQYicIUrzyOQWMPKhvbHmdqoEhr7fea9mReD+e5imwpcyh4upXwb
RmPpQn7e+yxWncab0gR5V6vAaDF4giwA3dIFUUKIlC7tD06p656Bvhy2H8YAefqn+4deiCtmrt8b
qoRMHyTcUbPPfug05jzQXYaiI11XtOe7fmyIWID9KT5DdwP6Jj51aQS1hj/nIA+6VDjeQgXK7rZL
H93FmdPtQIP8dddPk1TCPfJqtA9kpC4nk5tcHeS+Bt4emEnkCVGBy8Jb5PiFzb25n4zUT3fLBfA6
+0jNkQTw6NZFMiXkydtYGiZMFgbM4A2K1eX9BhCAzmfJqHsr6OuJ66rWECRBNSoFn1pAqBG2s/tN
4pXNVUZqc+Va5Ryczn2mrqUf8lvPVt64OGvAlS454Mgb24w6f5hGUt+8Bs20dNI6rhMN8zpkUKvx
c15ysSWaLt1BB+r2xte9o+5ChM+rVrNtvifOLrF3IQsLtEMTeNDljJHDPaiNYWTQNa9zcVBqxcZ9
qKj8L/eNZnDVJ/ew4V1/bDTdXkWiywORGG/c6VRpPRfRDbCjl4tRCYh1IppPXR9c7pnXZI8SF3Ts
D66GEkoaTkRsyBesGKpaoOIdYtamAaK0yFz7GE+gCJT2VL/mJdSBpkIKi0dsaxpEg2Xu6/s70E+a
A3y+oU5nKvMK/quFAEhQvmODoGl0LOwImaMpAohvyiNDFhXClZDFowsE2XMUBGy6WTSvIj3pya9B
Nmz2A9RCrqF6IiAdV4nbpFCwYQ1PghhS77EPpGABOEieBDL0+K2SA79Rnzb1tSB1o44RYrQbapP5
bp5eTS6iDaN9Zwt56lSrO3kSGeIVtROo0B9d/aFsy74IZgOCT8AD9E77PUZVIiTu9Q76y1EVLDO0
RfI2111fPM0X6g933bbKlK2i97f2vbzrh9+Vt/KvPBx9xBC0D78w888OUoDH2YfaH0bOPzIyZKof
AfTkg+EHfVwFGdM8Y68SvLBtMVUJpEv2fjcAbi8gB/2nhcydTOcRd/3UxAm62wL5/1nI1h1XCHyC
NeWBxJybTDkvlyIUb00zalYtYCInMlL/PLYDG8ePRj6ul2GIqodBV9WaP6vdmiAcggYlIQZoGowB
BKzVa8URX4yhzaNDUzjyVCQFDqZM1PtkzOp9amSu+igtxA7U3i188uGTY0pUhcEDMrpF1g1xyAfq
cmO99LEZlZAHEZqa+55uQ6+4d8Ydfua0C8is+oXuchRw1UfWnpd+HTX3TrluQbsIrp4KUO1K6ytr
6+Blg+KHzuWCsB7+EqC+A6ZAxHo2M9ODVOX7auQtpiX7UkFKBqstLyDmhTh1wpxX+9BfZDXQMSho
KEd9P2as3iJOrT55bQ6hSiW0f+ooXhO3ufzuNoX0OUj91/DdlxnOeOcrnc8cy2Q19JQjDSmAVkAc
LfMEwklFtDOg1yRnc20zRCSBdHjrK0GsKvsaBVamEfNgmkfGU1Cvjt2VmCwcOmZaQDPafbwjl/sh
09yg1jKovmMEWUurDjLdcXr7Asx6sXYFhIbxr7N/2jF4Ilpaf4vtBLoelsguNU9RtBlVKDcWeC7P
5EtyLX/1VbvRQpoG0AdF58rK0fCTRJwBgaoHIMOkaE4wYtWArhpZiW1AVscF0IGsNLZskYdUPcP0
uB9iHt9EnnzFp0JgiNcjAl8DP7U0yVpPJcTImpeoocRNAJqEBpVfr12ZUwkpCJWAwTPdLYalL56s
QHBoWzsBW4H86CKhxjwbwN34OSLDN0qJJOoygJa4m4mWGKB2AkVoTEzOy9rZ9KKAvhLneip95ZjV
2h4Ax2N2n3wBDwrFj9QvEd4AJAsZpIZlq32pLQ0gq2p4GkoJfp6SZsiER9oXp1AdJD/V8Bxlo4rK
lfjATsNp1qIp+L5HvPffzRr2OrQxFAXVrLB53FvStbZa2IGZDXzWCvph3YnpLHqNq3Ef1Yj2N24y
Ppd16feTMBr4c+WD3qJqUDR5gbSIvbONGjNk9VK9xp+CKclKU4KVJ09kZab6YcpiKJAoxhxuU/5E
SiFDhsErgaB32kcVguP71o3tDWod2S/KyB7od3jxyAD83FfMsTaxsCC6bEKdSq74aNVb2iePCTOO
plP4d3tlkCqxAx9V1ThayZv1rY8sTPAPlqHHz89q3qoj4bMzSvGUTnU3jSyDio4pDo0qFfnw3kRS
NDrTZSycPcjR1dlWUE4SE5U7obnskS4eAB5VCiwetaBtoZ9rszkanYkCMPmQ99u8lR0eshgw4vv/
6ORZ40/ll7YlpOhQJKZRD1XTOmdyGfRQPtjuuF0G6PaY7vAEBaueBoDKbPkN5NNnn3ndMb1UZRnP
kxiQd7zEAxKf9CocwPB3EJi2VuRLF6CmswDYJrkxp+lHxa38HlURnpQsUBPUUSlbIZ+GiOs+k6hY
TH09ELcnoKJ+epPeK3XVpQmpoFw9O1OXBDp9k3Ibu8ipWeHQ92hYn8lG7mYCHqmXg7LTqKF5GPLw
C7RD5NGLInkcwh4odLqlCx7vioK6Fu8O9171u4V8qBmWTVSvqA2pM7bWrbGb51x88jIZQn8ZTfNa
fHh7HfMU1K5y51mVPNreudhCxS9q5H2KLY5KKq1nHtxOYcAOjipu6bK0yU6eZHYglfXmSW178ZxN
5IqExOBrEXRGyInmoLtlSdQmUAz/b1cjT5xRY6gOApmo6qK/OBAYDJJeS9fU7LwYfZ3RXzp3dFYS
GhSbO0Mos58x8i37+/6yP8RVrh15wTMb5VQwSe8+6UMlHyI9agBOyp2Nh5PlDaL2fBXyUe6pSZe0
dR9Vs0tO1KqTRLu1Vh8UKCB0KaeWZ0bRDcTMZUgNFY5z21q7cBAj8722gcqAl3/TQP9mPjReRnxF
dIj90fBp4d6M5UawHDilmvuA98gbd9T4CUQA4CrDJ7oYid0AQWSFh2zqcwWAquOooLjL1ES2vr0U
kX6oTe9tgN4BwmChjhx1gYqWr52xg2zs5A/sbXHqSuePxR/UQMC7bBQ3mxzqrh78qIuHHTXHpmoB
RrOZT03FzYzHonrJ0+xtNagi1Qhf2s7eyJoUqJvSQNDGnar0QUs0wV+WRAEk1ssz9bHSAoh4aZt7
A0Q5aPXDIZwGkRc16WIwOwGOpoyCO8PSRO0WcxNbNjCCL4bmok7OYEQoleIi2TTVvbQAfAwaKcYN
FbkMXRbfVOaukqHK/8NKY02U5CHfzHCjJxoPcv/9ePKIp0qZdyu8r0/GZQ6AgqHlCxC6B6n/jRVD
wyvlKBi5skHeObtKswYzI4KQgCV/8CaJDsmEsV6Rd2szxx9io7/SpYFq6rkKBWTtm+Fa2CB55EmY
b+k1QWIaJRksPhf6TF2k0YRi9auU3o53K726/G+sGUJiH8a201g51Qwt1NTaIVcdgeGUgXqTVvwA
uCC0pQCAfexjP2NTwn/qKdXEO9h98QeZZicetuusdtl6GRPJMlsNXfQ2DxkgZvz/OM+ydv+/v562
G1XfsKBQVmeWcSqFvu0S3do3oYH9VtZ1xmmoMQ22XplxymwjOfSgAKMqoHGiLknW2Yfca5By1lrj
gUsyDSFPmpuaSo/qEUEdQfCpSethTZ1knlck9x4kpDXIV3zFXJa+PaWrATifVWUaww41MdaofsdM
H0EN88Dq3AJ0G8/8JsJPHkpMoO3R853siOUM7rqqm2b3tq8Je7ZHlE95wBckurht5m76sjGgdfxn
nzoZUP8OzByuz/0FlHdQgXlyQen5z51uVXsaT100QMPHJ8AnBbIo03gyyC53T7Y+KJsk78HnkNUJ
WIn6NGpWdfq7JhnIZYCqtc1HUGv/d1+aKWPRN8eGIhq3nyrFUHy6MwFame+Kqa/KFBT/e7f+sx/K
gSpABSOY6WbrO20sauqA8SoFA2B22sdRF1143EUf6qdngBZkoQHZtjw6a04E8hnyy6aZA+PcmwYA
zMmTMXWHeZseBpylfWpaNaj30EhSAGAey1ddQxAeUSAIjk7O2NHPc4zY01wTJ36KQFZ6xSXF19bE
PgYVLuwc9d62ZeU8itBG7dSlCXLIvosgaLJVhDdbI4iV3RLbtE6QCO+vI2RSrMFojxBBG66hiYtg
ClSwa6YHTlfh4dUndnoa3bcBNIourpHNQ6lF43srTdYOoDRB5dYZYp3tsC01ZtwqEK3WbYU4mWlZ
KKk39aHMceNXpS1mFzIMmGAFZbbiUOnDrzaytANCw8YNoqYHNYnVs9Y2LvPL1wFcsVszmYa2Uc6a
3e8aw/EYqnPnwyFV9D9mTxNkLaDTzdKnNZcXk0XQ+k4Ai6mAYT9Sf9Z4jV+jxMd2nmp5MWSmF5g4
2fxClunKV81LnX2R6BEEE3Cwm4sTM6XbAeoP3paCI/1q6dSGEbhbOi+SOzDf8IRo/eyzTLEYlr5l
GlT7SVYjvqcKamC8IIT2CkKl8tyUg7UtW7PaNTnPnqHk910H8PHHXx16hoIXPEJYhqSABhU8GQNC
XiQGqMa2Edh1/rFpTk1yJis5L02y3o0tbcDTG2CsfdlaxjlPgQfqQ/cz8K1aeIg0yKWDxAOVL14p
A8I0iXlGbNc4k7fomyDlhjyWzR9ZaZmHGBJPRzBJ8a+qFdSpBDO05BARQ69rIKmEkBBZh8mF7ujC
BUhSs+W+bbPGONjdD5Q0s8GLnvxoOmojiNSCCl0fkiGCXHuUdjlo0LgYoxYru75GwH7E74jfWXXh
/pFlZn4EGrhC6JPl+VEAEeWnTqj5NEi4mbdmbcuwtyocxTyjVC9Y63IAA1BFfHVqQjVquHhx2MY+
imLNVkvt+G1EaYAzCHivOHWWn9s8GVdaycLXtgUcSevK4TWsmbXyGlG8hg7KDpZl5KGKglBWigXO
bmuA0YS0gXfQUIt55mmbSRLOTY2kHqBW86G5WIlX92/HZlnEfEfiSN5M7E+jBTzG4EzDXsFzzvak
doL0GVDsA3KGRxnVa+rrAbkcg9k8Dcm7UlvzaQYThK61p+l87XKl2kE+xV2noO1+0dPkRYBicFO7
Wr/IvM5W1F/knRnkKmDk3gTqBf0ZWzPtczjWzQFvgEClkjz9AnabWInICx+ABRwfK6W5UX+k5/Um
C00LgTEswkSzaU3AiRrobL6yr0ac9D/lGKFcAR5rt65qxh2qn9Q71cyjRxwHgaG3C/sn+6o30D8h
T8ibDTc7gSzM284aepNgPqGmYwAJiwwcqAxRI6qMTp2gGmTrYXCyM9B4zqWoFcVXIgu/Zu93UYFQ
KfWx97vFOt8lfXluC4hjsci+xdi97vFZNB7oAhK7+WAlIao2onLg6s5AzSEJb1WVu3vyXTyg845I
mAXMaZdFjxD3K540niXrUAXsvxQgjiVKVflW52Q/mj7xR3Pov0aoLrYeefrRQ0wpkn/0IJ2oLGF+
zmJUE40UED4KSG1uoW6T41ukqPElpKrisecElgpNsLlkeEyHE2epMB6B36Aw6+hBM7QNvMlAVi9z
8aXJ+HlQKg5SyHSm+TBsmhs54P4o+LmZSu3qHQK+Ru1VjwOAiXvpKvqmHyvlBRGs2cMA6WeVDxAe
shNQogrkh7VJbx1FoL8h9awdoazbPEJHcXiA9vnOKPCyfbUcyo016DIgX7oYavYNEnbakVp1y0Zw
Krsd9NzFFYdLvxs50pIhirlRodxGIA5XGoiOjKIZPjl6ERAFGvKoOA6jnEpALGdXd7SVa9vqGQRF
P4u1Tnli4TCsobpf2mDKQBaXLrGtqgfFmi7Amud4iuAW2FpTB6Wg/Z7j2YhMwWQh94nT/rvbIkIR
SA46LHiv9dDf2PS8htiXhRxOZuFYD+JC8WsMm2KzlPQcgbtFdb8atQIHZ0f991U/yaVIjP6YDbG5
GqHCEZAjGZap6C5KxTZ5n+rOLXUviqflgm0huaInQZNbQdPYxdWqMtRIM9Nky/UmC4TOcNJUMxDn
WxV1Rk3+XVa5t9E7dUQpAtSnptrV1Nd43ej3Si9uZPhtnzqNBcMP1NTFh4ZkXEi/HXotoMTjIhA9
py0/5DFjVC/ahFJ+oqzlbJ61o//zfk5vmgZK0s2a023Z2puubD+5LID45crS++wsh66L16kCqqdT
/EcznVjGhUSELuuaLbXeXZuJi0wPs/d+mpFa1E8e7/7Ub04Fkt79aUly9b7aNQSYqkm1mi5lFdpr
0fFxtfTR3aSfedZLDzK25GO50CUEX/9tXONKkILIU6Y1SmnJ1FmXdfrRZ5mxgfDaFtmon6iXYB/q
2nqY3w9qQvUKtGi8ActfhCzb7EZdbuHgef4+dG6S5a4PEd9vYcTrlaZLdS0aPNlIXaASxk8A6rtL
BGgxMKzaijQIRFTnJ9OETih50SAn6qC+MEmZ/+egRqTnt1SJxjRU+jYL0N2qdEANKZRnXqWV3Z+p
HaE8zqYbkEqkPmXy+egI1vUaTytnHk1mxIQ1ZBYRfwP22oDwUPLLROZtrxSDcaXL2HRO4EgRrZc+
DnodUohqtMoL1cSxGKXa5VQ4jC6IVkNvlSPmXfQhFBynwmGxnRooRv2VHD50t522gZxt7lPfMgdi
csA9CceZ5yCDXWjeWY+w1ZyWat/XAwoo24yjKe8N2HP8QOq12y+T1x6+BpXZ4sPn6TsoKEESZira
ClFDfjP0Ejxrx7yIAlXoUVuS3yYH6iIHuiTOxy5ynQYCrGzNA/861zL9X+cayuazxxLt4OrxyrEt
8UiXRCtR8V4L27e6Nk0JUSR99Mx9q2bNY9fl3rXL4ylGhVoyMkJ91VCF99xG4Aq5+EJ783ZAx7mW
OMrcey/r0Qh1mp/6BrP3rj3mp1Zbaa8sj1/7lDm3XmK7V6dGvKcmUXe80TmChSbOxOHJEy+6JdqR
GuQUQ5keXEbzmU28H+qHd7hNO6CmuAUymN+idF6gCXxzaAT5gIH8ttQy1bSUgyAuym7jxWhNGd9C
Dp7fNIcK5tVJYpncmzJbalhsIjUGyAI4/Wucdw98zIYjddGlgqrTFkWxdYg5wg2RR2jJJ/BTLYAH
UsWpD3VvJg4qCaPs9o6OEin9xNEtXaDhGAaNpmkrOqZQHx1L6G7pW0bc9dEEJrJ+K9Ut23UMAigg
Q9AL+yAaBrKos+dqdpzlxEB3fRMMKwe+tiwdEpkdigtuFPAnN3xKkI5plW9AM0g39ZRNXaxDpP/o
NSBokNJjPnhKzvoOJk9NslZIOc7WBSZPcHpkaeN57J1hnmqypiM+yahtiOgWWESoafQyVlDqCjUo
+rudZr2Erf4VBZmKCxnbRl9BJE9/rnPuPQ56vKXuOEchPkOCh9vrzH7pS1XsC7VKA7JakVDWkZcg
jzYtEKL28bzAPGXv3C2AZOKHBZgr3A2kTIF6Bc2lOVlx6qOJsAs1cwuAvkHT/SztDhDwdE9tOLBA
WIx9r0HkGHXon6IQnLmRemlD1KJMP/UKv5EDAJQOxC4i47KMRHnA+Hut4RDshebnbMytDYq74GNl
QbU+63Pow0yYlW4CuywX6itQeAXytsV26fcYl5saQEnEuVAc7G4oNRUCU05jwdNFvaj3iYfHhOHD
ZLURr1btVJ+CLnbZIlBFtzwBBKuZLouZ+oYxioNRIhBEhvsp5nkqjkQxotCBoXP7tFxk24lDVwG6
9N4fAY10MnoI7QV/3oJy2I3ig0/ZsH6bNt73LurLB2gl62eubKgBaWiUebaxHZ/763xL/dRDd800
RqZCP2Nvs3RHKCgJTTskWf8y6Yf5lv6/TBqhIFZXCOY6vg7m1HSmoAOIFbr2tu/Tr9S1XO7OHyAK
f0bRL+Bpp5HAl+kblvSIFk/NxdeZZqtj9nU+AZF1Ps90tQwAaHKPiZHXCOkU/ElkIPCpyggySl47
0BGunefBBjMdgjV/oISd+0nD8xMxPC08jQnnR90AEBL1i4wnvOdyFSuN+lNpLlTnaxpj1frbmFBT
wpOIGEpzp+Ww1uTgD3mJUzEi2l8bPJ9XHURcLlx0kPNQI5y+4nz8KhxoP0AvcvAzAS1HRw5lgIxK
cgH0uN/b7qBsdUeUN1fzapx8wMMyPMgtT+JhA5PXvhP657tBWsMVqK2a5a3h0D1wB93Zm9IbclSd
wAYS/CDubFKrMF5S3j9kg5v9SI0UTErs3h6hr8nBMYVHrKjGC5fdA8XP/s7jfY7feoDE5voFWMCB
26afoEuRXwno0K5VZLderEFwEMDiZwJUlLFqH3pobM0wh7wyAPVENYyN0UO9qoXe7rYyis4vSxPV
tickRFKweVIa3wQ06QC0JE1KGAoQO5150lYb2nWCoiWAFmObojryGql1cUJtA5xAUJxsblKRetKN
1dCF2AkUVqbtDvVPXTxRixNN8T4PdaGgp+8kioa3GfL9NkCPIF5B5CM6jbaeXsRUSK+N4+JHGwMx
1Xje12FUwyDDQWv2sBq1W8UA6XhA2m1skYBA9R5PhRyAuJTV/7D2Zctx68qyX8QIEpxfe541tGTZ
emHYXjbBeQBJEPz6myjKatnLe++4EeeFQVQV0Bq6m0BVVmZuwQEZOUX505vRBQ82ZC4NHF1oNoo2
zYKB80E/kGNvVY0T0muqKO6KGlyipGveN+kIQNW/Ha1n4CyhHTEyavOMbAjxLtaOOK2dE7PBQ3we
kaoqKmGK61t+R9p+sRlRoCa9u1U0KPNrl71AKbT4jkyfuUxCNV0s4JtOaGAHRdhbQDkk6zY3gOcz
0mCrun7jmp1/9FTk+iukS7JNCSJFoIygMU/uxGD+McHvA/oh6FXmaL3b5wxN7PSbAWa9toH+f+lH
MH3c7ODGWTt5xl/+Eu9pO0vCCshGAS6yCvQeedbiU6pzkjQ2g7hdoGzsQtAOuYuwtsaF4xUdJGMb
+0Wg8tJ2SEIiOXDhbV8viGUTPCugtDLAd0hDx3P++6TGcgDOK9UZSaoK9Lf6YoCnEvBC6Gd00y+b
dqSQKYMijATsyfTWCuzGtRU0p1Qo9cD1pRzdtagrsLvrEV0A+HcSgU2ntoRFb971qBXTCJSO4OMA
sg+SyPHxZkrHtjjKwfxCJrp4fVjtA5N180yRtHxftu4PSPT0R3B/QsaoH7MB4qBVvwQRuosak6yR
b9dG8lAk3c3hNHbi4keZmybwMtl4wpHJWjfTIBeEtbQkum+wL4eHxhRDd3QBSxp4C7LTzQz63rRf
1H3/NqEVkNhuJvMuYz6kjIwu9PGdbDD85fo2WqsmDlZpZqsnMXDkUd3wgZnAcvGxBnuoZxlHck7S
NNFQCaF18gagf9pBtDpakjfAo+bsKf8rOovVkwsu6CvkAKq2bftl1Rp3jQS3GEVWLrqzG1Wae1qH
tfjoCFeqNXmZ6OXBQr8r2DDxEwHHkd6nrD7QshQBJCQI+4zmkUZJCSJKHDmbE62GnFUPEvtGgUbL
g96oAz081xpwDJs4e47QzIqCRwKaKCiR7iTeyHsbNLpndGXjq7mN66cG5BgLU0KZrcIfLULCJ4Zc
kFiZcTru+rgE4ELnVHGctpZJwhuw4mFYsIrbC6AZsjMeSuBrqR002xiOv0q71FrmUfFbIPchAhA1
xcYsG6gA6xKcoUtwkS7N5cgBhcPYXchETk+AwMYMHbmhCHJ4PYicaD7ZbotYbg+MbtFfyG4KQ0KS
BppZ6Ne3Tm3flLuaRw/RZDig/iJKq7hgILKywJE6Ren3As9ykKtoDxchbqEFk208aAcvyAjuZoTT
7RwK6spy3fcoS0GeehWGL7zq1N0tBaAMB20BUWLsKHFAjkQ4I4SwRbvCF6x9T46cCdS8K+sFBBn5
wa+qEl98Ids6RR9e6g66BoWbQFAhmqal2frpSyeDauFPRfS1CZqLlEjIL8bptcaBD3/VqkMHydD8
yJzikyuz8rU38K9F/7J6xnmgWPEyFw/9UCEh4LjWOeDjtFOx3x8aM5RQ5WX/euVqdD6+sqtf2eD1
pVYV8ixV/oqi/cdXHvrsU1oX5jItneFuSsoNSMzAxj05xtaplPHVlnifh33GQIbdBmtQ/Icn9PwP
B9TRra0tU/M+A6HZ0hdN/dkV/YsGbWP+T1AbodI5ZV8NyzBf4sHPVgwf+vs4j4wt+rfTQ5Kl4jx2
6bR2w6l68nkEwmjuWN8gpPH2Y1j4MYwojr/1NpKAf/wYagr/9WMkTlD99mO02NicbeyTl/2Iz3Mj
IV+BIkTxBCrY6sHu8LWiR05o4gIsX+mr8kIm7LbEKhR2v6UhTecTsEo07Oxxno6+bl8s9VQ0BqDH
HKTI/uQkq8Hm7jWqrOIBRy0AEzr3Cj0B9zrEOgkDEaQj2do41qhfzXUFkuMrEEbFgxe9TYckGOqJ
iYtsgtObp75z3i5C32WAv3vGAHSpHnnJMCG3kttInGoPyHmg2mOZexMslSvSdXAsZBdQAplOYIOF
pp75ncxQF4VUjI4inRqKKielTnVjPmDfEi2TugYfppJOexo0gwpdWDcM2B+DDDoB/eP+5oA0AqLN
92g1tuuqi3aQ6+yXNvJneyre5Rm4r8AwEYAMFThr8oLzOtxT4a9gE+R4A9DLelG0noEDk+R8EUUy
2FaJ1dor0nu3tBGaCsGWhN1JLJ7uyMvA4rbotLfpgJ3pZQfVdZCE3U3cfmLEUqtHyjOfiMKWfHp0
8+lI8z3y93kQGJ4ja7u10UgGWFgkXbXOOnAo0RZw3g2ScUxq6ITozSKVyukyRzudjS5fQL1vl1AZ
aq1q7H4l93apY9gAKSTqFcCuVZ2H2YtK2hqtfrATN22WhGCyaPLZHijNMBZE6lXbb/EWc35g+ybx
HYbcy6gZ2+nSZQzdIrJPkG6D7eaNdVzhdxPADnRaLPOCX2ILD66uk+i0UP74OQyjeDXaBTtQdcev
7qdJiZc/oqSf6triIccJ/sHAP623PRQugsR3VkHJUeDUwqzSFuNDo/AvpbLGwHBmo/LaaBv+Q+6Y
9hUsO2sDzxtoprj9ychxXiOlGpZb2M4xjiYirWMD2ZcS0HQujuTtcvegQFvxGMfcoTXIPEBa9MQL
rEFL2siDAY+UFYuCVxkUrHp+rVXTgH4HQKXGTvi1AnE/yFqC5TSCfXbZ2AM0DaPI3zSO9+bNcKym
qWT623wdQU4fDXZrF5o06B1o/a7Wv4qYCcz9ymlO+FXEzFluurw9kXfSlXHyojqOYA5+85uXPk00
5D77OPdvwfRZw7dadpLHMvHHZemFxpMRq3/dqZG92eT73R9xRgot91G041aUmX3kYwDSHf2mBQ7i
UdWjurpDZx/rXuVQNcSbswXdt43Tywc7vZmjX/EyBRfoNFTSM9e15yNBBBKT4yQ4OyrWeStIwtsL
st0cfxsil8CaBc27ue1y8lYdh0L2Hw5Lr5/jibvqAhsSX4bF7+hSVPkT+ld9IB5/megOvG7hEpzy
+boivUwy1qkAbYoXgALt9+iEA+yee99uZlvFye0VCr96ewXfBXZLs8aFSxbzfE0zbsGeUVxjWewN
Ayyb6F5KF00xppsOKp/QkgvYvpvM5mLqSq/Bi/Bo9oAY6EovnrTiUSDnBJmFBrqtOoIchXD2FnrI
5kloL+5XAuJmypqiC+RIu4WRh/WXrkY50mUFPxbRUL9Aj2y2twoqRRAkctZN1jZfauxVLauqHu0y
AltRoYA01vZBT0cHVHyb3kBy9Rp7/SeIXFQraO9lV2ki3UJ3ZJPaprSN7v5v4owK6YXSBNf0OHJr
GdoT6Pb1N5q7nQbVfXYYV0dlArNM1iwvrOUo8Y1Scxv6Fet+Agl2CBEeAwR5m1ak1paELibfvrhW
ZT5mxZjdJ4L9Q2aKCpLA3JaOoz7rKDP0t3YBPExlOFfsNcuj5eJLAPV490q2ivPViCbHB9u13WsK
oeaVD9T1liJogqOQ7tQCsFey6QmDB/bWOQ8QsDgBiC9bg7WbvwAu3e6joWVrrlNfPuxu5360VzgW
ver4v9nllEN9tokWfOT9JStlsMnYUK2rkhfPoDG0d9ClDJc86opnyVs0LfuxvzBCDNMpQlKiBj0m
BVs2+HyGQl7ImdXp9JiBhCzG1klCZ2tVxBV7Yr1MHqTfyd2QeYGJNJzXHWo8LPOFtOJo79hbyxVi
+IccRgW6q2PBxu4wh0O2D3ozEKECeqoBC8tUjxcnqfqXbuWNjnwxDdFBcGrMFzSM614zTBqQgdVe
qJLWEFdAKwsNixEKZrErr6hMhw9B753JjL8uGIpigNzrrMWSAVTQCgjB7MjrW+o1clS3yXKc726P
W2RHcrVIkCGBFsCHxzA9bW8P32hc66beDwHk46TAAucEmZf5WU0TGXLQCciQTg7Y3XGGtORm0FW2
oh+7x2SKNl3P4zsy9WYAvWPe/kM+Mt0m3Wy/T+rGqTlavfyH4v9/JyU90GJge8CP1osAeVJ/vAvT
GFCPWki7+aba+Gik2G1ey6irnsos+mnpXVfjt8kiwGbyDDpBex56vw/JewtGxkqcb0OZoePMyuNm
FRr7yNGdxaMdTPcYxdRnPPx1ZPtluZC51zwCEsKWbsHZQ8AstYGsdHsCEdxwkAJiOaEfiDvkl+2V
AcDE89RASENVTfstaPheWMDbLirAucFPAKHQwv4G5R3+2WM+W2Yot81LDoamffTLtyXlBMBSL923
JdFSforx3k06IT8bFRtAzYg7hR68BXQO5OdS4DXpTmrbX+MqewJNbAjC0uXYFXxD2mAR0ipnzwfF
RQPi5DUN276FUDgUOUkpjDTD6oL553c7SYt5SGDgYZyl2AuegxKywQvcOBGePwtIdcw3H13/JcYE
4OcwTIm9iXu7X/HJj/ZJGKrPPuSse1nVn4RVpeccDNGLEboenyksSTJjD45g6Gw6/qJmQ7hLMxZt
OZoVV2hMdtaJrPG/rvOpX9lVDt0PGqvO6UEr4jjrEaJC0AX1prVt+ltgmf6JXBXvibceoKvuju7e
7TcT2SfXmuOJ4p5MrgaMjLDjqRrvyU4mcv5P+x/r4z3+4ef5fX36OUNCdLyvLZm7CdHVtrEMz8Eb
8tdlAJGtYv1dX2bgfW9kgNJFmX5rbT/K1sC2I//T9iAZ0RPmGHtKIfSS+lCFSfEt/e+lbpb35ebp
KSh9vbGAQrhWQ3AqV7+LRL0MrSDfkI20E3own15kbi7sgYEXG49S24mtPUqj5owbk0HuLFwR9Gcf
LPPPSWO/PYDT+i1shpHpsLCr+jNYQ7zn7FfY1I3/Wu33MJpeRTH+xR7e/faEgzEUmO662oUmvd34
D4lInAegPSX6h/FGr8xT3oHZgiKFY3c7z7MDcCUyHEp0fDsloDrkLbhuKUYZrrdoBdB0DDWWOUa/
AtiX3Q+vYK7m8FxG0wm0EfcUTcuOIb637Lk4ZIrxMPpArTiRUexy6GB+MmuUJCI/is80BNXfti26
5GpAke5aKHuldI9rltsMXU+iWtBwmix7BzJmc/bmIwcQZizLHXlpSQ7BjTMN9ZIqBycfLVmCXifv
4+7sxhFoUYwQyQq+ZJQ30RfRFoCJQw7uRLmUPq4naOIl8YaGVsblkZnQLBoaXj7FqBtdnXxOpVBA
24Dy+TZdiMZchn6/tjobKoVxGj6MDVrVmFYLreUA2gm/A9C4H8D+8O8IGXTHdsSj/o8IIKeQFtcl
j7+s4eP8vhoTG/rw2LMUbA0kDlIqnu3gOmna/SE1NkSkP9tmP0j1QbLftGCBdUvD2rqNg6oEA6sp
6mDNyachSibzkBA2hKnh0p1NN0zN+yRC61DUu4lGFPo+kaEd4cRjtFKnrLrr8+wI+UH/Cmiwf/UZ
+4Q2rvYMklgfkuVNsEZ+e1yTs/ON8KyQsuq0k0xlmV8qP2dgpcXsLHHTNVrq2w1ND0xh4STafptn
60mQ0tgC3p/ck8kMBmyqQPy8pZ9gHIL+yKEHvCAvrcFQgytNNjyQSdYGOoikn+3oR4C6dnNwmWcC
APLrJwLpD1S/jEeydGYB1afpW5Qmw54ScAIEudup6es5gScTu7vgQftATnqToRoL0feUP9AbjGcd
2j5+ny6Kul5xj4G+ucyCfYLnALC7wb4Lm+LJZWn5VGCfZI/ZeBc3Nt7jLnOWLuNiR04gpKedDaKE
JU14n47vqwIkrspfB16VXmz7SqAJhofQCpDeCew74LvPGhSVWzkm30CD+9Xroe8DopFwX3CoMfp5
br1iIvlpoqqNYOWmAM2UK8NM2d7VEHzLaNQOZXFLQy/EA+rC7iKq23wTgLVAQgbpc58lNthOc1Qw
cq0kpaVctB3IWvbB/ns8aoZnFra836N1eQSENQNSQWf+/sgB1n5SL+0EBY2b40OysKVMoC/Bqlkm
+A4fhgpcGjJ6gIpX9OBZqLJgexxuB8jYPoAjADl/D61fMghPFMGi1Lof+6+Tct10mYfc0/ThPyJf
eunS1ezArV6SYmkNWtJtWmj26VdoBobkbQ/17mhA05s+2eF7yYOMX9ztadgyc8XBCvuc4OSBbcu/
w+hRMbhQ0A6L7q9hjV6NgMzvYfocM69GdnpRo3fE7UVptX4Ao/KQSQAnIEy27aYsO0IXLD8WluFs
FVAId1xWgLFXVnDtI6SuG+ZWX1jCvyRc1j+aFHp3mT/yhT0CAt3y6kcfNl+UwcsvRVOmkMbJ/Kti
+DDXBs/vIFDx9iqNNX58Fc9J0jXqYC3oj18b23xjjYHStDwCs0UcMR/M0IacaWX+ZqNJmoIjiC1I
bITBOkfu7QqRmOrgomQDYR7XuZItFp876QyP0sLjIHQhO9xO4MK6xUP6CpBGYWKX2lrtw3x5GboJ
oqWVc++q0TvYerPqAbuxsTKVoow9iTsU20egXX83zuLxZLR1ZLp2DqMIgn+qzDyZYDm53fieNVvC
Xze/xVRpqD4lXfNKe2TaLdNGWQ0QmxeRuSe7DIM7bgfAPuTTlz6G7MAtvUtpYG13GMTOHS/eUOeB
kp/qGEoVkIqwVgnqjJCcS6eLHQlzSQFu+CnrGmfJSzSrtyLOl2Iy482UuM7FAOJ2vlgh46dQOOuh
iJDeIgeFSMgtLUt8yDZkG9D/tzLdJIYwXS/uBgm6kM7Nxk1VCvz9mspAAlKoAzaN6jPYc31IVLrG
oddDxjZNOPovNchrjm4A9T6utaOtYvKXvQCF/+QbJZiw6h+1so1XfRNk9duNBX7cTEAQxLVQXSyt
3PrUBF234r1w7qQFbYGsTYoDCgZgdIimcF0zqCKkVlQu8xrkO7GWpyv1XR8A7Q0gD8amhaJfOprW
+j/HUCBd0hRsJ1xH3xajO158LcsuxHHLPtGRc6j4dM+M6UQyZFnK1L320QmTfC3Du0UfTt99/20e
+FDAcj86ry1kGRYgPuJXbkfBRgXA2EjQGJ5ZGibrvhHWp8rovxbVCDXzBDx42NV9B92zvRj1JIP9
mgTw7XhGQ08KZk3D/DSN4zwJsqrzpLZCQgtwEyMasmPSuMYyn2S6RM4pO8bRCJJ28nRRqt5uyTVl
JhIobjEd7BEFtFK3VVYGGsETC8Lr0AJLTmEEBg2jEO2j4aT1sqoFf1WFvPNd9HotBvl1EEH3Ay1T
P3ngBp/83AYPczA6d5lvZtB9EvyAv2x9zpTN1sIJ/CtLxUsSxdtJ14/oIisVAlvD0TdO49xGuThz
x4NFFagPMe9uHnB1oFFnQnG+U+G0JUhQNUKnfGiR0ZsRQho+BEqWv9uEBwYKEqWmYIob3+cS6ojW
o7j/uJ7bYo8eZN0J/BtoTzF9Y3XLsAyO+QSWdGBudJKmdAAKrFwPVGUaHa0vNCmCttP6ZpvS8GIZ
rw2O3YckCGuckk1jxN8wXs3DURbenZJFis7dJES6AMRJib6QA0x20cJ2S779EI3d8qpV+XC+Bbu+
JvbO6uuHMAi5J+vRLVpwgb+AICY8i6p27UWHfMA+tKOXmrHoogTOLSvA7zeeDZ6xOQQ9V9MiTSID
3y6qWAFPBFGD2/fTyPIaZNZr+mLqyO6o3rmUeVespA4mT5SjArcwBQCCqZiD//jyo9ULZlsgW0Rb
umY79DQ9YsxK9GXSrUnEhzcXGaWVOkD1AZuhp5AG3oc4PlgVX1Ggm1hoD7Jr394zR862eQVb1bsW
Mm0OXxR1AbkJy3Luk2xqdm7S5fvSdtXdBCFIaMSlzZcRco++ERs/AtnsvIr5r51fjEuaVHhps5O5
BeaRsFd3NpacJxWmd6ZvBKfsdsgRefOkCLi2+zBVawaFvkWhOxU83alAl3pslkhahWfbkRZwNfpo
D64NDvortB6AkPEtDqcmMJeIugHeHCmfxftks0rkFvpokDdGOecOmOHxrshkc2YeFOoFKzyI74AC
xUxadahC84FGnjbRHXhL8l3v6fYEPZUWIUdpxNnGrAG/86O2fFslzPNuxXpkUhMriJJ16eCgOWYM
hIS3l0JtCT8NEDQ7Wm1U6S5KU3ERIFVYB4FM1vSJqvTHykzKK5Tc2IlGbRR257LpwfsHH13CxpRr
D4iLdVqFbzZ0rj5ElRHMn0V01ZbnerLvKJ4+iiCPF+uYy2Z9W0hG4t6GbPGZ1kFyGPQbyk+RZAKl
Sq35r6ws+Slk6t+7A8S7RQTWerILz/WXVmuxYxuX4zNL+bZTgfUllxaUrMtWbSksQwk9t3Cwb6eB
Hf7TshMz6oUnQcNFyxaRLA82wQJbo7d36BqM1oU7dRtiIaNhitz6hyHXQ6IsM9smWt+8kURSwix/
xngsPA/QFDqIDL8lDR2ObHnlBWhE0N7U1RyRvAYuUQ/NFNhDoWn6aYiSQXLO6i6bh7GS5jmujR/z
Sqh4XNK4/EqjWLjuZejMT/40Tc9dKbo7Azpi5OOWze/bPLyQbwRy8b5VNjgD8Ipg1GgesMHaRSBY
eU6MyQCmSG3IVwzMevRAGEjzerdvr6pLluSrpzh58oqfNd55W5kC695H5XCVRZmBlisfjp4mdwJs
2N6lzKmhpQO+qDkE3TSN7boPNErLnAEDmFgbGg4WMNxlFl5oRJNKbNAXSBAMRxrSkn7QP/hZ+qQ0
7Uk+tNmjobO2Zc2dLTYYA+RueL0f0bt/oRAUZfgFGhT724SuEOYWjQBAUOhF6NIXiZgXiYtm2NuA
Li/AMBGilF17i7QJgWauHcdYMMPlENkS4crpp+i+zqvoHt2S+S6BvNHCpJiGoc2urPsLeelCwepQ
hrF3PwdlLb5cWrwH5nWzEExJppvFu9uk22uV+mWsFBS2YVa6KzRcAUMSxiY7uvjjvO8FCpkArU3j
D0//MVH5uveRBK87c5v2+bDz0C10jbn7D0+n4ntphqgc+NVzAbq0vwVkrf8cqqqeA/DgHXa1wqFL
r5DjsPTog0dmkXjQtC+tuD77uWG/MLGZoiJ5qZuxuYxJDJy2Nvel5NsMwPENilH2y23S2xC79RSZ
rGmqjvOTcWQhPiMJr9DeB3mkD5c+AuCNDwoqv3C0+tlKd5B59y848CT2GK7IEjKGfU5WVdsoL6GG
5zohZF1zsXYFS59Fga1g0sXdPxVyVQZznJ8CZazaV+kXt0NSIwc+GyftHsdDbL8PVt2i2U5PjyB2
M0+fArN9RsljWKc5dvutxkJ4Gh8hWgePS7+/0Mg3waYwdZlYWsoCvkN7+0C+eeMY7fKNWwExpae+
zw+DsdyYIRhME1BYIxeARvhB96jkNmhV8AG5om4fgCsKZ4HBZ+ZrL5/IH4HbbcXscDrSxFxP7Ki5
ZRqfmjxRB1+3VTRdUF5cfUfD2IvwOY2GkzVBaxssHOBnbCp5ojCKmIy42nY9yGL3AB/1y8AtGlQ8
lTH3BkR5Wi0Sy5T31hDUF2BfDKBZUTr1ZF3h/VlrcdJfM+w4Cx9ACAgO89z57otAHOnh1LdJeIEM
2rbjeNIvWxYPGzDptavbVk9P8GTeHckkQdO3MQMbIGmkR0Xqja9RXu9BvGP8sFzrBOHS6YsAs8DS
R7//HXizjJ3bm8MO7aVAbepJvou+xdRs9tPIq7spcspFpkp+znVXapYAHi0hCTSP3u2ucEuxKmRx
KG1wKd5IZgALha6P0ftgVzXLAzlyvL3WVe6gxs8iKLn2pjo3YEh76X/W0upfYjbG4MgFK1rYhPaL
AP/XJrXkuKEgsLa+zWFe47xY350438mmTB76xuZXVtgAxucm6KvaNLnmompP+Mb5Qs6J8/oMiupz
OXr5yVZZvoIyLgQW9TDs8QRc0C1dIiPFV5j2qDGDx4dwpxbq8dZkHNxvgMTlD47ym0sO/OiiG0Lz
M29HY1U1rNzTMEPFAuqY8jmz9BEMONsFBzPM5yhtRmArzGDv8yA9ouvUW2I7tOgzIT5NRczPpqFC
EOgCBgAh2W5lVEF8qPRQhwkdZsYNPyNfCU20uEUxDCisFahs+IGG72GWXg1gMXCjEahgar+hswMM
W3X1NfSQU9cZ89RsJZBWfXAZw7I6oSPOW71HoCSBFoBUyqWnI6IOlPIUAU2i6mvcvK1BEQYU58BF
BI5kfCGZjx2KaeupQQ/IWDXWI1rprcdchJsWWco7iiiS1AbiIBwXyE6BZ9dPvWmBbxu1p2DHRmO2
UC0wV5hKM1q9JtKR7dqp5FQsa8/YjIP7hUFTa5+BjmnRaWYYd4rqIw0hUmM/u714G8ajSjYJWpVX
YyO8XV1CMIzO6h5+652oZLKigzx5aUin9Vuw08noiKROuqCqVud0oApOy2GTtIEBkHLRH4RjB0cT
qK25OpZFoOQaUWGlCWSn0lmrxmSrgAGaV7pN+HNNZIqgSrjKOLY9LAfQjRdDdh9meKKNk//QRCVM
wBAcRxa83kxD6kESwSnkMu7yPl36vBCr1OiyzTyu40lzlif2fh5bER6+TVVeaImq8LJ7NfY4H+rJ
wNvN6+dosQVJ3XjIk2MRy+yE3c7bZQpSgH3+HPOqHo5FeyQ7zeii0AaNqklUM/bF12DzaYggGOyj
l9KODLYgm6sd+PdXyxKgqPWNBoTukEZHGRVIO54U18lV7tMoAJNRyV0vDPeJLLYx7UEf0d8LbRps
s1mkde8fKaJERWLVCiihtUbrYUeFVknRgEOKpnJIyR7QjBUuaIiWWOvyP17Jt5v+PgHEpUUVPuxz
F53SU1McO31JRhvjXvECmKGpONIduSunH0FObI/gbXyfE1M4+Smynmrw+fx5S36jHZo1pLSSrZPH
2Yp0w/eF7g6r8T5ZsdaU5x4A/LOb59kqN5l9HL3qh4iy/mTJ/u0Sp05/IpsXgF/PdfIjOScd0YOt
AXm09xDyjOigA6UzeNUK4+FWppoGnx9N1XwR753lDsoMZKIyFV2MDhSVOopGFEoTJ97NE+eK1q+1
bsv/vhbZ31/xthb79Yq0MitL+4hebHx94suoydB5Swje4H2I4w57Tjt8rdy82E58HJIXBXGes/bs
uIY8j0xEezzaDh1Lgdgh23wbAKCyTy3rQDa6lF6NfmZ9QZsBSEpfeIcTBHi7hK+eDcDvg9R4qbum
+lbawUuAN8I3UEHPN8CTzje/ucxo9D9BKuOg3aWe+T+W+D+PgQQYurzA3712e9c9NaPnLIjooeA5
37TQqZ3ZIWwfyi51bbqXDr/yJxY8JROzX/42KQpYO7ND/HvSmNb2S2w7yUmWaL7sC2O8p0uX+Dm0
Mpc3y4RE3L2X6A15xrXoq6nZLMva2loJzqietNSHqXm/NKKmiuYlBwtcHeaokxL6FXRO776JuLXN
IhDBks1BhXLRdn4JatCyXg/oqd9Hvsg/KWPalg0DqFXbTTsLb3YZV292H4xt+wb4uk9uhTPku/0W
/7u9atC/RtWrufClq1egvIQms5qLZQ1oa0992D7d6mf5wJrt4Abj8lY/kyhhIgubBJtbUax34i95
7IxHMs12vqwidJRRzW0youzE7frp9tI9vnC2TcPV8rZMGw0flyaHsvJ5aVrIBJXzfe+x5WShQ1B4
ExKDOSApl7z2vKXRigJ9AGN0mT34hlJ79LU8F9pGcS2LoKAIBMmWVpjn0gLvq0iw+6ChSS/6fsH2
dF7pZrqt2STZFs8b/0hO4MAeUzfvTwPa+Fdj4WPHrTcy884DD75aOSjNalMAnuldlStQdekhbVfc
MkatTUbZkWxeAIIDgMLvyDmH6XU9lMI3N1vJft6WNVTwcVmaFBpIZqVSZDhHYRtEyw5gtCYnXbr3
ZSOBo4KqsasaO8Pd1x12drSfCWLgIGhI+xkaesEg0YiE0sRtSF70suHzkp2CGKeeAR3E22icvoYd
jkSxbw4nEIpjj0djXxvpji5JVEIiNmu3NDUCyzoeG3oKjW8rRBUI/u2hffzDPq/84UVUHiYLPyjl
BimOYT/68ZU5g/nqQ4g1jNzke9Gnw7Id0+ACwd/uBBoPtBOqKvxqNWcKcKFKvKx8cMo3Y12fS+iI
rMjhbW1oTH2DsnOz8hqZnEMeFxc+AXuA0lby3WNPQ21NX200pa+gY1vqbXO0RYkYuQcB4U48c9Vr
YTpikWR2fF+WnnMhB44A6K3QDgMtdrOjNsC/HDH0UYzNwbc4qBVdDYEahXwkm+xcoOzUoB4bZAY3
dmzIuyjn7M5qzQehN7UpSkk0kp3BNwYY86EIDJHH2PfZAVmVPTW13BpdaAh1Z/cA8vPZSfFkp4tC
aengJt7uT7teFuzQxqGyut2HeG2nF8gmgx/RkDM7/5iO7l3Uj005/3i3fhsKAySyPE51vr0ty4Cp
P6eBXDaGGM+eh4LOCEz+3RDhcY1Gs+RRZCFgvxUUG8Y2LJeWY9UvvmjRxifb/DUIgAKQsvweZiBP
Kr3+Z++UqywrfOiHPqIYlOKUkotlHdrRT5TOAOPOs29j8g969Jpnp+/VmuOr8dSYZXW0UF3dTIGD
TSXIBxZxEXTfbRYvjSkvfoKD+1PvKuclNEYk95F5v3iGae4rB637Ps5kD2kZDEvZmdarcoa99Kz8
p+lPh16FzStAmxDoAvuh34sFl8N0NVmZbiOnyQ6NL7I7J+DxygoH+Qok/VbVWf7DVPxzn6fq0yBH
hdOnVZ5Cq3dO+GRXa3/wqxe/RzpQh9rdtE/8gB+bNnGXdZz2oMB2xTEJrOnaCesKng73FRrNUHOK
nO4E/bD6ETRt38iOXwZZmaGR5xK0dQ+t4ABSJ8HKCNFcBwLM+P9R9mVLcuPKkr9y7TwPbcAFAHlt
7jzkvldlLZJKLzRJJXEHV3D7+nEGqztLy+lj09ZGI4AASLGSIBAR7n4xMhWdSzPEZt+2268VX4s4
Ut+QXAOZrMnAqsWwBYYyXMdWou4BflH3uQ+AFxwOBfz1PLs3ob3mLooMdzymd1QFDJeByHTn2eGi
N/JdYDTxppuSPvCnNq6Wm0YLuI27gz199+YGH2iB0c/vqRQKPz9nVni+dUpzfPWHMAKJ598DKQSM
V3iZ4o1BKSJYUL8NTDYyNOtF5lbfiOxtnPg4i0QPxyZbKD5Rvs3Eb/ORbOjwrlz0wXiskeuqTfcA
CZsFF2DxyFP7MucsjJDGgHMg3lCOQ6Cs+gyAxgdqpCoRmmfLbt/sa2S4I0wW8KNRuXxJdBROXn3K
I8d8sOA0O/2hvi3V+/rYaj7xtH6zL5EAtCT2CvxuPnl+bD30AdBUsydL+W39xu+KIMhJCnCDUk4C
QdUy8C80VQPuCd+5x4PJn1tIMu0aQLg3zWCbn0ZMvIGW4Vd8wkCfUifGadB8vINKtQuiDACSp56I
6ebP/dSzzuEYCkQx9yQD7gMERj1tZFTc6Rii4/KvnnRNJpGiSD156LJPNZKPyAArPWAvgnUWVM4D
MsTjDf4Y3qlLIvANQ7x6Z9d2gbhAaEMtXDPoUdugV7Wt5BukizZDIccAmMRwDY4u81vsAFmIjNn4
Ax9Zt/KszrrLu8DYtmPbHETZDCfE2SE+LvPyocQ0D3heq16wjHjyEyT3LsKHUVdgDCtkMamKOC+1
wdTyT/c2avu3ewsK9u7eIsOAyO6E/SLoVtjX2bK2w+Ywg7OmIrLmmwPBvmrLeACOpN4XXZJ0C3hW
QSFH7jq3kuXajsAYMFcKhG3Xbh8aC4SxFXatjdz0EDNbhr2Pp06VdR7hGx3w0zipePXTQWkmN3UA
sXNZ9Fu7l+pgICXk3Andn+mMDjrOwVDmC7G6NZSl/zWqmb/IKtlv7Diw964swgd3mCBtA6h+kXly
AsSz+EgWg2NbiG/az0D/dEvosQeHHlOJfQvrv/Pxz6dkNMKIQgAyjvim60Ns+8FGN8C5y6ULDIqf
rssprbi262ZhNsgMbJEW9CQ4UqSdZPxEZj4DzSkvCnjgWuw1oqhpLs1k1gbA8k3d/2TW483fKqQi
QsZK6ucqy7aAciOuhzdvY/Fw3GZTsUuLZQzdkI+JKtkhsQRkx42RvTDefx9iz71HoLm/A5s2EOuT
vW16YllricjVNGym1Zbsh1i+DZvDb7wbMyDbQa0Nht2Ni5yxJaKL0Z62tlQsWBzv543v1ArERvSu
CF9mtI9Lhkh0CXSpS4mrQcTbhWm2fO0pj504ZbviI9GKDeAZ929XhDrNMWjgp0lHqzkBZAJ6iQxE
1ScIdPrWJigAKs9l322onQ6GjL7EorC2vbI0MCw4RCpoz3ld5oDypxwMMq7oF1QZ5fWbjS20XhZ1
jejvZE0NWgY9+C+htJAUCN5Ca12fdecjmRD6Ussmh0RjlyCbH6F7nGLl1WzA+NYsXLgm+wVVVlML
nbnIlNnnpby71RemBeqPuVXbK7NAomGPlQHHZ/xY04uGVyg8N4mDd45OQ/exsNMYCmfwm9MBMaq0
g0v3r3IDfiEFXn+qedeTymMSmdAsX9JYtz4QEoIrfjpYmbTXTp+K9AJ6sGbDwAV+KUzfPjP9bE7p
XnSgajobw85einhQ6wgrFYk9iO+exiBbkklCdYOnKuj3hM76NkIVsWfsTkLQ9LlaLQyokh286UBn
QcIbBSYFgUrs57w11TZj5SB9d7Li0oHSeT3syIaqHJ7/1ZuGvJXJhop5nnFneWsRpsxXpoCgZNUh
YNSp6O0QwxtZAS+Pctq7JQiHgu9zXUotZM4rmW/azPhBHsh3TsokiqDyE4I8vUE2+wl7x/fezF+c
m9TZ5cGzERkfkAVtny0D/ICdHQ5Qih/iczmkCtxL2rgChGYtyya04ONJgwUYI9VrHyRrJCkq5H5E
EK7hfvhdx+XXPBDNp2pA3N4QIXvAgscF92TN8HfMkz0+Wi1YcCqg+WWyFvi44n3gCs8i7obTfGrY
2jiYFdZUKimBJJpa6CA6ZGYNoMXrsRtsIgugPdBhvCDx8gqxzurRHQvvBLBgtaR6Q4N8Ma/C8i7x
7fHe4z3WL1OHEFwBiBjl/OgAX/zk5pDT7Zh6DvKxWvRg5DvRYeiM7MSmw62OirrT9ZKn1iYfkRDe
qfpciyB/9pAF+1C7/pJZVYi8llUlVPrM+yZ/hucV6Y2FfiDDIE8vyJJy76hUxdVrr8phHgR6daBV
TUO8h9OY+bShxUTU7amYjnxcIRfI2VKxcQuEB+Hg3lBxiPwau7HKXdnTRcEVGu0R3bCX1IpIvHEo
c9BbUKsr2ujcNFihUivrreoOLoMrNWLpGi0KPrBdZhj2CLblpAIgozo0WBzAlZQl/hm/Lf9MZ0ZX
fAJfdrezzJyPC6v0WzjgBzDBmxk2hhmUmaczOgRQBTj4EQ634p/sbt2oB5lQt1vx/3+o2yV/GeqX
O7hd4xc7apB1p/et+eiHEFk2oBKSL+j0dgDxB1/ldtEvIJSQHm8NMgIlfZlnf3Wh8q3ZnUa8Fens
1wukDSKSpgTL4T8PE5Z/3xhdhe5krrxdlSpFVTr5QjjmddQR9m7TTdy6UHE2oVPqUhTxRyhvlnvD
jvL7BtKQHKGgk5oYO+lQDBxZIIZfLAfLfqvr6CxONgZEjc7D9AYgN1rXm0onwEr83Zd65DGy5Xpp
nW/1IwN2e0wxE9FVbw0D6HU60SUX5YZYmeuwFeukiLzlfMW/B4aXCsBtcHh3dO1UK+ySSzNezUNR
51C/pLIL7+ahUm0W6zAyytnEM7yLDRKiLRgm9EFopg/zmUzbt7M/1JFJ7zoyxYuNfnRQf5/d6sQ0
zG1UarjVlWAJXcYO3njQu3kPRSvBTRWCSZ2KPk+8B21BQrtLrLtwsighr7YLG94uqbF0XO8hh78l
Kzt2njt1GkqBAPHA84UUUaVrdefa9gU0KeVrMfKLIVjx6mh5CSVOFGpcP65PMkrBzeQxfy+r/pkS
0ikNPZhy0eEJmOtvVWRB9Vk53gFlvmADNgQpj+9BoOdc4yiWF0xIayrRwRjB5pzazWs7BAkifQ0y
8gqvrJeu8MFiILPgWKXOtJ8vxUvz91kSm291dNamjngJwyFdsDyTL3NrsGWm95honVw558kVvNfi
VDfjkaogDpFcGyTi3/mYy6Ca1wdLMmvbawgypnuyokNT1bvEzrszlfooTq6Vyj/mUoFJYxqZqvoa
nBXCsIL9ra7N7WrpxizZkgk1pDoD6CIHiIfqaMywhJxo0DjJ6nbVQGp7m/RgoL6NF9iptZdmj3wt
08UNx/noHh3RXKkb/ZOQF1FCqbR4N7pZgoY3nm/h9k9IsKPswP51uVUpv7rvPRmebnempR8tTNAk
ApOKB0a2taj8hWEI+e5fVVo+0kgt0FWRCR28ERwgtVmb87+KBpWtB9G9LNPL22VZo9ydUSJv/fYv
bavWODC3+3R7cHCQgvdfp/vb3fWKe3d58EJjzX9Dry8mr+twNxfHwjmAYaObwDTdXloQSTDyrP8S
182TlWbJUwzJxoNkDBm6Uz307Gwjby4j1uFI/nTrTQMqo72bFc6zBtEdGTFhmctGsOoc2dxYGTzP
FhoCfI9tb37omkGdu6kkCm/cIFcEzMmlZz5Woq/uXZBeNW5iPlJVa4LaK8iC6Eh1fRsUuyzK2XLu
wK3gsTc3vtYmmDiRood1dRvvaXBw4iYHeEXMBRWpg4cfiyHM/kpV7QhXYtq31ZYGB9okO8W2+k6N
dLtGZB4Rwg3u5qs3dodss0isaTBXJt2FOcWF7OngxfGXPJHmiUo9lodbX1ot6ETwDxqNPrgiU2VF
jVSVQyJz4VR+f6BiMhb2TkZw1pEJ3UIHZBwbH6nCkNB48cqR7egGQOvBDoHusZXEnqqLPrLIbq+j
I/V9MXavfud5nyDtPqyhCDjsgh7FUBsrkG4hRzP2vFNRZVDgA4L6E3gKHVDiZs2xaCOkrlnXubqF
Ap8uS/CFwEezfNtxg0JtN+fp3XLzE4Q+jq0qFu8S9ey4hpi4aT8YuO0i8D9S/Dpg6quudf5UIMi2
0zUkfuCl9Z4mAwptYw341ak/G3Byfo05EiCTzvmR2Oldkw7Wi46bAXqglroKO2q3bmn1B78UCfwU
CQNroNM/JQOUcRUEOr9N3aFR6vyI0F1mcAbjJ+pvfDvFTyNlgCRMOPLINcBsYSYAn6Vh/wEaFeBy
Rv3NrJvQ56knEUaEQ202E8DekxnQEW+jDZPZbbQo/uYT0QEkjwfQfAPeYSyy4TWTIbJLPesjZIdL
JCWa2a7um+RD2TonWZjhV+B50mWB9OiLlhY75+aA0Jo9RF//7tmlEKOgnrkIkLZt22xlxDECRIFK
P9CZCkQyn3V/qPuTXcBMhnmzSN/F2QxhD0cwg+3eRfXmGBsfHg0+ij2F1+ZWiSjZmhslYCZ/x+jI
mEZJy3pH9X2cLtSIwO6laItiK0A/8NHKipnPSqSuuU5st9ojCwnivGk+81lhLY36uAGBtuUZHyZ7
F34yoNSQpsCHHDzKVtFZ6yl3fhkKDzzYZZj8m3K3jPXCj7R/9BLIjiBVJskv2cgRcDG7FTUgTphf
ImgI2qt47FfIofKPNzN/4OFmCFK57B2gOTskahx11rZPYWepNVjK+s1cHEHE5ogKt2TJ9kl35ggC
1/REjXToJAjDAOq6UolG6xPzbTTH7N5GC2wj2LRaNfB4uVayIM4syA+dOtesLlSqWVrvYi+rllSk
A5y8IOYM6otTekjYnCxqEIgtnUlKhOr+MMZsMXX4eYw/XcUuof1atOCeDAeneDQS80jcDD7USXcJ
sFbrfnopoNEXTb7o7q6EaPej041HBvHXNSZHeQzrIFw27uic6iS3PzDQpc+0dVrlB7BQFqsAWXOf
yMxPS+dksmDrWnkLUL34Sm9MXUO4ooTP4tow1hyboHVXLEiirzo756XtfW4T0K6OzRgdWJaqx6kj
tVdJDg0dC+lCdpSIfZJiHFFb4jWAwycMm+4roqXdsnW88D5xTRNiriNYRu18hIhy8mbLociiIceo
ViaCpy0YesH94bBVT2c2tqqd0i7cBTibW6czO/zCmx4q7i5gQtMBpJg62NZI6N3yxkFQVmMmarCM
AL+/HLce5plrKRFan/jS5j9G2AyrWsDpSn/LNGzjK5TlJg2ue+4x/jkF1y7EFLvP1tizpU7iDlp6
QbdrRGvsGCKddx0g4UvE5caXsu9PxKHtKbB3Rnn3mZUp5CCBvzC6OHtSgN4Duo2zoCogG4op+cmI
9VvdrZXOFGP1ulMVmIEcTJSAaGQHumVfpOlJlNWX+Y6nf4ooQPZFFlmod1AsiJ+9rDjlueE9xSB8
OmBGmd7Cbvg81acMXwsrDJ2DkKBK+bl+RCBjkZt1ucP015+x4O/PIxcd9KGdfJtYRbQoWR8PC2qR
YTQumpKH27wboGtmQAfB9San1lS81ckkHXbIbauu7XSoQayP6AXqqEgNt7q8lvWm9K12SVlulO+G
PfBVOsLfU37brd6Q8bhlyB1epETTelO28uzqithavVYas0dgmNadSrixjqazQAxvZ1T3p1YkloI+
B7mS2xi/noOL0MGmHmXxXFXq1YaX8TUq6w0ccd1nM/OTFfKnhot2XXj2zLzeqFSKpaVGY+G7mXly
iRGBHMVU5vDIYZ0THKiKDnLyItMZwhTQci1GCNEieXUTSw208gS4oyQuqgMBAPRvbHGGIye/eNP0
q7T1Yo0N28UOx5RcGH2yd5iBr0SZQAO9rQMHYjpm/OrjrXAtwb8UXhivTM6zi5cw9xiOeb3utdLA
egMvDjXPV6fOfgx52zy5YdRsfT/P9kHGoZQ2DUYWow3F9ajmX+Daj1e+HNVKMnfYgUKQctTp4ClV
rn3JrTUVO4D3HsSbgWPzrcgypIsPzeOofED7kyjbI6YBgCEUHq5QBnmrK+XZ8OO9CsX6T5oVvo1P
7dQ4TqF4qUK2QspiZzzCu4an0EVBsSLsf4LQ1Q6xXgufMKg8gUixuoZwxsx1VKQGZLc3O3tpSBAg
tE5rPQMG3h4cq5i4qV24DytIQ9yKAgSKeK72ObYDZEi7wlsmE8M4pFo/iLoKHiVv0lM7JP6SGL3F
X/U6t9NTbk/yTPDAr8Hlm0KUsFjgtTW/gm9DI+ffSu+lFgO4XvCHSHnUPjK3AuHQNNUO4ZttG4LR
2LZ0+BCaIK/WPgJZ2BuOnx0GZZ5eDx8hF/NWT4kY4Mic68l+VLG/DowRGIOmSXZOF4UbBDkQ13NH
zIuIlYPdBqCQJE13ZpI1n8gibCJnG0Ocb4HFVracqecbg/XbP5aJeB7xMqBkuOvtLAFquFDUUD+j
R6qr90Vqhce/29PzL6Put9Zf+t6M22mo0jX0dgzGQzcg6Aop9PLYwwOwUZVpPyqkhEHmWI2vuX9X
9J3/3R7LHzZ33WedmthZBr1/QhZ4NffRWWGs1QCkEr1vbHCqbWyEOXxP0xpITwuebjqk3mgvGfty
w0zfcNUFyCT2WQlxHwfI605kNQSKB/2GxL7ZQZMBa/M2e3ZYzfA77Spw02T2JuVILo6SsjgDBK/W
SHsqP1TS/EbQRkN8w7SVvN76sGgMV4bPX7TAH5NQa8gwLje3olf35QbyyOEmlUFw4gOgV7z/SNnv
ed5Cmi70h4vruN3J0tjIRKVvfqmT2cDuH1lvLhAtKJEhglcixwoTbmGnOJEMTTYV+VSkVrsFtpNa
sVe0nqn1T30TESJykSkQqBrqgmUC1pUQoLXK3j2WmmGpOdV3lQBhwNC8lNrN7R86ke4D9GhXYLgN
smsYTAAGHZ3A1M2dbwoY4hVoNZw7o4Dq32DI5DlI82oNJanxDMhXehBFIrZjkdv3dlzwZctF+NJa
6iFLc+cHgP3Ib/T0a1j+1V2GGukbbWKByB/fCvAjeHDFeNmJN62P7IH+A73+VG85SmxlUc3qQ95g
ZffAdh+VgjDSTZAoK8Jmy3UIMtwRgkS3BrNwIPhh3IPBBkxUBbL24VxZlDzqjlRshvytSNBDfB3e
tw4/F6k1ZoCH/du++YgcnVJlK1Dbnngt1d6bFljIRoQim1tm4ZnKdJhM/HxU+ziR0cnE4pP4DGLd
ffd5Ht6Lrnce2JhciAzBVp29RdpovCGrIRu/A6UX3GNtO1tRtTXYsOpTWE0r17/HAn/FbKXqQmy0
W9treCiRINxX7GNkgxsO77V/VWENPm5M/mdgZBCD8tsQTpfOPo9IFYc4Ym0/NHndLHNT9Z9iz/7S
ejL5bpUNuk9xKJ6W2Cqx5FV4EFrtA84gyBbgnQ5qcKN0A8IkrRmdfdP4khq+My8o28TMTnkcfqFl
Gm0QXKBcF67dJgdarHkOfoMAwxdrYvMiXi/d++nZqPCpmJi/qL7pNaAdU73TucubKdVDpjPFh8Er
FyDsHbcAzWQfJeTFlemGXzMfMGgJLrZLnIbdxQWAGqkGTfg1hjQAZ+DesGTkb3/umZjReK8y+6PC
yuYMCiZ1xqpXnbEDiXe8Nz64dhQd7TjaBFZWPqZp3N6LRCKhpYMyaA+fy7LyGdtRq9Hy5hQE7ue5
lQ3itQb444jFEXYtwjEgeQkPGdnSAcR1G94p445KUemJ1b/+63//3//zrf/v4Ht+jzTSIFf/pXR2
n0eqqf/nX4L967+KuXr/+j//cjzXdjl3wGHBPbCPCOGi/duXBwTBYW3+r7AB3xjUiKxHp87rx8Za
QYAge42VHwCbFpRw3XrOzvYmVgUg6R+aZAAMV2v5itA5wufqW2us5n1s0IXJEYiVbUIrrI7zdodU
M55exBhmW5d45SCX6izCoYy2s8pgEjU/lYEjvoRIhLktM+KExytEYzIIhICZiA5B4r+vI+MyS1cM
v/ED5ImRPTsduMr6sz0d+ripNjkmPTAy/dWaVvoTyPSzHW8ZVuw8ExXykdx2NqG+ZEwDQE2BLf75
0TvW749eCEfgl8U5YtDC+fnRgx4vN7paisemi4YdgsABsqbMcZ05RvlSJQiaTMuJbgQOunSd6p4s
BDBPgGozpIn92apSvnHIQvfdOB2baDbsXkOs2DhwXocvaVRZq9hOurOEJOaxLMCTMSA29WEE6TMe
r3idTME/jRzvyZT5UBoJ0uFEr5lZDXc6jO2D41iYcwFpkP/hd+nZvz4ch8Hri6fjIDVEcMF/fjid
m5QuUufV47xIFwUHLj93PiBCkV+hKNteAdV/pukwqpWxoSmPipMV0rXUdSigVWyF3hf4gPVa8EyB
NQ0TU6hqiDVw3nyydHWW0xoRH8UHFbP8IzcKSAYVHUyH3DnW8j408uoeifYbBOz5Yz6x6ZfgtgXd
QeIfqQ6UYcm2KcD/SK3UoYr6DZ94+eE1g2ptFTnA7dnZEs6peD9KBdZ+XwHy2PvgzLC7pFrWPlCE
YfMI7Xr++IutY97Xwtq7UO74ZWlPCnOW5t5haiT5ubENgE7q4PTA8pedTCf6XnVe9tRMB3gKi4rH
IABDIYtEu2gBPTxkXqGeLG1WG8Mc8zW1Uu+uS+feOch772Z/o1NYbG05TfKOXL5t5DQrm82GGkqL
hf/hF+F4P/0iOGOuif85FLMlYMjSnl6ndzMVZhZrAJVM8MjxiYJ8HOsvnQl6ZcIZRuUH06utL7QI
c4y2PwXc7y9G6GGJZlSQgoyTM6nKziqxJB47y8PSaeUVRbFoJrW3CEmA0N4pY4jLJOWROlEDFf9t
3TxYwBJ/W9cusmwG2013shvNI3Nc80hnTp/Y5UJFA7KtEChiO8eN97fm32zmCqfS2/8w9/w87U8P
EwRQwmHC9SwQ0Xni54eZhBUz04z5D7KvB4RiM29hAr9wb0WGh6TvzFy3qadecsbXtNYli6oKgdLr
nA4MtyCeRRixcIE9botdjTjDNM9W0+z67gCQ0bnVEG+DAVVD4wNOJzOEOy0Y1bJKTNC7Wiy7ml4S
LcjZQg0sM94aEJ2J4CUArbvhaLWMiwJcNr6XXgXyXP75qXjyt5+Y7UjGpWmBcpc59i9PBSsqJ1BN
Kh4Y5HLP9iSYAWqTBClsk8otcaIGIo5XfXGNxJiu3lEv5xA0ILpkqgN/HoCxLqjkiVrZlwPy4HrR
rOoqNsDFndVLSgXMOeg5IIUcHPmUMRgHW6kL+fFmVQtkp0kG6cZucg0VfgxSjMgIdlTUU13nAqEU
DvZvdWRXTK6m2Xiyo7qhdrHUdoyXaqL3XshgdB4xDUNXxApiMHWJck8tUQmNLb+CDBe1vrP2nLqG
QK7jnUJtTT+B4TN+TsUmtupxpzgSVaZ6lvcCcwScimBNwY4fhP0ukvG5u2hrr3+0JgBJASAyQrfY
KU2lqa0boKCUNnDLQSIsDBTonTvT30Pcu7joJgLN/Nj4RzeTn1KlmweqyvHpWqWIYWyoSA1mCggV
M7/882/E4r+9Oh70NjwT4gIed7ALn9rfzUODx/C5G+zyIQzNyeusPsZ1FX1VHZIO/V6we0R+IqTn
IQEY/Hrh1wKMGIjv+y8Fwkob6KaCJUOK6Onnnl7VMmxghpOXGREwruBiEV1cwScFuloqutG4Dgs9
PrahBKtIoDbRpIhX5EZ+Bk0sUk2nInYYzc6VE8vNVMwqkI+WLu93VATQ6G1IKkIKeR0h1Wzt2viV
EyIo8q16HY2ieQe9BlocK6OqmoFDcFSN+9QB1G2GXvMMRBJQAjNn6DXU5vI73+bvoNdF0Ndr3WV6
vgRdZwAwB3nfViJfLEvqq7C84C5pgX/tAeJ5sbUFpXDGshMyFOSTGZR7PyzMF7CKNBvMqf6WzOIY
/OcFYl1d4yLfqcUOguqF03y5DWsHIzzAU3cattB5AFd8caq1MyJvFNKNQ9mGT+Bcd5CfA29dJev9
UCMiAFiBXIL9InrF8kktsrH0n5N2tFa+0ad3CrmhO5231p5G4g0igLeROpYFD17RA5wMnazW75cW
ROPgnAY22Z0OVM+rZljX3NZLU4xvddRAdj162YzZ8xhutIWIVX3nBvCgKEdnn0EAfyBlyCZujrwf
vRckMYplLIcQ+AnIp8qmMnd9BIe9adk27sDNPrtRfah99QwwQ3LHMB1eB2yMoHkBgWuet0+IcwWQ
swvypzwba8gEFO2WiqJM9b5ukThORYgw2/d1zTaxtvMrPOzmKmepfLDKPL1jpdyaQy8fqKqP/Gbl
W/64sac6yylrKHfM5n6XqotVqD05ayEaBHbDVOzJYRRShGyqa3qJ3OiWARCOxZIL6rYXQ5nXqOJw
6uX13var8kdrJV/seHSBea39Jbbpzn1p2vXWSWsD+UAj6BqA4twUkc4f/jROmuz7rCi3cFi067KF
JJ6KiodiQqMgDRIqyRMQRRk5RBvrVOGVQh0dOIQDyFaMmKXcqERMvh8+uXm+God8eI4TADTcUpiI
tWDHjtWtA4BGjg/pRG7I02IFYFF/6KqmQgSua7vkXMd5uaxN5l3BTxpubbeIoDiTD6fEgnceKYny
UVgIFIg8dL8CU7VOs8D5EWjv2DaIyFB3pAN4VycIoy0SmsbNP8+E9q9fS6waHGYzfBiEaZqYU36e
COGGKhurN1oIxptwsXY+wksEGQDd1L0XanMHqjB4RKiuhXZU2LRPYyNKCN6AJV/IwrzGrcJ6oCuz
bzl+lUgucz7eLJDDHyBQ7Uc7OVGsEM+KBskq9j+ttyZSFT0J2NIZJBwhjLsM6jqb1xE2so+X2hmS
iw4b654aGCIg9//8GMxf16XTY+AM64bpPyFoh/3ueyD7HnneLtOXt5x26U1IUrzyDMrHIPGCG8C2
RvBl3l76NLBXTm+Xv04G1KNIkeRPb39YgM8OkbJ4+c+37Ji/rHOk6Zqui7+ci8nD+W3nCaSpCaHB
KL7MC/rRlxWY0IPoM3zC6eSUB9tOsi09n23/qqZvfGUiler36gC8jXM1s3X0GVIbN+s6buSKR6UC
R9Oa3JyZ9KJni4PLJU/XQ1iDOBghj5VKzPDBCMq3MwghOKtOA+ahAtNZDdPZzU5BIu8/bMdNG7GT
n58LZ5YrsS62LTgKHNf91RnCIA6byyist6lOnIOG6vQSCSdIhOp48CnKPDCpIX/ZlRUAd04fAfiD
eiSSyA0o/RDHjFT4yQPRLjRzuLiYcF0/ZwivkZnKuToGIXbvVMw52I3ruGPgBoyw6Oqb4oDAy1fk
7MQ/suKCtQcmNhXYCGz47svEWLuEg0k/OH7abDJWlqcmbeUBschu21TOeA+Ib7DCjGB9nMZpGz/6
MY5v41gGCAMFYlJFcTGDEPMQiAjbC/K1z26Q5AcLPxJz8jJoEBkF+jwazxXoGy5kRdVUHHQ57gCi
/UL1VEWNdBja0l+ZWD0u5ytQZT0NWZt9u9BKBVuqe3cxVzZbPcT18V1d1qrs1LByxbsSsoXUhS7F
gSHaWmmVva8jG4NX+SSl1WLf+/tdQ9EYWwuXeVt8sMt9wECmlwKABDFAEzA/N1UrgMYsfooLC17f
xPTBtqaN9kjl3M2DZROYERZJwzr1awFxrjEZluDhxcQkmuxR6lCeR8e/E06I0lSlU99c1A3jkJzg
GcIAgXM0nOzHzaLj7Ae4lCVmCCfBsgM9Ec+R+0ZCrZfG8KaBwL8N7LvmZ7Jw0jLZwcUKP+bUSHV2
4qzhAQnv5ytl3rDJhmFczWNEWDjFY3wnq21UJyAcm/pZtavWpmfK9TxC7pdXGzKJt0GlOUYr4AWL
LY3qjIV/idLg4HLG8yVQZRA2KPxhl7L5Ok3gOycogHwkcxqnR3R40YCP8UBFP3SdCfyB9MDpFuhQ
BqBlSIV1ol6BGxi7qsDfhO6K6mwLWe0ImV7IPnIicDz4ZriiZzP0/mc7r6OTC4qxu6psN1boOA/g
C3Qe7BGMSpAl8NaN4KFa9hCyh/BHdiUThKptIKEgahlZVr62YqfZei1IaSEZn3ZpuulHJ9o7hlV8
SEcf3zGZfkEiXb0STW4dIV7ZPxht+9Us/eQL0mvwRVKNeXEDL7nDIkcsqEGJ/kdbSuMa+XlyGusm
XdEF4GA9ulNWXN4OFzC+gQ29x5+CLpL6TznAxiDx7NNtWnTetnaM4hMUnJcDq/yNldZAKHqIBhjN
sYtLuLA1fEpLzC7x3kwkA1QXjwwOLLYo+oiVSx+TmG8G6kqtpojalcAGckvF0PCQFgP9znmoCr/h
Elv9i+tp9ghdhWjjW/AHUbFUFbsDMm432zY9YL5gnM83fm1/o9FkIY0ttFr5Eps589EyENrI7CO1
zTUKCfUZEqfmW3WNRh2w9IVix3TndoplOrgogD6pIYgFt97bPU+utRgxny3dh86Zc7Id9XbPnXDv
kJWq5nuefg4bQOTzNV015UiEHqVEQHa6wHSg+4bbspvv65/umTr1tfHbPQdJBd53hG/uGtVvOiPh
W115+wIhHkCZdIH8AKPFF4pOh1RXyH6Ea734f5Sd15LiSrSmn0gR8uYWhC2gvOsbRVulvLdPfz4l
vTc9PTtOzNwolFYUFGTmWr+JHGvvyRZXKSC95SnuYNeeLdyA2HJDzL8WeMEyxwAwdxtE7ntiCPyI
ZZ2KSqU4ydtrbdnr6grEVpAriS8iFgAjeY6bClpAjVgYpOX0Gfpe+lxlGBsO3qPsQO7Z2Kgwcjay
WKqJ/sRg2VEOwUjK9Qcx5FtZ17jkHLtojaPmdCj6dP17GPM2ogXe0VXIN+t9+ozNfXs/afbu1iOr
po4/syv2cq5ubr0z7wi+7lVZ3sl+cmgdjrh6qWNzkHX5qA6nyYw/52ruDq5RpT4BwnhntqN1VJM8
O4djzYZv9IO8PLhJgUuSmmerVJTTTzFv09xpfk3p/J2DmP7mFsSo4zrIgRajnzY3JucTvQ0fxwA5
krzXsy+65pJyZBC4SzbMrf41tgz03Ns5e5JPHqfCOsbxaB9QmNuVro1KjT47d20sfhqDXpFtU9BI
tF3rHLFqbM0y1CBl4bw8JZW3VgNS50qzqUz0HVKS9V/dUL2gxLxk0Tj8uyNvcky+WUR68UPpwu8V
BqEf9qgma3OYgucGmUMfNX8V9sD8+9mQwcvjX8+NutB9BFYP+0qI4Q2wKTxZjcT0//E8nJ6hhRVN
ufWmEiFsRLS3NVISfpDixJL3Gvu2qde+wu9aBb3efHoNjG2B+Nhe5Uj85pn2scqWWWtPW7szfjnG
2Gv3eZSQEpAjCWkFopqeA08rjw6exBs5IMt3sx67X2AopPisDM0BtLf7Mnv2g2yf7ZjQoFYNF1ES
5YUkh2328qTMC9GLMp0XvnbtYVRFsq30OvgS1NvrQMPtN3o3F0dNJVCCV9zH9YUAvlwpOW9cwr7y
rJMGWBfLhOBfjkXU5W+zK6a9DqN4m7Vd95mU00p2UAxoXljAZXdo+FRPnouHkXxUY8EBbtg1PISk
0k82Qoq+bFCsZuvxq/neuYa5c1G83IlkVN4Lk09+eSZKaZU/CzclEwhwBKvd6vp2Ffhzr4BNhE+2
gtFJsHjRyhF1DHCEeMRnO9vhbpzLeo+ZxfQ2F9h1LG90kkHPR0cxO9uz4oHkivXVzJL0Ss7jtZow
gohIS++LMMF96po/JYlqQcEnLGKTAVv0RGSDFjrPyojH47Ka1kpsPZXLxU3Z21VGrGzk8hl5PQ3u
d2GPzXVBLbNo3hXIx6zlINmrBwQ6sZ08y5I9dh7mDQPLcFHoO7a52hEizsoBXPGamorymITlnRb0
4fvoFLw5cAavIa261kDLqNm4ka12Fqa+QgboIGNYABJ/paWrXmRpmVEnGf+aLzOicoY+N2Ewq+K5
/3COU4FtIdyCExBG99RZPbvTvhr1/eB09/rSAGUKLtIfzcpY7vnRtw9zGWOFBrzHPQWW/s/tJGzM
WubxR6h9GcwQzeiuz4ileEayFo5o1y5r5K4yVDNZ4+q303vXuDTQFp7mWhVnI1Pvf3fOFfJGY5f5
17JO2AmiX9VimLJM1uTYWarxYxp56RMZVuLGwvvZ2SlteudmG71t+DeTD2rM4ntXttoGQLO6ATZr
IOhkx+9pqNibTPEK/FEoVgPK3oFIypMsjoa+B8rELqoIrOd8LjfFlCfvoagJiC/eUGykk3dE991d
rQa/W+N0THyEf6aDbO1V56tZiPpeDlXCzWyoAN/TqnzgDP8qn5PlZnWULypb5od5/N8vSrZmBLHk
i1IQimSzkFS7YJrVkwQLXmGDSzEnj7oKOMlcOeeyy5WN/gfAMFQC4rRLJ0dy0m8TXTvJOaOlk5Vl
s1+14WaaxzXolvgZOMH8agCaTlpIprKkDgVbNES9ZcnVjIMxq8m1lJbTyQiL4UG2Ba13j+yTey9L
eqg+VygUXkuA89670dEusi0Ps2+asKKr+LSKUTkhdnM4Xx+h1umK70ZwkhLT6HTWq9ybwBUsLy7o
CqjvWureydacdX6lZSbhftmKjTjfqRTAZheqr7bjpetMPbd2nRzIsBQvs+3Eu0RRNV8Ww1Rtz24d
fDiqHfFfjN1lOCFaJRvVlkcVRuMd80YpXsakL7Z5TKRXtg6BkZ2aiV+069gWuQ03fZFdsxzFa+K9
bNyXh4pu6DcYB6QkcZnIg8h/BESe1kNzSQ0U6tMk03zStM3FqrCLBdvBbSxI1U8I/2+vlZXwaMLd
4iHOevOgh/mEs9gyhwqeIDOyj3oQh3EG6ozGXv6seUN2qSJxUXGSL8AczhzYNANXmqXVipr2LpgA
LgVZVTzLOvySvliZDp5nqYq8Ae/x5SA0yQkmDfC7XjT8+jJ+1EDgBAKPQFmUI/RyK5JefZI1mmCv
N1lpspVtYkqGh66frt1lj2HEN7krrWQviy7RM/Tf+6fZGb+guNKeZHWrgI7jH7Q/ymLYVCaEFVDn
sigvQ62/GG2anuWTvBmUfsTqBfOFFyovquVj4eDzj5I+DOaobgy16zf80lTbvC0cXw7sC015Gn5e
/9qm8mZ/grMMuotZ5tjQ75M03uliyp9ldysnv6ers/775buhyRnIevcSbIvW0A6hdYdrDIIQiHYM
4yFxFoCv4h5vVfIuGZ0tgLDxLEvXKnwbyD6N4w5e5u/hyMUbIJCnfg1h/iDK0dmkJnD5CTDlQx+7
2fUSNO6i2x8cva5ArSRrUE0bx/x3P8Prhm3n4A/niTLyhyTUzqRF2zOAssxPxlR8Dw4yWnlrV83+
f22X41maMw5/abElWeL4FZmGu66F4i1Ntm9FqcVyK8JAQcVk6Qzbjc5sv19vrXJsA7rPrz11PLgk
Qu4bQ/slM4u2K1D6qmt7JzOL7NrOE3r2Ty27UNkriJ3XaUD2NswGb3u14tG1176L2kfP9KrH1Ejf
JKCijEN365Slt+1YOsnsrSYbdh5c1WJ3k2tKlTo7CY4tSRKJEjDJP12kVFMyispHUWXcTEORTCvH
yx+Qz4sPEmdzrZNoG3tsG//qEYZ1NDiDckRI21Zd3jT0eMVsgvzM4V8gH2e8ylacqvDJxR4gTYZw
O4bE6UplQJRR0wv1LBJvo5FkeTCWy4SIwkOYld8mvU6OsiTr3U7/PVTWyYtqK6M/cWi7twwkcyM0
ju8mp+lfrKRrNm0lmu2wFE1Fcw52HEZr2VqYsXdf1eZRNsqqsu99z1C1R1nCdgWV1ykr7rDy/nM2
VdtGYW0/YrjcPinJudPz4VFbXLSHjEysF7TqSrbJOjtUcEOKBgJCS39Z5yXntu70Ux9nl9tAexrV
lSz+NdDILbKrDIJWNBCmmH8/SQ6IszzYF7rrppecfQLcfY0QVujsFSXX7/JgsP+vO3b4W80JABG1
RI+IpBGlWMDsZJmHqrdOstSNinWHv8JXWZIXkOPTOsYwe2dkA3rPvRs+9cRTl8FymiBqleXbHfl9
kyDevMzYCss6DYMinmwB1ibNsRKc33T5J8WoI/umsF2UNHn75CWu67vUMJSzLE0DdMxx0N5kqXaG
/lQX7rxLScCcolBgTLhckn/vrMjrdm1SfcoeqVb97iGLU5quLbOMcbczW5RM4ZLMOJ+uPESXL0OV
evfq0pAtDYUJJhJdUdjexeDdw1n9PQLS5K+51GF9WOmhXzLdhjabjyYiirPePGVLttvhp33flIRR
ZAdZNyyaMgqQyuugplDMR8fb5s7Ztsa1negRmNvcvMjL4I24eWHFuu3x5eFAT4NwF7zstLSY0OBG
g5Ca7Cdbwai99Jh77aVAU+7ZOGvY7p3UZ/I0pNpXskGWl1YlCL8DHYTGLbCkyb1Bf77dhcok/HKp
U0JazcT7s/XWbyysE54p38QwVJ8EZ8fVwMd/IX2nP1UktWR9jZU5YbOm3KtjVH0KjknZWNpvfceG
ByVHjtxL/W14jtnJXQ3C96HVET6ZsQN65yCBjvZyVy918k7WyVbZb+hr8Xer6w2/xxZ1UK+9Qeg7
ZTbgWrUCrR0E3Y/gGDay6lYv7wq7Dc+dazY7z0rmFzMNzgpeDz+WG5B3g7zBW/xa49QYwl4drQM+
iS7uxFGptYc04AwRyU9O3jbejOeLOw0ESPhM7eUiG4xZF0fvnxEuf+nlyihx8P8AKmDMvl6M7W5w
K+2Fj1LZDWmY+7KYNgBWLcI2K1lsxoRjGjuFsI70bm0o+nYY4hgICkM9gHKrim/endIa2oucuI4r
AqtLUdhM7OXE2gMivMjNTu4DOlWbUujjxVs4JsmI06RqhX4PeYaMaNCaxjvCUyjjJVm51rzUfFfs
nGitklfQpSrjvS6bz8ky0oeQ+OfLfwxStEn180K3zznuzIoSJ+yV/DAEvMc3xo/kzTD7rFj23jZs
a5sper6bgAoTH2fxlUWjMTlZLYuvLLbYcq7nTFSP05SaRz31lDVqQtOHivbOuu+s7ETIpX8H2pSb
SO/LXqI0FVhL3vjhuWi/ohuUnYxekb3k4P/qZShQCnLNFkRDkv7dVM5yhrLtfj9WFv96LL2adCi2
lTJo/qTr2eV2iQ1kxUr1fKvJNNbxFdCedV1b5Uk2YFKRX+BQdycVfdiPPOO7zDrzitmUvc+mytom
pmp99HXjpwv0JXbQwg/L1j3FCIrejz3O2VdMDCODOk5e06r9PVILsutI2SH9d2SlZ8Z1pATN4FT4
OBXtPsLy4GuT70Z0j37VGBquqrK3Xy3EHjZFP0TnulKSu1oZ9a1n2cUzkRZyW05vfu/mbiVHJcX0
2Yk5em8JxvuAk8RFmEF51Czid3Apk6e4CcQ6zNLqWzS4iAWQOUsCVlSlbD7myKuQ/mjEPaqD/cGt
i082/ZlfjSaxKPx7kA2a3C9sOIFmdtGvxS8jgTz1mWeasw4KK3rQ2kDfu25i7wtDI0kEjBu312H8
NO0CNxTWVnzeP9HHu3Sa5V2CSiteepDo6xKrib3mFcWLSqoK1qA3r0tTlC/DNKj3LaZ7fO+KF9nD
Gt19OE/pg6yya69Zx64rDrL/HPbWrsq01JetBPHbCypbj/JRssoVo49jS/coS60wPGgr2GHIuaOo
VrY21rwojPJi7NAowFKWX2TfscjqSxZZEIcjxcCTJcpeCF1d+jQvvhgRUFsTZZhj7bpANGe4Abiu
f5mCCVHIzuSfAkuIj1L9JrsrGhCX0WVjL4vQ+52iHT4Lo6v2GLQ1W1mNHabfmnEGJD/TD4Uuqo2c
tFesY8GX8cXOW5hdhnkAipQ8JYWJ/YsJRrhxemyOij5gKaxYq4kmP5UtYBUx9XCF8iFZ22Hd7RGD
UkiQLuX/x8HXqZan/ecEWoiZZNwWiHgsxP8WgjiyCK+xhqZVp5XWStbn2jj7ZTgY1251Pv7RrXXT
P7vZbJYOKvvk8xRJZ2mSiD+ipPVWjaMhu9/O5ruKgWuOrPCbqnri3rYrsZqXH1H2B/3OA+K/kUW7
sqxVQqDgJIuB8dqHdvsmjNq8jFmYkMZkst624KR2KOXF/crOpu47pGhf1XOCE+Bj7mLN876YBqZk
OPCpT2h+9NsxaZW7wKu6OzjC7taISuUxntANE1CFv1h9d9Hl+DlBTWiI6h9ljtPB6LQDQp9Y2JaB
l1+ccuoOqCFP+zho2vtsUhCnxdHijQTRzyzuxa9Q3Vu6weuoNP3VTd0RUxO+e8rCVYrjStsBMO+O
rZgx/exzaxMhIfmiLj8UnN7Hb4rdIIlMTAzbwX6fGGqwn5Q69NtGN17zqHX3ZUUQQhYnkEn7REni
axGvTGOve01yLQ4h39IMBy1fLWLzNVVHsuVGnrO+UmyteKRoF9fODunqfYUf37XVrsN27xARuo4V
hcM+LxU41i1jS5vsSTNpuAgurwqWSIb7mNJfWzMLPmLnqogZLq2eV0b7UFOma2vqBcou7DX12jqn
cbAjxQ6mf5m5dkiE4CxtXFstDcNgS0e3Wk4lItXYqS1ynLLI2qbt5q6B/b6Mzcdh3ulWgPfG8lyt
18cdLmAwfqbm0Lhluw+m/BULm3FcQdZrzvLCx/v7LjbunWYeT3/3kN0EzMkVibx0J4tNiVdtLiy8
dxYXwszU3bM3t8BVyuCexddw0Niwo20VoqEpK2U/eQmL+JsTAVCUJdloK8gYdtmwjZfxt65xSiwq
jcmF3erkXaurL3qOM+Zt7gaDzztXWMcmCljxZLcghrpZIbniy4m1jB+fVQQJOYOse3d7WFDgYlEp
xUPCgfyP58MEaNDKyeON7Ht7mKMnB8ttytOtvguV7IgE8pt88m3uKNfdNYEx7TqH8xw4GozDxbVD
XpQIww7hYbY8LeSkf6rTVFjtSpZ1HBf+vbVIpSEDAnPdUDJfBWBxut7Krm2ZKivRYusmW/6X6do0
2ulBSGpheeS0zGOHHaciWTYnxUWpwtM3WuyyN0NO1Rs071CF/JfLom0lDucmUZxVywvfaqzAZL02
usahqlW2scM0f2gNjCK7ATULWNZ8zYgGyPok88bDLEY4ZnJy3F3IkQBPIwbChlYjFSAvZRt7p3q5
yGLbWtVWDeAby7qhqkhSk+MvV6qumkSmYuccO61zTtLG7zxjvmMRNomNLQ124PQbAl+sK0nOPlt2
lC1ahPvf0lssY2/18s4LtN/DZPE6tg6to1kg3fmtSpvdNOnKCUhD6prZWV4mM0L3aLnIO1kXkTDy
gdPW678aUKyGx7aMlZ1jpd9Nalkc/6qXPeRQ0uTBtma7fH3ifz1MjtVq7xsBxCUyR+g3HYJpqy4u
ezcfd+n3XkofvhR2wsEO1U0ti7c+gxGqa9VThp3eOPHK0qwIX+I6PDhllu4GEaZvUZA8SmbC3AQx
/xbtnz08MM3/e49AqVp/mltURj2EKL2uJXjVhvlJV52NaWDZeqty0hiO/a18G1HrSbc3iuoMyyI7
yfprZ2dSHb/PMEazuq59QLIcgoSJ8cNI7MQj3Vc7e9yNilU1We3DtbLMm92g64seKHXFcmnqNNpw
xlZ9Oc21QXOwIUkQZZ7VxQ1osQgalUldp2nQrW91sSsc51oupAXQrUnTUOVcyZGy8o92WW4aJBX+
mu4/O47LK5At8iJntDX3d92tyLeOhV32cXPs2HHHgMfke2RcxlUZTuV5xNSPzE5RqXcVFAfVEBRl
Sxc0eueHbQ1Fj095Kyvt2l68JSYj9pMaCU1jaJ6qSOW3RI+cg+slhEuGOnnU3Q/ZJmsALsZ7h8jj
+lZnW9hBRDmkLC2x6icBVuCpeJLd5SU1PLbtqutcnyHrTKHGaE+IZq8X7rDXMhUMTJalZ4Jx6bkh
9rEXiAlUQaEN/O+6XGWL7BONYwust0cOeOktG6DgaduiN1CeylL9WFhJ37wEGb6xVoWjmueGz5kV
jZ9aBvS5trKWPHSFt1kaApDIMVKfKrjZbBzDB/QY8flTIPIlHJ1XQ2ZOP+Brr+EyDOEq7QawRoYH
ZsmEl55G3YsSkMTrjRoFCAcFZzVN4oOy7LugwBQbY5zGl7IBkxzZCLRrbnK4zoRfJsGVAN3Ajq9f
muWXYM7Q4mzLO8PSyeM6U1qSHfqnLO/kpYmaYm82BppBYXi2/70QWoNCPfKzlkWuvlPd5lM23ur/
6juPlViwbf85x22oSNz+iLXbRs59q5d3t7q5dKNThPry8gr+etKtTr6YZEbB18XM7t+ubm5Gu8rO
0WsKreaMvih+505obEc3azZ1PAMDzx49Bz6gUrTuS5nrDyUuPvcqidSXptPm1ey06V0/ZN7LHHSN
T9zF4T2g1WwGe2uw/d/oS9FbLFlnBQiOnCnuaw37EfFVNloozjwFfF3Yc5/qxCpx8wr5qmPhzTVY
VFHJQIFlkGV5i9r2cATRutAHRu81C7CLTsfhIkswAp+zXB3uryVhEthyx4dryXb22Vyoj7LkJURI
bOjnueG8A2OGfTq087286ABhN3lgqEAUqMsr83dDDaIS5w7X3bSq1dkQxZcWtDlWIb9Q+9sMFXTz
+zgUuzyN8DT/d2Y41t4mN0Bfeng5wprJzA0SVvZDC+jmwSyceD+ZDgSlvgRaslwMoiLnDAdzPeA0
wq6Uus4Id0Y9j2xPKcm+cWTqq9qOYD3jEvPQ4b0TK+NJjabBz4hsfUPMpdLsbzWCbb6aZPrJUErn
MvWk1WRDBWkZ+0f1sx8sqIAzZvWZ4u6mpi2OGZr/aMndbmMLCC5p3WZex6FeHFvNxgJqVIIDzgDE
nOHl2VZdvog+LciY5fWB4F75krHB2dU4KvuyNYOjdq6H7I1gdNquu2FeuV3UPJVLUhWxknllOZgB
9qGHtjxEG9wpulw9NlowXy9JPvxZ/KbMdoZerBLeERWC3rDcBXMh/ijKhr/q0qVf6eY4mcoh2txu
+G2x9jVwoFEIMh5TJjaOUGvIlVH8qFk1hIqqqb41vf3ijarxknSjuU8cM9imZR+8K6DRR6A036oZ
5cq8n9pLrGbGeSTbua7qMb8fI6E2uzCE0JSD8kJWYQgOWpNgOdjowYO+XDg1VZdh4UPFhPs3YGDZ
pDcD5iM0ym4s0T8JX8dHOYe8CDsCBB5uYTeCSxPmjEU2inimMX0xyhLBRhLpmAt18S7qQYQHvSUu
MXIAl6ISSIc2gU0kguKtQSzFzGyBPhl4+dwaFNuqzgrATafKEWDNG+fDCAMke0Xt3NnwU9+H7pu9
VAdYCR26JThIlqBagWAO9xqUSYSUBgWTTVs5wUE1N0OYkfhZGmSdbLU0jrloftMHOGy1RspupWSz
c++1IMRdx4y+qVP61FSV8lIC7do3s6lv0ypXPnJLWcsOE0bNflcl5kmODHKgOtLBA7eKp0xTye/+
dhRorZTVLjHuY9vS74lIDtswUzCi+LdO3tWxqNZLOGM7eVMPFY2TUT+NLv+YjJUXq071i1e8yIJR
8AOxygD9HcbC+eHUU5ds2HenGxMimH8bVS3jQ6PsV80UODvZIF9KAPYBJ5gQrfLFXNmB0a10jXib
sA6/70stXJHQJ+Bcz9POqRpnI7u5ASkC2/RYd5fW/+9RVh9Vrx0ePoqh9w9o3PQPsBFQjDCw2yWT
dLrVd1FOonieXY6DdJMNSaqqJ0KsBzlI1vP3oh3QDkuIyzHuyXYTYR9c+1211A+pzRJ7O+jrzk8l
bFCB19zyzWkU2+898HVGKNpDg/HQHmSWcW+Vze/RvKMfoId/GWH3k+nC81UuTgrJOYvCibAwA4oC
fCFvCnOyoe3H+zxNVF9PNcDAjXueNMS5pLBR3Ou7UI3csyzJ+qVK9vJmEeyuiV89LwD8mbZ4Lic9
eFSyJ0DC4lleZpx9/Lgao60sAhdd3HiraVfFM/qIbndqtHa6t+YMPUSy7muYOfNBNkbOOG0x8803
shXb1PEuy7Fzka11hjDUBI5LNsoqmBZAbc3pXpasgBhD0JwCjje57i+2xeniytADKPVTAOlrWbzZ
Hl/9UmR5XPo0ldKupTWy6rgjFFttenZd1B91BT9Mtrzzs6Jmy2FifJ2WkqxSdf0NtdH0LPs3/Mvu
cBtn1Vl6uMCIHnthEsBnMg8yBVoNIMV03Fj06ILLElvAkV+fMn2cVJvdoxmdyUupPi9oeEQdTWdj
u+J383Gs+xJwpZ6sp2zCtk3pEZvvPsLW8h6So82PzaMDRTidJrKtaebsTKLrW9fx7K1ZpB9lXCqA
9G1lLUhP7knHHtCTjR69gB93DarbF5dAt9ki9KvppoFUgjle5J1iATeqSnQAdZuPNVaGDBfwctHO
9dbEn1ilCcUSOWNJHtQA09wmMH230IniJguSfO+Mj5O37Ig8FGJDno+SwlQcDb2e1696BFkYFYYj
3/9xBYzte4FS21OpGuEhdLNPrw+/ijj0dkGkefskUIhtcRxmlYz4L5pfrWhKd/aCZnCb8RDXJX8r
MixuhNutaa0mVIkeSghtWwF7PglAn1faS2doXzxNd1cqiDDf7AKinYqzqg0SROoE8GcIu3U/8O0h
SpBjXdTi/oT0hPrgeSoq2uQJcXIXEIBIRGwAPTvwF8ux8cl0bIahY11W0/huBLa4EkV77gjHh0Ts
fyRWjlJpZbSbsNCqbdkq2WowAZjqab9GnhCgU/Sp2d38ta26HTZ4h2a27o2yVu+8Bmwri1O/8aI6
X2nR9CvovtY5Ir6cfX+iqMx70XwiVreLvfy9zwCT6GUHo7N40kGrrYYaj3JdeQ/zZG3VFctK1eJi
Jcyvaf6BfNTW4J3JPbzXRqf5qbJN8C3zDTZAdQRyzOkEz5CVGfeEDBRlWOtzngKwsr7okT4D+GZP
6UWFWNPhE07ipsxZYKcMz6KqTC6RDbJ6DsnbWQlS92PR7UCLflWGPH/pgl8VSqy7qm5eFaKj7BPm
SzkSQMqiRbdoTFk8ZsdXNf0CHpO/ZK4Q9yG8AERy+JnGYX3RJgNPrfSl63vt1XCOPQjKtRKIFw1e
iF9AkPdHfgOIeJoHXKov5jweC6Fi6JRkl6HFOkiDIrOZEz4MEr39LgJPeozCg1e1G0fHgy8oapxW
zOGx06KazWdb7SIb7bq+7x6AfvhmPQ2gkM2jVrjKSo2iDKRd9+zMBQnLqZj9Lsjro4iHQ92BzUWx
h9Qs8HWlU/fDAMesMHOAr+C6UD8n2x85OHGUpInaDtOxHnH/KLAvrgPMGfMV0VX2ru0iJBgjdW2D
gBQw+PfzDI/BxElmpQW5duRY7q6HTmHrHtQHYtgrE5MrUBzqMfYENOOqivRNNVXNsUvQ376XtxW8
t3T1R9usq1Tkhd3vGrU7FCWBLtCRjJKzaLL5OkGI1Uwc6KtsnIcdZI8c0qxZr3AMH5FjmJuj8CJ9
a3XqvaqX1REg+cw3LHJx3eB87DcTIJNOn36yVtnQZGbvsRGLKDk7gxWrX3i0dTj6ebgOSgcro9T9
8YQt0GfscoDDsz1a5fo33XaeRdCtdHJ6hxDK48aJ++9lw8cjvPmhNG10YEskgMnAF/mitdx793Wa
RMjQ4t9pi5c8mqtN2gFErrufmYP0BUBdB/XNstzMSuTe93VwyGZXeQ7QiQ2m6E4zutfcaostAhif
bZ4qGydo+PDQB0REpj+rtuhJ4ZOo1priuYn6L2FttgjiRfYusUmolEO3Dfo6X/N6k7ssG3dexBuS
lUh/6JnVn6uCN0tLxUs2kNfXK44ugdglcbadCSjvbdGcsqxAISYpXodSXYvFYgS7Q9yGsN4io5ls
2yI41SXiBAlfRlXrH8pA+4h0h1BNU9+pnDfW3dz3G5iL1lHRFUHMPjEPqUAroW6rX0IrihXWxoZa
/0LsJV6NZozDdZPiuxk+trmh7RF6rcPO8hHSLZzmWU3FW2Wq0cozRo6+bnaJHDvc1saATG0INrX2
soOusUlI3OSjrb151SXutHaaU9mmK9ee7JXwcnzDs9LdFqR7Lh2QxTps2ktudURzUbVAkwseVitU
pA2b7pWYfrwSvfVhFCGMLEJO90L19kOKdIbbHAtl+uk5yChZ3qc1ZLhIGsMhJ/O0igTpYhbncT1Z
wPkK3XPXhKHHPSevlOwaoihpVt3FQ8tvsDuaWzwY9FW3GEYaqfYGL3gEu1qfzMn1/LjssWBIIKeK
Ib6Tl15Y8R3Z0bs0q+0jEKgMGG//7CYQLIgsrTJbWXVt/Ss2rDdrmL7XeksOLDJPgLHvSliIzkQc
0bTdyodO/97gWblx8vQFdWrrMrLcr9o6rfdl2GQP2QQOT4m6R9HNK7PL0k3Gps7XIWahrRRjFKUN
YGkze91pGPRWujDQlXGTfZ254Ql3kwDRGCO6m73MOgTs1I4iSrRjPBgwNKN8viviZNjnaOmegIYb
O02I6dxHWchmFlor8Jhq2w/465Fr0jZlnDgPWRtGm7A+Vx20HlPYJFPxEUSCgS1xXmGXF6Ehu15Q
kOs2Ucmbm0DiLSGsF9vwcJ2bRfXaNPtesZGtz2P3tSVpv64dq0O0PUKqtgMGZEw4+6C0rr7PFScn
reqLD6UiJ+ol7XgoLdPyobw2q5afy4/RgumDr7v9Aa24BZwM9gGcKuZxnTA+WMAw6IOq9THaXYcV
rFCxaLSwYSAu8hGiq7HiZ334IJ7OgS2p+g/NC/pVBkrqw7NQ1LFmt/4IC34ikMOrPqCQjWgzoxQW
KsYR3zr9goyhR0DCCXxZjMWsX3IFFtEYfcxtUq7hJZlgusN2W5kji6xpHiObM3EQmv0Fp/Xh0vC3
3o1uvQVwxlmZBcgvvQyqZepYZ/baRJS8B2WulZc24S0bzHVv8ypRqklQhB4HpHbRFulCY4mCIgoD
NArYb4gRmz2a2toGMr5VVaXBf6P56vYpKWYkJqCKF8/kdKZtjyyFD1LIXmOqZPwPW2fW3KqOteFf
RBXzcAue7dixnWSffW6oPR3EDGLm138PpLvT1fXdqCyBiWODtLTWO/i9ZmS32hocfxKpsU1JAfuG
1e/1MvWwtk6G3Vxd+7SeDl2ThNeZ/0VJ7AuYxfcsDsUridTOR9qIJUsq6g1FbYThivnVNicW7FJO
AYkE0HUIQFOYYier9kkXQGZod8bipdkVSYAqQnqzh648ejOGnSgEYuVRzX+XXYldRTnva8zdtlPl
fQAO3nRySCC+8PyHM4jfqXYF/4oNNgTf2nYGre3Y2zCNIz/MSLQ2EjkVwctdkkAZEiFSUdqQvdpK
etWXqTvKSFzZeSc3HRKUCnJeLNwC4gMJASQ9QyvovNzx1bykEMny0Cah/Rgqj6S6le+azqj8oSSp
UXqRu0nxEfMbKsvbJq7szeTK/oTeg/2SCA3n9XQGt9CQLtNMJtSCEPrmlMmlMGpAusZlQuFs21tT
cobbUe8J/C0+2Q35rfqgIbwglCY8tzyqaAxVv0xn7vDzEtahR9EkjhNSyJOjbds2LPdlJLLATN4b
W6tfo2nUfTJqfzN7U2EexHQqLL+f+sqPm0i52VXTXUd7VPyCcv1LIwYRIP3LP656pxgHh6IkzZO2
8pVsN+CGDuBPKREyLCx8mB1NQ+Ac6UQfbVNX1dIr9MYdt8R4bRuqjbjxeacodDHezN0X9MD3faRk
fu+qN5OEztawp8nXWuXUeuW7ELZzKVrljxz5oUZLM17Mqi62zZT+bgzwOxJtagxYXstOJpesH0Zf
SSbHHxGrb1n3Hajnvqfa+Qk/6HA7hZjQiB6mdBeGeHehACEc5Y85msPZDIFvjVUcxN1oBY3gPukq
PT8poocCapAYncby6E49BhNuWV+Qrrqqki2VAVTEwFlPx7kBsCwRmcjtsxw9jEFGgidN9s0eku02
HhUoa7WYD7mVNUArq7e2Ke+KCuANneZm7zTNd01kemBIzeQJy3j4PPM2dyMsuTk6uhHmN0tOtOvj
dIuqMBF8pE0bld1H5cXiBEdJpXo1/900Blg5woINDwUcCuy6g3kcMbHpvO9ZWJh+6/TkOlD7GTMk
hhv7Rql0vI6ADJG+aXaZG304aJ5sR0/HFFNk23mMbDbDPV9Q34udHYXqVjjZB74y46YmZbZFuVPd
ZjFowlKJ0OvQq0sxIqvUhCxRuW0avoOy2E5JsKRv86QNRBjvycFlpxQFV1vV7TMx/gXPxBY17OTV
0DRlX/Eg+eH0mgHgGPJE3Bv2s5FFodlwqZsIeCVt3bBjVaVOpM/OrjKicZ9XtrZJANj4wkWVNLlF
YrQIb5o+yEFIbiwnvceeONuWK7ctSqvUrXN110PHO8yO6sH4RSuDORwqTZ/muw798LmzS1ShEiT9
keXehZO6bRxX+tCVs13oWcwkoYi2iAV915Bv2dZdMzy1nLRQDvum1nUcozwP60sD/ag6TMYNHoJP
fiqXHIv7g/RnthMKhgmTsXEyMDIRSTnQ+o7EGEOii6aHOTCfUXzE5GfguQYK2EBA7a0MekKKXW0h
hF2jBAE6vGwfdQaFy6AQ6FHzlyMI+mw0J18lkjY7HKaYf34iszCcRZLdlbCeg17VwhfRGN9tkzr8
3FenpEvFsZiYrk0FOFdJNaNyzg67TKinZyxcNxpmZkFdawjrlCHUuRCcUtqcWr0A5DVmSANGtR+i
07lXFfYsfW3Jz8aaQUGYZY7Djm3dQy+dd3A08VRIIaR2s8JOfcwTgABefcQ5sTuNg+hP66uvJrLN
7pQnQKfg1LBSO6TbwbfvpyJz9/y41cnI1Opkk+/atXN5ndCMPaGsM5+SnE2bBy8pWK/mthQDumzc
1xQYUSg7k71wfVL9V6F58pTWxYd0cxIohTnIwxznbJE9WM1uNqFu202nweiQxHYaLFVtLc99yyp8
vgTz2CuLr1q1H6e5OLGKFGyCxnBrdeWHHYMKaPuo5PqkWhrsWnOzDJS4jNlLueFpbQhfiUPj9GqR
dt+FiipPcyeRXRqsvWQ6PEk1BbsYE5b6tSzfkrT91bRF9/ldra/WrymeLSS0p3B2fRKPYh8upobr
PmN95S7dxeGN33sjq2LkQ9PYYzic7OgdUlPFRLfVUIxnd0FV1nOSD6OICi1o1Do9tu1MwX3eaEN6
1xQvwRSdf4zim4WaIUoQRPBNE4YBk9TyAepbXzbXVGG6QIk1iNMpzP1YDcP9nNWHoakRVigw10vi
49DCS1QI1oDBjsZp/QSIeVAXduZ3ynYVtgeGOwfry0aLK7a/oeHHLSBKpEKgf7+VhcfWajDJ1+Br
dALooJ8EHPOgcuCx1T/dOftJ3sXlmw2RIut1y2V3TB8rJdw0Y3Fcf6tKH8uTXJq1uzYmYh7c5stP
+f8dDvEz/6+zB8drdtMgSC4We60aAjx7v7M56YLGRFxsaysmAiNFeujr3KOowwlRhY106SZobk++
9CT4TOHUQO5oehB/u+m3wJqACuCoKe0lzLr4mCk5quC3Dre5XRf39yKsLinzwAmxZYy2qvwHqmQR
ifIGmlaHVems3xokxkmHK+7WSaXiA4ymnBAl8yOs84K5e8532hDdHapiYf7Evvtdqq6x75c0gWpZ
+WmMUBuUUj9PGg4pe4gIzrOTPMNe74KXzMs3b6VBomJfRBAp++GolHbKo+NOVzGh62U5SkPURJ7R
Q7yh7rNTqArknVuFsAoy1pmv5ogWjGL5M1VnXxkBabmG7qdeZD5RkSyqKj155fybHxubE0CrR3Mo
sGjUk3YTUyLTh9a7DmI29iSVK1hjQcIWYmPJprypOaTGnm1UILIq8bssKm9WQsUZPSS034s9RPt5
QxXG4yx0g40RgVSsUnR3Tv8C9S/PYZGYAc66xaZR5vqSIpxhaKXyUTHN7pxRuscMe5s7FozUpK25
/TWmYu/MLRbmrfl0HFHueQSKQ0ge/aMsQhQTEuVHF5pVgMppD2JUZFdFZd/TeP22ymLxI6ridzJJ
AUbO5vc+End0NZ0/uSCfxrqgF4p9y0LClyJKal+quH+Zjf2TzLxLLoA5ylHb7kCy5EFpEI5LV0O0
IluyKaMmPeoIl2+c3JwPiGHO+5nSwQaUprGZlbbZEj5uympI9mq95Ds8MlIFmdZWdPYVoD+ud6J/
FPBJjKSMv4dKZcMEp5igP9NKLRfySrxVDXt+NIP6vW20v4qhrRG5hjBJtZ86DJYfiZt46AANxQbp
3vQukjSH3JpOTFLbdsqzc51Xw9lasncTUN/BkPXB66XyjoPyVngGKVUYe5uwy7ZjlETvIAV/CvyK
XkypK2+Gaim4MKjD1u1ykI1WGe8yObrfJflr6blg65twOpP4jDaZiZxSTwX5gLD7xkUQ/EfjDUbg
pI52YwdgHGUVN/sG7tkzNltY71TC/0hUaC0v+S3xtSWe1oy7V2bVYmFhHjyjF3ejDkltKKL4lVV/
kBWIqZHGlT9L23uCNg53UexAGK5nrJrmdL6RYvg96e1xnkT7HJrWvXcIW8QFeGb8iuUeQWmmo7X+
nfFhT2vNO6WWlvlf/c/D65nr4Npfm/X0r3d/jf2/l1gP23O4zvOhnivHiMwn7I/FG/fzZTngmrv2
11fretPHKiet/f96+XX86/R1bG3+Z2y9zjo2aW2xMdRq9NnbZZkPJLhiUV1eqg4hDOnUf48avUlA
sBzPFCC7W2y9/tX/fOtnKybKgIql7KJU1Ke1qZZldjBLxMfWvtlM/+4jgkwU2SeXctKjh6WpPA5u
bgSAiKLHOlblNrN7Yg77dWxtVLjpajyEl8+h3E5fI6axrze1GAAeTUThP8fWA0UzS+o7i2TucvHP
sURpFid49fg1xo4zQBPduJVmpm1jt4r2VoVidanU1lWtTPUa5l7M0je2P6SrfeQAkZ+6qoynORT5
1sbH5l5OM9unaPLRuy+/xyAu9gk+ggcKI7CWYSfi1bbRdK/f9DIjlxIWL3bZNxczyfYua+wZQ0hC
pDnNjjDH9ilb/nOB8ucecZf3QmbOFfqhulXYdjGtRPbL0I4JEb76ko7tCTGU/IwJrMCZBSA3KKp5
a3iajXdGjn5cOf8QDuqFfNHek4T+S9FK9Tt6a8VGDHaxVWftlXJzxxazQ+2vTMegQSRvb8qSSo+K
IJOmQ5Qj9N6kfa++184AYLRNFzYFmaQMmyGcjCLjr6T6bTRdw04ZQGMXWR/zYFabHO7cI4sRKajG
8ie5/Om8DslI765elh/X3tpAFI52DdTvzXr+OtZ2+rtn9fKy9vq4nKkwjS9tO3ng1FqxKfN0eBQi
LKDBxsNWiYbhsY7FJcEu4Kjr2vMwdzzHdf4HGZp/nTCPKB6TlQSDslxjbXL9n3iwxH29jFfN8VHF
Ac//OqHvcA0wFZkd17Ga5/bSKuHVa6jhT+VmhL37qs25ihdkOu0cN1rSE0zb61hkxfe8oIK6Dlll
D+o2K3+t8/o6FA/zFKiVpu/XbjI15WMiK/55hQInZR2g0op5XUGuwEFfkypxDknD/Ipky79Bt5+n
NDPxuRZ++xr/3/NI8RfAIQ19t17v68Rei58j1Th2NvkQoOBUviAZaB6NcdHPqePRX8fWpi/V8qVd
mihRgHPq07xoPkHN+c+Br5O1dHYOla6+fg2tr6YsLF++xtwk/6N6kuhHxp7vyiZ5KXVKxgLP189X
X2O20gIikN5pPUOhwvR5WhHV2UHRAcO0OuLVSWXiqaHm7XtEImgbEjPs1q4myhxR/Q7etWM17yIM
F5DPkitcTo4HkR8SIQBVL91BdBXGs+BMkGpi7yXsd8PLwLeVJhnmpWtSVD/oDcj9dujs97GQw0Eo
RGzr0Wxs0kMrq2kTmXDl+9Z2TqEkKLFTsnOqoglE0jL7zekLtmCe+Fh7Vq6lz6VOsPZiN7TfDNNC
JanN7+tQ2UVEE3k1X9YuiCkzwArwe43Ow0Yfa+/NinsFSbBY2Vqe575phEYHtSCoW7slUi/orxHk
rCcbTBevMBjO68EQRMfbN53bug+GyeC5qqpXdblo2hLutp5XXNYTcbclpps6DHbwv/PXsYGVZysa
VKg89vdeXPWQaFjyxnVhW9cmV3dC0p1LGaftoYsEhq3PBydrdsLpM7CfUbwvUAt5i4Z7Vcl85yn4
C2fDons52E+SBBbFX63blqCy3pW0JzuVqd+6KGV1n4r83dLGiTifWQ7vkYxY3HDOcwzd2Vm6vTJS
bPHCD1SFcXIY0RD2OnO/9upqkG+OcWR2jLc2logOqKCTo+se9K0UReMiFO/NSCYrqylJQaPRD1oR
OYGgJrBk+ZygB+myjTOz25HGWnJjLuF8/pw6owhMPY8Onr6xFxaqvdiKrI2eHQxTuRmF/NbpCo4u
bj3d+NDIcJQj+eqMvYtiQItMKB4HkV1BNdTREEQ1q/zRFv1rGNbqG4Z4K+LGl6YXPnPyWmlNrK4q
Nd/PpIEuWpr1lVhiDLs0X6Iiyj6HtDGMTzi3P5Im+1XZrnFocEO4Cgt9uIkQ95zX+V/E3s0v1xTX
fsy1P7g17FKvsdgs3Zpp9gnIC2rYbQtcwkp9D43eb9GCvxaF9CMsFt7NpDnGAHl/aTnCcMprhhvG
Q7fLMwKvxa7UyNMWSlJs3SGpKHrH3wj66n3vQmQQrSeQOU/bV7MvJYkAO/4lxQ81mu2912gLOr9w
N5NKjrBIRIn/skvSVgUZa8/6fU6G4m3okoVdmInT2s1q9EYBTVxg3tuvYTdRh+qGGq6GMb7G0lz4
ZUmzAxWcHJoajRBLKQ64BuEFkNnyQNJPbs2FVs7O3HgQ+vPnZ2qQFCg2gKC2iUKhn6JW5id6G5O8
sX1Tv2Ne94hmZiCDqXYXhXqJaXQB6kvRqnfdaXEbyou7xW7tvZ9d7d42+m49hvSpd+6wYvZH+3fH
5PxuCsd75hUq7zgtvPeWMWHGjJfvcmxECI5cM+aYS09Fb/FR92Tul15PsfhRYOi69iaZV4/GS3ci
rKz3tqzxbC3y/Xqs8yz17oTy8NmrzPreDjP+hamKrIV+SOtsvuZL06rDeU5anXQNvapr+l3vKjZa
Rrp9HXXNYc875T4ZHTQD1kFjOZJYrDHTlJ9zXdpXddA4Gk7tvDXjuEewdumvh9aGAiZuQf117Xxe
Kq8bi6JqSRo1H8Rh6HPSko3Ad8u1pIAwhHLY2i2XP0ARwObdC+yZqgVwIrpjq3P27KrzsRPT22d3
PaLJqj/FVnrNs/4vs0zKY07G69r39b8aFDCdLfZkdfA/BwbVG190PsrXua3haIbfjFrtAyBHWmS5
StySDBr1BMEAM4xuRuqOO9FDptQyNbrxJEESsPt5uixWOOvYep6Lw8xt7bq1+QrjjizD8v6v8blu
kC+StoIuYyQJ5UJtI6ZQwDilKZK2AGAMxXLIKorIy1hsMnsiBBQB57Dbt9wq3quwFte153lTuEAr
MbZeDg5touyVwU7YSBfdm2oX+ouNfQSIkRbQC2fUwFLZHD/XjpDUmJA9ny9rV2uBckDGy/Zrt5qK
5BgOHsjh5Z3IeOa3eYg///A6ZFtTEMsseqw9Kx9IsQ5ooqzdGAvxrW0uiejl7cK2qhNcDNtfu5nu
WK8SCu7aWz9fG+mHzM7l6/rZ8wXnNVqJgi3j8rkXYNGka9V27VZ4lHNrYta+dj07RwYpQQhqOXe9
Whz2r1lFipfCMqU1SyvUQKkbebIpFpBInmrmarNsDqpNZSjCQ/LdGcvJT6LI+QGA+Cx5hbUZz1Nj
zf+Qt/iYyIR+rzroIhTlxRO7aJZ6QkMfq8fqCoIjO1SlHZ5aYxbnMFTiA3XI4lAi4nnT8+QjQ57t
dzs5D3PC9ttxq99FXto496bjSavwxnUT0DfkfuLfRwrxDRl8NgZa5CbXbCwSkDhRdKZEuk/G+c2e
C8NHjhP4RpXZL+3clbOf1xq3N09qn+W3tVFsO7uRDcWYOfzhoPAY9CkMdHeoqadFdQ/gCug5HDoV
jc0OFovXjmfA8vNRNvVP3BeVo6Xl05vV1dx246uGrfgH9l2/itkNKNC/9FMV7oQt/tRdnt7iJEa3
NnOUHTR99aOyEo2gtd1prm6/C3tPSSz7ZszzsDOUONm6SnaOFO8X4bp6MmX8x4zLn90oTMo7tXPQ
QIxSZXPxX0JobJRJhgIT5AdPGOnfA0WibLJcoEg1xUqHBzutR2+jC8pLNUCAR1nuycgnlPzwzm6L
BA8R1ImpEmjf6jnyDpZH5RPge7atBfKYpgNYaQAL3zR9eLH+dmF9X4dCexhqc4KIXvtUoaKdWpIR
s5C7JPEyku9Vic2lY9zG8W8d4wzjXra2e5jyDvnDEYCyDMgzKgdNoa4Gp6newZ3XkQcJjdMvoB7q
NSMDtkFfyd4UdrHYkc5HlkckNu3oe5278jnrLNoM6TeHwj3gbkeQMaVRzFFcRi/5NRV4940D2rk4
9v0zQ4OpWt3DVC5qAqsX7Z3irba3MB4+RVZBVj6u3E1UqMYHyM+fg5VU/5ioYFIL+hN3XQ35W5Cs
LyvEIYa281VE6o4YwA3Y4Gjxaw1KZe2tTW212g7iPMmx5Yy1CSsdpMvonUPIKg9kVDRgf8kBbMQ2
QdL/1mum+pworW49nVr32rUQUrzmifey9nrQhc/BgIw92v1lHTJgH+yd2K43jZtqT683WlCeAIiW
3jqkGRaCb22WntY3LKvP0WBlJnaJD6UWLmqfVfecQiCtZlzd1x7WRtE2c0OcWJaDIzsb6tXtae15
utY9YyUDIeD00+eYjtXEsfcKGxYNb1gbgpIdjwYulcsbIleZtmmdqqAROIOoOnntdKoPy0FlacaB
xJ8CaeC4nkGqeziFJSpQX5eM3OyE+Gr6+ZnzeCiD2JueU0K6Y7I0/dmEOGwVUpyyXLDSlW3yj93a
6EoTOz0cYT+y4XeFteobOc1gMqwRh4vCeKvG6pdIEZpYj5GiVQPEKb0DiFHzzdawxVN6b9iu5xaG
Hp1q3E6C9eigUunBxdvah+Yr630FGEZO+ckTRBBQ0eLH2iCOUm7rNCy36X/G9CnGZb32EO+29fgx
RSMor9BD+9vcZyI2nm7ZGc90Vpj0wbQc126ieN1Rm4GHrKdog208WcAmJ48/zy+wFQhGVFoP9vL2
OpI74O4hguhw22qlcx5rkyYNs10zjEcnSpxHizb6dUwUaOY6ALTSjGBHY2yyX08mIyjuaMmxpwnb
IgD122z5gsYtwOZ/XU92/5S5Em5h9gOMwn3jAZdOxymt6T6761hryo3UWM/WHl6Y5X6uAdh9dvWQ
d835PgS4cVuHRmOmnNclKu4QdfRcx6Y5PGkFD8bak63SH1pLlpzBH12b3p5uFeCQl88hWJAYIw2e
bzhF/Oq4POYt2ln2pJs+tV0qxcYQPdbGU8VeLY35uvbG0G2usXT3pZ7FaTA3SxZY1o6/Hi1jVvnM
0kmdNWmy+xozvPSPp6osen3V3LUYVtkfB4vKsVEfa8N9hIJHT7X6ayw0h3cZq+MFRR/1gUN9cpGa
/dfXCSn7FJQ3mmb/NebietWOnxdt+gHBCmSEAmu0p4seJ6/t6OVX1sD8Sgn91EOCOK09/BZt1V9f
epl4aK3ZHv9rbH2b1ZQ/ZRtGG62qc0A+hXNfG1eSJXQgBMBQZ6xSFUC61GLksEnhqD5lElbPMK1I
r3lJvF/H8rggV5kAMRdFWQVTHao+9354XE82Daw+S1SKDRP4T6XiqpQxzW6jLpZPOVePlkThC3qv
8lmmiNyaQgkDFTooXg/D2enMni+AgwL41IZCKkgpzZZPdZLJrUnc43pwHcKuSiN533hHbRqq62SO
Z1uKnt9zMN4bc6hO3ig7UEFTlL/IqNoW1VZRh2rTNI7caFY0AzwKcWxXDOelT6FoJH2YLi5WW+zA
vjVGWMKH7y9h1b9YfYRiu6AmBS/hZ9glO0sgeJBa7HRKIgCv0urDGNu/Z7cAwSaPah/BnFAEmG61
1zctMUjQEH0UHjY1eu7PoISDMVYgkoas5mu1D3wM7HoTDLqqDCcQE++adOJ9xIJAglsFkg5Iue/1
szqjNddqikFxAXaSq+yzUf9g38VkA3phUxnqNe+yI57GyqXuKuix/eAe8x4CnGG8J82QsP1z2SeD
9sx74T7n3NJOExVt8h0tyUSj9PNiauFM+eqIISvqxJRvJ9wAvKpP/XZmjWQz/KL2d0003usiwjdB
YrCn2oT3GBkXs0nUnYLjqV/GH/M8v1ER2sStVu1Ku3XPfW5M2HItL7+aaUAB3jbqM6Jl30BYjJiZ
tf2ucgR2oLoeXvviN5cRJ+RWDB/d5yFwTIPKbalol5xYNbdG9W5kXHmo8/lsITgbCUAiuYJzX6rD
yZvSQ6MN8iS7UG5xIRw2jeNEl8yV80Zt9W/RiH8AiKluG81QNNS5ulvAP+61br4rSVwfctQaL8gk
githTdlmjdNeqrIkS6IP8LfmMIjqqb8AJDh0EkHGVqZBIau9l4/esTCmepMRN7C1MoVvYMoUyL47
WPWCCIw6bWsOdroDIPwTqaYfiyflwaRKHvBt9QFwuC5AnY0MHveN3SjA9dK2PWu06CQA10JLgh17
Z7DaGzZsG/VnneoTvDpTngeABkdlSXgYzX2NqLUlrCZE4TbqqINkAmGWIkUyIh5a9V3Pf/S2cs0y
eL6IowRZcge9/M/sGvWJ+pvKSphKNNfU01TW2sOE4WFy21PuteWQgr9x6sAoRHzpijo6RSMRRq7x
/E6iDKB3VsjtDcvdW+WkrJweTQonfsfvlQAzJYdq11LuhT39dE3VvYxu2gakAltBKvQT7IBFF7Ul
2zlGvcARIoJMoxV4X5VyyZR8gwhQBEMS/27yCrPl2DywlvcpiBXkreSOL/QfmWERM5KGp/qAKUdb
W68kRnQ/AV22CZPm6bkNHDO3wURMNcqjkMyDiWIG89A3QdWRE5DFK5qm6qWPY+3SLo1j4nvoQMLM
Cl/oUbg1O5B6QtPZoShOx9xrNdsoTd0AUNYuLqPfCpUHlBhiFIVIZfzqraH6aJE1Z9E+dAVuaI4L
p0mPqIGoI/RUj/D4JWoA8sx3diRtQN2zrswr7ti5jxvAe5aogj/vWAuEejNBLr6NHgl2qXcTVeHo
gbAKy2dbg1AK1Q4cvplcRpCXPu5LRBVsCrtUhcNjtiSv5yza2d6iPlv3vyM3zBEoM4A3unoGiMEs
AB6GezHj+KdDmPc7DSpT+2eANBgD+902HnA+aTtknR3fLFo1QGi63KplB0K5UzBg0VQF+Uj0YqIo
pLBQuc+pnh6jsJsLqcY8mLsJUbS8vcFefpBpbnwLPfmjN+mgQPXQOjq2e1LC3jspaeierAWnUyfd
j8b1LlXMNGs2CtNYVteHGYUlnDj/HgCi7uuu+xvvAwNOsB1tlSqdXga8ii4OyeNyIRBHmf7MHPcM
/mEiyh5DvsHh75FdO9mNCPhSkmx1owv9poREkSc1iYo2Mqm6VdahduvSt1K73QNdLwHFeRagGxaD
HWTmk1NQlNJLNLeQjn1WVueS5Sm1TZok+2pqzX0va++vzHuDy9SpbfhrtuUGzjtrqbdAZJRfsdEH
hZVHJx1f+UCv1WbDTt079ADP9hY4UHAnlKSUkM1bB+HesUqSHqq5IWZ88UZreM0GNIoceojJpNvW
jN6KXLHPX009lM5n1ybyP9oSipicrasVEjt6gwWO0c0Betaetwuj0AuEh/qaxtQXsGX2dTXiUQxN
4zzLhLIp0cfvrNC3RZROJ+zfDx1CUXctif5Yi0MUVJ0LusXrzcjujIV4aRbxHLMYtYtqyvY+9O10
bZNl5qbnVVF7lzGhbi2zfRU5qggyh58RTNhRadl/dH1G5GHFH2mmo3Nolq+WMdq7sYjZfy9N6L7M
XgcPrdWSbdPdM6dJT4LtwSkLnXhjlBAAYGPHZ8s273pkwN7wRu4oXAMHEFfk95LtoMj7jM8hiT02
Z90icKblhxUDZi8VaajCwBJNa/G6AoH5n0bpqBf1aJuWHnYZhkBSK6xAaoy515Jmwa/BQfZ8KQQo
s77VQ9xBMdyCI4GnpAfHOupBY03RMLHjDHkvqZELgtJHbtTy3JjTqyrmEWpHaG9GVGmCaekiUzAF
vcmPZWYuQDNHZPBKOqQnZw10kWeWZxAZh2GCkQJc6dqZ3V1p8X8qzCTd6HgxzsGKmRMLgd8Cf7Z1
hqmAUzC71zHTNELBLr95lOZOSVN/zMCN3vHaAG1Y/hBDnL2rBS4xXvvbLUNu7jVL4CypAjnr7HQy
bijHc7WXtZlYwgBYecomXM9GAzwiqFxbBbBnCFJgkoV5Wi+D+eFbLKPimCcVU/bYORt8n4GHUFIA
BFfOQYliWuyUNs+FHZhMeS+DBqVXAhRQOoBVacPfQ3IkfElIsB7SWXwIpOAQH91NUVhtHGeE4L7g
jQBob1KNXxf930xBfUv+w76mPbdDvpejZJkEFZg6OCOrKSShFh6nlEdHfC+LyviGhDyKnONDTyPr
kA3KYyYJsNBb1X1tLsYDyd9qZxwSbxRU6zdeMntHEVvXhFJakOnIKrVqgfCfAWLcPrumPl20LHkb
VXapWMkjoyigDC8mTXWIrk3a8PeAAn18KkBEuex2NgVvsFyV/SkckU3/dIOjPYHtukhjKxMbAZN5
Wltw9UXWN5sys71XWADOTZ3eZhB8rwZgBLuIml2dpN8qAgPkK2OglRXF1LU7Z3pOzIePfVIoyj7t
XEH8ZGTAX6xNEXVGUFdlf4AdUb51pmwOI2yRYO3qqdOAN5YWtpNK80K4zP/TdvZGr6Lfk61M+zLJ
5jPCH6/9DNjbdO30FiHlcosaTVIZRgrT6Z1sa0m73lfQwI0IdoaSIjGX8/EWpoY7IBXsCIqMZeQ7
85hv2UXfDPIczOKbPMfvHbDYj8J+w7SsPeYLZqZacHUChMXRdG7xghuVxqQeAUaIBUm6NpMefyiK
EW6T/wyt4+vp+fLYyVMV8b16LXQ6Py8z2hXo2eggpzVZR5twN2EseLDEW9KAFAifYxNluwg6r90a
cIuG8YlQOeqGeN596mqsGKEVN5SbbBjcxEHJexHcWA90YQZJcvw5uU10Apdl/R9j57UkJ7Ku7Ssi
Am9Oy1dXW6llTwiNRsJ7z9Xvhw+tRe/+Z/7YJxnpgCpIkjSvmY8MVvklEpU32qrgkl0kmsysIMHC
4u8NdQHa1211FIRK5TwtkELGstld0QO3Dhq8HvxdomjLOgK5AVisI7sq3xwlPyRqgNHq32Y/gGJe
blyznFFiGz7R1hJ1PgpUUTLHOZuyi9SMnJY7gyxi8Of4djmJ1NJCddrZTpYe5FcmaE2zAYvw2eLq
dw4a9SwKI463h+Q+XMFw/uyW5zeakXPJUaOWPWAJErn/Eo2ZIrOlhfGdJLOsOoelouM/s/ymHNxn
gHfGRS4pPwMD3zCqBsRJ+uqIn/rfclw6BnDMl8e4PmHJFLxU7rPrYi2k0S1vLPXujNQKnkyAPlbs
r7QGaLfsUI9TOh5Vvf4heGAJBmDUXQ2/jvVUJEeyarAxI6qclD7ebY6y6b3ivEI1+N7DXDx6TcgT
tZEQPbVJ81GevZ24TwPrPqe5NujWrSFCb4+hO9tbxV3qMP1rQzTbtocGdlgHQt0EB3lc8jQkVmKV
muwkKq3ACnWffeVu5xV9foevowf6TKJLABGBtqGcKyzD6VuGZAaIAMwZx1pzPr6JytEOjhQgkV0j
v1ujc9qDhrKji1xvbBrWqJtD3CZf5lG/kzu33iWopbvCSqeD3Gu5K0lbMP9vNcRXFgyAPBM5QmKS
tzYHSUtgpDiGNF0IRBPRx6H7IA9+bZpya7bWICU1K5+7Cgz7QW6F/Ei9r7k/bVDoe1bQGeVa1V/t
YhuC3OV6f83c6WeAV8YpYzRAq/uoVXkL0zY85TNE51afPuhL1yGf7Sy2nfMczCCBsePbqdA5UcJt
0BOykrz4fy785jdIFNsryO56qK8116eHmkwO0sTQD9IFyPe9Q278YgPIGj+kcHnXm7vCKd68NW9A
Fe/voME2XhHBmpybkxHm2nyM3fC70mXqcbvDdIJ3uuNC6d46F7V/zjCxPMlv6f3qKbVn9YRGYz/v
myy8bwddAeax9EPLay1HSuxf87yunBEOCJODtIQ+Tk8MYZi6LA1BH5F2MuFYb81nqWBXMxVMHb/6
YLpICx47a7hMucW0pDrmzoDxkbuAK//1unaRXv0QrLCXG8AVFkDK1vbm+MHVFwCjUdj1Im9D97Z0
y9KSJLnlFaz+LD2Spc/O0XeqAcxK+uwECn2k1Jdge1vfNNE1KuVz5Q0XrzH30hLWQ7AVOCuf24YN
AukLmbA3ZxS6r9sbvrVlyZNksLRCte9PDSC9c+hEJykzpbFLje34901Q0vLUJLYeI+k1+q5cku/y
1mZbVrb9p+vBVo4N/tS8BnDldinwmCIF5NbbIJyXD4fuQTQNdCaqk37Ch4J9esYF8sQHW8cY1HnK
5/bFYWzA/PBeZ8ViVgusmpOXHFDKUHc3a8GqzmP5kg9udzLNmaFEo6sHNShYu+kRmNmxwXsS3sGU
L3aR5jzUhyAqn5ysevPg5arSDtbXaUtL5tZMtrYiVYohbS899oPSGCWol+5aYnoCfcmM4TzJ3ZeT
FOAZJzArNLveh1a/l7cEVju5En2TO7jG19xCREnmLROuwUdIdd9s4VKE3LAuVtIr6+BQQ+IF3zAm
+qeoB+6OjMlR7rEE8tjjZXiCUC5z5Cn9K5/0Oy82spM6j7fELBEo87qLdDIavXYLZ7dEPfcQFsH6
BTDavyHlZ1c5oTx5idHTtwsbxo6Gv+fBe8Yszl0xy35if/TxPDvl0iK2zkDVVOfKcdvv09tRO/QT
xPvtLpaZQ0+aLJ+ZzM2sg29BFxJSCbyAr+CSDUbiHvKjUoW9NSgnBrooo2YdVx0zGWyB163Ok+tc
J4A57OeeoUeiURzZ+wzHsHV0tc6iIi0o2HPTtbUThkv9WBuJcZLzy+/y7Wi8tvrTbOTtSTWNF3mq
26OVWN51P2NjinZjUaD0D4X8zwRt6zgU+fZLeh3YMT0tcaRh+gDG/6hldg47v82HBwTZzQvQtOpO
WDtD1FV3tIXfZZhl6/OVJ7H1MduD4QP9K4WeaU5efbAgSCOL4Rg4nBS8BC49+AGFwGPJLZMnI806
UFl7tIAH+wW+If/tzKXC1qNvT3Jt0Et/v92ErVRiUuX/fyrGaiPspQd5n2SkID9GkutYfEtLbM2c
I2w/GNAizCADXaWzLyoei1JFLrsOuSSKwyav2hplX/sPrH79UMrvfDPKWI8tc3cPLOCeDUHsMfjQ
y/iVzRGWruU1mQvkYPbBZH5Ha4X15LBPLkUThupRqq9Rf/mCRoBBuiBdx3HSUmVEtwVb3jRnbDlo
KEVqwMSWQZj8nS1YUZKSfjOWXX99OY8wcR7GAl23nngDPP1ks0s179HrLdiE+suVH2LWd7qrq1e5
2TKok9h277c8NoLQvA4ggGyV5epbcjtWYttj3Aq28707Nso/dQh10IfRZ0rH2QEEyC+SljePO54w
jV/K1x8/l1qxi5RBfTOMlEe4trz5RwDR/irNNUJJF9D08gzCrkNyQ1rKP0fl6LWrApTTXNwyPbyn
ggQwRbYp3DtOiBA8pHQr2OaAUiDBVk+Sg/9z0Or8uv76pSWvZI/tnVnHM2tjllxPzzv2T/773kls
rSXR92k5aD3rm1rvL/D+KEVjY6O1X7UZqVnpV7bRgxz7T3lbFSldx9kS3QJ5HltSYnLcv571zXRG
akvFd5f6p7x3Z313pWDp8DGaq7sQRt/yiuPhzF5FNa9zVXnhJWApBXImNCIm78sy2xZseXOGJyj0
O+pUrUF0rSTdrZx8q/qmRKK+GYAQYgt+bdHysmxv/LuXanuBthdN8rbD5Ih/zXt32D+dfn1d53wh
9xcxaL/x4OLQxrB2GQvLh2sL1pnsln6zVvFP1d/lrfOJ5bTrFeQ87+qsVxgS715Tht9q54V76Rpk
Diqx7RstfciWlNg2INsqv8t7l5R6fo9gQP9Tq5FESAobIh8vJ3vvDG+lCa9RyZX0zFI20+qsyk66
V3zcunfAVNDGt7QyLzRySUvPz1goYEXJyix3XTryA6ud99I9sPqPJGuDMvAfutraadgqawjSuxTl
DAkT8beDPEkJtu5WktIUHJn0b3W2ZrDlvWtC22nGoElZsnBheg3qbB46R0/nvcx/EwAGLBcl42vQ
DtFpfePlpmzB2q1uabld/5qUgu3VlWTAQsqf7lvS784geXOWgJ3QEl6jrbNfB9ZruTyf7cgGrxIm
b9nVYmHEWFZI3swct2pyrAQyMNiSEntXTzrRLe/NH5eSd4cMXqUcZ+MBVOBzDZUC1wCpwUq5oYHk
WD5cJY547UfpuvwsybKL3Jky6fPsMqvOrskc6yJPeHui67v/ZjHzzVBhqyoxefhR0bOit1ZaF7ly
B9ETI46QSdHRyh5mr2Q7BjUXbXqUV3Rdp5QWMM563HyVF/nPqlatBkess9k6adgczPPsmiARDEsc
0poEdcNu5W5L+1agoH8WWrty0R12ZgsDMjrkbeXD0rXgbOr+TTjbFhsAkYp2jdxVeS51BpVJr4rX
MoZnInxyfXnAc4voTruuZ767/XJT3zyideq63nWZs0h0fc0jNidnz5yOcpflslsgP2BLyo19l7fO
6qTkPZlzqynF21/Sw1Df21jr7bAxxCouyP3PXRGPZwMhwKMOY5Yk1DMESIsrPpOUWjp7Z4aDTM9S
6nnAPPUkwbupDj5GWnbWlnOoSZ09lEHd7qTW3GXjRZlL86D2GSC9YSh2TcSrLoGXuebe9gB4amCK
7tPEPalRaOVHJIMwXGZmf2RVEtTw5FwbPWie4GSx14xoLMTzzMG9KFbvU398XRDtHwJkYD/Av6kP
qMaNqHKQlLwMwaMsYXuiHlGBiO0q/RB7DsqCZvcwxWghOMAWTjp7+2fP8ufntGp+wne89KZWfh5z
E1et1P+elwzJa3zg7/xABSmeNa+9N1s/PFbr2dn1AzYctBZ1nGHYBU1df6lnML1MyctPupraexR1
gFdFyHapxWILYLKUPOdWhX6Tqh4qJIJRhirBcWPEWD2OSwlLSZgJDDgKhIl2bgq7fJynpHqUmARZ
UTjonuU5wsIswltFHBzKCvkhfxq+mWyenVt1kfLL1MrAjgQljsOyALxzfWZucRGjeq1C+DR8jERV
FAwPbVaACfLagflwU7h3IDXYXvNYbG9R/Zr6KXoelgCiS/Tsq8l3ZDWVq2SVGSbd6C6iylUgfGZY
7NY4wXODGvazyk7oc6po2n4ax4AZBAWx7QGtSm3uZY6lKB6yu2kYukct6byneQnqDNieTduCXU2N
rSDUs3SvlQ6uaAO7M+aE2dw46ujC+L+mJJof1xRoDpR/HdrcdnwVWd4TKjPRvgrbHbqnxtHRLPMw
TU2Oxhtg+sLQzDvbAeoMrFU76LaetDus4JHBwAG89MLyvoJqd98swZakfZ6TgjXUAWkjG25aqd/l
s5kae800tDsJiin4T2bRV8p+8mC5e2HKYjOiBq+9D2DUtcf+WzLkXw220sGFQ/fn3TLhM4NMBK1Q
VKjE9PMvtju/hHmif5uaBLQCgjivwZgBu0YH62nW2Eu2psS6VW7e3+l93F7SNC4eeQQalP9W/dCM
Co0rS80H1ehfa1SDHtwoeRrsqoH6qtQf4p6NIwexx6MkpYCt0E/Ir+fHetz1GHfspqV6rKWY8sVg
uZbj2MEmy1Gg3dJnHN4cbOXfnXQ2b3KqujG1R8cLL5DDcOrMkEU78cGpDtsvaIPkdxjOyXre2pjb
p6Zrj7mKrM3ex2K5D7KPGBXOLNoXDXNl27xBtGg+wD3vH1k6vkoKo932A6Z1kKGyEbGmpYbkOUb5
/qDEfVVd9LhwDQSoDe2HFYslqsCgu0c/rb+vB5aVyxS1EylwULK4IoOZgGbjVuim0p4R29T2kpTb
k6Xq8qlywIQt98ceR4Au1TLQi8/2+Hv9O2mS+2e7qOGcLfcP1WkQednk4U9PmxkHE+UUiUpQBTMM
9y0trW1skZB8kynFUtJB7jgMTwBnQOAFww5cF5YKZUWnpNdf6zoIL709BGi8h9X3sjxJeTyE9SnV
UW2qZsVhwVpxcQtnPfDaBFFw3y3BkKB74hr++U1B36fYyXwOfDs+QmGIb+WY4WG4BBKTPJNZNpYN
NopqsRY1+A3+S0U5ZK29Hd2NmAP+Xw5J3QF8haqd35+m7QpEbl/Gx1JlNXD/7tdJbbnIVJR6c5+2
C4+CbUfTamHAokj5EC1BjsDEgyQn30exMPIHyOtqzOL6UlyqKJfvtkoSw0HvxoevYx+Zg2OXVZWw
rDw8MSZFuXM+W0DxUZaS0neHSlIu3KI6enEQAl8Plau9OSLTzWNXAtB4X7D8qqmMITu+zIX9NcWe
FOTS7Ka3dqrSmztGAE40lDe7jH1Gld2KY1KE2ke1DId7V6//ykNN/TjYhfpRD+vHjg72kb1pmC6I
DvL16w30v5y61W820JLPbsap2MwpH1LUDD5HlfIFPnLwJIVmGTz4RWw/SxlI4WMKoe5DvtQc68/J
oJmvmh8Vn7TkKlX45mQf1aaBfvkY1ul03wda+jAuAeJ++rAzk5qo3cw7+mzQeEtS6kA0ZSPHd3+p
yYB7qcvaJcyl9HPm1ehoa0a7l6TRN8PFwDX1UJoWivg72+r6D9hYIV1kjfoxglD5uemxRVDh650X
fuVnoGDlwc588zJimflc2uMrEJrum1X+mN3G/WIpbnuXlRHSSbbefWtmgBSqY+XPiOigpRv2vwPH
br8B2dIPc4yLuN34rxrgMzRs2wG8J7E4bI8z1rDwhf+TBS3yT+G7PN1yQMVm8305ePURv7YShTmn
eM0Uy75r0m5Cc7svXnUY0x+wft9JoQKM7RUExheYvOqDZNl+w/6CO5RnSY6oSVw1b0r2kqxj13ye
2aWTlJyxG9QHFa03HUb0LZhmcAmFFRq3Gq0YaNG1jwqbnT+w6B53B7B4yHoiLXus/MG5k5K+9b2j
qQ0W7Q63k9mn50EwJvrcq1W/h+MT3UnSiVQbmELU3yRpY0SED6Tu30tyVqYfLt/8R0lNffZMf50/
GzH4Hn8MLmE0KC9p1qoPkQ+NOPSxqxry6hmgzxHZif6l9NpPSdyqN8AKw4uut7wqMaryVeLeSwXJ
RxfxVCp19ihZEpioHEU2BIa60zFcLXCPzezgRarH0NGec/OlaYqT27kVhoX1ERnz8mZPTnGLOshy
i1hweVNUgqarXGRm1ekQez2i43bUPIWagxX4ZL2iEJZ+U63KO6KbWV4kCUcHSL1efC7NEUlKowdL
sFTT+snfoekHqiYfcVdWW4DiVfoNFHV2ho7vnHT2Pr7ZlnHLXcX6aIaZ81AmFgCLpVo7qb8m0JJX
Pm3aA8M6DTciYu4SzFrq71nBa8Dv/idvqyIxS2l/Vb2unf/peL0FANPZ8VM9zs3jqFTApQsX6TtQ
XSZfol+56n8yx8H+3Dgj+kC5XtxnoWGjbFylIOKG+UtfuS9SdTTS+zoyvK91k6sHt46th7T0MGCp
a9RS0IX9BB3pp4L41TEu9i6woXu15KVyx/hHpwEQswy3efLMLrhTbCc5R2mofkRVpd7J6Z35q1p6
zc+OfSNgRGaMDuNkXFizLVHdLa0Xz0ZznNfdQdhSy3dJVhco46JRdV/Sp97bZXjofT2+qxEn/1Ow
1pHicsuFRwL4GRn/gzoHanyQ8hDc472cLXZcMu0KOmHlmNc1KcW6pyXjiVc7WmsGmv5imYl1Vu0B
7vZ2Cssxbzbw8jsntJRjqhU6tlSDc7HA+17xumnuNcN0TnaSTc8TPi6HvlWbT7yNKtAf1/nO2PkF
bR7ld+O9ukPCkHQsrNPLR7stzJ9wEhGLNOnnaX28tFniQFIJ5mNdVfVjrLf1xTSq4S5yWwt3X7/E
lqBz0McCrErHBzNTL5HF8nv/WxyMn5LIVH4pIC3XC2W5hlRcYf09pcOPUFGcr5rdZKgda/PH0EYb
nCFK8ASF2j1ni6i4qvjprU9j68xyQPrkQgUC49xYrJ/Rkdn+HH6jA/4O+VD5Ww/wQQadxAibQXgS
uOavDGVkvetfA6w5mvZD34FZRqe4efVa5oRdX2lP4DY64Dk4LMG7cg4srvn+RdcNPKhGZ5E0UFPc
4rQuu0nMcWq2AJFAeOgSZF3wr/mgOYP3mqfeV22KlQez9zzuAfK9dZjWd5LsDJTncifurnrcI0yl
MS67diVQt6JxvU8BhPRdNYTqQ1+V/qeonr/pVqA/SmpeEOCObj1JVU9zbpFm+c+SCvvg3KZl+sEs
dP+TP7OXWFjNx9JwnE/+efQz51vMp/Lcjmp7dtoh+F7o53qo7e8liCwsc6r6MgRD8RWbu31vRe4H
5pH3mDwUj7WvIJ4fQN7o+lDbrXlLQVSw44yz7sJkGc+IHU28RAivGZHxS+wOLcTUQifoPm0VGqM2
DpXdWacBS8HHbgloGNOhwRv5IEkpYMO2eGxm3LawrL4BduLKQVeBbsBwdMfaXfFoLIGNFO/NVYyH
3KnmD6wCfO3KaPo+RQvQo4XPgQ4Uknup/jWeh+n7WEfWflzyoyX/f9d3kVza6vuuz3mAp+2bwEXw
7T/n3/L/7fz/u75cV68GmNueeTRzK94PTNhfymGqX3TH1M/2kodcRv0iBTmT3zVPqiAU2byUS967
Y/lyImeleOdY55sogbWwLb2qUU+0jOxPnop9tJebp62aFI6x5+3qGr5BUD4pWWtBmITzNWr1EBwd
3vVDj47NIRu14kmC0eR5Ff1nfac11VEPE/U+qCDi0UlJAoV29b5dAknahgLpfk1n1aFnuobW439K
JX9LyhGSh7bdLY8AtG1Z65m2dEqnN4/uU8nt+tFj/4Eimfctgc9Eoyrzq+fDJdVH58Nk994PAwE6
Vgu94clyXQxHE/RWilSN2H2FTQzx+NqUysnQvfkLigzDueOsInj6GVrWVa4RZsD5+qq1HnDC9h79
TmOjazk35hVPOnftE7gRC9cBwzjpTTve6XWIZvdiuCOOOqu5jhUWkHOZfEmBBD1a3UcXkBVM9N65
mqlZIq7T+i+ZkygvCER3B/3iYSOWzDOaLgbaMYiQO+aOIQi8mHisz0qV9Wcmf8jiG78rs/2OxMjw
JYpxgk+6tn+Kml67qHGbXf0xNR/DQMcTQynnz2mY/gZ0mP3m4BA7+DvFNFHHwvr3BT+ZszF2wWNV
NM1LsQSGyvAwLJBLXCoY+kJFaoBsWG35qKXw4pFMVo+DV3SPUl+qYfB0xDRywgANcZpk8WQHMo+X
bJ+8BIh14KvWpM+IDmEQYWGMZnTqeMIHrX60gi45V1BrHpIMUoUxmvO944Ishh1v35xsiK4FUsY3
z4ysK8sexZ03zcNdVo3jVVGj8pYZBcY+fh/dJ42PxNPguPdJOeH1WrNIEnWJf4rbVsWBQa1PrleM
EF0RXUYAqn9mf6I8prHTvfioPaEbDHaQHgc0UNX3H+cOqx/MncfXyEIeuTN3fReyKBUU6qeGPeh9
OKrG59F10fJG9/QL3jP9roqm8cHHhwoJ6jw9VFMYoYSFfhzfJggffjr/lTTu0ceP7Cu71w26NtHC
tZ+jj2BJf0e2Ov+lJMZfLPxCL7cCFsoDVz9lLR9nfzDP/XIGN8a/AxxYicXDyITKnhDpBGLyVwEu
Ue/MHx5YA6aA2XBDG3V8rjFSX9T4Z0TX6gfPmjqkkHkDmBmVl6zREJJBvG98jFFrYVA+XnJTiV59
xXMeHQ02rRjBh2YP5c7yh0ufDtNX02bupGnBq1vwpmhTXiAboI5fIwCAx6Ac+oscpcfJtTYG7S53
tOHAWmJxByMoZqq6IIMtD0MOv92tWeaEIKJUkdibTHspkcz3JVv1MRN9Qi6wnUfyqsqFh8YG3j7D
MfDRKlusHFul+9xhYHk3+mqGfAW3JENvm3XLAabHkkTRzjtObYHP5ZLUzQnSkmkVV0n6aa3tYCfG
O0weIMnZDpOCJdDzEL+n0pzK2+glFQ4WxCTY6khM8nAap3ajA1EactBY/4fjZgSjSgjq/+vcknxz
aQcfgSsjod2bvO0Quf4YlfNdln5tpjB8pc/1d0XsWFfdh1vR58ZH1XP8szGEyn7OecyOV8TPdlVc
JCUHmYb3se0y78GylAvSRfOj1zVQCtu8/dKPTrUzBif40QbKK4Qi729T0065S3eADvg+0HI9ogKi
vF0W/2Yx4wl1kPivKqpjPjtN+3Wxu98nVlc+sM59UxFxf4AoUD3kWhWekDOdd4mpVg9bgZQywPpT
z8SSp2idvdp9BiKDc/NyBjlEKm7J3h6dnTPU7Fn+9yLvTq2MCXwh3f+cglFFMHO5yHYCSaaDemHz
K747uIPi3HdjgAER1qE4vih9CIVEd55NlByfU3vpfbUChIEZumseTF8slVL34rBU8OCoGJfEKlL/
a3LJw6l7eIiWQPKAYGpHfNHYBVlKtwKpJ3lVrWYnc8AVQJKtbeTHCFmYQxdPLO9X9V8RxAWvUOtv
WjBBf+vL6bNTMmmvp8b/mM95fwAq1r/oXYwapjNmT66BqEqMiNvDZPXDpQBVi4JjBGYf26qrlXpo
giy9+OCo0WOeqtUpY677rKK1y4oBq9epVSssrBfZJ35duGfN2/2S2CigWLNpfsdT9KvfpPbP0vLv
VBYyA5Rw4DUldcJQ+lNRtjbyfSwysKHR/R4n797P8+Kn0cQ/FJNVanpLAPSghiyrxw3LRGrBQtIz
m7Phk18PDZrmTCCkdHTC8hZmUAGlNMfC897v52YnpXEaZnheoiknpVNrp4+1Yn5PljOx45E/pXX1
Ucpi02XNCaElxuTRU9mqymOMkxDxwJqjJ4lJoGbBt1lXq+uWJTHcUMNDjI/PetRWqjqZc47ZiNpJ
ntOEyE26DbxTxEH3W73tOuqQPTRmYd/5s07dOcaVCibSxzHxSraIfDZPtFS7eW6n3VR4VHDWI+2c
zkjFSIEEo4tq0F5Z6tSKMlWn7RjNV36Wc4my3X9P86aK5cRwyOTk29l6bDr2vTOVh/W8UuynMZd4
U3O2FWWPHZZ5MGwPIthyemWooQjCYH1zoBSsl5QfGGaqf/JM8/OaZ8gv2C4+eQlN0Hc69dqE7eEf
/9NW+895tb+zAN2G9Tcsd0Fib37s8uPW3yQl60W7MnuKEXaFKn62Wle9FUs1qeCbNcs8EpUSCSa5
/RI13Q7phuEvjx2hB6UbTow2sFMbm4cmiap9jYFFEEE1C5r8h1U0Exp6YBp79WqH/nx2vO4XsNzp
kCKsqEY/ez3BOtK08aPw0Afzhu4apu3fdeZ7J8ZMNxcJ06jSo4NmT4uUrffTVrDIjrudUtORIzRr
IofveqwxNrhbuXXymXnmBRLeJ7PpvV3Pa4eux/Ra+xXg4u6TFoycDJofitjJY682904M/7IC9cSC
zjFldasw9R9hMdwr7HpOBZaIExIM5bLhVyhsOiTwfS/wiJmmesktUrSXuk2UZzVmylviZ/Rc+TeT
sQj2ckvWMPbQpNLkYc3TMHHZzcWQXbejAlbyDlmN5BK+qcqzFMBB+9HOMK6qtofKOX9sqo9Nag7P
AwOh1qnRQs+Zkg8zkBHEy2J+SPBJKTFZwSEH24Oqc1B2aMfdCNXU9MAbWuljr404gC3BlPov9QCP
PytuTjBYoP4JClaL93DMxpNeoDUmeTkKDOcZlzUWTP+T180MJJA01c8VLnqFa/lP2RIgR+GVTvXc
2sg1pS26OCNjmOd5CaLUKC/u5Ew7SdKDGM8xahQQhpo1a8tvbPNLZLXGnWS5SqWjSzbO2IU2xVHy
JDB0X2ebCM1GqfKmAMU8Y2rWC0u2pRfs705FfpULS54fDjvba41DO9XsWC8/UgqjRM1vlo0A4ZJl
saz+6DjKYQjC+KUojwWE4OdW06IX9sx/j1HlXwfNeECIPL0fMat6lsCd0fpH1so6bXnp1OeYuKHM
n6hKrEBp9A08r7u7xEqsZxb7rfXYLrKPc+HjfhS2DS5aLpM2P8VjaLZK97ymcUiqTnWRmntwvpSH
paXflsFz3LhPs8fooJ8r9oqqznz2vER5sqJbsCSMKP4TjFb9rWPV8m4y02VaCN8H9z+AGVu9MUHl
KJ3peuVEjlrYeFdEzxjedY9lMR3WFjWXUQDWuN2hitw8FXUWvJgskr3ocfGx9IPxJtUkYEim77AF
Ki+SlLoaKusHqwI5LkdJHoyKFEpC8sAcbtx7auA9p7nhPaPLPd8ZRvc98GtUQpZ83cl6nKTinR+7
MP+lGgqYV3buwwepwcjvWY004xbNtL9iitqLEnj2M2RR5xkHseqohS5eBuPsPEuB1iLuqZZszkhS
ChBMMR+rlAEjzhsKyrFhy1ayYez7iP436a37rW7I2ilmZo1zTvUqPrkTiAnkLMOXEjbEAXuW5Gg4
KKPtnbbyT4ZnoByOfssLUs/Ri9k2cEONhPWDkfVQ10gxFVq8TCRg7DLjloWbpz6PjDbKADs8BbMQ
f1Hq8xEe/hNbkujrfclbvPzw1vDA3y3WKj7m0HcSw645Y//6rl1YQt0CYZSYBIMAJZeASS3ASclE
urY7ezo73mOM4EsxvYYr8GrBeasMu+uvqj6zzNIyi12ID1vAGBmqg6QzYT30ZvbFXIhH3cKkqZef
gDcRzCNb+EdWhbAbapAsCqC7eyeBXrXjjMFRvehv/Deqp97PKNHRwGhyZB+luO9nGKISjZGdQfI/
idnmQDifTTtU9tY75k5YkCTojMSuzRai3MW1GLGX27Iqc0b7BLsDGGbQF8yjMhkKFLvu19SZf/uo
RaRFdR6x/zpY2scAX8e7ouu/OtzWW4Qd2KnVzO/hZHrHcUHVJpym8G70ONlR/u92tyUmT4A9rPBo
BtwrBZe0m9rphzoJzEuLUdudbRTl1WaSkFRxvVPU7jyY9qeUf21ZIwx9SB0qT5gmoNWMyV0E6WfF
OsQ1JOaFlJYviGtneVgSyxBtOFbIgvDd7bW7BmWLoLLZ6DJKlPiSdLx/c2OgKHPfbK9BQtHR9oqS
+az3s+BWhdZPMwuVo2HdF0M93jWhPayBYUbjna8vdy6bvmeaXt1B+a3uvLxCdFyiuev12lGiYr0q
MQkSx69AO3moYSzY+WKxYymNCoIOg45/bFil5+TXKEMIYOGILn9TAvnDW7LLDJRlNHwz/YXDNC8Y
RbkdhXBOJdrOLHjlmTMdticj7XRLSszTBuytIPDSeRfoBBIYC+xvC6zODM+dad2SBXsv7UCCaEkO
bHGc5qi5l6zStzB3CFxGI2Jr0Iujga30PN++KD6kWlPjPmrkcMAW1tgadTp9uCaIfEGS554u+hCV
iY2BBJKMI1SItUj5XTOkHG4YQ7a7uXF6XFGUeLw5bnEwsOlqi3HaBRnWuiH+1AfVrZjF6Kp/Zu3n
by8dX7VyEdZlPIJvbIHhHFT6ia3zo5718EaTh6yowh0aZWyUzmV4b4OFeQj8bs9+e7Mbpuwx0/hE
5F5lHTxUVm9q1e7pMkq20FlZLKvuitzAMrWd1RfY9/plHnAQsl08aZ0vbd3mJ5NNGFDsXY8XSxOc
ohYjSjPfKX3G/ggwwQMfXDqN+MnUNXs/aZNy9JUWW5heP6H9jzzd/Mkw02telqzfYUkUNea3aqjw
LJzSE/JL0dGC6Fe03X0Y1OqOjyPM5LAoDg2EjLC7R/gVPEnMlq6isvUaxCyqwKXaI8oWnYZq8Yhu
DVC4LFGwOb2fS33A39htDiUSFY3LWmM//m4cbozbe1ilcPzce/fBlMT7CIMtP49VdE2xKI00lqt7
FeFbI0YdH9PMqv8d+zCyVZBU+3G23LOP1o1StpdWD7kJ6NBFps2dNkO44s1ggosZPnvusnSJESTj
seZvh0/30rdoGtoxjn3Nk7OhTBCBFfD+3aCcGVHMe/YfvzN4Do/uBH+/VOwEbSJgOu7M2NOEm+Mi
jwZ8kz8e5N50SdyXEQmkCzue6j1gWtwzXBwY1JwHXcLShTPfBQgGu4Gr4rXVmWhOwXoKld+tj7dM
PT4sLUiP7fYhDedfFoX7vOFDWTHJVhz/sdC7n1WGOpLOK7rXhh6zpmlgvzF0cMxRY/PAguh9kTQ4
4NrwxGBwH1KWEwwTUvicqOnebhdJEbSWd6PefvH5XhxQed3hy4w/aMYWjsu17MqL0ISY+z2onAlF
L+uhq5RTFjT+y4Ti+ly5f5UprnqBGvyYeuXUukwEB+1/uDqv5VaBbls/EVWEpoFbgZIlS87phnJa
5Jwann5/+N/7/FXnZtWyLEs2gmb2mGN+YwzWAnCUVnzCK7ezvfhHg8O6qRTZxIZa3rwGwQIB0tB+
HSIS4RpZydEyUPK8VL+HuOD61pwHYTw+zYa7IwgX+0iMFUsTOt1Wdkha9p01xrBbGjUEc5zXO819
ibWy3NhpEW7bvESfGcudLbXqvMS84NSjDCaGcY1U2oOmnI+D/snOP/a92Rm3Q/vYZUS1tuR1oedv
pVe/G/0IngVAkmsRetyPLzhyLWBHaeyT4llsqAYNf4G/uvEITN30syo2qRMfbKHpmxFkl0zFCyCx
RmCSBPOVUx81elCmpK+4EEN1YzgYVmTzvfk18sbPMGpaoE7VT7q8LWYGfC2PvzHnFkFnPhOh+Dzi
l6TrAi11OnkgU9feRq8GN0BrU/PgIJlhApah+Q/5BoSJfE8n+1Ipmva5dxYmTyuM6dbSqf5Z09Pt
SOpwX3fncBkIkC3nPfG8knTZMj7MXyRno1c/ZeXwYQwEyuv9fCdSKv9hWXG9FUIg0eg0+gQrdAlk
csAzDNgw4pzw22oACJZ+jhykTVsTCqxZ2rFWFFmxMBq/33Ps9SB3EPyJFDhZ9a4t7PCebMN+S2sn
9VXjPEtVBFY5sBBoYGjz/I2M+zwwPBreXdsnm64rXvGLMuTYs4dWWUJeEu5N2RIkvObE4oxW207L
X4D534NOczfd6ygh0DVJxtz9dHQT86fSsp8iMb+7xiIssIXMr7OHQuHel9Mw79yCZkFi4GV3c3xE
8Ry9GaigqgD2N83Vo542l2YVqsp5bcT+Wp1D9MLELxxjle1GsYF7126VJtdx5/o6xukmqSRqyWrU
bSJ1rAxuCgUeIQm8D9YLq6aM/NQ4tkVydTBibOq8uhRZ9a+wnGPTyM8uYeOlxF3s5kUg9PyAUQU9
KOzJa5lC5urd6aYnzSwCVR00ONC3g5VC5JnGLJAaafSm1s8bzS5VEFratwvZKA5HjOiJtRWESpm9
I/ezap+IeaMNXYg9KsDeXlAy4/K5VPpOkOq9c2OJfxjPSmJzmmnVm6dX6c3oR7G7MsQeRiuGNp6/
zEufB/BnnuJ2+a6UfDWr+X6UvlnIZicjdbuA5swk5LmO/ElDytsKjLVbdXAGK5OOmuiOWRhi05b7
KdECNyHr/n1O6g8vyp9kPZyVxNOoTy9xnx86PDiZ4pxI+24Hkg00zXiOAQdiaAOM1uZ2kNXswLU2
sFquT6jydn5oumpCxJ1hxsGHBhpAdkVkf8y9+iCbutg4ufbcuYBs+sR874rsewKnZzXqnfmyX2y7
+GKt/TImx0EUTzNj5H6uVw/1ALw8gcM0ZjiqOR6PghCxfUUbAM+fhXbULXsakMDUumM0DPdkGpEh
6KKPT73z24kONAV3WDK2iXovBchfAMobTUxEXuol2Kb8bPblfQaaZ2Msk70VnrdX0ju+Fx2APmhD
x0rZPbz9DLP8jD0iJkeTNPYToRjVhblhLHwO2HSTK7IOUXZQhXv7Wy/6c6ZPbwO/FFu/1wQTBqTP
/MVrtRMr3yPmsnozDA6HProYJNNXtrnv0+mgqnDXHbqp3HUcFhYJdv70DtWG3l5C/T+BAnbqS4JK
dejJU9M7gsWUd84qWJ+DldFPKXdTwtU7ueFvnhOhnOFPK1X7Kof+bHr93eDmPnkO93UffdgF+0ZG
yIhumPJ3h5l6+KTV6NOaIeVBEP25cG7QEQAbX1I2tMZERaO2rqVjMB72gn3G0WO3XBUXokdb6oBE
R6vichleZY+ovOSu2sDhueap6jaNAxFQFxiOrCJ6qmT+W/eq3RR9PgWNN5AYydBhG+vHUfceHIsi
co4hZ5fReLI6qux6CD+GnutuGcydBObtdOOthXoHOSULQNxJLacb2oSgRPFOgdx9hUGI0SlCQrPQ
DtvR4iA7HEYiTxYWdKMIBtPxGPh33c2YTkVQPHYFjKgx0/SdacFs6NrkgQD4PoRtzw2OSvLe+9HV
MJwNQGTsxuyDG/ZPmpjBbnrDh+ghjc9agu9l+Gg7bxeNIEW7hIxiL/OCHImgpcGRY4wPSl3j4qEI
a0TqNxGKwKDrBYp1diiW0T0SMvnqJMB7uIMPY/1j9NTG88TlWcHXSZOz0CoS5iYYiimnS5M8GCw/
AdNJuJrI71mS5hwl1T9CRuONMAbaStZz2LkElZRfBuQ6d2mZkjBIBAsTl3zO8naImpOkWIz68jJ6
NA3JFwF1dcsA0Qu19otL08K3ozUrwlTfs80OIHNHdXE9bjVyDjJ3WBMGuZtLAqTSDo5q85qZDVfH
5Mt20a/2WCiK8TzbCJcaTOb4NqLk34ie3Z/saiVk2Qrem5qe7WraGqatKKwIzUgc2A5yuNMmVR8T
LbuzIgpyMmlL0y73FspU0ywTBW087hnStjpZBAhCzzKOvuBbwU7N8OzFRsMVwEmj/UP0+0yq7BhK
S5EM3NOtvBQ1GDMQ92KT47Y9LHbUBh1ETG9K/XSxb9vBw5s6/NraDVHL54Rg1hIRGuAj3rus3jLK
eJeOQuz0snkHsnAzlAvE52pFNH80guBq5RkM61fxcy0cKiE8UC4iwabRI+rOKgEziQW9dPeYlmyi
IZ3JTyXDPXJmKsT+TAcQkOM0k9kuzZ2w5idTl+cm5QqMOcKZIFSCruSv7YRjkPcQh4ttbMh9ItXH
om5wzjznOFI35II028LgOBElfmESA9vIwn5dMqvUz6sEb79qkPlWb5sPPeTN7E6asZMEHm08W3sU
ldiNAG7XRarawEFlFGrGQL1f6XKkf2QsbJp1Ah34PsbWlym1eReaI7BkRkghGrI9zXPwdlSEtsfZ
X2nMDlCYEJsYM79Cjd8nMYykzPpnyb7cSIXcb0NNYt1EQrTBC5r6feLqJlQ5J8hIOd1oHmeJY5uf
CC6/ZCjXpzGja23SuJ+JKspM4wFgXxFglWGA0jICPavs9Qe2CRpxYJo09t1sL2y4tIZSB8cYXeqA
tPZBzXXQU/q31GjAUfcnLeFsq1qx6fL6Oc1LxpHkDWDMYKmon6feI9UXkWIj83g/kTgOtXO5SCzs
tfiZDe+7LpY0wMhWc5oO9045vTvd9A1J9LDMsy9N46NSiQ0teQLRy/BFqFobPslU+vRB9Fo8jplz
P3QuYxlpcTu6Aw2URqeR7b2ndk+ifWE9hf3DIHRQ3TBESRAjcUd3wkDF5W1ui7MwJJdu1JPnRB+j
1Z1rza5jrMopiBP9jsCRZ3MkFdMbyl0Uzw9xaI94AZ17GioEuKQhzOblzfUeXKlhEjFXFl/RK7/v
UwpsCkzwdVGQmlUwQ7El5nwztgP9hniv1eVtmT+DzfNodoYHzkm/rWNrq1KDndho8FQzKbeaKS3f
vekigJ2IfngXyAb3BjwnpbOdGv1Ny3NaLYO5DxXMPRUShpeDQWucwY/G/jtusN7b1pH6oitzCozJ
2dhUley+pqueHamkbajDOSlViecb1Sh5G/IQck/zQ7y5ZWMZvuumP7MTv8X0Ked5KHxthA2YeuZ8
dObXSiT5NjT3uaAhXTKHygxqtJXkwFRieMvKaFWo2fmHKZ+aJ1ufGwK9ktZAaSWvTtunDJHOMntW
iru3Tar3rp4oOUbZ0ybsaA/HhER7jgdD+acOycjI4vrSR/HOIkhk583qVGfmV64xsBunkN9X3lDT
f+NIeqYhXu00PCqbhit+62kOe0OPS2mauks57zwowPOM3I6fqwnCLILOVjEW2DCJkNPVSjtm//IQ
LSRJfqowP+uOBtQ8rUkWCm1aT0l3iAFsbDAtOZu2Mn8mC+xU/mxIp9xHlfHhGNrBWRT6iYebx6p/
qgrUKbzuH3gzn1TU064x48sCchiyb5b5pMFCIViubUyE653ibsqlyMBh+YklBuv3+I98y0voEbGc
sEYZBJ0Xo/PiGeo0t8BI4MyRJW+117EVnyUfFkiU+yTzzL22Ri7H9XzObR3qe1IOuyRhn6ZT+9f1
9MI1ig0EU/26HMptG817fo4u+BABvo2PxAo9Z4apBSRg7V8YJA03UxPiHvrx1GvjWq9o209OMVBt
Yky1FxxnRFczOnHKM49tKktUaFHwcm1iskXrbVrsNe+6ND8aAy9VgWcCwfah4uBtysm61/IMyVBY
byN9SyOaxoD0n5Wn4kXn2BZP0SIPRk6BLiJC+VidqAAg7bGHdU3Yrc1gYTSGJIxgdefF0X39y8Ib
0vmZmKxU8XifC3ZqsmWeJp2IRRH6W9wS1DCbFXlQ0xMA0nyHh+sudcYzbQUG/bT8IvKoD9gEnqeV
3Dpbj8ZnVLqfztC9dDonZma/kH3xaMoyEBE5hUQAQwEnSHa+6VquFsa6cIgfOkt/G3r7S3NGdGWc
bp1Fdl2qI8ak3P+dJbGYmBiPzXDJGjjgLADY4FZ4s/EerptXV4vOC6RCkNrnzJQLwl33XTdq1zja
S04k8caJrcmfKgpv3cbNEHK2UMUMZeUxKi70jS3ymyrsv0rBCEU8LEApsT+1w6OTi5NVyM43tYGa
qsR+rwOoVqmmBWLN5x08Y8soOFH0afUdF/EBcMVNm8Q7PbN/YrdFp2rpApKkSpRisjfn+pJJAkXb
Jj/WI5Gpg15vcYV/ZkaHXdQkodtOtmlG4znt8b+FJeBge8uvcBriq5OUmISnc6kZ8J2kEW8Yegwn
6yHsGaEIw39LqT2ZRAkpWcVPWvYBM7G0F9PXIh031mReZthjgdUb387QH00veawmOutMAP704Xqw
4/xjNsbXrGSumrQF6FcVf3MyXeZsuq1S7Hlh9EkJ8UmwarxxqnFn1/PHUK9zeTo3cq3wcAQuFexx
E7cdtfmqVKo9Xbw4sGakWT0xCYA3URPiD88mkSLrynORE6dU2Q+FOwk66Nr7Ek1nvQEh7ZW3Jku4
cNx9X1WuX0xA7sp+m0zJW5K3wv/X2PW3beVfYV3jtTSr+wJaY+8ULC6yJW3J7sHjnZZy2obkx+Ny
YlbbqE/MGT2a2og5nclfpiwO8wSWMCYbNE11RL2hHDkb8Zwvwgp0eqowuCJmQcrJ1/1+USlJiUm2
WyLnxATlpxTNR74s1xHOF201ecsV8iozaG3aEHhlhQfTjfZmm/rONGA41kiLSpcLw0s3UGuXfWNb
Wxu8AfcfgzzK3HdNrq5x0ccDmQ5Q9LGBK3cAss4fVVveg3IQbxz0lI1FRcdZXN5a+csgsoAA1bs2
7t/ikRb4egouMxFTGEv0XSQ5UZifuCx5uEcRfwud/oJyew0B5bNLYA4tb4wtKUSnXBSPfWy+F0oK
NnoxZS3zVK4H5Un03BjL5PHPKhDpiDKIx/WB3dgjodpvdZ9+s/t9Ygq0P4LNJ1N5CQPmXt7s+tzW
4TvlAX6MmBIlRKg/azRyWoOwlWG2s61bmAdcRsh66WxRMjQR+ZDauXJq7cJe81UVaLvL4OzIyy6D
ypYTe3rl7YoFFM0i8uxQtrdlpdEg4AW2bqZ9s+/dzMxCiCR0D2rRmJssQFYSkhUpN7oZk4lNI+QE
evuaX6c2scWzvZ+7wrjRcjpYDZMIdCIcNmpurDOeYezn2WuOjMclm3Ymg0kZVvGgzR3QeCfr9n9f
/ucxMPQp12WXh4HDCAcg/trkXtUTNu4UFVkGa/qTenNFAoybAAvpqNlvvPlYOYykM+T0IdGRDYH/
1LEG7cDfs1sMCtVBhCh9QOzZ2rwsedvtRyr0duIeNrYIkEn/SL7w59Dn62QXd59Fm47CGL29E/5z
yOz059z4xEfGvabD7pbqIiLnOH/XBoCqlUVpLyfjNyxdLhoq7CIMv6xUDD4SkRuADRCeBcRZL/mb
JMuS29wk01qyxdopdvDwhc537JnfY4d9e2YRDofwCIkZQDqKVe+Zr14G9Nve1bN226xvl6wdGEti
n5og33vuC/w8sIclyRJL6Y9zel50+VDU1zoV4ybNp8cyovucu+6xrQWSpnPNTKbJHfenVTYQ/6i5
m+38Pl1bB55WIBuq9iT0aPK71uKK8EiBZ6rshnyMMmiiRtHD7wOK64nL2jqWoyBQx2b3drCiWACb
wNmhS4gEhlPDRM0sB0Jj1G5Tu7626fimijVoUaXjPrSKf1OydLc9pI0IeVu32SlbkccNdrboD1jW
1ov1t2R2br3on9lZ9GRb8tBcNpx14pYsj+ljMb2EVgJdyGWPFkdWtGHEeqN6WA6qUr7rpeydHXva
0FPdp4luvGYeqzXsWHa3SCyqIB/KSE5iQH2Ro7iwx36SevHaFW6+1VqRYLSI3mCMMMLumnummXQf
owfL4Go6dIgdQjlEpBr8VfbcjibD6iafsbl2WxeNYEg7y/YEmfJT5smiF7bTXfm5MMlfTEiV4Uhz
BYQKI+503KdesYfTyF1yy9z1MykNJprGJyMHCKhbIF/GqsZWhWBl1z9Z2sB+KadDPqMzG7ntHU1x
7It+2MwRjaluQXxynOxzQOTjblNpmxLTQ5dX8TFKx7WANt9tRlw2qJURuBPV3ulFQWPFtL+qtfUU
fjQoLL6RadSu/blDs8Qm295EjAYOFCP3oeSsLCvEzkFn7mS8jMzX+XhU6q1X2lDSZ9oeck2sGRoU
v2QZJvplnDCQEbJ9G0OpoLzbqDYb7hsy04OOeKMVyH9Cl7+N7MbPB3QbBVHDmJA1qaXqYzo2ED+4
I8SNCP1mSPTbftJ3BTXlZnaYnE4WEsuFfvVqYe2FPjQ7CJHHpUmdjczKbWwS2LJE3ByiSHSnCb09
czG4p5l6kSUmU71/pmvG518uWH9QZMOkS2/yClmdfSuc2lQSvTLuYDFAkWjK5Nw79E+bFtG+tpTG
UCw8yNwrtktvcTOeujcQPdvSXuvPitG4ZTzaGStpnlQvpVysg2NWuJlFNd+Ibu0JtdhpiN/Aw+dk
LXVtTp44sxtbEXNaaJNgALtDCORCY5sl7ZcibwvfMcrQB7lS4uVk6rVOfSLbSgBQ6yV5zRVvkc1c
wlbe2r4QYs1TaM62SF97ybENjV4e0iTDwMRlz5jPSyv5ixubt2SeCCUmkixrtGSkO77ano2xOCvO
oD7VKarudSQUzqhyE/KpbOOsA/fdtWz3eG+jnncEjYx0namyHHo9W+nWlZ9G40GwcSdeuCBidRDl
nmaxBSNm5423VUx4C7Oyn7oU/UNhhtsxnV+tianL0Rmfu5BZT2xA7b4kiIYlur+qZOFJ2j9BShCy
TvRVW3IIHHe4ieihIhx6JmCUaEY2l/UP/GYO0ZzejfqgET7tMgEzusRulAwmNDV+WhOFziRsZCBh
s+RMtkNwa1xITP3Xt2LuWW5UaR4BlVQLZYXNOSdq40dF9qdu/hvV8gN6hnALQOF2c7d0UoeME6JD
h5/At/hpYcqdnjNBQcsQek3HkAm6hzaNl4kesyTFJ43HbRdr714r3O1gtASuJVl1S+fP2eaLSzqe
oKdD28vXDSod9jkM91Kxsq/dA/YRPkyMLOC2fUytcL6RoU5vg62PKLHkOFGldhoseHzIj72W67vW
vYNxQWGozy+jMg5Lp6MKq/a5H+mIyKn3zajsfDV5BoVivvDbR7dx17/nkhaZ9c8ckzuX3T6bYO6K
46iwGrEdGBQN6NjTqNkPLXPj14g8Eq0izJpwp2DqtJ+2Gt+tiFyvPLzNBryVYviZXAT9OkWCx135
1CMKkPfmwf0tJeKH9TyGbA9T6A1bBnQ+tXV6LXbmk3KILijS9F4TNfR8e+aUW+pqU2FFCYyRPZ+z
MvG7uvzVremrH3UqFjkdDNae/Qrdnqr8C+8G6ZXQT+n3sjM2nfaBvyjlrIpT5Bc738cgcDEbBpmW
HgqdQOc2tO6azktvqo5z22qCiIO8mWsPeyBNcKPx7G3cT9OldrcW7tnAVYK0jeFznqsrd9iUKtja
iJrxubYq8YHUuzldB3Z79h2EtmGQX+qflCErtgrpo6l7oR83SK9xZSf8D+Ekj6rhWkomc7VvtPbp
Q4sOdF910E7iMna02RZVfjvOymYRbI3aDmPdyKdi6Ms+8pbumqz/2KhvBU7am7+HZN4QZYTyUGeS
v7ZbI2hCdSiwP+LJNVlLCVZ3NQ+KfzvOQd2wDoe18ZQOScp5oL924CUCwzQdP7IOrpR2IBbvNUpi
wZQbmnbVFdO2DdnIFBNzEOmmVVVzbFT3NDr1sjdTK9mObX5RWMboHdOds9q82XPxEGzsDhkcYUWv
lk4cJRxrLFP6YCpQh7dW2w2XsXYf8pIDWi75pqiN9tJ7fU2G987lpu/WMFl62htQx65tOCPyIzP2
sfqaBgOKuENbPh2MF0viLKy7j7qB5MJEF6VQsfVa51rQEQvqRXQ+Res2ZHRwpMUKM2cN2ph+03YO
Qjn2xBfeZO2gdoC/cS6GF2+JbiPJXoVt2S4z69iftAw9xphuDPIHKHLUL0su8CjHvTOs9r4ZMmQY
Gb3kM/1PwX0pgiDdavM/RX5wGlrGJbGtMejLItppOckIjeH+c2w8mkX/ovox3AgwyL4z677TzazP
1vIjlHtoLWKy03+O5ARdivy7UczW6k5P7acRYlTO0Wmy6uc2w0zRc3KZ3RNzHCevxeEThfE2TFoo
HoO5cTzxvU6cUIhDJ+k80/JD0zmbOK9z+i/bMZJHD8vPDYOKz8YaMx7VGt32igPgiJ8uZ9iSOaIK
8XWnQheoTZo/eZI+temQUQQL5EZW83W06B7YInyP73CgsKr44bRsBxPr/tjezkOW77FlHOcxvBIX
wugLWkRmKKw6Dq8ZzfNrUdq/7aJuhRiuVKlgi+NTFvIMzk4NQ1C3y8TA2b1WZ/RRrjKNBeVsV6Cc
WIfG7o+GIge9UI/avBi3A14gEx/wrkoORUuJ23vWr5lZw6aU3atW9Qs6V8bNgONmMpnZYHpq3fjU
00tDc/s0Rd+fDcJi09idd1rfe0G3VL4nYs6W5D6HzOBHrPVVuwerdMQzya08003m++uPXBInFiqL
xGntN7KHz0xkX30bL5z95n5q+FxEQnghees7uXQfkYUImabrOH1KB80i48ms3MgXIMpQGOjY2hzm
sR13GJ9YYW/SPn3m839wvtq69YIIvQCZFtG/8/SNNrGtsqNf1amHznR+67x/defukS5E6JupBiff
ITjLgyjVhGwHhLG6d+ijaqQGS4Elm8gDdzMUS8OWX6fr7ITWCVDalxFOrt+U+MTWblbZM57PTi0P
iN05jkoCf7iZrXnvcAWVUbUvWLhDqb1ZQ/IPuFmJ8tyofaVja2P8PW5/S6d7JWcKNbqsro3YGSF3
TtZ06MreoRAj9OPyy8xcvOlqO7gJljpd1OQyMHdar/Ez2ozBLjR+HPOXhqa7jRfvVmFJC0oDNALW
66TR8fR68Y2yF2OTJvFtXWmkVlrFWTKtlpVNse9nW99im7OpLiZ/KOXemFQEbaxuiGBpHkxeGMIa
l38mblo2pRETnaQ7xgxee03PCr+f6/Q3rpoVOtUfrVLj7yaVU0hUHMpbNmFrBto8vRhL7J1QNnzV
kT3u2omxVU75FNftnTUQBAGmml8jCaYCr6uLWs68t30rM7ZCDe1yP5l1gqus7AxT7x77N9A/VdOx
UjQxFOFOOKf2Ta/V26m+9otunMpi3E2lFgVNRlFWd4eqNKhb0YSTMuHTU+XWjZfbpGABCuOm3Op1
fxO5BLdHOrELOI4MT+u2Xq4xrjy+5ardtmNHCdBHd5pB0T+V1U9EQ69JCaP0Ii0JtNn8lH1zFXp/
KLx83vYG9W7eZxI9yGJYKIfIEk53fWR91eIUWaya5AQ6tMP+eXgcKmEz5j56v2SkfCJ+icZ9oYOy
V8TAMdNystiUxhFlhIrMKwMr13jSr8k04PYwjnWUFzsDeUAW8k6Z3mrloRytG4IUZ7yudWu+dip5
wmFJOQqHyu5HBjVKeSkX6zG00gfBmrJznWGftcveq42bkDs5w6L+UNEgI5pym6aokSR2pkm7MRtl
Bdgo+cqNKHZqfDFdgWrOLHdSxft5NHZO31OVIDZ6ZBZsai0/C9X+hOn4k3X0KtJlYzQPeTMMXDSM
/IXVmxnLn0TZv8NYwes3A0vP6z3we/plM2CFhl27jL+QZGnY12WLeKZdrWp5im3nJXXUQTetYxNT
qmq9eQa/w7iHwKMzcEO0O3fYnP8ZQts2es0NAzTE6Imd3XCH1aevtgQbmH0JS5DDlh0Rde+lgxKX
99XrEnpBOy9iH/fGs0cOa9N47/GwOuKT+KxNGCkw2pECUaizXZB7WpkI3IX7rENxG8LqCvBoxHk1
PjYjWkwfMQxbOfKWwTEC7cL6oWCQYeMt87kcvCBZbFKUeAodk7MFJ4U2q7uz3fbBsovPtiOrTNMd
WPsY0vTxyRPIy5bHWIHtPk69QcFmByy5dKBhJGDDFc8ZAZ2Mm4AXs632s9SHQMOl2pAaqhLzKg2H
zFC4gSma+1CHh/WWR1/gdSkzeyPiktl0Rn3Cxr5vrO5it8r16TWy7Sa0bqM11l0+yG5b4umZXJyP
qj+ZA93giHZKq31DciDqEW11M7UQJPGlmg4f7US/PM8N9qXOEQmetTExau5ry34whpdCRwKDirRO
pO81Brs7T1KUUChOTKusbUB4UgnYCT2aEQeofsPuo3GN3dCK8+A48FBqkiEz1myAFk6FoDn0t1Mt
+lujSoZbBIiFtt6kHbCPTJtOq9Wx6ET9kAote2Bbvf7/74GqY/4RThG3TRnCggzjyPBbW+/2//tt
nqipcUusYXP9ewg7AH0IW7z/90XSKUpZx121tZeufkCHaR6wiz3WOvCOv4cs4l0vjacf/vOE9Vk5
AaY7fts4+O8LIaQzpT+Z2vHveZit1b1qiK9fX/XvH2ZLDjEDlbSt+c3+Hutk1/s47GwwLv/3WJ64
vgHU5/r3DNhdM26XFEHbzqarUOP//sPe7t4V5XTz/z0uqA1A6Uw0tP7v+UYjoViIM31S8/Lfh3Oi
1S4RDqO/F/17PK9moqdi+469yK42m/AuJdPzqQkxTlX11N/8fSm9Klsz4JZtotLhyWuj/GQ2aIll
NA3cOXr3ngwEP2f8pvdLR91OOovv34/Ordf5EWa949+Xae6lewYbRPCfF47C6UxWIaLZ+rZtDnUu
M/7z1L+3cr36la6LuP17pykhsnEJ3QhBgqdPQ1Mc2E5r/t+XCZOnt5NnPheNxu+h61erMbrHv9cx
+EmkjLY5/72QXWLqa0ov3P19t09tf8bTy1RNXt3//WPnTbvLWi4tUFlx7A+ygnUxFZ3/920czdU9
b5gcWjKYWcXX5xTJEuO6oqn139fJulmxHyj3iBTmru+t5IrEHu+qSeV3tOBX50Bd34Ooc4IqSsaH
DKRm0EFVeJzbRvoh0zdP1F6tH00yf+lR37ju7Ok1XuDZObntvJXKLje5NlQfoq1/CZVlXLItX90x
Lb5VXTI2mFo/5YKRPXerf72ioijoqdDhqPxRr1k4Fv0uVFQ0m/aMWoUlt4BCI2SK/YBoYsqdkWcv
1T6mF/JLI+Jk9Uvzk7fOvYPD/yuZ0ne3jNtPnT0B1VvnvZv0bjdZms+7pI6IRvGM5p4webiaucMS
tAYu/z0WZTUjlYtG8TM2zf3fN4zIcFgkwnr79+XfN9oEcSiNco1yh5f6z/PqSG0lFrPg78t+fYHK
Md3tqFyIev/vPch6rrBP00ezp6aK/aV19J1mGVCI1+f8vb5HT3CvGnv8z6/6942yC4d92dHT+nvK
3+srTcfnP8b0+6sGPxsT6YdlzIiLpAV6JS2oOAyNnRIJWse3XGbattdU+gjEIPFbw+4/ily7mHY9
RfSI7xc3jP81hf2Jwdt7naTpEoHcMzY7OTmqitectLKyTo45uTs2ryPXf2HSF7fGtykc3+wKlEts
b5ke4ANasuW+dGr5rqRZ+VE0LQ+ekVQ7TxbgdopuvMHd7+5JbQ6vxJp2gdVk+guOwhRgUnzX6NlD
uZjmxaoLQAuWnGhN0Ascsri5cOLQKIqq7JL9D3tnshy3km3ZX0m740I+Rw88e5mD6BtGw17SBEZR
FPrW0X99LYC6oq4yK61GNSozGSwccIBkKAJw97P32kydtjqshVMcG8m2KaGkJBkFrjTuhlNs6vVW
z1AVZAbF/8ZQ05PaDNoWso1/Ul3N2vJFsW/iGCNAzg2Xb9khQ3SyLbD273QzCm4ZjTCkU23r1U8O
cCWsbzXz8IWs/eFu7hqao8KqzJ9d+1b+1lXH5nwnyPjetrXJ3beJ71FPRTdkn207D7YptGWWM+Z9
LHhu27LognVHXOiqqARVP6+7TTVJsnLkjWstHLvbeUO8rL3UwUls5qY69VNbnLi+Xpjbglsbwd0R
a9lQffy9Fpb9+3lBxKKyo3nVgSL4t5E0P0BVrPSj9b/WhQv2Bp8Ss0Fnl5OigsaywwyML+FWhyq8
QrTTr+d9Xe54t4zu0ehD3KQmRL95n93pq24AzzS3usBLzyDKdnNrvhD+NHcXkZ6HnJlrzBvTMD2C
m/kOfexDz1lRyrW0ffOzH/WPlQba7jLvKlwnA+lW7fKKCPU+SeqV0DrUFSyg1BslMvi/Iw4yWONG
xI+pjDFrWZq82DwWEAJMO1mbjJfvbVlWAPhYx33vOTcB57PUNG0+LjEfyE2/vliU1GFOO2BgOnlR
vUHs5oX7TEn4Jfhg/h92+qYldorKEv984txx3swH8KFSDp5OHscC+XjsWnt/moCWQaWfW9Z/Ln5a
ImuBGviFVUNJkcfMr1oBqMIc8ePkDQVH3c7eMi13b0Mf441bsp4+709t9x7ch7h3p+FuWWKLUYKG
/ll+zAuoUOZA2rQ3ZOV63t8EzIi6pnimimMDJ+qJV40oXaYmkbNq0ClHafNpWswv64Hk0qxvQZmb
ynHeVUUxR+f2+8t578fx1sW4lqTK99/2z83f9pmao+7TMl53Dmuo5F4Nx0AbfmyEkLdhw986GujF
08A2P6kR5gNRxMUXinbfTKOwXhQ7e6pVtd4blm5sHTUK1m6qQ/2AAf9k5CrlMxwemeZwP/VVuExV
Ej6TeEmoMTdMVBnKWurD0YGy5Q2RvkIVzv0v689DWaZvQwHUs5HaJ9+UAgVp7jBj75RD97zT1Bas
qKB0vxCd7u+8NGNqXWPtcrT0pXDVz+STK3cAs/NjpoEZDO0RQULfbMq0SJ5bQRFtUBJ1o2Dh+mJ5
Sy6QrpvntvKLg1pWyUZgENvnjZ8+OcOwZzEye1E7Pcf15HnHNGijO8/wv88/btQc/gfLPr/Yedqe
PZ8qQz+dMP0eKCipaUVoAzPLN7bgJL9GIElP80bP+uZUGg3yWtMBcaAwSy8RSJ50LTT6xdwHL+f0
Epk2Hjjj+KP58xJz97QontM0yXcfl050ZMGG0tbrpsQa0PfjHm6Le55bWYwBzW7B3s/NqELFgjx1
3znybFMQrPeSFRDUYSJc5qVSPQ8tddUoM8rP9kjdOuwT+ZIn6TMyj+6ViOZTw3j0TbYWlqzMJ8E+
Hxe5g01goTCRn5ajXR9/S9qjkHF8Y7Lbp/jEa3zKE1wut0sIc5paLEKipbdz8+NAnCgpOcjoLFuW
uy/hk9ISI64DpL5xrKB0N7JA4tv1ltwHenOYW/Nm7mJO/eZmObmLjM5nvay2b8NeKPvMwdeV4lJn
lt4CUdAwX63C6fDcp1I8sUwS1kQr06QPj9VXpvTK4f0UTU2Wleabl/fO/D+dVZIlzMq0bzEMcZGf
P+P9/M5LKz5Z/AyJpODYF3W3WdbosO/8OM3uvGnKEYoKrc7PfY5s6lXMEhjSHZBwOFe0ayUc56bU
ouoGL8szc2LzQWCrgjdmXQtpg5SN0JPbfBBv5oMmVPsVOpBiJwp0gnWrF9vMRu+a1Lr/GHq5vS5a
4Aha1OOjwt5JeE6L1a1PrYcxQWXj5r7ytqG+5r1lLUNSvarNh5RrrRHIxje9qQerIkowEKEUuGc1
c91zratu6ub9WHksnNoaM0xMdszNgbrrRh0t5qO2TqVzqG3vhvI8gNEwTM6FtKqzjWKNEnoVfi3t
9FBlkflU6YWNp8IHBzKm4XOhsIAwdbD/eia1VMmiuhN8RS/yfqbFHWtZDFK7Ultixd0uk4cuwaEE
wDO8jTwPbpRa55RIEnvbDZZ2jHhGIIdJGyraUX7D/a3eDqmwzwbvz9qOY/02T4i/C4ViP/QTsgge
76IsDWcrG28cFumUwdDYg3qi1JmwcAl1a9qVoeA/FdPmvV9dGTnZFsqPM+Yj9TCQkNwZHhGEmNup
ca9RJDZ3lt4E94UFsyIE9Laem/OGDoZtNXeM7CcXEOChjw7zPjqoBsuBrIB0e89tDJJpW/9oZUl1
6oIuXcdpUj9pYfQ6/1er+vfQ7IJvEZ9VFtMHgi6mcxxQRUdjOiexWVOoIkM+jfpUPui8NyN7Pydz
E3WhOemPc0oLXUqcZEcsVe5RrQf3SMmT+lanUZAoo8zfxDwbKtKwOZTNh35/ySBYXylNuEn6Mm0I
KTDw8ZGqu5D89VCeyVEffCAMC1M4bLNpx8emTkICgFG9PowYaddNT+K6DHv9Js+0eB2akfKMSf7S
8Sn8Zobt1ZCd/oxvIaMsLv+lq5c2l3noagT9tXDDH11/u6oxCjLW8zJmGfFFqzL9UXhV8eC3vzTC
9kVtLe39iOr+cuT3cwq36Lay8hChjGVLsrgUPc9YHP8URIWxnl/GKkCAcNoUbgRh0rkIuF3HKp7m
a/PLDAatQqbqX/fObcjw1WHUWbJ2B+WQmf4Ry4ixTSgVH6jKK4d5P8Z3Fk/nnWraO3CRp94U/dxs
MfdqLLUxd3MHOe+dX86b0jGpldlNtCggZ/zoPx8ZVP9L41bBceA+f/X5auySnoU5NS2zq5ep2XV+
xSj0qaaYevjY33u+unN0CvfzqX/ti9r0R98adu8CxkEDdtjxT/PGBPTJ5yg11naZwi6pG7zf88uP
PnKg3PF7n/mwJUxgLS3BMiEyQ/9BAf5+zLJasD49vdQUFF/zq3kjfZ5dyJOCxce+VnOG8vTRjq0x
3kQpHLP5ZCyOkJp+uw7LlRRppLS4XTnUyH65BgMne5kNvUBfU+DVAtfXuuEVkEF29UWQXctksPGI
e/rKHbT01wO7ugXg97G30HV7RaVVX80nzhvQytlV7qqp57xDdujDLIYcW3waKUkzzyPlxhNhCOVi
bmJlyrdSh7Q0NzUDy6iCV/NmboZWuOIBqT0UrqZd49R4mHd3IezW2iBDLhqy4VmqlHqZQtj7+ahi
igtJmuMtQdnGvczG90u7idEcu6gp4ClxEhWPYQ1XiPno9GupCTTB3FT0c0eu0rPmkUzyr7+tMf22
DMOCDZWk/vnjt50vGfPbphJAc4lLfzuT0FMeF5s699FFT7D0dzr6xFP/aJYywInmIqGZj84Hxj7h
zj63E5F9TtQk282tIS2P3Cqx+CTq2o0Y62ILDMMrbLd+JVnPXvfSHpAyBenSA1RwzhkKEZ3kmZQf
KvBZc+/3E209QDtdOlOuR3g1FRle0Zv5TC2625j8ixsA8sdG6Z1nofHjB7fHdeS617KNH+W0O3Px
2VQx5fS6iZ3nvtajJQvx4c18tLYiMjGG+MlXUU/XBhE7fac4zxWmsU1WRf1mPkvTOpYjmyg6u0ri
Po3RzfwjHaUVN5BeqQBOP8qLIgq5VaZs5+YQD59HcmdhWMniQfreev6Rbk1tTB1Jvm7aRHsycI3F
oXOqE52KhxCYiwmyOpGUbZ+60qT2EqmWhy7UuB+GxAA39PNwr6Bh+DhlHMeBmyiIfZNHq27iOgna
ez9o2nuCllg6TBCHej5NkDcEyHTDy0cPtfEeu0hPTnN/Uk/kVm8xWs7NarrgVMWdrjWf01WpuYQp
4m5d3dzWzVBd+gy/PQMApPaVwrdVAMlsdMv/Ftw2QZt/I8MpRSfoT1kDBm7bsXYw+nfRo2nJr66u
ZN9iT0P+YpWfdM0s1zVkwhtWI61TMaolGUiu/SVSytXctXSo82mdcO7GhGy4QYQ8ScyquxsLt13M
P8/CpJi0VvniFUgVlbJnMKbE5lFiqlznoeU8Ixw4zV3rSPvcOgIPomap/FKs6Mx/Q+515dJmHvXn
3xAzh3r/G/KUMdX8N1S4hh7DrPyKfLfdeGVsbBIRjzvEAelKA+zxODfbKs5WWiC0R6OWP46Orq//
0hSxVu4oGqUb3M7USXQlehLkpK/EIKozYvhuX6qx3IFNhiOqhMnKhpv3aRjaZyTQxndHHmWijG91
yW0CCHmEoZyzR9erzpL1zLwBuNDp2UuXlsEWXlYK/i7pihtW5oiMml791myAPBMzbNRL5gH0Lstu
wB1BDLRXp9Y5UfW11yvhDWUjZ5mw7rqe95eOhhYIo3N2o5v5Oq87IiP8hjN0NyT4xe2d9wt0e902
SNVSp3g92xY3hoEWdGqVkY+KJ6+G94NtFajrqmohEkwH5i7zUbfV8iMFBCj6EQUqSGCbpPLNk8H6
5smaNnMzSDrrOBIuObfm/XMPNaV+RNHHhkydRVjfp3O7nIyjwEw3Aak3yxnAjtP1sQD0fx/6CCal
is5iBqHbo3y0XCe+p5wevO8vEnvZqJr8Am0Dt3n7Ddo4zzDkL7d+YXg7H3TQ1gmS7D7uKHLUimi/
6Z1YAoBuXgTUphUYR/UMOpUEtCYJN32pyKdKqI9+FXcgdQjKGjL32YzIUIlUO75pirIjA0QfoPYP
/pU5BmbszL/FVt7d6Fpt3ZrTxtDQLZr57RCF1kQUa05IMI/4/9BaVkZc7bWRYcVH/0bKcCNqpmzz
vvm0NkCFP4RNup2b8wERVm9g683DRzcbJZUt8/SCedO6TUpPXpxWWX50gCzD0CwaXj8uI3W73NYj
pr75pPlA04T9Kk4CD8sFF5r3qXXWE3Ydpvu52eaetcnCAjWEIBvH9c1nhyndsXMRAcxNOQzBGlKN
2M1NO84fa8pdV8xU3j0O9Y2sG/O5GHwMbO6d2kfGidIFCH5ffEeGJbZRVTClmffNmzDM5A2eK2zL
9BVjrm+8sSr2dZt9RguM9dz1tJUqnOiuGzLzamhfG9YWMM4QV7EHY4bldTqYV3l8J4xQrATVofW8
7/2AV3zWB009zi1QiubVzb7O3ec9oamKPYPWX68TJblAFVEr68puW4yktfzs46F6vwaTC+Ta5fgZ
84uzrFwq0xGlf3W6AYXwXu8/Wp733prvVT2Ui49j7V9aP8+bb3I/e87nUXPq7rWOWvV0A/zZ8/3n
Tccm4M6/Oc/tfdSPfrf3uyE+4WyMT2bs3TXp0O7AscSnj/3zq/d9ZU/BrEPZQPeP3VnFnX4xt+XY
viY+wnzyGU5eauan+dW8keUAU0VLGgLE/jzgqSLsf2kbdrjLhZ8eoo4cyvfLfFyhlcqwVqOJ3Tdd
f97M12JQ0C7++Nt//fN/Xvv/9t/ya54Mfp79DbfiNYenJf/xh6X+8bfifff+2z/+sFE3upZrOJou
BCZSU7U4/vpyF2Y+vdX/lYk68KK+cF9FpJnWl97r8StMU692VZW1eDTRdT8OGNB4PU/WWBdz+4tm
xTjFkV589qYhczANo9NpQI3N7MFl6e8Qz2PtTGtbHjDIa+cu88ZJS2eZVeh9y4USdi4DFUICko0f
xca5Gk39fZOO6tng1nqgNsx7DS3JOKPKL7aK6jeLj37zAWpuBGjmIcjkImRR1Mx2ZeZ0JzNL+9P8
Sv/5auoBOSVjGIfuNGBqcvI0dV+HTX5bhEhpPWP4peVmYm8G7rD5z++86f7+ztuGblmG45q6Y2u6
4/z1nQ/NAR2fH9rfKmJcT5aW5ueuEcmZdIvpNe5tSX1j2lOuzYFkMmQbPeiQafNjd1S5YANL6Z0U
ipur1BAmwJte3rqhXYFQYF/vWSZyUtEGuPr+bBdN9VomVUP6TPBUIte/hFTDn4T2lMR186hjmrqL
0XLPe52mjk6qh8VwbiYqRZVeV4DnT+eYeA/WfiIrzPuN+YTWIlmOdpYc56NZHv9y/b745fqKLvZd
U2G09FRSTz2vBtYh2xOrz//5jXb1f3mjLVXwObcNR8XyZRh/faMbJ3MYsPrZGysiHbwY3r/5HfZT
lzfVBGWBsQ9a3vwefxzucrCoMssO7/0C2eAUhiN6CIyxumFZBz9szAcutYaG0MxpZ+tM+uH5pecZ
00tb+9GrMK23tmTcVfqFu4dZpa9bpx5f6noxSNbDRwJiNiLVmn2TGs6D6anX+XjKLIcVc63AyelZ
5wq88VK2zvjiyfihZ435gXvAbxdMkB/cCVdHaLjsE7ilo9lfW9sObpquOM0tIIHD9cf+9krOMwS+
tsi8RatDfkTmoq8846MLp9ZG9n6qphjVamR8sssjVB4B6BAQ9mF/J7zyYehVlYC3lrUkp57+Fl/5
ZNvroTHFZwH9f4dYyHpvWkN4zvCw3usOIUFhbqYEpnL2v7vqdHqlw0KYPxr/9Zfbn5xvh695MVSh
H9S/Nf/5kKf8+5/pnJ99/nrGP0/ha5VLRAL/sdf2LT+/pG/y905/uTI//cdvt3qpX/7SWGd1WA+3
zVs13L3JJqn/vI1PPf9vD/7tbb7Kw1C8/eOPF/hZLLMSzhq+1n/8ODTd9nXK/OYv36LpJ/w4PP0J
//jj4a1/kf/mjLcXWf/jD8XV/85yoeMISzU13cA09sffurf5kCqsv1s68nXhqBrSJY3bWgb+LOCn
Wn/nYWO4Dt9GVxWqybNG4tThkGb+3dFN03AMgUfRcYX1x59//Y+H2Pt/279/qFGz/etjzVQhuxia
49qawS+kG9p08/3lsSZqBcVrnov9/xe+/T8XvvWgeS3MfeqSKIsWCOwhB2Z/CBNwttQoUd5pvr9E
XaOdUtSvRztCADK1jL4koG16pVYWSbNCnHAcqARBIzDM8tDd5jGBVQvNkDfCBNwgFd1aDf04JRe7
yoX6gX/19NG/UpjbZnjVb8ZBj+ASAn5yzVKw1kPOr5OSwD43m9zD82ksYhG6G11jXB+aofFgt1I7
5HZroHBqgxNTgmcfFN5FuH6xIQu2XdqK413mTeUMyqXQ8vtW/5qCONl5o13jlEgs5psYUFhs17aF
kbKP4tVa8ZA3RiGKgaWeFhjqYgn31Mx1nwAqNQDeg6fb5uON4IoQxi6z7ZuKEn+g9MXRJB/kxu3y
ikgYr1iFeOqvPfDycwj2LB0arLt10DTLSmj9Numyq2sJBQ3z0NzLIUQS65M+29hmfZ9VpnGrCihN
+8BQq0eh5GwEcviROczU0MyKemDeXm3QgWoXWY8t6eEM68NPIrGToy7aEU+mjD6NxMoSU2oSDyT1
Tz0qlAdPr59aL2+/QsVCLUxMxW1reeqBrMt+HaDaW/aNaI4DYk6yk5W30lJQbvYFQW4qgUHobrCI
+4BzM8p3mqWfsT3UZ0t0yMsr7b5X8uGbU6aM6osG4xiPLRQKwee8Q9uauNsqNlKkJ711F3Rx9EX1
VGXRqblzP2C9XfvCDjayY8JAXPS4T6La35ESFdyOHh7+MHbML2iG90Ube19bDTuF0l/cvu4epZ2P
uyDoFYTGuvwE8gh/lqVdzGnMLLpK3/YK4hJ36PynOHaMTZHmGCV6139KYx2BlukLsCscdTttq+K9
X0aACnZx0QzPtlSfh1jJr9LAuNvznN87numjGpZM+V8UtfDuEKPrZF2WR9Ia3bPErwtm1nK3SR9C
c1Q11NI4HB8C8GpQvox1ImEDlBGeWcerJDYG7dHVDGLbE/8lVcJyUfnGeM1VMZwCFO1LLe0Jy+DL
dixJxjv0EL4m52Z/n4PNus80bdeYDO86lvs2SBr7e0De47oOB3U997Bl5bIOLrGUsxTb2ulwG1d2
f2sadXcitezwsYv/S0JlRXgkRVQsZJ8Vz6Ig/HsE2bqem8Og9YsiwDeRUlmrujZ5NlXIA/BVb82x
iR+HHI9V3MFLdUaWNoPsAVLPmbm0f5lbvd/5rJAl/i7mO9EPvfPAHQhvWDr4N0MYi+dU4C2mbMOo
pWuulek+mUJd2cJK7gAwJbd1nsGiZGXVYMoMYCBJTwYhCiclbiHFNBDVfeZBi6LXw6OnPRia3h3y
kKDRHMjNfTHlSZBwUL4FLoqxiCXS0gb4qhTuciQC+0Rlrbrw/wcvsm2DLT68bCfc/Mk3FHmvZGp6
BMEkVkSQUOAuinBXWPrFF234zXFUEh6F8tpvGtXaIy4cnhXy7w6Nm1CUn5qrvA2MVdWU2r6Shv0p
4VOFzjR+BlToHu0Rzd+Qps6nDk3YUvDxWoQdxgnb8vNPzZpHPhB1lFbHJAR+phb191bh+8R6Jrly
afsEt0mB2qUSINF65sZ1kTPAC/duM9XMcS/oOTRi2145bWlcicZBTUjK2pmZWL5o3DRbtU3l7Swj
KJ4QhoTL1K7DYw+vxMPTfelGXIaBb/sHfuXo0TYTEmOT4ZNGCuBGhQ5zn4q8uXVAgQKfCe7LzuBe
7VkFBYOJzBgBUSS/6gpUTeFrHjXPFYjrKMyzg0Wt9LGXzDsMO5P7ogxD5rUofULBXzQfhatMvhxS
+HTc+75AemqxMHo1LTCR/tgc3/dNzayN8nWRiievGOuTM23mVx1L0ouuNYmnwQ7PIrTWHudXOO/h
6I2FukoDD32bj+y8z7g9iUpigQzx2YSaVpDOiTUjddOSYlS3gxHxXRUke7stlZzE0PMFLHIeg1Zy
CDPP36hOCnKeN4HPjwN9IHWXfPBZnyg/A0gAzB0SBpyIZk/u0GaAibTFY4u8v0JbUOD5UZEHnbVD
EVdXBC7prcJddtH4MRog600dKTgaPBS2qaB4H2uyhI1WQDMOxX3nhREybg9zrA7Wx3aoc+Rxsdf1
8vOUk6f6rbYmwbzbmV31lZvwCLhUcS/+YGA3zJtnuI7RqTVAOpXu0miKZmmbPB+aeLLOD/dhm6A8
abHv6XXNj8U5ZRtGfdDtV8QHD2NUckdFfKcwk5NVf6uauH1lVX73qC80TYVh0BIsS9fqVaknprzG
6mg/7OHN4hm31XBTK2aJ8yUqd05kY0E15KfRTSFRNnhhRAKyG1s/YEw4QkGAVNItXn0JC51v65NS
o8rnW8MUHx6WjwUydJ/0UntVU+VU2+KsCA+urfHZKYItaTC3TU5WHCiKN7tBeoeQC0ZnaD36MJBi
29xKy7O2OBsFf/obmlNrYVKVbur+2fSK1za3MG2P/pGhhq13IOgGaMNAMLsguCWgu1mAeetEuwa7
B+IfMGP2jRAPPsx1s3SrQm79xmuXolK3tWZshm7AxJ2YEgOm/6rFmLJEat6CVIC98hpG1afRMFdj
0mIpZ6mgCwl7UpND2YFoGU31Oa/FvWfHd3njopLFRG2L7x2z3W548iCpFFq8Knxz52nKAaLaxRuV
Q0WdlU/TemT8N7bXXjpQp9KBD6ty1+rKS9zJW+ETPBQ3q0ixduRF72LuxBOX6oE1LH+ZK6gQY5Y/
F0ED1Q2nau73WBOTu8zuSPoe09XoqLCDkJPz7WdtzbFerQ7CkqPxlayifamZcqGDj+k7sgMsMpZL
PI++UT7mNhJ2l2e9fgiL8lL6SP2rQN4wfoqpbEI7ggvaq/1ZyzpgnEYnV1ULeN/UFi5z323g2hfp
QuWr9GVmZ5S6S15NfpNQcINJQWcQLnBO3PazTUkTSskra0/FluW+B8H3cVVXgCINW9+lxFd0RQlC
oOSL6OI8YyJGDdsdrurQCX59HNY1Vi4IxS3kiOZ+iNNjCj11kTmiWg56AXqgUjd81INFgxJsRcLy
k8j1cyxQKvYuJmIE25/HEheiZGmnltgQ3TBaj67WM5Brn3A1fJbTdajmsPKbnPXG6wghiqFMBm+l
wXdEV/BCE/e+kI0kefPRTt0vtoOIz/nGE+DqVRW/agHRoIQRIJ3vTjp8NSwNci52EJGlFcmazTWW
IEmGxFqFxJm3uvM0qMZba3VvAwRSo3iT0hDLNE9vjCzYm4Dl+NAGr4EZ3tYd8Lec9Hk1t/IbOxh4
fOFvFzyLWiDFwBddajFwzMx+hwbjxID5E9j2Z78x76RlnZ3CvU204ZrnLL4Paf9ZOM0JLyG5HsqR
oZEGQCX4Fqg6hkE+gCkRiaj35KZtIjQ5hXWpYuvYjAPoiIWFmB/36ip3JMIM4qS6KuNDMmLKgsqw
6JRuEvtdSdD8YgqKzjx/LSUjgbkfcxiDzY0vjV0JqXgtw3BJ8HVUpde2JTW6Ge3l6IOcoMB28S2k
PjWl+IrcQxwV2As79GXOF2NKVinH8a1xQNJX5BxK66yk0ZpMTA9hS0hBHMnuDmLERU7UYUttr84A
PzipvqBg2mPOjDZGCyM8kXKT9SHU+bYnYAGKrhX6K9UoxW4oTarO+UueWc3esHuYfkIxz8z3N4Zf
VIw3co3REsYw1eE9cMcePwDsgMGVwdWuvIcwr77Hg9RB0sLl0JONR/H21b+L7p1Gv7cg4T/Euf7s
eTzafVkoK8XrDq0p0w2jLLk3XT5Smdv0u1HLLsSvPKuBgZKvgurnhUO8ibs1XuSSqdzOVbqTLCNx
pyQPoe6M1AcKgyCDyWjfXpj5GbifuZv4pHOBEA5JwAzcjWqBaihbcrRZbccAY1jArcN8bTrZhcil
aNO6jVwJzz7G/K8hZNmosg722BSwOIrkoiidtipN59IhGN354P+tyI0YtGAWLkQ9rjA4IqdX+i9W
BdaKeSKLyxSkRoeQg8qMP4dRrh2qFPsaJgyovSB8ikRxVp2Lkb7QwZ1qKdYntS4/QRve1JWzHnC8
3ccpIQIsEb5oOvQ6P+fe98VUNGPpsB65qx3mzRb/+YtSF+hPEWAGg7dhWoutuHLuLDJjF36lswZs
8bisEg00DSkWtXORZnY7eNzg7UQgzFPaNZVN5+gqx47Hq5O6NeZQgwk6ZCY4JANeY9g1lRt+ghyP
tdvsTl0mvhMin/AoCzP49HAu1dJgYu0jUG0IEamstjgQIIib86M979RdCwQwAT3z/i4lrtSSw7/2
mw9HIjwwGyu386kVNZicZej9b5ecDwqPEaHRi5v5kvOubiLhlTZ0YoJ4oHj62VHYA6L3NOe2jMpM
N/ddlZ8j7D6oCd6ClMFsPYhPLHic4BAqAg0B+uAc+Aok5z18WbkIa/xijfUJ9dzXuBjf7Gh4KyE2
LJrBW0kXP0PXvY2xx50ABh8PMQTUAL0mGOqUK2tq8AZHQ3uD7MqcMlhVhXoiOgoP07dxzO1NkvAU
aE31piyslRFmGeJ7HaQBzuuldChjpnldH+JpQxD8j1fg3EBWd6W91Bq72TWdWM0H501Q1+kGpPlj
GfcwlrTwJQ0S6yBAvLedQVRRQaxCD1qODAt3EeUulCsD6oOapfJQak3P49ohr2huF8zxD0Wzi+vk
NqfMuJXE5eLUzKFiYKMc3CA4xFaSrXWT0dmoIZs2xmAz2sQ2lSO07yyIvowOdutW9wlraXVSGKeN
9vOVxfofQymfL3GfxkeglfEe9hypMdF9kgIYlvpZsc1vmoX5VNzXGsyIDsVPDCwbUZJrVq+B9B7t
sN8FIW94f4ZH1QHz6XSx1pTsYKgNPrbxpKtdjs9Lu/GxIhtUv7RGrMIcJn5PgHcDfJhJD58NJilL
l1/Wy0Gky0Jbp8Zk/Qhv20JvD1OdyrLXtatA7/R5MtjZOezdb8Xg7EPpLaYhAlwV0htAwLnJbaOa
RzurDnV5SzrqqcjKsxL6GxcPuSqUL7XXrTC9MsSnSgS9qmyCL+ooTnoJOlOOxHLhnWM1papZbBBX
h+CbVXCXQT7bUQ05u72GmRdyyJhs0BAd2w0x77AelOKGRJMtsBvo4aXKc1+7kEB8if0eC30E+rDK
ui0qPyAQIYh7ICgBQK3kIadePYl2QDWyCPYwQKReGJr3jGp6S9IM8wtA0trFILECXE791XMwIFaR
R0pIgTUw2uuC0ApDL77HBaDlRDkQ/yJJRmgOpsWKgENkctu7+bngxr+Ax7c0nXyvZQDfk6It9tJM
171TrBXSc8rUI/8UaIgw4gv11HyZF5fBgI9dGZ+pON0raEyWPJqAWF3RpmQMg5D2ByYQLFaxoW3W
kBRGxpcy2nR5+uzBI4DTh86TvIxlFeBmN7YNrK1FWzILYMDBR182i6K6HxnukwhZa+DuqF5KY3gE
vcp9BPkP6qHPAcsOzojq0wFnU8lXTFaH2ojxuCM0jvLUWeFYZmVy6FZadzLihNIssDFd8uHMgMgZ
XbGrrcl+iQhkkXvBN1z2zTk0GD1C7epjHmOJ4z5juq1g6TUPUdgylWlG1oi6T2USLqM6eesgcqjG
sMXk+lq7pYvwLM43pmZzZ/C6fTreJ1qlrdyJCWVAGjSF8ujYoOiNID8EQwOAtDGPItwmSXiX2uLi
Kz10iuG2Ra60V+tPhiF3Sv3c2OFBD4AjNOVeJMZdlA35UtjquVMbwj/KkNiJ1iQaSj8pqrcmjeOS
l2gkUu9/E3Yey41D25L9IkTAmykcjUTK2wlCFh448Obre4HVfet1xe3oiUKiKJIigYN99s5ceSqi
jngibdHooZy7Yvxp1vQtzm41pcFioQu/EiUgtsrUwslkRcOMEOLEunZAj74Nov5SzPygddL1DN4k
ip9tTkRtpAqxtcYT2MIUZ4bjQSliYpttOvlFN7IrVHgPsYoXoZi4RudXJGp6XWs9lFl70Pv6I29Q
aMsp9J1aczq3z4e3RHeSHeibzygjnsOySV5CAPCYJDmht+I3YaFQ1+ZXSI0nR/1dIbPmWAqhW5FF
C/NzTefPiEVBUcpf21FO/SCOi2W9L5l4H1aHPSYweR2krIDu7Y5KXYaTwrKSrznhNa761uLk2zvr
+tjZygNxAHqkB5xdT7U83QE9fBfRNjpMSS2awNDyAteTPc97Z3kaSrRz8VIf4QxysIjqtycsQ4bq
gDtMe2q5BJCcdKM7QN7loXaVpYLxZYXI1onegdzDpS+k23ZXKDPpJl8qlzDspx5H8JumnAeqN5hP
53qdDj2pn9m43ps6RdlKpxhHoG3gW53yW72eiIoEjj735bEzUFw7ZNErwIVSzXpoMhNd0XIwtAnq
CbBrfVLeJtm5T0C9E1eG84DaUI5VIjwaEpasgn+XHCne7TyjH7JQQUNaAznsrfV8t73FQykencIR
nsmKkKMcVvvkS2Jf5i+ipszZUsPeUN3TU+4q8jlh73eZ86TOymky+aFS1qBdW1bPcjVIci5vbbJk
O2M56WniuAgkXrHQv2k43dlaOb695s9tTIz79AS8A+ILOTOXE6kvOPTFL8XHU5ladRBDcMpQTAeN
fduYjeZOi0O3HQ6uZ8kK+w8Ew0TPv1iYFMA3ULNLAGfpSHGZzNeTqrAvMvNrxmM81ugW2uZ2njBb
qZgcdskgf0YgVJQ8uYXB+VlYNou809zGCqF+ajcFSy04K1XeQHwMgb1tt2sgI3IdK9em2PiKuXPm
0z+MVZV6dkw7RJplgGs6bSP8z3wexp4cm9IzIdL4kfFkNGhLDAhmlgJ/hgbHOP1S4z4PxYMBayNM
F9uPJrP2ObYKN9LQBcJb2AijtuQPcxJTRy7HqCVXhE3frzGZMsADO8zn5T4WPH8xjEMoBp0Lqqp+
lrbZuN10zBYjOhnD8DQxBi87uTmjYCT/pEtBnslXKghe0PxstJ0JGhZAWVqu1KUdzSfZ3nDyHUZH
jyiMOkzgCHCewtZNVeVtVT7Qmj6jgSVmEVgSUBpWyKZ7g8TwYWoESNq4Qc1yJCeDrDGooyV445aX
B1UI+aMMODTi2kqYBn13VQfWtQKS7TvLayzI8ZYemgMw+9YghGYsBoWAQ6oJJbOJIOgT3INJfGtJ
CXaXBb+QHuMN7RM7nHCfQBVInloU26xYbdjisV7lBRd//zU0tu7O+rpwzsU3VuHcdSpd0l576Jv5
RWjOpi7hxTbSKx1bQ4bYNid1tS8lWpRg+LnOckHb4OdpskCWhELDNu933WjD7cielTkfQ3zkor3F
hQAsSUB/3TlEKQjNDns7alTgJl6lkeWzdVO4bHxDwwv00uKDS/I8WAV8O8W6d82uH8NErZ8TfQjq
nhcwJrLlji1d5dUZAqWs42sJtuzgcIgrNW0WdYwbvym1HZAGI+yJSqC8eYpXdrndKqEY3YipBYSw
pP8qWz3sCciAwZEC2lew4kQRwRtafVb64Rno2EwGzM1cBny8hBPTTyJd6EaqE80foCKyT3Hcos2f
rHWLSPUplgb9jNp4vhpllS5tXBPuVCKdzKCCPWMuA8gyxQ6eZiJmnO5DX82GqIHhSNjGqZqBq+o2
Kl1Ya7TXupDlecG5zz6dGdTR7rbs5PlRzsXJilnzHPJrpTwhSMARH7rKOCmJoZ3ONLHGH1vIZHaw
b1Iy1Z2U8mmecpAEzebpTzJA/4LIPXkNaoSxS939VFJjhFKnhTp9fkU8w9gDDppaNPPS9FNczV05
Hu1RJn1hlxgAwMqc4OfF/iFEgv4/c72KdrUkbStAqcNemQJeGrLjpmzdcSxNaE/EGApsjpXqvJgz
73iL36caFvAUfeAobeL12rCJVuWg66w7NrSPSTR9QKCysMCBCETDs+tl7a0lDnMX9cTRjHP7DoSV
6WQ6ZH4y66TcDR0XJ+XGYFBoRDK0IpuVT5OICBdpOM5QeUEHBjnTlECNuKRTsot9Z8HRES0kvrSw
92LtqNGN2S9HqQMi9T3pMjsYS3aVQet8kJGmn5mK4o9d9t0wMgPElD1aBHy4Kp0AiM0kHZg0AXlm
lYmAPzLm8mepezeihPwyjcJYjlSCGYjYVNr1OZZAv0Gdkr3JJl3IrOzFH+T5C1+gDIZDvbUHKIv2
fIyZvPg0xrh1vkeUvwZWkgA9ra8wY+2hka1uZNqkWSqtv5RQ9wW6JrIp1vulcyJ/UWAiAuzrA9Um
3YZEgI2mQzFpvESWdqfPMWyZlC4hKiqfOJ83wByeMzwP2QDAoiZhsRgj5Qqmk1JZTairA7XtoyVg
isAdX47lWuC/V8OUsb55jgrOZCZP2j6zJEBmMRmCkTZq4TBzkREmIEAlV35SNn9eMnOhdQyCpGuW
bChqZXHIl+U6mbppXxZrERS6eZjIYGU1bA/U0nf1wLAnm5KTpDFtSIv5QOQCM7pCPsSFsu7x+X3h
09E9S4V+7HQR7mKYpMATw6qjRNDbObRHaG9d2rdeZrIhXzvptW6tI1HaeSiE3zX1lRyL2ZNjGipa
aytktGXqcdw0XlG+shbVThcu/fKpovo+FeiFmZ4VvlzepzERwY1knaIhnxnScmLEclDXWX5dRelD
NEwUHjavjBBFt9G3gDzyLlIAmxnTSbdvh/stLRTesIMSlEntWFnFcaywFKVHgrpujYrBAmYmEujt
4n4aY+cl6o/0cGphSN9056DtmrtiJNtt4TKjO90NCbijL2VjuuP5PpJRsGqOw4a+ZxyvizrUxupT
hntXdxk50YnFGgtRhnBB3q44O0OPOXIJvReWeRitqvSNHirgrNdAqqFikuCkmx5/RbPN+kL/g31m
KHNW9cwOSLJm2tOpQU3IPDMWccSZDu1P+YSQ1l0NgkScvAUEbj3Zi8zMPSryGynDJlCEgn9pH9dx
cmBbciXphc78gHYI0ohD3qgekiPi4uXydhnWa83CxsBwx5X77pacVEYdGMgV1Rq5OpAsbI09uD0S
OPikyfzIE9RnleY1cTXsilTId3YUM0qUtKfGqe/HpCfStQGoO47IjqMmXHWMIjpDx8OowDVtnSlY
6fmHclf2flStt4BOdKmvdhx3J2KlzogKUH7M7VkFmHJY2MN5uIU2YJL0ASjsyX6loX9VSM8TolOt
Zrs3wWbwVIdLD6GG0zhTFBTPeQWhml4QEwdU/Wy+TIhQLvIGQC61IOSbT3LVZipXuzQDnfxNl2n0
Cy44xm8VOEScjohb1j0WuLtxiUk+inGp5aTuuFpt4nIo7HPi6FjoZKo9tUpOZVtYZym3ruLMgP6l
5bTWhrcUbBbQPeJw5TKiUYGFN3mjO8hOpCfnkjDBHGqfy46i8nSkhEw+9HMBEnyCCg4rfI+HHjo8
w2XJw9TV+b1KJ5vLLTlnKIZEN36atS65ht5UPsQX1nbsjpXyrYCM9zILOk+pyXZQOsOp3NkEVU1t
so+kLf0lp/7Nh3GHp4FAaMrYIWVLRVO+0SrVZ2ZZ+ezpHM/JgTIrOSs2oXEULjS+DdPh+hxFy1mr
Cotrdnk1C2UM84G4aaQme93qfmPc+qxavzpMTl/widijqQVmkx4HJDFcB0Ir0T+XdLoh5eqoKlkQ
LRb3Ssenvs4eSEUhR2YCk7NOTwv/jTr270v60Rs9pF90KAF2Hj8hASfUq6oI6gX/KslD28eU3fcE
i+xK9D+KMtxGjgMzwSZ6RSsfcn3uXbEmxW6s4Rb2df6tJhuPwqwfI9i0yCbeBsbvbpezEDlN97GS
X0ElLVurtS/ikXl3Tchloj6vY8hSzvPTtXXxdj1bynzqFjsKYVAkjLRL2avq0hvS4gM0j8rKqV45
qvwdmRUVLbU/9a39OJq7ZNTMsM6m22Vpzo7Tmy4KpD3CmiGAJyGIV1E7wkK771yZcjafVMCFbDV3
Q6NfpZbhBGUPfMuSomOhqNjm9yNTFQaFcsZFO3phMNWGNCv4bMAeE4aV+XkHvLbk4qnT0fDSuXw3
bUBT9XZZshOSTTrnmG3I+qGA41qORBZxxTRm9pPCxLdXl90PoziSlTWEV3HFEIk+XbU4xTFWtKNJ
aEQ9MeyiowlDaeSA46FZGbJO37VXptXQ6dCdBwnrCuKL7htpF5uogsQZKGM45DVtYwCaCecxFKCU
YlNRnlcZ2nM865AZ6kMrO/m9fW0/KgRtXXUk1GEPMOl3xg+m9mMWWXdbZ+tdPDS9V6ekDSfzeV5d
ThF2XF3eorczcncx18WTm1O0lmDDe5TZ2IBJmgDF4jbEoXlEbr4Ytiy/mp1x32rg7Y38NS6VaKcD
oA9Z1Ubr3qDButOcPLtCGkVsG0RBdj89JqiSBTLXiVbRGPjI1gh1ybAPs3jJu3U+RMKsj7LRfNbd
2BxLoXlDNMD7AU2GckDDNEbDR7QSNMte+HFsgDSEDbh0Ig6aRnch2pyjBXyBMi7LjWJl18QGgQVO
W/lgkgBI44BudraSEe1nDYuxnAzNvtcVEJ3pJAc9HXqvy/EGxhOOQb5c19Crv5OSEdvciCAznZ1k
RgXWxU5A8ZGCAY8+GVbpbjaisyQBBJvQgnNyZ+dlMR+UOtLu9aI+OBP5TXOsPKTMovazTNDl0kfH
2jDJmSTmfWSwf1Rs0gHh1ODBUZ4UOoSGTqp0HsmSR/6JcsQI8JEJ2o5Lu4UklQbDQ/ictTKya+nX
QNE3pkUpCGvbutmOnIIu7RI/svuPrtCdXcJKU5l4AZeWDlmU9Ltcm8EtFzqatbwYAaE63QEdiMxS
8o7/V3glHNKQ2XsLRpkxEN8tXMNkUnDLnF03acpD8TEajXJD+HgwlZ8RGQ3PRUT+VaF9GoUZ9IIk
BKcYa7rSQQ5WZEim+4JDAU9C3/rSZfcr+ZEFtqrtX6RmcILUrMLIIn2yILlr13BdlkX7bcYlhalj
dewDITf1KlfK8TjVAtJ+Ex9Yp9hNERg6Zbgfcw1pX+lEu3nbcX6ndl+d9TR9E2Sj70AdXqUSjJKi
y48lB/Ves/WjjDLpoDXU1lNNSHUbWBrl0xKv7xqb4dli7CqyPJBrphhp/xqpLfFmef/WqS2kG1p4
UHb7n6kVxY6kocRz+r7zHSIguZ0CecATFFhWWEocr+s0dKGBkKSQ8Z4TLed4uIqxulQZYwjrSrDY
WLW+0h2WX2Sqex8r1aOMjcpttjaxXqfCH+r+sUydPoRrstBzMjQfDDqQOxanEaTRkZxMnOtd8kRU
Jex1grA8oYLvb1epCuWElQ8tSRPE2vLR9uUvjn6BUMq6rVtZ35lo/MOCuQPeNfGMMZjr5Vo9DxPv
m64NhLRZWErkhh6vupIRIqZHeRzXfeOXgMAKMvSQIXQkdjCiOiROPPOP6smVU84lZ7lRHi/f0U9B
rPn/v01l9w7b9j93XLZH+PswglLIM5ukh32bVY13uePlPjj+EdpdfqaPby/e32eMcsGvLj+nC8Ro
7/IH/+Pbv4//5zc4lzvVPvw/X8WfF/nnGbnedbDQLi/7zy0x5BHfgktUXJmtxvGx/TOXZ//zQi7P
BkW2Lvd/nxijMCXE5a4NMIP2z/v358Evt/59lMt3sjW3nA8cpAdnfI9NfTgCDKoPWJjUQ6/MNctM
Ko6X7yK0D3+++3ubvW6RdX9/zhBZ0VX7zz0v38XbSv33ti4qvDnKdIzG3P7nES6//fPHf5/r79/9
8zCGtMl64Bh6ikkfPYCRpVA3xDd/X0ijSkwgLo/1P77Fe9HKwd9Hq0DhhgDrnvJyYms+5vIS2gOo
Yampjpcv2bJWzB/48s9tf3+8fFf11rWVV074z+2Xv7/cdnmQvz+uVKHsfUimvfz27y/+Ptnf2y53
KWhk0YHfXto/j3W57Z+Hufzo9A344M4AjDMwe/nPv/Hn3738fHmoahCk1v7zMH/u9N8e9vI3+eoc
nW4QO7M2+yP2pd6HODyy++JHK0oZo21f/vlRhmNQQEX6v35NjEy22mHmbB0Xuf3ff3T5y8uXf26T
a5j62qwbJIP8n2f452n+/u0/T/Xf7qc4Ea/p72OhL2yOkFguN1/+QBcTM8B/HvR//P6fJ7n8+O+v
JacU+yUbgv/6Fvy31/VfH+Zyx7+v9XKfy20JCjL8VNrPkA66h84XGaHCCM2tpp7Rh1JiLr4lsQNr
9GU5nbRnySD+az0lqni6rAY1LbxjktX1QddysglpV+Yk86rQJGkpsmUzNWm7iOVEohDRhetgx/S3
vVqQIV0Z23d061qdLbYpglGBwsv/fFZzWmeyXT5C35H3TpLtQEU9EiBEy1GipWlVFWPEDvUfEbCh
iMabTqlPxsqFIxqomeEe3C5i/NajyM8T9ARa1rP3YA5LD7DZ5LoLqR0NijRVjnalImM1nx8V4ZDY
0SCKKGcQGn0L4UqJ0kDFRkhm2qkEKOy2KTFI1SqSaxMV1Cne5jA1ccHTUp5LBS0AQ2zDJ1EaQQCl
MFN0Eeh5H92JZjjMMulDZNXJd7ptqvt14pWZbFdn64XShK1NnytI2Cl0VLuLw7TfKjFm4GDodwPv
qQ/blY5NdqOrCumjyiIFkUS2w9aPwdSC0H99Ajt+qIQ4odIVXtpB5Z+aI1EORUgBlQYG13YqlOsk
ZiKVJbTd2LHXflcdlmS4pivBHgNUvkumfOfHmeLKGlOAqNdJiG947/A47yM7SR5jZoirULdMRLvz
BRvzzl5u8nH+7SzeGHt03pipMx4dnet4yUH8FTxOlQG9FWLeMTu7VkcCuYGisG9pkxdCDLKIAlKW
qQjm1YDqurqWRGJDrzL+llp7l+qkKU2g/1zRTXpAbfxMLTmHHR57r+i7byu9xdWXb7pA/taklbzT
pGW5V/HEuwPwvJapGzGv+Xs3OknA+L7cC4kGgRiSFhy7Mu103L42Go0A6FTvxega97l9N6dOu7c7
XvS8RbDFWAGOcsUHTSpmYjkeM0gNQp4tMzbgXOpVdvaJ9AvfdfXb+bQdQWpm9qciWX8YYVMmd4wH
Gv29J0bhXKvDV1MSYaFy+nnIAAkMXZDKAWYVni6TnRHhrmFMMcExdFwd/qhfIN/SdKCtay6jd+4J
rqEhywxH7V+wHSPmN4mKqxBeLaTuxTbPZaIk86t+Hb1hHpdjOxjo6CQosl10tyi9uzb2pygq3Y3l
+GMZt/wHoBCTQl2maCf6CclVUsEwd5JvaVO+Qkairz2vr05D4Iip7xXpx4KS6qqplh40RS49J5Pv
1j4ioXfBlJ+Mj4tiA2Z3rgeb6huwnBzmY+tCev7KG2UI14bCmMajIM3nOdkqaCMrQdoRE+LrY0Uv
RKqvV05pbwIq76eKQvAh3YmS6esgfxgN4U/OYo2waR66vHlCTE+4/ZbU5Yg3pR/PzNBKD7gv+OHx
uZYjzdM7srpxIZM3kBNvtyqz7DpxTQwCTliooskezrdMnazcm5n+LGU0ReG1FwV7pK5sZALrxVGz
FWIelWGvaAgui2J5iZ3xI4obyLBp/Z2tr6uaT8jUki85TZjdq092kzyNuA+uqhSazES4dCibo/PR
z4Pt066aF8R4GfZF14zU36pATy2bb9kEsn9eX0hzvtZV7lYq0wk0QOn2YKKDEUlLL7rrCH0IrSnC
E5OEhPkVzCCpwOOORK/HHLanMlTMhfrlVs8kjNzA8k06iZgkWLt1BmENpmOlGmiwtpMfc0x4bT2g
jss+Rt4ktxUIYbBZHMSMBQubFpnT7BETmZrdwu/T1VcapIHSiO5Qo0B9IyXO20bI5lz6WjWwEEh0
HIqCqMOBRCAHHG+3BeB2XfkiDEXzjH7xC2CMfpxPq2+2Mg2ZmYkYKvugk4pnM1PvxnlrTr+MJlPf
Js3JEEAQkarftZTjPlW/ukajy9GicpfJBB6sEsfMQLlWRrlH2qjBwI2pVrLErwoqhblE1zkt9YOc
NeemW7yyWq7FQKOzo2GlTrzgRA3J2dZp4BIUOkuErq2ygFrM3LU2dV+zYvat8XyoSfriE6lyU4To
RWiP9mbsZcqhZapOqjTmIdAmZU5jSwO+2JgfXSqCetZvE7sofV0u9olC+mUc9b0/TBH6D3s69kzW
Y7PSQY1OSrDFGKL8GyFtScxuEPct6BtgI0aa9GU3DPiicd5pKYEjy4RGyTJ3TL0fdWXdWX2p70Ac
7Ix1OuVJ9VTNcggQHiF6gjxkaYq31OAwk0gvkuvsCH43Aesimns0wI+lUQDbgTOkt91j0q5f9Wy+
qDW6GlrDpdmEZjyfVtu3chquSoeUVTHNE8RLGJhQ/miuWcDBukMeoVAhq2xKJdwlKNXemNq/O3Hx
aIrhejYNN5MnBK7FvtOLNzKjPCPru1AdqA208TpZERGRhxjILU2tXKi3qdSSdMz5SQqRUezZdaM+
JAkxTCcTiX29kFppvC/9/B53zAStAkmoXdMmSJn4lvnXZKVPWkOYdbP+ZAxpx1gjXD09DDoxdDXr
SCHX94I4hSElO2PMieLj/YDbiCClXtMxyBUN0AFJD7oTf3R2d4gHbDl0N4OKYEd36q2fTu9Wv+cK
6w49EoaKZBOutJxL+uQ2lVz50eYR6qs7sqrYJSGMCDBF7WbTObyBZd0aZPCkZsb0mNRiT1r02k1S
rs2SetUUA/vlCEG7bqn7TUfdiKhyya8Fk/UllxiP5Ol14EUdZPGSirxx5aV4dlrpipXvIW0j4Q6D
xVsfnxVBmWCouz6b9nNNFuW+o4Xc8bawSCCVSLFcuRNjwvdkYTA4WOKc2pt6oe8CuVsgBTvXeV0/
FAP57wyFMKlw9k529FMU8xGEkwF4s31BFXKtOv3tQHScNUx3oo/fjRIxweDQhsqm4s1yHPQHmD29
Ds6Pq+n0hleOjVyXTZdF7KVplYmKZg7AK1xzSu70YVkPhI5EdXnGG4DaBjMQnhlOl+HF7GnLrYU9
A16rbwpY6y4uH95NHT2nVsaPtVn8iM24UvbFhPR6eEppxO/bhKkKgh4L1wIeA3TnVTxeId2CSkb6
JjYYnyVXDc2yCS1IEVrrEMQLVKwhclYqUjxfjNY1CV3B0L2UOepUO7YkyOIgdEaNN9nibbSgfbOg
k343qCROdXjY6bMwWS0f0FMLjjnETGioXQN+6j0xk31k9o9c4Kgk75xvwo6Ga2XpPRLljL0d9Y+S
vrCbI28eza+7LFKKXXZ4bzuHPAubqUa68FskcwVNmpapSFHXjY9snpOHIqxBE9jEjM+Y9SFILfN9
uY72wV6LF4uiXnAFH0aBDpzaeIGZl9XQkkkB1fFjjfF0MzsZh0uT3issP343cK5FUc6YsLmO0/rX
6lLa4wrj8hyuSWefEZx8KiAv8HZ2lN6YhKLUDhn3noa4uTIpFmOabKMTnylB3IwMJDXNn6m1n22T
+B8jVtBHq/MXXSmGLfY4n23AaBHZkLk9fMQi5Wpugh7JaI+bDdJtaLti8kAeyjfGWDJtMovcJVnW
8sxCD7M4/R1DR++vjFohGtGYoQjNkNPqKcDjP1NYkXdF6tjqmcMtNlSGvVJ+q9EbZ+b6SUus2jFm
u2malSnmmow7dLkahGBfsasnFESf7JQbz8gbZK8KE39AfCfpV43Uj7TOD5HJdDBN+iuhn0tBQKST
ICYuSgrR1YgR3OW252DKyVbj1A7OYykNP4x2NEe/hoIaIHmHvY3AEqtR0I/xbTbq5P9WzdvcwuGr
1vtVozkzindIYqhVHURjcp08CR3J6CyiJ3tCQNvIMXUnaTRoZTGA22g5ZLJzEKcwXln3o7m4aWV8
ZANhT1D2PD021VDXlkcVtHOTcQYmvMO5nsab5OyH6NHRL3qLsNYAqD1KkPl9nY/MfZ4Ki7O0LKcm
KBXeJ33Sz/FcnhaszNsmSaUc605dbrxIJIDo2MiQq46vanclKaEpz4wBDOlBr/Vw1NmOsUjVGANt
fKDLM/DH1Z6iQOQ5C5ukXWlJ90bWwKdqSksYqSMcxShYekLfl7govLSlIjQcjv5aWkA7thgeiiSn
oNK4WCDpq3Ptl9y0yoVM/sNQ+7JuumlDtvSiyncp6no3aSw/d5jdSw5HiWWoH4Zt/6TMl7AK1gdN
nfbjojpMHpT7xnCQTikOomIN6xzs8e0PgjQ1eh8B1n62cwbjBLkpiCItZbSpAzLhKQ4SHsQdr5nS
HNqov5IQKDY1or+uEE9ZUZ1IwT2ObeOvwMkJLXaYwSuQjcxis/xlvluTH0kr4FXo3wuSJFFCBWVg
hU+sG+6sanqzuukrhSq5MtQ2VeUdfafhC/g/XrU2hNm12PrWiYEAB4/QH8bcuhsYhrpLVp5GHEsS
M0q3zpy3zEB/gv7pMervB11mEMrW3a1aaNayFfkMlU4F+TgQWDh14y2DZcaoIVs3gl3HCFLMh952
6+jTkzpKT7IDmTVOlnscbqMP2uCujBwG4Vl0YKv1ahN8Rq8dkUlpgRXeDAt9RoFNgWla+JLgdPrL
ZByRjbljO+x6K0E/hOu5eGpwgB7lLNpzTHoEd2nBnBETjdyOu6ppFUiqSef5SPYYIvcOn1+croEz
4D2trGBq5FepKI52O6i7aF52BGmE9QjoLYa7h6Sq/0qazl8M7UB9gSecAmMirIaqkt3XdCPnBypp
4yBtypMxdVDIjCZPQ2B14Uj4PpzXqtHQ4NnZ92Ilr+SLBsuCIVkaB/LyHBXR1fJS6ylxvuquAEPi
VmNVunAeAzNjtKcPr3nFhD1i2ulHBLUC3mrRwjgTbkcFC6e1527ZJr4y86d55upt1AhaxUTJMZq9
59idcBkCVIiEnKNefwvy6Nw8Eec+TkItN1JMr/OVyNVPQBD7KMkGNm3okZv+C2jZU46KLZRqImAb
zvjAIenR0xxOpWnqztUSOgVu1SUlzaXrGyZfMaPQOopJRAv0YhRuhsnOLyJ6IWn6XUfFtWyhaWIL
Rlx5ZAh3TUnAnglOtKmz3bZWvycNU0fxpDC73iF8e7dQs1jrTP/EKQ+5Jr5rZkChVRffWYHVdxqn
sCFDdY0RqjZ88bptfi+vN23i7K3bmaspp+IZp/JHCpVdNcZftRDnyMHnlbJGKVYblKP17CgwmVoJ
JUfDLh6O9c3Y6ujKmP5ZTK9yR91JWys8Ect1Ych9UKQVsaEIGE2Gza4Q0zPnKGoQRSBymXQzaAlw
4e/cciWpL8+Sg1LIT3hQJT9l+vesq2hHpia665NvZ35pbO0F/cyjVQ5Um8SNGegsvI6EJBdRB4ok
tJQWuwUKXs5NNLs1oNzWDLU32VTxf2jPczlIvKHtfc2bR1NQu5OKfPF7XXsd4X4o8TT6K1otPhkn
JuxKfyTVeK9sujeAgx2lsEsFYHJk8XGoaM4aSIL04XA9juqtk8R34oeFN4oR8zXaNaz0u0Jnp2a2
KrqdqUFCIL8mbaeSzFOfjWICkL8NJpP0NrPGa81BR2Yzk9UZw/psAq/hXvnzoj0oH0ipPyycy53M
gZkbz1ZiPqhm5ePPPyXOust7LCjFcuxazpYY67Q97ztNfh1641OykITwfx0wVYW4cWnGZFz/rTXV
XFkdD81wzhvz1LEAOHpaem2vvEXb5tWW4uu1Rauh1Ne5SkIOLPwv0cybVuC5GAhgoEMKVIwkOVk2
EItEHC1UMUNVO/tVxk1lMEGuo/6T6KI7kQDEtTODPc3wYBXQ90uz8xhSUFMhtSe4hmZPRmKqXmY/
FAAKQxmCrvSs/krKZJ8Z+bHFWwxP+zuxW/pUbSt8vVDicE536iLOuZnPwPOKgxhn/CSyCJragEDc
HVuVSaxjpAEEeCJIe+0ziaq7NjUAiqGISm4saAjdOl1XEvQbsHoJEcU30aTdR72EOyP6XSvpUd08
azh2HqX8fUTjYKwqnDdZUHOpaDtL8hJ75csa+oPqpA8QceJDXeXfPaFgvFHF+6KML3mFVaXScBp3
Nf8zUTNLPp1qci+wUHxQQnyAHU3QiIyhIZb3QRCoaMtcyKXSAUK51rq3qhby5uHSqZx3M0umry20
ZuVUPaJap5uQvDtYgraZ6nUJbxkV9H1pT7prydIbCY3XcuMcE6c6qSzhQFF2fV0jMZgIjEewSOjc
awqw1vttDPFlaMVnJEREAV/flRKJEBaJTVv0qUYaa2g2V2s1BRG2V5OOXpEr4korygfEkG5FSgRg
Vho1RBHRiI9eAFjS1Bsgv6yTdZWugM9kgZhequOd2VSTJ3v9OmeuZaV5uMbWFci1D1Nv3pGO34xl
ZIMSNU+cIS+4HaxAGsitrolmseOd2maeNQ1xYEmVp5FlLkXVsSrGddcYWmAMkH645EmBUXi2ytmF
inLck2mFVA499Wxjsdv+KaE597NF84Z8QnblVHQcxdVJK54hyJAsVt+2Sf+ajGhft0OQjFPVJbEM
R4bJgUIv/4zdb0dH/DWy+jOd25uoI7ogitT/xd55bbmNZFn0i1ALCAQQwOPQ22Q6ZUp6wUoL7z2+
fjaomkp1dc/q6fd5oWiTEAkCce89Z5+eo5OxtqLimMj0oQnEj3QgRTpvApa1hFs57rQOZMOJMQsf
UC9wHtZpytA8LnZUYw/NmH4vmuiN6vexd5pmr/CDmNnkrSAIfIcBTGjaD5YH7T4IWKJ4NOpPmiPX
FTqqJWL7GBST2FWapK0XjSZLhtI/paN2ylWh3VBrPg8pvd2pVZuqgHSG0qKnpkeIg6GGzrhM4l1W
nTOi5ZYBf4DwRu2Nuncxtt2jDD1nBwf1pqAqJ64iponp+Icu7CkatWpjjrVGnjqi+2K0tmOdGgct
QctcTqXPJEJRqDkBWeiesYUVXe4tzUGOP7rOEgdYeq+NNZoayBzb681f93npLuJ3yfhmpZIwRgtc
CM5VjUUZn+bbJABbnA3fHRmeGfy0G1vhqSrdcZ+rNMZxoH7a9JENDNQLZbYalG5tMxksVFvp0ekz
0iWlzdOUVPW2Y4Ve9ZzDuooGZNg8FEP+0pIJTLuHs8+k9XtpdO5WeZ9KjcBeEkZDJX3jqS7Jt8ax
ifQ1+UHUSoOFiaW93RsfuIH50bDCTj3v1Ywk2BybFjpUJelikQ90JFiVzWHJKQ84R+bmuYZo09kp
T70FrsD8QmL5yEHYaz2SusKTLulYNa54duObFikCHuFzOb9dOE9gTNsoEYj+7F3nyZEQMZxsJ/Hf
LLsxOk26fZ8WlyICw4Cy5iHzcbhjZNpXhaSlqS54GBeVct6rwSJK2YfkZSV30Tw6cLWUtuFQHaXu
97ggTH4RLuj7Vm8ObYfusfRLIstHJGsI3fhZm/uskx+ublG9wU9BJ17GAZ1QG4KxoYqaPctUCzFi
vAMhdakI5B3SmuXQEGFrNNPPPpzqcxM3W5/2tm5RKROrwgmW7HVy7PEGBvr3cFRn1/9EBRUd9Wr2
IlBwFqGTcXiMHtL+yTOxpXQONVrgI4/NsX4PTY5KOEeZ4QKKBcTXL2DIbKNQN55jl6N13JDOGtNi
gQZlbY3wKFu6L3Ynb6ixH209fa5TJ1lrFQaDzgBB4WuwwhxB/BTqlAhFJl8iQZRK30k6hzSp0GnS
9sT4OyXMSrA0F1p5mDT7ZiA1dIsyiFeJo8ksbKM79suEITHtaVV6HcOVDpr+sp4Zb81ADaeZEJay
xFnGtm2sval7NJKchapZ4iyG9LMwaVhZxXsclbcVuV+7ZJzdRQmeESH3Tdq0SHcYTNUTzSel4peW
Jh9nm1zDbErHLMmDvR918wJa/LBs/K90K/0tz65udcKalr1A3jaPnryfJR0WjEsaa9cGMPmIaRBD
pZ8QI8ti5M4D8wJkjmZnq2vutrvptBlBk7bF2s2sijU/Yw+76519W9LxC6e2Z17GDuOahGJXQUUu
A2PLoQLMXaYMgWqr5qvp8yN9+bNvwVVo6dvA46Q/RFuTtVSxjzosNFRT26CUYAfaUD83jN1xlHIQ
U0LhsQkJFdQvbiHNrdTbctON+X4qIwwaMZEHgmi3yefk4PuyPvb022MHS0MUD092hg9Ub74xNeP7
zyZgc3RkvbCODklOW526lZhZ9IWV2W2g/FbLvgRG3oCDXZCHGQIbGLRjxV4MA4yU3Aa5JwXEd9fN
1pk1rz/zxjpO3d6KOZImYf6U2ZO5w3MWcQgj117W80yo0rVFa6T4tlRcsa4l0wgmZLeWAbuF1ktx
ZN6Ygg5fUGbZ1lOaYBtTRuYtHbnMBJQIq4coLvmJ1oUz/yQvycBbxCM/YTMhbY4wQxMVXXnCX/vc
2Hy2ntHYUPZIbuXHPq7S4amy+R+XFm8pYgxmg0/0RM1Ixna6Z8u1DKTg6cmhKXn08zudFgp7FINu
vpV1ENfEG4NEWHu8t0FOrVlyCDXmVZZi1gMFHSV45Hc7SeG+0LVUW4tWZluGxWZgZRsXGWYQdLxf
+aIT2XGfEg5FMOozOIZT0akOakKUo6fEWpGNjIgmAAJDOPEk7VOm5ASTLvVamHa7Uk578Jmh0jh0
hVsBsKBtbhfvoiFXDXfCbTc7dR3PeUqCztnhU+rWflkQMI0GdSXKctdmxypjT7Y8XFP8kCCzFGc5
NhxuBoi/SuDsZFlhsc/JwngffOtFF5/Ezb63WXnnFtHassrbqbb1Qx1iLK+9F7R7vFoKG0P3owdZ
ajUUHDKJMrqxtb676Zkx2/inoqBb14H2w62kg1Sh0pcc75AUSE2tk8l5C2LJTIex1xJlLGuNibXI
yIqVunYrco6V6TDGK07b+8j0xoONFWcRUvrIrGUx6+fDhkiebVKEDwTR6pvKuRVSY2Goj0/dAKCq
1ukKD9W3pmMiYvf47vysBgPkgtcZkomt989B3fxIbEZk5qfowluHap8imLNi1w3PUlAOtPjVFsEM
XY92VW4F5DXiSshNxgasVfoaPW/e/QAegaabuNA27kj6eO8dGvoFCVscIbXHhqZALhJi60Rm0/ww
vxFWRLc1adI1WpAXjdK9CggdHFQIvzyK7jRJUpFjQbchhzFf5C79a6Oj5oMaR/O/yD50s39tOp0V
i92TE1rn2zjLV32evOIo93gt5hLNoTIWqrrnfxSxV+Erqgor2QYm+dVTuYq1aJfqsIUqz7wtazci
hpp92yzhI+EFHAv3yH6ULY0Sr03Q9IRSYs2SULSdAXRW0L6MY37hDBuxCjYXmEpCwsAzdCDFZozy
+oSzjK6/GxW3+lS8RzVakCaIHoTuesugpPUa5GS+ByWNEwx07SWzl2GqvdFr739q/o7pKzJ2Td50
NWO2acje4JsbRJNRGlX1TTk7cyJDn7Y+VLvLNe7UovuWaq46XO/Cp/LWWXQeitjmf1s7j4ALhl2K
QHwRI4GgQRRvHM2FLFiROVCUHIe9wniMCHJiP9Cf6yLoVwb4W9JPd46NZ0xO7rMfBkBlKnraOREk
4LYpZNJ+Yi20qIa8JPqtfuxUMW0FBqQ1gYk3Qyx9ZsdM52CBlFt+PLiIHSxKjYP312ASxxKOY6yN
yp7Ki7gZs6rbm65w7pOMDzSb8KsWRnXTuE2xiEOQlLweAbxGauyy7KML6Z00+Wkz4ih87VsDJqli
LB+1xpNplwp1x8+izLxtMGCwzkGXVeqSMhFbYWFHToxy3iu0TceI1Ui0epUDLYswbXl2hzU8P8RV
O2zStAQe5t0AJTv7NrUKZRk62IKgdC2mH2Ogh3aLgkXO8MEhFxibcm4Ns7oria/YhDYkjpH5p+S8
5CfE6mh4M73uNvJwjYeW2a2aLPU3WgL+rTScT2V1eA+bp4E4JRxcLDfUiMK2Hjk+m9O7HJxdZUJn
jT6VzQ46pXP8GiQNXTWs/UgqLEhqPvZm8a2KEVM07Fyifhzi+uhWKHzwaa7RmX8zYrgGypVvsqvw
yZsGaDlXmEtPqJPwi0XC/GXd+fbeRfJzKKLhmzFh4fMLjWl7zgeg5DvcgG0baEucIslm8Jxo1UfJ
I4QI5qYKJz8ycjR446UzmR5Y0vsR3KJA4aiy9HpCf0Sz0rrqDHgs2SLL2I+ddylqBsSKXkRsDEh1
FH8TG9Rzmlkf1TScJXgDVqmrwAuOGJKzBXunhiCo3sQSn1Y8r86Yo1zsKMDSHdcYNjtzV1rN3oCY
1KbDgzZOxrlFCyQKi9NAuINLYbF4Nz9EbLaLDFaERl4vfa6YkwGfmyiXaYnoqXKCY8MsjZ7bi5BN
c0L/ydGehHatadxVPeVLVxJ2lYZ3CTlQS59jfV5ta2ns7S7hVB7rYp0Yxc/EDrHWDdiVhPbhW+0L
mbmvTRVM7P1i25d8LzLsl/ig4o091eBqaUJGUbrWtGhOB8LPJ3KQIBIXGx0GJrYWH3OHZhnhE0fY
Q9RE3/j+79VrhV9y5dMvoE1L0792dXyHlFWW/zHUw30t1EeRNM/OWD8whYBCGmk+H3rD3Bl3WelR
DkhjVu8wR9XwXNsSvJE+h+e26VRS8utMnZVnHovSeDW8HsxShk5snmZljY/wJXGAhWXFvhvsY1cd
RnPcKn5BGeq9lAO3Z2vfzTb8rARObFjWwzYnbrD3cM9XH5mqn11CEZZRll9KuTE8zpwc0xP4dbtU
dmTBZq94Z3uGJ4DYQyR1uiQ+hoUq2aXJ2pptLhx83pX4YKDprImbOZPDg3LJkG9J6t9hFg4OMIQO
gzVdDeXnAkAYC/f0ZAMKjLMy3TajRYB5Sq+sofHTZvbW6Af/VDcFWet1eY8PbK1bOT//WB4qilK/
KTWM8qAHUrdsOMJjJIs+AohrmBaavZlp/L/BKUqbLg7LW4ow219rY48FInCPdDaWQ53N50HiGsky
ewyK6tYkF3YA6sBmhKseH+3KoVu+rOj52QBzFyXj8mU4wtBTZnyK7PLOh3W7EEPBxGpgiDGkEc2q
ZFs2GoCS4tJMugG1udvgmgCvFrMoK+pdnoH6aOkJhxnknWYgqziYziH86qUXlNlaL5qD70R7z9cR
qqM4MgAwruHXPIcUi8mA36WrWQI0Phw4Fv0AIN59BnplBFjBJSh9pY3ixW7Ki9SbXeom47oxWO8m
De4Q1tXaMkvyDci/28Y3Xwt59E2OmkPYK8Zhny4ah1xaECs790ONzQvNL1k6T0xQtkPmMyuJjyZF
aeCzjBh8cVHRcAl6JNV9i9rD2Bd+km4M2gN2at8OAjMc7alqW5T6Aa4MaLNKPNcDvJuShqmVgllp
OnJhM/smm8wHz4zuJceUjaPabVxNW7cwDh5nculEyzZnQGaDTIoiupFY4CIsEqIczBUySm45Poud
Al1MDc9Yb9J9mIOq7oyNahpWJTQb3Yx4wEJLTnKo3r2oe49rZhXRtDDK+6RsW340I1aY/Du6+/dw
sD7aLl97hliZelJsdW1gXjYCMiyp2u3glZYsA3sMZDTPtIuZT4+BpZ4iNex0Ye4xZZYrrRGnsNdm
vCwanZYTolXjtT19oqVez3HWblVXy86VG6vkDKv3r0jWb5P4VZoz4IDw1Ti5wxIm+P7y58lzVxXo
A6xOxjc3r1AjuT8IjcO2EAYnDUzCAqFdi3B2OFmp84DXigZ36nzTq+7UevnlivL//9SDf5N6YNCY
vH5Sv+Ih/in04L+Sl9eX9OX32INfL/kz9cCRfzguCQUEcAnEv85vqQeO84dUhjCV4YBA5vK31APr
D11XlkIka0rbVq76K/XA1P9gsmy6rmWzUtRN1/hPUg+Mv2UeSP6MY86bwW4q9H8KlImMQsjalNqO
vom7Ec4QLc3JZWDd57sCSDCmsh3SOR2v4HzoYDQIhNWLf2Vq/EOkxu+JQv9yM5RrKtIbMeKKOQDi
9+iFyairsZs69C0FzuQxEc6R6v5VQTN0cSP4JVCKELTjmvxEtWx0DXiDwFD321f3L4KNDCIofgs2
suZPAyusSfaD6SpbWnMqzNtXsJEjjah2O9Pb6RWQKA8l6Xo0NLHXvKXZqX3f599j27u1Q/c7eSka
lUezLIyZ0pKRuIg0h8KVGL71v9ksKedEpa/EpXnDFNBCA5S4dAwTXs8/bhjLTZx2sDB3quOglAJU
wndZXiCYOKcU5+tiGOSwumbGVpPgpE8qymqIhCwWZd3SIOxscJSY7bdeSz+7yN2TMSTVSSkU/J5z
Qgk27RA73KIClKfxr4ukUBzxrB4s7+jgNOtza5aADRdSy0ln0MZnjwD4I1ga+iqhlp99bJi4K/QP
rXTsg7yzfEQUPijhod+OszJDm3pt7xvZp+s5Ax0aOuIcltd1U+9UmZyhBddrW8ckRVhhc9bT+r0b
wCJNPZZEvc3OejQ9OHnlbbTxzfMbmttRvhmaNdxvrwN94qgkX8Vjd/SxgzqELHbdsrFTc1Nq5Y2K
3iE/o63tAyatUP9ZUkAUJcuVVPv+kfYGfPa2tde1e6Qns4wE8YGJLu2N4UagkhXlm9NjDo2jfRUQ
2NrVyQw1kRu0kwy9905A2G7EZsXp51jq6V4rgAqZgfvRzF9IFgznPnxOLXvcDk0Ld9jvqMFAJ8Qz
LKyv5cFFA70KG2fbd5hryzH8IHkZuL+ysa+XnwpcQO76t6XJQk56YjF05V30kCXlK+OCipifDDRF
zrmDhtklRv4xzbDdoWNJ7VvA2ExaJYpTBIaLLRM2Tt7AaCmPJXNIcTt51U5lMWWmaz0Ypm1vcaTv
O2AiNKkr0MFMeay0/+YIJF3aWLZrDQTIoRjKV9sA1qFujUn99NWkbQqLDrqG7dodsHEWGNCWmqnf
NUNzo+LkA7+1XDQpwK4qBVZLsi2t874LVpn6YRQPoYHsiz5ceIn0Vx8I4jK26GRNWHfhQ6T6oCPh
6j8G+rRWMVMLa3c21OKRiQoAovS8mEdkw7kdDVYYfmveSqh8UB4YzjtjsB0YugLptN9G38DcFxm4
o8f+M7GFXMbGzOxtNWeBQBbgZsu61WCUvTFDX60iWVjnzKsIWO+9VVhS7hSGqHZuYh7AaFo4aLHe
aRYXNKksdEbzVT3qf79Im8BalVFIs3V+QMP7PIbJtMZr0PBpBhfbr2Gb+CwQr3d1Pulw8G+4fb1o
2uyb4QrKqL+ecr0Wz6+/vuLrget9Xzev1yprmLaRZu3a2YVJ4Fo4LftBElkCHep6H2LN7HC9JmeS
qhyTZ9wewMua2bXWhzJn4Dy/+PpEwj6wHVTKXl0fvl7QbwJ4eL3KLsPChY+0WjKZzoA68MJfd/66
vD4rdGOAwz2roevNan6j67XrxWS3Dp3/60t/25JR10E5kCbR1DojpxKAwvXpX9vm+BporV/vc713
vG789c/TM2fDrlfL6+ZyCEHfSt0h7YSxf+R+tKw4F7XG7qn5xitQJHMhJD8e32qIuEP/2AS+s0Hh
dMuEdNv3Ooo1VIDVUPWHAHdUKOt3Ms47YAhPNiDrLLUPWZ91d6qcnrDTfjZDf0B2jifDQu/nFQGK
E6RDO3OqpwW/C30PQArche87BLBWO0/376Vmi7UVInAHRHFPaxOcinnxYt0Ft9zcCd9hGoGdgC78
WrWBCRmrkqtgFvFYeDG3hiNvgmz0Tln209Cd81A4tJEiKjyO37Sv3OKj6VRC/V7tMpPyGc8zrQAr
Qv6kGw/E24XbvCtutMELDlAk9rIbp0dh5vA667dajespJOuzynoQalaO/dkv7zLidheDh0cGDmcL
oI9ZDn09CyDAqCHRKfzVOBEoS66e14SQ5Xu9pvnrAsFJmM0xsFpWMN/WKkwFh9/pQqX+UfL7/VG2
FzsgoCfUzGnTvMfKt092aBe4crJoJWAFrRkBc9Ji+tWCfkFTS0e8bttNSQtbbzYp3hSSE0MUqfnw
bbRhEpqZqDYdo2d6Zsd6CKxbNfm7XoDgFVRNm7B9r/r0Q07Ta6dX3yytyu61TpU7obk73OEZsY9h
ccEfwnzbh9Gmt1F+lJ+s91wAVjRzGa3CJxuTZRl3L/UATkJVLQFICnQ0fRhGXpU4BjHTRFc/DDW/
MFjPS2A0ACQosLWJuW9Kk3xRdjPKugU8eetcSSyGytEpBZ+AZnG5G0erKt8Np+g3o++sCzD1Q/A9
pD21Egq1kirbAwP3NUpnE+X3S9aF4mg4FpVMUg47LdcejJbCrpPp1jQIB8gM+1Wk5Yc9DII+XVmu
KVToOLhJs8qLo2EP58QBsMNY9mbSiGqcwOdDsEBMNlQFoHIEOjp7gCjNTa3MvRFB/rPEKU5GnCD5
Tkdzs2LHvtgiGDe6z3pT2n6xE/mGNuqxbGGM+2OAdLmJtduc1QwdkQ8ylJxF7PnTJvLwBTb9zzDX
J5RFCfbC4C4J0zd+4vuOENcwVulaFRaqoHTF2P6b14DuoL/0aFO6dfeOtNbOwNDFa2kdV+Kl6oqd
GWQ0jQq6vqETfDdDEJC6wwQe2Cua60s0MaUrOww2ghPU4C1jl8jKThPJKaz8W32mq1jTPW6t+zHt
vvcQQ5YKmOaRLM2N1vlQFO1bVn772PLr5TTkOy0E9IRp474yyGO25ypam8xPon7ZtwRyGJqdGfz8
dVegu0j1n0NJhy4gbEJmiGIZ9DcwwhzKwpCzWBw+9C41oguWaNVuM3VGm30ZIJFwhsJA2Q5go3yE
ZcMe8cNBpM6to8rb2kZgOUD7ZeH0Y/D6sy7VUwW2A2c9+6F2IDMFdV8/3g6hzwc9OnfkBq0to3vM
nQ7swNzmrnxQirTI75VHf8kLAlQsQF0GhTCQBnFNorvYFap7RtRlwYaMFhGqKH4cCU3IctNkuCnw
DJ1spo/KX/l2FyImHE92M6Bf1vRTltDQmbr2WE33YgrE2hE9802v+FmY2ClaaTwR2YSNSJqPajo6
syom9IKzzvRpjOwPZ9BfxmEZa943+IiHWFY3FktaDLQPJJLAN43GEyF171mfPucFFmM93LnHsUVY
b6cK4RI6gxuF9QzSPO60m6QE8hNmI9XU/Mj1vl8PG4nNWgpqA8nxjyUnGQhp4vv1WV6RVusC1tly
5PQPf9ppt2KOXmiE0/CfoXUYxWl2M+F9PIlBLqYgHW9ovK4boaXrpExKNF/urH7BYhgyFFvlgqmI
Kl0EciAZkJxXS8/RP9WuA5V7MhG/roMwu68k+tyiVmezEercG6z0cvx2G8WQDMSyWNoTpzTgeMPZ
0B5DpfgfzltC22la27UH3AdZyjLu9HjtIk3tUSqsitZishl++s2UXQYz5wKF+0J23UsfEIIhSB/g
ix8LXACDd27ViJeR73vi3zxX/K+blCBb8SHcniBS6PdaYa4SBByUSN4pagZnT6TPLdkH9jbL5Dmz
sHWIqb1x0jhcIzj61DT7EmMNOUyNf+mFaXLSa8wbAmbwrSfJGXQZ4kcx5Xs9t/cih6zYW9VZIlNB
5K7fWYnQ90RZp6diTFeBo9W8ViFhmb9EEMLRxgcshPgQDdxYG+PaKdG/F1a3Hyu19tMwh3FK3IMs
3X1TFugTcevc0JjqMy++wd9Y7oyxfA1z/2BKdOJu1McHd5jugb2NN8wm5AG7GWGi8Wdgs40uttm6
421S9qx4sgh1teIz1Jt5CW49lxnHfavWd2jJsSSrH47Ft4LRrqD2G7sbAQ8HMMKO89J4CAgnQOfm
7fH7VEsJHI6AztLi3E+3ysCIDTyiPLpjsM8ap79J5gtX9B9EFMhNqrOj29NT4o7pwgKq51MMNaxc
JHkHoIq9BilW+Or6Q79DUxWfFOidNNGLvSemdycfbi331QZxaELvu1508zUtV6OxvF6tW2MylteH
TL91OElR0QXloWCoebheiwBmJIuv29c7ZQGFZXG9isGSxynk/3z+v7yzlu4qNrEyZG3eL5uAT9uu
xxIuKtdCEVX/+83rU5i4/vnkr9deX/Z1829/ypGo1oYEG8T1ja5/gOO3hV9872l6ddB0l6HYfO3r
4n+9z8mgiiz+1etKDvyhnQPrkVPx6xnXpylC6uk///X3AW7Wv97p19/6eqtQuP/zTPAtqdfJfYnR
QlfQyOaX//a4L2ed6/XemCCEP7foevv699oWd5MzCqSwVQOyc37PuLQ4UF+vJl29T3zxLZl0VgUg
43EYJyw8TRSSFkMDGMIXfJ6kDJEDwlilSPaRTx5MFuPIzpTjrUqyUdexT6p0xCBiQPoOZJlsKDC6
WCfzVSVzPCstxFjZpPWmZO5xBo9SbbSgpt8/3wQhm5xDDfOUFljDpgcUcTJq8ylC4bWdTErpxILB
KZM5dgdpyC7MKmNP4ql5UrjZJr16gJHUBzLatYxrT1EQJqcClsMS6RJk2cBGLlp3e6fSL5GCEcSy
aKxOI5s3aySDzYiMvZny09gdvlGIT6cu00ijnK85lWCRkLucaeebxnyRmbgdWDzs6zL882n+ZIAz
tMdqExsGLg6otgVbMlk/wtTOzoSZxYtppCaoYx0lu+mtiBM21jp8w8q0Z0yl55+a+cKgdwHS0dpH
ZWkAoJP2Cj23pp0FlcrBx+xwFDSvObHxGfEHKec5vQDJPnE0pSPtp4+lsBTHZZ5R+Vp/irUefVLs
I+xN7HkWWaSU6QkdhiF8UqIq8KYy9yR5hlmIzN6Ae4qN1xbMUWtytgJ5TCfdOmpds/NKKsMpwb2Q
u1G6hQ374pVDvmmi8Hvl2uEWDIB+0hNHP12vXS/MftRPrqVPS5FAiIowRND70Uy+gm6KMZ5cn1WM
brahMzOTcFzrWKaZfbRMA8moo1ajAaSScv7ENHaeujXMELnVznsK9QV9SkkIyNd9gaK1gsyu7vr7
ggAUuOepJKSJp1+vOV1PhKeFqJ5R+8jCsSFsubV3VjqZZHY25jaOoufJRUOywncek9ih5oeuj9t9
YZ4cBuBBwqIPPCk9237t6/m0twoqyjHHdwREEscSWpmBH8lJ6ClI+/la4uNgBAaAWyQtmEidiNKr
d2FraeXKtLQMtGD5jDabkBVGy6Lsx4UVd/HJFkkML7MhWHnrysHYXO/1tbFa2WZKhyd3IuA5//PM
69OvF8o5Rnb7SKMz3rQjmSJml5IIMHImDucvK0hBPDvzZ9jMO/31Asx/ju3fKDi3FhSCIPYnUIi/
LsizgCx2vf3rKuNcCGXEgixabXq6PtDOL8mjFvz8b0+8Xr3+tevj15sK8//CjE3j19t8PfD1rtf7
vm7C4zFXsmXJ+3Xf15sWZp0exvbZjJwG/lkQkgbw16YXvk0JIGcg2l/b9/WOX5tXXrc86eicecwC
ltdHenY4HHD69ut512t/27y/3bw+5W+b8fURdE34hg3iTKRGuvUlcZADUlLNKuKHGN8xVHLs0xWW
d0l29G1Ow3lnFub3PJHaTVSJbOnT+VmzSg+XxM1YZxfZUK8Q0Xi5S+jr8KZDqocGhkQG7Wy7yqwE
/nMixInmI7FWmFNY1QdjM1386LlW+jahZ7EWVfwmWOeuHdt1OUhR6crcgRfErxNvCJEZuknQjVUH
P51sG+YwOJ2pdtZ9P0wHGQpkTc0cEyQMvMfODy8b9bPdJt8D6pot3Q3KUXNAOeQosWcj0EXVLAct
N3I2mkHs7+ifIbH+TPXRee6CFxDqm6IaDEwWpG901U6rOtIcOc42TdhCfaHNPTldtYa7+iPQOC1P
PVYMWdJI6lvzjYngW9wmcj93OtDyYUxphuimkd2P2nNuU0u3N5rE0o+2JDKeqdOsYzIm64nvEgs7
ERceJkHYvchDSwe+Sxu4D56li2UejRyJiP/IA1JloGcdWfcjLoFyMHk1pZMrX63CbZal3u8zfoL3
Io+hd48krjZ+FW9dPcc92NeXoeKuLG96usHD0pB1uJ1aMCyi1l/7sv7Z6JaxQfm3QvBnbsLi+xRZ
/kNax+j+0fKxk5z7ntM/2Yi3XSnCjaqGi9Z5N91IQ4efsjwkuwnsNiUYEs/Gru50t1lXMZiFttOy
nUc00dGCsE/kGLKkehvp0BJdaZ8GZ5xWWMICGtAt5qGfkWfD3OzG4hH/5KGhfbnPu0hiPveIJyQF
eBOQnkYOaW5fZEu5lKcSgF09bbqusO6NyN9kFdyeLrfPvdYbZw/mUFSk5gG1FBwXL3COZdh/CCbF
Wy7MNevscUeqb7umdxbPtL1p66VCW9QeRgpkINqeBQlj5EBbx5TEaz3VidDBCLcJZIfsfpy0u2IM
blqnb/d2ltLlaO3ZSlKIXT5GnzJw4osuc0zo7FF02rB8hP02Gf1242oY4Bg+W+s26V+p+hbRYE9r
oofFnrnvPsah+f9R9x//l6h7hmyO+G1G909T3332Hr5k/zj1/fWar7EvYi/TUsJlhivtebb7Z9g9
Y1/d1Qkc1WmhWb8e+jPsXhp/MKtTjH6VZUibZPuvsa/6Q/GA69qmy0/JUs5/MvbFW86f+oeJIjUy
KxgXTZspcGn/feLaijoIJ3KpwUuvJwnI2kadpEVhevHGgBGeSyZw0CqK1CHEoso6Qo6wRkYjxQsY
IZMY5FYms/1Xx0MOvdo+tH2yTVsSV+rqpalTbCOYTW2F311mxh3HYXno4vClhEC/6fuApBXpNMc8
RyBDf3eYM9P8ZW8H+qmGTTblOKDKrK7Jf/netFZ80uNpW7RmdyQO+xA6ooJ5SgxHqpCZsvg40d0O
NsFIZvIIMEzPe5KoHf1subZYaQIbSllGr6NoSD6R9JLrwUPPBO+1aNp7rcIX4pIvq8LOXnmpRRLs
SL1h0qXzQJtgeICGb6mfuTawUgd06bOyPpY0xnhKuc39fqv5CGRbUnbORr2uqhyZn8zeLdv6QQr0
UqUY+WJCfbpnwjk3ZMYmxzaPnFVIDCM9amvNWlZtSdolFlMr6Tn5ko8Y8cmyM6xdXxnrxO3NNcZq
tLxFute7F/QgHzE9kxKVYZrEtPyNi+4nYlsi6JxkXz5ZELGLIt5RHgUMVxm+yag9VS2ODYKDb1OA
smuRy1dfBs0lkAA8wMOUu9zXH7SHNMCUGBIgtCR3fgEIDaRkYKxHkbk3rkd/pGw/o+biCuE/94ND
hU/OCrQdwblOqUNvt8iA0SgPbjjdSFhpTPrugcngxk+lfSmTuxgQhepwvNtx0q/raQb1gCHYp412
r5mZsSwBU9to8Ol4Q0F3LReet9b721Cl9zlZgPjxIPcHYWQuIjpcK0OZd7XDupEODQF1RfLGGiQ5
RAq4Ia14bBRELdb/zd557EaOblv6VRp3zgN6M+hB04ZVhBTyE0KplOi959P3R9Xtk3UPDtrMGyhk
yYWj+c3ea33LwNBBSMwTQcgYNVrlPo7ZKA4jIYnJQoTfCHF5LpvV656reasM5ctDr4ySS5Gi24eG
1LmyXtNCbz1iAkx2EQ2pJ53myhpMn0WcorvSkixvCLfkNlG/TVT7Xip6HF3mmnk0uDR8VB/AL615
QkOdsqd0vsYskgywS5QImK2GadcLyXNWV7duBUMeEk6+l8nZFHJIuLKo6TvdWkD5IKzzWb6yTQVt
pAjDgcU0G6kYKb32bkzq/Ej4iG2FLcvgCCd6SpvJHAQRDAWihWgjO1TNxTBV8G4l8rGhaFoU38ZJ
qoCKdbnmiAXMlUks4lMidh/Jqr8gjhJxYmBWxHYtp+MF1xKFuYQ02ayvHwQz0k55c29MqXmHI3pA
cQnCQ4O5Q2H/K4uSdE8kOGyWkRgS4mtRT0W/iFbzaVnHgbUWnwJQiFgR6AjM7U7mfGOQwHQkCIuN
/pXKoukk4NSzjEwCU5IER5FwIM2LCpUKWtRRG/TrUtIcrFSwDSOEPlg3ztQb9Bib/hXH2TEFdrbL
WSAN5vqJ40h1k0E/Ryk20RI7gj9F/f2gDV+ZGFmOIPcqjpXFZT81O6ExQPZSwY3phvrQnBUOFxlf
IaEL1ExXhRI2BB2ZMqIEiCxa7vpmJJ2TVZdYrLuMOjjxGCt9sZoBCG81cQcm2I4+JZxCjh1Fr2MP
Av4BsZFq11IlYJwVDVDCJ1p3y34u5126gVOESJ9cuLf3cUmMzgilyqZlMQ+aclZzhvbEwovdI20d
JeVBrI03ePysDIviOAkvuUwwbDFkL4JKbBztRCx/E1L9NVPvBathYavA4MpYI1kzoadiXzJG6MST
idZrPM2aV0pj7a7yaNJPbz6iRr4bk3jy4Gg8m0tt7LpRE9w4K3ftlHxJJHXcYwSKHXU1H0lKCX2V
otetQp8QJcUUKFV0BdbzMCdAmVB+V57U9tMBhLYNFg2nwbyt7linWyZY/YR1oTw81X2ByiT52vaO
gY70vp40ZIPCrAV4EV83+1K36q+YUM6VmD8QOfXQi81vlYAqOxmLHj6jeQqhiHBzDv1hmS+SiGJA
EmuyU2ZwB0I9eqbJHiwegmhFRJzSN6vFuwk02GWQjKcylkhFk36kFrEARvOtFNWEJbxwUjJL8LNq
/ZibtA5WKf6i1DifUuObXBV9n1v7EhGFCyVnv9QSGakSdA8lr5xmvSiIFR/UkDEUfIA3zOiYpSFd
di3lf0Q9SRUkk3ZJLQz/GnIfW8zzibQok5apRsNx82HOxi2alr0siDDQ+w20qtHuyofaFQbYKLG4
NqfOXD9CtUwPWZ0964ZIkbfW9lGNrlKr5/qhmJMdIaJ5oKqMBvhnMHtHgG2a8n5COrkFZNGUt/CX
lK2Qe51Yf9W0h08tkQ54dajWy7QU9RaZ8qIRSVPI6bkJ6XUioR4CbWCblMOVSvuQ4BxNAaUSWvTQ
UEeuCiHBaSNgPWi9QbV+jUZEtnBjaoGRyrWvFTD1yqq8Cpp+wCZcHTBv/MaL+CtdBsQtaroJecvl
yKB0SBE+h2TMHUtTuy2pNRMSLGK730oMA3hJd+mbRxEpjy0U+uhpyurVEs6smfquizjqsakz1Gd9
fqXsXyN96XQff1HoRhKKYotEEZp6bl/P6bkFVJrqgr4nywyvdRoviJk7/O5pX7iz9C3TAw3MWj8b
vbiLBjQTC/waaHx4Mgom6GZnrRJwSwUbalnrrL4U0QjSgYmUvWEMT9O8lHjzSGl57doIABSFsDQB
hMpO2C1YPx0XQ7xGiwJ9bsXU2QNb2xujTJEMV65uDMY5gvDJVkiQAo1kRkdU+99SpM2kX24pSDka
Y41Pkj5WDUl3UtX+no2h8iupetKxsfewwXcZtD/C2xQ2/taBYlN+IxVHcRkNTWki6kIoXuIEnblB
exCcWe3HIwTLWZwZs+sZu5uw/kq6uCKfrLzDFKUzuxPmISXqs9xLsi/XSH5zf7TaZ5w/IYwUUkrA
r8OvkGpJ9U3SQux0zL0hwitG2euTAgt5Xqz0oMcPx1TOiC4yIC7kNYIVqGpBvaCzLlYJBzPAuqVo
GdiyDUyQE128yFuYOTSdPiSXRmJckxoY+xQuqmEU8Q82fl4pVM0GfaCJjCYCliwjLe39SGANUq3p
s6k01HaLcyxYtyTrhb2S9HQIaQypDWFxa3csUnM99EsCoIMWWbFRGq3leWWgn0mLn61q8s0cOQnl
W6QyqUy+USr4ZsUq0Jibfd828r4Pz1AM4USo4nuc1NVhYZX/I3BBEqYnyzGMtSaYBfFAa/smG4Bd
ELtDNFHavjpg/qpIUxVr0avrsvPmIv5NVhvpMDkpCPNA3rYaPybhjC8WFwSKe8rqtqm2oHc3HYr5
A2re/tEq8NA+nQAoz//8IWtsWtjtgzJZlGlw7dWHJmMw5bEpYed8XqFKFKAn6px7Jtp/BPv8Gtam
6Gvwupst2plZpDn8fPXvvv13P5tH7FVWlhCwtD02hy+HD1ev8cfyfP/uET9/FzYSWU/QosApkFL9
t7/W6G8Ss/TPR/es4ekA5ijZ//zmb1/+eYlIx3/amC0RMv98tCBQJYgigs5Fk8XUX8/7f/sppb8o
j5PucAu8Lw2u6D+v9tcn+HmqrEbpWSiC9dcL//ysakvdDg2QZJ2acd419lR9pey0n0uhVcDv/vyi
2q6An6+6vCkwuTCd/flF2zLcbP4oO1dp9kp93zu69APJsTZKfCuDl//5B4LisWIxj2COs7oNdX/7
5+dnljLDiyNM2C5KIjl6IH5ybqIj2+Re+NR7zGdJzxqdoEXEFU3s50X+JG8nNC64Qn+4+X8R73/g
1/9k6f/5maqaOzEdh2AxWLcc5Qbgm2oRyrwQYUv3hiiAMeKC3+4dGcwbr9Oy+40hw/EaxGQnCW2o
KsIwuz37n39+wgAqnNh/+1mlW35urFoQSuR5CBWA1gglsx9O2SkxiaT+83P8oJaPuPYUU2g9wGZk
x13wmj8PsmL9IZbKyrc0FU1aFBEpxr3C0ynG4CoyBcefN1xvx/rnq3/5VgY45a/qkSv6pFmg/rd3
kHd9EghN1x6yrZn585W5Ne9+vo3rEYtfnCbun17kT8P059u/flZP7IcHO8j218VfD9cqsa9py4XW
HwTVfxEtO8gnFlnxQ+tNPllltnF+mQ9IVPaL37hoOwI61p2xmwYn1fzreniZ/ACNm60DU/bo1sJt
sMhWWvfhLRiJ5TjhuA7CW+tp98Ch/RMlOmdwkfEudrAeOpccae9te7ETgzN91Cse8ZfUdE4oEPYv
peG+mIKvX5ZPfjC4vCDtyJtGmaP6LaHgyVDL2kFxeglvtLpsFjpbrY2E10OyZxV8z3uTApYA9wHP
zbX9Td6d3bhEOzuTS1gq9Enyzlq3tsjohWXDsVgUh083vSbNWS0vHJa1CLr1WkH3tOh5id4K+VJ7
BTIxv8/LpdwSwJJ+F8uHpoMVSWqTLwo+Vp8RT+VyadarbuAK8uZ1L8rorao7XptY4z7yclbq03Wi
M2ZTEZ6IISPtJtvBah6/cTRRs4BwLdFzlFxzeuF9ZCCdA94Geqt2C8+0J19nUtinEx9rbVEYougG
eunxBd9iT6nXPWlAc0yFwMZcrF7iMhDhIEPe3bLr0ck5unXG2jJ8KhoTrk8VSIYv9T6G5L6ybHRq
snEit81uU486bUM5HxJEueUdi//txeY7KXc5C9XrCs4RCfWAABgfrCfobrLX0QFS0SH75bIyrwGZ
9Kxkz2VhU2GHyIFREAAvjgTPvJmXhhbsJQ+vzFiYp6/qS+XJAeOdfE/CKynBYe6u5N08A8pLnpUL
SpjaQaOBEOUBchBqg3N8EPikB5XopEd2mDCTJ/OX+CkOAKbtyQziX+J1wy1N7vjVkL/wztEplufw
gVHRtuS7PP4gOs+PH0cXfsvya9c9ir43M7Keqn3SnnuBLttXXbmysIfG8pA5+a+yOKfQb4vsWSJu
NZqROZ3Fh8G23MQFc/0dfrJY1Dhfq3NXg/U/9nflU16fhP03pl8Q/m/jfs7ve3ln+FWx1xgx6tAx
nJkreoxn8KawtxUFAaSt5Qfle/5GUk8i7yn94BKgz+eLBrCX1U294TbeFb8J722f0XqbxJcrTo33
1bIRrNb31iZxrx8lOkPNfVe+8XCYpZG8HQ/1Qk8eZRBnHeIMF++MSAexNx5VhEP7YnBe1oP4GfDL
4ZVaybuU7kZnZPOeOxlONyJP1x1WgNydnbV7oNNXlBdem06eSVHwm9Nfw7znvqkdSohqfebiimI3
NraX1Diz5q0k9eCZD8dTckPEnFije8C726jbFZ0pzrLlGBGVCxODSAsYLxpbFb+bjqrgMxjghBMA
TPfDB1dy1+5lCUstGH5s+E5uuBjg4HXww2FpeTNHszvkP0epzA6Z+dTUj+jtBuV33DhEJHhNu8er
hYrBoLDV+jxlkp6E9lcXMvvg2jVvSusX8gkMqzPmHVJKDJDLTho+lPCK8MXmli+ae0AVWCbem/JN
pIMArkmuz3i8IA1tfG/OyESKGPc3JHEqK6gfsdZLAU8RV79fStuqnrvOi1oWYi73HrVAaLZbXpUP
DMPYgyQcHfXTlOzFz9o9PTjr3bxwhuV2x3EdnQ8Cmi+9fZfED1qwfHIH6/iZt5IhGyJnancICw0M
hxdg/x/KvRJsnh2HoTw7ARCVAr7idBjBeBi9bexmjH3jUuI1AukAUp+PyaZo8XjQeii/8SXUHm/l
VD5TZ1p8mdUYOg3JjqwPfOHyTfgiQoqrh9MG8fRT9GsPXUC7UzPW5HeLr970i3GOf4amZAgUCgaF
p0DYhOdtz4fltbcBB3IRuhvdJFjV10FysYmGl8WfZDt6ZORMTpw4BLkcLWN44i2o/LFmOKPXc/Ga
s7/4CEmXT0YfhlJs5HyuzGRaDHfSgQ4jM4cauaOXOJj7Cq98ZrAcXDb3xG2yP4P2zmcwAhMVI55r
ZlKueuFJ7YPyW3ivmNwxzoM/YX3uyBddQrfqFXvLYF1qF+n7m3oTzl/gY8VPDt3g8i4W4mQ3pP3P
0wMxMW8Mu1qyhwHCHcxvGap/Xl4pAgHKwAna4YfxDkzOFp6MewSir6ZtvRv3TH+cRyPgAMUf0ydf
BLDl220WyRLQQT7hGczDTOwiJ3qbCVUClG3YV09jzJni2lDKa42MwUTY4jKZrfcrZ5RLi/cK9sYp
TmzsuRxaGwH4QeFwsZTM9ttHdsTPD648pgvDwSN7aBDTuOaFs2RBDnFWZuLOJ8f8BEqU52M+CF6M
d7Zhp5onBqzAnzMoKIF4Ec7Ck3TgJPHfS/o8O58cBP2Gy4ixhLngzBHnSz4/H4uLnyl0PGz3qXas
PaS2uD3vmV40HVXic/4s3ziN1YnpObwZ556cWMxGD7z1lCGLY4Vakndzz11WnHja9IP8PZnzByIE
//GOV1wDpjITVhhverK4ZrhY2JPySIZK6qw+o2j3+saDWaMUXNJWcWSojPaYsZITJ57BJ39mGJQO
3Hn0S058MsaAVyZ37fzGp1De+TREJDOHcmQxVXud4PNSxvtb250SJtR3/qHiuaCqdaNHLvtiv0CX
ux8ELuja47zA11b9+KPUjh3z5B4Nn8soycVKz4c3YAQc4aJ1lXvGfx41bxepPtNZ9vJv3haTPy/B
VnzdDe2uxgbxyW0dGgFnpVxBrTsL2SU98BbXOo+ekOxZRQknHrnoAHRv21WqerkUyFzoJ0UMwmZP
0XhmsaD60zX/phZvstqLHjD3rMGyzjfqBzGF1+GJeZM8TrN5x8EBmmS6cgiqU3JNMefDUhidYj9C
rfXKY0i/lZo+Vz1wAVXmTNoAgrYE8WU4Cw/oJpPdzCHWpENtdSeKHyO1ErRh/F07+OqoH/M42SED
Oxb73oBJ5qKNq7sr2slef6y3uHbZ9FLJ0c4f5o1Nuk2HlqFh3gY5WbIt/DV3kfF0XZrXsghQMCTv
EydepBrgRDBxM6HCYOEAwNwb4XraDr5U/izR/GS6veRo7xufZVPtMa2a41G+ydJJLy4MUQZlielz
PkhwimHT4lBy6Ihgo+I1AfsnYH7SEZfLCXmAB/fWwpj/jNXdOtScRBoiUkCOeVneWbOnjttlYFbn
ut1qw85T1JEVQ85r6y/LlZW5OAHWOcdcrqyI1aPqigr+DDbbpAnZ60N01uCOFMe4+EIpLzwztRpP
KTtKLuDIU7hPI5fWD2ua7QI7NYwjrPU/uWaZzllnc+0Wu9lypyth69CgFydk5a/ZEqIQzW9eFyD5
+9DnRA/DLlX9WfWZA8vyGJtIKfz5fjbvJNHBxILlDRF2EAQMcn37IDyR5ceVVr0yXnEFzERiU9Oe
/cE6FyyHcOkDNUpcy8sCpKArowDDykKWjiPJe5qC7DBYrcyO+NtMAkX0BPFxGo+8YXYcXFtBTFoP
+x2mV9ZuNhAV87FMQb44LNKZMToySPDv2KwNctYpLIQnJihHOc/LTo7c4tR9zt13UdL8u6e7V2oc
zF47yI/Se+NuwtogRByN/6Y9bhB1lsYMyCq6YRK8qbLn4nxtqEj3obozflmtxIY/fmtk3Us/EFkh
oM8T65anB61/zgIeGLFF9ZPiYW2PHAqk1O+kic7GQdXctPVidJO9U8ACOa7ZJbkXPNaWnsbFtWNh
23pcgH0LTgZa3xY4cu7eem53gjxMh1Vr/6DvaFnkkP0FR7TrO+JAPrnlqtTbHHpYbUSeG4NJyv1I
m4GFHNm05Z7KF66/F+pNyCtgDaNCaj77b6Yp4whBDJ+fcGYw4eTGagDdvgJnIuxyySnO05niI83O
7l7Eoly809yFQLfL6J7AWqWAyNIFtttGhoIjpnsxEU6Axip7olyr7zEgbWw2Z25p1KJdvopvcCe4
hLbwPPIkht+mFdvXRghi1M+QmPlBfEXKWg7PE51u7ZAKrwTJIDqdlbMATlQ7LOy8n4FlaXek44ao
xRj5OzuZX2doiTJpAK444DT9AoJjL2+DhlQlSInR4zd0j4AgENUIEGmAG3yxxA8a6nwU1I1YsiNW
z7pr4BMip8cxHx8sp/Pju5+FicyuzY7erTtuHOPB0oLiK3parkx4pEOaCXzDY0plF9x4Fu1GCgHM
uoWQoJs5pQrLkEBwlt8RRfqHQXWzY8k0aJcvAgoUIGmP4Y5N9zygXVMql1CGg5gClBT6iWbPvfbQ
URhW3bRBesWd1It217wbjD/NOyJLzjU7p9hleS+AIG4d7SG8J9hE+U1oZPEcvqvENgBQaE07vUVn
6rvagzVEdv3LJGOh3NdNQD6FeMN7ivWFYUx6D0/WQ99ITtXj8Wu9cZeSWqW8c5rVcZ8EpnwKe8aX
+cD4w6WAQoylqmDnUGyMk9bftTTaST0b7xPtGk2Pa/6qjl4VL0Ecv5HybVPRhR9vb+lkio7oALWr
017yzxUPzX35Nr03CLQSlxmYUfI42+xfT4BQMTgduhOzMuI4+FLtL/4fX/KL/NRfacR04OULMnNg
Ll6s8Q7ZQ6i6KmEEjBepJ5wLGQuw11BpQ3jwwYjRTYSugNu0G0q0HYg7D7rEqd6THXPg2E04fcL3
1Ud4e4oZ3bz+FEmMhPiDWB58mMEZDtZj5mUTe8u49CKOyLjvDJw076gXXBxciXHYpTVrZfZ7KA0/
OsG8igb3VL1Xnerd8iWfMZPJ3GueI9M1z/oTRRZPpjQsnlXEiQxVXLUv/eiHEmhAW6JwRx/V8qFv
1eyvdrEPMngOXV2wW4TW+EH97BixoLcuwvG4FHvaGPp9dGyC6Ekedg3pzOhfXTid8YXRVH3LzvNR
E21lV2SeslPc4sESCU49xQxnroRR66hdJJeKN6MCdKfdfKoQ+kYfig0dcwRQ9lruS5o/bvjWBCIp
c4TteJ1+qAPkuzC77eZ6I57cjU/GRaCkYBuXyquOIqrFW7IbBKh+J0M+Fd8z2zs8dO78mHhEAAGR
X1/1t+h9eOpFYtsOqds8qRzxHe+4Iwfi9JOC5jQws871i/QASrsiQIF4sWNlem1340STwsPoYeM5
LyHx+rS2JgFWHEoMFltBdZ5g9zMmblSkg3JXA6PZG173mr4wiopvdMiiAIhhr+yBjqXtsdpSj7Cj
EVT8XiePWC24iwk0UK/g4CRyHtS9KX2z6jLbHWsEsd2npN6w6i4Kke/QVb6xdWL6Y4UgjNsmpqgQ
fbSzI9AS3v5fgUESWBS56cn0kGN7UeF0e5j1GWPmMZ7tnLoK7yXaF/oWwUY6jNM7w2l6NZAgsKY1
X4pTEhQaGJ5kCdoXNApVhLzeGaFNeDWQWLdgV0VLh1YbuWKkgXf2cK+a7nKWSc2lMVMg+LXF0pv7
fTns5Bm0K/kJ3K3pE8tNdujLK4Fr6+Kx1K89w7qu0j2lfpEgPvbsKEm8hBepbOZ/qhnCefE/uArQ
WLLsxfPNBjV9BySaO8Ss38W76TetP3ZNpZ2hqKbv85STbHszvP7F0g9ILOzkGe5wBJD2TFzf2zZ6
R089rSFb8efX7Dt5GX5h3qsov7vSp0b1xLV2GRgaywmXvdidsuW9+85hLyooJhjHrTMQfYBp3Bff
IC8Z41AXsOI4SY1LW5wGlNzBJaXPtytjr7HzPW0m9EGUD1AAsUJglEfRUQtu+lrfYpj5wUQHY2fu
WeTf1ubQOcVDwpWR+mH9Ud23ILsxN2RH9E8Uh6y7+EIAklTu8heTuYowAo0oAjv8nZaSl+0Lczh1
iqY4HEaCLOZD8ja4ApUilOksIJ5HiXhEV1ud9EFAxsT22Wre6mdKqp99es9KSwgK9Up4daTeWQTU
dpSECUWp1h1DB04oXK1C6oz76U56Md8GwQ6agO39iVtS8cdb/6K/xYyitMT9KoJM4ZMFs4vSazag
XtNAutrDF0eAXeB3cSdXXxpw9149KQ8z64knAzrveM4+ZPa9BDNziVS25CPudUJ8eAuyWua9+lf9
q/q0zhrQ9q3CIV6QC6AWUJob5lhckw4Yeo+lyldqbfWRKblad8qRqyPZbZDuQLvM9X1EfeHQH0Tp
Ozz1v5Kn+qX2tlXZJXwslV3UXyJCOxRSbEgNC78aPJkrmPotj/wxT/xSfjKBnH3BBk2ddRcdKQ0Y
3kYO91QGN5sVAAPwLgnGX5hK7JHbh2eNabod512/m9EiONtx3DGSRPcsb8/WHWmyj4Sg3WXGK35B
08dxu5ajjXjj9mDdRe/0q7AvMLSIN2pszx80gPRttH2OX1hCpZxlXtaoGOnMa07KPWsADCeMsy/G
nQaBg+lOYSTHy0Hx0059mX18UJy1l/k3JIPqXXmonkIivGzjJTnMj1yJXw2aYRKcm/RZjQ7Gw6OK
Kdz+bJzkCaLeXYi6oXOEu+wg3A3MyFwK4TV3+9VFzG1DcYveCySL9iWLd6PsyeLretQd/cDijOpG
Jt/3U7jLpn1vPRqVcOqF6BptDaComNn7/3w54RVdHfyo90g0iWKaKsUR+xHw1tZpWmC2IfACHFxM
dIB+fmY1ybFGxxNkWwvrJ0wXiQT1HnnLeU7RADt/flNsf/PnWzXCHpuKj71YIsPeunM/j//55+dP
ezIA6S1kGv7SGRfOvzw+k7EfRdMhEWns9IKOD237J9q+/flZWE8s0WNT+4BQRNmc7TAsgL/96b88
8ufhGllwf/sTSCuVn2fdTdNMxH9t7NGoxYCDRe7nn6jZXuPnS42GPR6w7Vdk1XaSZ4hlGeCcP/75
8/Gfb/PPzwCZNf/5FD8//PkbiL7JjqnG//N3Pz//8+1fX5GoIDr/8ptMBXjQdExNf34BVYUX+fm+
2lgVUl1b7s9T/O3lfw4AilDMY8LCbdVFLCC5p4vaGj2UURS/thouvl5/rC0Kek2x0Zh3mmZAKkxN
MZCV5hwV9LySlNrVqjzCjmY9Ot06ydoNNdu/TFH3eJg0d0A+0eLq6Humdj02H5JI+AWa+9yp8rsF
NHAp0VH2ImU00NLFoLzESjs5Ci0LS8DQG6vUfxZBzRy0vKUjWulKrdkMxkKSqBiPKjJ3aSe2yAqy
0LB2ioZMNs5e8imdHb3T9v3SosETH+sfrQ8BsTzl/ARwilGwSm/TtOL5Y3kmEtMC1zSVdnJqebPK
2rLJrmnxGkWsU6hyTGzeNNPaCx1A1yotqMrlrW+10KDj5BJ3ha9KBmOXEl3XD9FUD8YWuaGlwkEt
2qc6ESAcr/e4d/0w+jWNCr0gLCVoBHRLvqwtmRpoVOA+k3vnEUx3NgaJAuhKUSc03mfkos5sllek
ZhHozFpjc4Q6kh0A3VdmEc16iyLEerVKQaeaRuEc5+CFjS8CB2WXfMLfKEnOYmS8RmCwXXlYgzn7
lKRDNOWf5dRiGi+JVujiDv3q8B2X5i/ayOVxIA4XvuIaB1vOXy3s1gZpoqaxne5lZLp9+WLg0pV6
6dA2ywExyb4o6LOs4WlO5IeuHa/LAtVqalFHlYcloyPUloiyoFH0IPMnnbUYw33YompU5afBCkbz
EXhFaleG7A3aGki6eYyoefbaO4fpV4foj8TOiySnv1RWW/lszTbZ6h5Mm6mm6lFwzJRU+qrT4VcX
iSHNBgzrInN8i8iFI7boBixvcLtAysmUXU1AFRJAZaSzttUoulvP901Uq58rGYltSBxHv7wWdUsd
1Bqopio5OqPyS4qINooH4Th1lTurVbnLGiOYC8pgpGagJdn61Cws01RY9nGT/q4KR5UN0Y1ACwFY
YNDrtZqEpG7Gr5yeZvRAbqfNbidA7SkA9N0lnfi21vJm+DYFd1TYTxby8zxI1b4r1vdMXxlSZAmt
TNe6yAAEfPrTG3t9uk8RsHiUl6SJwWFXv7iSPEnqn+FtfvSLfiEeylsNpBqrOJO0NB7HPPFavUG5
OxaRK4nnxYhuRlweCknpqVhR/lAm+QFgeEFBJ7dGeQ+32KvlXnaiRH1SBhMyBEFjzaeoWN9NVoz7
rOJwzc3IJLscZU0KSXHmya1lYfIaw2OvJaMtNDNhGtpBioW7VQx9FL7hHeJXfOL9lwTNwQW1cMtr
/Qk1eYsQE/Xt0uBaGrUPnRxEQgBYR9MRW0FHeUIrbvBbQm+XwltCZbhkInkp2XqH+PkCX5L1B1kV
vhqF36EypadpeNUkhrlGnA9aruuepNDdjhfJRI1ukXVRfLdGCOx1YhY3zfs27FhklCzIx29sNjfU
zvA7I7aFZBvNUKnSo653L8nA7qKQpy17aKAMA/fMzc0m8+rnXCq0oNfWu1oQnmPuTY6u9pqQEexL
AhWZRNyb0UKvUifackjfl0nCmYX8S277CGgjO+Yk1jAnLArloSV2QpJnib84a6Z01AH3sqMR74qY
qMtkiq7V19jWv8OePo9GA7I4KPEKb1hNDCcGB2rIYP51o/PkEa8YwW/bkpCOS7gkYLqG92ql+6kJ
lD0Fxp5dm4dUzObkGufNu1Z3TyTB3HHM79ZW3jUsaOchpWsqiC+RSdErsx7DqbkWeIiEur4mKpwU
oWRiaI2V3JMi+Vbnm0L2rB0pOuaIKr7CBcyQBudU5EUSFSxJt2UUpo6gjSi69C2maIvMHPNPfJgx
4uoe2gzlLcAQ+wgqbsbg7fRK/Mts13SPNHg+QrI+LIzf+NFBxmTYfBmTFqO/dXBkCWBdroSzee0a
oVZXLdiw2yyI7KHyC3NMKA8OqZd2zWs2EyfY9eVFuSpUQoQaBUvxRfC17PzWVdoFTfyW97/0eOVW
F2X4EgsZOlKxegj1gY3cC2ELcqHp7lBXb6pSCupStbCzgUgWTjndmr54FuLhlyYrNYygrdW11erU
1h0LsgGnChBps0xPCZBfVqfWBdkneWoI52r6nvWCgF32hLw+CDPUOxHyKTnAArG3VMzrniKIibZ3
rqurUtL7QoqLVyycXsQZ12KikiBSkU5cznKHplp7EVsM1CHZJgA7egohbfYorvJnNcZe1Q0HK3bm
iGJtrbF6IsLFMSSILClZBSclpZLes/uMqYh5VQHFn0CAcQ/jZMuYdxTlIAwnQwlpN4m0GaIQZn89
5zsp08JzRMnRKhB9GsryCXKsscWOktGGSRZGCvqZeVcMVejG42DxbumT4GWDwN1IFNrr8mHoms4f
VRG6fkcJwJQPYrgyICbz7CYhNLgWy1yCOMzrhvpTyvS/EIv/nyP6f+KIkgfxv3OU/Y82+yi7j+6/
gER/HvO/HGXWPwBSYpuRLdX6ryBRS/2HLukW8DDVYBlOAOZ//Lf/dJQp+j800cTPJlmKogHYhHjZ
Qf6L//t/KMo/iETgr82Nu8mZ/n9ylMmS/C8oUUni6TDcaoYk4WvT9M1x9jd4ZpM04CblQd2TmEF2
IAZn5vPuGCfac64axDXLNIAmXf2E0WV0jq5I+l632jd0rSLmzy7ZgcW5mXrx1lms3fXVbG1ib5mV
hOjJIui+QpxMQNAwe7KS6AfwCq4ZnQdxmb1URn2dhpZKpd54iZZ0DiwhJYiqc2uWdYc+UmzcW+sZ
CWc6+8RtmHYuLZovy0rmJaTN15n0CyBlmFKFEUuA8DGQQVLCGPCZ5hlDK+M7GxX91qH8nWSVhWJK
RVcLMZD01DmHHNmTtai4MkVK7jK6OklloS3qomcs8VUtLXmfi1hdi3fSiMhzrVf9aDbm4g7NhHt0
JU3WrNYryQuSC19JpJUR61NP+hXUYtEoWL1WmbWrchoL8CcTwtauqwaufaJPXsnpfNGqiyWZGweB
UdkSCwnquY7yqwhnJxqqr1IzvkL8BUHTQtBfqN0WE50zFvrLuiJ9rEoRGQ2c/DtpZOKsBnqhIbW8
loBX7Ks6SQRI75fnqZBvQMkVtyziF4tgGQpwmYqgGseervStv07fYT5f+pYdeppB5xCz/8neeTTH
raRZ+69MzB4d8EgsZlPe0pOiuEFI5BW8TSTcr58H4L1Xan0d3fHtZyFEwVSJZMFkvu85z9H3dgdt
Mu4qd93k+SFVsX0GLoBES/dvMVPCvJJU1xSl3s42vgQlDJ+20AEWpQETg3jXuGSY437b5bVW7my/
0+nTOVfHEDtRh/vEF6eupEdazUCEIQO3gIeZqmgqqJAWNXkTY0Sr1fGfKofuWt00DRYKuA9ulRzI
Sn0r9fSB2e/Rk9VbIxRkoNzHw65RJ5ItJLGJKc2R+viNGdYnP0nttetGtK704q3WDn5dhc8y2UPo
3BAS8p7UVDuj4QHORyFGmCBFTuvLGd4ieAe0xrjZ5zZzSx20iUIr6VbGoXXFKzM2tcuaLkVXb3xo
dfzsyy1AvqcmE6i3s5zfy/C+2UPy1RZjvHYV327tlN+8GYsf9ilOMUG0QKxpSHRC85qXY0o1MAjO
lG1SHoZbM3UZCbaohYfa/qpX8R+TCQjNBJZKx5+uO+YQzE48VqtNMs12BlyJ/Ljht84ECZIGd1qC
FcPPx9fEMg9mThuC9IG+nstrMgTzlXcHi1ThKdIf5OC8d3FmEy0SHpJCfoD/6nGhjBF/UPNe9uKR
3Blr+4IXstoV/NTYsein6oSzDni4GiRcPS4BSTyS5tXol9Pk3NlEsVhJCfs9ek8NqVaz5pdvEo+7
ab3ZiZNsu6BnOurDbiXigucvEBiHLiDyZ2Z0D6Xbd3t36tx9p+KXSCWbwqXoPnBBR2b2Uun2V4AC
dFvbc4jB1a9aBrbbvuzJ7n0oe6hLsXhIuOJaIS5ObN4EjZesKA8Va6x/NBs7RLtZ3+xN8hU0oR27
zLu3NX9ro/wCnEof1V5MgwbFW6bKkZ6/m13PAD7P72pQdugG4qdQIwMoNPtr6CeUqQvmQXnNrM7o
UKf1Rf8D4OGw0rL6K9r5CFjG1tJIkRaa/Ub9g4Zg0xzpdrgDOXwDYDPMn2sLWsEhJhZnxcTxRwBR
eWVmQ3AOH0RFGkAa1OQ1myfP9D5IrRAUNhJ7G+cZl06br0ucoludCsDa17tjHmQnExf9dvAxis1q
Z54BnOY2eJGyI2cpnryvfTE+kFirzxdlf6xCtCLQ766J0Ap+m0YyXGdY2w3X0GxhsVZ+vAYiA+s4
Kpc5K+HAWES5l8UDDefhrYdRudEd6k6a951YvMZpPlKnD9dzMuzkYZUsJWT6JjKNPd/a4E8ZSobk
luoeIaUpDRbwas0mD5I5LQ/BJ5lTx6Ro8E2WAHwwJ66aQYsvLaoZl7vPIc0gNWYf5UASJEVB2hTi
zoStRGC9rm/8lO4EobkdiWHoWyCBnxVqFZPEQKh7WgfSBtm/s+kqGgw6EAMrjsmyhjwRVoZ78nKa
OaMrs/3gcGZgD5vjRyMBKGfSiT0QVMJ2g0X6bzuOWwOnNyc0KSFGVMbrrI/CXVvTO3UKEuhNApUj
GW8tIj/XQ+e6AAPxapcUj8eoyXYmsIJvg5GZh6EoecRiRtiS8XvbDdXXOPbEDJ25Geqy3pJn8QrC
Qj8O6hVztyTYUKffW2hQCSgFVxFjWofh4Zwv2oShfeZmwE0ZZNM6Nvu9E6CLkS53PH9VNkO6T8YG
TmED3yWznBdRhi+1C5am7hpaE848rXYI/0kColBAfLoogm9g8Vr7PsPF07vUysww/QbK+DkpG/Au
4gC5S2wUSF78cdvO6g8FSJCDKfj7tMUcVtsdxIir3B7q26KbCLDwT6GFQsOe0YeoE0LlxqdAWIem
YJFWMVw03E+D4b90bvQc+2IXOpTXXZ/wTIsWVtVdGnxWG0OFfLMThTWTyTgwOCSnAU/Vzgn4X9Hz
8wTqtpivoXSU1PP9gHwcDqwmZHhdCrUzME9FOhKPidKv5WfUuJGg6Yi1Q9zBhNDa5urS0s3SYLwf
c/cNL8DEOdkfp9jwz07Yk1TCtLPRUcc0XMg4G/dGpXB4J+4lHnOy6hxUMzoM9yIg4SKuv8GvyxPz
XGBepqFu//CtijN/3GHpkc9RTWRoWHLPxY9DuFW5UbGvU6Kk8zp12dU4ywKtVe6gbQgm62BggjoK
Rk2i5A8aKx9kZ/CH337JEwfa45zfoffpIWox3Q1ZfjRAJW81b7xzbtXIiZca9ZurA2acrdxGT93M
42ZG35JE5RbwMwlYMehDoqgC1XBvsb83XIhoXNRrp5WSYErs3CpzN9Orp7dvY2nnFx2GSsno7Zzl
o9xBAwnPTjorjutqhz+eEVCfPhHL62Nk4amNawzlOMSFU8If0Ato+3uhDDZWLl9hluroPKqrZwwJ
Rz4BaEVEktNLSiUPQwf2LTbwPvtmp7DF5Oy7AZpNGoyHWlmSlnfw9OkobP/eNP2BhB9GgrE9fhlj
YrE82Q4rUtrpJdWSTEJ9wNVYSNiZLYWjhoZfoIyAhBCQvCYO/LVfD8epn1N/2whdbBkcBZnH63Ki
HzL53LsYBVJNEsfB4ltPRxJIDAvxVZdbG7+L1aWSSBRah/ivJqIfyozyoHzfJz2u6laGFX3LCK5c
p2WzI1LthufSsPVKi6mn57ackZygELO+YDxwJ/XUwRKf6yr6NfMgnSTeriuSEmGl+ep4dbUtXGcl
hMSQOo+5UkJKRoLMjiKRnLXBidjKajM32pxMHXLhXirLwwvu8ggkxtFAesDIArb6yjBQsySOhR5e
ISkJqq0WoIPpaZpY7ciPVOsPU1Yd2qB5iGIrJEYbfUEi6QfxJTSyPSrD+iJVO8KXxcydFMTu6ZbL
UKL3SEoiY7tXfnfIWmdPmp+5cfkyqd+4/pbwkuzo2pTep9eMscu+S5J2g5mpu3rgzY28/q6CsN40
RfidTEfqQ7A1jUQUVI4Lnm4ZAeMKy/jIlGOdm90PQ4Ye4dCy3How1QmoA5dkYyVg2GYz3GSoGdjE
fZe9ddP/IGvo2xi5u7q0EILglI0zAZxWWa81UacqbZGKJFDCsxji2iB2DBHFqS79dYuatEkqpO2V
h4yd/nCnlL7po+nBq5nfZzkVT8srT44cntKuomFb1ZjyW7vYNoOwmHXU/rqhfoRJNH2QJbd3h5TR
yevQhLWz86NlCI6D91uMo7hgsDI/DcPUo/OZ0RYeXDSRxdH7EF64dXRl0HApuE4AdYheP7pZdy7z
D2J5tJXTocUBm3Jm5qo/jf3RiSFMlAjz41K+M1ZC+079QsBnLm219YledFLd2zajwjEzYKo0Q4M8
vDkVyS3rdYQJGKFAve3crtxxWgf57Dtl2rLx4vESjvoRc7V7JRnFJZEyeJ/cvtyNPHOUV1g4r3N3
DVoBb622MQLE9dYujToPI7iVr8eIgMU8a29tZEDO1AlucdCb0lI7p1yAR7JibyNop4h32i8iimiN
dslbjmjHS7TqalHDp4nvdpQZiznSsT8T6eXfqxG3f+QrVHctp4fov+oKRIHVTIemsn5kVvbY1dxK
XeMqIrwCnU8uLmz/bZbqt6Hc6TFdIjuQl8LFXBI2Fugr0z12EO2CODhqKZBuUVsvoYegoFZ9uXcz
EBg8QydmYXA3zq5524WMJULdPFkFdbew0eMtHK5N6Gjv0Lz1lqFsITu8FGlebUtO5J0dBJtGkwQI
a9+THt0NtYCQJB2ecI7FmITJjrFVM+TF1MMTWiQm8+0YnQTIC+Rg1LwZ1PI8N1AqRQzE1mlIaV3W
+aouqEHbOfk/PE5/COHdRNLbJUbk70s0vzgG/K9gxb8YetA++p72oBcAeJPqkNm+TZrms0feEeLu
oN+FTNmLkblJ/WBXzOb9qZsdjIELt2Vc4X79ZqRwFtw49XeuZJSVTAVofwXioUyffFLsUdI2h1LZ
T5ofIaJoRvLtEePpTwmsETkMaFVVU+4iIzrrKqYpnE/EXIgaoxF84HFs6fDHhNZL57lKEr5289V3
iI2KkobnHsMoCxE3hj9wZfjvoFThliNgsMvAD6dUICFs0OTDe2KlBl6R8msriSEpY73bmf1bH0fl
ueRWEBdC7JPIfAQlvSaqonqC0k3gfLyNXXQ3DdJHKTxywhFZEhU4OC2I3lBGlLLfizDCN1cjJCuz
66Rhfud5iUPd15q3UAUoEfWd3Uw1cOkeL7nskXsR6BoYCpCiO1J35hqGDckzJDVWypxFPqgaKEEE
x1DeFelb347ZxewlzdA+uYEuQAjcD7P3/Q2x8gQ+KLUOQAiunb53toNGVpdrF5sp6PFHo7Iu3MHY
5iHiZVneeG4f3BMVSstkmP2LuDxqQ1tpiu5dPGyZvWnbXEPu4QgCDwPCUqD9r/OWWaWodaanI0SV
UbnEEraX1nYm7qnUqGRUwKHUn8y+9o7Cmr7kOKq0NFjnCTeXMjCuaY7NqmXE4yaQajoinjZNCIeu
EdUN8a4pD1TmTVZWXA1HQ5cqSCNoBv2l6vznxuJKc9sXtxbTDsTme1+GbEg4l+360gtGDkqC5nGp
ajlmeM2r/KnTuUXFqCb0DvlsmCePQ1STuRpRllknWfiYEc3AXGy8tjWloZbaNqeTbj4UU4zeScek
EIG9SIr+G7bUXibV0bOsV9ca1leiHx/hPj1NliDHQHIDi1GLL3ZYqfiuP18u60n+kSpRHrW4TQ61
BhChaXnszAsaj3uXa26/rEFuLU+1USAbt4M7E8PSmHuItKPCP2HiRWeMr7uLdaS/uaI9R4Tf4ol1
RkHsxPKyz8S+pfa2j4yYO1mqDstkUjRQErNwoFjuIi+N6JSPdf+jsGR6jIxZ9GZGd9IzXxQghE0l
uuJgMb0zOqRGLXfk9167cyNHfe+z6lhn9LI66RRngKUuOH63ocTRz8E1IHwAUM0NN/zdbdi8Q7PG
nQLvP3EUdzTD2fKXpk2Yo8AyzJREX2aKkZ/C3XvUvche6Xp/ZwXeVetJDGE+qzZxWB31VlEEMmKm
dESEy3Z8CLQSlZqEg5u1D3DX37kVYZW13Kst8lPaZ29u3yMI1fpNqemI6cIb0zs3dBF7S6T7KVb6
qoxwreLXyyuRbyMfA7uuv8WYq/klOvK5M3I9R2E+ZGRSbVqvwnpVng0db00CEiNP6DhBJrsEFTwG
YgbsfVMZPj4aSD2t+9WvzNfKzx/qCuQLA8R3NfgErpfnuMz1te0aap/UIe7wDmiClc3a7SogmhrJ
Tx/rd8pvrsaIls8rPYP6LPyPwqhWFZ0dgjcxnmfF46RtGZLd07FHi9S2AGq87jVHMEPXI1z1eZ6e
egB5WZyg/7Z2Da7RFHIAHpd6CvZhlp4pJ9zYlnkZR63eOR0W/96nFzsoSJU6xImT+ffCKooK2iiH
LNucCDqgZg3FWkyAEPoh77a0kN+rPDNPYM5vJafSflkj2uiZIPTvcUfVBD2J3Ezkaq5+esdtXZjc
ZJBuZso9kQpkzRqv2fOOw5eqDBgMhDuv1myFRySB738xxHfZNG6k7XKnmn8sbZj6fTwx95s8Y6IQ
wrYW1GDGpCgS+zi0yN5J30p7um8ShvzCEdVpWRC9CuH657rBF6UnbnRcfsRlMRKDh2Fztrsn5sGm
nH4smRm1VuLvaiy6s5k8WTz8ZEp6uyZorqE0k4lkSIo5zDZhTogvy8X4tw3dnmVTy0eSSfLXp8//
t5XGFEhDkatzzX+SaRgClt/Y8RQKguXvsKwXkd/sPHN8cCz1nX75WUWUT3rJt+uoBqNDjSYRZiNs
8MlmOMV8DIYmPxGTMRRPtt8ee/ga+8Ue/5vJvmxQjoApA2k8/9bLj95Y2WvN04pHjJK0Somrdzv7
QL+lPRRBuRUet99I9QwbTeT2MsBIgj6F+mieQ0gY5iwc8pWLXV34D3QqilM32gjsyg4Q2aw8z32/
OkTJRFlqVorlAxwgVyLXiRP9rMcBrvyGQNVugI7kN2l/0kP0uG0D/CWf5jTmyEH/tfw/kPaZy2QT
ADp6hidP8+TJ0XBHa9JEnW+7+pri4lgd5hHGcv9NI7M9+YW8Qb0wf4UVJX/65pTDIlRaQOY/eenL
6nLG6bH2A3EDKoAi4jQzcVKTCpAdPi+V5XqZF8Q2c8OsPNIiCVM+qWpmiCTzzd7nzUh6EZBXcaI4
861gXUhIE4myGOjFW9Rsx2rEJz9Uzh95CEg4z5wboJbIwUfVnZaF5cEUcVouec/LupNV1YJz3ho8
WtsNdaNAIgPMuNu0WPMlQ3UmV9B6soDMsiQ+k4hSbUBRmKt/RUOIYg2bathuyGWZjeAzECGsXfR+
82KaT4135SqesoYqrZn1ZJ2U+6wXSYtrke/bnNV6n98I1Rxhau9a5zAVdOPvdU8AA1O96SLtlmST
MGn2oT49D6bj0ZbOb0dNWFd9XtRxtFOaOe6kjF4INsXuI8g3WPYZjbZ3Ehe2PbmzlywgxGXS9K1A
trfJqUhcXEGlKyPdYDmALB1YFu5svWWfkfcX6QY/ervlnoEvxW76ca+nuA2IvuhQDcCo3VtcaKum
KvKbzrYOXebLg6QaanQNvhQtcKJr7VCDcAblb3v4vJehrEi47B6pLVDBbRgkmfMPrTf0uCptQkLI
QOMazWE1GoF9kBSn7z6QuzqxFNIh+9xJ1D5TflV+RvmiMIprMP4olRHBjpbUkCi4AWMeU4zxyUFA
+drN6KdV34/27AoxjSu3TPPaNQqxJaGtZFZklwhd5kHVGsKuDjsqUywEJ9rXmjguqRKqnGV+FkEh
cNw2QU233AEri4nGGHA1jVR7HD17VfXUb2EaI/7rxXvc5Hd5CsxilF2yVzVjbB1eR4Xgxo0vhmNW
Z4Lu+GOOlbNxDZkwPSHoCUcYOmDCFPPzz4U3mO7KEhOScyDbnefuIuHfU7jVSUgZ6+yc48xDYNUy
BkGVo2IedXCh8feb5klIzTwtr8BqbjUDkgKpJPnZmkT2ufAgbgFHYnCmvD+G0Ys3kZOjQigxVI2h
eTJsC5zy/KqeF8urnzsiWZmnISjMdUrHlJQzDtEjdMMgZHPMun99wPIpy8G2Eb9I6uu7WtfcU2eb
7sksE4k3en7pe4Z2GO1oA4q2PzWoL+etPxdNX3qfq0UzE9qdPF0bncUQDXNZ0WIJEtMMNKFOfgoD
XZwG3QQXnesH0sc3GSPCUXJy9jVxXoTVf6e4YvMBRroGEef3JFVX0KwGv7K2PAr4Xrg9hpZ2Qo5n
Hyvuqv3IbTPXMBLUWe+uvTDtzwZKEjvpUZDlDCaJVj6iNyNIUkPI4nAXWFkOevxI5/JGoNRm5DhT
YHPbV6tEEWyJdqdK+RSnzHFT4X/pUxGsMwuEGlcV5VZ1UwTRR1bZSOq8DHxfX9F6a7amzN2lhnmy
0uzN6K8JMhQnpZLWuY0ASpq9DzrmG4s/WdbId9+j5y3arT9YT4n/ao8UxmPHTpAHj888sueIcURl
yJ7mi/PRI8KKyO5kZnMyz869fFXa+zqKIfQBjqCYAVtGie1Q5l8yicTfwiJRWDN2jTueEzkrKSv+
Cg7ltiK5EzI6QcKbO2zRU5e/xTlgv1C/tUasqULPb0tIcpsqJ0+6nS/2cqtDD+U+WB0NRCYoBBks
TBFALw9pq1dg+6OsbTSol4KgOwkzQ4/OuGAe9RMs/MPTKppf3sFF+G2N+A5Nj0fphEyIJwMcLPM2
04YTffy7oRz2fRK91iM9Nj97ammccmLRzkKE2xdPyNCiVRCn4XoqOQO4U+59f3BXTB3qNSC924kP
66guwpLkbwQSR1YlFWPk4s1Wl/bZ46YYomI0sUxM1XiTpyaN/SfgOciLLHIRuQFyBQezEorkmhon
oj7peOSCr60xWzXqOcjiOIiBv0/8raITAHlsVxb1TVbSzdHuNBMgD30S18/u62AD9shYtUFx487C
nNg7RoP/0UFIIQyTlkIXf0O4sZ1zyyqrA/dzHwiyplJpbf0SXF5lWGcNAx0K6VUOQ62HNKCoGYhu
b1Dygxm2sn1SX2zzQiEQAj0mrT7o9qoHroV3lS7EhfK5bQ432Q/N7A6x5Ft1mvehgmVYZJu0D8/S
DF8a13g03EvgOR+NdQNvl0KYyYS0n0EKKj3Wg5+cR80dNo5r4VroLOPM1W6cl1fLQlmheR4F99I8
St6qCWHV6DG4TO0Jkq6ZfzGdoFwlkPup9EcRnfVoRfZMv6LnUHONK30vZHKv4OIJRm/D6DcnJPPy
5DY+bpdlXUpv2sQlo+7ebP1VOuDLSKgwqt6umcNx5+3D1PoaMfYgXXnkTslYzZrnmdQq+DJbqqWn
Zl6YEQaiqMIlppmy2ZL4eKOwMcWWWZ9UWDYnw2ceG7uFoKDAMGFZeJ53j+y02VXtTNSK58HcKKxq
AjL83Z30BK0kkxhvnnEAHz+QNo7DsApmOQHGXDtAkb7sHG4TmWcnKq4VyT8siAxlhJbrHdJCSs3r
vE6QnsRkFCZcK0Vkzu55wqy8gms4NZrhpLlwhh0adOSjO8gxJwJ6chh/XeT0YAqn2aMy4JmKc7fH
/MAiZ8pz0t+sebzdTtqjKPhNCm1+5C0HNTkNgwhOeTQjpOSceMNkDdfR8nIAlwrqcGuk2JqlCL+g
7OTXyeOG0aIz/8bD5+iRZpCtUGWAr7XUeQgZ7JkqpxQ/j1CJV6l5apTMZ36uF4ZzhKULCqJdnAx/
//fJ/IrGHp1u7i1zXk6e2mLtApZc+TPdatm2vFoWmlleSi59xkf+cGKo4h0GL9oG2fTVsgmRo5X+
4nRGfOZZAFUjo8hUFh5NuhKobaHUqw5vE8/p3Cxk+OsqnXDPeRF6sN7GGMOLdA2eRvMC+tfJDbVh
X1AbPi0LJ/K2AivToV1+QzmVxSZjyEMlIDHXbahRxjKSeBdX1nOmcVuEHkTgJDF+SP8anfu06jRO
AMbazL2YbsTAS6TkjspLNmYSEl/f+o+LBO3/xHr/Sayn2/q/Fetl32T6z/T35R1/SvUM0/+H75mC
EYxn/RP83fDMf8zgdx2Cu+mbvuv/rdTzjH9YNuHXtmcLh9GGQwT0n0o9h12O7rPXsjzEsZb9/8V+
9/hdfkG/z8R5xHuObbgGaHpdWHPY9C9CPeF1aEyUbv8xyfZHM4zhJZqc+KZTWbYBHDB9i3mspkab
fNSFYnYVGRaVB5kcDc/D8jBTIqH/3ocIWLdK5QiBHKd8bJpO3qsYya3IqsdlESr0HCpD0x2FY/UY
1pV9VY648zzKP1Qa/XZFEFFHE553kNI6nhRgdlBNIca5CmSoFXeo2Umvkll5/bnwqq6kJdJiMh1j
GroS7fzm5+7l1XLM8qrrPO3CFOPn5sIMXhovB+sx19lkVBuvmWfcOHWj/jBSmneGUl/HZig23eC4
NxAws1Oqg9FBARM/2noH39HD0OZNTHkLvWzo0wWg39qgOgRl8Pxz07J9Wfzcxix3K2vUCMt2LXYl
Svt7zSpdxpR1NZyLeSHTcDgvq5xp2cFv8v9nuzDpoPdlRezfcvSy+Fwvh5R9ywfFoj82Wa8O3nK8
8/kuVMEgJnCZeo0EDVJKeR/2Ybi2R4yaeWbnBC0pRm9R2uXndAwRu/z+MoihSNuVlh19MktTwl5F
fyXUYrgur6a+xNkqpEzO895lR1uX4b5wWuyGCVb/Jm3qr/EU4GPoOlpFfiheKyQ2uV999YMq3A9I
ogGMDzfRkKPMGallGgZ67aKx5Vkkyn4xTNxBfVV/ZQpWHDyrCXfLYZQi7+kcWg9e4va/vL1makz5
L4z2laeYrRNHHJ+EqO8+VxlD2jduAE0mD1z0YYWumStb3KK9JcNEVR1nRK1hEfDFrWeU/q0zL3Aw
nCNl2FS9/tquoiJAQhXeL5uWhZom/9bOUihxef/nZ0R+OCEnGvKdLJL+ouZFpzsdGC3IttrA+fXb
juWQn9vkzMrmYYzRw0u8s7TsaG/I+suypiYbVNvy8vf1SMvYRSqAd86y3OMhZ2P1nz9iWRRNPget
AFX9XF82xlDVghpLJ3lB7cOyoIq9byhR3eSFah9UZbTnpojvEU4mHx0hiiNx3d+sKjZWWeVDoZBI
EmLsSxj6I+hIg5Gfg6Svzl4cDnun9NU51Cutf45ahQc3MHONFqBOWlg9GgeqXvHd5yIrgIURIvTL
pnmnJmpn7aQhNrW/j407P777MJHC//neeU+eSOxHRUbX0MRFXkOVht3jPy1l+WVhm3zPyo3sz1L9
si2Gy+MnGm15NbQPRCeoiy60zzcFFKuPJBMzuC1NIprUVFzSfL+sxMmEsvKXl9Eo7cvoVwJGG43K
ZU8/vy0x6Y2u7AiW4YjKk/GBHt2IMcSUX9vXRHHfU1kd3bTzdic02B4IG+PtSBn/8zg1BX/uB839
YeXGaewiSqWtjRazIciAEdf8+nPRm9U+lKNHNkZqfG6bPO6OadBcynnTEOYFc70UFdhfb2ojhH2/
fWjw+QEwU29JZLb4GqPiTpDJN+mmQjPE2uemVEm89lR7l9XMkMXdrET+eezP7c5YSFgrYHktrukT
7rUYbkEXXOE8++sImPk7hj1Ny6bvOsIEoOZ5ehVjxgG4cpanwn8+wEmILEYu9st44K4kcKcs/qtQ
ObTTopX/899g+H97yKK7wYrpCv45dCJ+f8iWDAXLFpHYH67vqUPLH+8yWI1xMR26+Dsvc9x9nbfP
mmmA98gRTW7beCr3CDKMB4UIYaSYeBsq/uZG55BPOtKsaeady7YoNIirYnJwmvrYuRp5csQJk4pj
kSTfs8khL1Vv9tUUfkOcqD1lXT0QPFTslrVl0XdHCFr50+dKBccnmuK7Nuq1J6clb4MoGnVZdlY5
itWiQEm6rOpoIaVbwmlC8HKbZY52sqZRA+Sqk1WX1XdhlCcfhk4rMlXGc+nG1q4gcHk3GuKSR0gY
qj7R7+IEolGTWUjwZGdc7Xyqtlini2ejQK0QSTSDCGDVJlFmejL7AoJf19kPmmLhCYNpHGXQ4zgk
82qX3eRTeFnWlsOEzOpNVvFfj9KzHz4PQxBEnz6idndXCmnvKWJqTC1i79nxAOQ3Yfc9CGlkc3ZN
d1PdTFQAQyIS86H8Htz0nqFoAFLzRnXE8KdN3Zt/f9Kg/fr9pPE833A8GxOHawn8W/88MgNrP+Qo
0MOP3gPxlnVN+tCFxnRvhds0MTGi1x3i36mt71wx5rsxkO3WSob8Sa/Q/JGDQ/csTIazVVOE0iY7
OHM/AYtCShGCGM2AfYe38OeO5dWybTluWf1t28/3/rbjXx38cxsjTJN2h0cTzyy2VWw718pOtaPh
CMr3nd3d5Rrx2JGt2a+jpx59q7d/NGQ2V9IK31WUG3hhQ8u59BFdNceT1qlvdEF1b16PGCLAFZu3
fr5ctrqtI/dmFF8+D58PXLb7Jk3eNFbZpU9cWtl0yI+0LKtbPwEym6eW/yrK9nY0yuCPWCv2RldX
x9x3obL4vX5DSsa07ZOOxKAuZ7XNJ4RW80tSXG+Tyk2pCXDcsmkMXHoaecJjLvXmVr7zfahT/9Ja
XGtTmUdbWSJ2p9Wd3ocpC73C4o3UqpsjStN7q9PSe0HPC3mNV6+XbctxtobHAM8daKf5bcsCXZ12
IhMC5/Jfm+yhyxGpWUeLP/nGbHrzwD6YSFVqPaeEryNwc8/Lwrbqnikwbt9ifu7/3LG8WrbJWBHD
/a92K/IdVoMZaTDs//rA5VVLN6nBXGZ9m1C/X1w//MPOBuNmEMp58TK4LVYYPxF/0T9GY7lFMKo9
VLpWXiofDZ/RRgaRUfYhCIX5xZtyQtw6xHh9GOmPPFzelwPMlAKt48hH34nrI2E5AEE1S/vSKLG3
q9747gdhglPe72/dVFQXnj7kwM87sj3kcWI8TFLuiC5Yl5jfriltsOvomiW+/cg89tS9bhgaR49A
dO/iMqLOZ7vRIyEs/iHxQF4uO5dFpzV3Y4MleFn7eURtxbx9ftffn7EcYRZF8PkZbRICFzZzc1sH
Nf5ykQao+JaXSWmIk0Y/ASnhz5fD3YTwfe/RYdvWjtJegi6aNkzjCGMkmfpFtywci4KnwbLXbQbs
EkID+lJoDz3hS858FPWgev+fblv/fNfydB50ju37gvA/srR8otN+nU9CQxliLc2KP1LT7+5KE+Fd
nwTye5VG5y5tkE2lN0acw5bpwo7cbg+ciSrtU5tAJMwEjtDYGnQUnlm5W55uIs2sEzlA2SnuitKn
Q9TDFPXo3Lhp0W///Y8/R7H9Oh3mx8caZ9u+i1OIm66Yn+S/TIfHDEfF5A7BB3FG19ovypeBDByV
CetVWpU6Fj28K9ey7NeErMJV19VMKJgwP9WAl6egsl/R0sSHmHCI7bIaqPIjs2RzZwlNu/cISPx8
d1V4O7uNov3y2bVf3kvQWQQpFP1bPEySahy0er2h5UT3jpef663356vUqat851SjPLclOKpyRE1Y
liXpS6gI19KJ5gasww9hqyO5gOBWhy4V5zjzvM9FMkhUoct6j/AL5QaW/C7X8DnMTz8b5HjctuKV
iqLcDWY5HP2yah65hj6WAxqubiiwmniYpgxCedmkOzn48msGxcmO/fQbbc50lw7c4ii6ms9UwPRd
IenV6J3766pNxP0qscgY8+zwmhhxdF1eLYuoYrpJsLJC+/dPO+IpzE///utfbImfA7jjx//8tz1/
/cx5LZ0nj0WEwe+2RcNCG+oPifvRSdG4Nw7o/5DuzHXI9VsZx+OD5aPbwUJpb6KYlGZnXl12ZFqL
8dAdPw8LZR8co/8l7DyX3Na1dftErGIO92dLrdyt0Nl/WE6LAcyZfPo7CHlbdp919qlyoYgJkGor
kMAM4wuoW7bxSnuausWV2ejumTwC/yyq0CNPMH3tUDA9mxOpbKNWiLUVeCDIkxxGnppRtCHsOFrL
M+TEKQjeuL9ae3mGtOPhnK8qDVlguvKqsifPkFdNtVCHbsXrSls4VsCurDJay3kR3umS/FHDKGEL
CEr3CMfMh3Mjj2TTI+WKhhvrf1IvOGzn9IbKsEhBFtnqv38Kmv63HuH8MeD4MilTNfFnGLjP/v4V
4tJOKMGwdKJopIRGfimOaZVcPHIOdg41nEfZdKMmjnEEBikvyOuTNjlXHlWNY9z3mgf3cD7jNjCU
fbPtwvH9k30cKvFY9E+fzJRAiaMexIcmH8P97TJyGgnsxE4TQ7m+urRdG4OaPfLNleur3wZqxHo2
ekMB580mj7Ia0Z6A/c3NfnsxBRqkm2nKXg5Ke2Q26S50K2QWsxJQdR/SNMLDCyz7nw/lBJ8I0yxF
y9w/Dv84DZDjnHf/+WJzv1Egh9kFiiJtNVA1g6T2gzxyUsqx2uHBitunaAiejKByDyXFIEDJEQqy
wmbsUNAI3YMcIZfePcjuiH9q1VCQcifmAIanhP0LQX9EruvgggdqeCRvTL1zlEn9SFKvJvIrtMMU
uNlzkeh7aWczHa968jo3aRhpHzpqyqhjvNt4qbYFSRVLOetfrqoh6bf8719c3f6fjw9qj3XVtS2d
Zwj3s7+/uNQgUt3S6ekPnB58wrY/TKBpdfdB9NWK4gSxl7081kN1GeopEdMxICtwnvLHSE9BoJ+U
V1MzqpFKdM71WIKa/fI2eZgC7zqnLojhjcRTmtBv12o/S5aIdh3NGo/a1LtncuZZ/xDl9pzMO0tT
Rp3JzrQEOdukDZ/1uaEMGSJ9TFKrtMl5onHbhYrG/Vra+iTYpzyPka6HEp1pvbWXR7dG2uyQVFpu
0QG8ZuY5egnv6NOcW/ePYUuAwCfNejfNmVKfrv+pKy/wyVbWPBJHe/nJLKd6TUNsnfdoT8aTcsid
TDnIoyiqXzthKetP9mGedrMZlAnD0zfnpQl+5Nv5n+b1JkBCoD3W8tMAJew+iT3zVesASJ7LX7v4
wyivaOMi23j40UhaNfe+6M09Liqkzj0ImaJC87HBLgfdQUSUExiRdZ13OwPv29n3VSKLvy9yO01e
E2pu5D/h3VUPLn/LvQq39bXRrQ9jdn2LwSZRPzO/2l3cAfQMIazhuTwNQQL/xi2/uKM7LZOxYofR
gk8lOd9aKkjUfZB8tpLbfjsJEUcj++Bp0CkAc8qYBDvUB/uk9I+6P20K1ylelboOjkXSfKR+Xr7G
gSgObUnKruy2UYj+p6j0xXVu2urrqp3iezFP7qut4hzSaC75yFpyboe42o7wo9aFpURPENta9iuJ
80P1PmIX+mZSaoQklGi6kDzqbrsYMCElxfMTvZ0uBcAFsrErUJuzzaJ86DRG7vUEacLZD/o+LNtl
ECDIJ6/kBwZs+jx8kDPQZ+c/iIsLrGqJKphHsj81GKTwX+94gzV0FJjhBRq1kq08d0rZyNHbnfE2
IHi2WDp+6ZsJsUUucruh3l7pZpOz0cH7dXnY41v53A6o7Z+Dg4An5XP92p+f6KNmEdPQoIrIKbPp
9vj/t9WAnHdbHHy63O1c3gKIObJvan34fywWjL9JE6wVLMN2Lc0yHE11WLt/uuUqWqA4FGcb38n7
2cNwTiBcRqLbiNQtIJjMfS8KyQwvEfQd4ibfXI1u6RYPw1TdO81I1XMYGiGZHRPMmxHfiDylEZTe
VaibL9g7x8fShCuRsSJfGoodH6VNNjYp5Os6UiF1zgPW3DiVHsDomvyx/z/cica8+vlrkWqxubLn
f+S8EVmcH0J/7FGMKqkriAP1d7MKtjr5joek8PVVW8Y/h8qbkE4r6wJm/HwYeG9NoTg7ng3q90Dx
n3OeW69aSNqHP1jevvac+oElvQnVP9dR6SnDPUg1yqdqu3uYBsN7tlN9FYWq+07+XrbpHHjZgxN6
743Zfi382j4leZCcAy/4wK1//u9P1DkG+vn/qsEwgRhlghSxP3tONU+4+qCr2XdUpykmReX8QhE2
YtIhMIC5p5J2vaaaD8wd6pnZIrXzc6Dx0crRlFrCXaKnCCh7jrkSZUz2uD/5+2Es/b08Koz+2FGx
upY9Ip4AuOWhbKwRialpVHd9YJGPTFhuVyod1HXRkB9GvvoxjOCJOXghnt2wDBatV6BLOmeph7Wr
8LpWFBwCmwZPqrKXR9I2mXq8bR1S2OfBT9Pk3FZ0QY32KcNKNV8rirrHYIzKF5adFnUqUbaaYjQx
m5FkfBJHEHeZu2QAvlHaah1lT9WXkMOaV29QjRNpj2dWoPEV5PN9+H/Bz/zfPNyfw8j8Cj2+kCyI
VFbzuvbZWekrmjoUlaV8ixSrWLeZ8sVIuuwsG98aEgI08Yk/05vxQqn6EKlUL4KSA7UdZ+eqDdKj
sFJghqUfLMgCtk+Ru+iiLkJ7qP1q9Yp/lNfS5qvCjCOUYFaPt9ewIj5TlyWmvJ60K1H1EqCa0Ah9
OrdF0PLx+96+9S1tn8fNBJHapi4iTtG26rv+a99om5SytH/cpF9nie1+1XuAKTBCAjjRU7PqtAxs
hnAaatdJ2DPt/FFGgmRjTiV/qqFRfk4c7CKbqLIvnmcZBxkiGr2sfUi08l9PitoGSZH5BGc+QZ6u
uEP7ML9KEyYa+KiRCpPbK1hKeYoolVoUZd5c0rRsH6qoeoyE2lykiR8FfO4QpI3sap1HjWNIFhyc
1tGxD6Zf/cwQlD71RuSdB8NFmDq03yu7nlYtRUb8qlr7vQzbh67zyPKClHasejdDWwp7B9zs3hzd
ZJv5I7pDIqE2V8nzPbp6K7vplYdbE6r2r27VDC++6PCxP4V6Z+zxY/9qdN809kmLpjda59CoEhQg
pE1OGZvU2Id1qK2Fiq+givP2Tf9eOZ3xpjbl+JCWKoHruUvCzLCqjNFeUUVsvFUsCe76Lgsef52T
B6V5QUTRXod9WAL3L6ny47/xHTDcpBbUzoCAhjGAcHzV5k/2iHtDjYG6jNZIOrcCsJI6NnDB3SYl
5vLFIPpyrxgihZATRe8xaQhyPnLpDr/OwmRJyemzJicnf2Sk1W9w5LaL/36j1DRd/fwk5FfnWPIZ
SC0PosSfnoSQAIoqpQzxG/WT2sIoXJvSJJpyCkFBpCr1vnO3b4uKYKKqb9AHLg63eSHJ5ns/8Q9l
bzQkZgKraZ1BWwdj6wHk7u/jTp++xh5I0151gwPF5+POGLNtoOjVKbNsHkiZvXXCqD5JE8xaOJUW
miE3mxywJpsfcNI9+D5nlpVHjXaaayuLUkWi7QZpF4QLyNQNkeG2OvJIZDcIihjyUIWs+vVQWm27
hs33xwR5WBTEfOIYZuR8oWZurrPns72qmuBLCHvfmQqOUsUvnswBSZdauKwcxky9BBXJ9dnkNAsr
dsZVXOfhQTYUZ4eHsYBNTCCDMtF5QNrkkTuP/q82Q/Ri79vPt1lyKjEyJHlUBCbCoiZhs2ihOSsl
mYJm4pR3re3rW2venvnz5g2uzar2NVJUZtPoJPlRSUlgnHvSVHdZsiMwQe6h7scn3el57LMRNfJ6
/CirJNiYAWiktrDHjzAK99RNl89+IkzCfgYpsvM0PhiQeK6IHvvMNy5dZV6knWyYnrprJ9jKrs6e
Lp7SDytG1AOKJWAasY8thHI66qSfqfQleZgENrJ7nq6WMDXugmQodqFdWUeRpcU+tJq9PrQVHwGN
QuEhuPg+3k0U9T3VYaDuqliby9sZDaeO7AZ1LLYKhXjLMQ6iR9JUyEQckhzAi2gv+qR6d2zR/W8o
ISyixvR/Aot6I6ZdvfV1by3V+aQyVMCOBXZMSWEEh1SvBFtDeehk7BKvjUIcfiEPDdX310VcUbA3
hqWx1C3TJQrlbQKzgWcFyAYiu5JuZGwn64g4WuQ5rWXgR00zAFpiJL1fBG8sIpLFMHnJA1SH6QkX
LkqIuC4CP7Pu0QkelkiixztrmJxTaDYe9QfKVvbKIndO8gj+Csid3H50k4ioBIJkQh3Bgsh7rhuN
3abRI3Do3HetzEfqQw7IfjoNQPALff/p/hxZxqVvkdJJ46jgGZWiS4MC8dnJAToElR69JB6B3kak
4YeZ2z8clHq/D/m469yUqh2vPyuCGpBW0IEz6T/Kxi3t9BD79r0KN8C4DiiK5T/mmfYeTQbBbDmg
tGgnFmW39jJPPfjjROOm2kF23SYByC77VW3XqHUUp+u8ecp1VPb5eajXU+Q8vmIneamhTo5RleRL
LYxn7W2Vmpa50Vjok/Z1sXMiUH5cJtBlRLWWY0EeItCgdS+y1/pZ91RW8TcrgTFNiXO2KlzLP8rG
K+MaNM/Mf/xta22hHHsfcHhaw7X4bXeEM+9au5+8knLU1ZI9J/dyuAKDpa2kUU6GmxpvK9SwhZM3
27lI/n00vE1jpcS+cCqfQJ5+k+Y4MkGOU3ewkt2OL/pdzM3saGe+++w1ylLaGxfYA1F0CnE0N4HR
GWqLUUSk1msBG107176gb+3hS+VGQAa/d6JSiJQyzau++oIwPOk7wZncJ9IWjN7n7+36lTl2QHJ8
hVz+uRG6TR3ErT8oE/DmntrCbh4GYMFwEBftXth6s9cKJ9m2ia5QMaRkJ8dTUI2olOgHVUzO0Azf
ifEi2Iac9JGSE3TdvZZnmEic1yEdznJmpKuvce+5L5Y2jislAUHlASX6+1qBCxhb2MXJ6SdtDz/U
KVfy0BwE0Ex5OJho6RSw11T4iXubSlfyuO9qz+62TmCXL2WqNUs76aNNx6bxBQmh5r7nCbJi2Vq9
5KPLGxnCOZejXtrz3PctdSlHKeQQ29rOzIXs1im3NFMblDvZDTs1O7Qd6xTZzfjAnMS0L8FUwhjI
uvCnR91W6/cgq1UfZw0shC+xT+J/pLnUz9a1cm/5mn8geS/fKW4YbHpgf+0MNnYey7EI74H46M9m
hogiFcDjVwB2+7YylC8Un2xxxgfPdh26p8kY79lvxzXlheLDt+v0QSf/+jlXIxRwWxOidmZmW0Kw
4z63eMKM6UE2ZHuTFvS722pOeujn5mZTfHu4B+uE8wvdn5WWxdSLUMImGzzfzd4MY0JdjWsT0Epd
hIcqs90YOAyOssm9NNp2WfP1ZpJHk1JpKzPKtY2SIjMUmcb4JdW9I4k44rlxonIv7WjTj19iVTkq
oJaGrjL21Aiz3w2o7Q/HMH/EoZw/yiOEbvLHpBt/jY5zV9rkqJeQCtP71fRu1mGx0EfVegTJWz9U
hLwWSlGX38BYIRQGunIMWkQqoVFuraLUnwoj+KpPrIBJF92EXlM95mNcPcojHX/fkk22vcBXxuek
uAzLEUp6COcFFjJc8ym3AXnyWFuU2jpjtpYD0na9gqVHTw5LtLWJKojHY4wM3ehIfh0x69KVxNno
ONZBf+36uOopAC8OfQWYJ5+qcd8UPaINmiNOU4HQsamDwHbYLqObOrSnGhwm7KYIVdYoNl4y1yrx
SaZoi/7dVSobgeIRt1761XdzvsRlajyr8AU/OgMUEhw742w2ib0aysbc54la7712jNZAxooz6Roo
EZc2DnAgF2t+ucmx88zXLMrUrTH3pCnKguSYOG0MARGkbmYRCudtYTilXPDe1eY3tiof3MIOL1rf
ITVuOyoVvOT2htRYpJPdPmtR5xwKNckXelp2H42TKBSRR8NDpNvTU6ObDx4aJx96lqcrqO0kj8yn
k79D9WMWn0slXsvAPQ4KdyeD9bIBDg5Xao7dy4FchvVvc8zERy/FKu81pTWfdDNedUnXvCX8PvcA
IGY1qLB5i6kiW/Wh4l5H+SjRYC17h6UnoypMtsxI3WezKf1TVpLXF4/qQ676MalYuX8iLBs/5Dbx
67knTbLJso9xsI2jSaLgaVK8YisS76SKLIKlnuZbv6zrVz21zLsmrRy0G+gm+vC1GXvrUfYyX6dE
sYwvsucq94EztE9qCpQ7LsslxAv7UI+9fZhjdJBT50PZl03Uz9JsVZ3c3ybKgU/dFgQVuWHFH9e7
XeTT3H+7ZlMSA1X7Floh2XbHVg+ijVFBwotwrIj7hHUzTK44vVfF22i39o8GxKlhApS7w5l2LKNE
+aipulxMhhFc+vnb2vXquIc9hucdEfiVNqpi4w/4uQctS/dWQTi+4i7yJbBioHhK8SztURj9smda
crRYJ1307muTRuGpHHC7FcVQfWus8tGJh+DVoup5Y2bswerRHV8r/A9ygmIn893fHI4RfJ2DPbUF
v4+g/pZRIzuQm/YFIqt5X8VAQrUw6S/2AA1enurG8Y9AT4unIaiNrdk6yQrk1PAx5SAL5xc3Ksgy
QzMVBCNN57EwSKrO5oE+oco9j1CwAMNPYQ654DILXDYy/1umisuj28CneZ+6cjJl0YjW2EOwvF1K
Hn263u01dBb0ZOZNxTKCHLey8nHY1OXYfLjVKu9a8aWm/mztJnxMseaKLzh54Go7I75QYyKHgypL
OS3NG9A+Vv/s20m0ywwFIBJKGPuhd6p9pIp6f+t2s024SssCZz6U/evE36fcbEVOyU4uKkDv/zI5
bBA0qSgOX2iQ1kFF8C3QPe25rePvIUDaB3PuVSMlm6K3pk2joAekRDyyQgoWUzhic84xb49FpV3k
/+FycodoX0Z2eHUyuR6et7iO3q4epNsJ136sUNc3T1anQoXMZoU7BWYIET7wBBEokevRbFPMuPzH
NApUjUbvYNgO25K5kd1bkwckvjfaz5vl06zJHFAnapKeNDc0lqq8vog5Nw7wv046X9PCO6KrNYrJ
4lIgiQWU+Jn62Iy8K+Ujhg0DBWSCMZYn2oOiCXWp5B5C5EALQ+HbP8bBeTXsoH/NAtu6N6ta38cA
aB7aqASiTC7vXV+kyk4HoYy06gy0MmzlaJvdr2aAHUu9sZ2ubS0JTnKgUfrmqLYr2Rlj03funJGi
VJx2u9qLFxmUmDsjUMVPDSZO6CX/dFH4M1JdoluKYFcQThMSp+q4q6Y+XU9uX1xITQTRygP6WzIk
zOAk1kinpvBsCszMeOll1nhsbRLJjcG816JqFfpevQyVqflWdiuZ8RyVLnonaRk92nNWH4Xp2zGf
8rMJbuRONzP9GyV8x7AR/gvkfnNtqSbrVyoDX0zXv9Sgwr4MjvUyqWmOoG6XXVTHZaFQwq+UXTmg
VPUmpSbjUZoUJyV6TyCwMd7YLZP3oBU/NFG/URhIsQs8w5XhBcNOncR0ZGtI6WU0ZN/NfO9OovyR
diVBak8T58RXyi1/er2G+ZE+hw0SZ3JKPdprgxrMD0o5IHSVjn+ADeweeh53yxZ21YfVpRv5ujjE
+aKyRr0UFsoodeb3j4M9/Wpy0rv2adBRTvEfu+cOMc6kmAz/km0ThKn/TL7NGXvCBfmo+XetsM6R
r8breCjDV5Z6FDwPYbq5dt0aDdiQ/4TsTlpMHSZFhDvZtQSI2w6W7B5nWvhqzVyQUhPVgxyNGv8d
h7TzyK00emUb/FgMTnu6XohAe5AG4iJP1Az7zu+bFD4cyDP58E4JYfUCMqR8aEtb28dETSu4QfNz
/PZ4J0muL/EmN3awZcMXNxcT8siadM2vWtORPlqOqEHkyfSdxOFp06o1dd0lPxRwg+VrO8JzE6L2
fowEmfUxJ2mlNOrHFk/ylyiz0BmayvZCOTcbQYVUW9vvs72H82JdAIA641UHIU7C6RKSJFKP/kgu
T0mudeFZ8UU2XptsVTKhHq+9qMZPaytbBFvEdYKrIG1jxF27cEA1z+wQxRLDg2x8vUECWx6O3ns3
xaupDvzX3HfCfQ8PZGGKyXuNdGRM9AxRJn3uAg1wYEZq3laOAoP5UWSm+yhPtRLEw1TcZTg+iouR
WNdJtlvooCnFBH+CSwDtSjZZmgX3aoNsvMnSBFWx6tDno6etxsKBmMvdCX222tXYFUZA5GMqwpdy
KPcAGcv5hvwI0rHQlkGS6ouahdBRo2ybotT0LHu5FTTHv+2q3o/UgM5z9STp5Vwj1OvrNHJW/7iG
tEvTEI39AVfVS66m93IzRBRLv+9aYuiOnkZvA1BcaYd0j7JSnldbb7b/PV/auyrPn6uALYdt+Pu2
a8kin4/0lPRyHdjavSJwlg+jMm1yOBt3ty+kZRLcmPpyL02u43on+ZWt/F1DhG9bFqWCcGvVv/2v
yzs5oDfWz6LWQtZFf60nb0vBVvQavueWwmT7HadJ/4EHvNv4FrJVztwNo/6If5SFUBLrcI4I9Ui7
IVCzUauJZ5tqZ88d6/yK/UagGy9KmEYUuZlUl6Sq8iF05Uvld9bZ8AzxCCGQjcBst10WcmzNCxxa
aIXpeWfvetXzd3z1cHT/rtuoNSdZJGJsNsFc2sF6Qzn5IOtkT9Z+FLE68/P1YSltqYPo1RQDvdQQ
8yQZRT9VQ2U9xQk6jZZXlWveXusJp7m6L20D1ZVCMZ/klN8nDKRzslWOSdFEFOB5QMJk0p3orM89
UXFPRIXkOVaA8VNHv+vsCbdd1gz+I0QJBFGD9DRYlD2T57DLEiAOHQg71g/Nwzin48lGnzdewnLe
/b6rt9IUzxu0cG5snFoLMj4FARpCeMqE0MikBCOaz5BhdoY/PFy70n9oiuIhKmxoXLNLsZp0bqgu
IFDihGsWQf6TbEjpfDMGu6SswPOfJqFN9yzeAYTO3dZnxWIWyhdTNE4FZ7tYsboaT3Iugi/IWE8t
2pPz1Yxo9jvPOg+EWZUnQ+/0p+n70Kvg4ZQxR3XXjLrd0PQWkmaevTXj14z8nH9Un1oVz2reg7AI
lk5m/7Cjmtr8OGV7DZyKIIZpP6paXJ+rzKzOGmgyacqyjv34PKMZGudRDspps8n1tR21HcWGPR4p
dJQDuwfHzsNqGWnRk1qBdGZBM5ELMid6yOHrzFKbpuVgGPXijzPlJCsIfogekuCAW+1S1cY5Nc3x
fVLZ6uM+Qk9h7lIv8CXh5nWqo+k6S2vwqbkNaecRG8W5YU3Dl3GCqXqzZUEWbomQlpQxNig2Ah65
60C3xDOiCWGLaO8PdriXXdlMeZARVgLUCduUpbA0aokCL1QeCnJwwJzOp8szmxXxTTC/tV1uEAqo
L0EZUn9rOt0PUqM40LtvaqKSDFAZNfLnyKoHGo8nv7dJLeyUL4Qmuh96rLMX184pxPYd+jltsG47
ixA6IlVLN6sgMGYAYu66djoZvQrpssqMl44KBsBV6gm6uvEy0BNzT471VNzIMXWeOY8VldCuY//z
PDmmzTnQv88zvYRs8lCEi1oU6P4MGRG10W+3ZJn3ax4DxVNueDB+5nQmG3VNE59gbDf3bRqZ33ry
ou7GNtVPylTl+16U+b1GPsyXkrVZMRnf2mD+yCFjEsuNxCNppjoC4wxo0Ieg+IkvVc+PpqpDYxdZ
DV/Q0uFROF8bTP9xCBRkETTcJnqv5RutEcqBJCaETwMTsfMytXZ10v06Gux8A5kz3Bh5Oif+zFNu
o/LodhpgbSjBmR8/slxHgcKw3wNYcOtCiGE9eIn/PoBIDzMz/cpjqrnXNXiANrfnZ96mk82N7y4I
AW6C8Oie/SokOQ2915U3Kt2zEosBzzl6iHK0U2vqEXFHGJmDOFfp1pBSDHGxKK99pk4eR7BqTvvb
lWqHfPV8vjDzkak2qn3li/YA381YBF2szGJSdGuHD39uOhfBE3AlHF4nzkdCiV81vknr2zx5VE7B
mWw7Su2L6pXbfv1PNfscqGz4wZK3u+si2DaF7QQk0LbFoR4idW8iY7UolOFRVM5w7px0PA9JxZKI
RAFpko0F50YPayTd5ll4sIfzdVSeEFasEDq4nLdrVB63bwRsd7drRMiJ7L2wepWmlFvJo1b0JAnN
pcAkqDsI4VEu3MzNrZsqwVukQtQJZEWxHCCvHxVDc64eln3Z1MIX5JCXC3mBz1f9ow9i/1LqpktB
upVuNJKIl5qjqK8Qm5p7u9G6tR802munlSWpN4O1Kyct2Y6zcz3QyVQKswjRrSxMX0LHm9agGbUl
9JLkJc5KfWujZrMYezV56SwBlCwDI3vthlQp6V7+InulQvauV0L9mTxR7qvYKPfy6NYo0MKKO9mP
iWW515l10Jb7uGnAdhetdm8r7bMP9/cuDRq0yeq43oHahmU1d2PbSvaZPovRqOnwguw8WUEm2HM5
imihe+gG8C+JbfUvfeRa6F7b3wGs9y8Z7o7HGC0eOYa2qXH0ouIkTxSBb5zGINzLscSMrHPpKCs5
lheFc/EDSAPzVbyMJ16TQejjrxnMULxo3I2COBoXsdhkTmo+y3nZCOOowiMqX9vpzSVhdncZtjWM
htbOXvx+3AqLUCXVAvnLFOKfzBHKkWNuTBqwHg/iIAf5mYNZ91ApkaOKEwGPZ0W9kd28w0+Abhng
4Vgj7l+4SBYU0UPxdzOOy07ttYM0T21V4KE2p1/TYmSvdiAcgEVGOgJQ86kqIG4EhJsJaWm9Ov/q
yhPluDw7bmN15Ycm4pUFfIbC7tUdywF8TjyySemxEuMwizkuFILpy8Y3PD6q2diXlU/eqZzkRmRS
qxPOxV6fHm7NNATqgx6bCexOfavNPTko7WLE/00duFete4iXd9KYaVSxg+vmMteT8yi6r6t2XtAo
/3QF2W2EfMnU7TWxzAc7gXFDEwYkhnfX3EfZum2TXofSMrtEozPzOH7PkYeKEqcHhzc7d8bhKJwR
yBUA211pxvVrVPJ0HzwrwB9Dt4KpPQk1Psme2QKANbrxidULW438IIISVENVIs2jEyAHbGrMdyzz
HJYChnYE0iwG8RQvWOpkS6PL85VAmjVGnJhIe6ASN7v2tco7hqk7HVJTN8/yOm7BAzwzTtN8PfSv
mkdr9Ek55yWkiYKraTeK5h9putqnBGZJiLyU/COkrQP6hJhn0N6HnZavNAQsWTVxjxRTUB8DFHWE
6RvQlav6WM2NtCsgKEIU0B7kVLMEWX3HO3W13abJs37PlfbUHcuDpvO9b4to/OL7AA20XH0fgIdu
QC82q5jaPmkPfHt6R56x2Vhq2a48E6VcFirhwSzjftGUpblu0667jE7aX0JtE7qNeZYWVij6Bj+n
AknKQzwwzmCmKq5Vb5XA6S4mSXwnjf3/dZSEIIqPotBbyJPDVPzsSCVe2u0oXtuh3A5Zqp+NNhEU
FsKKZ5P2pKWR+xJ+lcY6ctunqnMIvnBCNuCuyO1mL8ds1vtHTxnf5FiAu/ZB18EHtuhJXtzOeg2m
6ofu591zXAb2U2GvagUu9YLLvSierzyY85id1M7CFXmzkVNhL01rYCU1NwtG08n3Dr+vo4+1vE4s
WK/2EaXDtaYfjXlnVM67pSIznrS4B8c59wIVdaWyGfp7JWez5EVIT87z5SCYKOtJra3P8/Hf9vdy
0DemCpaxeYTwRtJS4qOv6g7uzi4scVf0hXnhIWVewBVYaIV4+bapQuuCdFNwHBGZkYNyWqgN5hJl
iGR1O8vqn3KK1c7yHL2A1TeJ0VrcThq06uL6evwgzwEn7e7c+YXN+TU/vbDsBnF8EFX0YtuddkQq
qV6qIvRfwaX844HK/Rkaz7liJFReU3msufr00URBS7aKQfIRj5lVCQV0L3Ifx5rCJignQ/IcOWOz
6B3XevWLdBNkHfiHIX2q56YKempOUB9YZ3mSPnkuCwk9sg6yJ2c4Ze3ceZ4JD3M+wevS+IDy7DcH
fUNYdg5UTrKSWzK1nH5LNXBxp4tQPHbuoG9TpzuSETGod5VsI98LHjT1Q864mii9FI+yD7T5nsw4
da/NJmmHxgYuIy6HpZq33TE3arYgiSg/ptqolqWqjbu6Nvy3vnp2U734mHrV3/Rd095bkSjxQSYU
xYip5hYKn7v0iuKSz43pQ7YMp7DYSpuhaTh82Qa1bnChEC+/+Dhhye7IkVibx+SsAtADhRnlg9V3
xtGYG6BtkJCtJl5JW60J4whMwjg6oXNm46LvbqbSaM3HSDvrNeuCO3l6Qao4P3g0uFNBSc2PyRbW
QTaK6+Hqkod5V3IIB3pcpuyOFrdJ9dD+mk6812IF+p9uGCBTQWR2C6vuO/eNnwh+EfEcpumg+WHE
Lzjvnij4dQjnq/7XzHbWmm4o/1idt1ICtfw2zmoEaZNaT2MovHukkOxDbNTaLoKnNKdVB2eQC7vY
CsjTsuBm184HQn7uSkMzb63NXUD0JLTZ1hu63s427lC2zgVB9jyc5bkm3wAurhhvXpC9UGJonfQh
i58noqvSXIsw3ithNsvxMCswfG+Zdqn5X08yCpEhLFORvYVzutDCb+Dk9WXRNAa/hjE4BllwR6d4
Z1/5Yapk1XSmZV3K0j9Ic6VRlzBWEN/bKCnfM5T37oqhtwkwD1BWI/t69qDruBGdtD0lYOAHgjEf
uGIgeJAntEqKMfgwxvCEkspMwGiiI278EqQOdmg3YNYHfXZuBuFHOa362CrewwxpMdea0JvIB5+t
i4kmQTozL3F5dOwYHzpNjxbKHN2uelxAY2fED2TOimceL3sZ5q7+P2fnsSSpsqThJ8IMLbapdVaW
rt5gLdGaQD39fET26TrTc+9mFoURHgEpKoEI919EYbeZXPxxZHEcfhsK79H4iv5udRxLFPflMAP2
D7y3Or+aKHncML15l6etiiRbI4EElGl+FbF2hV99NCl6VPgKYVA5R7vJ5y/qyX02DXfUqcIFhBL7
VGIcZIEO2DfjN6tT43GhGeNTnIQGnlblUGxD3Q13OZyn02RRR0hE623VNjShNbRde2k7KAxD3B9J
rmrYyN1jRXRuEWgs5pZldt2G+XCyV+xROdZlgY5Wn3nPUTUqV8tLT7KVGOb0PGuezF1u14tjUWR4
+Q4xbCIoeqeipk4fCfiLvmaq/LqK8D1zve8l+vY//FltPqbws2iZ6Lh9PX6HaY3LXtRbr2jHRDPA
qAKaO+AYFg012vjYj9cQFe/NDmbyg6eGqxGLctLbBmjNHMLCOjR8/1LqbvcUAK3iRv4YDT2NPqtW
iYHIgexTwnI4h2YFSZPOsEkYkWg/UHpOTgmUgg2vS1ErMdpl2bG+mKrMvJZC1e4gMH2ofuXqmKEf
QFHNYYK7kuAwrRs22MUUb1rdlDvDtMC8DYb9UeNSgprkV67iYZ2G0Mm5tf7S/XCEF4PhFVoOtbFq
jJE7cBIxCUISWG6gbwDIlLsMZLdAyvxQzZu/+/819PN4oxUYj3+25eH3Zo29d1Dl+s0V5I2GMum+
OiqwEEctZmECt0JbAqB2eI08JfyKcyem453pPdcVjG+QMOqV9Li29WDMosBWN0clbsKFodrpoc4s
/4bkVLcNvZAZ89D6NxnrYUMs+S0bmy5XSQynHb/DFP2dvJyqrQDy/D7W9lcXhaWHGgrDU54ZW9SZ
K1arYsKS3QaJzH3PXouBJBEoBnHydawyz2MJjMHDQNMaKUDmYD8ekc8ud2qoFztwN8pj2HMNlcyb
XjBlcblqmozaml+/TeUwYJFkJWc01+s3BRemyi2iFyR/gJh2zqMMt/ng7ZMywz6cucIbz3gfUL7R
7WSv61m/oOV6F9kpQ7LZFv0RR5X2ZRj6aeehj7w2e6F9kBE7i863nlACD85O2Dwng+vgV9fFM8iB
F9e1GG3lwVvrcxOMXY0OdJ5ARqUJMUE5KD6VcASuohcjKoOLFpLXV6wPDAzfVGu0npsm1zdgxbCs
5gt4NvwZSevU4bJrFOvZpThxMcv4Je1xa9fbHvff2jgJyxFP3YzwzBGoAeAbJ8dxxoeiJhXs8XVM
QA/QK8fFbbSsmQDeZKsfdfQgMiCXbuXdAAmXB3B29kMIFIDfbTN81wRu4l2effHNOFwzt2d6o7vq
RZSWjgA3I0pU5RQceFqyVssGu9OLP4HqcGpHxxUV2aZGOItemS52FZ38usnfnVgLQYsl4mAZfvbe
I3fa8xh6EY7dXfoSi6KAL+K9w5F4zUxU3xr1iJBwQH4E0S+MeXC/+jHbk6cVP/NIh+bmmIZyiUF2
HoaSxwzXv/WMq1awMPD+uJlpGO8yQ1HOXq/93qhp9WihybH/jLcgL1NzaPdjjryswW/sQ5mKqwDj
/MvPklVtq+n3PCKjZ9eAnWBdJptOsE5UB7U/2hMvrOqZ/diWOlYhCLd8c0p9E+vW+MsI/MNINuZL
oxf1Uh0D72RZWIIoSS0WKvTq18jI4wPSPONSNuvQtnGMNKnSzb16giJHmPnWBnxa/Urhtlg5muPu
xrnX1kkY2WZFcmfuZTIEb7nlP4F3fP066Rr6Z2Vyk2cqBRyEoumfgemMz6OBoPJ8jG7o+c4vC/sq
huErgC7xy3f3pto2PykGY0KcaOWLDZ1m3Yxmfs40kvtWmOXbkTzvTQUuuRxDnHsTt97B0Wt/ZZW1
70m0fInDoF7mUT3dEj2C1K1k7SEvw/FsqkmBwIfQX4y5VIsBsPvTFkvmf+0vbgE/MjtRX9s0dQAT
eAW/ODjxKeTb7YByw4PlgQDWseyzGr5HYPzdQcmfAY1q0b5y2vqIWk1DTguZbUokZlIf5UZ2fTZt
PQJU5aJb9q9jctw+FlrlKTseH8WlnjcYG6UrrcbMCaXK4kJ+CQib7NYazA0/eyLWdMzYGSN7YbW8
eCwM2mFfuDyL7xurCJgd9e2m6lPwqnNHjwA32oWN/oFglr8XslkjjYwKIYDVeYhqTbiOJX5H8QWB
XyridbGQu2OgzbtT3mwLv7vce6rOj45d51fhRu7+a3zoXnFntW9YVW8isiNvk2rkZ2qKQMrmZtQG
zc4wuDlofhe8qULHftEKpp3s5UldLaZC9GfZS1Ed5S5FfbLGqnqaTzm0mvIqTxmJCSubuSlP2VP9
WslmwPTmfkrZRB1ia5mVs+MaVA9NS7YqgI6FSJmKD/OfmNzrHX86WH2Nb4dsf27kcZ9NufcZY8Ky
a7z2TIXHREzgpS0zCOEoIT+IwHEfXLhcqV1Mp8+4OQw6ZnlgJuQI1rfuQzqjElsysVSo/jlUr/lq
dLvrF3LccDANirLcn5NtH+LpVc97mhv/3pMxlkq/e/8a9596ASW49/MVaXD2UXNNEt05tAN8QpSI
YMi6nmmaS7lrmhOzDrl7HyDHUszTF6HbNfdDZayWx8vdfx1EucQ5lJrVrsbQySAK4D4SdQB1s7QO
HqYsCOBsaEwra2A6uMhQfPzTMSZOcIE+v5TDPuNegsYs9wvg9qSq3YXsbk39DKq4P36OU2I9OjTR
+D5YlrNvfU/dOI06HPRZ7LqzzByptLmNocR4iNTCN9ef/WaZ0y+HyuB9/L2tY+oJLhAQKKpPixjL
R6TBvwYFxltqmreHMIr6J11r32Xcr8uFNY5Do0PNZ5qX6kFwyxpNechdFNT4sberurHRuq5Co9lR
esTTJxgQnZ2q1j6CsryPlocwufSuSfksG9T+OKq3lI1HiessY3JjpGCLgfByV1ExxercZk6ezizZ
Rd/kJkmexOPKypVDhy863PvxxTey9laqenVLy+TVLMvxHc0E1Ak3VViqL+1L7TvdS+N3Bvt60nUv
Euv8e982EJ7MgukKTdtdxnahb7Dr1FlfIRQFZOlnbQjnpEfp8BzVIDRDldVTFPvDM1PdYCeYga9k
r9JguddM3jfZmVaGxhTpCC4hFXhm1xvNCPBd6EA0mpV3lptMUOReWP7YbjvFixf39me/3HMqscOV
QT8Ikahi2yoRvi04Iy+9uOyOVkeuAjMGRRxl25mDcu+vmJvqUOnJTDIRM5AQ0U3wPq4RndrOCa7C
7X9vLAe54CGeqs1fHRAG0LmqXBXvqX+OIL8XXDMzj8/8XpZ/xeU5/bB4GtHq2MvWYOs9VTUSyTM3
SLJ9JswM9pZZwNX6h/Yj4xaLNKhon0QixuwNxn2G7nsu7KHP08mYPOefsTL019n1MDhqdtXszGFK
cN6OEOuwfLHzkgy7VRS8Rsp0fVHsOzeZd2nLvRylVFyvopMeYkqeYBJ9QcLLvJj6FKAhNK60Tikv
9ugjRKxFubaKlTgHdD/3mswf+s5boBWfQuhCtcKrx+ht1PkZ5WaXYSNFM/eRnke8pdqDG47fDC3+
qc/QJtmZWI9cJQ6+DgDAKTA+YJcYvYFl9A52h5yhHIRDBrYFbqWDbuCEXNbpEjxkc5SDh9A/15Sj
b65tU0/jNyHDTWbVyNLa0f1N6dhxKMqXO/ShzD/wsUweJKSBOUpzIwKDJ334RDqAQf8rUmgfcdIl
D4CFmzte4r+f5/46jfX+eY5+gCwGXfkg8hFMAYnm8Fir/oiRYqgADZs3MBvbVT6l3CfyUkBXVER8
yiCsnuReK4PTZLM419uQlds8SPZHjY7N079Gyd0ko6KO1BnQ3L9OIrvvB8VOmJxwyGJFdEw80Ww7
4T2T4FWOoTlY9VnuRn0ewLAiOHJBctOA1ADaz+nA2EF05HcQ4eJtxb5yjMiO4E1wGbwfrevHqzmN
WC5k0VFWIv9zUVJ2AQiojnKkYoQbHBXyg4k5dVpBUK30GU1asz6/y7Dd23+6G7VX+suf5hChU72Q
2mwa+kfNKk2GZV9Z+PJpcRtsP5XcWmO8v0BsUWW5/Gnez4CC0YBcTtZD6pz6m/ZhW5Zxk5va1sU5
NkPg9iF3ry5slH3kYN7S5cK45U1q3pIqgDGi+DgQ/Yl53INXTeJQeJ1PJTsKp/YXo06F8TOmqva7
l0ztUZ5Jxrmvrhrw49CIONLQivhBcbBQns8tQ7Vr5pRnxaM8Bo+bA1kkfR+xxoK8Xw4no+V+1fle
xwy1ihc5gh2CF+5jtmptUeyaB4x+sFLKeDgE84GlHCR3cYfBjCx28Tee525yU//Z+4x9Ts7+a+y/
DmmSpsWvDOn7oWPhM4FvCERQX33gzKgNzxu7fwhGazgIHvMWwDRiVeG8koE197LlJHV9zQ2tujpe
9WOwKlDVf0JyxKjjgCtQ9N2NFlLESVcqZ1RWcbkOu/EtnaBTDsJvH4c+s9dpqfhnr+20nak16UFH
wPnUuFOwNYq2flBMC1/4LMpepqli0dxZ7msqhu6oCBV8FAUSF5gmmyAbslNZHbU88k66H9ApOvN3
pxyh62N8MvVwobIwVlMrfijmwmIcxc7Ftbu1bMmNwl3gkBrtj24MknjptFG/Lb0K68XZQLixU/PQ
BJDNgyjEd22c3OdOqVm05vqxtcAUUtJ+8KKLY1kJ8o9sEp7Gtxbp3sx12qts3eOBd2AtqJwoQEwz
16754tuRdZAj1DRNby7iywtK19bOdAI1WELQAJLQ1OH28+xqhhBon1M4/4wVTaqsJyPNVvI08oSi
EuOWsjqfaH5T1rwZ8qTdYxaDC418C56KN4tna89mM43B0kaZ4hy23fbzPQvbyB8K0qf/+9P1GEBh
dwVofn7bcjg67PdP9xn68wk/30FsupRE4sDe3V8yZ7kBUIXpw+drxo6DAk9OBe7zVbtIwW/GAmMr
Ty9PWEf57094/7ai0EXqd/5093PrVsB8h08nR8vzy0/YIJz2+Sb7+RNm7f3/d/9a+hISeDL8/nTy
aNWxDkrggoqavwh5dJHlX2K9tg6fp3coOy6GGgchYHjVE7ijme+qlufSFu4jpbKnRne8D8g3aOxh
InbINb96K7R8WdpKdil0z1x7E1YC2G1duTFZT7lORi6cfO4yUULVM8XjSdGMr7JTbirAGIbljffx
dQdpviUBupH1UGy0xMktkx+f4z2N/CHPfCacrroShsJcr5pl2jNM45vY1R7DoNAf0dA6uUOrnOO5
NVZOfwhjvlrZKYfZPpL1zLZDdDAZ4rchchQuksfzOeRGb8thnXVO+a+YnzQbz3aa6/1Vxrgh5+/r
C/ky8qjWxOp+ssvsIJuDNjYXwM33ljxqaJEzquwKOdI/7zfUe9AHmvsgQzGCDzvEJIrl5/tFM/xX
oabNUY5I2zg8O3pzf6cyhLY7edAhCan28YFkzPhIgk7cvxLA/uVWjTNg/MaXwTsbfp5fGkWDwDoG
0VXuWWkGdaqvy51sOhjgmotKB4EQmW28+mu0l6jDvobt+HkCOUJueAU/H3+/wmfYTkpc0f68wmdH
Wonfr1JAQkE/nvmQiqebqYbZGigzqW0mHRsde1Eo9UGyZzqPmPXkDUeqzi7l9rq6eB5WCYMatjcD
dMGKeo79rIRusOxwjH+3mj7EZtEYv8VFe67dzv/lTdRq8nBgTogNMFLpqJKnrg58Sg2/O6b2s3UC
5T3MPBeFMJG/6PB68Lv0zBvUJZamhqFeeLva1g475+gonbv3crfeDwq/XJzypA0LMy/N/87FNZ6A
apVi0citxpS/NbpsL3sGw5sZRzm15IXeZePpHnUMbzHwIFiDqMj5F7T8l/Nl1OCmrilauhEa05Nl
lc/lbO2WJ435WKE/tI2ach/VWkTO1AuuqgceBHyxggBlly4TPWvPU2Orj7HavMi4i+XYKp7q9sCt
VYNTaazy0lE+wLNqG0/3bQrJHD7050IXiO72Zrjn0tDWMswK8dhXA37zN2sKXWhgdtoi/urBs9ww
TSQJScU3PfaDmR6bpsSST+5OOqoVrqUdei0oyC+Gq8jtyvU05tmLZ1M+EwPmCK5jpy+lgq2CXYDv
kM1OQLmKC/WXbE1K66KQ7p3lkWi+WI+opC/RRuZZPG/cfAeypH2WjT4ptyi3tzd5LB7TL2YQqRfZ
4pOgROyH8UkOTXtAgIJU/Z70gfKcsf7ccymU6sIsm4hcPRtj0HDZdHJjjV/Z79iUwedC4boBKGyR
9pMD40H/p3seaIsJm72xAG/8J15ac6KhU/G9n6bXBLcVYNVV+tYpo478P09+2TRKcp5GbAaHAJDW
G3OAV9XCmRC6+vQqrJUcpOVeejUwxZYtV4/hM9kaM4H5kNS1KOcrPiiB+fyjxs2xdyb3LHsn6t/g
kIKXEXTVzTLaS92m2ZupudFxwmeQdDwHFd1UbGwwFht5kFWqCijfiMUDDitH1Pv9TZBAw5SbWPry
eBE+POls2SODBlhCsqNIweAkXD/FpLWwI9dvIjFq1JajZF3wDW9kZz+6/pWy470lQ7Xog2WejlxC
8+EeJe2jhkPkwhhKCpAIob4oIohZJnAmEsHePoZcAIL5l2Y131B2APYTzTRx0ykfErOytrY/zZy5
AV1ChUe2J+xmZlZ7C6S9y68Y9x1ibS6jawKzKKBL322/KhdJVqgvZWhTajF1nUS26e16FKL2njLN
eJIyWqMlW7w0KUszfpT9d/Jrq/uZqjzZl31nfk1MmAq4tZlPoiXr1aZRdjbUgspdMgS7SHX8a+gY
xcrVkuwtspUfmeNYP9Phdj8Pplc3BauVD2H1LeCrTrl5qD6s/GnCpWlIXyZsrZ4j/CCeuwYnqMTJ
H2UobsxpAWsDZPXcWYms2hSk09eyl3tjcurMHojo3Fuip/zcHj/PRT1uzmol7Un2O16WrYXDj0z5
yD3RPY9dtqoQcH7DS0sDfhEZC9k0SsvZ2KGokO5umzdWYlg5JQP0iXmwkfkbCh8ooPhZ/Qi16h4e
7Cw85pggguBhVFpwzUEfGbajKqxjr2COaFpKf571KVZqE/ZYwE/DWcbkBijCcE7nzRS3uMDXaGDK
jh7p3hHsKj2yratItH52y5jsRQ4O9FRuH9UmjZein/xLYwfOuS2cYTnig/uVFNwhGPzptZwwcMAY
utrCyYzeA3PCWyJ1vyoQmle5PpmnqNPih5zyDbRe3fmax+ObhvlEQGVjEfp5D66xjx4+N07rnxsm
OkfIjJU7u7sm+0mxw4UckkbO78FBhOqyqebnxIaSt7BJ1S0qq224/mWb1cWmyvh6IisfHxoEzQ5T
D5RHsgNwc/9eTygrSeZASwtIT4iaE6yC0Yu+q7aILpIdMPe188j/x3HyLKY17F2tjq7qBFVAwXJ5
7VuJ94j7o/foNsBHXPsmI6NK0geZnBY7YfpkzMbpdvDa6SpbqZUku6ZHuSzEBC5f2n7zgEzvcI7n
AwpfdzcTLlKRbtmPIR4rSGhmLEyM1n7Ui8m9pQ4wF/pkpLEtZe3DZ1/hiIpqY5zEawMCyFkDle3W
dYylZVK/akX+e0/GoFmJp3Eol2Aooi9e/8uwi/rdKe0cD2CUAmXYD6Kj5wiTYi93K6xjkDLI+uhL
PKnfoex3tzARxWU0Rmchxzc5VqXMJPqLZ6jZzdfNnzJueaXPPKCyka3hOvPc6iTj3FtbtDMzsY+t
LHiPTYrz89tReiXdpkiwbWWTd2f9eXd97w7rYn4XKMwcK+H8fncdU6llr/ubBimVuOqLn5WjXcnI
Fu9TXGA1nQzq2W+96ljhPbTp+yh5wa08XJCnKX7CBl8m7WBehaFnK2EaPlKXASYg897nJhPKuLW7
5OTZ4t9xOdZUzdfAdMOXrjOPWmrr7/5QoUOWJ+G50gT0eNUv1nrmO2+Dnl79yNV+xEbxCCouezMC
PlZfF8oxNqb+jDoFzFEzbD7Ayu8D5t4/NL/8gjWX+aLWSr5xS5LvRtSqlz6Yolk00/+SKMFaDkUO
CUcnr2yeC9jfm84UwUGFyn5FPWpY6trIRTyaHeLjow+qbTKdPSbIOxYYiRQLepvyul3005h+scro
W5k1/jcyCZcCgY6flT6tVW774cLrzoieFPFC2MjfwBhZQP3YmEVW//RC9QEzNfHN6KKfExapO8X2
+o2K88iTD3ivKJ+QiyieurpiATr62kbGusmsrxDHdnnRF/cRyBVi0p2apDFwmBuL6DHMY+9aRhYo
5nkPJn6zEmkRrVsXOZF1iOIY/wHvWOsUpXm8sm60quTx3tv68JJit43WiYN4EeVuwXn+OeQe41u9
HyLPH2qFto6HqN2kbqcsYiVVrr7b68d0BCiXBEX9tYtfwR8739Ja+EvExrUz/zD7bCK0vKznDjF+
z+Ahf43tPl4HNesAewSiUqo98mpJ7HybzBJGhgjfyz7pNpEbq3ultNRHNw6xjJpHDJ39bMDBfIly
M9ihD+oC3rPrF5FpT3IAkkTZAlE/IGdNU291JdL5CqgXAcUEXte8O2Cyd0qalZsaIxhHJOEriv/6
PjW9fu0OqvXFHsUqcvLxza8Hc4cLKsiqOV6r39ohSj8Edm5bAfxoq3mR/SXNMuuL4ZJRGFLV2Vai
Tz/G9JvsS+A4b1hWGzssW6a30WhWMq5ZLFTx4tXJeQ3hKwnlnXwJ8jvOKlKirWGnyrK2QqzOWEsc
5V45Nz9jssMM6/8zpDc9Ez6FMFd/HTuAtD+gY493GRJ/clPH4JQrjGH/FcuzvrjyJuItlQK8iP4M
TucO/AlcdLatH3/F9RbKbRi057/iPl5nZwHiv0vscdnAWl72ff+WW019q2bmoouGz/FPCNZ7c8Oc
5h6iylaTRIIVq7CsDc1RW5U46t2CwjLWrTkgeNJ53qY0zPLssdLbwYodjmrL/5OyuL8PbK88ZkXY
7RpUPs8WJrnbNimpYCi4+CVoIT+EcYMmgF8HT5nWoRAbMxmNdfUCDKC41rahbmytw6Y3t3wW1vfv
Qh13aCSwMrXt/Cpjcs9PPesAM+giW4YX4/kN1Kk6NxSkorTPr/dYXGdYCGZqugrHUX2CDB7gjFwD
YPXNsWKth5fzSFVE9lppW62cCHtQ2TQStz+VY/GtqDP1qTFrcUFs8ZQGPqq9ehxR0bWSnWyaptYv
8jL2771RP21NL/EfqZ4Gz60uVnKUOzF/qU3m8SpsRYBfaM2MFl7QUe/Hp7A229fIrJfJaCDH7JAp
nMxOrGVTtMkPuPHjg5t1yS1n7Wm1KSBRzzTWpV216F5yUIZbVUHFZKcW+Ls6ttU81i5ZYDONzmJW
tk1aKzp3PPxln9wEfVuvhR7Wa9vWphQgtHgwLVvdBiBI9nnkZ1e50cwqWamVjaGdUeT3WNROGWyl
IMQF1AbOOA+WMbkHg7PeqYIC52fMV0J/hdqLtgB5WE7rLh2ojcwaPJknskMMqWmb0n7gOOTsOhyb
y9578XTD/xWlBx4Y7s+48n/pYlBfs1qZgCU14bUtGneHInyE1qJtXnoN/m5plNWrFpcR9Y2q+wmW
1zIM75dRx8/xc16rJk+o0b5v2sxBoa7LblVSYGn6v+Pd3PlXjNwGNitikVrhr8oKGv3igWeGkqFO
axNgwbmYDA1sZPwTgfMRVZdxPMq9z41jadlWSwQsauzdvHkTMg+B9Tjvxkb93OlUiD+N3mRcV+Dp
y9h98J9xsvdz8FBr1TpVTX+nwEbbYrY6gjayozddUxS0A1VrHzdB9BYm2dfI9porD+7ozZyr4Gnz
GvjOQGo4e5KHTFWjHygZ9ks5KGUFC/ILtgdZWJ4pI4+NqYdZZA2O8WLHpoYV29hcU01Pd5paZeAX
DPtUxWm6CetBe3QgiS176CQf/eQ8kmSfgfxMvyha4QGePUc+05DQNOoldMf20Wx4gmSVpp40tGoP
uasEu6lSp2sZ5uNqxMj0te9ZJZfv3HOyk2mVlADipl+Q4FKTFfDW9BTMNClPQIVcyLbcAMmLQTiI
CY/G5J8eeQ45XI65HyPbuoJia999jI2Z3cJZ+lob+uI05BVSbITiOQQCwTrHfbuVIbnpTV1cyRUs
5DGfcbmnz5rY9xgj7kP/nB9psO39hGpGni5Lmqsb5sVJjlenSNn41tQAxDK8rUVi6zhVcXVoi94j
BS/Cs9sYxgZ8W/KALr67YuEyPhWj1VIwNqr5mVtizmQEK1fAOzMTUzui2IKIQTarhWh1m2xkMNZy
t7rvugEKzT7ZtPGojjoQNI31dBGI5qnrU5Dgpk+yOlPxZxc9wohDae7HrK72+ZyZjFFk3ExenT6U
ikxl68GzqRbZ0lab6h0f4RCdUFKLHcKksDlzpsrj1p8XUQuAheuur5Aa8wtn67jjwpoBH12lRAcW
4Pi9zU0nFP4CvoRyitOse/0zTDigC90BxkwRGr+H+Y3tY1rGMI+zybg8mz0PA9fy72HMQmxwAlN6
Stq23iqpS3E/GfWnyLbrW8gd3G5Dq1r6OqSADkWCQ+2l+pNj5/quCCyY/PNgF3ObpxxqzzzULLNi
qYF128mhmtqmB6EA15ZN02kxvPQqfdc7lISQDVKfshBlTcuzktcyYNUjJt1+b2Mmw/z7ta/JhJRE
2Go/lLxjzpUitE2uYuGS5ooXQb1lmYHpKniadZNk1U1RGnPZCKjmddyh0SQyUocUAb5CIj8XoSBv
Ebu7oC7cX9TnXvwhrj7KzCqXjlKZjwYouU2LjurZjhNjL8bM2GHB0F3kGZH6yRHl8lHN7obwa10w
O+XZNeeO72esMtA78xnNziuX4yxSaAKL2ss1zn9aBf0VoyJWHcKM1PZk7UJIinFhDjkOO2O2ztAf
QqVbMcrsFrVl8VKJ6qXoDf0y+l3+wrssADdaZGTmzkkpkLpzjfogex3RxOh3Wt1O9lL1qFB38m38
OTmWNKy1ach1D424gKGpwL8b6YcbqSdrdl2xHZYnge+956Y9y41G4uLFDcDMTvNZnrcQwpKqWzSG
0/6cNn6glD/rNB0AiCCJpZb9B9QO7+Qr9e9NK5pxnRapsfir46+mXTestiBHyvgUFWiHeFgIZpPp
ncKWNDTi6yxaY4sVfhUNP5iRIcg89L9QPnzFUDx89zJ0guEV9dc4HaxdAy8HrotbXjMKwitktu2t
bY7ekscbX/u8ERAMjrbmoiM3GNiLy2DhOB7G0mNCZdryeX5N0SIyA/PUN43/7Af9fKHoLcaMNLPO
q9e1sLC8mAfjEmBvJ8NEbmNuhsJDxxkz5PupnNITl1ARL/LQiVXxI4JHS2ceareiXzL1iTYp6wl4
kcGUrMqUhWdhKIPxJjJuP82KdcMQLoAkDzg/RIgOWKsyGfufaqk95VQZv/qd3Sx0x/ZecTAbl3ju
Zk+qUKM1wtNHL3PQCQxHNFvjqdgPIHFQPtGUYtnW3YGphguenV7NMdOtYrnpqkj8/CmbNyOVBSoN
NxlR/eDkOdNepeschrZ31rXCmvDthj6t2n62AiLUqyvZX49khIsOveJG+OeYvPyyMgd3kYfqc+LA
vrIb/u8j5aeN7ef1UioLSeGgeCbAtkU5W8cDa1WnBn+VVH91TD6em+hX2VJJoYO8fsZTtXnQ0Bw+
1EVer4LcsT7GrvjhZFZ2K71GuSAPTdHb6rmO8HmYs5E3qsnNtywUPyy+sw8eLgLvS2ABsSGiJYrN
D7jN95cCEtM6cl2QxJ6DZabWN/s6gG7tozc54haEwZA6nbhavmgTN0h8QHC8a7tgY3sgLNF7i354
/GOMWtF2iRYrOxKA38YaYfPMRIC8Qg/9N5cFhchcL503czT9LVYn+dauSnEL7fKc+qOODZnB0r/O
vqstyi4kncMHJ65uvRLG+2GI7CMi3ihCzhsrvQbl16IK22AR9PBFi6j71esb1VC3Q1R572Hh9+vW
UOujywLiGvAWl7FgkmWg4LDBddu81pMIlj25SNhCVYxStBcmi1YkDrRP9WpoYvqqzRariKfkC98p
S35R46ZQ3bcQrd1vrhuhrNJDOOOBEm/tGmUUX7X6N88GrlWbYfc9sMZtHVQU7oTx3OWmB0tPuQV2
vmtNxBZGB9GRMdGXbYvJdJ+F7jZBk/xYDM2ws13l4E9FvtZG7zilTbdQSXqQiBHDposMe1P44j10
8haHdzdaNPkYfUOX6cG1KudnycWDlDMesMigbzylbQ9Ivx48+M0XBsxm5jAULvkILj0BBjIEYXyT
GwTKtKOSoEo/hxJFQVYsc601tR3t3Dujdlb78n1wy4fKzsnGF/Uz9PH0irCz+lIoGgJemnPR47I5
j1b90MdAecosjo//w9p5NbmtK1v4F7GKObwqx5Em235h2XvbzDnz19+PkD2cPWWfUOe+oIBGA9Ro
JJHoXr1W4HwP5SY9yZBOOGE/7D0LBhTg/Zl+ku7chkpF30w+d6AytmDToWaahtJgXqbI1oOptt1d
Y9YUrkuA2nQpDFal3PhH1WnOSt3YcNZPiMMJmOg79HhE+DvKfTBSA/QFwi4airHA0wsXMXb86gsP
/emqdYfnHjWlSxGHz7WSVXcEWvkmjR0Zvq5qX2Q7DRcUWSTbMmj/tsmE3CMTrJ373qK0UfeDJU8b
2YnevZiENL67b3sLuPIYfSOsj0enGMPeCaJ8cRsHqtUvhkqNAdWl7Trv7eKl0MJmjQxmvhVDUzO5
/TgK/LLeSP2bkw/LrqYMlCiblh5vXYtT69HVqfRbTqCKY+TpD6SCpaXfIbvoO4e0Gq7FEBoXOwHV
2tVr3dH+5lxXLOSw/tbpRnsd64S0UwbNZxl8Hku+h6GkLocmrH50+mNnW7D8RL5zKkgzLWChald9
RPFMEyJFHkiNu0Maj4ATX+drApPnNZ16pKGviRoXFHFiEpNtRqFU1/FbKYayqid3klJ+i0D1ZCid
PZWR3HIPghZKDK3AG8+DTbCM+9wTmM/uIWmyJWUQ5lOeyckiACZA4rx/ryY3TsM40rjr+ubX34nJ
CQ8x4XB72GsDV3/TrLNgyh6C+Efh5vahL+B+tBv0bai6SXaBToUV9ZlUJpdwk3HkHjZarhWX0S4t
ii3lhhiOd3XqIttlPKofU5u8nM/Xf8c9hORcBpUChIfjBVLmbO0GgfzQjJGFylAnP+XxfVnyADrJ
9d63bRjuWh1F+NBz6ssQTMkXJy4/q256lgu+6VHco7YOnIkol7Y0LSTXtcbQd407yjuw0iiZZ2q8
Vgyr2CsmuwHunm4ZXUFmmudSqpbXqlya3+08eVQGZIKqTJaRrZHWnRHmPzjl3fn8Fn72Wl5h50cZ
FE1BsyuH+s7mq7SNVLvb9oY9XGXL9lZwQKuvMglK1UzCH6l5JpMFdJwv89Xsa+uz5cNzWrRK9UCC
qdkUcZ2BdSnBRhPG4pmrumaV3izTyoq+FVm/9LMy/i77JSIIaRA/m0ADNy3UJ8dx1GBpMcDy+k6n
kNMfzmqt20+24yj8ZG+IchVfA9+gvNOWi4OrdxZ4wu674kX8UNoWUHyjMgHCN+ERKuJwTeRmuEsc
M1+0hvEtVHLviVLEYadAnLqF9NR55owOVWTq/QWNBQDCNBkehkTvKPsp5U2Zts0rvKgH4RGY9UjV
GvE5tauybdNXO9ny4j2cEOZeIf9w4n8ZkfqrzQvUE84qgMh/3fQE3Qc1GE4pYd9FHzjuk6HrhIPK
/jBhTzoNhuCiBy3Y1/E5AKhHRU1Zr0sDmWqP93Jlovi55+YivTTh6C/s1ib9Pc1WjY3ijKE/yfLE
RepmPBTV3EhLIBWa3nb7piF6PdpK+tmJre8dSNNr4YT6NdP8vxFrTymAdhY5OOoldXwwLDiyuUdE
atj2bZQ+eOoUuc6a6i8T8qwkaJTvnHK+F3JgPRdQP60VJfpsD2W+Iu/pXJOpAbMMkyq5o51rSqoE
v0elrMYSzJLvls5VODqOCTQ/JIk923KpN4n+8sMy7SLcYuJKV/u2922z2ERcp7n0bUewWfL8tZ3l
6VnyKgQIxhjip1aLT6AuvlgAJs+BZqwzv3qEgjpYqqN6GivnqCfEcS3HVs45ou7LcfCVlVHX/c6J
K3WPDslwyacm2KUDIRdQBsEu95xgpZuN+moO8OmXff+DYrjR7zixQ2v1XBJvX1S1k607CJL4uYy9
8UAGYenrkoFQVK7t5AEQW1yYCrEaz9q5kZQu+cjzfVXiT76jQgNjIwKjyflwGilWXSYa6ejQ1PpV
Z0RE6OXBoqSuadpFVDePkAUlO2GbG6rCfrlUttqtO6vTFjyNnHVSBa921RGGsfTgZWKjXLWJoV0j
x3c2PsXZbmJsyUiNJwqM0p1noHjTqQWMP0F97koteYRRgedqW4ZrSdX7vbApCdAX2GWBg0r2laOA
9V1RCUONkxyZ/eBpPCWjNvFVlqTh4OvZeACPzbvjksEIKOo/NWCPeBCMPkkVaYeOItx1CwHzLil6
+15G0FS21JZDD0rz1L0SKw044/hBs4y9JDiBGU73wUjAwgbmsSqsUV1pvuNC7tI9eETDHcMkhT+G
knmuQSi61KvdS5mX3fMsPVU7Ixsxmjw1eaB3n02EABA39HnIi+vyGZUvguiR/sTnxwSjs4ThPb3a
zaSk3DxbFCNfiXwmt6YgL70qYAhbD5OXmAiLyr2r87/EAGlXeU3CNFpZVjleYZhyFppS92RZtPF6
s8mGuVVjWwf/iouY4LSgXwwgkpMl78JoKRsIuNdSU556xypOTRP/7MVQLcDQDQ0jpNeAlIXPrcsv
EZ+rWG43MXfCc2mgZyzJRr5NFMelqpKGj4Gzb2qL+H06no3S5AaQhPd1IUV8/flZ5AnWQgMXhm6E
TSghKQ3rXthqOyPQWEFbGtoqx6TKJUlHVBfU33aU03SVFcNdAx3QVYbZYKm5vnfv86q3hOZisoUd
rPneeLUBE5340lWdsoJXUOc27epHJ1eTbR3qn1u/jc5++zdB8PIuboZ849gubDEBCkSVC+mm6MGp
DE2O6M5Nbd31RT8QOkV+pDdlE6EJC75qKf7sworyxUDeYmHoUv3C772yrEPXeyzsEqW2sHQvpsyH
Iogg7Qmio9mgRqw2BreWaSiaDlIPqiCdrM8WYkrtiVun3UrqYvWqVQ+BPpEzyWaMPA9v8I27SSYc
t6cqjPTFSFEJp151CvUh4CYIlkRT+AqPBb7ZbBRP1m4ETmXdIL/aq/ALTRROwq9D1wq+aPMUZfAI
5KEXrxpL0Q91QL2+A5jrSfHN6oHj9ELuk+wJ5sc1MEnpfnpQd5tKedVipziVSeDehkaeJMtw6MIN
BC5orKRtL62Ra5W2MTDdh0rP/qJ0AoxY2nUHvmvBoiNTdW9kEXg5Jx63huMCuCqlFx9tq4duSJZ6
U1ZP3jCUT1liX3PIhO9yTyqfHK0zlu0wNPzCMrRtxd2SoghXbu3eGVnendt8cO9S5OXh5wxfvSQs
94Hs5xRueNGrGRGbJA4Z7MRsRB01GHlSZWLWlRCuSiPpUbZ1+YH7x06Ye6tNT7GfgWzioAlAcvQh
byCDaWhVvKIewnw24ggCbxXucCqqzOekIvYN0Exe2dPQGGRlm2fc3qXIMp4TqpSAhCrxWqxVndbb
wvDdrG9rG5DD3O01GH5x5gmv2mSj68GTxlZR2weQtlP/JYYqIpVrmPnljXBOOzDpOrSjt1nZi1JC
N36+va3te3cF4Y+8Fc4axRSr0rfd22xsVs3Kosx+J5zloAP01E5pWHHd0ZeWel1HW3CjO8Ny2kvr
DdYmCcb8ZEfHjAjdE2pfrSJ3T1MlzVNS9i/k55xzBrPADoYH2PW1vrs0dbynpN05WpoEG4uw1crX
YqQy62ZqtS6600EquHKuBlCXpvqR7MjB7uzuIvzTMohXnJ8DBNtRN7HSjke8gDyxHMbI1pG7SJT+
rzQ32q957qvo+GrGhbr0cBfAG1WTDrs2RvTcyEiFmU6qHoipt8vQ6b3XktDxRoPnYCNmlQrZD9j+
UBeZZjMdSF+VtVcvsLWX5mtVJN5O9TNIyzvCdmFilqtKKsotyGXuW7Y3DgcHmQpjHRrWr248dXUl
KdTlO4d3XT1R8k00VXt5xgPitt6LyZ9H0fKwkqABetH4tN27MUJE00gyOv0SesODGIVjmt0VoPPE
CIyVcdJQ6FkEE736WELyZPc9fOfTrgh0apuJXWsVmpJ2GVz5Z6NLe0vqvMts5oE/P8QuYMrJabbH
OpyL/hCYyw8TmRfKi8JNhu3sLFyIR3DWMeGaf7uc23JgNEpFeUaYYEN99/DZHk13NdZOdxqUVD7L
KuGuRgU4GHJG9gfIJoJJUUg0xSQrJHqxZkw8GAjDjhaKQsKmvPXibEoyt8jTfpgQzmIW1l5EP6ad
xTI0fz14FCCyWI+AqG+7VsSWgT2RlGoWIJlX0TCmh6wKfjbUBqYHIt/pQfTmidlvnvjg9x+4zNsD
N4PwXuw/rxPD2We+0n/g8mGree0fX+Ufrza/gtnlw/aVJ/16+X+80rzN7PJhm9nlv3s//rjNv76S
WCbeD6Ud0Hf0gwdhml/GPPzjJf7oMk98eMv/+63mP+PDVr97pR9cfne1D7b/x1f6x63+9Su1Pb/k
6VDLEO0deLQLpq+haP7F+N1UVPmsSskR3lbdxo0eZe/HtwXvlv32CsIotrrt8u/856vOr1ruUKFZ
zzPvd/p3+/2763OY4ejd6SFP5/MVb7t+fB/eW//X696u+P4vEVevh/FqFF27mf/a+VV9sM3Djy/0
j0vExLuXPm8hZuLpX/7BJib+A9t/4PLfb2U7JdS5pfZ1kIzg2EjtxJAI2OwYvzViJhqG4qBqV2EW
FtGrxILZ13TL8CimSxJIeydGlk3rvIdMa/SlVxnUVtWGdJ8FMQRqdf/EKRgi22kU51QStuBbpnmx
Zgx080D2/YeYF3YXnqjNWMKIJWyiqXrYMkwdEFgN2f4JuugLpB7xpbCleN/ZDoLPHXW+thndGhgq
43OewkA6eWlRhJKcmA0sCTibJ59uNjGtRvr3FgAVkbMGahmxVe731Dnnqry+ObqwSq4qI7DhSTao
L8lGJHY42YPDREx140doudrw3RjUz3fFRSdoQN4+pLpnGg6BVVwKJS4uitJoW08vgK6L1a1WDTu3
ANnwbrXVOwCT0+Yz5ILsKBZWZo4skVHfz3uJrf1OqwhqesfbfkFSNKcwjaHl/XVJ4Zb2XX9WebC4
uekjRzRL3Tly2VPEjF6QNynU38TqoUemRP2dcH0jU381Dt3W4P92BJTrnfxq0rIXgvfCKJbP0wU4
EUdy9EPSNaAq7Lyg6DSF6SOz9nlh+beBowQOaJjJngPHheCK4NVthTDOyyRrjJYkPer1uzU3z2oo
112cpMePC0dl8PdNKN1/2EsMjcw8E+k29kploFUfI7Q2yp13FzSJdyd6gL08dFtLb+sCmSWvzew8
Ifw6Z4zOI5Wlk+u88raR1j7YdhQTNw30g2hGQmcHlJH1g+ghmDbsEylZiMnkzU0MXV33UgpOWJFR
HI3YrLRoHRl4GWpjPsRjTaHetZKk3Alri5jcGkytthQTt9nJXfS6USbkrXon4Tt7kHEyN1IOpQd4
jZ++82yk+I+IDKkEbP8xqY2ZvtNV++tsN8ETqvBppRlZHlfeipn5Yg4ahqDqOihMplf99rpuw5RS
PUoN7bV4EYblqbwjZQLDlu0eRGNkGYr1t3a2dpGJNaMmhGjh5JuAbEH4ekD5bow76d0GepETMIi7
WLpteFv0bsOyh+tVgqFhpcKMftSnJgzz5iiGojc3H2zU6UEby0FsOU/8VxvMy27XUHtnk0Ftl3Lw
KftTwhERBWQ1ufqyn15DI+V0FSIoISaIt0VoUCNSO4lTwktrHygFGNOFGIM9/Wm0DP8JoQV5I+yg
x5zDvGL2LYWwpdhGrJ19Pgxzr6caw6n3oxx9lpqUTEZuwOSmh9FjAEBtb1sEDWQ+Ya9Fq+2EBwVc
Dmdux79aE4w9zaiuy824BFJlQeE/wUnaCU7SDIB68jE3ST1OXWGspxnRm33EkqrfWD3yTbOrMP9u
GAiIyrxTLI93blsP96NjXPU66Z4KDtyHXFfL9VDG6VdPN0gpAbAidDZA8jaloOTI/VQYAFejAvq1
sK7dhVQPewE2Fihk0dSV7S4Nw0nWs03AllOq6tYJ+K2lmLjBk13HDbeazUf/HejZq9toD/Pit5tj
QxV3FcCYi8CVe3AKxzlwctXTheiKBi52AwhBhab9zVpSpt0XqrHRZk/ITl1kOCcf8kbIxE6NWG4X
dQDAkrBAblY9jKEphOry6NXI5gTVXZnD+yx6osmHhGrbVAfV4VY/J6K3XuwBcoDJWd8KZ1nTkIOO
fDhRa6u69Gn8ErqOBflwDORUigd0Q37ZQlJZFzHhT70/2ZM+fYnf9ojaJ8KW+al28ugM9390bkpr
VTmEPiH1+mkSk2PRjeBJKiXfQ0J7kkd76BbCp+pAUJP3RBk+dSLqA6e9kraugq3oxo3x3Q7UbPvO
Ji4V/sjhBT+JvkTItO+1BKI73TkkU9ObCoyU81j00AlGl8Ssdh/tUuscfmfrDd89SIg+oek++dx2
FVYxFmtE0w6UnizFTFEM8o6scmuYylXX/fylJt7sywDZzdjXn4l61GaTv3heKqOg3oHrl7MXBQn5
i9GZj2JFmNvxucx5aMx1orVmww+NTsn10U999yh6SZd/GTzb3IhRNxTu0auAJHNz/+USvvVmWwfM
FDUcF/WJaXaeuC0W+4gdP1yuplpnldbJxIn/j3Wz88+1gYwKhRVsZD/ItsWoe/eSXMJCXzjxJ6J3
n41eV34gru0YOqlf2wsfYyuqPzttREonbP0HP7T5zTRC6WjWZnz8sE8D6dfR70r4bvgQnxS5svad
lBN/gnZgUSOecwqQlxjODayAmzYEegkWwSxfw0hy1jFsXQuLQDkJ0yRawzvWnJqpIVn3vpltwkWR
lXVU2tJ+tosF81C4CVuaa+ZujBy02v6xpZGP768wr9dC0hF1klxdw6AQKkbcwYKVfCuGsZwnd04S
3wGwjfJlk6Jm4fmobflaDc9XjwKXogX9AlKtjsT5P5oMvV70Xg24vRdiKuwUeKxFN/cSVGALwmrv
jG6RmWutC0G5OVWzCZRImUoO/EfRNDoEEmjd34uRV0CAM3t0k1uHR2CNvzx4agL/qCDvrRRptSLt
6J1LQZJU1DGP7W7Wr4UR6kz/PAhCpHhyEsY/+8xrZp9qol0SE2GoeTsZrB4MQrn2DFdI5Cr5c1uh
RPdr8GumkAppk1IdRTHM9Lunedk6hMphKX4G51/FbIAZ158mZtvtd3Sa0AeXQPr0syqaeat5Yl42
bzU7Zwg2Ea9NUn7X6/GRWv9+YZNxP4wRejFqYnnkWikpii23KZYVXCV+oz700yTEGPayUUBmC99e
Mo1jUE16t5nWFqRVgqNdqsFFzAY5/5E0gcZcDC0y83e61x8RDpIfy2HdUh9TgaQDsjDJnduZtnIb
09+nCF2cEgsWLs5EebQSXYjFh2phZyA7KUMtN/WQ9tWi0OSfrrf5eanodcHEwTBwVhFDouxUM/WA
8CIpe7CpNr5za015Gkh6LrXI0vegppQnv7Rs2O49F8XpHKowWe+W5pR9NZB83Rta8VcxyjbH1ckG
ptEDBNaU+3HKw4pG9xR9H9T1X2LUTDlb4RtQuvNb32nPebnoiX2VTCr3sHTFxz7qCurXeZ5SeB8u
eglgRthahWrN2nGd7Vhk0l1One56qFvU5novX/ZVohxG0cQVAKdskhNcCMO7qWk+g+vj4CXtz55w
eeetRcGnNJPLHeid8qDKEEu+qQ0KyUExzILsSFrEPwpTLVQJq4TUmSmnEwX/L31C4VyaVM5JvQr0
GMnCdyt6JT8apuUdbxuImXmXMYXuevX2Moa2IlE+evHSCPLvpFLzRzJQxaMkxV/I9bcnfRopstHv
gEwiZTV55IVaPGZBs4L6fLwKf6UYESLuKZESk5JhVvdqTeh+Wi4WuW6sADhC6/t2ATtOzklqUNuv
5fmyI1SyMCMnOwpnUATjXh2oFBLXRyFC3g82aUmIq61We22qUjtbEvBYMbQ8SJXHmqocMSwcq1rI
emSdU0+SX3+uaVtFO0sJPONu4Wiv8xoeYsOrqqL258NpGVjxtwQMziWbGlKYysVXE2PdT+qls01M
JHqGTkKEyo8Yika4+Hrw2INOPMwm0aNmtDcJzsz7kDu0D24K5e/b5W6eKrXmbu+AdZ1egmh6S4dB
PfW3nSvVR4OzZw7bgFof1b7cmZ037GylrqGnxRSrpkbVihiLrrDe1ojlZkUSEShuUa39EfxzU2e/
WZDJ1HxGgbRTGo4QoolbzwV1NY0rWVJvRspdfk7Pjh9s47SiMRvn52IxrWuxulXA5X/c2ogdO0Hb
8x/b5pS+7LQB/kZ4QeJVhOLMJ6VxOu60OiKdppd9UuxnSJGtF4jOynMVIhlo9XH6KXWHfG17lJdz
xIbouZQXViYrK2dC5iMFnR6NCbkpesI2AkQHVjzNiCZ764khNGlMO0YMLU833Xizbi/zzHyCl7q5
Kn7SXlXFcFddh+LNbDPlwjtXubsVpo6iS1hmJ0pXbbD7vTCKJoQYYmsC6Jh4rpvr3JiPYe1mV9CZ
FkdFgyLOrCodAPdcsAhN+ZwYoNkoMV2F0GvucrLVL03FO1SFBpLDkxIz9b9UV7tNfdSnYVeDYKVC
2D2JWdP2v3aDM9yJpSBgL0mpFlcxZ+v5ttHN+EHMBVK9AIETPymO4jx3yA/D8OKY0lMAU94VwGZ1
zFwQqdMogdrg1mucGBECpa32YqI3vPLqlHazg0mL55HJeZ5ofGkvK3qD4AVuwhccm7dpPIAps6/Y
HRG5IvL92+rbnF8Cx5A0ZS15nrtxOh8egtjLLqKRDaShxhoBXTFE0PjnRJVXUNPIsreZndNpFsmJ
buVHOdRzb7tEvZJdPF911l2TIxD0NiFWGB1Ru1CyIGPSpY0J0/ae65j7VEE1ZiKnlCepPWS50AoW
tJbzeJ5GuBDCSzEe6rrYVTrFy340bjPy/7A8ee3V1VQ+b1NPi84hGoAXcso/LaGbdVPUh3+QcJgm
2rwuqWAATEq0eO1KMXX6oQNPIAS0+86preswNVTlogJcEh2LlcC6+olhXQ3FtbZ1H1mL2aYrknKi
wukoTGKp8IXGZlGnqg9Gkd3EpOJ5we0ys22+jNNScdzCTXN0fKvdU5hNcXqcj68mj9yrRG+IR05D
GzYqyvb1+76VqsdIt7aerI5gTVrvGIMwXQZiqFvROm68aidmg6L/GrpTqh50znPBp1d4wa0C8T0H
QkQr2LqolHQDLUewFcMxLEBRKr5zFkOlBPEppa+p5jd33Kni2yL0WWAehqlhLbxyzZAWZQmeXwxT
C8JOFcFtveBja+YZSgvQAe2r3Eq3/OhqjyQb+CWHSODvwIR+G0L8b3AE9ksLqe/LB18dngC0WPBN
Y1TeeXxcUbzrrGp51I7t1IieaAKkqI5W4bsFHOjMSMCtFq0W1RBuMozK6kFz6vC1i2onfMrTpn7N
5ea70gQb2yqK+7yT1SfK0oFHlhVPioGvPfWgPVae0blbMRvonPdRLdEAYOA8oPx9jFxgUtHkXBJD
vFICfhCTYn1Y/BXbnIaExc/Dz14pwXA9eUs5xP4jxPKyYcirmK/ag2govpIN/6Ez2vyBYs6RWJIM
2eXoRvHSjjmuproOMeqbf91mW803jDvVUr+7CYJkfafEly7jl5LHSdjxQSNemqkRE32amnuvT55r
s/hlmhakqZ2fSzNc3vwb0zuE/nhuBEXpRD4venNT/8Y2JMa/85uXhSGf/0yq+5UeexFYaRfGnUGn
YniqOVUrX4UxiEb02pw8yUKMP0yDBQ12fuCehP22g1jywW+2vfPJ4erY8H34rsiFykMGF353pXmJ
6H18NalObKjnsW7xR0ex47y38NN8yVgX/KrA1I1GwLKzYZXmUxvlG2PilhZjqE0CwMMAGmdb12to
GL0bTwsbYRRr5qa0rfCQ5510D3DQeGyr9C8pM7qTGBFyVTeczYxVy+fmEeGQXRBl/SltbAWVHCo1
BjNU0TdN1YuwiaZNDUgubTVbi2EujWB3i3bcE7Pl89+U/gto6IAKNaVBKzBLN7ozoGEbVQ51KoF3
kCbmVzYlcA1AyB9LDwy6519Ez1C522RKAzvyPydQGSN67Bqvwm6OSQgNxeSixD+qjkSS2CPJbB9y
iF7lZ04yUZClNvS2sfAtBxIG7l8xwiTHpI6zo9WH94FuJNvwzSTshVn6+eJjt6eiHStv9G21mH/n
9LabsP15y9x1fu1e594WkJO9VjonPVdx0EK0QKVBTo3JIjBb/3sKzJMioh/8Zz5pcGO9jkpWr1zF
ji9ZBpMg5H7qbjAL5WLyjLYy2yZfUrrvkHyox5OvA8/elD6lRFZl9at3RtEVjeYBUG9rzQWuBWYb
bLc6nubpAYr7ZtG4vE3oJn+dJwLoYdFYQ/NSTrIH7rb8HENHKkZUSujHKhs/i5FoulyfPjRduVar
IXsQNjmACKYcbb7cmFxEs0nVBmsxp08m6E/U7ShpzXK2JUltL4YWsPq8UR99cxW0y2+7Ug52oEwu
XIg9hC114JZ14z7cCBsPR8GyUIN6B8/IJcsHJD6QWXpoHbM/w5t5DqcRZfLFwwAL/wbStHElhqIh
hv8doHxIdBK3uDKci0vGWywSpppq6y3MBu2yhBiaOuF+AEnmIs3Y5+olBh2v52NwV08jYVd9Uz/y
7HAQI1sedVCK6lBsLSS3FsJ4aypZvbgqUmFaA9OcsPmdrN3pQ7iokjJcm45U3AW5QXYWat5dbCna
HX+3DeDZUp5bkwSK3Or+30OuLBPIUCjmbvVDqgfZV7+gcNWGlQqyI0laR2NhnXQYSg5OJetbi6DI
taUecgUFi/xqZME3MlzlDyvcoqjhbfidKbcW1XPXxlHNZVZ42MymcRYZz+anpnYOYtaUIhjv44GP
OFqj5k4GC7mPkbhZaWppniib/w6lgk8BhYKk92Sam9lmwuS+y+SGenM8hF3qh7yFy/rXMmo3/5ft
fndVYZteIecude2BlC+n9GU9Nc2UeRUNxUarEMDvaTYJD08dlE2jyvxDJ19hE+vFkELQB/Duxl6M
5n2pkknhAtlmlEsdGmDlk8xy8lS0McWi1heo7J1LRYZtqNJil6lycJd2NdW/hmbeEw1CecpxIVdC
h3SBLIbxpTeaxy7iEyz11dLoyHFyyj/e+FXfUa2K7uAk6rosdEplJmZVVTNoRG9qhMs4sbM2U9Q6
GJMfo5oPF37RoLnu/fYbxSqHgrLKVw9yoy315e2uCNwQGRv5m8FnbJfaFvQ7mZW99BQgbR17HNZi
WPV1u0aoKd2KoTt24Uo2tHAvho46kV8hdHEc+Kl88WCyotwI6q1ClqUz+s/gmlPo1wrZVp97Jf05
LKd4qxg6keNCRdb+nBXD5Jrr68GTv7fj6MD8asqoDsU6WN86jUBHd5xgTAXFEv6YVSK18lmMRJP4
yURkoX4POy1N1r21V00C/YQNNMphZO3Wmx7WKYwpOpJAFJqJCR0ph9ssXzWdEqXJOy4NdZ2rHdyz
b9NOYWj5Sux425bK2sWQutK6Ripm2cZtdjCiBJ1A5GJXI/jzb7IBCYPqfJHGzliPih8cmtJOH7VI
+4aIZ7LNPQ+cTuNlZ9HYbl+fOvsiBkNVFM1qntQkT1kaJRJLfVN0OwgNX9y0oJjQKdWFo1rSXT0J
hpAN8C5pDNuSoWjv7HmRevqisyGfDOqGuAFuYhUMtO1+bFG6JH0Rfm5UOCpNw/5adx43uiiHJ76l
LqPp6hbOiMz5Ck3QVyVvy0ddG6IDj0rKGorn7mvE43GsOV91InVkanMZLKyqPOij/V2s4xzA7Zuy
k/ueikfyEY3OfTcwbpRkcv+oK6byhYpStDuBiOzF0VE0CUch38q5TU2nSdEEBWWfcl0gEJ5aNkzD
+Widc8dciUOoHU5ybam3VNxavlRRKF+yyv1cBp6yFyPRiMkwchcdtXHn2a6pqn5qcm0skKqUK+fF
HLXxbLrBsGhlRAVHSObWjtrbWzFMJOMZVeclaqxoYky0NboS+rxrqn8SvWj0k2ohup5nR9VinpLt
mkNLqYAMZ8k7x59dZP8Wem06sDmO/SmcGo8oTLoqte6TlZnNVkygvuUifRJkr6aeUnGYl37F/7oD
PSS6/kS7E06iFtMN53RrJiaf2/jm1JByU9D6ghBrwkwLVHQFn5vC8dO30BiFl1oiVIye66ju6km7
pwIuz1091HZ1oqrPcuv+nIX6LjwMHcpwPCfYC2rpvG+jFW3LUNd/wLC/r8KGIB8kDRwf3b1ZWdlV
BPJjtRgXspf6RzH0FN9fFzLUZHZkPVf9iD5SNH4xXTvfxHVP8NGxyk+TPSvU4Qsls9Cy8hEmvbMs
QEgdMrkPPul2BJmxUz01AyyQSdB+F2Y76fxtrvULI9mZnNEOMHfD1Dz19H8OB6nvJvlCpm/dm7sP
3ArpcMhz39Z82OfmrSAvkC7mPT3Hureog9iWqdWdJC/rELxHysrolEuDlrmOmC82MRvJfXcSTVam
T1LvWduoCk33LGxQg4ChUfNyIVYAMgkIT0+7FukY7RTyPznir2h9U5OUx90meivm4h9ojQsxawTh
56ySm91YKypVDdOKwK/JBOVmQJXem6OoAoPSxzwZ9VeOsVEEtWXLA03OQ0hZk8TYSmVkbnL4zGC7
VhV55Xn1jzwnlC/FBTqB1L1QWfFL7J2/Fdn3pvs5IQTgb7aJIePDhJ1aFL/O2whvoRJ/E47/5/6/
22a23eTj31akBswqfHd5NcH0aoJJHlp4z6/V8NUHT0+1hSJVxYoYQ3ZFYSy9WlMPfAEFTOZFWEQz
+qjIlZ1pvXN14nrgPLS7LXnboS+GhJ8xt1mLlWJr3Zbbu4FYljDpSeujeGHohJEDP9yMoeE5C4X7
6jm3u7UihmJdkscZ6UxZ38geZeOU+bXNKQAROr8ycXXqfS1+8Md2O084ddMeK4KOt5ehy5MImLRC
yNm6Twg7NQ6BUtUo7Pu4cvQzuJeDmJMnU9ZZEHVoA09H/0fYeXW3jaTr+q/MmuuDdZDDXmf2BUkx
iaKyLPkGy7LdyLGAQvj150HRbdk9vWf3BRoVKTMUqr7vDUtRNXR1P1y1RhBszJR9+JoTXLgStC9u
0N6lDx/qrYt4z0nNwqrQ3+Nm89EO9q87oOpy4/nZ3k9659w5Vc7ztSAFaggdiA7KBud0tp2zuvOj
1jpEXfd46aeGREP+rQzLeV/wn0XgmxEeP4l9J6xk5S6zqn4fUy240Mmrq+PlJQ20MhJYWZthyTYO
so+g4NX1XhXxOscI2IGKpIp+gdRH2z9iGOBf4y/hXS5/KaoGVSeDNNnWU5yiPAj2z0qHfIW/TXuP
x1x7n6TkvOzahPE1TC1vMxd4Jr/Wqc48BbtNPqDWoYqqnxrbpew9bALMl7F/mU+IuNvVAi62gev5
tV3JH5eg964HNg1Q4FFagkz1Z8NiWd5ghIAcp5OKqt2iXY7mBDKDjdFEGzXDL7dqWtVbtYQoiPBD
wxpp1jGPwnwTS8y6wBO+S4MTlGmCbIODW3o9FPrmUoaF6p8uvaYgQsHCjd9/aXHUoGoZj+o5x294
gmzDc/Yrdhtq1zOsQvZXXJys1rBhJuuHoI9pHLOxTk4JPFfU561jWuTbiBjnPvWgVc114xzJ2br7
yB4eNGuAZY0q8sqaZbflADV9zogiwD+dXs0ITQS+Id22zeWlvnTb+VI/FOYv9ar/DJzk0t/Oe+0G
V0UkWUbkk4amObeLu26ecTzu6ik5zov37uBhLWBgoLcVi9muxcFlzy8q3qjWCGnWU+hmPKCWsU05
uXe6luz7pS/WB/7Rj8IXJEzne+FKayVaVHvQgluh2G19sYwee4xIJsiZ21BcTWGu8jTIzjKp80cc
l24b1MTfgFmVWzcSGgJrQf0WwGQmflRD9sOjnYQ/ronFDRTN9gbpagyEGkyABr+9VEVujEARmfz2
xmg1YmkF8GzVWfVRDaqoLrUHjz2McOSJ4kXz5aOjutMWSedq+PoxvapWk3zUDXHyuffe8rGat60l
ImPbzC6kRY3j2gYj0mbNOirYRi1NTpo1p7G3WMWLIM23BJCK1b+NAkuVHq3A2lwmUfNdOtmZ/GRo
VrtPrTQ5f1zcChT1MK0/apBHSs7oWOKVMCfOEyHJ6KDqPrqoO1H78zo0DG3z0WBMPsOImkY7Rxbw
DpcXu1Sq26oF2YF608bK7V//CssjFNfX/Re/zYZjFE7yGOjej4uqU0XV8FH8pUvaaPnql/LPabQ5
tNchtlpr1fox+H+cy1teWOvqeI9n8wFpj3mXjF68ahcJrQ5lf6QA/HpTa4F1XcYB0ltKaitDNOom
I7+znpyEYG/YTjoul4zRKz6UaTavVRfkBxKUlTBgiqLa2Y+557F7bLW3YTAOMOdQ49bjkeTXol2+
1Ddz893KUOpI0tg81519FHG/HTR5TIVTvceFL3hKWtpzktrNZhTacOfqTrLz0Na49rGeWPf5VGNt
ZyJ+33VfCuGlz1ateXcVROISubfnkHzMUxUdVZO6IP0ApFkX+AbSm33FvRD2Cs/drw1ewU+ZZfL8
tLS1KjmYGT15Iz8yP+s3E3vtjWetXC3JHqO4l4/ZWKQbvwi7XV648lGvqvSGFfBFNarLGIWffXaL
J1VCjsPbCRvuZqoTFlozmb9MFnjxj8lmkfc7AsE3U9+R8Jsr9jCLiI9EIRvMyVJE+eTK68xdk6MG
lCTawEP4TyceZYxj5AJhZwd86UdDI+ov2Lx4SCwTBdCKmCzTmN0ppBUow9umK7I7BcJa2sRSUm1R
mt4KPddXU8euw3O6mnRhpq/A6tcPXmVXD+ylIUuUc7lTRdVgVfCE09Q7qyrhyPZkdt7Tpf8yKNIW
u9SIQ08+yTRfD3b3ngZRf626kMnwb7vZXX8MMPRurbNInoRhrzKPTXBWJ9JBKjgPD0Gh3aZtpHFY
Avh5xrJMnotBkP/Xc0grIVKeO8uDs4BHUbsLQ8PiTQzFunFiUmTLwzQ3M7SNU2x/lpK6qMZq6fHR
7T/XTRIXvlFA7s20q8r1USfkTO0jN3I1pYV/PY5xc4tHSbPGpbX4+r/3KJhj/H2O3mjwJLGqaN9k
efcoJu015G88VUupLft4Pw+jsdY0Wzxa1dg9ZvmraefZg6px8BjBydAZtqotmQLvbI/oJEWiu89T
E1hzY585m+LMXUj5PvDIjh0tfe28wNqKwEoOVaa7557FwB388LrlMddC1+V2nAPtyq8BQOL67iOH
OWO2NHfm84T00qVoStd87mXo/VL8aFWd/25sSexvj+ZtMZvdSV0CHeUDHroVUo5/1qk7vUfxglBw
SBakXACeU4Gtro6y5OZS2S9o0rT39oVrzce5Rh1bibL3OCDxTPKepDFr+0n2QPVLM3nTG2uN6Gf8
DnASOFjiP5teikViDQYnkwi7WsnZGTTznKEgA7mJn8mpiOqrS6Obdt7BjfRPMZQGUj3hSyVYIgJ3
7ncSA5tNFczWUxPb4pr0h1ypook4+F0iMkx6Wq1fW9Ynw6z7R9XWIrCQaU18ViWjnuq1f54TlvI7
NHD86ynTsjUAAOxFJne6kc1srbFbit89y9uyU3I+ya5GVcREIcudtPilXgzBlg5qZLYYk7Qjik5q
JFvr5H1unG05ec6nYRjqncyu4gjp7xnEcPstafA5nDpDe3Hl8N46bXarSrr5IvpOfwZS19+TXLvJ
8wrn7z4kk2nm0VoVzXIodkCB3Stweq8F/PhD07rlDMpem/c1qGszJzSkLxcnHtGc+nk3FihlcBgY
tqpBXYw6dy/9PAQ/rhENW3+MzwVJFOyPeoECRBhvvRIXrdHvORm3U3YOet1kxcyNB5Sah3VWC583
fY5Wwmtt5LiscV37UXXt9k3jX26LsK6uDd8hBO3VKDJqX3sLdW4CbhVWQyMw8ImnVGUN2OL03fBo
hotneGGnX/MwXBN67P8oUnlnI0b1Nk/8YGyrqe+6IKv3cnCJERqFebbSRt/EBgl7NLu/qEGTf6hR
IfruOUOxivWyfS4lRuutF8pVG+EATn5QoijKb05MdrvvMrd/IiaxeI2BbVetbRVHJHnsr6rRq6Lg
kTdGNakLducv+HcHN6pkucJfW/4A4myZGuniv51LNTba7P8+V4LhiW0ZwY29DFZzpeZTlBf2RoXd
pNPnuBsl3Y943S9lOWr+uuhRHBLL3roz0f6Y0YPZoxXhPOVG6m0bWWZX3bLXlmmL9K3GCiyXoj5a
85moNXlfSppRm49jdq8Gqsk8pz7g4DHwzKMdg6AGtlYRXKu5dGv8+1eKnuso4dFjReHlEpmdA3Q0
zpJtL0W/Ui2BbH40q+Klj14I4wDO4/AxOK05WUToB62MyWIZbcG4XZsu3mbAWMkF5qyvS1W4yJ7r
sTEl2DJxe+ldJIBrNSM9zkjk6b7x5ugxMOOuD7dDVE2frRntqT+r+walXVWte39b/VtvNUm5xPR+
662q4zT9FlRoG4+6L/ecnJxdhhr9kz1FX6XbTl8RCXnQECB6sc3UgVzl6DA3W44//TyvVA9kFreD
DGBzhnENoL3/ZKXGuLbIwN+wm0R5Vde66kaVe3Djw6ILFQxf2Vpj21XZf5RRfcZXxn8bzBa3o4ao
tkc8ddeis3P0RK+dpAzMq7kaxBPC5gO6cmL8WrXWsvDYfxAY2qE6vOrLYH6SAFvQJ9HBeC3vmtMC
9/ibejzUbjq71p8iHy3YwXF+9E8wivro/1G/9JdL/9Cjv5pfvaG/9/943Yh5/tJf/T2/9/+b+dXf
3y5/vzdVVyMJlCcrcL7HVj987VGBnrMcfxh/BZMuQfDfKfeEDMyv+Kd/G1PbOyJyK9lwOs4e9aB0
G/rh9Bm9NqTYWu2TZ6J53Cz1mBdPn1HkWds/60uIdpf6pf/s23JP9KRbFRiuXAs7a9tVXmjudTNY
HgYe0tyoFnVRDR9FddcKiyF/aa7S/tjH47j/qJ+MwSFSFuuP2Dqjy1Rk5lstxbNPVvUP9HYLzUNv
rJ+H/YhHzXpEhmWb10GLtB8X/LTakyqqO3XRBtLlkd0JlFB4JGlQtOq5u1GXrA66m2S5qGLojM4a
iZdu81HX2j1xbFWOtDndWnY0r9Q4NUQ1TDWqsnA6W+T9Pf1NzhZWb230XPlOcpKDZ1zqpxSJkzF3
sdPUcSThbGCf5YD8S5YXx8brcVHPQXPtghLjbrTbtROBXnhzHlTk2Vr078r5cUw43gQVxy1vesQd
ZH708S6AUioxX1zqoN1MGLuy4UhcaH6ueQe5bXrsxgAJXGAZKB8HbbOORh9GQW6eVaubLDwrUGJX
hhXPjz1CXMtpmM1kt7Z0K3hN4+mTgS7hH3l256FkGK1cF3zEvPAEkdW/6nP2LWYF7EDq/WcThtuw
w3kuPiMBtRwxrQErX5S4xr3uxSADDITd9KY+qtJIaORW3TW3Qjbj5V7jGbtxzJz3bAQIBIcf1lAR
QT1vYCbetGU9VrtWTmyZEdRbk5wcbxxoWyVaUCj9WPI9FNV6rCcbvdtau4r0IjlmxjA/CCdFchZh
uf2oO8GV38Vi6484xhpaNL502SL42JXxwUz78WXyU2PFAbDEh4HWucl4omCAZxfJiEtJwxPj5wUT
yB9FzkfpUQsa9OjRAjpDg5LPwuvX7EXImqQGy0YW4YmzFOHZI3ony006WvyTLG9R16zAEhOCv3Jr
Yb7W2uIhLrLgloRbe22DLsEbSpPwJeN4y+TdqulgR5S+b96rC5v7W0s3kDKM0C671CM7YGv1nQC5
fV/lEFMSc0Z2+88hdtIMxA3j14+qGZHOvW4R0P6YhjwpxjY8GS9DBcKU63zuy40RYoTcAsa5yWbT
+oQUfxPp3afKMaOzj5jnSlXrmYmDhu2+Gqhaku/3t1iwg5vKCChuNHOBK+vloc3aQNv0acsZqSrt
7SyN4tbPovJyKbA6wTYZCWwXKMq5Alm50y182BzRT7dFJF3YN4b3GYnmbW1H1fdq6F6r1hhfbE8f
rjQzFScc3oZT1VXNZjD77kk2RbghRZ7shZHML8QXgNFELeSLwZheYr//rIE1gSZISY8c9jfF8GiX
nf2kg53i451fSpx57uI5eFCdmuUrA+fBWHkJSstm2e80fcy2jY1+H9yX8dmSwUnjufvF9dHBtEbA
OUmC6ySUTHTpxqH70kxQ6Cov9+9HlMWuBwMcwARS+0tD8M0KvPoTyvv5PvKiZCc6p3tbUkaqAy69
aOBOpTy20jQfzaR56Ym77iJiAft2EX7tAsN4WhBH26z1kiOmv5AgEbNaY/Zlvo/aH42pTd8AlLL6
wRd/iAMv2Vt1Yu19Eer3XYS2N8Jj8zfwQwhoaV/byM/B3QjzLvKwrRbSw3IWqENZifQ6WBSk1SWc
Zv0E9qfYTgu04qPucucjMu13fKEuLc7SMTZ4iz3LptL7OQ/vjYsRKvZqTV2Ox2j2CC3+9VaV1cW0
7fGoQyP59056p+mknaNhPDppwywAGGMwQkgl6IDMrMSQ56hNnPu6HeVdGnxJbQtb9byIy1M0hQ+q
zQs65z6upb5vSzCpA5SCdJ05sX0lK9cgh7WUI1Rm1yzNFbJvdA9sNB5rf1c0qPxNtWns55aUNGR2
j32wQcZHzOC/MbCU/Z0QCbB/fTirEoK3/V3t+kSYy8y8UnXqsugp4FVgnDEyYSpV14Xma2Fo3fHS
w3k1i+hIhGJGS1TC3arAWuAds+AfG9O7J3uf3uZ6gMlM7N8XVuPdl4XTHfHUTlaqGHmjeYubIiE8
6c9fhDEcRxOkixZk877TbHvLpkN/A4CI/Kl2EKN2T+RJ3o9ekx19xwxWURj9YdfZsuVbPKydR7dh
b9KRN1uNKCg/m1mab0TYCF4/xwgAlOCNJ9iweB6Udb1o/es+1gUZ20rehotdARKx02PfgxKcbK14
jSJsmz0PoTrXRV0Anvd9HYrsHRe/aCULG2OPAUm1zBcmZhAp0AxPFk/IxeKF1afefU/g72oagR9C
Gze2XSNgYwA82LulaV1LNr2HSPI2+vqyRuhut7fnIbuB/s1S5I7ZLVaLPBY5BdxPi5lJE9XzI/Zm
OuERDNlGz3fQXhmNV/wTMhiH/Kg9hGy72Gu+2fp0qMtFhD90YAz3MxYHRTytXGl4z7OLPW7Stxyq
oxaGtJltAhG1ryCQcIawKsSHLa99rfMVZ6HoddLd6oSUSL5WvXIPzreV+9iOLIOQfNn4eYksqink
2RFhy2/abbFCbbQXPw4gRQZEJypTPjqRttanU+ycZV4neNaM5dHEQumrVZffHN1J33QD+GKS+vjK
Gi551zyfAcq6SF0UUXtWdj0mov2e6ze1tdIHIW/9hUammLSKcQsWUyKHLx/8hY6rqoYsQp0ll+Yx
8PP6cYa7eMRkWq6aNpP7EUzcFnsk/TbrkgT9CuOsSiBlAaYsF5QLu12GPjFPyMhOrxprMFdaXbgP
yLGYq2l0w8+yb25xgfCjFY9adxG05VVvkjKDOdKUyba0Kp6Ug5VpgKNyPF3N1IOY0Xk3hKmseRNB
uGKf2J8uxUaG5rZzEGTySUvzMaTp1s8MXT/qmcBnC5nRVW6GzY26FEvypuWdHy+VWblHvcY+qUa9
sFEfIUZ21TiYeeQ+qJDOjtJzbhVbV0P6fgIHxs+4su9SGVh3cSWbMwRDVF3/rBLLXYfCZDhO3vVH
/Zhp9toVst4aSRahE41h5/4yHSsi2J3JuUylJsZytD+JdvjDEDPa+mNcfS/OYvC771rm9Cvbb6ZH
v50D/qX2cORkG2yGrnpnB+DiokEKWeplTCYMip0qfjRciiSvskCUN3+pH+1e36Toam9Ut49LVRHC
sMs7VWP7Re1vxsno16YdlFdjeNTNSD6oS+zz1oam1A+qiFK5geIvSjyjkA8a38IHZC7LXeT7uMsv
o1Qdapqw1400OKp+QwfxJZvD7WXA0q0y43Ir5nDaqFFDa8uHttVfsCStTqpq9PGalSI9q0Fg9yrc
RuJ9TYbibAwE4iYD50qrHQjGIsvP6mm+aVERbW3Xio6ElY0HY0beVfUYPfFOdEt/FLrfHlpHDNuw
wytYr9KDqGrHwuTFDM9NB9+/D5wTqiRIuOIlsHHsRaQKa8INMrDtgbil/+rycElqz36JEyM9DWDQ
1nXo+q9WLFgK9TbllF05L06I/Unhx+uuAjFvGH52EIVlnMCnJbs0TYfbquvqK9RG9Qei9e7aFiJ9
aZrEQF+mQJfenT5rGEJ8FTI91Jll8Wzzp10SziG8Ei59zOIclJPJ6YZovBsirJ9Pb6GT++tuDubr
JpPec5K7V3E9U4/+ys6Y0U11Smt8K02i0hJZ15BIBC7kFimQZfhUAQuL67G+7eu5vQ/j4YsaXvum
uykcZNlNstdZUtwQbLYOQQDUvK9HebY8r7yKcdt9chrDgcJaJl+Ei3u0OvK0wyGRg/sHIgfPjptV
b0lVNWtdGOZDOU7RVs04cPS4zOih23rWigHzqdGtnppxdID2G8kXJ5Y3ZmZyiGLGElTFN4OM1/R1
8Z6xzNh/cxOLz2NwrZNVxPZjPADDGHLvbbCAsmioDxxsVKQf9SjnFIlAwVzrJYZe5QVFF5V2f83K
0a8Vig5Ua7+eyvfQbxIMqEJ/3RqtuY8CioPMEUsaBlyTideAoe7sXaJhEa5ax4wTWgwke61arQZS
uwe1EG8/51oLTH+DZnH0nsdXPPyN96Y3Oky7Cv3kJCK/nTS7XKhq49OCMKsr89AKd3rmrF8fIzON
rxSw7Pf6ZKlXQLTf62v2C39Xr/prY92SkSycvZ6n0bYIjBgLeit9jqWl7foM/QMvTLPnwdTqo2ti
fqlaKyPXOHdMPJGW1iAwcVMf85vZWJI4nXhXcA9bk/lxGJAp+EB/qDrynaTjf6I/tNHOj6pOAURU
g3DICwjAoZ6F0HGAQ9uNP1ukkbXUfGt8VnZhulie1G8djtcv7SKgTxAQhbOla/7dybZ9BapRRQrs
qbfP6s5c7hD0vx21OT+qqo/6qnS73fBzlGogIf5jaNg5v4wy4/lbOwt7bxpGetsXmbepoPtsnBqV
dVWnLhHUhr1ZB7haQeK5Fa3s2eDC/YPnZa/lnEn+hT+H4A62C5rev770U3OFIaTJbiGu/FKp6aG7
8WbwDr0jEm0j7ardtwjdrvJAxBhuLq+Q8QpqbjXPZfTyCnYtvU0RGsSdrD64d2cDpp0xtt8C63td
peO7U5fWmrehuCW17BxjDMK2Jna7t7GROXikCe9KKwJOloYsX1xdws5pzH4/LsXSaZFezvz2qFoR
c5BAmeLhNOlJ+eL0xecgHdwznO7yxU45yvOrOnYxXxs951XFrNdvYPiQN4rt9JxqQfEIc+hW1Tt+
VYHQgDQ846j05g31Zgrc8gXbd/u6HpIfw8MCibEEFfWz5eZ/OzwC1PLmztVlOCLs9nXkBebaKyzQ
GFYSrrOAaE9mTZwF/D79JPrXAFGj564V2l2Uk0gv/PRTb8X+kRBPh6dNnX0aObVudU+AluIzWQWa
K3bmFOIwZ7XxeexwZx/Rh96LCYskLZrkpotr52VO3D/qHHeKJr+HmswWeyFhwNdYpW519i17PCmn
XeXHu1TxfceOw/nTovdnVdvgWTgUaQiEte0Pbd48pKhT6zs4Ad0vRbxj+gNWUQ9Nr1fnOGthGIZB
sbFsGwXE5VIU/eccuZTDJBuMA6cuLW4NFMfXqef1W1VU/fSloZhMkoitVV4maMd2E1g5KDxpTU9j
SBQhtcQrDoQNGfLJ2YBGWgIKCG6jyZ3fjDzUXpwuX2VO1r3alqsfw9HX1mpUFJn9unCwiVat+uuE
vN8rgZbkVOQ4qcHx7ti9p8VmEmF9FInubghrxluZ8wRHY0C68Bg5gXn25bZCqFsAyD2BHyJKIsn+
Z7EoDtYik7Nh7+2vuqHl+Y5G2ZroY/rsdxnILLxSvxcCpF7ofkuBIRA29uZHq8SGdhzt6Np24LMh
FZFcaR6ce6et8CuaCTeTTUcf0XkfWIVJDUZIW2KbsBvD2jvA3XbPIgmaTTDl5mtrOrfqhewk3mdw
IbGG40Fa6zNQgypMb9WdK5pvmhZ7JAJ/q2/aLsDAHnfxgtDnftQ4cErdkSfpiuGk7voy/XHnDY52
rSdAxenwUf2XrrijD5fWXi66Km5NYDIjbZb1cbEPsLK6pM0GPqCbxkxfVWO9wEWqZDXlfv6kkl+e
Zn9hq1TeqCb8A8qNib/FTjWyBckvczVJoB2LkXRynJnRHSZ2zgajJqBNCWx2VRcud8TdrzTdJF2M
S+GlvglNsZdkb1eqx8eAPEFaKvDGBpTmn5MkBX+KnyDys7yMqlejMunbmyDDjlw1/DI7L2jfJqle
33OU6J9F6d8kkwQJspR8o3jW9CQ4q5Inqm9hsWhyTIV89nB0x2uynk/OUqzBM68a2x+ATjBSR7Rm
bUaBPPZils+ZjKd1gU/eQY0l4o21ZGrPezV21FmwpyG2d5e/wUBhJJS4JqixPkmubW/p+Va1Dlno
AH1c/PUaLDjbwsVCUQ71S+im+1k3vc+urbmbHPAD5KG4foI/eHepR5Vjk3GeP+lj2T34tvlF1at5
kkmgzhl0851bwr2W3ex/HnvbYLXt2ts4yYKzazouYQgDDcGuGDdixFay8ePhDhbmcKct9PyWx+Ss
B0DOftY7phNvSFw67NDooRoix8CsokSBZamKal0LEHadbkvMSq5VXWFn6YoV09k0hy4F/G2wi79q
AnM6ZCQ2n4Zqvu/aAZ+gjljg5An55HqQEXEIOA1L6VIVo2bSojmrSil8NbzM8+FaFacwLa+iPJ62
YQYG0e97d1sq5o4eh/2qXm4xj9/arYyXLQx1/cLuMcD11psujQHhLDhcY852RTAfy9rT3jqWVKdg
R87Reo/IKN8uEJFvXRHsMVGrnnlIiGsUYheHXerRCPo64XqjG4/OUFbxZrqLm8a4TthmX1vwZPye
CLnJor1yhrF9KLUy2MdTOu7GNJ+eCnP8Sujf/Zq6rCPoJXyqajvf+iAvjgTTkzskcJGTcTP3q18+
uPrYv3cmFr9e6ObnwAAUIASoV80r7Gu0EcQqZN/DMkdRXcJssK+XwAxw/6Xyl9tA1Vp9U2zJD6P5
uLR3jpGtg+WoyfZ+jSFBeCJ+bfubwdOTTaJp3qYvOu+Mg3fPmSfl1xLXzV5alge+hobIEQBGpTNC
UmSx3qtKMlr+pdmJY8gmgStXI0pdm95A70S33PkB71xntxhLYeE1dQWr8fgdc5cWm4Z0fogCDpyI
rJxVSQ0ge6hvxuWoqmt1X7Cx7ddNLto71SXkGXaYK8NdWagBPzjLJTIR34jKLDiooiWj/BzrexjP
d1DuCeu3Lw7qC9EK4vyDzp/8FkdZhl1SUj3qcFeu9AKLgRpVloMXzvGB01J0zoMEPyRiL49x1Ggr
fvjdZ9nkP2Y0yYH8OaNAN2sXzKV+hVWoubeNDE2Ltg1fEWL+3rpWexfDJMDuMXhR1ZOlE14p5mDn
L71qz9o5ZmI8cdqeMX03HT5r6iX6uJsRLPcRZyrxWhYb9f8kPw2ja3HkhU7nVTVc7Hz8tYi7pbYi
CeWui2nGaGmw21OqQTjdTsutXKyA1EUYjYd3CH1qBFC6lar86GOh3Ltz6kJfJyVhR+UMbJjTvuxI
VKX8JlcOGM3nyctN8kAzPOCoiq6GtvNfOnf5BlWfMBYLztGQ/HEpAdrcC3Z7m9juq09TU3QsrWF5
iEIt2fhhKLdaA+7aDHDqKiRPqnCQO76y1WuJ6Em/BG5tKDCbrM6w/0SI9t6JvGyFtdn8pQdJyhOs
yO/NLMtJn0awFX9KNao7Jbh4UWW8tHDQZpcbbj/6yXQo1olbWOsSb76hL4e7abnkjU8cPaq/9wUa
IKqk6q0ogUXaTOxF0V++dAvytrmtnVfV66O6m9jgOGZV7D8ampoAVuoBYFSzqdcTujTAu1pl9qUe
oiubpeGcixGfq35KHkqwPGvTBYU6tQAYhrhqPhtG94LpZfK9tMiGmj2rbmDsyt6oOQLa0dH0BaZS
mvPdmmLrNWimmAhOMT6ZQzZuyrqx7yQSMFtTpOKmN2GUmIO9EDoHufnAy8t47Nd+HUDRI2FGhmWI
xY1qFvBBcYYZvgsOiLuGcDBSPFWGTVx1P/cuPjoGMK5Sq4m9ZybmbxhN8mkn3bEHj/cKM091T4mz
HDIp4nUrhmrPKoXsokjtTbwsuOrSdWkdX8qZ05btyhIwyf/5j//73//v6/hf0ffqjlBKVJX/KPvi
rkrKTvzrn67/z3/Ul+rDt3/90/YMdpvkhwNLD0zPMWyd9q9fHhJAh//6p/F/fHbGQ4ij7XtusLsZ
S9YndXF8pBVNTRyiqh1vNMeyh41RGeONUaVnEZTd4aOvqtdr85kvKrF7P+RzcRod4tnoPeGJku9J
IOcbVewNx7xuMd/hLacVZEJ4a4XpSZUGEXpP0N7BG11aLXaWSF7eqobKHKFWNRW6Zj5CXbbMr/rO
ql8jP/EP/px3G1VEa7Bct36Rnka7rl/7DYjq4jWzSAbls5GvVSc9k3ITEAo92GXyXPrlee7G9s6w
w3ofRJVcGVYFfVxVlo0PXS0OT6pESLW9aw1tuipFkG38pmjvKk9++c+fi3rf//q5+Mh8+r5tmL7n
mb9/LlONGgqh2e69QzkHTF11X0+tvB+06lmZwlslmKJydtytsphPpf6ienGayDlMcyKIjPJ7vXBm
1MWRRo+nT/YdaF57z0dOfZr1x5+9nCVS8rNKj1wbVV69X9dROr7k6FbMIekCVQIbDBkleYm7vH8o
Zx8yL30iLRTn1LGJitz95zfD9f7tS+oZvmkGlm+Yhm/py5f4ly+pCehxlhwV3+dWdFvD7outzd7w
QBgzf06H6ta3U/1L6RckWHonIZ4dp7dxkGsr1VD79jPauuEjdOP0KItgusrGBpu9tnvEfBTLyjmP
H2SX5odLMV5SByp/oBOQ3fVaivFMnPdwMH+2qBzDhJ57NmBV9pFxUHemZnk3H2PVqI9Jf+nMePW6
qsdHfTgCZ0U6kO87UI7rupyiaw+meXUpxxY2lrxbO9XqLl0++iGQF19GBGrER3OeFqW7xnQ++l9W
EdNclonfv66B5RmWY3rL4dm33N8/IaEbAj1zyN1SS5rtUOgB7kHo//gBhErCDJxLsUY7p2ErT3UX
QNKXVffqCTO5tnJZ3idOWt4bOe6f+RDYB1V3uUiYH1FcY0i69FN1iNsWxC5kv1PFfnLL+6E2fYKo
ebed1IuHYU1St2rkFZSQEBkMaMqZbZXd/+fsvHbkxrU1/EQClKhwWzlX5+AbwR57lHPW059PLO/d
ds+GBzhzQTBJNa5qUeRaf1gMlYIusxFTLUHUEyJ16mVsa8XJTQp4ML9UGwSHd9Hk3XlqDdo9yvjG
+0TseDat0zSU8XbojfCaR4m+Bjba30c8ESuMGOMnvyNExSnde1GKHorZMCnvSRB8U1TA54runNCb
np7gYj1UptbsJoBRhDnb+E4n1nkna3BlvnMDlBn/25U3iBxGTfpiutPg3C4oSh9mZgou9OP6poNW
6BGGCxWexnwWfJusvIy/ElaBmGwjsuSrpb00RY/Pry6g/c612J6QapfVegrdW6dsAjQ3D83fIib3
6y/BasdzODBZu00AhFkWfrwznVHZk9yMUbBWamOpOQEWAJDoT0jge6dEaboj8WYI8LRkv+VX7KF/
qQJqXqPGPh0+5uQum7aVbFu69S0y/Xrr5c0+VIvgOVDbYiWIvZ/yyXQuLvnhpTEHu9t0NpRMxBuv
mHxD9tDcY8hNftRryVdW1niD6Utk/uD5WPQ5UDlnIP/YucRZa+BGchDwbXTtK/j+wpuKpVml42JU
I+yv5slG45JmzcIvYLyb0+T26gW05M8iyzCg4axrbzmnTvqi7lL1EmnA8pBt38h5lvZDHZvgajex
cx4zrNkHzwq+uD2sj3gUHDe6WtzZAzpubm6EX6ouh3jkOQn4GFN5JM10MTvPeyYm0y3c6ECOaLwo
XqX66w7vSNKawMjcsrgaCrwBJGmxzk6n8ij7MrCcaF1qxZVIxXNfoB1RcQL11xzxCOyA7dyNiBT7
60KwaVMycBHyOnmJrLlBBJEm4V/zca/JQRA+4WFZJ0HCFxuBLVubkxesbLbLa63ReXOjGn+B5ZAf
hVdZ19rWresYgab785vDND6vS4ahq5rpaqphajC4zd/XpaHy0sbvbfF18Ly1MfsoaHNB5K3l2E9N
IG7ngU37T2fpDMGqIj3+S5+c3YIOO8a5YqI2Ml8t27IWDMjKq1NK8mkykBZs2g3R74QjpBVfqoBl
TxbdkEX4Zcg6sgqqihAPs2Tbr1xYRX53lNfI/tsUIETP6Fn5KOrUmrrIRQafzcDo+s/fk9xO/LZ+
G5ZtuI6wHFfTTUduE395w4oywt1YsYqvihllS5uo0DYvC7xFATK9dwIFO3TtXnLHaY/Ek9EvmPud
CKVEtRDTNZkU784X5ve+sEZ8ajm/sJ2oD0If1NeoLBayP/CMcEc0tNjIppZhEQqC44monXEyg6G6
3bbUCjbkjZpeJhGkm0TXeowXknCjO77D2hvbrz3yRvEMiv3Un/pLs2jzL/4YO+seY6B9gu7ia6jm
N4BxhFbprR838/Y1IZ4sgb6f5mf0S8CwGyoROg7HsHLyxzkvuSqy0NzIpjI2+RVW6i4m3lUgvKzD
8A66fB+1efGIQTYZlqb+MY6Ktv7zr+X8Yz/Eu9YmESb4vYROGuP3v+qqrA2HLGbwtQtanKC1/HWy
au8+Skv70udVv2hE278PbQB+wHct2MqO9oxGzgZL7P5ddEOydVo93AozbdZ1ANLFAF9y1ObCIbN2
lE1Zk32B0MnV2PYh0uPsjv0Oki4qj02JF/IdYoHYxQ4sLn2pFidPG/tTgVnGczOKa1BF0xVRovzZ
1cUP8h3NWbaCOUjZFEF9lM20Dftl5dr9vpqvLH2Oav5k2Fs5GoIbXxtpVW98V08PwQw5AwPZnrqZ
T2TN2vHtsqn7+gRqD6il7JFjH7PKXkdG3OG0kNUoTbVR/51F35rze6lukR8jtvnAe6zYxVFNMCVR
CWHEKlONuJun1o2/sz3ImbU72mcbKbdpIczcPueVealyMe7LeUCOyn6tsex/+eHlD/vrY6oToxSa
ahuqyWFN+7wR7pGi7nrXN76Mul+tcqsAUSuU/lbE/MGjRuK+5FVkbThSRGerdKz7dEJ410ZgUbbI
gydX0ZnAQTkCz6ZS3Tr3zHCR1eBqxh4pM1mgFZVdHJu1329Mhc0onuMOqlOEWoZLx5Z4/+c/6n8s
1bowVP6cDRUmrGEY2qctZGyK0jG0SPtia95rDan53LDK/FIMPep88B01NnKTvUgRlz6DGulXZua5
d2Wq55uY4z1GSmiQiiz3DqUTWgcVCM2uS6bp7HVDtSmwZr6DftYvemNsjkWoEYs3i3oH6BqUUDKt
HS/19ib4vYOsFWrU3WrZf2v/a/Sj72MeibX4X15p/3j4deFauqOZjiHc+fD+6ZXGBm7izD5WX6I0
/ZFlV8Lz3nmIIusSzlgeic8RehqvUDwSq48+WYtbRz9pGGzdLijRqFnIajTNIGKjHDfyBnKyHEDJ
Zo5+eMeRpPX4E+rdoTBQBmOA1orTn2/wb1lVh3qWahqTdU8MFNwBhFEdQA/cML2+2lLHZO6zw1Y7
36aA+ro1jXmKj+bKAq3ZERnYOrur6vRJd4R5kGZDOBFnd74qmp1ARBcCFk1ZyLl5Gt/mpuD9nYUo
g3bnK8Omj/Qauq/Taot2KM8g5Z0vgZpgT+8AxiNCYnOIFW9m47tfrN5uljAXUBfReueuShBj1ecB
xIYIB+dBdgVZ41+LyUN0cx7IRvZ4jTdiBi6C/NwO6hweYiCailcTQOSfHxNbPge/rQEWexoXYKtt
O4AQjc+RASQrEw0t2y/WAHK8rEOCX7gLrCOlt19K0+tXoq6tXTA3lR4Mt2o02VmO8urGvZeo8FgI
8ZSxxZTdowV2ipfbN9RA7ZdWA//h5Ka6lIOujg2Lx6NCMY86+X3Q90+4E5UXUQr7LPxQX7YoK38D
5g6jyhjfproA9Ydryj4L/eKpUqpXOaFTsnphtWNzj9xjfAz8KVkn3qB8bcKFnJDrmbsq3GA8ekXm
4hPv8eqfb42f3hPnAOuJXYyxGwwFNzJJvHRSi7Cf3/P7InO0VbWovh/nAvrPz74qM6t7WSCV8muf
nPxxrRJ19W3eR58eoZTEnuK3e32+f2mDCuI4qZM9f7Rt9RLACXlPDOyF4nLI9nmt2G99hG58bb93
DRy6pFMr1Jo8690usQOHssgGvgNXgsEIImf0Q6+EmlBn1l2XDWheJ1BDXbfcdwWJP4RCEh4Tw8cu
Grp/BH2uGvsjG48+eHHz5tHRwb7oef3iQhA4T2bjPAJnM9a9i7hbiBvx4+hXHTZ3+B5FSFcs2biA
MB/aq5w7TDh4JZXiwVplrq+RDKvyKVnI0VuRN0vTjab7hIPjSQyasdX/K5Qi9U4+yZ98iKxgpD1t
sWK+++iSF3y6/lPz0+1aGH2rUujWQl4rZVY+7pdiOXZQCyyNcrtZd31u3IlCa0hw8LHGXBvmPjmq
Fq5+q/15Xo5m+MZVybF5M8bdknB3WfVz79loLfM2QGxaO7kSIS9HnXm2rBWDDziFeTE5osmABDGx
FwNFrUb3ssi9BjEDL0yXM5rm1tcIc9rb2QwXnue1c6E2LfyWWL9+XBrZrXLRp3bZR6O+Rt3o2XTc
8d5Wp3qp9V29lU1ZDJnWLvrOSfddU0z3sk9LgQcrkJ5kS/YXo7vPnWI8f3S1IkI/v43uMkM0dyL7
4WmkiusERyNCreMbtl4/yDf6d66imQ+DFlya0R7eRGkZoGlQb8Ih5ddZfcxKA7XyMqYFuHwYg8to
NNJymfgXD2mzB1dVhsfaj4g2kDLc+t00POrlaJxm/qHjdllJfBIPKHAuIAWZ2+WKAxmFl5MWP+q8
I9DlH+85LheP6pC2a0vr9bVsjm4c3mdjuZSt24yx1JamrytbGMuEGH1iCQh72dXG8EzjGOodu78+
22ETae+EafX1Xg7IIumBfW5cYcxaVn21kLPlSGOr5yApygfNRTy7bER/jm1Hu3gtgCRApOW3BAGy
FFnH1zxNs22GnuJOqHnxjPXXvZzwJdR9+xDYtRKiRgevw23M8+A4A7GncbhCgU0vkAEWtxkaO5mj
Epunjxlyml9kuKhZDchkU3XYLFcOUYQAa/JBDPN3llRHzUdEPkhpJlbj7bOsN9aoNZQoaxLQsQcv
/WYgoFPG1vAdoyKAxVhqPnSTjzxO2lg7L1JH1l7Hvk1JeOZcy/7LIqks2RV3WZaOe97HKYoVry1M
L0z6BgQA6/xn4c7Nj74iNfkZZ6LlBoSbuwjI5b5h1beUygFpZaO7pwLEjMrcvgYqr2WpGDCNyYOd
lvqp6PmWp6JH8RnVxi+TM1OWNGW4pCohPRMzEd3kkArye1k0WvkF3hDoo8DN4dK07TvUXCvJyi8T
IP+tV0/FVjYT/VAMHvCwYSx302jWG3kxkpDLHJ7ba68oyDt58biW/UEd7ppIE8/FpHaHpDfFSt5G
q+yLmhAu9LIe6YAW3clEWCZsQW94N7ExXpS2NCiaxnuM3L/Ifs0Huw2+WxobDG/xcAzm6XqjqDsX
w761nFWo4mrWFilfENBnwyoUFDv74X0UDRIA5SLGb23Zx454ttTWXgxNPb01fh3j9hSOX0Xkw1uv
9O9GlO1Ik/iAMJW/c7iREQGda8mJPViQ5t70eVr9iP30Xhk6437ywwzGtBjuMmDzSwgT3iaO9Vnb
V2m93ag3OXu9IajXXpQsKvQTr65QMm9haDAEK77STZz5qORH73qgupywyko5e72mnAcbHbBYL4+y
66Nf1tTe6/lHseH8NGAGhrKe+LBtNVg4dE3x1UlCZHtMxXseMyMB0ewqd25e+PeccJyFAYWDTCx9
lt9nF6EH96QoT5Fq9Edj0Myr2vjiil9IPMuyrWWXLFKANti0DO2BVCQR7JYtg6tqwXMfA7gF+hKD
ImnDZ5Q67GvclaxXDFpePDz6xo+8DMPnQtWrlTOmeB65Q3Me5qLQI+QdsmqnellzVh2bYq7JQTmt
NI1iKSDxrWXfp3llMmB7aT1B2tFOla5Ox95NSwx06uhpGkiD+4AvfoT4ZjSm96MTQbjwkJ4i3+pP
ax/E2O0iCHzlJkq0hQAqfbR1hGM1GGkdgpVGt1PM5u7WRFXePI016jALe23Ct3tuMgwMqoLHJBJp
9VxCFFxjDBZsHd8qnzMDOUtWdRu3GJp6aWIk6uSIXs7N0LbtXYCW9FI2nbYrD2wwo1sTRUX3CC8R
/NE8OZ0s9awX/vdEf/LiSf0KFPyvCIjm+1CX3sKvhP2UVHq9yh0ruIf9l2+iflDPg1IOBPlH9ZCM
/EiJVSCxgp/P0lL19g6GbbxT+W9vaWNzgZQnVn41ahyyu++aFvR/82goVZL8HbGzW8RYI7yU4Ris
qwKI8N9Opqer2Ep4AtTIck99qe+wWeQBKEzrJSsz41B443g3t8qm4Jvyg+wZFHCyUDRjQsRUTZ9t
3wQS7SvVQY66WobmIrr2QOIZ1buhR+XOnTaySdY42vYE9NbTmKXP6FGZi7RV4pOb18FV17W/WQy7
1zBI810Bz2ZtIUz56ueuRtivUFFlYdTtgpMeNPlDk7GCCB9hm7nbLs3qCJtZLqjda4Pe7boYanUr
R/ljQeU+qRLwWdyy71cVMKUXExm9q92bv3wupMB0La8x2mGjY89oqV39gONYDjS5xLIrtsKLj9Ti
yqnS+hW59FeYSfx9Rv2SjLf7zZk8gFrzRQLuyXYIBFbh80WBA1LLwNb4dQqS20WW0y+dqnC++X2K
QIUd1Q/+/EmpHvz6SYDg6tes8l8txVd+pGX3yyfB6t1NirVgLRWgROdkvEzRy6JKm82/HPLmWEcu
k/W3rDxpNN1ULQJnAJD+GedpM68IFBU+hR0FBsKfbXzUq0x/SfXoffKj+orwn/4SGDEI1rp6Gkq2
Pv3oreQkuNjYGgO1vl0SNOMhMkEVyeYMmNyiQmfww3ELZ1D6Fdokxk7eEYlIUBZFTJJuHh3D6Bpj
QXOncSo/EP0JL3nuZbsgwWeB3RrCH2IKT76b5Isg4kiZhwPs0nTAGSuxnuQMf3hF8617lOMBtiN8
dnORrVDjVZSOanIY3eDFqV0LwRSD07hqbb3KUGYgoXOCWwo9aG7WShbt4jiKwBvRdJNyQF7TtXey
aTYWzNCi0Y+BMz6yEL/ojpU92HGXPcQcOUBiksnoCp6FpR/x8IZZepSjIEba859/Qc34nHmYM6Gu
qwpiNRYsIfEpnBXZrCZl7fSc8IZxS4BwMsjeTiyMXoo4VoOZdnRuhWoerSrjj4p/K0Q7j0SzNYo7
L/umq070UFR5/FBiYr13YtGQRowglrtoiaoIE29rNVTWY150b2rHi7lNjebq1w5qK8W0TxS9e5u6
ftpNAhhngDjcW2mgvDERArtYJg454MNvl0MPafZOzaPTz3crWhiyrmOV5x57kpcReLa8vC6m/FCQ
RceAi2nlDKfIzLQ6paBPX52fn+m6dXx03Mxcylm+QNBPY3U8ynugiURSc1wpTjQsByKBdzoKc3cF
5gs+y9vlo8sVYGKMAdE22ScLDyuejYm67u1S5Jy1k1laryomuicff8VdbqTovc21j77/VfvzPDty
f97P/W/t013i0BVboNPkWtX7ulO8bRSE4ZID2jSf0qZ7LQ2SjWi7fPXR52vttOpazVjLy+RAZ+rl
0kztbvvRZwsHwbRRLzein76DA0ces9YET56v7oVBGGsSPUrVdeg8oP+eL60saN/1TjyBHwsA4Shr
OiAwqU55Mcqu/vLnv+9/JPwNgzMCaTULFjphWzn+S8IoszjkhHoTvCNUE8YHy97VRvYEwav5YTnt
Voy19kX1HbEMdNu4lmjq76tgsraQ/fNTjvr9Igc4uABhxR/5XCjI+q+sGCSobOp1c/nz/7LxOWti
2K6wDYKbluGYjik+Bc4sTfXDgKzUl2kcVpE71UBEKMykwPPZtpsdx+R40avezz51sLH4xs9uoadm
925n9RFqH3BzDYoVaQTIU2nav/vg9RepSNVzj2bYozKmVytV+/ei4gfSsZTZpcEK2nThZ/p5bCpC
m4OJv3ae8JK3XEfDNpERWZOFnAhSoce3Ksz/BaphOJ8WJv7hjm0homzZJllR8oy/J49g0YPEyGb7
AYsFUyRlfiI/489G3lTtuUh1Pz95BZxzAtj7T/2yKWd8zJV9icjRak1MvP7mm3ya99H8uDZ3Ie7A
aorQhDX7BwNx82Mg3HeIA8RAanPEoMH2xcYxa0bnKTBBlwPM+TvZBVpr2LOSTmjTMihv0qvYONVO
aO6Qoxse1KLsEdO4E1HOLZWOv02/alFtmS+QN1G8MlgAn/CP8iYwzMZLjHWcHBR1G6+9ojdlouSY
ECNkywmMIZ4LWWtqM18gs9yuPw1kKVrtCznR4lFZ6hpCslVb2MjpxdMyMMLuyU6s8cIX8tCmHepe
c1EO7zCm4sfbuEVolE1yfZJjgFj0LGtOeYLnjVU2aLn6gYZng6GeEq38WZN9sojn0U+TZZ8crRvT
3gsfdZp+8ouj6rYEH8bkXmhFQVz8P4UcnBwE7ze5ORZH2f4YViMkjUkaDCRpXfx2lUnZGPObV5sL
FfxKpLXpxZnfw8Bo4vPUZNf+9hoGJL/BrLUFpzCPzm4+SHBmZBJBVcibdGWq3ot2I8fkrDCdqj2q
qyMblfld/r8+VevGfeiZPz81Sgd16QwCyEY6TSjoYtCYILn3XoP4gZVWuFeIm85VNnt9VN71nii+
gQDDqRv07JpmzVf8hY0LqvLmRdYsz+QEiEuGVRYmx8QJEI4ciDjnYyNRl2vZ/CjkFRW6rh9dKsmH
RavFyKQ0vXIGCIQYm545m0C1lLPs+ygCyw+WfhEmB6LH8RENLxwA55osasUb84WskrVKNmijXqM2
SE6Rn6GA5RTZ2uFnWFVRUa1TZDZQlUAPmiDXAPGt/dsvc/Qz+i57rBvi1v2oq+tbs27bexfbIN0w
vXwpsorQS1l0+NExOXD79pJF04ngT3L2yeEheyqchdeYxusw6Na6FfW0lc0cc8CFOY3xtQxq/6Vi
x6K5ifmaTGMHYfm3q6zuLoUkw3aziYgL6PU3nubDCLjv1bPyapv3HH/yPChQtAwf5ASU3saFHXjW
3RC63VEUORLCg1t8Aw0638ApFGeVAZw6Iiyk37WjOS3kAFCxeyIlzXPn+QXqMgjKxhno9dDRD3KC
KNGkVgi6dA5+qsUyTj2ze+pdDq0eGm2cnKvNTML5OqwQTgRkFUNgY8ts7LxQN1/MGmjWPBw5MWhu
i/NK2lfW2gnEcJjBxfC+kJ5TAuVYSsW5QV1lNuJZkpjhF/E+qIsUXq7bHIfc/0nY0IfuO/mE4h4P
tPFSlSXpKSCY77U5rbWwUa7oLYwPo0tcqQBDuoszfXjQUVm8b82THJM9lWYXoJMCaymbxC7uTdO0
DngqBvs6NIxNrGr525jVG/ldWEPbLYNmqi9pUpLCG4W4fb0IMa+yLM/eNYOHGlcedT8EQ/koMHyS
V2ZajARaIeAk1ACVFNN31+4wBl/gatx+CN1DZK930Og08Oq4qkmZLa0KYQSlQ/IyM9E2rUt4cpBb
S/dWGWUFJ6Fb5b9Do/r/mfPPj+A+Wd1W87bg4yMUXxf/8lrW//lWxpnKUAG5mrZhuZ/fykL4jZta
7fBsmpNzjZP2in1H+a61+GN2aLRsZTNDtsOqdAJmFZnBZd8Sghz7lZf7Shfz9djFMkMQD5KgEgGJ
/09NMW2XXcYYbWXtNlpa/5KaRKbk92PrvLMiLWnZGOQCITI+n3k4O9RlAYb6yax6hDdR3VUrQ9vZ
JmKcsvbR5/6PPjnPza+4hi5GJSUrhWZMsg8JTh+6qSTymLjeodOL/ZhNkbHVBs/ejC1vnlsbd5oN
esZoogzJe9c2ycqoK/tQugiKivoxspWEXZmV7cMgTFmeaUZj9x33Re0OKpMB6S/8LmcRAUjXhoOT
mWxW3pMNpOW1AFa56Wqnsi7JkJVozYXFq96y/6iDBv/HuRkW+co3vOrJTyfznuePPd8M0BltnJdy
F8fNgJOeE3vJNkDJ6dqT5T3Z3rCRrTFu3ausVa2jojKGn15sIz+9kJ2Klb6joOXtPybL64lSbdT5
0ttceW3S8jaWnd2A63joG7BkDc3b+qFaslfpi1dCwDZIgCI5yH9J5LoPZC5Ngrdh99w1GRFe/kUW
fgVLOOUDiluZLd6LNPwaRFP6VzhF72aVm2z7B48/UAcEKOaQT/OEkPfEcyhKlrreBTI3b5duVbmH
0seYX1Yb23ppGvxPfGysKq0tvOXHVgqFUjwXYMdtp9ZMN044lXv2484TaeJ7wwiNr4XwYhQTfeNi
GEFx8cual9A80AbTpeDBenbVzN/bYdVtyp4Fp47+kuOknoP1lGBJbzbq7M3g9WuD7f8lSdhX9Jpb
fNXd6BWWV4esny4OJHKVleznW19G2AO/zVqq2761661duMpbgHiNnJDgH7XWe6M6oK8ePWUhAZr5
hqpvVktnnJwz7GHjWhcdKZl5oPVI+KJkpdzrXu0dpzQtV1Yq3Luoh+GCLulLXeU18mWF/yw4GxS+
Nr52tl2cxspEP2nMxldoHuGmCY0MRD6jYYGwqoL100WOVnCebDN7RWVpuFTYJnAkYVYcTtN29BXE
kNpwem2iNl6q2N8c5UW2669bpNuelLpX7uwMJ1n5wfBe9rYbdCt5EaaLyarxHGuPpFl9riK0WaZx
AthRz6emMDKeP5r4RP1sloVXHQkt/dqUo2FFyEFe28zuSmHpE9JNyT26Jol/EXiH0O/Ezyqvvm72
py69gwaNW1n/Y0xeoXhibcSWCiZkH2eeJ97Koa6Q7EBwDqAqIfuYBE2nW/skn6XpvELFV8qOjsXo
icd4ch5u/YlrEXUDSew0g3fPbvqH7K/ZkizTGkEASEvJXdoUzSKYoSbKiF1LGjjm1ZrK/gJOFj+I
CFndrgVYgzjv2s4a+3Cr4ldjH2TbIxmzxXYTjRxesojhmOdsRMayLrHqufWVpXUO1Uk5/AKumft8
7X4E0u6xWLB9BeXWReG3qvcf7MgLf3R9ucWpOA8WRfotxSA8WhTtlZOxCBZ5HKFo4U8/6tG7WpXT
f8N95/tU5dq7PpkDqmAI3A2EvReoxCOz69k2koIJJwgIbC7vIdVDT7NzCHLNVTlJ1mqjwSvKcdKl
7FMqKDMLJeAeqbwHGYRwi37n33L44zqnx3osCKZ83XnpsHCROYdrGvtrxSrNC2dcFTarpu0zN2rP
4LaQiRNB/agE7JWdqeq+oBR39XzQigtl5Wddd2M3hTOpSTKbJIvJ91PtGEwgf2b+UzNiTWEZab7o
qsEGgEZBsA+aSIFnnetHbEQgs+rc/g4Fte7gB/WbNvuzycKdmcStn54xiFeOsktOtQJEIT10Tlcf
c+0A50FNBLskqsRK10f/qqfNhHuVNeJMl5jnJlK7te7m2RO+WDrcW8P/ZgxAYGr20IsuLlYxsj5/
5UM8K/Bp5rMbIn4o71T52s875bNBq2Ep+tZSKnEmtJWLMDg7cyNhG3pO+ylB2K0vw01tK7MvAiN2
YkbwEPHnXIKEJGoSNTsq6WmYa5FWpie/qJpdjgPhrRb8t+/TaO7X/VqFyg86QD24xEZh38zVwFLV
gyIoZFMWwnAya32bhLKh0DHaYKoTW9oy14rwrkN6M3GM5BXIj35wzLZe6RZUZ/QyUAYLiA5AV0vv
nMTAh3UeQA+tWPVu6xxKP3BfqqRdJpY54JECRSLru3Ejm+C+9jjJiSe8fSLSxRDAEtS3W/xc+arZ
fedh7X3BtD1cpvksUKYY1SZLwuyELC9YZmR3t+Xkd/eaO43LIIC9riYkH4w5wuTPsaamD829k1Wv
H12y5pS9uQpnN0MVwx8tTp0TjuQOh354cyjNiaU+N2WfLKaCncsCziEWkQ7ifCgG3VcEwJYa+TCE
dAukFGR7mttD7YNikm3e4v9p+2n1aqoZml+Z+qaCH04rNfubAyKinZngvATQIIhN6wGssLUJnCI8
Wnbqn1tnTjgpTfXc5hnqFyj7/mi/JUmc/53pYEirSneeFZY9gANJc/b7Sj/kdhpvk7ItHzh1IvGR
lsm3DsNNeZXWFVd/ZLUCuOctWVq3f4786eJ3ehJZQtO1dZWwsCuEofLn9HvMixhl0Dlq4f0l8ln+
YDL8Y0qsDw7M33rt19/SeFq/iRaZ6wiD9WUcnkcdazythlasCC28tvqwxwkJy7/SM9iR5Zcwqup9
664Muwi3aZEHD0H2kMTNNTd886AqwjgQLcDQJS+SZdi1IGBMSBmcmsxVro6ofg2JytLB7WDQovG5
aV81UzFXzYh+G3G7Zgv9hHCyUUGpaQJsLbSDNYNvbBX2FILSb7qGuFZmvEU/QM4ad1P+jBmdC9IH
BWOd/CbOUU52UjVP26ZV+6y4E0ZFPglMuPZiRzY1XUKsVI529EjQA1Vvva+vYsSJy+ugI4WoSB8V
1SbljkLqIsOndZOCTF31Hv5UTpAsPaHlG6hu6qb3EmMzib9aU8/2HaGWtU18fCkQMt0QAR+WdlWw
9xbt3pvCZAcXF6zMBG4oFvkCiV4InXioKSH/y3VOjicWaDin5WJQw+mxRzQ6UnBvHAPe+dB70RTR
Y3sNjklZA7wrNqPh6Is46Endx025UhFkw/kBLRml17/GOZJ9nZWV68z3soWilOkq9fXiIQINCKRA
PyNirZ8buGCxFrY4MgRLFG6GA4Bj94iDIcLnNUQycobBYwxpcpkMOiFHfN0AIZbVHh2+FXqYJPOj
Zj+hY49YQ7GwBiIG0dT+laqlcQI+880PjK0dsGeyyjzKFl43lgei4X7jp6fUMF+GyDIOfqPaq1gg
38uuxV9GmtvgHWnV5FieONWlJ8j86alkkR4DRF9bGBlV5BWPgVk8CdGkBxGSqvbMI+HrK7JY1htr
7z5wMHfHd9wJsnNuWNFrpSRbze57TK3CepmTjrw3AdN1lblIAhv0QxFgAIeDHkzZaNF1XXNurcME
DGI9q3luMPU9t4kznYMcgIpikxWHwnYqPFxmVZhrG3swxaEoo5c89fqzNxKUjdHMcLTK27Wjfu9w
Hl2wJDt7ZEsRhdaHRy2q2ossdBvlxKHMsOALKkBXpWocjbEGKmfYp4Js7LUHibIarQD5fhsbWsC2
y96bFo169ktHvEDTXDhBcCyJYh+UVBn2o9u9p/DHz6Y+gI02+BkNAK5L3cBYmBM94Ebwk6uuQiDB
mxx9O7CTXaW6vQwV4y+1L9d6qPN6GYfhrGbpXQN3EXd68LWQ5JHHGI1mFWctRuhpsCZg4W4T385X
iCivrMH/aulG9y/LmvZ7zIBVDSqAITQBGByKwj9Il0TW3DyGj/Y9RV7rgAKgdQQ/ssLVPMIiKEGd
CesQb5HBUl0QPPTw4U4w2NYd+ILCWf55kXW13w7/8v8Gl3AEW93/Y+/MlttGtjX9Kif2PaoxDxG9
zwVngiJNySpZ5RuELFuY5xlP31+mvEu2qk65+74dNowEQBJDInPlyn/wNKY+3zPJJyDn+kD1/uoR
E6PC0TfYSZffBjcSFJq52yyml67sBN0Qd3JfDCV97rtuuulHbzmWpruvVYcImiTWgUhl8gMlAv7U
xc5Oi2pUzhe0DfshegSRpF7aJbqkraMBNRjic97r2b7HF8LaysE4xomflDIOVnqV3Md9/ZE21duG
1Zjjr5VZ+0Y1PsUZtoOJiYaYaadomIl0d9J7PbcLSZy+ttWtFg7HPG/1dWSpw3oOtQbnKAdSiyg2
tp1t29E5hRCRcCHIV/mENyGykS9eF0d7K+7+0IsFob+qvCtd0/P1UPPHWPmIUlXykFKHVprrfclL
pOuMuVdPoETMQxHSnJVKluytQG9OSbhtBMq271+s2fxA7YST1WTbeUTNtAnS/kZXuw6Ep4eFgFqd
urrvzlmOObAdlv0a9dx0lapuTNZCuyLlrzCbEOOb2c7Lyz8/f+0vfSw1UdRH0Omm7jjuuz62RLfT
qa2w+Fo46nQdGq/C7CkwxzWzDB/bSCdIr8jx6qJ2VnUZ3Vpu8gt+jPZzAkrWQcuxIIqTR8MU6T02
Hm2+wvEar/gKEE//VM4gDHFTcgYFilrnKKQhoPGjqratAu6sOVjVC04yzj4ixsM5KL3R1DT1U3An
fTzM8Ojp7f75Nul/eU3EZCmgDt4VgznI9xOnmuK0EzzZ5atWZs/YoHU3wB0y5NjyEFgn0ipyNldP
mzPIiD1DlvAYzdq0JQcMXngs3V1s6V9Q8u/PE+6yaKnMyimDhJ/MhboZx0G/WUZ8NP/5tLV3uT1u
LVLdKkxKV9c8MXn4Ds+gpYy/AAI5X+OG90NNrSevH/UNTn2oagRhfSwcG0zJ0j1Y0ZZs9xG1ceNz
6U5H+jpYsBj30WtX40UZqhXpSs9vnTlbJS5i/qj/rzWqFbGjq93HtaZu56g8IKikbro2PGkuYg0B
nn92m28wHLGPU7i0G1KN7n50SY6NXYYwSY7BJm5GQhc7+xQoU7FzRuSLIyZ3TzV4y20dBEiXhPFw
49gzEyDMu8LxxcOzL5N2VSfzl8JkMjCCQrhOlbnfzuHk7ErLjRi4lcOmTYYa+uDs7cLe2EWl1dwa
Y5dDys+c7YTR1S4wzYQu3CO8s8KRdNjSQRAz6k1jht06qIj0vOQJJl3U1l8U07TOdUZApij43Wou
Tps1/PeVk8QzyaPgHm6ZdxzN+KUnUILmI4PNaT6iWVsdqrYDfkuaYk8Xq/mIzsao7D6rBj64KGoY
zYARVdlFR1tMTpmMT7GLjLFkjMxjO4bTdkTza+3ZVvHRQ8b84A39NwvtwZwoQNcOGgyya9US2n0A
scOASAVo6gfzjadX6SGqR201D2a8kF4o1ladrWe8wq+Go+DDWiP+OKpeVKxI9Su3cfFYmMz4Y92g
5ScMKgmmCm0Tji+oc+cf29K0D+bQLuuOnK1qaVcU4YUvEPS7cunaX/RU7xg0r1XZRE/CIV/toVP3
jkHVq4HHe+kEX+0mjgg/hmKVOoq3S4Hs7DQ17pmlHYaLbVvDxQw1DDGT8FRmcOZpW3aTOXwchEMf
VL/7nIfyz2+a/jP2S54dCXQYPprO5L1jviN3aqqeNXldJd8mzBRxwcCmd1TLW+pJic37PB50B+Ox
iqmTdUW6dZdp7coYASdL5f1qQcgqmfHhMLKdodntDowCmb64y29LtfC26hLpu0UMT4p0jHn8mbE1
cwvbvDL61NHk/OJy/tLeOUwuWB6AA83Wnb8IzBj6uCzpNKbfxrj/AGxY+6h5wN0bEMbrgJ5yM/dN
du1QQwMnMaw1fYaRprnaurNosBUDV++21crPk9uDoE0dAxBkMnx0xnuvdL/M4Vzdh8z5/wos4r2P
Zrjxhs5MjGG4nklD8vOI0dbiNm+xLPimhAjfLEgqjqXze5clhArIl+7sSZ9WkRKURzg7TA8Bi/2I
2vDVyTy/0GzrKAdTg2qclXYCr1cc9RG3rLJnvKPhT7EKQVc63dieDa06JiQO95obCsESiDUopnl+
My7qygjaPdZAzzNIsT+M1AW40jXnJA+aPbnh9D4fGtJmNKZdP3365yf3DsEmK6JrMnhzVUsH6+q9
w8sseY9ywpQm39xcb7deaof04AG079a9NeIqPdmTZm/hSn2bFYyi+slX5tY65VOzhb2EAPEYnY1J
bW6sPKrQt9YeHYzrr4arHHEsHJTOfIDsixskZI0N6MV4VbfZsCapgvZJEtaXpQg+92pPGx0wqILn
+nsAr+fU9GiR//O1Un/+8rzB/xC06C6V1Nbsd21CM+ZW64ZF8S2zLHUDkna8wAb2MNoeQucYE2Z+
yON0A06mOHtL+NHsopegXvR1qurWLjO98CwXpUdqF+UexB4skJXQrZK+T29peYNj5bZ/YME83Sik
e90u38ZKc8FQeUKogvQo7MaLybldTQSHYurWwTNDPO0zxbxOTPdd0uKP2DnST2e4WeLjgKpB4Rkr
q3Khu6rG77XdbwPm6I3U1E6YkoPl7wYVpV1cwnpwMwX0+MqhayTvdQjCJFr3mIas2rAQkx8MsZY7
Ky9Ws2krmJrkSKVA0PmA7ENx0wnVozD3aizsEQQHS8OJWb3yoMxZvWGK4gP4xfKiT/ddt8QHhpwh
eXobUndeVLgMD9kaILi+XozfCQmBeLbjt97uT17d4OVD54MY+IpJxfRDRhi9WgC0bhMcT1a50OG3
rQar4rq4ELN7J9cu4xOTWOWqS03roEXB5M/u/DLFvc6sQ6H5gXB0DfTiW9TXSF2Qx1xhGjDdVLh0
BDW+lB3afhMt+84i6oIiR8JDRdxHpEJNS2TghsFZYT1zmoYGUbEke7DNBk9L4cCru+TcwAzBjdFO
bTS3Z3N4YYK++5ARDK2QETmi9TbuzaBJHwD6+0FDjricv7iZEt7Qgte7KUTVuwFat0pmtCPIjasn
SyxgSK9waK1uwqD6gkbRtwYe+EErrQvCzuad2ffTwUFNdUSX9oMeA6mcrPy56JuzaaNK37nhdcRn
64pY6rrV8jucI8oXJ6Rrty/k9p1PhbbYq5mph1Oh6pfJ0vSPsxbtZ7dKryNjTDTP5u5As0R+e4xG
LIQimLTg9Q52TOofeVJiiyr3tgmRyQnE+3wOe1JVi+u11xD/s19E9M5fRhWOrVmGRWfoeBp4w3ft
8IAzJbXO7L/Z2Mes02gmisvhZbleTxtKBPTBdWsqZLvT8XKvVkmI4ImthZsIY8a9HS/P+RRb+yxF
cD6xEB7/TNbDWSGT5R3TRGSoGDnRnd/gEAkZBCk8mrjwDDdjldrFiPtLYK90A5p0OM7uRgtn5Pvz
cb5R289pVhwMQJ93SASUGAgW/RkNEmuXlNqLVM2BNbLHu8Q4WhNzQMiXpX/k7ZBtoI7Ri/QRwxB+
a8xjawcnRt9DHoAbGsblaURUKxV+n0Xb9B/7RNfWy3CfM/OF7tqUbNUCCaVoKb5NLkgjexq6fRgw
oZSKKhw08WVIhvkc29a1W6rmdQzzv35SjWulitxziawYYLDuXfG/78ucv/9bfObPY37+xH+f42dm
JMuX7h+P2n8rL0/5t/b9QT99M7/+/ew2T93TT4Vt0cXdfNt/a+a7b22fdf9RvxNH/t/u/K9v8lvu
5+rbv//19DWPi03cdk383P3r+y6By3dsoWv1p7ye+IHve8UV/Ptfa5B0zdPX8q+f+fbUdv/+l0Ls
9ptqElBAA7QZ0IheCKHA113ebyqTHQ6oApQQPJVfKsqmixDp035TNcO2+aTqqYweyQO12Jayy7B/
I9uiA8V2SGw75Lf/9Z/L/y7+9/rc/l4MkNP4qRe0oA+5ruN5nuOS9jIJ2n6OelQ6ajUAwHfKmihf
O2Ff+2Ob1b7159rrNpzdGLrNMazUUa7Lo/6yD2HuZdPMeD//sF98nyzKRanpMDfccNyFo3eF8QZ8
qR2z22hwOuZW3MJP2whUfNu2NLtI/eFIxMZ4huArFxU9KzkOeVBTJAAr5WZ5VPbzoT983dsxb98k
1yaFeb8GlZShJz/0tvPdr45mAu3/bbdce3fM65nB/VZXuTehOivOWR5TaO0ntCS8rZJ1x8ppkN0P
isYvlrHxVdJRKsS8ALVyuVUuHLv9qYyzZ+PLPVC1V5piEZuJT8tNGRwrX7uX628HyqJcvB35erj4
4A8/8He7320LC/IQbWqfIyZWEb2sjm/fJNfwPjs7as20EXgYfzLSGsCrWJULWFnf12RRh0m5rE14
Ba+7e9ENLh5+6fKWvT1FefPeFQv5/N0QA6DZdghkbByC1o3pVv4sqhopPua1JyfeJlFIrZWVtMzJ
8Tdapb4eKLfJj7x+TlZp3VIMUHzaRdbTWW6Tu3NNO9VGlO5lKRttpghjNGB/+KxcRVf0avfOuJOl
15dDnJEsvn6pKEKkhI96Gc2m981YJxckV+UiHrXh2GdPRZz0PpR9stQ5SEXeCRakzDtfFk3H7daz
YpTrWDNa3ymzqDnI1W7uSHMwn61FCGKTlpnoIgxeKrHo26mH0jQ2aMH08cFx0UUU2+M/j1DTYK8X
jbpv9Kn0A8J1oSEpqJt/lo2mNLaZXfyhT03ly4VtcfPlmpGpla+JhSyC9AQIVblbVxzh4plYQRM5
TJZ4mQJFZYlS+rCHJ31QLSv3hzYu/JDgGNnbt1Ujvp0sckct4lEMWzP2RkmQA68Sq0ilF/5YT8PR
yiFxehZq5epZXlgBfIC2Qlyea/UhLk8MjtclqaV1oTt6zjxGCAsusQ+JOXvq9u30iRecjV6rIPZF
3a3E5cPWKH1ZlAugUt+LaV6fXWSVdpYXV37nVBkUgsVEp1cV9wgf6m63zO2tvAsJ+CbOhvshf03t
lfkwgYhKtIaw1osnP1mAjERQ1REtcOJ8ZfbT6IdxzSoTPummSgtrlQngiLug6cdcN1TfpO2W9et5
acy4cYOooSVZ07U8KflMTKVhfrHVD3KTfEJvzyrYLdVQ+Bmad9gmZPlD1Rbh7rWYiXOekxIdsKA0
V62KuTZGM8dQ1L7AsR68qQ53I8IFsLKH/aL0LUKj7JNrCJ5udTPLDjxxDNKQ6ifXz5o3oYe2Uuq2
8VHfb3E67b+6aG9nENId3hOs16l4YlWWgQB+xO+I0cVgVr4yGMxFy9UgieixxEa3zZGqbsKbLNRL
XyuKyk+7cOLGLEHJ3WIRNlCS0cnks174qCpR6+PM3jKB+5+FLLqLV6FhF73I7X0f/uEOE55HZU+V
cMjp+m6WBzsjXM7guTtfborCTt/HdnmYUvcTcui0939erIsHEBf7Z5mJThEhKtXm7QpfLxPHJ2pd
y1whVHL9CP4iTLnAt6uURXm9lVnVvjkMOyQog32cafNaNYd4La9cXq4DTpRLlUu5ASj32nZG/ZCI
W9RPUIZ6PcGy9a2+ytqBUwtz3TZWeEYrOv/XN1hUW69X9nlkaPu3TSbI+5rAGkMXhRbYoIt/WyD6
Eq8dK15QeeAnS7APu1odrgloBgKDrvRN0W3LIsMN/DVk2dJMgFPLkGwxn6HH75WaFkwsVMzFqDb1
sGMqM17bg4GGjM5sriPqPNOwo587aQnoYGA8Krwo5bagmD9De0t2OrIWJ7mws5QpxFIlHRFhkW5A
nFv1Gr3jBFbIl2uOG1JJcZ6bjo3zUWNMgOUlxmRlvbR+leewhej3Wt8Ti2FChd1DeAJvW024j+gJ
FV5U8NeyWXfBuvDga0WhtrGrhldNPv5GPEi5WBiaZat6Hpk5qT1rjY2mtqx1Z6C9EPUZ0n+ercpk
5XVlTI/H7ZOVW669FbvG1ralOvawAOKVMzNfKBdhqH2ysA1eLzhh+KpoOuXCiWlP37bJYrkUTODJ
VXmM3P1WlNuMJIz2+myfZAlUIA2yPO51VW794XteV11tXNsd7Z49D8quaesbvchbf8K42NfxlDyq
7W0JoAGsoSOM6+FLDEoYrkvLA+ZdIHWlV9QzFKxpGkQg1WoFrYYpNr6uyv00Kh+CfCGRnYkMk+hP
sPTOyScqnKVclRvlohK75ZpC1EynIWra22dkcbg1ICS8foncJbfKL5pt0WelOlIkVWtjISTLsfiS
t2+KApR79NgqRhGggP4Uu0sZz8jVSAa5YmMi1mQxzUcewltZHvhWfN2dy7hZHik/lMk35u075fFv
xdfd734tefuM5SXlvuuxGvvzhH44y9cDX7/DqRuY9oGrr5uUTr+cRKfXjnR6shzouMGGASwXuU0u
erH3rbi4dJnyYLn29llZ7Jc68jNrJQtm6NCxylVouMuylgcj0MlWufq69e173n6KHlFdh1kWreVe
+XvyI3938A/f+Lb73SnKD//w/eIq5LYppqVw4wO0LSIh8drKxfLn2ruiQbpjTQdvgWvgYF10Y7WI
Nt4WYA5xZbHmr3KT2sd0754Izd4OeVeUO/7HbdBo0k3co/AqjzNkvPDuu15/5W/39wiyQHiqBRJD
nPGfFyrPXW5rZSMlV9+OkbsbI6H5et0oLvXtGEsLreNQ49ozGocxrgXx7fu3y5s3Kvg1Mm0/5jsl
tT9WFdJiQ4ZCYCmDPJh05yjMnV0rojRLxGaODPlk+W3xurFBTX2F8gDuXO8OItFNHyW/Un6JLMuP
v26UZXXOpq1WQJ13mbOIXGAl1agqDGQbMvMZxCzwYN22bmIo4EwmYQfcGMu2rhwkmA3FIrgV3d6E
Q+1HbcINb65xGjJVcAhao9Je8S6ZIpbsZSy5yEgbVOyCrkGD6Yym4iXde6bvLSqy7WItqnPrdc2M
B2fPUP8Qid6nFfGTJ6OqpLCRKDH0Zj2Tc1LXgFV12v9cRnwkU2s/KjJCrlj036FYyI220irrQW9N
csTanR55zS5TQxh2MUZl6tTN+6F3LX8Si55c5jHuoKuEVecnYtQi1/KhPSYJMQOIQ9XvxGJE6dpv
oYtsw9L6gqto7w9iSPS2kNsQXcIfVzNg/8FXhzpVj1uUiRQ6iiWCRmBba61OHpfGdbe57I5d0RPL
RbtYw7Es0foRkaS8E5aIq+SNkWtyIXdkVTisuyEo1nFuj/7rQs+iQ7u4u0C2jZ1smReRfhhFw4iG
CKtyq1rEl9lMPDxIEFbzbHhuK5LHGtzT+fD+YE201vJjco9cA4tdGTwMMkTdD4v856LcK7cxZ16u
FG+y4GDVgx948+DbCf6OnhGNa7ntbYdcm8St8iagtMwNfH++cu1tMYg6IJ+53CaLnSaSPm/l17Wl
v8X6g0nq19GC+EK5Q35Yfi4OnUtnmxogQbpcjKoLn9iw8N+KiuwiIznYa8X+GlkF4rw/D41i+FmB
OnvrHw7KjHgfx902GhiqeksZtIdp7hGrQKHVx/LCJTjSmFtAGwTkuoDFjg6wrEEox8pFX5OL7Xr3
AGqlpVNApIuxCguwt8AoTNPdDGpfvTbgUO3oXN7asFxTp2019MgXFu7sZ0z0j0Y5+oYYoiEGNPpv
xX4xo3z1VpZr8hh5tCxWgZodZAry/ydrf5Gs1R1bTOL9z9nau6j8+u2/ji3Zk68/Zmy/f/B7ytbR
ftMEcpjUr5BdlXnZ7ylbdjE1LFQQHPhuDrnU/yRsyfJivClktJlIVHEj+zNhSy5XM5nNIAHMTMD/
S7LWfjc1YpkufxACBmqHAp9qvLcIqZuwb3IPoTKGnwUqq9FnEEu2ej+7DDtRxbk2rYpFOjiQ9VCA
Uhm9yd6VRXJs0HTY9ZlzSdbwFK5uPdy75YK+nfWIkhJotPjGbZN0DS+zTdOnPIDpXILxVcyVm5wR
DsLP+GJY8W1doDedwIhFL34/aJjgeQOuCsiE72nN7+LJdn2tuu1Gc5cvBBkLHJmVFoSHEE/cTB06
MlIlupkGUzs1MLpV1qsP/XJ2Gkzy4qlX1zXecamRIdaftPVKNcCmaNYLk5WnQvkMcg5P7kh9UBC/
9QoIGvXSrYoOlbskRkhlEIQ1PXlJ5mkENuxcqgyWpD5p15TsA7C0r8PsbBoP5fy4HXW8ts0DXjFn
HahOqjP+U8Z93fT3nclvJy0iyvm3cZ7vlLrZLlH4bbY2DtqqmMDXK6sfGRopHx1U84SZ9TkNylPY
cjedSaFRHm5HNTvHkKRLMl59UfKRamPW6lEZ52vcOFjHqifYPKfSU69eoD5EinVAl/7KhOVq1HdN
rj00Sruz0mbbtlg029m56eIXrSpxAYUW3c53sdvf65H12EOQyckFt1undC+OMe3zKcULPXnSrAUh
Xy4zLc7kFu8QzDvq4dFLu50J7sXU03M/L1czmU+JPZI7Sf3Ri/0GBOmwJOfYVakVMeK4azNLd87Q
7zqz28Slc9CzcU82CgqWdxl1Fblw+7Ge252jzFd1sWHVfFKzJV15ZvRiCEhKaJcnPKqOga2dgto8
QPndInYIUcdUuxVWMIeeXy7xW1plk7aJGdBrnfGYDtlTaGU34bhFO+NaRdah6iI/IfzT9NBXm/Qs
nrAWjA89Znrpkn5hEPICdO0FcbI7cRsrZXmoXSq1udxr9Z5Q/nlW+2iFmk2mTvsZ2RlwaBsmT4+4
GyJbON55RVMwwzeeFrtihAMQuDU8f9LG67TY4JljP8dGTrMu5WJdsO29mtV0QhzzEIbzCSzuixt2
Hem/fh1Pxg76/dmwFiSPnMtSY4usqmugPH5gTc/QLs7ELlM63dvRfDdW5iM6T/4yamujSs9NnTzJ
35iBw0yzcW3jmqlJBV+jOnwJWtdeZcW0h4L2RId2ss12i44g0pHFJh3gUFP/uvk6GOMqVuNHq09e
mrSlkeh2uZP4BLJnxUyRXkiAH8aHoATy0MwP01KDzMXBPVmu8ZKeUwyp64S6qjQfU7hZybRv6uHO
zHrEfiEZiObA/TJFy4O39HejQQ56utN5JI2dPbXDH97c+d24PKB++yCeYK/OJwVJPXrIJ3FjRH3U
wvHOiceNUi4PLXyJQZtXAxQocUkBJs2ThSOWYx4sdK1I/yzXsVWvnT7uy3CnT/kxNJgVj/CJ5XpS
uPoJuNNxtB6B42y9xTrEpvsF0bOFyGEVmEyyKtFG1O0UQUVxbllIWzYO3X2sTetk0bFTR0Y5pimA
V3qyrX6zBLzroL93sHReJtNEWfcRDZmtFuM2pnWExRNyZu2ujvUH6HwbPX/ouFPG4DxOFXz9VF0e
VLB4ivcxBGgHJMpXkmZXGj3N9HJ1mumKRMC9EKrsim2VT1elnx+cZNy7RU8rU8ZPQIY+DV54e0Oa
5GI26nPUVGtSsZtBR7OAeRQc06dnBKN+L6xxhc7OS1fMJLuQqKAyK2G8RR2sDO0LYXelXIOxvDEA
OtpYzs56d6iX1M9c+2Jaw/1Sq8jUrUiss2odLGM5GV/sJL3F4N7vGuNQ69k5rzn3iddjjqgS3Gmb
gXbzuTWaD32/nLyqu2/bZbdkzioJphNJRtSJ07MSx7uy9hUAhHQazs4KmWKx+uc2mK4TdbMx+/ta
5xWDsrEPomXbAIsQjRWzuAhaaUiGdGEmRo/3osE2sQfG6ukD8jL3UAMetCR/6mrkBYOHPp/uDWRr
YbdMz3r0DWfcI6YBF/FKijZB9RzEyXh2vEStzjumaYg6DaH72PdVvdIKehrPfKx760CfiPS02t3Z
Ju88DdUqHa5RlzzhSXqfFbRuXn+OJscm6LN51fInpKR4P6IbnJrFb0EuuMg3Tpsumt6Ah1PMz52i
XLQCQ2cyzR+GGNyljbU8+luQZHUrXoUoQvqT0hkrkHKHbMKGAUH0T25SP81eh3Bsoj0nIVgtsoUr
pwuqG6M3JtActg9MJ7wBQgFDfp7VrQ3NKHVscOnd71m8zIdkgPAQ1e0avbnHfJqQxUzn01zmp05r
PzNONcGjud02TZHfRrF0xnYWpYl1YU3eClEu9L/U+0mMeLRk7P3YNvvXNbltXlCZHPPu2Dv2bRwl
oBAF3yUPYtOXa3KBct/3ommI08bEklSg5zKDIPOBnhN+GkwEnAaju3F6mMCqFyirTMkCxu4R9txe
Q3JTLkb0fP0c7TtM261PGopajFECP3DhvJXZpygG1obe/Oi7GFMc8wEtmWyod7MaP2iOFh3nfESk
A+8hr1cPdWfvNBcx0WLYYKm+LUxlO/boteBOUiqPbvtiN/YuncDmFxYyxt1mWtVOvcEwcjt3+o1S
ReM2bwucanulhVRcYj4gFlDLOhDONTptTntxombaERQlqw6Vh2gG36lE1wJQ0Jb468FdeZn1tFh4
r9ILbOvIfSJ34W4Bsbp+XPSf48ldF0oSbTVGdn3iMDKxGZuXmflgT063qSqEeHPFTmlumDjuyHAD
/+LOJPozrHcfP+SLawru8qCu8as+ABB57CsmKRde86Sh8eAVgCNxh9PsHcPZNS/bdsazCN8o949M
BQelkqOnsdHKduvS/E0IPK7QRHl0FPti5eO93sz3qVleMjtY1YG7Xyz0AsyDMjYnJr/9H4L67yCH
Hx0O3/ESRJjMMA+EBIhfUBKA+37GNMQJ1TAZ0/LQO+lLnR5HLbsvgI8GLix4EoDKfIJl8jI59S+w
S9rPmMLXXwadASfCVE3Ujt4xIjykkQt7dgqwdtp1NiqgdRnschhCtC8EOnHSrqcsYNxuX0So9IsL
Z7Tzg4ik/HnkONB11VXQm8570iPj3MmAGVYe9I4gnramiDosR6u9p96l2nhnG/FTWx67Cfe1/NSY
tGoEttEv6ZeaQI28qVl+PxFwleiuwR3g/5+fQGgwxeECCziIh4+Yx51FZJIpJ9dRPzCvfqdn3Z3j
wOyrrTUJr22RYSvIdCeKMX6WEbB65oGx/7ZyfgFxFWO0v54ZCHfVcSCv/AVrXaXhuCSzWxy8niGU
WpyMyLhVWpTCpnEkCLVsXJP7L7J6Vy3xeTY/E4ndh+21tJIn1ZuejYgGQIaHrrVcw71uK5+qbHno
6LqMZF7bM2EIsR085L1TT3sRgtjeuE8T1Px4AUSUrna8Kdl0l0eJ7+bqdTGsQ8OzGEN3k5U1VOLh
LumbrWY+Zq66q+n8AoTMih5hSbe9Y3bokHUWtigBMWzMq4s1pN3s1LDd1kaznfLwAanHZ0RxP9mT
efFmlLyN5oog1B1gvpfa6/n65Kkpa5Dww1o3Iec71JpVpgbExIz/coDAK/DA9xEwt1+Ab/+ueiBF
p1tgW4Eav2fE6Fns5aVuIiuqtzuzVK9oEvh59kVG1tMDVsS/sJrBl/BvnrsJpopROxBny32Hc/JG
zWVsypsZ2jP40ORjgiZ6Yjwk5XjX0vGhOIeM00SjhrHVSu2He4a7fm3mvkFcnw3WUVs+Rm1xLMrz
kg93Hrou0Kg/ANGiMqgEpNkwX41R6PSg0q+f4g4FQLtg+hQ9uWKEMU572BOKie8d0UA2lJU1wIIg
ABWjAoCuvheB4tGnE3Zy69lZHgZGVQD1tx7A3Tn/bOO0ovTjnvH9HoTquYiHXYzMVYTUuZb2Gw80
DFoNTI451SGekeKaRhdcumYp+N0oqxCbFb3agr7vqUXBOXDxFWes/6xBK1GJpPS62uZ9+KFIpwey
s/dx3K8HhmBE4MajnhEdN+U2s4w/GoajZRY/iaC1q8Z9YmUojrSfmn5+HnTCsSJmyB7dQZVFF4QE
+5GJUezCkjNqAmeUMR710jqMg5+b882kJC+KTr4NGQMXn965yp60LPAdfdMZ16kycB23DjOt9tC5
j/agXcVwTyjkzohCkFl3XsdJpX3Q+4VmN/Lr4hYlsou4DmUkfrPDC9m2teb0G0cbwFqqz4FrXhyN
NME/t8E/swheWz7AN7grMUmoW+85cYujlLWpGMVBDN/EkG7isWsPToBsEJdMAv5Q/IJw8XetvqUS
coLkg3jxntzSIMeJcMNMY5syIGsZmJa/7lL/5pUFl6ubplh6uitO4gf1zziq0y5T1QLHR8gzo4Wq
rJ4t982EAAJq3Q6poNtUre+WhdjAbbeTpp7aKH0RUXaDAhsT89vYQP/LwsxJJx2h6JeUYc+gm5AE
pjunyPwk4jMlIlBJ8sWFY7Sqh/TsEtEBHVmJhjjNp4c+1B8QhaYqNmkIyGZbzfm5tb3V5PR3Bs+/
D1JEfOZT1yHfIDxaGJc5xvIQeeYlrcAeGYTkbXG2nLtlnA7wru/FSWLd59e2fZkNZIxJWtgoB7vV
7xUZBhdb4Hi6pkaCkEZ/rznWY5hPJ0j356IxzhFC7Eo7n8SwqYvis7oIOndzQ/U4LeEHNyD10ZIv
0BtGSWT3VtNQftJ6p14FUbHtJ0IvVY9fLLoLZWZMEqfnYUp9CI+rjCcJqQ7Eu3kQP6c2NDRDYj0W
dn+ftw1uM84jcylrMSjxpmytcC5BMN6LFtxkvPbPlVtT/ybA+c7tIbyArPaOIVLoVTeVc17gzUr3
iZ0jMIgE4QDsSVYN7KuVkqoQpxQIqhHPSJni/dhWR2ioH3VvDQ56GS4Nwzy81E69iey66fotBELU
3mpG6GLoNgzXNp/uIqDzCBvf1G7yh4f1eVV0pOQw0zTiT7ObPsG26eiyBEG76I84vu5KEn+F1YNm
oc2rSQEAgReDcRFU9M101wfWRbSq9TI8M2sAFKc9xcH47NDy5zRmjlGeTfwNq9lFq84i+Jj2GskF
sndQC+88d7jT+n7TW9Muh53EINVJE+Y0Jux8ENoiOdIaPSQdoh3yL3Y1PdSRemWANyEmapAsE9FY
kDIfzmBuFVqXotuhDuybTXsHUAXGz4QYZ721WpGyMB69BIKEwb/A2ePz82BbXHEf8koYwW1Fiq5z
v6SWckfs3m3++UH/TStG4Cb+aACTde3dYx7DGuIOao8H1KA3rTeArHDIayIeICq5AacHwcCgCn9R
v4A9/7Wbdgmf/w97Z7IdKbJl0S8iF30zLAe8l6tXSDFhKRQZ9GD0zdfXBmWWlKqX+erNa+IL73DJ
HQyze8/Zhys0unnkQ18m0CQbTLhCu2LfRsZTXmdXy3XOXvu8/iDzY2Q54RCtt9TP0qT3Ak3f10x4
xEThhQqnyomiNcamm1Wv6ChZMclOKWvWMrB75mKK+cOkkKKXeDuYL9kUSq3xZqluFKn93DuYH6vk
uAwZQ3zVSdKu6c0dQFZrYD2UYRwI8uktDMxLpJIhR3EvmepNJbIraMBPy7ibcNAlBSVEJB51jju9
8pskv5rwhxKSexcy6WE+gXboTV0uRgW/ZqKfzWH2+za9KjTW48l8B5H2lFuMG8s5HGrp6/I/a7P8
NCvyUzLLV1XH75L+kKzsaoIF1vHedOmJWbWvmoy+dXZcJjrWKEPbMi4NK9cZi3OVXVqAAeSpUA/k
jO3t56VCEfZEM0YRl1v9Iub811IOQe12XTAz/1lWzq7PiYHHtqsMv+os2bZDfgVOvNpMM24LVJMB
I1EquWbhSvFIsDpn5TKtm43idZbpKQzTNTQCaPr6UCwcfeK3nW3DcjdJQcHLwMZt+UpkVGIT6wKw
5rWbrMtStcYg4i7VJgBNW2nS/aUIx9rrbfmnHY0ZS4p1VIqPskU1Lenulis8ARDHoTcuBCHcLPeF
Op1kyFuUi+ouviJs5xUl31W0oJ+jecQiDg4jgBLTZvp+GX2XylrJelFv+2tl8NdF7NQ92NPwppTJ
/UxxRunke+m4jLodRXI5SK5UWgfKnLzqcXKlFB2LzehVJyWmlgxGaKqveT+5U5AY2zQ8GQYsMipt
+QLZ5OwtZOOZS/gpybh8MLsU0X0CI2WZMCnZ9KRn+jMyK1IbVV9J5zdCQO80ZhN9kSODTI7RQtek
K6+igw4Xp1m4XWpteGspL1a01/fMbo9CTKf1gKfpsUwjIZXuAZ54y+ilUxXQi8JfVuOZsC5O1nrU
EF2VjNvl4lPoLStI49I3vVeEb7JEXX854Jbqa8JFVYysHQCVIenMaUFQXmis/okIxmETzVxJKwb/
ud/1FVVnhuOlTjiL4Pd/HrW+WtbX2RerTQMVmGEyiHz1DmWTllQqapk9TvO3ouGLnAcSmx6pc1Hw
6LCbL4tRu8vPlDHp0Qz0tQtvqT0vB1YTOebGblkDtA4l4nLIwPsY67C97sBSf+AYf+vr+BfJdG+J
LdHSGS9cvO+d1PGApoeEmaf1mXoQwIXbFB7/RgbrOsaSikqTaw6MRN2Xs3bjjN201wjcdbWuu8kt
FumhivDDEEyZ7fmqKONn4kfUs4knkkTpvN4idnsVtRN5Iakd+Jmyh7qkFtqW1DZlTQybS8Ea3TWB
aIxquRuSiEp4d5+005NDFlLf/5JrgmNKTvBlfIlm7VAmiTugiV9GdVNvT77K4LSMOfehJF/kqt6U
dfQq28xC+uFJk8e7MdH3rUB+rRz7svaXa3gWt4zDzbY0W6z6TPWW626XXTkckcv511jOvaLd9/Q1
skS+Wfa2TJNCdVkax8f0Wqotv6QnsBwVqaVflp041PsRv18tlQGJdkIKH2RZaehN/6Ck5t4op7cJ
VVRH3R5sIVnZynZfC2ZBZXcnn+PKkj1yaTFUof0thA8j8lfWdg+aOd4sJ3Rr/Tn1//+++7/pu7Oq
Xrivf993378Or3H8ueP+x1v+NEkZ+m8AJhRD5ZxdKjZ/OqRM+TdVRyJCKY1VnKwxG/2j4a6qv0HU
sFSHQo6uL236/2m4K/ZvDtQvjL0aNG2eUf6Tprui/XV5Bf4Cf5buGKZqyrZN432pLHxa+ZCHkM2J
Ear3skikfTZl3V4Cxr5JCoVrbip9y4q52FBkPbGM1h9t2Kkb1amnY5oLrpwKvSyAhV5G+dzXY5TG
8qxzLMu516aVdJLlDjl6qNQ7Zh+BO7akJTGhOwwdre8CvMrdYEvFWUubh5h4Q7nFtqG30nECbHKk
WEO7DEpe60jCt9Sg9TsFnA7mVgrdQ7OHI2J+tx2yISHKAl11EMbYNvq6eOGfEg8Gmr4ICt/pm/kG
lRklMbNsvTIa021qd7dV2CfujLl52w0ZUqcmsa/aLvTnxnysishTnea+Kse9bgbCn6XWAI5j+GMX
7ueEIDUntBjzrI0YtfKkMJfbcizVrky/ikQXgtwCi6lHpA/6dcMMuKmRdU9C34GkYyYthm43SOaP
1pi+oZ6vL0No3ap6La77trY3qOz8oUrzWwLOMrJMLANVtINIrY0NuqgJvXar/dbYwa9KdP3GTJ18
O8JEZBaSCT8G9FblipcuXHHV6SZfJn52PyaQrnoQ54YeXuVj0MMDrjyybXTAXeOvEj3D9dBJz/Tu
b5pSne9yAyxDlzbhfRHX29YyRzeqdHHVA2OERgRlFHrRr4H/ka6w/Ja0lH5rK4u8AAyvF8rt0nOb
yQDAiEJbG5BraVU3kGnifwPBMJdJ+0dRdj2QTUpcnByyTKN8NcR/OpCBE2NhCxrzvqgSTOxBR0ev
M/wl/gBxaR8cDEXQ6ondKM+S77JReIbAGmdjpn7njfZOKWjOKhbdQq4vaa/cWtBXvGbutZuKGBsn
fFBKQarwZIdHS/S3cSpjBqHA7Gdjt1WVguVgp1wyJRUHUBauI4EvG6fRDYfK2tn1DCqhsmJ0GGI+
9xTtOMtoizXNpcybXTThEQeIh+K/zd4skb5aPQlODSBRyHJPaEGNu0gofj8P39E10hJtOFQdEJ5d
o5XXiTLdNTq+Ka0jS8EKB/WhptZK2IJMnCox2vefBrmb92/2cx9CXRycf/3GddlaBiHblpfF8ldz
pUAuFAayKO4tVAVeNLUWV77JH/pIu9JCSCyB8a0Io/A6O0Pz7E/JJFHv6r+3MtThNBajV01auBFd
/WZ0JFChcMN/rBC/My3O91S9ipU42Sa2moDH5AbfF96PkOijRgzKMUFVjGGno2qYEL6alIcuauga
jT/CgglhJvpvTSrZe6adkLCRA8uxFRGSnKM7CTYAY+JHVZTKiW+pOEuqRoY808usBnAZVuONYQdP
oT6qKAEKyt3kJ4OUH3rXimdm+JZ4GeTmnGWi2OXdLO10+0ycUEuSUI0y1hkTlwLLSyw39o05oGQ1
7Xwvz9pPahvnYeHRWAxukwYnI++Vyq2KhGCicDjrgeax3LL8FiSlpxGyBJ9SbKNEUAhMIFeTOOOc
Jkg33SCjc45KghrySCfLXjlwHUKHNMcbZQIbpLXGLlKHQx5brtKXJsT7ngJ94jyjCn4rSbpKIy04
C/0xb8r43tD7Q9qiGcwaWCasy3YRFMjWlmx3VnoV9mACbqUL5X3udDvEmF7TFjW4p6b2kky69BEC
1jSZjZMwlUezmK87VlFbGTyzh7NNBT4aD1taJ+k+XmQHTmTlHM0sX+ZaddW4sz0hqn2VpfqlCz1r
iQCWIpsrSc8pPcNcO1UxCBGBy8bCg2APIaURCQO/A5S0R51AJ0GyjwUJHJtQER3EBt24t+1uj6Rx
Ok5TeNX3Rr7jRP/ZmqmK66+XKKg4MaGp6VsRNc0+J1LvCKYpa1v5iuPKtQ0qzuqcniuYMlECk6xj
MFHFjOCIjvF2QnsWVGG4rRrCGMfpVsNqc4P/sHCLwNhh1p/9bjLI2XQsQSoON6TfbkSFFhVuA2KX
IqVqmkOCdIz2Ss/IkpoH+7umxuFWBtW/VQT+PVtNUVnlnjMZzU4KUI4WgzruE1lzgGeGSFwawx3U
UNvpM2CDaYZ/FKbhORqW5GRb3LRm89bV0bD/52EAl/dfhgFDxsGN4JfkHYopC6dsKXp8GnjVsA+A
JFrSXZLVBmtOBb5AAcLAsRISJoz5MDvkVaeVfUS2Bs3P6hyXXN9IsuIDJwvdopR65hjP2CAKTq+8
6J/CuhGuwuX90IfjzzmUjfs4PxIIKyBGnBvywjIDl2EhmTupFoafC+TYEplwGLdatAjieUQm41Xz
2B0GgyOZdlHsDu2knkGvx74JIo3kS8vy1bCGV6qSKhN3yaZsmtbPVUXyda343USWQ6h3Z28iaiab
UgT9aVZJUiSxYKIGcq4IhNiWdTZu9Chg/2Oc+IZMbSZwHTX4MeZauM9lnWZkQ3miHLM9/KajnFnq
VdUz9g8SZjZoEdNZ8PEbo5VUJGM68yGhOG4rg5BJwP5z7cn0XStZudeNpN22WppstEIyTtUkP/V5
9L0X8Q9i/pyd2ocumk9wsJSsBXBUvzMm49RYgxu15rwtnMr2LSqfrhMXw7GGUZUIMBMzJ/DJBCO1
CXuNvkvQIqhSWv1qKDSxsSfKILkzMS8zWN/HIT9vOybwYMYsYQBId1AdSMaKhz1JuOlVO5qqV5dZ
4ZbhkJ7tMP2Jtt7cVUj6JCfaAgGRXFmTmjs1kbtzVpkPWuGCJMvPSmHv8PDl5262wpv1Zj/23a9/
PmrNL5U4Dlr0qvRjbRM1Kz1l668H7VApjRTOdXCHIsfxnD50ToEpnBPFnWYv6+qTqPM9KLXxrjfe
ktmZ6HluFQmWLizU6lUOtJ1UZCkGyIxZsIrHIVZLdRuxkDsjBqQ2PN9BD0LZ0prSDt3BrWRk04td
NC2oDzm6E7mFFN+R4x11mE1cNblv2GrvkmXnuI5d955O7u5VVTKWaVaNxCges7MawnBGvx/s+DN+
mPGgnFoD1u/YzH7baFTWb4vAss9jYDYsDMnBhUok3xlBVjOJ5kcza5kM9cCbrVnZkx7euswEzTML
+pYz54Zkodwrg8zaWUbjVXEnbf/5i9e/dCqXL15f1jaKSSGUHsGX0aKY06ZWotC6y8yZ1PIEqVAl
GD2f9W4OborRmXeyDli7tI3twPrfkaJT2cTdWWCYdCddSu7yks6/IfkVTpQtYW2m16XiSQ5k49RX
IR5evXcuEkV1riso9WwKO1i+gSVG2UlhZnAgXiQDDCOIsCoba1/Sr/dKoxcnKizpAz3d6yy1X+oi
Ko9zH0VoboPibJIwZHM5v2/DoPFmOaNkF6N21Zvg3yk8nL9CYpYhlYwInbAkmG4OFZ0vX9KQ13E9
64NxxxyRK2ZCMnqs3DYzHpIaHQtlguDZxNWKN5R8XrmbR5YrSe8SRquj+2Gokwgb3KVN1zL3HQcq
cznTWr0KPWEJhAipo3jkOp3M0JmRiBUdQqi8ZtwuzANc7B5bcXxlVck3/MD6vmzOUd6fZUuU20ZE
ymFQbdQNNDNbM3d2gA1+TFFuYCmY5gfLaTb1qDkHocmnGU/Lue9zTxH2tKnlZN4KZoyeauejp9jJ
dMl0Brk07uWTFDdbSSbdtXRK/Vi1hX0mczlGUDB0BKRMSJ7TS0Lk3bOkGFS042+91NXnuNPJTEmj
K+QaoddNkf4gKwDltHQm8qEBdMNEgoHkGMJJdBOQgtfAlnsqRtT71XGrS3LrVo0iuY5IbLhRyBkG
TsuBtY4/DljRaxsqr1424X7ITcXDZqScyoOq4JQOHVPaS0yabhR9iH2qlLUntVTxB4REahTFXlOa
57KjzBPP8lZqA3LE28q8YOywvCSWo7NjxM8dHuRzDhBEK9Mf6ji2r3aqumuPvTICe58zJxyYit8Q
LfGzb8jVBGvVQoX0ilzHWdfV+m69AulRcbMkipxLubrgm7/OUAZc15VEMyDKSl9XvbnIGvSPw6GS
JfO4xOSWVqkcs8V+Ck1VJSDmKCLzIBMd+6SlubExp3i6jTEq1uaKEJG/5a2tPA4jxKGsbrxilCZW
nZLiTiqRAH1P2beV7OKU2Bb988dcJburqljlqG20VQ1nhD/NyBPmFGmXCHoAWXkFwgkwJOkw2fC7
Rf/Qk0sQUCLGLzaB4n3QYmAaaA0rOyy3ollkIctdm1QJKycApUTGP43M4jilWPaqDfNvCoN2yteu
E/vMbCkDANbea1gSt9GElsFqQ2czjaF8xZdrb/55pHv3K3ysSDmLHU1nOarYVGyXgs3Sbfw0MbIL
Je+atK/uDJPJwZg7iSeMzjo2VFQuXJTuZpOhn/Bd/dpK6SBGZL2rFVmq2TBWuwkkl6skJjMKVnej
ZtQnLdEJ5QtupLy41dWkeEA+aartfCurSbSPtYk0eT1SHx270d3YNsk96OViV6oC1aht7OSG6/Y6
zmo1/ok4W0DawcQvEXbDNRE+P0m6uJMzzXkIw2Jb8jNfsCEBX1eQ8QYUULBr17ZPFJlw1d6moRcA
l6M605HVpGTbZmhSj/pjsA8UgCRjZM4M4EFL3diiVTDZJ2m2bdhfZbjv8irfCGI3+eCwuDY67SRN
ccDSaYlJL8LuxSL0NQGA82Aq0MoJCo38alQNtxC3+D8MCjJl9KjNVbVPYz43k8bkIQ/uTVSyPosg
ItYDOzs4epMduthRkeYxuslWeAtORr4KHHn2clk7J4EJkdKuqXwY2rfGRDUfTWp6Nivm+X2k5144
LQrAznrLIazewQcz3SaKw5OlSdkGPRrQuuFETFhzR5bGROXGsTzRj5TPmTLdtfjbW2oIu4b8801s
cOVC2Eg6Cwu6UZmZzeNc3mZZvyuY7G1yKw8ualU6dHBxtEVy0u7sqM43bSsVl2ZMqWsM0lPcl71P
rDIok0lhjDM7lhlMOsqSvnyhPshyBOe+7I1NEHSzG5QJ3Toz8mKNDJ05H0Cjd064DYrYxklj1hw6
VdX6tuggdjkhfaww+RYlYY5AWta8rIOSV4QKkNnMYQ3bkIuSmNMt34NnNOnbQBDbPSXydGeQF3CM
ca9em+gaFiCB2w5V/kbUPFfc4JXMs8kDBqSeQ2XIDmkZo/x1ghPphukltnFIQON4BCL7g4KNAk6W
e23lnJxwvquqTMMubarIkdvUDxVd35rxU95IiJLkRrsJIg1gSJ1mW7uR0fTKuc1P6KR39FXwzJUs
v/X0V1APP8zKNm+TJ1WTwmPUDPN2pD2vlbex9DNuI9tt69o+RZkRbkKr0HZTbwBLk0v7UZ+zfEcV
sfKlJCt3KanRcFTNJyJUTI+I8eachprpBcCLtYjr79jkE0KOPH7IJlW47YhhKTSKRxGW3a5bnKJC
fui1mikPaFQwHPm+qq/aOSzPc2jY27ZsfypaYp+mXF1i+QDgzGlMaz2KLzIUsNshbA8AMMxtqEsF
w6uYntKAw47JUUSw3TNxzRw85FF6uaEU7sQofs7xguz14kWMOY5dk1R6NTHOGJYBfo7lvJH6MbsR
en3fgeDbZk4lQQ12squ5I+DUCShP9vHInAxhyDHskm8FXivfZg7ldraT7/KCeLki7GlIqUr0nCtW
5UJytmBiCGoO9U/qFOolCoXjjTHOpiKN5i0BKcTp9nrjtrGyjcPWfqAxZ2h3zFYOUjErZ1uPHpOg
lXwREjDT1nuEggllMNSeppiYBrJ+gqOhB/tcsputUoe1pyW4ghSxxXRQLrrECBtMBOQ3r4Ob0aBw
qvdFdsjxRnidrgVHPc1rvqg4pAU1ABdvYpVRZ+i9thruwzLLrlSbbrwGTTsn+4LGMtPmyXhtM1pb
LN7v52BK3WlyyKuTyC2PYy9zpp3okrcM3fuWABX5DHgHIR7+E2RokVuWjUs7OzhLQzVfhh7hj7PY
KXpdZzIrK/Z+VrQXq7DI72hewGWoezmfxoOjMElI24Sow9gaCBqoyLTBlo2rTN70NuGyqubwpTk3
nCz1MZG74ZKJsaHWpP3KqnD205G8LLRV12EdqaggKsY0Pa3vUpTfjvOkOE3xbFM799oMcfUYdc3e
ZO7+fqX8/87Sv+ssOcvq6O8bS/9Vx3NZvP6ls7S+5c/GkgxiT4dhzvpV57fU6e382VtS6Dkpuimj
D19NnhRt/ugtadZvrC/o1so2KwzTclj6Nn/Q95TfYPjZWEIQNhtMXP6j1pL5VZVKGd4gosmx0bzg
HtUX2ODnCVBO9gnXK3M4k23ExKVq5+N6M47pfFRidT6q81hyPcea7izEpKACJROsDKF1a7mJ5+xb
0TIVHFoi9jarAX21g69b+MrzJo/e7eY4/f4wnn+4z9fHrBUdsj4oUaveOWp0kMck2Ybl9BCVfTi7
zoqKKZSwfpbV+aySf0jlGbDWxw1nH7St9X6+AhR6Pf+mq7Plf/J0WwsnxVwJLEZlFtQhJdVbWQfr
jVq14JpW4IH+salmzhtJaTS1mgLAyPp0T53/j1cmOQsrN0uTyUv6rmbOl1Ty+zdmg6vdp3roJ0gK
wWYs3+L701xzT01xHPG5gqw9GhNwqNYEaPFxF14Il+hCQptbhVwdseazPjfQHi2bSMnBs62b643k
KO3RHitddoMCKysYHMauxc3+caOYy7/PNMFCQLH8GsZC21JyYXmdAvQjWrAeFmE/ss/KEM6HEZoK
Qunl4fUFH6+iRv5kDBoGFQ7e7VRVdwyqNZAg7DPrlvI/W3Gn1UiK//o0/KlA8TV4HFtpVBCs4LhJ
24XItb5wva/2yxf56amPvX/aZ6EtX+2E4YqpHT21L58u3p9ePn39k9Z9vH/Suvnxd65vzMUOTeeC
zUnVY5/ZyvuWpLfqUTMygK3r5vr0elPN2XdblwP/46F1K192sG4ZFayhokzeX/Hx+McbjAaCYil2
uaRALyxsvvkmrLl9314f/rixlmPl/fn1wX95/9Ou1s24GpJtamgPH29Zt97383UXnz73f20mzk8M
teXh6yd82hMp4yYka8JsPr370/P/8Md/esOnzY8/+tNb/+Xz6yu//mlfXxkDjwbzpW0tIGCuai+o
k+X4/7j528fez4uvT8cZousvD0olZ8166uDJYo7/sfN1SyA2ln1pXmh5ej2aO5Uh7eM9H6/+stv1
CXO+jWJhHFam2so1W7dW8NrH3S+PlXoAd27Fdf2vzfWlH5i6j/1+sNzW/X5CueXr7tZXog1lz//8
6esLPz7G0KMHdGCsBBYsnppWZv+8bvYJJTQ/aWZlJw/WbqUUroRHMnVg96z8wvXB9cbOVH0mCmJ5
an3V+mgbDwawnrmC/FRRB0eykPSn9alZTsz5ft2UjTAvrz/tRjVDplECD0OeMpfcvO9LIhs0OQG+
CbZLWp83ZcqVQ8wpq+PxR1zrL0BIWBdS0C+iXHXHuvuR0rV263Yc/T77OeGnyMso8vMlxnESheoO
dnwSWUkpYVzCVhNcvUfNCt+0GZhewSVoM5Bc4QZ1Zfmf/sr3f2NaCKNTXEcsKCGa9Ms4vtIq17t/
+1izvPjTS5Yrw/re93f8i7vv4Lsvu/4/7AZJS7dDy7Jf9+ysF9v1k94310fX3QC2Bi62fsDf/iW5
TGEpmUrKmAuG7/2vAQm4RVh5J9Yr2YrudCiNH9etdvlXPh77+pqPpz9e8/GYQIW/KE3+sosvu1V7
xCOI5QDLfOziP/uY9a/9+JSP3ayPUVF+yVMoPUBBgQEul64PQt362HqXKzhtdXnarq9YH6fHiz70
0+b6VLJeV9f3fNnjejdfr5Dr0++vXN80Lx+7br0//3H/fZ+RLnkTXRNvVlBfWqV0MVRhnBT5O3r7
HIFffi4HuWd2MYWbscOi38hI6ehTknyiNHQQUhlLu0a8nQ4YKokg0Pfm7NlASFk2IQYxI4oCoZE6
uzrPz82CHulbZecI4rDSlBasTjg9ctu0+W5K9gFZR34YbKBaKFXpw1t3UwG3KcTYTIBqRZuo172e
GQZWkItthrjnqmDXiNE+pnWmAEyqHmRL0mmrN89ZLL2tKRmT0jn+QkAg9YMMZhWNq/GtcQrq6rHj
+MYA4TSNdjoRPl0mDzDBCtQ+7eQ3VfQGlAMr6mCiCseUYJD3HOnpNmeR57OCH7YFPAGRVjeBFP9C
vBBsWHHIm8Q0zywRok0wIAldkChTZlOtstPiFDMj92wTHYRKnVcjWTmPxVmeGr9k7r4gie/7oUwO
BsE/RNlhu68cWoNIV/SWhW8/xHemMkueGSKoeu2LMveiroz4JWUFM1ycnONhfl7cVVY7a74yvNBS
6UJxUyGYCSvCV2UUYtYyzhlEZNdah2MBuWoaI3ZAkpFvOlTGG2smgvFWN7N9ZXYcvbhPXK0tC+oP
5fdyWPgoLa2gvAyWXEHtVtV+Zr2zuLOj/jGzCNPDN36Xt+a5iKsXwwhGr7OBH0y3YR4ipSA7TYy/
RK4U8C1hABr06/ktBBiHFmN8BjkQx3gUH9qJZ1M8kXjhjgPyNreStWKrN42bdw42yFzt0OY7b4lC
QrHaqPZ50mjjm/RiDKeMD5GlvvTRbVDXOahbLGmVXi9CiHanBHR6QsPyNZewJ+b+ANu2Xcy/ZaL7
pZf+UkRqct13gjy1Z/seGke/s2IaJUYj/S5F+6Aiq2LhyZSApHZ1UG+yMCrcZtZutKx1y2IbGuiZ
RkfQbDZGHZEIjjgRzYil68JtbTTwhU4wFC2DQ5VkQAaSOPIqu7a8qOo9KAeWR/PfH4y8orXdvoRp
90sUuNm1CtNdnl6jIc/9iRiVa4NE4tLtUye4CK01T2iH3MkBnTqKn5IZBtvByXAR41CpSrlz2w7T
eyN+FZV+Y3SBshWCw8EnfxMAyBxj+iWxKOl710BH65rgfTZGBHZHQ5bo4cFfOi9cok3qHBvdzBXa
VT0nz6wsoulmo5Mk5NN66jbJ8NLO461Ja9RvSIBHD4JpZXnHJDANRPKEWrm5IRJMvNhGBoZ6PiEc
2OacH81SLAp0tOFJctsx29/QmLBPJu4gL6CumspdfkOD71iVk3JSkwQ6asVijRCmt9Eg9i4Y9Mw1
yPy5GalNT6Mz7evMkT1ha+44Zt2t4KyCxo0TCa5v5MLzyG8mov6wTji6m0/240xdzZdrMlRFFyxe
sFDZVYb+oHZjda6S9r7WIipI8zGfY5Kep1pMrlIaLMiYQldp2FzJ9jGPIqQqWnaDpAq7VapPflka
j5HUFdsakkKP3/wAzo+iMS7NFnmGL2ygz0n/qtcl0ABIDBtK57MLQaXcklOct2rtG1Kw64xw3Kop
nAAO1EfIyRY6B00/ByggXGf6rjEZMbWmYDwlWFayS0a3mh3EfW34IembjV4BKjilHI0Ho543HVGi
k8GQYNQCNV+XfSN+1tUGhKaCv8zT9OaqGlBKmj2eKnkhus+FgvRTGZ/bloxYIxn2gh93o/bR73Mf
/F6U0VXcz3szGe+DoiJThYQZu3XwdFfWVihS5bUShtaxbB9KFaxKFOCwkaUs2rUa0m/C8bwZ7ga1
dLSm0jjdDEmTg52SEGgz6EYRbKE2JyxQlHoEnlhs20AFLJLPuzBDLVaNlwCkBh0iOERUxOHr55uy
nF+8qVDvKks8cfYlG2Z+AuqVXHgZ91oHU9igsx5N0RqFc3hK1Go31g2MiQkhDS7pR4yN/a7TXpVS
GSmgjJWLAJE8AEJoSXOlV9NT6p6IVOsTAkYVyaR4rTwomAwXk8BZNr47KHt3Qo32Tqsjrwkye6MQ
cUa7eN6EeBRdqUgxdMsZ+qbWuM+E2/e2euquzQr5LxlZG840bVcl5J7jK3WrCV1WQ/yROvXEf5Pf
4IfmbT8vRCTBOTkEDZraSlIPo3Fjd4h5xrT2KtBGTFlR4oRNikjtG2mVKeQ7Vw4Y7to2/c4CoXSn
voEb7DjbMljCtUyRenqq1bu2TmKfmfSBDrTXqVNzk9rxorRJyLs3UFpAJZmnST/FJdoITjwPJSCh
BRW6ssXxos07ctvgmPbd6MLspR0QPM3mVLr66DxNqjz7elZhLyeViLbsa90hRaCZ7g1pTn0rNX/H
7CV51riIkIoQgAIrgYV8cl+MsbJJg7j2M+ukmmQf6FWwiGsQ/Le4Uv1EgYckmepLZQO5cWowC5bN
Q7WQ7f1kSYIlfPlCRS0/zD0zos6Mt5JhPo6EgJtK/ljMo06GT0EMC7+w1WRYVpyZLioUkdRoHoqO
IKBOI/jJ0YggtcvB7xH5bColDtzGLuzNPIS+ViTX9R1C6fFCvuHWSiD1l5wbVhoMWwYSwGf9a9/F
fhjooxebwY1mZdhFQtp1eiofsdcWfk29YkjjaU/LHsVQEj8FeZLBSpEuVqf/0PtxG5FMBv+aYrRh
LQgWuQYsT9TPku67RPOV5nQOlm9aKP2lLCwWS4KRb8CQKdrBL2w6E5od/xQIRxGLMFFo4qVIL+sl
eiRREwTvSLQuxa6jfWpTIOoYj4/IILZRowxXRRL34M/UzsfKdeki2fRD9IbuJJdEfvaPVWXWXtu2
N45W1YtUys1aVVzTkXpSa6yhwW40ka6aWsqMNRGN15GVUaX3XaqceRE/mwbqnw7jnIdnmt8/EIH7
cFHtLSKqyQX3cSTlsDoranSnjxmxgnjVsLr8xOptDulxUsdf2SBNLkJHdenHHZpiQDagp/CH9Lzz
c7Op3fEXreB8I1dZuVEtRPsoLWEnRZegtyUXnKuyqax+2hRFgrmukGI3TovgUDGFluvyLNA2+qas
N/uydzPLLgHCa2hrM8yn6dniE9Hv1QnZDFmDCl2TD5U1budS1/aMcX6ukCFoFsmdrfdvnRVzAChE
i9h8cVGG/LyTamY+/83eeW07iixo+onoBYG/lffaPjP3DSst3hO4p+8v2OdUVtXp6Zq5nxuWhJBD
AiJ+K8915OCyrJ1zjfwxm2KK5/RN2B5TW6ma/LlgPF+vM2yilcB9h2jT3DN9WAvrfShr894a6tQJ
kbV3xnGTy/57oQ+cTKI1exyFU+i9MGOrmNbty7baU0xFU5SfP41WQTdZUV1DU38SQy43pl4821L+
CFsic3TcR9hBP2fkAK68MRIXzaq3eizkIcrH7VyPnJqjJDrrrk3ZGaLGWbXcGZ/pXoQiBWfYJml1
4TrIcIsqDXrmiSUsEV/RP76qrKhaW2Zr7WtMY4bdVgAIQ4lS/r3vpnfN7nehCQtsmCWBNF68z7o8
2BQ2fDllExtdEIelB7O7knEyb/Ve3BOnechCLsaRqR1l6ibXKulvdvyDpIZbMwjnk1lgjYhPpMSZ
xLCBdc/JT7otS+JgGwZHPv2mRH3wH6X0SXMtEJOMYCR0a7Di0FNRaUicTwYHX7zqtThlZPJoiIEA
+kDctIrXKDusFWFQOqtEQ3XQJ8G2MzKQhgFpodRT4iJkuEfFRgLIRJ1TpO+KkMAiOYf7osFsJ1XK
HHjFa1eeLWGlaw4vRgeGtDfZANwx0rvTphHGyfhFD0sHheXwS3TGxfV742hM/S8nfAWOT3dDO/0a
8tGktbWmL1ir1MByNLeD4VKIVrby6mwSMgAOoRWctZYCs66fIff1cO9p19wfvvlTS4CXHOilNa0T
8cXXNiWuuZnpgwAVpguu+GpDYlPSimS1149OFMx715c/K8rGcMJsIz3+jsYI66zlANr4sbXCWX+M
su5Hkwf+rh6x1082qj8RbwzkNbTY+d8dDeldgpKi8XHvt3uLUHcPpyICqPARecJbKYIDcp5XTGL+
qmeSjDBwemkCejRS+WqgZ6f3hDJaV09vOGQunKXjdU0QMxHN20yUb7Sif43K4aKV7moqqbAjKWZV
pfF8o6C5XaWdER16YYl94/OTacZj06Xag57YwUM119lDHZwtzScRelk10EjSjCrkbllnuCEy0nLI
j7+fFYog2uTNGO0q9UrLA/1sfu1mF/F/18OQz89t/Uyj3fCA1G3fuQ3C/2LA9j6j0RqcJOGDhK8a
UlZtFTCKTWrpIjHqxtUYn3E2ETJPOkdvjOFjpxZTFjyi4PeKvDxjgrAflgVwJELXaWYkWrr/WkeU
Ub2fZcQh/8c6qcqcBa01+9qjMxAr8T1XC8mfscK4wkEhOOV3zW7MhXiY1QJotjp4kzshq+BuCyP8
kDRujJGm/Vj1e33rWJ9ihr+nZRUOS/EAI4sOZWjL7bJuWZgiEMc2RHywbPKnB5D00Bv/8cbLaluU
KHmmsjgub7ysC6JhxWjM3DA5rTbLquVB/CrF2Xam549n5lV8c11tM4RR8ghWWLrp9NCRD/c41CPt
g3VwHAzzqk8JBo7RprRRLehkkeuyc6h4+2NdNvXFPmjNDOONlmirCtjlYmrylNqp/RCrxbKxjB3o
nCClDZkW3IIyPn7ULKQcya68/cf9ppzrHdpha10tj0eVLRgZjQ9J691nctCwDNSIk2tpPfh+qt1t
yhPVHZPpzceCqdUXmUTzabIy3iFT3cojJmVskv/ebqSm8pDNWGOWF3IRm53DPH7Iq1zeKgw0H/+o
uYpDZEzIULO8vZeMvh4tzQsfRVI+V0E4npfNloVTl2JFFFt1WO4u2xpe0W3setC3y7OWdWISGTaj
9JrJcUSrHfoPWWH6D7SezCfTlO9h0PgPy3rh5v2dLpdVkHjoV5fNAjkdK1dE12ULZoEPemyYwDb8
/8op7g6owJ2HGpvVQ1VE9daIvHnDHMt9WB4wuqQ96pVNVYvabnkgTKmbrbMae0naaQz8CXJoc9Nc
9/HEyK23L7+3RSTkrnya6veZqJOdNyXhhkih6JGCY+I0rSndmm5Q0DrU1dTH4HNdt3UdP0q1sLq2
O4IpIS4aR/3/qwj+r0r8EBfiDv0/qwjWXzMM200R/0VI8PGsfwsJUAsYUP6u7TtkU9gWkoB/CwmE
9V+WbiMJwONhCeZjfwgJLFKhDbwflFgKl27hP9f4if+y6RkmKQhTqUle0P+TSVX8La9D52MZJFaD
Opo66vFFU/4nISU4IZZ7jB+3YiBjxyC6mZwW69LrFcGwFcPy0hqLo7RiD8k6f0OtIUrV6ACJ4kA+
9wHVj7mefYeMufQj9oPALG4xWrg6AlMj5SrXfe0UWNN7rHkU+zZZf8Q+oqwMr4PnERRB4PLd7zzn
H8Tw9l/Nt7b6YsRtC5cuel3F+f1NIWoVU5X6kexvoTDz/eAna9FZ32erIUqtw19SuhjWUJGiJcKy
tpay9S7NMBq3KrJ+dtFcnf2xv5eEsVyFoco7pUa0heida5NWW31o5IMbR9aa5L70wNWxR8scZCoZ
6wfARHzQx+KpdKXx4uYEExmi7bdBglMPHKPbO3rxC8xpODeOJyjR7bZaUQ/HsC+SsymH5IzsmZQw
l3PBNBHQTHtyQN7cANiseZsWqfKrHH0CHl0rOkdbu9Do9Js87dmZCb0qrKlHd9rE/7BPHeXc+LPq
Vu1Tx3UISfRtV7VL/lV0YuHx8xzyeG/hTPs5rYfxzu/RzTL9DV/6kLznap5O2szwD4Am3hdV8t6V
ww/PQkkc+7U4tx2oaZDq975nuIf+Tm4LB7CiTkiAbeznhFqlJ4Qi4EcOYlsf6LwJCE3Kuh5C3wFl
rPriHI76NrTod14NybwqYn14SUvGypGTPI9ZRCZzloaM77F0rqhqK2/WSHEtcm8STARNulrpZXeq
SDaktXXJpmZ8hRB6MF5Ml33pzw9e5OQ4Bu1Nj7xl09lVdE2N8j71EnMqo3S6Bjsi6OynlMSFQxJ1
+ZsATrFlfTHNDD/VHzUQ6lavmtmmKfknX67xnwevS1QFNgbX4Rg2/57f5U4UjmsVmvPC/sbkozx7
Ka4MlBfaoYkIq2ESEZ97y3auY2/FWGWirYNluxbRuWMSADFl3yQmlksMhGBG2t4nu6Ou9bc/nRT/
Bzur0iL9+W/jYhCHzDN9fPVq8TdDEAmOoVXRHE3ehdaektS+Fg4BN3Y0xAop9f/h7cTfEsewzZJm
pgv8/Z5j0E/6t0O/4v8/101U3jbY56O7Zvysu3RaaRpCSqMxrNvUpQVE0uw/1xxQ6OvbjePL8uwT
Jh5KTD3uE7P88K0z9fwI8cXpzP3G6HiVdbH2Rs0YQEYTVPsy0Itt60/ulWiMBlaTeVCrB871H/af
+sB/3YEca8IWlmk5jrqa/PW4c10zjsIij7GWm+84wKOzS5/vavSMhtNVWCNxTPWtS9vztu0r7WJy
Jjo3M23oiVM/xbHA0IzCG7V0sUKhvydYyyACm0Vq+T+NonOPZswhOBlzuhl04M5xLjqE2ATDSFAL
RN3IY+n13A0SPj2ohxNERb4GOzfo6TONkx7X1q7FnX7T3YB4sjlxP5HUyAw3Ok1GEKGglC6F15kn
NzmieH9uOQUQZB1WtJUFdjpetSFbGx1NigVBhsQzV6h1WvkL02x00xqMJIFBzj4NRohVQZegrtKZ
TMasPQclcSyg+cXtf9/v9n/+kTwVWkfmBEQCFxJ1/P3p4qg70i7gr7TrhGiZ0mdQXHt49Ozm8xDh
nYr6BDlA4w0bEU0/Ujw3P000TAxgh6916hoUW1nOPdIS/ZhiR9x3wg2ecGoTHKS2xWwymtr0g873
G1DqcRRO8p6UmHlyb4rukGjTQ53lhC3ZGWeiwrG+WgYmF796smqP2XvT+tupn921qKeHpMoHkiJn
lXLka8ewMJ4HkeLfEeTlR7NHbVtNCJ9m6/WuoD6IlFRnq2nFcBjnuCa+p8huIVk+fdB86dOxujP1
at4s97ER7fjJa/HP6sb2f9/BJMv+x1+b4A7OCI4KDAMOcf9mx3IafF9N1JlXsBhm1EZmnAlwNs56
OzKBCGNjn82Od1geWBajFwQaXAbbNJpGQfrv5xiB9r2iwvpPq/60ie0mBsZo9cTfr9a3OWZydyL9
cnnd5eEgS3iLP205OxrJ1TFFE/xTTPBbPqU2NPlRExn9ieoD/d764y2XDxjlerCjkgNTvPqk5vIJ
fr/55JN7uAtcqR/bqNv8j9/p99b/el3jB83GzB2Wz/DHl/n99ssDH59pufnxprLKSTHYGE0vaV7w
gFPV85cNAjhR7WPPL48si2nZ/ctNi0M2rW8R1/i9QSjJNgDZ0czgHCuox6bQAeCnVxBQr8CgRMFC
XS/lGsuH+YZJ+decdelu6l4nbfjVl5YBlIY1xJp/6Tg4Nz24Uwf+lCkgKkrHb5UKsU8kFNbgegoR
O0tfr14D6d6SVsAEtE4Ie118EjHDVZjIK5JJKAgj3OPiPnPBBxhTEFlSaFum++YKTsmBwFJAGk0o
cALiJhTINo2PgwLdQjiKOBOrbnDkZoDgXM8dQeEkCq1CD9BOBA1pFvr4PBScRqWC9mLPLdc6YJ8C
/WoF/+XxyQINbBUsSPzgzYl/QKJi8gE2jMEP+dmgBUAU0dbdZehToJsM7krvimqdIzrYuKocc4Ek
FTgpQCkjBVeGTr/j8H23kCrmTbmxJ3jcuPcwNyuoU4GeCehnv8CgChDNQUYrBZGmCitVoGmr4FMf
HHVeAFWTmhT3FoZtdNY6PScrcgKl9OWhUTxt0YiLXYcIMsv0cxoQsqKgWyMbf+AweBZWIzelI56S
sLn6dedtkG89zQoArkCCawUJ06akFcFL4FcBiYXxmi7JbQGG7IIlNwpUBsDEvKGAZtN6Ry6ChQYA
upsqEHRiCz2Fs2tOsadhBjugzpnR2HC9jI9NddBAtRsFb3PFPqcK8AY9B/oGA7cVGN6Dis/J+D2u
syd8wBqeAs6SCkCvQNKRDOvHya3bjTbyB4PUGNZBd8llKVcFUb0jxokVorS4CbuDkdhc3iOoXnva
0zcZHGVN7FWTFkBj3TytjDER6A6w1M4yYXSD4UOk7quhyIFZYPQh/y/PsHZpopVbdwYbpKVnXDe9
oBEUliFXfMMM8UBi3ykb3yw7+eGUqhah6be2lTwVlIlekIKfSsVhlLBmuxpaI4HeMN3okgHQEZz3
hFGhXvUQIQWECLk4nuJHYqugkmCYcB+o/lyA/8x+Gym8vVMUsq4i1M5V2z80C+/CTG+GiIkUIyNL
B26mqW6aYmtKxdvEisFxoXJ6xen4kDt47F9MyB7di0P0APA/2FnLTac4oWnE2tlZnFqTOfsxW71H
ng0c0titZ8UpVYpdqqGZZI78yBr0S2jOq0oxUTqUlK24KdT1K0OxVX5KJMxgTLsicb/R5XnnhJWd
vDZ9m6SWMrOrEOgK8zQFU7G1IcSIKoYZUxxZ7IAplehPXJlso+Br7qjYDwYbu3D0dszWO1pMqh16
ounWv7hJdjeHaKtzQkT4Q9DAPKO4bj05bO0xucnWEghP4PQSyL26Zz5o4JzR3HIgQpZDeQSgmhlf
AhCWrwy2dknivw5OmOyKrLwYepsfO1F/4T9UEzHgeQcsoEiD8ipcEVxGvUhtf9E89t8IBb+tqlQo
VU+wyhEnrUa8/g65aW6GfKKU1rNghIr8oigOPTlya6HV2ibxvZ9DW0Mf2G2BhsQ9Mx36hvJ5jeEQ
oojqy63laW9aDEUxOdQjQLgyFRvXxKv4a2ve21Cyo+Jme8XSTtC1ieJtdcXg2orLzZgVzYrdzaB5
e8X3thC/CQQwvFXMDwAn7Ch2uFI8caAY4xnqeFQcMmGT72mPVoQd2SqWOes+EaZ4BGP3Vo3ioRvF
SPtQ05P9UC5MteKsk4W9Vjx25Dx2s/C2pmK4Cd45N4rz9iG/Jz2bVmOmE9JhyJWrGPL+Pii+PK/W
ruLPY4j0kPPhOlLcuqVYdgHdXijePVAMPPOiQ6A4ecN+l1D0QnH1aWG+2CiL3IBfeIbO9xZeXzH8
SFqeheL8R8X+C6UD6M2vHGD9nqih15QTJ5YwNAMp4gHCDM+YywraHtEVwBXtyUpCH4TiYFLag0ap
EBolR0j1J8QM85cCnhGJM0YppV3QEDE0iBlgOqh3mfdSqRxc5A610j1IpYDAhA9Jo1QRFvKIUekk
iJ+dHkqlndARUQxKTSGRVRhKXxErpUWlNBdUS7xIpcKolR4jV8oMqH7yP9FqAEw8wHY8J4g4aP+8
6og6ZJH+NGRLC1JPDPI852sDAYiulCCG0oTEFuqmmLKeVTLKa62UI/QblMytsGvaxSdHqUsoWORs
jeDEQXjSRnZ9jJRQsNlxgokr0/o+xP6Bglvjs0C4vPVJAD2TJaHdirakQFJtsSyWuym953fdicZz
YM9Qu+pp6vkGO+Y7bvoSedKMcW+UI4E1ZDCQ35K8EGX2a3kNYkavWtnLTzXX052V67DpkDH3SSNn
Y1avUXiPfZ51qsQm3pS2Ed1G5UfMpBlsTL/RvvRECi6v5c6YEt3C9x6FNpZHpmL5XqK5PydRgTXN
pWwJYu+HyIkIoJLms2YZxdYTWnkBdhmumh6NGx9x0zvKLRqx2JRdn0EPh8AjUU8vSjukRwo9m8eG
tmsIZPVq/TWZ2oxoWPpESdvW73rhYSmJtH6H8sx8DSr/s6221CUh0QEk7CRJehv1MLoMsrOvYVq1
m8pCNTSHGZSeU/8Y3bpcTbKWzwx5ziOzZso7wPb73jAedRlYq2Uz3fpkWpX1baK6lQiPorlP4Wic
CPqud4PexG+u8N6WLe3ZuiV5JD7J0Bu3sTtaZ3TV4S3apBqRR4bfa++QS5uytvExhjFCIMdMnnH+
axRFT+LgQhI9WrUwqCXnu1h45hu9aL+NJYqtZvaiu3RL/4ThL931etMxg/delh1kZPUDl6v6U2a3
5pbjYDjXad3cbBebYwn3+5WQtvWyaeWgrLHQaD1VaZAdnNLqD4WM66fM7Phl1Rv7jHa9yMNxa2Or
9wyNogTTSc+alpGdgVnzLfCj52XTUJLDlyjYoNa9LYE65Tnnf3drzBwNpSMt7I3+v3akpw0rDOyY
KoO5PXhhVB2ModOfgrKnZEG98YDGqsIHSpozr2G3+GKlMVUX6Hzr1k0EykV6Xn4frE/anImvfRDp
m7pv9EuZld1NgA5+bFBo58a0sm908siNpjVYjjUtuk18xnUwmcV3v2R+ORjfcieies4aStKCB0JQ
iAxFt8dbUHvR84cjnDHZZF43XwPHba+DdPINUafuNw8xzPJRGgm62rn+1eua+Ep0FEHFpcc1GU7r
EvSHZSuGfPaa/NTqVo6aeVk20P3E+4rJe/k8TkB4VjHF+g19fnfxW5vYhnluv/Y9uN/ygaKZTPES
DeRUGclFr8kqwMruvbv8WMsW4BDN2vPy+s7J0z7jRE+2XTl179R8fXxr2x/yNZNO454xnUYp4VYw
zn3whSLDj6/dNuSksYOih9DDG5urU5Oa3H9x4pJN2TFzx8+D6xohVGh6pznTCR6CLPtCEc5u+S4B
IvuVoHQgTrSYuUE9n/q48Lf8mabPyYiIWb1Op9lKS+Kkj/bUULrKNXfnOFryuQ+L4/I6aLXHVZQ0
42MrsFpP0Ic7O+HwYnhwWrZIQ6SiMYfE41xX1lHk5HglJal2woWyNsK1Pc7j19gjg9bWp/hc26V4
smv9+6Cl41cOHsyugRPcvYjRvh4BabjqCbrILuCS9msmzOCAH5J0csLQ3o32vDxR2Mm47cA1iOtN
sy3ymHbneMXr8mBVehEAauXcBtvrbmNl5x+vShzB0zDo8iVpWgcRdGZtSeiZvjoDgxsn/NqNTb6T
elQe/UyvXwUA3/LxdacjVm7KzWsRBuPdyGI0zOpj9v343tlu+kyIn3mKSy/ZLuuLqGIS2Q1f6FRi
dFIk3WEYbfE2o+hePmJpTiHU7WRcki42H+gDJDBevSJBNTFjvcx7pCpInHuay1CeqQcCfyMyGX32
iOHEndwQteM76Wc9tjbLS/ZjNG28OQY40JvgsVuCZx0mabipfehEMrDqtqajsI3Ny9wN2nr57mMV
HYF55reSfPpDY4zuLiHH50ulM7THf/kAzSFXjgXvO1aNOMHT5s/S0758fCqC0ldBXA53Pbatq6fB
CywPtNF8SzHfv/azUx07H1O/GGX6tdNXy6eV80BhVBvbCCtKNCgiACMW5dPH3mllsW5ooeNcHrg3
O2qjj1dtDPk6AIw+Y+/OTkheqVtWPyDxV4IL/bsHR7wzSQ2FHCmdV6+JmZ7yuGaQb7L8xWQ4BPfl
bzcR4/Mukr0uou9jz6U7NNLx5FsoX6lk+9wFnrsqK2RTncyqY5M475qRVIfctOtrGYUMTQqz3ztW
6V6rFELdc6eZM2HPVVU+EQJdks5p0tmnM1klRXY/6EQ8N4QPrxn5efekm5+mrrGuJTpz3SOOtWAG
yyXmmzOhthCxNW/NgQyJvh2sjT860wb65d31KugZA91hPnjla+n5xzgZRqpSavM09t6hKZgDxm7n
Xl2TWXVoSZUWBvE2i/5Zy6x3YAz89579JkUUroXo+4N0CFGNXI7R1q5G2otpup67tKYJ060+FmFO
hKMLnqR+tOKEihGTy3JzVE4X2YtzM9bR3ouD/PR7/d+3WzZeFkRF4m9Vzx3Jvt6HxXxenra8wLJ+
Xow0y83fKzmN+2Te2NZKkhjK3AnFLW0KIS45Ejl6rQUu8NrpymuV69HRsm2fFm84KcBfiH5cRxS1
70uveyOJKIfhYkCcZ5tGWWtbadFurxapJFAmrnrG/EVKdXLQDqehi9m5uoaNAeGQxy7aZQ42CH06
Lt7askHsM1soMXoCg7gIjMnW6++uJZ2PDfop7U6LFzdXBt0Pa+5ZB5w6mKN4JjlnbbdRe+r0n6Wm
8YWw8OEQVIuJKBxa1jCqEAy68wfC9GU+4cnuP8dtiFSGECYR4Ap1W3J87fqeu+bFRee9X3YPR1m7
FSlShDLF70Blulgldf+6fDnQ0YowhFWuVwpyLOdTZ31LO15VY6aCByV+NXpswGTrvehJNK7blCdQ
2c6+MnQdYQ5Crtgotd2ybnm0aBmiO2a1ieRElPkISO82uBEK+m2ZiVeduV4+WGQSMlgSWkIuSc43
RkyKYMOh6LV5aVNWY4x5iPKg35aiv1lJjFCQqaXrYz1R/mHCIdtTRQwnpZFceMsC609Ah8IpSOn3
Bb1CQar+Hx+vbiPCPy3385iAvoQACRJ3uqMRJIcWypCgBllsQ05VUCw6Kk9Y641jAzkkcUYh0uzi
3ehpSSPh91FahdzrEUQqlsNxL1r34mgTQS9x6qIZbzIIkcrXdnMzvMVWvHPLmva60PdPTBatjp4l
smHwHCsLV9OPgJB97KxtbyRWVjF6VUXRi5GICQ2I6Zy0Mfg+tO2PxA3ytUeuJPSaeSP9oto3pXPP
ZgwpYhzeFgPc4hdbLHTLrWaxwTXaUCBKtvptlzrzgXKYN1TvzjXILo4nEZiUdUQ+IgrjIqm8o+Sp
13bAopG1vrUjhIp5emJbW0r8kg3RrnIfuM2hlc4Q0jDsIMtNp71t9P7W7A1Jf/BMUsrcv3U2dSqE
s2TnorWqp3mqiT2dQodSm9LcJYTwrCcZ2WtISHeHIco89dIwTwFpO/40MrYgB+jicmnAbqCZe9QE
ZA5Je1fUAMQ4vEq9qmM08y+hNQQPaeknWzMjLMum3/dJK0AZeZ+KdgUw2zRK4pMxwXAkdk2R72AY
hyrPxCmy/OvUVe5u8bimVDcyHarLbN+a6TlhinxaFigTH/yWmOypFBdPncCihNPd70WqkdEylD4x
0q72nZzkV2IWujUDsOCklfLNibQtgaqQDQAirl63J+xnLZ76d+xblJyO4iEyRX1yW5spuJccIpOJ
DrVpTspx3ZN0FKXsIEEiN51Rl5xIzNPvBZFb/Yo01nGl5eW3IMpRtJZTsY4ovl4+/9ByBIx9Zq4k
3fOY4xJ5WhZATvIUu29+2Y9I14jj7LrkHheZvcsEavFlVfHHrZ7SL1gF+23GEQKqOE6EqRkchoiZ
2hNNoNpWd8fPYQonDlrzkBskv7ZWWJFEFCTAwS1mn4//OdLmhrOh5k/9ydZM3Cmzjk2Ppk87Hy9p
QpKSTnT4yiVf+FRnvvxYLHdVRgapCeoRlM/8ztjOB/VNlkVORShBPoUCu4gjn9WCrIpsmxcSN7Ie
metiLm9lr79QLD2cyNLqPxYefWMft4I/bvFiJs4GuPw06QayGIzhtNyyRio7f99dbukkJuQJdVph
7ZSnZWH6MdeVOn8Nyf5CKY97clmQo9WeAkZsH3eXdV5KwnEShdZaW4I0TAIMIuyGNJG41YrTwasM
yeYKZvyLnnpqKjiVROZcrrFyjUQQuCN+AmaSRlWdifjI8BnkYb6BdQMaJYLtLPQBGBoKlN7ToXyz
+hmgxtIfg64wGUtU5Xkw8Cl1E+eLUHGwWkeSdUZVrKb21bLAgAlOqMf5xy6ReYomOvNBKdW/Yvkm
KVLAfcB0XdcOhenJ3RinX3VpJ2e7DwmQNoYPF/CHb5ejc1OCGUKEBA/Aa6hpZzPbhtEwnmyLYHqE
LkjDfXpaytnXT0mSh8cUrx5TJE7aucuhJgodj9By3ycSNgxkdhRDUmx0ULW1RUBDXvv4+Ztim5lB
h3dK8GeXwsxWmUtsWhTIl8XKPqljZTkdLLf+ti50+CP6XQ3jyv9CdqW/rVAbXJM5R60b0eSZlmlx
gSskUNFAhE8UMmYMPaTTJ9c72F0mY6K0XlI05zvSTLw7qas7yTT3KxxMvsnJkgGYpkU+pzPrONQa
ro/AuMoxlkDAIeuJp3Vcoo1NVDwqfGUXj1H97uckb0OxvlDOh1C5N7NN+hwR2/dEbJ9/K9AYlKbW
nxKEgih44ZYsKHFCT4x2P8XhdB9qPGYOcWWY4BwBQIjbcduKAZom6yOwWGFfDLvc56kTPZCWmpMq
JvJuE5ELv60SNV1BW4/iZXgUILzb0av1TZ8NwyPlKEyjDD2ganLaiVkrHnKcipPjkP3l1cVa+FA3
KPFXLuDLZ8O3MM7X6mydjAIfbZ9eDHRixGOb5c4RGXaGKpxhZzyx6fPQf8n65EejBwTcq3tg8QwB
S04quAHSdevb1qexIIZUc413aVHPZ1oG6guRx59GXALLepLhYRFEZBwdM23emrzZl6SvkeVZfmmm
UFDIYoIp1R2FftT3kg1mv1S63Xyy4PmPFa4K3EdF+6k0ZnszhgWkkHoUN/O6tokaNiu/QJ8ZkpSZ
GZF21NHtrrBzNJ9cJzgxnPe/1ZbB72ES8ERp017XuwgoZxfnw/jU3VInae/LwmyrGPEEOY4JRQPA
laXxtdMaxAO5/RLKQDIxYODRklz7IKHbmXu81Z3mvSFBjg/FQF11hi2WGD7xEKpbUzzn2ygey0Nj
FRw6Nk1hLWbCxyhrsN0gPSZJYSo3aL86dnVbUxeb0IJOrDkJoXNwcmfOQJmcmqMe2eLQFhnOKalj
UqmqN1pr4DbiFrDNwmEsTERndFr0O8YNlMxxrfzWh3TV9IeQ7NG3kSw54oeideKE9YtL/OOxGPtm
jYILPFm/keZj8yFcLiMGtQbkBM7I/sbuSigOQfwpRbYZyasjjrL2salzeR6NMvhppjha2xYp0dZo
SZdu6uqtgeCQBDrcrTlB9DWaN8cvnmCmxEtMPtgLxonMTQp02l2CZl6294Jv4bhTfujMrrgsR3rs
eOh4i5074ZSZeA6/Gpe64imjJeZqiua63DNcRHuaXsPcuDjDzDBam8Ec3Q/amFmf3DHb0zOQf8P0
MK0DksFvfTZ+qcdqukCLgn3bpnt0PVs82mox9/PFTsDRiakm4JZZ31rU/Mn8JOse0D6tJdIKHH/N
sIkD8v4os69I1FMuKZN+ixKxSDFBaIuAsWfQF+ZnAViJvldfu5URffNahhJBs4LXll/QXTmbsW3t
U+CH5YvvA1uQw/ceKigBqLK6QBDhls59Z1eRQwT1MU3fvczZenM0f/H9HkVUFhHI6NGfU+klgbHW
1D13OWlpsp7j72MYb7zKdX5SDEXHh9YP4Z7hmUf2TbflRBZ9QQAZ7nIvyk+D1P1HOeH8s8dPhh+a
r7WtxxCIXAhEpItXO6j/dXd5FIYTktRmqEg1ev3sjJycx8n6jJtn3tdBiGRF3a2b8XPfGCjuxPCr
tfWZXHy8fr2f3YlHRf6W4Oo3LRBg28EgDWqZr50mhCuNJ3AT4F3d+e7n0PdIPKIXS4Uxw5JMh1D3
3Cca0hQNU9YYgOfhpdjbdmj90rv+G/Z8grKKCXOsNub3LGSUFPuFtiJMGB5nShPIhmaHNjF5teLx
i56WyYrjw/sqWu+x9kT9c3BKqJmAmPW5PAD+kMzbYiyzK5vTckkhubRTZXYPSWByHeclUNbAhBHB
XnNppAtdjcClsR/ucWZ8yeJwPlpzS6Q9jZGGk1RvND641Je/9o4zPOcc84VpdXf8HRSrTZ5x5E9k
8Wt45bbRU7LOW9kh4XfoE+i757LOXoza7LY0r7zjZomwQgjmNfRjPLVaa2wa2WuHcK76Tzznc9pY
I2G+HBgNVDF+uRm7OfUUm8mvmKKRHvJpLkdvRdxg2prOZxOGPy+OY60bd7Nu9zjlKSa2AglgGh2I
Z6wOwEyktVPmcCh60h25vpZbraMQJhLgMmaQtXdYYSaMvRjXVkpbTUkY7XOj2tzasnBOWWr+N3tn
0hw3km3pv9JWe6TBMTiAtq5exDxzJkVuYJQoOuZ5/vX9IaTqp1S9znrV67fIMA5JRQQCcPi995zv
MNOzc+fQxITG0j2awM/Y5yjWg1d4mzHBcdrXQGjM6CLyiU01gsBgRf5WDx/W0DOD7c3ibGoWptKq
E5c6ap8HzfAXbp7ap6it36pKVA+JKoqDP/c3pVvZ7+7rkBdqWze2eOyFkRy9JhX3GTfPBatpws43
M5+myXmPCrHSgrxZSKjp68k31F4YpN7hbo+29URjzs3LZt/ZpruIKo/qrHGTLWMRbmK6Gk9IZegr
hLmzZfpF2mQ7k1wt7Rwh0l4zLy7uC9IMNzhIMdH8+AQbzBCmMh4l9OOVi7HgvSbyAzWytrX7gNyb
fD4quvlQxqG51+OkOBY+c1wB4MPsbII0p0G7iKbbXr+zJQEX3FPwbOG8yEkXCxYMt1a2E5of8ZR/
VFDENymfPqi1cKCMcN57JLHTImYrtnRwTFyahkFGWU5P9YDwQrih9ep1TxmMGIIMXZKB/Vo7mzpU
f7gGs5SIWNd0+sdDlW8drf3OJAMTuI+wUDPZWkDVOGr5eEoCET2F2ugcNeRziwAD5s0Yt94NVyXA
6IaI+QWare+DnejLKLCmHWOq6CHBVFURbVKB3zjAG3moTcVZWNd0SKWBfYugxcymFAOlTAK8D2Y5
xi+4MQJSN67FdJ22zdFPjH3f195DIjQEMGF426bIHgbp1ZeZc5q7l6SnrCrmd4j+STuDzL1Ny34d
9U+pPuKd6yL3UjdOSl3R2c9VEGyJBZgWoNaIvOkt3EYlTqYw428bu/QO/HNPsd6/hBRVz8agTJgj
2Xrwy+J1njy+h0GZrayol+uxHtmhpQwQeDckYxZ9t2joLxy0fmy2dpF9o8N70yShcdfHyt3EtMdW
RR3p29bFKGXjFQNvXx8yq6yfpU4vXaVYQefLpKszjLBhOdzFo/1VL1I5l/D9HRL79GixtV/6gQhX
Kq+3WCLnd+4/KXNAXYSO9Zs/7yi1YScxQwBBsZa5e2ea2GCqruu+ujNHpvWCNf2iBHmQCG+nbp7f
+xpuzal90vxoPcercKvz6ShNuVqarH9ANeLoZNfmg+UwZZGhNt0YWpisekTYO+UN/iZh9sEIv35P
e4ZAbZV+0qNhqiac9NSDsjoYMrwn6wLCqBXlO9vt+iXZJygApJ0crZQUr9ZUzp6MgnxXu0Jw7DGv
Qx7tp0VoDObOCqxV4eTJi53ptFjo10MK5Z4vG++rzs1CD1T6UDh4v51aX1md9G5Cw2y2+GO745iD
QE6FkluRM081WmZZsntN85KYFT9NjoMjtrXXcA8L1RdbOT0v2Ef1ra1yUdTnMDLXCQBLd1GaXXYL
gBbqhx4zfxKUQrxtXpT5pJqpQd+g7oooFiCf+2RNA0vcp2Wk33MBV2B9GyajlkXhZ1Wnq1Q8zYJq
DU8+XsmpE6wrgb8NoPpsuX8gi2oNWNplUx2LkLt8Xo17hQB/y46DvHnPSNZ6Rl5CzG+OlTtUR2rl
iybRZJGK8TQQ2wpD0tyzN8lWmQV9ZIoC88g2i7tb/Ro0ZXQ7tHZ51GPtnARGfHFjaCvke8KoD7kr
xwnY9zjB0Z429RGf/V7oqXbrq0ksho5LOaEb9lIRX0LU6nOjNmESppcGiOZFKyexb+wA0yE/SmOB
nBZUDkFc4wWX9KMKdecR5opAXuq9dGElAbe/dMN2oHVyH4E3gCVQGttuyCF4WPHazemTOIJA2pwL
pphWnVllW6Wx1UntrcG44o1MsX4R5fabLdvynjhMIoTSVH7VSwGvXqmHeHRm+A42GhW+RW3nbUpb
knGrmuGlQZcUkeqwTFMr2WuaVT/ENics44+d66laLnKbBCsjNUvULtkDR4OmVNUER5QwCzV+bdq5
3DXfBiUUSg0fC+zkDQeowaexY5+TVy4UCJwVmEpbFOQxuV6xYxzbYAApDM5pE5E8/ILxBPsvegoG
TM7wwp4FIaVf3cP8XRmFiu+oIcA1ZJW3lrmsdjYNjLl3oM7Xh3Aw+Xcz0a081RAw0TiP14eY1u5o
VIs+TIeXPkUMVUYq2gLZxtsiPSw4mk5sDXGRtc/t2MIkhyCvAbHdBPoBeIKxSskoeKNTdduY/hfN
1nbU4h1bK5aCqKV8dVs3uWRvxshyF7UqRE7lEsPAOAdBSqIh2+qS7Qg6hE92jB+biUGNRyXQldqC
u5S4+IWW0rG3qNXD9FHz4vyo062NFNLthoIGD+V4CNsa02xRFUdDw58XKh0NeW+Z+wbRXtYIcR5r
ysw8cUr2Jlo0J//ZnJPUbUOf3LXSas5R552UxOxrtDkis5SBs4aoxXHQZjdFCcyMxrdXc6HFnQlo
OWR37TKjoonp3bsEo3iJeqtNx3tuc6c4JGxH0IjmkDYGO9s8U+RnuFuS7AaBybpzjP4UbEFyK8J3
y/jJhkTeCb0/l8Y8DUxrcVMpy9mXbvZFVIG4QcdyhJdd7s1WZk9OJg7ZUEYMZEq1DsehoFkRhV+H
8dBE2941/MeyH/tHkp8oQ+IP5ljNWbNVfUcFnDLf8wCF+CRdp2meY/aJyrPTM3jV695Em9UygtAb
h6ADJ9zFOTHKLB7Jrmm8ig0GDxI7+6IxhyPOoPRkx1W0Yw8kjsMw0D7LbcbDvW4/Bk1zozIrffcM
kEClgSClUg+FOSXLro3zV9i5DHAc+7vJmF1mHlQb02YXb3vbMnOjQ2rn4kybSj+njFoIalbNoa+0
U5ORAkJb6tXpENaWJJYec+W/NPSEd0zwaPdRvtNzvg1hSKrSTB/9xmjvTM1d2GnGlJ59aAp16L3V
cEwnGjPjVuiI25ia7uEV0zIqU/OZoJNwE44a7f/YhpEhkQsM0Cof+pTUrNytP8D7PjkFMh3oIRPl
a11sGGpbG/p6lTD8Uy069yF1inMQp2uaVvZhyGmSjRUYEZuVDvK9z+5NV+bGoKtzM3S6oiaoX2Sd
WzfXHwVB7a6zvCt2BBfQM+SumYTwVLmtxktSV+lqIrM8jYb9zaKltcxb7SUlOurgt2V/G1pquBV2
oSBiNy6TmxYREdPkyHbR/Q968kzFd8GqVK6qEHg+8xhn0SC83DF9N+l8EK8DmOfGQQLRuIY699i1
7hv6GTgatScHuO1U29YGa1q0MTXTOcs2PCJwLu6lzcWUafnK0ICjGV7CUGSkOZnRVN25IiB5yM+N
FXmdTwaR0yc1pbclzpS1ZXmssWR0yDAsd0rFbBhEjpZhLHZMxRAjApskb3lS58Tyfj6EXuUd4mxK
U9ap4j1NNXm8PmiYx5chvkBaLh7e5QayvsjLB8T+4s5p83inh3CEC5XIdFFRhyKAAOo+Da51N0bM
DqrmLpofCHwoNQsFklPKVcNUdSWAgvV6/EosTwvAV3RrOU7i0LBbodVtRqg4NfIDZKsWZhplQBta
sYZVR+7fUBCKU2E5x+3X7DqNtuHYk1Jdj4OzruikYuDJCIPrA3cDQ+ehlY57pKXtkiQQRKs6miD4
S8zzJBLlpxDA/EMdPYIWS1ZKhO62S/vqEWkIhXzdEH7X1B+pRGZijcG0KvoBpHKCWEO6dQoSIjh4
xayCyd5rP1XnsZtRRtPY3vQhF6avP5ld25z9GOlVXBraXhPqfpw05zJA7HkcG653AjvEj7q6gy63
ZCJNjxoNXFO9kWgxvQ6SGtT2zWhz/RaByEnmExpxWgQLPc+CgzEI66YwwRpYYrKWmV18MevGvO37
j74X7e1UK6wMOWqglhbsmVoSUKKTY6caE6pTr1wBGt8BTvVfImvoNnGv63sjbG+50JjkGzqJ9C16
UVn5zlbMp2qQFwtmOhOJ5GW99rt5gB361nG4PgwXuj7loWG0mhOh5uQ79LYHgvf0S9oTq1z12XNq
9BjPM9d8leW0SydT3pUS40Ce78lDkB+WUuiK22i4753yxO7A2/Whjtw2j6MnxoHeJZzl5K5ZHeyK
vbVredZ9BkKpqOjpxWZwSGlHVRFpL36EFtIkehVAHTN+I/sIS0XJE9YX0PwwOlTQ7QUNlYNDLoBp
Gd49uuloKeLA2l2/RezVrRysubeTK05DkaFZ64Agxi7XiqnpZ9TM+ZpOqVx2Y6Kfc73Tz0lvsKJH
3BKFqeqHoX1NNSO8N5y6fiAVjWg64zWTuv4USg6F0rKfX11/pnVuBUTC3DqNhnwS0xVoWe9MG6V7
nYi72QBHRNgkqmU2VMAcVc6SAaBrgxm1ZYSoxjcaow9mXw0PhIz1tNFjDAASwXLbp9WNXRtkzCWT
uZzqzn6yXMSaIzkeX3hLDMbCKH9vG/epUuou5FLfBvZEf1FvCFTCfsKYhbK98Qlmt4PB/Tq7ZAkQ
QqEdqGSf6Gie9AzxDt04/9Gq0U4bgTw4QTJcTB2zWRDWs3MgT/aYbKE46sI/xJvEtPpTRBjoym1a
/72xI7TxhfzSRbazyRv50Tt0fkWboHwxEGCViU74oI7HRJ+y+BXh4otiOHnMJv6Jnmp8LxvkCbmn
qTvWT+T2MTa+BLkRPUpGBUk5BA/XBw2OxkJNnnOAC1SuJsebVn3hhKfrQ9gy4CgD8/3awQ3QWQpN
kajVtt8Nlsh9qW4bVq9drA3tLqL/yjy9c9e+ZMxsato6Z9KGvFrgggwJtCwmkW5RYpUE06QMdTt4
KCXCHQo8EIFu4zRbPdLoP1mavZXMvnY2bd9lXDHGKwOPEojJ5M79igfNu2tocC3rxE23jAPIGa9z
c5nbNJRhQ9hze7i0euO/iQv/JeICxl1MmH9BXMiz7Pu3JvzWNr9mN/z4s5/IBUf8ARZBF9KhR2ka
riCg4SdywTH/cAzb0XXACZaAu4Cj82d2w4xcsG2BFZHlBketBVCgztsm+PvfLP0Pz/UgULNVuWY+
/FvIBdf5LafPYn5BO143rBkLoWNU/rOt1DbwPMs87HZVogMj8NWyVeUJdz3IxSnzlnbTfGm0z7gy
7129i2YzQIOBikovjiQEv5khFaKlIoUrewF7SNqm++h2bnxQWeEfu/JzaJNT51r1gsCoS5gjG9FD
1gy6kg6VBJIOGrge9/CF0/kU+rnFuu2Gy0wyTsimp3AezmIGvjADu0MnA0TJdN5paD/hRb9LhEne
r+qBE6GocW71NXDcZi715ghmqL9QCRcz9bfvwUGI90jgcBu5FerDk+9OgBhC684b77vEe6x6e6VN
2WM1BZ9BJS/Sjr62vXdTy+Dco0oeGmj+enWJBeLeosGy0bZSXxZd9WUKikeMffcw3V7rpNqO+rCu
deTMiBKfLTO4bZ34s6t48ZKbNf3lz1w1JqBJDrMjjTtZ2Edalicj4zjFitesnOoLfWfWrY2ZGlvf
pwUJqo6SYq0La+va1gVtxZek87dK9OTDTHRuVPZhltGaSKN9qHPY/JreP46AdeTbBZZIHzpCSogU
gZamHM/g1igm6PUtrHhHaDyql7Rcot6uF0lHoJ4eJWRkZitlYCpCGrKGRbi3iGL3neabX/F30DSR
r0YIRPuUmVZKjpXPHElezxRYyUDi3wQs5siq2IMEWIeoyPeSrfkS+OgdBoSJj9Ng8unuI8tnMDV/
2rQlP6ziRY0chwKh+7oc3JeoNUb4q9zRGcDd1ao82OXQLfF1cT+lMgBMs7f7ctV3AwIS7CZh3V9a
clAXJpi7tiTAzmTrRm69eoopqxd4Xd2Vl2efNeb7dcKuk0bXJWRQvOC/bYPNeNE6MwY1d16qxu2O
1K3f/ASqXlN5j5FTZatQQZfLF3XCPCdoe9RgePKClPhDq2GKL5zxVuvEN6P6JuJQuzdqnxB21Hmq
LebYqFXpSR+c88Ga9HhTOdSQ9DzIKANvXfNae9vZ44/YB122vF4svkeonh504OlIyZz0z8Lp9BX1
0B0N3nBZ6d5jOagXiq1LHPL5Cg6Qbt/RIKJ5JBQ1bRZu4jlQ0OLuEpUZb7PYIOcOiI4shr2RIHD1
l0WRYYUBSeo1DfjDex1XxhJ2zAUIFe2DEslT4n1n8BGE6X1hzBq7cZtY+qf05YDbcL7wynifBLRf
Utu+DGP8ObBJWxjE0iwqI3+x+3nMsvBJ6cqV/iIQv3CODotOoCagvWf1nCLUrAxrUj4rlaHaYQr1
hca5u2py2XGa1t6yqrG/RxKKxmxpBT1LhbrUuOiWrr4tSZf1TU6H0Hx0POxiXRHvlJgOU/w1LhWd
5ZQhKMcaTOWnLtSnVYkVPDhqg0ca+RsRC+AbbDdch4um6goE7oRnxnm6L61B4xv/2JhOjIqD30s3
+moKh/3WDEPpS/9LVgXjruUjJAL00ahMZp/wSfgNMDZ0tgsa1aTZzfGoyJDDJeIVDHj0PT2n/uLE
PK90mHey1m6Dejyx9WQI4GBELm6zghUopXjalFQviyJOv7LVtBBYlvu0YGHJmK0uIR4kxiwPU8RQ
Gbq5KPSAbPBE3Lf0GJcRCuhdWkeQFgtGuX3F3Mcz5mu2LbBNhtQsEYtlXlXvRu59MlePgSAkK0yo
w8ovwVDFhb/NLe3o1tqwbZR5O6OtKmRpazoK4dILnmtSE9axwxxo7E2I4MzGszYncbZuA+bttAui
MONmEJ9NDgQtB/es/KMe4lX1QvOBZtZ6aDRr6U4kc4o4X+lR/EkEpI86N8s3XWBfeo1PsLNsOGNI
bRYd0tFFAC8Z7dCOTFiyFe1FedbTqsepSFqHnmL68Jyc5S3t6b4okDEB6Yk9trsluLB1Jxj6dRBS
lz2RWuRkbyzzRptHz8Rxn4zC/xaTR6IE6Q5BEX20WcK2m08rtr/0TU+d6cTTJi8qOjNj8bWAxUa6
mE23VjeW0gy49BKwCprBfMDidJnXElUbd2MVRyvlNffMIh70qv3AHvZUSZzgbtOwWEh168Sz3x7W
hrfDpB4wm2N0Ire91TMAqUeCJJz8JqQT46Y9y21mVfvSdGmczzcsRG343DReaK7VPlrxktw8zyQq
1Q6/4ka6wVP17rTZJ0mI22hqX/OS00CI5IP80HCZ0lFf0j7fptCj1mFn7THBMCj0NHtBn/tYRl55
HGp/aw/2tmS1H5GVaAoaME3uy9Q7pKgTwRNBd9d9QubLwF+3oQ1FjL6SP+nfcU48uxN9zyAZ7yYT
39qUla9hCwOzQOex0ETMUj4geHEk1zKS74qbE63yGsz/lLnsL6L0Xe/jF5C5h5kuEuJeAXXPaa9/
p9iNlq6PB4Np5yK2iEHFxWFZVrfsCmKRaefniLsru174AsFnNTRwgSWLjRfLvdfy107TZBtR05xI
yY2v+nqpJfhvHCWadVvwsVCCPNZgD4EvzfOv1rgjxGlZgn/bTPMCKQcZkDvBnVg3EQ0n3bEc/EWp
wAbhZIMYTN2BmA8pw2g5aH4uuKqXKdXVJnUQYl5vh1w8RB2z40jm3VcUItfTxBZBcLfUlPYICukL
rYyY5llLYwDvcGVbd7qGkBYZ48ZruVMG5tlGhcb+jW2DZhcPGrPCZeCdzVow9c8THei7ntGRW6sc
H9a8dQkL40wdq0EwEpdx0r9czxzPzHPOAHxMdJYDQtqxtGg5dU3ibawMIWo8YVCutBrvq//CSGSX
IDlfqAvBZDEnkpUt7cFpVkPg3xpTHxBVjD49YDoTCSbJOZVXFWbf3V6UB+zC2Et1ysTWtgFDBgjb
SSx1FuCJn9OcrVKssc2S8cb26AEQR7mQDFs3jbDuOeSE6kjZHAEb/3wo8Zkeq76rF/aIwq+q1nLo
vINJ6ec2hdixA38NSlyP2JZWdZ1eN8cEqVeeWPdM0hJ9WAV0zPgn7+3AeVeODSavKJDB+RWtLUXu
zOHH93o9EeBLjCbGc6Z5AfqhiL4L5lf94T906VeZeu5sCGKM1pSgUDGZpR7sljDoq/L2P/SqVw2u
v0GfQZfF+toL7AKOhrRPQgFdyrEnIyiEq4Tg7saSo72Ja9kcCBvHw4AGaqmZ9dEzKneDa1y6vbGb
nJD8Susi0oCwnFDaiyCG6GlZJWbfiLn1NjXA9FoN2sdslgJfBb5DmjyRYp4gn5h/wbDMWjZhpbHz
pvs8NQIb2BwHx6g+EhTQXuxP+5B80asqPcgu2Bwg7BgKkPIo1MmRzalog3ZZJWB7KH/ViV46FFND
35qztN1NWontxlwH0mJOS1MeQdaDb39Ho+M/EHfABszrvuV51Z0CR+9O010SyEtRmmgsEteG/qOe
ZPCGrlUeTFJ4Q0S++4TIoXVZccKQJTocmg48wfL6JfMltjgy+bx+FxYkXbStMy3EFD1cpfeRqIbD
9asE+UzmEKsI9P0Y5SH6VcN5zTRmVRh9mNW38oujy3qTQ/g5XLXZzK5n+vv//Z6pubGWWfBxlWkT
a4Zi7ceXVowUEQQ32FeeR6sK4yA0nyZsEiDo6utwxTYHR/3gYlhJjVOZd1gqI+wpys5I7uA7ow8p
pzyFymNwu2LVuRihrg/1/Osf3/bFsxn6/kbmjbOmUEEBlTaz87ARa6PH2aE7skNB1lEbOmwC4izs
T9IPnIVpYLMZK3VBIGEfhevZxzLN5I+vYCQ4c3ISsJr5Z9f/pUXmjsr0gF7IWl9/Ys5/BEGAi7cq
oK/X+lmY9tnvo+57wYstBr16xZRCt8jW8ev5fkpF03bHvuzledS0UzRnhRCn/hA2tXaBw3/MemR9
pdknx3Km32l1hjMO7fv2+q09BRczDYq1Q/wcVniduNkwEqd6GuDSdglUApGCiPNcBUrC7N8KMMZI
VuM7Zhwx6I3hNW2d9LloPXudZGwQ4sxmew6Z2mw52oEjH3/pL9z+oGz9j6xNccFnTf33v4nfAuPn
at2SpotwgJPF9Uy6Cb9CoBJPMzAOVe2uSetsa/jruVYN49Fd0Vp9BI9F4YCJP+xGYslC7l7/P89v
CVc3yJWE0vhbt8AbLUgPTdHuamd4sqfyUjlsJikEzTD+YLNv1DXBGjI4+GLa/vVz/8a/+vHWUcZK
w2K04rm/PTWbfw0yfNbukpE6cS4Y69Z7HJJRLJQFuMTSd1g71fL6rP+dWfovMkvBeULH+n/3vlbf
k/f+vfr+a+Prx9/8o/Flk1nqEcIkpc1CpstfGl82PTGHG6gEs8UvaEn9I7PU+4Nzm6YYiep0xsy5
W/az72W6f1iWEFzaEsLFlUL6v//Xt+F/qu/5zwun/u37Xy8kgGlcKb9g7CxslVII8hRZjGjQyd9O
pzjqgkhMXrnrYjDjLImHSXQl+BX30M/+jzDFCceJFS7MBVO24kDy8roPy2wnuh4MPWNiMirKaGGL
VC0jrV6METp8GOooBWKHTG7cXouNzhRhXdSNOnYZNBeX1JMi7oxVnxsNcrKKtM/g1NZ44jT15kqw
B43dEDsuZQudU1EjMIZbiTJ4x8LrbmtndiqP6Z4NGX0Pyz7GMNID3cJz5s7j7fw75em0tep5N8Jb
ZLzkrbus/mIN9iUveFuC/WmbvNEvc4m0abfDMMc9jXCaSA94Hk1dIXHyLwxa6GSjUllXhu6sYbkX
CM5m5ZC99anpH/IoOeqKqkpr7WaJuX86yhHM+2Rt6aSX50rY/np0udunw95t9Wnn6EAYrDq+NZR6
k34iHtwQ3UDsnhA8V+TWjGKpj48tkBz49LOnJMAKaOIkX1qRQwQkmMjFpPTXSa8XbsYWdjLsh743
ivVgxfGDr5xXkpOq5GxWDCN6QqDXlSW+T5nTLyOnuIjEIFpj9JbDSA1opKO+qOrwrUXIpjQDhWuF
8iEVwxK+MmqvnrwrEKFpSsyybDacQ59xz47XLGhUVFHzcK1LpOCz3+hGw4hLEWI2sOra8FUCyXDI
VR+2hgAg81NcwIFxV3UIsuO2XoK0DlZ9G4AzAse/uQli44Jfpl8xxvkk0WKVOIep0036mHl6JgVg
kVooccmiWji1LJd1he+pCNG+ROWHmHUEdjk6qxjcDcE36W3AE0kT+jJS73OTc3NqDeMONutiNB1Q
B+1Z+PRcgyF76Ci3l6EPbQF/1RL5KYP+mPAx9pd7eEd3hkveyIh4Qf9aFeltUVJekAGIYwandxTx
oSAVfqOTtZ+N9HCzppzej2miwovfSpu7g5PnxA6ka8fNkueYBhNNorQB9GOSvASBlSRuR9u1Oh2I
cKbS+DeqLW8G01/7Dtvm2Oeddy2dCZsJbc1cm8AusUk7A+1OSQey1RVj5WRnKq1YpzhA0AITUIM1
dUGCb7koQMPkfU+IfOnsWkpzQnX7YY+KaAUsmBYBsp+tmRFq45Ro5wucumGkHlECDohiSBcCgvAZ
ubTDgmNNMtw69wToJ+3QKNBsbeWwAXEf2qrub2SVnlJdbp2peMDm2dzjjUWfhLgGccqzWSTroQ8/
hbHyU2TISW/vaEO7C9duShrN3i4aH8bRrAl0pKxEqv/YoiZLYKElsb8ExRVuSSCnhe4V+RJeINuv
2CG7JCbtLdXpEhI3sZK1haCbpSauunBffK0SyP72BVk8VYBJCguLzqaY1za8l+DvfRWtfPEy9qQh
Kr27T0No8YabwC9DxtaOhrvA2JeZS+FU5GDJHAqH1jP4luVdOSbDyZyGcGGwT1yUzajWgZlV6yws
rG2aAx4TI6tTl9y7JbBlamdkXGO98WO2607b0CoN9Buvm7wN09y+JP/OD4OHPCgnGmvZAxO3chE1
6ScgRLFtJpxXYyC+OeFBSymx+ge/jnbdSDsnsxjULZQnbh1ggitv7C/deGeY0bGZaUCmGchlQcqG
6+vf4IhhETbwJRrZQ6haEi8MiwS+1pdHCTrvGA2d2BMdsO7cVEEGxV+aUFQfC2NKNz0v4CosvEoM
MY3F60abPjDNERk1bsxxeI4EEjApUDV3trs1VdPsxja8Q/gybD2Rd6vcd7lvOJU8Goat9kWrkBU+
V/PCb4ihPepiANWfZDV+a73ZTXl4tNDbL2M/mqcyZXyyEyClagz2idtt87i3UcgSEtO5rKNkH05z
c5t5sW90OMDqTwbRs+R30o71CJAqTGp7qzrjVgMresy6kA6WlgG9SwiUJgOGdOiIp9NoOWIBmi4N
o5MdoV9ncxj1I5ZWe8WhgEzBZjkoPRxWmfnitVO0pa3lHceOuBcT13AeIZWPshHoWWXJVdjMdL75
VVTzw/WrcvoMnMg5XL+h4hh2nGg/XmUGhBGyHo7CmlbyROXTjaVNYXT9sgzlHoM++XrTQUnzMdcR
YWttsBvZRm4qy7gbTKy3jJy62Q0LFAZL7PxVNlddljbSfotsfZVP3WcKZ3CTkz/NZPtLl/BTXyZb
3E7TsjIsejajdYtCC+yQN52T2U6rzCzbCzpJFIXDttemcznQZf3vDSjqO4xNY/H97397/0hD6pEa
3M63P01RheCz+qsd6CbJq/Dj/dcN6M+/+bkDdfU/2EG6lNG2sK+7zJ+DV9f5g1GshKcPTlf3zHkm
+o8NqPiDeSw7QmlwO7eteSb7cwMKIN9mhkvKvS4ZyUnP/ttvG86/2oBecdh/2n9KE0CyJWybi8DU
553ur5Wc6gd9cou83dmIhlcl5p0bLcqjY12UNw1rz0qCVt6GhHwjhtEFlBxIejmO+Ki4tYopOBot
KrEmZidUYF9w7Co7zXfHEkPLwmuzet+I7lzbsAQqPSu3XtD9q2rwN+K3PQ+NmWizF2esLBnd/Pkt
lCUKim4akC/wUXFbZrKkpQZdcja+GbQQsAjGovWcDzJdk3+zEv3x5B6lPmRti4/ktyevzKgTrEHN
tioDdrr5tkzANlZjQAKO6AkPVTeFLOCmYhb1TeI2fznX/guV+PX5+dggaTmcY5Y5c8Z/wTFPYoiL
0bKaberWtwhZ4pXoRb+s4b2njtLoDuzLkN1cmJINahPO/C+e3/pz/fLj+Xn3Fqe3Ydrub+9/QJ8Y
JzYH37ZR7TEJuFcVe0NzRHkJPsbldtdwR3HDbxXNnSVuA4sd5Nal4cbNAHMpRs2/fkn/+SticZ8v
LuHZvx2Rhi6ubxZNs9VylngRDQH0bKs8/fWziN8EC7xxzFWCJArXQldJHfnnA1/jCay70qdwmQSl
FsahNaHn0XPh98tYNsTKqcy/TDWdaaMTuxat4K1TIRJD0mycChOCTDJIeYxCy/33WhTXlyZYHwwK
V07JWbXx6zlhl51hBgIle11+OD4zAKkF3yzTW4AAfAwtXV9KYhf+xZnwz4cde6nh0WBzYQP9UyHr
B/TxXTNvt9xnbe72XrIsdC9f//Vh/8+OuoESznMdHT+5Of/+l9Ndd2sjEnHMW4NWCjeHtwFNBJ2A
Kcp/cR791ui5HsVfn+q3D1hauiqVnbRbd2RI2ibdSrXRB7aQYmE6SBNG5uZhMP4Lrv0V/P/Lgnx9
WtdxJaY2iT/19wV5DGJa4T0XtOHo0F60Jtt5qX5sQifdsNlAuOzd4A1rz0XRPzZQgtZj2e1YGpAg
ak6M4M42132kbbVeGrs4ceANA73vEDmu3LbrAdHGwHupyDqoTus5qbmCNLvVfOPsjygZskp91ogl
dmN8W7n5uFSxHbF5NsKTC+m0uROt9maVdrj764/2ulT99s4xCDiIlBBsG/902v4fys5ruXEk2rJf
hAiYTJhXEgRJkfK26gWhMgIS3ruvnwXWnenb6oqqmIdmUCw1SdFk5jln77Vd1KJmSdjhPjNhYxuT
userDKg64q/S4uG+00k4Gwdt5wzeU5uJbJMIok+LwSFCE8y/XTxCMKs3OnQjFBPQ8N1y9K05af1I
MYse+LCYAyTgtqGUz2R54zrLoeLcSLyDD23KOktTgHptv6ucE2jkjvohfEP9QUZX0p81M3n9859s
fE6rWN9tS2fvWhcryX+fvqqJl9npIrNuz/go3/WAZ8Y6+TmV9E3b8XlBdUrLHhT5KOV0wPnM/FF+
zPjn9E4FFWrlc1T+wNmlnXX9i6lsYicr4wsBcQZZDthHPWkEdi9pFnQ2SX+Z8+T14cHTvyWaGz/n
U8d4x2Gf1GqgWyarGYG1M84YHTVTB8rPa7tNr/FvIsnvp8G9JxbxuevPRopYp5hr2M3Otdnp1Cjw
hadTskTe1oodc6PGGsvzcE+YwTOalXRiPlfmPbwM8ajr8tmV2WOTSHnwbA2JQdHvusGltOSYnGIq
bITmBItTWX5pjuyjQr2gK3ENMhI75phu9Gwl+Amd4ZYeC1HnVPfuPH6fK7PaakRC74yoznnt8NSl
V6Z75xAlnmuHoeqfhE6jaNQwOozqlLYiD6bquVYMVEASrlPN7ErodbdJAIptZklCXDZoD0YJfLn0
vseN/F46zZ0UT3aJNCev5VfTsFFyizcnx3qtedMxpx2JsMeyN53LnUCYf7YjtLyJpHAuc8bIrFdA
bJvulmjvv3yq/rtwuZJeJ+UaunvbcT4d6SaC3Ho58j3qyVyt8mnvDuRZGmp6CieabagMtmFGPvKf
P8u/fVTJrivx0K0bwb9XZq/h0+EtKduu/tJa431fZh896jXo6s+NSF9Tz3778yN+nkLw5cEDz05g
eIZHCo/5qXfaRhj0tazn7CWGjijMnLUtwSbQtbvmXTprzqJ+0juExZVc7v784P89dLrSNdfjuefp
lmV/+uJGpEIn41Dy5zrlG5RBbF/I7MWSaoRFmVdUyo72Q8N78ZeX2bB4Hf+9SvLAeK4451qWxUv9
79eZ9ASN0pTXWfTODTGPw87KievOonk6Mgh7z6kZtnLoOqZyy03L4glXO3u3hxcMj8bfns1/d32e
DVZOl2a5gYz007NBTLYYNsQY2recgvR12YiqdIfTDsq7O/PNHFt84wxBmY6Ut5j9yZLGxpDH41Np
M8zFeOz/+Z35HN91+VhwHqaxAVzCoLX/71eoBv68qIFESxMh7DbDAlHZwggGNbxU0fwBnRArW13i
vbRNUAJh9ppb5cPswHNsAQmkE86/A0Pmqxg9wSZFHo3Ug2Yk76vf6dETjLPrDuPjDUeRYT+NgLLD
/BrrP5KVcIL2zV3/+U+6HGs+v+keAlwqQsujVvt0FomEphF6Z7V7eOBgF/0u6m8MfKm7YujZlFEk
bYeE0NDBEuBFsgkyHDHmm0yuX3ziaf1Wt9+xllUbmyY8BAJk5lXnY8T2iIG0fGfMskDHAOunUWgd
e+E+6WZJQ8/GfDKRsgeK5eyhkTjIkj84EsfIYludsuwQ8RqVKs7/cvoSn0JQfr2LnmFYFrNGlrP1
3//XSQ+LgUfc/NgSad5uuzg+xJCznFibD2gOzwPu+UjG4hiP4Nj6opgIyf0AKexjDIgBGgrtwPEc
fVM42ZjEUY7y2izIdXB9j0n5lk91v8EnRSotYrQu+6a543MTg+7ICqPdIVDh/GNbfg5CYGOuWG5p
Agq2h/TKjcBQ4FlHwgKoc2lzlEepYIRCIqVv6u3jWNo//vwBuJz6/vMB+F+vxqfv2dhlo4jKud1H
vZHSYp6brbkYzaZcs7gqFIQ71oVqOwJnt4016N5szS3hR89D0t3++bl8TgD6n3fGZZNmFTKcz0uf
Ow9inGXf7r3cGfajcGcydNPXPsTLWhvzGZ+cs60UqCFsHCwImXGbT2V663jV0SN2YeGJn0PCGyB9
eCQqFTiCvVXZuGgwotYzTlJA6hHpN6IWQuSJ5Xtn9MPRIzFrQ4CzS0aveOJunxq3x7LlhNk2HnBS
GKisdrmrPjIca9vQMbHvyzCQuf2WV5Iwbg8lj7WE0x4JMOd3/RibLFGu5eagfl0vmLweva7+aonw
HaPSs90n7O2VtyNd8rUnQtSqY3VWtbUVTfTDNUgT/8tr+9/FHeeNwYTRlrZOS+PfH3omjsgrEpZT
V6TvUdiVCMH1GF8WZ/o/P9Jv9i+bwyejUQFq3NHX7fx/fb3aLLXRsqIyqqLiI6nqLZ7HA0vnnTvG
+SbG11nkqHFFIZ7+/MC/OfLSCyNgxCTkB/nA58IZck1fOaFkeS7krodOuendSRzTrv1uWih2Fzf0
HZOQF5sg+42MdLXLIaxgatMQi2WlXznuDyF7tV+qyd7OmK3AJAShbcR/WXZ/c6SxdWESA4n9gS7c
p9eoi1RtohRs90UMB2GsT2WbvA96djdpEjCU+mhBWPxt91p3p0/fdDp+podFg9YcQ+Z/vzHeoLWT
wh5NrlB/g0CPEYfmo8j2F9s5R24IMMnGtKp51oEuw4MZukezRSY9ImvaWCWpueAJ/TjuhoA4Ngt/
3PykDNQz2t+OQOum899nytaJp8QR/7FsqL4bJNboFvdy2fl65awRg06M6h6mg4yTjz9/cH77iaVE
cj2Ddhudvn+/MLaHnR7+bcuA7HrszGsheFSzIBplQNGd8fndegvZHNrfPrCfRvTrekfAHIdpJC/S
Fq749wMnrRGVhqjafb50r+Ms7g2H6hC5UbqNp+aWcoXxB/VnOsXgViNsaols/XjQqMPDCPhp3tpb
Sx8CHTfKsjAY/fML85tWFE/QoXjU+TK78vOqMc49EqI25RuliXdWFUamokuCFOgFdeNP6FlEmAk3
sE3qNWd+rETEyH1BcNSYqMiS7MOaeQn//KwuQXCfPx6ckHmnqG5d8fmD3EVDaFqFjgmlJ+1FzxkQ
MeI5Zu2S+Ay+HbguHkxbrP9BhImagTNIF5MmYp+4+R2JfIUp1aM1TT/JVh4feyO6j8MWckxx8jQL
9rIb3yysNOfaq6HehrLY40zXbwr2BS8xrjuXYZvyEJQuFdtEMXCEU0TpoKTzhte2vi4qKgQ10eE5
tl1H1pZ8W/qsPGpW4ryYdfRjqdUuHSCCjkU8XWcG25rVLORHVX5bcwb48wv2m883hirbZjEmGtIx
Pn2+Y81Vsyzsej9EcmstCgSLILZjLPp4W/YSslt/b2vNRzL+tYn9m7MW3jDGYbpjkKD7uYmN2Ix2
f+PUSIMz55DovTgoLQwRdlkpDCYwgWPTXA1YlK8y2I5by6rlVTxb//81FbWURIuzTiP+szNU2Am6
yhX1HgD6bSNysEipTorZWJTYWoz3yS1Q/ZYFOWlm+5eP6++KSR6cbi5FjEMv/9O33FyYPiNWho/p
zBhuonhvuuW3pIqicx6tIATNK7bRshyTIQqquI7/8i3+zSrj6bT8BNIyQ4Co/Pcqw0mp6LxY1sTk
kB1TeUcr3CZu227QK5t+o//1L6YU+k0tyZlSJwqIRFBMIZ/2GhecSA8Fhscccu9baV5cHZ19N9G0
CVQH2asYMogbtfekSVfnYxj+QAxO1CZEpX00hd5dor0XeGF30L2hhSkFRnS0orve7BBu12TFQTfY
dg6wjMyxtGc3bLfV3BD1oLfpmUAFB29Gh18pJEYtzl7beZi3TtskJBt4DLBbLFZZPjJFKIlYsnXK
3mJSz0VXjSTL5NEhhyv0mgrxbbBjuUNnCSOHmug6MtY7IhvyPXW0fTJsDVPXH+jmaCDuOEY6o3xR
XpocaX+F16EiGavEQ3In9aG5X1Y0eT9a9ww26ucOp4e7Yp0H+9W1XvrFWHMqy22Dw7Xp1ZNDBXFf
jlJb3Xk48vKCmtuNQ+8hcbx5E0XzKe7BNKEremkLAwfwbHlvyAXQesBi2nSmELeFl71wkumPTRIt
N5Opo6rpIRN03leKoPS6Ilft7BKcgcbVLV6mOXnSmwhjH3iawDO6+UvMuS2fu+ldlDJj7TBTv1s0
OOs6nPZ57svHRDnfzbhavuupcY9j8kuXK4AuplDXs9MrSK3dj2oGzIKFLCPMJS/7XY62h3oPYLEq
CyqwLlsaX6XNjJY6n2wcGIhdM6u9WrCanBm5vXZa0oNo4qfLTaSyuii2RO5buqNu2NnVTVeWkPZo
k1xuMtxKXoGq2GerjjdZL0pdDL+uXW4LETS0QxPukRYHSWrJM61HMBfrtX8uxjwadtVIT86VVR7g
HGLbM0uFdndW12Ay6XVGc72LQpA0ECOxCHhaV6LJbb5ONjxc2LkdVKIRNft6DTJFtssyE7PgEC23
WtkstxDezTKsby+3MPmbYQ8mwDGW9FA2NpiTUN79c1EX/VZxVrkB1BT7Eo72ygJID+1cAG8yK/E8
QQw4wDfbjx1QOBBB0I5SSqorpDovM+9AEDtOtMsQsT0KODzGXBivMPPKUxtTy2gck/WqIsSpMrQH
0gPvyXHq0DoU2p3R0Dv2VLcPSY/xZSTDpyhO66u4RZ16+THniH89Ywro2+nYDFqubVAVj3ccExoQ
DRqiBGAMUK0cPTmZbRze15kHbxDy55HYoHBrAIsOEt1O7kU5JPc0mIbdBJTVX2ab9ruNKd7S1XAK
FyIYsah5L9mcZPuqrJxdV5jhC2hYQkRFh51nQVVoT8vLDOF2k0QDCZZauLyYaX5FGpR3D/2lecm/
ZuuNAhLRceqJjrIqZ19TvjxHoTc/2l1BOoJRP9ekw/htikanWiygGeWqhqQkvrVbZcHF5BpH15Fa
Y+O4rYL+0nFGSmarOTv14gROnX69KPUdt7MhLoOrWEqsX11Y3kCBiraM15q9JPcn5295XnuUGzMl
fiOW0ZqxaRmPek7SoDbcoQBrd97Cn+0Nofc8kMSN6dd19lbKAw+qz/zJGKtrbTaX00T6b2uejAbk
HNPz8B42YP81msTb0I8nzETFrT2a1k3Z8jkpTRKDsBt3UO+RWdtV/IOI7nljigg5YkmMahnJfDfg
GqGi7vLHJe/vZ3eyv+QJ4WctRsKjNmntm5xeMHnniO7Fzqo0GsdFMqCurN0vfXxVY83+yvx3CqZm
6Q6tFqVv0mbQvt5uQ5DZZVW3bIeJZdVyy/bZRtCyNRsT02GMF6xZkhdCir6ykGRfC7R0WZU+JmbZ
3LlGar/EUGgilb9M/Qjvx1XX8fxSidp4wiZS3iLafI76JnyWaklvkg5E/fpTJoA5FW0GUXIl0oyE
y+wlvdd7NhmsdHb4iMUgfJw7gZIyXsQpYwTqV4nZHKyi7/yF5tKhMo352Qtt4StCypi3lTN3DHs0
c/Rv0zjlWBaS9rGfYuPaE+qhaYf2sVsvjIn+wVS6JtStFIDPIGk7F954NRbAuSAV4svou+RRFZVv
jzqE6wYWnDs5h9H23hD5pdRrNt9FM+UzIpyDscKE25+80SNombFn83HFXWg71OOSfNBW3jCWyzcF
/NS9W3eMKcam3rHg2WepudVOdir2pxWGHbn1fHu5BtYFIXCabeWiJZD6LeZ5E7LXKa/iWzt78eoI
NO0gPVpjkUmuh2UgK6Nj4wB38G3NNq9sg73Xq73l4M25swbY+2kV3zizA4PKSKuTIJgWOnHi7UfQ
O30KOIsRbXtvKjSN1iScU2261SlfeV2tAxfistmVgn+Nk5FCPwRYe7kANvFipJ6+19smOguv3rmR
YR5FGL4vqjvZMRjkpCZoZPhuh2QuZfTZ+ANO3tAee/jlARU10RwOGWoCmbOh4/SBoJYQKJAD+F8O
DWXERgq10wZvb1nVD5WmD2kaokjN5iBa1E/SMPZ4PshRG8WuaAXPgnPfMLW70nEPC5YHkp+Scxu3
rx2K69BcY+jOgn2cAmY7deILBrgHXZszn/bXPcd5v5iQpDipyZ4/SFhQnCG1XJzdvns15+5uGdep
MrnSTrTuukyWQoGSBBOPk77CBDuIRX43zXgvWrWfzCv8eSxr2gcyuRvkkD+WbkIZSm6lFmEj6h0y
KvHVbicduiyjUMSQUTnsnH6BJDzXVxRDyZVRLi8kzN+BvVlwgVfHtFmO1pzdD8VG9JRM6DqPUyIK
8HdGYBXLvlXabh7MPUAAX2aMHJ35JxXnfWUxX52dRmzzStCBzGeLl40jq+TPqgrOynp6AjOCOad6
TtMakk8iHxJBBEvfCn1jgG30LaBTuzDX/Va5310i6Ui9QaRMPvJ94YUP8JlqmEMzaMeEk4mm52uT
0dmiqubr6d5mSe/ulmXstkRDHru2uMote2A2qd2qiRivxQ5kuRi+3sz8QZbxtaj0G1olWEbdfaGb
vgPi3vfa5UcMOonhn3nEeWVs2ZOGLRnG2aZpcKjNWo2NnVBPFCHltq6sO73BSASqnKhsI9lm5pvZ
uzdARWk+Sz6qaZ5VJNgk7a6G8Yols4CZbzSIAQdY1tD+wQeYN1KjjihIfgzawUSsaLMkCOen1mGN
Kl3rQyssfQuwBksPJPx0WO711qNCNqS5CQmkFSbA+LToogP4X6DfE9B26HTRZlCQXGaHoYW9XEPP
7K+mOMafauE5GsuzaajnboF0SZb7FZ3Aj4JWMnTSTdvnP90k+bBawlxGnK/kbiBmdYYmSHPeYzG0
L/Zgfa2NCoEBUV3yQUBUZhgdeVj1RywJk+414D5xmbsVBH5N4mlKOhLMgzJtKx8PfwavMwoW035H
xQEYsZZAB2ygqnU/sO0atm8kI5jOuTtbiYBLqE9v0tC0vTOOt001WMT4Incw6vHUl+xLxB4dc1M1
+7DIgBjry7Gt++8FG2BSzeq+m5vbIUHH36vY8Yu6Qsk5zpDw1mvt6qGNvP5IoMM17RyxH5cI6O9k
lSflUObSZ5RrKEXmCg0pSHzyChIga91pdpjnC7/U6Rm7xDVA8G9Obh81qAzaiNg9WEfby419YtWn
qovIPRhdDOp9fTI0TJBjpde+7qX1yaS+qcjHqsw9PstrZ33AWszVLx8fVgDJt5TUgqmhMV4Kd3t5
7nE+FYHlJN8ZDahTQqz0yaZ2xxrZgqZE4s9yFek+tvb2JOtEIO9bZR/NtOwG5d6UaXowI+wVIMQg
2YOphkVeb/KhL0/9+iKkCcMFr8BOooVaf4qlMx/KWe5jhu2o28djjkeUIdD6CxSBV25jI2+2Ww0C
an+YK2Qj4xiSf+mY7elywVwwcFrTA8oqcXrmpFd3UiBRy8kUzQiP3NaNW5yU1F4bLRyDdv3pchMl
+FkVTrJbGggfZV2cljwuTu60fHUlhyWrR1hGI6ra9TYISVhzXblJ1le5bttypf0XJ55ecQQz7TvQ
R44J0fUq1rMTUazZKV2vGWO8J3WlO6RF/+YCuwv46X+CWGCjdbiJjZciI5dEbyTc2/Ufk8xjqbxc
HSVhepbpHOpijk5zmmJHX6958XLQ4NUvIdL/VoAaJKlr7zS1IIK1qV/jqp2CXz9qsZeR7k1SvAB9
j5KCKs9FEqGp5HS5mAlEPE3lKxF0+a+b3U64m8JOGrIfq4zEJGG11BohAsC+166aOv1mUJhCDU7c
K6sfIGhHw42VQviISaes1d7FoM0MTSdRxmVfAx7R+1lnaQeDdxyPg4IySAW3M0ek6Uum+crVXVCz
GhdTlW4SouiDWqtMvuQpgo3WaYIo/gmzLDzR5Fs9Aw05CMUxsWs9kKGkuCYFcta8ZTumkDgEswei
mlnAUmIWe+JajY6Fdda9H7PZBZMbT7sUOvw4dqTseUYMewrnxxV8AY9AtfXqokTZnvgSF1f25VYv
0giqHualuLrc2q+/JWuDsKWQVoU2Q/fVQa1fbrfiwuBLsf7fug2VAsHJ+uuXi8vdX67powXbguzt
X//663F+XV7+13LNUiLvq9n+uvHyP1WXp/vP3VW4NHyk+rga/t9zmy5P/vI7v56JnGEkm4vz6yn9
84txGNu7aRKvpIspztzrE041CUJzYpuOSEG6OKIv1y4xSP/8eLl2ue3T7yHlyIK+L54vt18uxqgx
V+3s/81RcqJWBlDLbi83gSxcdg15TW1XUCq7Ie4WzxH+5cd/LpaEQrpcyBAhJY2rrOn9lfAm6buZ
dVUanMXjupVbDxKJ35T1edA1cY2G0varRbZB2iXwynIj9KsJaLO+zgKnZBbgMLqPKTGwCEWG3Krc
/s5GhDCexXmfNvERqf3iw9OwwKMZbUB49XRNYBh5Iwy585zmTNN6xl5UXbYZEViZ6fgTG72+X+Kc
8ekK7gXA1DPtVfo3l9LlNqbVQZ39mDtfOLHFfsNCjol4cbC+WAk6V9YeAjx+tlN300jzHsEKss8J
tGMI27CkYw8sd9ECfXG+es6dNHTS7Otv4RRlZJISZALOgOo/7J4zsJJaj5stGWyFbUUd42axyc2U
j0WHuKhY6gOl1d0yk6/iDZCIcD9twMfuLaM7ZyT6bV38S1vyGkF1hFhvoFpZI0NgVXp+M2DEIIEE
2HJWf1OPUBTvlQjNTWURLeVFd1Y5AcYuPzohd7A4ow37589hMMBZdxQertX5QyuuYFlSVSRMESYU
FhR2NIvosdARazghdRSlMB+NsnTPuVV9mfrbXi8ewrQe903kgrIAVXYHVOfbUCSAzN36RxX1T1pX
z4Aix2qriukUJfF7ngRa3ji8s6sssRe+2cDZzmsQzWXhnaIGbYLibGQUI64t86ddhMYhHp5j5FsP
ESCDTaXCs4Y+5WTMx3koUSNZ+hmuarVLvQSzWV8qX8cN7vdKGWzPN0n1owTAumspgQNDRjA6wAVu
ySi1N4M+OHsvanDCYHPK5qjcGi02jbZJaWsZ6Q2ZwdGhDZefaBzTG0eQgyga95QPuJJmOYz3FsIz
lVevWla1J0eQqNYnPacdUZfXmYK2OQio36kCZpy/aDyFk6T1gU0FuBJUqmm3iEwEpZOEh9as3qlu
wUOCMdpHjjncKnuj9xz5Co2xfNV30baYnMYfGG8iSCdjwsgdCkJw01taYCvdFgNLM6snCpp5r9aQ
FdhH7Skc7tExeZxMOBsgNTjZjf08mJBN0nlD+jcSFx00dK4dFwT1W0VC0TG3i+qM1YqdKK84B6e0
bEOr3Sx0ElFFxV/wz7HDL5byraRpzh39oXZFPorcbbYVnOOdO7pvk1FlV+63tOyb2zrcJ2GTkIlu
3pDszJI/abCN9fJGN1B/DNJg6Y+Jd0zmIQ9s2YKnzaTnx6n4OmYwYVqBAz5WnPd7BriUFdvFUK/W
hLhUFb30k5LCCaIo7suogINSZwFZ1S3dD1X5Dj492ljgUkh7vJNm1uxi7oS4ueTY9+1G6MAte5W5
uxnYf5+55k1mMhZOdcHRHvPwNixZmDP9fdWAVVrDYYRXh7qOjn62fBDI866V6otWVh/9OImr3sAC
x0ne3uc2ci2MRUEkvZyvEf8/MUHmTjPi77EKg6mQoGQ7Rfqy8mCijiB4MkvBdSyQc0IlRRjtqTM6
J9evEGyzdYowEM00H5qyXPbk9xKlY44/lCrne1ZAhDADZsamnojUS5M6mEdyWJslt48a1ZyB4hta
Qnwb2XV5MgYOYJZuvgj4VkGOr+WI2VhyBNKIph/CU90nIwChJH7sJutHKK/LiuAQ5jjaIMF+hiK5
W0rDg+VKstkiOZs1OV/t9Vs0WvV4rCfjliRQijhvyJlROnvbmpFlclC+rtcLTLSxkFdO0RFs4nhi
r9XNufWq9PrXhcna2FneR1jHHLAYQux0b2T0h/GVO3Pq+FwWyFSkgqXDONBhBEhzECOpHNP+1CKc
P1FQTjgPmV/kUQjyyyoUzXVWqvU0ae5lEx1J4Mug9pGBXWkFxsRo3BWOc7DnQgsaqN9d2DebqXgX
BuySyqoUY/LY9F/aobAD7HSMhScSbmI3DqKyiZC5slprc0JjyBsPQu/f52KJj044cF/kX4SE7rKv
mDtu3RHCUO2qHnYTSckK7mqXnZSVlpsiVoGtovb7mA/fTX3aAmVg1wCYDEqoMDgnzj9L0zrOtrWf
09mmF0ogR6PB9m2BrHOCvTMAExFT1wAQ4xNp9iC62IPelBmJAErW69Il13HIUCMa82TPLEfj44bR
I+/LQ0TXK0B51cxPbcgqi9MT7peIvtBslFsOt2h3zGKjTcT3LLbXnMi68BpzX3Tmagfnm+lxnxbL
423NyzfHtxxTx6DCWLvBDZVsiSBwgjZ5puWN+cgL+sK69RbXQ1kLA9wxVQZjdbwZydbgxOC5uzFf
ayw3m6+8TCPsqJ/u4vbUYb7G+e7eppwAo4wMssaqvqvU40MnhvR6Stu3tE7Ufqb5EpT9EEi6ZjvO
yZGvSoRxzVy5QZ0a17GgCinhL43lmJJsAMMlY9H2o0gswdgM+Pwmss7p1BM20qtbiH+71iLNfonQ
zyV1zBbL6WEgh203f8HSkT8MDJD8BGwW+TBFAZlYG4JSIGAjUvw8oRE/DlH6YzSiagv2QODBTRnw
ZNa3LPPMvRgb1lh6XQejWcJd55B2ykDtSF9mPso1h7VtiB3uqvCIcZUQRXf6pknPOpEU6Z0nz4sI
AqE50ywmw7bJA6iP7u+GVoBOiES9NcAd3dWCGjaczVvDW0ONtL5M7u5BxcA/ZLx6iCRYA1ZbHZSa
PZkHnFvNnRU+wC4m34Og2SyJzDs0CsUj2vg0cDE3+0b/penD6kkmSX89xeoLX7f6qXN7jvUyLjZe
+GEOSf6m+oGsi0qDcLL+iDIu9zvbTK+soZzI5qbHUDtRME6j8UHAycklMaXxJn+opfOWz/g3EQHS
JXGoVedyusXB32Bv6KgJaCXJMEkOplmPvmOMy63Fy7yRiciPWcERcuaO9p6WBXMdf5XTcCSWeriv
7Di6YWZ6001V/qSy/kALykCOln1AURigsDRRIHJs+90tDtTiXI/faEi012mCTauDpO7FhQfAB3CR
7MHWJWo66kbb8+3SsW9o0GUShln4e0nWQtTDbItj51wTWeENI0MSihdy3ollXsmSIccUyQf3Sje/
K7ffyXnAlZxFxk6okAI37L6aVnlDUiJh8QbtwhAP/FESRwcXj7xLzErpvARaFdt3MJD3YrbsI0Pb
w9CND1LI7mZOGmyppjEEVTmbmyhndw0BDKLdi/fQWrxzVnOGHYu3xownTkiK2Z7hHfLK/OZ0unX0
Eut6slZey2QBOOibPWk/AxEMqt9YLSic3hXnfIp+Yq2jIeo44y5NFhu6zbjP9NI+EiBQBFHW9SvR
iAi3CGB9GM4Z/YQJeHYZAHGFdNCMye3Aqkv6uLxXSsqNHubOJq8SEZgFHRGNERhCk3lnK2Ft9bFd
oyqz8IiU57jEmelnLrl8FivF2NiBRavKl+T3HptUzhs7nF/i2pAnC8fCJjdXYtmUe0HhNtl2alX1
aGRk99m0lEvULfvKhg3OoEphDs9Zt2iPb8y6nX2HwZuht0dWpAnphz3Q+BjiB5eYLx1ZdSu9n4YI
h+Ng0RluLbnpZsWhb0wqvM8u24uANxG5bKN6LrSdKaAqkLIR5D3ExbX+PC2Us8hdgWlNUn01abEe
het9JVp+uG7kzoiT+C6aMItkPfxOBu05hwuHjkpFdUdFC+MOsbY11cV5nKElmRR+SUsOZCybvaXU
HhEminN7OoYpjM+6deZgLDzQoeldktTOTVPbW8Qn0zOhHGHSaK/GxFTGae6TuQ4DzZq+z5wVzwWE
7bW5dnaTkDhJ5Dh73pjw0IjXsATkoalQ+2qPP0KnsF+N5Hs15+HOk9N8Fu7gHpsC5DcSZjb1NL6O
Cxwwhiie82Jqr8MuNR6G8amCB8/hrNeu48RNb/KOlYRW/j5FcHKfxz3toUzZ10N2I11quchFNY33
HsZw3nb3ISeYjzlrHPKiAXIPEvGqbaEadUkozSraC4OEueRAlj/L9aIVUQdSFXwgx0bvxtPvGXud
YX4cooYog2ZZnqq4S86MKOaHRixbbdGoNfqE8ZMUb3W7kJa3XtC2O5AP+bMqLYZ3euYgQl3pyO2M
GSianxYSX67ZD4YHMehXsRl/HWkT07UemNBAVIZ77LXXS08cdzFpjY8aiJfVKu5LK8Vf7/QjreGe
GfuSwfLO0D671eiu7IGKrlzYgMbzSbH20C4S2GDNO8fWi6CHMnu24paMbnc5FTSKd8rUQQrr9Dx1
mOt6Kxk315LslDUDK0U3MjKkrCHonvGOTldehHhbVeNPVYPNtaYFwnpVkJ9LwVoq1fpDXGOrzSOg
qLEZBQagxtE4paTOPRZS8SptLUxL55kksdkq4qCRFQFxSnJ+D2Nv22lhdFZuARXUUtBe67UDSl6s
Vb0xfGcVEbBoJ5J5fSIw51urnLst85EkMDPS+Io+abbxzDDIkN/QompHGVfufjLUFXqD5nS50JrR
21YTL0xVqvz/sHdmy40jWbb9IrRhdACvnAlqDg2heIEpJsyAA3A4hq+/C4ysVlValbX1fW7LTCRF
UhJFYvBzzt5rP1Zzs4c5ZD1rjvgo1/2Ai8DU0ZwF73Wc/DIwbz4AJkEqWcszYqqGtBZnZMlYy/1S
VBXJEgRONp3N5Bj237lSybTtqhbs1zK0J0+OGe1/OnfzPNF7TdcZP8BCzzuoPCZUbGR12GbB16UH
ETA0yN6dsbtMfiYZitRfMcYqdokw26eG9X12Tda/czlGipr4mFtBu8tF9UiYWHdX6Wy6j+OG7DlY
IXPlEGPOWehIGCtwUgEHBybQ29wDI3ZU2e/BBKVbgm1YCuUjxEw6EvdeQprM79bXcBmaEV2fKN8b
A3/o5E75O311uY3ZxUZXnCmsBWdvDH9jSkKTcojvS6vxubLy7hZAyuJV2XEQSmwCzqNnLDB0B46F
0tkJj/1zDSV3F4e2sx19CJOeCsQhK9RwzgtYwYQGt3cALSr/VzAATkvbGHaENz+7onLPgxo2xAsg
VlixwbDu+USVou4I0AkMCN6Q2ihQfYZIGNcuP4WLCrdhOE71SHaTDczi2BiENUk4gysODeqLPMR5
2WFY8JGsUxUVqkCUgwiPvtYCbbCGL+h0Q70rMuujjfe9ZbPSNxj7KRkeSwk1Lg5JsXDJsIUPM2wl
OtNjGS8nTUDtbpKI3gu5GwPCYgJ5FG7j/h7NM/4R+Nbmxosz58GwLE3WsnFqzHJflDSu7In+j4iH
264y3qdq+pHY9EKqAXZNTcbDRi6udW6M+X7RfngrjaK7sRoV7FBTVQw0GaK2UG9qx872XO/XQ7fe
FlPVHZzpa97YLFP8qFUV53uXjBrRtlzq/QR6VQ6Jg+VUNo/7ZqwnsmhxyIvYRnJJS4a1BPo6OcK5
ZppbNXmwKfL0azuQ8rnQ46dIRc8jZ0q5iRSNbpkjaRbHIibdMPEOlkX06wJab+fXNL9sj5QWI8zs
jWpqh0TvFdPHNSpqPPWTfrh5DJy232CUHvcjQ7ayaD4Yk4njnDi0tYhcqlkF7ROb3M9MmJfKg+A6
wdN7amkuzRPz2gH3wsXQKqXMU09tkUIZKBLkEIPhflH1h2+7JWQe5n2qmq1dm0rvNKx1vUFjTUPy
O83Ye7dGhmvBoxWO5zanjd6ycqz8t9QIA9qLsj62ZjrtWkkwVBVP/oGz4YUPa8LX0FGbmK1zrwmX
wn5XbpiqjqxlEYl3eOc2GKHcLXFEzg2QneVcjdVD6Kvmpq7h6XR91935PmtOoaYbTsJrrGIR3pcZ
fZCM3lqWt95m6tUzK6iOnZUUTj/tz05g5zuCO7YMPxNA7l14XMwKOcW0CdrG34Eo7oC1Ls8Wk7K1
I+VHhIBWO3doSKgIeONGOVP+CyLjVWw9t8WiIs5wkTuLAtPN+DGMNrjPvDG2vUN7L927MYGHdsvy
LWms72mpSqYc9c+eov1IKkq8NZpfddGnN0jsgoPv5T9Hb211AcI65VjuvWAk1AgX4cEN4u+2Xd/H
+bVvSyN7tpmT9Snm34G9OjRMcbbq1NtOIfOXqin7baIkrBovZyGLtXAL+cflPFv9Ys5LkUXc9yFe
cq7bmmZRYBCymMnp1lHf6GEA1smKN388z6rzo8JSFhjonE8naJmKQrnfY+CPwsX56PzcPGRmCtNK
CoWQH9RlpodzW+cDBTqnEtaRj3X82/K75tF0vRk1RADeSOb5kSj0iuv5tKHnGFJQI1ANsY0kznph
rcJzUY7vquyyS6LmR1lDje5aeVPiLCCsumFCuFAPk4iGDI1s+KRhPZCVNIPmwv0Rk5y+cwvFpwwk
qvGJyRTeVG4AujmRFxjfS4zEJp7WAy1Hrgdr4tHk8Oe5UyDwj0B1qyBv7hJGjvfhTLatj6SLDm2y
c9vYOfoMWwpSWpKKzPlxtpozhPES8rOHad19N2cjgE8M9NnKxuzsu3cNTRY4mcVkGI+J5cGUsEP2
ALvnQC67N8ePxwhjX3OUiym2DeOnyRUM9J1WoiKRnPdd8qevG7BXPyW9NXp/pEjRvMjOzGRIdpfu
Tdo531lTmj/Kzn30YjO9S+c2OFhpduvrMef6qq09LSF9AKrG8Ty4fMB9XFJrijWgKnvLwwbg9ECW
BE2wXK7jMZU8K+SsLJjKPLJrAO4FgbgJ/LpzPXmPTg3Ax245aS0F+XX8absiTfSmROfxQ7FcG7rg
LS47Fucj5OKpcIttFQI9B9X1kvv1qRp6IOl98SxpCR0Zl6Hw0E57Vw3dM4uq+TyZ5EEu0M8IxaC9
opyzDjtC5SYF4qygTJMpPOlsdMlFoGE6Bxjs23jepMpOI6LrmNxNMbVh62Ew7wtKgQUXhpXkUQvQ
4Aa47WEVsu/rKQke+7QBBz1J8zDP4Tcf4RpQ0gTj+IT3AOvWsCW29kR+nnOZ5sTbhNRiKqf9VoBF
oNEwWofOoaZZGvM2JOhGMic8VgmzGGJroLlR6N6KsCD9N6TUwV/OZxw/3ZVxKQ55OJBL1nKU99Km
Q5PW8W1lTidzcsOoZC191iUucyF79E52eZeC7D9NCTBjj7rcyJ/mxq/R28zpXYhlMM3xT9iJVR4r
5pSMoKb+vEiXUpm4YVjYW8+EledYpJWrWo0HUizIAYUgjR1E09IUX0uOlYfKIpnP7tNzjYLqvpLG
XTV3+gwuur8LkwT0gUzL25HjMgUxHnlk/W2BcwNCQAuXFnepIresL73spoglH49W9rGrS85WtUlw
1HriDzTVpG9AyW2UbZ+5dtxlM0tFs5UPTZLfOzZN38XVu9LI9YUP02cXUpzIpTRPshgIrKTL07Wd
+BILhhNpZ39patYo8Yj4SBdMhnRmfa9zWT9kfr/XTeu+BzRatliBeEn4O/Z1Wzmvpj4p/UtJ5T63
jqkeglw918RSIgaCjEc0dfnqlemvRgj9qyFCUXhzuFk69LCeQSmcLfONNoRz7u2puA1s90gOp3zn
MlijQSSgthBNGg0OcSvhMPt3kKKTQ5yQbj7pgUi1lvhPRulxZj/3WfiUVgs7kUl1PjcOaEKNQxAl
p3NHUnxMRaq8e72mGaSACBpaefftuiH9rsQt200P7gSl3BxN92VBNb5Jx1d8cuFa44LVGMuHWTrT
qZ/k70qSxhvkRM5R9CMocufpYQyt5K4zidJLG8LCqHxp3fgXjz7nLsDMQPseRKZtguY0ksHfUVp7
57bvMkwAeNsWybq/Q0ubr9h0RcuZBTxFnT0a+HiT4pvlWfe4k40j3BTiMDtEbpzuv/nWAtjeaNQ5
a8aVHdwV+8UuBA6qtD+5eJ2+FNXyW7J/Z4Gun91wcE4tdfSm4FheTG3ejxOnn9yH7mku0NnB6za3
VbcKW9xgYLS6xJeqk0xZluwGQ2NxZ1s3Scdwu1FOhYAkfFRl0tyT9N5FhWavwzHUXwJBQKR26/7O
7suz2TZfHG/N+MSZcw66jgWNIn/QZ8VlhYnzMs3hE81+FWnyP10sAkSGJfEXNMKv7hgAISza4tJC
8ny0ew74xiGN0HdAVc50827DvKH5Z2PQnVK7umFGS40l9akKrfkw5Mp+bKarKdjbtUMpbsi96+8G
E+wz54xdPzT2vlyvIkZJ61YkGco7tE0jAyyvXBr6goN6SozGfAzTqBdHzFblj4L21FZMZv/Q64dG
leUNeUIGhWdhfUWYiIHb6hCYM2Z4o17U420s3eDdyVXD9IeLokX7h9Whz3QJ9io9y+GjnnKki0K6
UWX136gIzIvdcU0IM2cPdvLOH+fmotCT86lwcipKnT6MEyy6gLWea6V0SNZNwIAK5MbwmHP9fsAG
8Wg52Qbanxe5eY+KKLeyi55Df6ta/Ea9NwINTUb2WjaJot42lnE8lcNw1Lqwzm3o5U8xwjhhtnuf
8yIJDRoEKw2M0yySkZZMFY0GtkAZOslrl9F2Tao+vuFTr3EwtjSg3aL+VoJzZKjqZ49VPdgAZt3h
ldk2Mr1HOnvCLe7tCsFdpSIZ+PK1GtbqGbpAp08GtqFbNzFfYgaavxun5RLoew9ioNOne5OfGgfO
HVOhx2JkMRSoeN7PUKJ2zVDdgdzLWD9RohMjYt6a9Po3STF8UQiUeV/r7C1tae+0AX6xce4O7hr6
6SXW1mMRqistb2VRwg1FlckcKuQknAO57CrxAdyd/Dqhv9hGct+Bb38dino6xqKnaIv5NZ1bPnpz
EFyY0zdMgsecPkkZn+oS8I92Z/044i4Z8R18FR2Nz6LIHi3chgxKbLHhmMTlEZ9x/x1Eb4ufAz4F
Ee+JJvbvrpvcs/w7N3HNW2hMu2RnMA/6WrptdxElO7xV1OZX1RHbp6s0uDgj8r6hT/1jaejqFtQ/
2m3PG15Sdm6avcUrYqr8SPuQkmoh5lv2ibUJx1B+nxkRzZll3qQ56AMJQD2ynYV07Uag7wR2fnEq
50eAVOiFvBWb1YDXbn2fpEFTjtMT0N/mYqj410Q76CmLSS2SNUKF8NqvqtGY1jJ1mN3QvhJdX90E
82/fN6Zp5zgoO4HKEAztWsOxVavrgJxvkOBEkWQ2sb99rJ2XltCJP18KyfUOWtwMnlcPJ5NgiV1Z
T9V5HmfMAlXybR6c7KWUT6EMm1dtx8nT6IxoLvL8MRxT4x7wwVGm8TNdnfmmd8KUTPLQfyzqOH21
rrOIYZKRjuttiO/zOS2XGxV6Pu2UYn4uGjptmMwuXYkIgzLHuYw+lqgk7NqvS8wIC3OBJIYJfVjX
0XMIUbMBFhjCQ0Emqeshwq5XefniddOxr8YAf0lZ33kzPkiy2IfNjNR8rwELHpjuoqj0+mZNS/pN
qyE4tiCUj6E9OmdW5BwSLDY2U8WAP54NTjOsdLemIseafHm6+pY33woW/FvZjJr1nWGdQstV93qh
5JVFYr+S8PCqhmB44oX9nrsu3C3IQ/ZDkY6nGhnaplNFfIPsW+2ZajJgjTtxT+TrMSAIVw/EsiUs
eKt++M3HSYMw6Xt2pME51FWxXoot54FK132grByw/HiXyvCmvZqaYu++zV5VPLeJ0T2zfks2plGm
R0+yPhprauxxUcudB+OWXrn/RsTF8ILElhLXr+ZHRjvW3RI3u6Hw81ssHB4TyPlbJ5R1e90Y2mLY
gweS/gX3MSY7dW2oj0G2XPisygi1nvUUe+RYD8Wj7GPnElcT5zSLskb4zvNifVFA8t+sH2U/3AVT
mLymRO3cQxR5m0Qod6XnN/jb0vH+iuutguUGB2wcRiBvcnez0Dc41DNL1AXjK2Pi2jz0ZIddiQYk
vS9clR0irEEv2w+DW37kIdrLKZfOGzqpFJHdF6WpSHJhQRN1dHeb9vW972rjnoIBEVAKVrZZ8u5i
JUbUSz55oClvYrGGk6t9EIq+fqeysM4Yx5wLLbvkNE1WdQgnPDNdSZRZiA6UxknhiolSNfX3dhK3
IEztGLdZ95rSFd8y7P4oXTt9WYYHoVLIy7E37pd++KWlepqlFewml3xlSBWRbhwPeFzykoSteRkq
BUx8NpYd14ngONok5Fz9tv+H1P+fiKYUTxiA/zNT//JR9x/9vwBN/3zLX0DTEAJpAI0GJMZKmLJX
wsNfSFPLXBMjgSWIYMUAAuj7b6QpgZHgf8BkCjt0VnQfr6H/kyXpiP8CohSscQ6OCBhR/K+yJMkR
X726/2Q9N/kFjrk6WleKni3+DtVvYxUwYZ7ExYrjs5OX5s3oDuaND9I3WoJlSx9f4MSTjCSGVl/w
YLWR208NgBkvkBE+ipSeYwaDTWTl+Xofo6g2ut7CstVGn182tGy16rzT9cE6/kYUseSqjO7UKpHu
Xm/hJaujbhgot9vT592fj13vow0Dv+XzYUUlf5ROcek4wy1bxLm4cslqZZWwr4zsXVcNAzvsO7R3
z4vnVcRCYkdyYH/TzUn5WcMqEK2vWtG8SfeLAIbchWZpEsf3XCfTdLJcaojUSC+lnbG8FeK3VkN7
9C2dujdk35wIyXF3S+WZ+CHZ9EzeNnNQvlkVtP/ZmUTBTFUFZ4ky4voexfXBUIFxtKZORsxEZcTv
k9Hfvpyk8418aKqYZbr3S7oC6K7RMS3DbbmmBFl9HEmxBuCus6DrBl0FEWZBhV7YResY0+HzQw+E
gJ130XUDjApN5/WmZw7yVPI3N4zuGIkjbvt8GdfXsqyv73rruuF1qENvjo+hJASwtad/3lzvg16/
m8ZSnWrihU+tYsCQIfHL10lwU7bnYCsoaPeu4TA3DfDqbsQ1DGndmM64s5pcnwiv7ugHy2S/qNI4
LDr9MoXZFDUsrKKFFuAa5SNwHkQenqExpXcfZ/QMWsn4a3HAti9ZxkJAF8cg7G/MVVSbVc5h9J3m
NN0nmJuisF2YrFu5pofNxNhpuNIx2Wg3hblEGY4TC7I6UtLQjFxpUzBhS9oT/edGo+UxZGit7yHa
zTxw6ICQvfBnYw+ET5mBZnbKXahggkMAFD5vSnTWSR5X0XUTZ/+4hVWAfOvyKV7cN3+ejZ3gqMqW
lD51a4ngjKqgDIcDTunsVPvsmWE+7MMY5U7OAnU3G0MfjazCyAJznZ1hYjJOg7zbKzv8HdJhWNkR
JRIy6Ovyz7NZv82wDNdnuv2vqX8nwSHrTeekCfXk3R0e3SF2D5bvm3tL2z+M3pnZRbtp11g+Krhc
jVErrDGiTT/vpFyh55IhexWjZkjXt0MQCbtsW500f94Ur7DkAQfu09/+9nq0eD9iPz2quMNoPFpI
xFZJebdurreux6Z31apfb8aeQbe8ZkZAR8bRTLcy42enwQobFeqshZmmCsLt2GOvIY8ZI1hLGzae
zXq/xCB/S1D4cJAAF4oh9UhOl88CvTS7mE8GdqdfSkPMLCPD9JACYqaaQA6IqdOOq1OvRjNiJbpE
tF57sxVnu66JIvHJIxGYlcrVSGZvA/z4604OQmtyaTWtTph4jrt9PDgWoIK0I2WKSE0f+UDHkCVy
XXxAZc2ZQq1fAiNE5VQlH7j2VcTcTEX2GtxlTMn3BFL7ptEhtH0lshPd4lOBnQ7xQ4ZgTPfeUZUT
hbHRRs66yRz7r1vX+whng8Ai8h/Xoz+geRK1bcHZYMEosdcsg4AaId2OPVOwT+B1ax2LCs9y9T7o
cD38eUkMyE6tVrvrOeh6FxkxauMaFkLa8sMaphEPBZsiwBJfIK/Oq2Vby745YRYicAPNw5+D4c9N
t/WhJgjNyhkAPJy2b2FNwV44+MuL8GGeE/s82Auihykc3Z3yFtxDqzUDB/RdSt7UwTaHOSoYfmdO
8BBa0t5f30qMrZoUpMuYLURpeMmLsB8XYr2zBpGuqlLkuyUm/ev593p+I53lQiM8/3NeDtbJE/kp
XPGItjuZljSwhYyPBjpHUsFwAkp5m8GHWkFe+PvirNiyJJi3DqIFekFZsusmv915eQcXVYxHEWdD
ZJAXGV1vObkFfsFQdKRDucGa0UWkKXVRanKuvn4Z28PPlnIbWa1co5D5VXhYOe35zq+5cCz6XlV5
GVMshMxZBw44D+NUNOXodDfXm9cNOn++Z91gMsoJP+e02SUNHVGhQgI4Ef1vEJBsk9Jtzg7yusti
ltVltobqMozYhRqDIWqlWJYK1LebmtCLCDZcfmZBT1DZekJRcUp/28Q9V4WRaXKGTdiLDm5RPdU9
wWrKafZtEDzWI2XCUtro9pWKAOQ1Zx9kQmiv14LrfbOQ9i4sTVxWI+f5HhrP0TK9s1+T+Oa1OiTl
lyP+GIfyvi5H/5wJzHITfWucdQt+FBAGc46CAUXvLu9nEhsdj/B2GjEBYaCIa/H38axLLm1yglvc
TzhnQgRQkyRPjRzFlf3MJ1V1xPldb103KQshYBQT/oxtpZYRL8nwNBFLkAv3TmU6OQ2tC1+CgXgZ
hf2ubDkErps6kBi4Zf1KeG0TZeuyB8DjX5t6vRXIKj978Eax+RrF5vpoHVLV1ltVlb+6abyH3TSu
nkTOX6jWCwZ0m76znvIGwsbk6w87xbMxrBzPUr9lSfOBz1Ie0TQUcFwHxG2zeZxcax/M/pcKw83R
YqS762c/ymK5j6fxtfRSC8nEQBDR+DYXKBWI2LhB90oOEp6CAJUpRhrOLym2p85r3yotnot4KjAw
9tSr6fydbu2+lxweHIybBaKEwsh0tFMAuUBl6Nxn3dbLwtfKym7UuMxMqZyDnJ3fNGfumnnxzkNs
7xnTNnT/suW1CxOim1x9cJY8XgtKjJUZfpby1VdTdQd7onJmJOEZcX9ezhgav8ldX5g3ZtboQ5ak
30iXbPHWhHuH9dNeo9nfkH19yv0FK+ZECgsrxlNJ++pQ+ggsG3TOTd+s14EP2QCBMGTrnVWDFEK1
e+s0Fcp+aFOBXGrGnMWwt5L3cTbi51Xr1Sfk0rJoQT9wwpQKepZs1QLvSqF7AJIjY3AX9aON6Etm
43KYlgneCdckhmi/hUtMOQpcpliOOOgSYUBHok68CPJVIe9sJvHT0vw/C9WztbqA1aCTI3knG1WT
QpAvLDKoPcW+WjIa9ArLdc9BZyUwE84IygghJFQQlXf1beqdr/M8Wo86rdKtZCo/BYAvaRJc5ulb
6zWEFnjdOZyzkXNa3yDK9+/pHNdnuIa8vWH8ETS0QxV+cd8nOaWpcPI4D6Ia8qcCkD6qgVIeaC8y
C5+RsXgm8cBoYeBab+QEQHrV+cUsHA6GR8oq0tIXu0VswE7A1LzGlq2C/MxV9VC7RNA2taBpO7m7
dPEzfBj1uyaHK8uQXvISUJV3FlQLr9xVeBR3rqG/YR93D2Fqvo7oBjhGn0aAJye3Cd6LuRooYty7
Og2xJ98Km/6e6xQYEyfq7EG0u3rANCJna2M6CIrJHkOCM94aIa9UPw/JYyEyQqMI8ORM521w3Njo
ZNMXN3C2zCvM00KsBmaK5gH5RrFtChA37sjTJzzjOy/rv/n8hzRRoZbdexL955L7LxBVJL6u/EZ5
ZEc6vQTHYORbZ3SWE2a2xzlJ852/erQ7G9WBF/7sk44ToUtX1EUQdBQ6NmELQ/NsxtMUCyy9IFu8
YRhhv+GINcDfKZ9BlxwmkIJhsWVyfSznBg1l7M+7NIkfEjgZOXrosdJfmsr7aRiIMi3+cLMPDk6Z
75OweUum+nuSMrZdRhS/7WIAf+eD2dh++h28AONCPbxbRP5+t5T40C2ILsrlQ2ANX7EmUkOhP9gq
7EOMEv2dFQJ4ltXZalhoh9VURbIV1EzzWq5pZGd4SrGv8c5JEi+vT/jcXJ/0+WV9/c5mXVpe7/zb
w/+f91VZdxsaMpvmFMEVq6NkrWqc9YprgXmiWl6/vm7gZPx16/olM+h/PEz3Xxxs3CgEYzLpWVjs
XW8pgViW+famK8StUVEzXO++bqr1WZ9P/bzvekuIntXbf3z488fkjffXL5u/QGur/vzi6w83DRKN
5hQx+/qqPp/4T7/g8+doLPQsF12Bh/763deHQH2DQinVeWFgsl9k+5av17jsag+NiTwtOsTy5bXa
vt553Xw+5/O+hvQFwlHXb/x3z0GwDBDcUO+lIB3882l/e25xLRj+9vPT9SV93lcPEj3Kn2f+21c2
hE62LYJ6+utJ128tAxKeizF/lPSGl30z+g8Wap1DbbHQ1j3tj8+NWBdc1y/bGQg8meXIha5rLS3X
Nsrn43++/vePuf/9U67Px7tZbWnuUsu6u5g1Oa9OEBynTbrm11K4rPNivL/eXFzUyWpCZ4JCibUh
3dzoeutzkyX2P99ntsy8OZmePp9xvUUWXbEV/URsx79+w/X7/919HDH4aT5//OdzQK09StksB9Nw
rCitNJuu/mWA5dkP0vgr6OP/Wpj/UwsTVhs9v//cwjz+wjKVffxLD/PP93yGMq2Zm6Hrmzb+NdeB
7fqPWCbvvwTZIoxCEG6vqTo89I9YJuJG/tGzNP8L+DrBTB5hFaDG7f9VChPI3X9tWbog+AT/UDfQ
NiUK4m/BJqFNlztugvKE5O9Xk7cV1smNubS/Cbgh5tBmlRkWL1nV3pgwPOYV5hGgV4zKxbqdr0L8
Uu8TMjTQ8nACK1ccSGCbyWk0ckn9tkZnhvbGWvEhPWujYDDuAMutai+a+BLWSDebcgdg9BddQlzw
RnjJHZ0dyhQrT5O7uFuBlvQuckZrBZlMK9Kkg23C4oKYwBV3Mq7gk6UHgeLAQqnsryNkFK73+bYn
aJwmmfcgDYAlYIKYFzs9F4SZC8IKWeE7NY7inM4C/HFwhAbR3/ZPRFEJaz8H6M0pNVmvdcRT1o37
zVpxLmIFu2ALOcy5+eGW6UNc4qHrVwYMLJh5hcIUKx5GwonRKPeyQviYEGrqhJGoKt+zMBegUc3T
9Auj3Mc2ZrEQhA34M1g0pK6gIgVOY66YGrUCa7AQLbxKGDYrzMaTL8MKt1mKS7PCblyoN9WKv1lW
EE4pmacidXW3YTKMOzywj/Rffrnwc3I4OpnnHAsS/WymYRmcnXEF7qQreseBwcO/9lyyFEPMu7Tg
Maxlx3v1YMLuCVaID67xSKxYH9i0et+tqJ9xhf602HmGDlOsL1IAEBhcIQJOG2zaP5Fyk+xp/LZ1
vFNG1JgY7SALeRCGQkhDJEK81UnA/iCAjHs/Ch+lpqEkp1u9i5fuwYdZFMMukjCMMhUz51qxRiAq
OyRKrMogHi0r+iivgqdRue8G0X1u1xwd98ZWw0/pk8+pBjDh+Q2oMyglMJVET8SkA2WpQmDvrtgl
mCy0lLqjgfFcwWUK/NRlVyiebIhN4I+OLuIW3UIIcmA6NbCdVO1SPky4yvA8JZcxnPckFoQ7tUKh
AuhQesVECXhR3sr1MecfjvdrphbbTalJ7bRkG4shOS5Z3vWyAGXjW8CqJF38menHJh7LW5Jk8AMM
MWGfNbrE3hPkyTbzU57m1SHr4/R2MPOzW8wDETQ7Ij/aEyeW6hFmtKLVRXrP9Dxp1KhGTgulp/fC
4jA+e2H8dW0D01gD6DPBKmjxGAe54V4Ce7rV2qEeNICT530C5xxvoZPg58cVYQCYtPFXkC9GXzFq
oREfCSQN9+bA7jvH/XNPc/acpu3Mgn/8xgU0Tup9odpgm7cIRVPR3FJMfuPqF54R97/k09rC8wWS
O5od47Lc5EZ20zTsuxPK5KOll/dUY0hOdXdTK3c+9PG0FcY4bxX8yqbAx00VuFZpw4metbGPOUsd
Br9/1EFmnqyfxgzVVBWJB0RpEtB4Wg2cDfsOoP1LrdY/Wk4PQZ2PYA613vKEU4K89mSQOExnPTyO
lmXszKEPtnY6Jlu3aOWWIfHyjJ6S3Sj9nuFXxojRfpnmoLgHtY5yMSwjqifJ0Fe3PAYcJceegJbf
2CBXaA/C/1qQGHQHb3PH2uuAesi76bzkR68Kln6N/Tp2mSC3lTc2HVoswAmMHY4Kgm5cTBEBPutD
hVthZnm7GXQ7YgamyJ9s+V4OvndwDXe4lMj1O1qoy/TDXars2ZuKHRx82ISjrnB/KfPkTqLdE2qx
UiX8m9EgeABoBH/PypgziovhX3QL2LJasD913Z4mOrxLHd7mSvt8NwXG1W6ASI24ZRQPrLlfocH4
u4oTjV6tCr1dHCbijJ+axDon9Bn3pix7VByCAlf4l77FCI/xryU/1jr1Sf2CGy8+IAc6OmJqLiQQ
nN00+8YFFBbUEj9lY7UhI2B6JDCH+tUJ6cFOHeO2HjzOApHAWOrqVdWo4c3pNodvd2+RB70NwvhH
lRv8/q7YwZ9JUVt9N3Js0bpHHCq8ztsGlvVCT++1grR16OvsghQA82yGmzA0R9ojprwP2A1sMi0A
FIP/JoHx5BE6v0t1be/7tSyz5wFIUALhJI4VulVTbrL03Qhs+2GGh5POJpW0JgsC6Vx1TPrpPfWH
hnCN5FXPKhpDJiUYtZgG5EG69awg2ynbePKWPqfPaGKAbZ/SkVy/UPTjV9fulztsWU+68epoUrxU
K43xxvhjurOCFbTWZ8sLbbiHABjTBZwftICprY4yXHZNvqSo9PT0NZXWLRe0Ht2Jk0WzfKibpdwj
x7bg5MT9RaCR6FdrZbHg90G719+nzdmOiclGiURCCJzKMvc+BnvIoDQhFHJU9+6B51hVFebOmfn8
6nm8GZI+vcfMfWcnctkrD+lk7zXfudaIt8V3X2b7uVR6uiAeZ0Rkh19I4sbsEnRvxVL+0A6CBZAE
/o596cRk9SAARmFJJPqx8o6d6f/sG4KMXSG+5qkNskvmdyO0oAiJtlr0MXXoHswu4ZJJ724bOS8X
Oeyd0dBPxHUhuC/D+4C+/c4Jp5y8WkTRARfjshqKO4STtyjoQ9QLLiGrKTa4VYyJWdF4NjmgUSGo
99z3i4PbmvWRvjWQ+mB2eGNBAwLWQ10D6XGfLGDb/cLB8C7BAXiyDneV6NCW5inIC3Wec2x0U0eP
uzGOMXvVuVu4BmqjzO4ECSit7s7tsnq/uJzYJAVepixmdfJ+tewUjXw3w3K4s9fNbLYfAQInC4yD
hCOu7QJ4Ix4hiTd2K9wuhZxpkD8OHhj1tcQ62FS8M6E9bRdZEQRr5d8Kg67RwsyR6xKU1ikYCBQO
/WLvFCllLlw4IKmcLZnGH/kb0rekex3S3736NodESphhj7rIb58T3w6fcgWfykEk30GhbZqVGZha
yb4rlp60RqadUiTFvVsdZ+HjBqwTFnKTA0GZpYhpopTUwJWreTIi/MS3cPLJqfVVdyka/yNN0Hhb
6foZ/z/2zmy5cWTLsr9SVs+Fa5gdKOvuB5LgKFISNccLTIpQYJ5nfH0vh/KmstJuW9cH1AsCBEmF
hNH9nL3XTlKIZhAx6/TkB+BTTB2vqB5wagq11Dy7TD8ZDrn4ZSoU34kDBrdmZ8yxxkNz1l9qPe+9
1rDajaEo3bZtuVRMuNg1WaNtaR0w3h3JF+1/62a+0cS+b/Lw1aTftLOzyFyBemeMVdj45vwegJXV
jx7jSn8fmYyzdX+gnqeX9SbJm5/0PYO9UVrlXsfviFlxH2FlqzprOKfDBf3CdMJF7NzLUwbxn0Uu
2nWocAxVc1JvFBtUhw2nx8OPfCTvhOdUF9lHVydEfurTa2fYLU2PhHM2CM40UbiDjv5uKG2CbDRg
1VNSYOZzBMXjPL+r83iTOM09gv7mLtPr4ralFIpOx9pjL310jO6Rih0FlqnEm6JV1doMBX39lM6v
5cbzqkhb18M1YuCEtNudbcPdaDpbcAqUH5jUkhOCJDqUER+DVKR6Zph4JcGpt679IwtbsfFLPd2L
jATTsBlfsbXdTJn+ZkneRDuE+TruE0BDQCocNaAQN/GQ7rtZWzt+bnplyaMA28FRc8bbIiNiqJ/E
DxSma63Mkt08x7dBm256+rErq+6MtZsfRoYuShaT3e1ek7x/J2jtoIQ+gNHJP5Pu9onNeV9Vz5Xm
foiailze7TrE7sngfPhD8Rm2QDyjN9fpbqeIwKCe6Qb1dgso3zs19oOC0n4MjENkuWfGpreKah58
3173fns7jsO+DtVNIHD1tYlyNhhEdAaEI/RMNYHhaLZ2beSsK6XZKXO9bZV219rzs0XZUSlifaPi
KgXK4BIpOO9Nw7oaDT4/R4gPq5s3TtDejE35wAeB5/QEoOvlvZPZjzxpW+qqnz0Db+hCzQtxQtu6
C1vAoP5JwpPo/wr2OLS7vNPOlFOt6ll+SEdY6VjufpyKYxsP18r0b5zMija5qT0UWn1qdJzkEVmp
hOnwpDXcUzqBLJ+cI2f2785yvSCg9ZDg4ZGSQCxt617ttmUararZ3Dp1+dAWwctQ3wcuWvQqe2yD
OwvDEk5W4JvBqTLMT9u8awyDajn/YWU0e61n3uHCNOZ9q8f3AMrxuTIBZfP/MqFeJVpzHgTPeGUC
f2I+1BMJRr2Wbwcl1D04xXg7BxouwvBXiuN72QC5CAyFvEDwfWTS5Lmxp+gkouhQFDiYwiBfT2W0
By2+YepxCID94CanfDSb7s7CNjrr0Tkzm/YnNOfIwSKXJ+5zD6GDaPa3sWleh7qBsbEdteodD/6T
Aqk0uQpf0y+lUm4na/ypuNNhdn6YQrz4YYjeNXvMu+iK/+xHY44XhdF1lM34h8qdOYZ7WsMfxqTe
9bqOepUBC1wTxw6JlCSJIx+dR4gxxk4J9Ffoi2d7Mvax1h0oUGetxGGVtwzoPfoREH+NaV1qwrPy
9NHq0314W9Y8XCmsoxAwpo2CEwQQ44EZWboOFBwycQGdDygTV0PcbrFwK3p21/icKaXO8FAtmTwI
q1o1o3ubHS3GlKJARsxM72QGmrvGPmUNykq59qW8IOkOdZIJrK4AiXtdkcBqnr1SS1e4ua6oUdkZ
7fhA7tujM2c3oomOdtJt41bfWp11GfJWKltvVQDFtS4y3D/KvnWqSyWqlcY0zI4isMPWDaWBlx6+
IgRijBYWPQHTOGZN9NYl6n1MI3GSdjdEQrFlXm2le20SOp4gi/q++SQj5WQq+dm1o3U8jxf+0huT
p/RIY1jVsh+TMC7K5Fwss/pMxsday+4qTFFgfY7B/NSqza5GO8z4bmU6DmAyLOmGdufawRM6nkMk
4o1LF7joONNgfDB228YZaQHoa3Zplt3Vo7MPMC0FeeKsfXN668N4uWXmkLuatHlrFPVqO+G7Svwa
yguY6T/Bx3iqbTxkEAynofhQcVmjftnUffMI2S1M0lsXi68q/BXuB7qm2cExo/siT+SEEbFz8xs+
/L3d+T/oLLvO+EO01XPADW5ObK9o7cc6tX+1IWX4WXee+sx8UrXml9sqHxgCj7nAUOKTPu+6NzG4
CXvAEZzt1Ji0LHmyQHN5K2JwYw6Dt9CEmIAgPgtfAcrnDRAug4yXujcPYxWczQJ2aj9QlR2QqcwW
l/2UNSAGnABf6m994JITlfqSj9SnEkuOgGWgk/bats5Tllheo7iXkcFEXlqvg4HgasIVXPaXLjG8
Mn3rlPg955j4bvLQoe4CPXkzmQVIXTffdcqI+Ic5utU9cMMIVoGibZRy9NwyPyr2eGcnOJ+zcNcY
1V5tp13MxAKlAq1N/yGOw0NsartAn86dxamNrNXq7kZky+AES9JBRcyUSCffMY32oq88YPrUEJTm
pJg/xIVC462jMxqhOAaFK6IfOpFZWgH9KlMw/UkX/qrBF1S9eRtB5GLaTtOH0Bn6g9ww036vOdBg
zC65VtxdM2ATa8vV15My/srS+Jk2dbwLHFfDFQ0wAZTCRHzoqkqUx5rH5srPyvNU68dKNbaomZ7n
krOaztMuj9QteeSHQrMvLeXpuLpPLLTZTZm/4a/dCiRViT3fzaaJ9MRBYKBeB5eik1FtI7t+ccfi
vjIAz1pxzszUJHYgBbeIozheKVhBAmVPRY7w1IEbB9UJNaZEOJYD0Zht80Mr7HvahDPJLXSyb7M2
O9iKutPa4TaXYmQrWwNp9LSEqdGIniR5MofiKbfL0yT6m86INxP657jJX91pfowz7cEsIQ5V07mc
FZrxkDtWBqSmVRYzJSosnB2EYsiBXuXPu4JpoGnvW24mduxvdBwZlHOAM60NXdxUWfsaGrtxxJ06
mlfLGO5qkb+G2a0S5afY5InL7E9FjTMNCbrJet0Zrxp5QSSFYAhOGBrY28qCARvWr8CIHstVCEA4
4B7Rj+JM6fECK5PLvmieW4bnNY1Rxw7ODIAZaQ0JDmrCSux7q/ZbT/6sXJ1uUHCt88keUcMo97q9
yUTxi6APLzaWEx+c056BE0cF18lgmZ8qM9rA71AZiGNOAGEyF57uTi+JNtAAN3YdDwotP406Oie1
+gwS0rInnWgka36pqxxvPoor2vud0d/ZNn1OQK4IGqHfx2GwFuN4I49X1RVvvd0/u3r7I2vSCyCc
HTjNXVcAFSqveonJCLujzvO4PufTr9QMfke0zls1ffeFFmHsg4vnGh0YSKbC5hxHGx8DmxwjYpkx
NiGtndXELMo2SRtuDR8po3jIB/9e09ujE8diFY/VzAireGjrh9nHgEMPO1VAlAncifrY7BMzT/da
tG2oZAPGpCNvkeO4zUvKkzWSAjYEAEm3FFQkNqQ7I5tTPTcfrA0T9IfY/IHd6ZaZKwOmtGDENt2n
80G4+QNCXG5X/fxa9wZArKLc4eLyLDu/VRX7Da9QshrbfjMZ2a+kmY5j9xmQ/cEN/DntyRcwUkXn
lE13gwFhbNSom1YduRtKjBPEp67QObDZamb1cEvdjWlDPAT4pbV9cVc0/bngXD6mFhP0ZMQ5E/XO
0cSYpWSReqbqzKiumLyhsvdiprpdgJUpYsZHiFB/p22+uHf3jUuYVKcQcjpz/7Q1RkZW3mxNI3Tv
Wnj8FEC41TUzArCKKTzpYYG/ci3goN2UB9zVpgMzgJWz6VtXMHNuHZoJzcNY6LUHgCL0rAaVkA11
qQmDR2YEH3NoJtuqietD11MyD8DKiBpjieHgodZDQkVh8z3Gtnvna5W+G0wkFoN529Q0EF1Dea7c
lLCRIHicFfyXfv7sW2S8WS3ppcbYKZuwrcx9XBKqkkJDXqW6xrg5RwMTS4YxxABbg2ucDA3GqxQ9
HD4QslvgpuaknfDcqk371VIMhj9M9SBjhSu/DhTPrK6WonaAPOJ2o3d9jV8NHkWgpuu6YT7l6AAf
iQXF8+24O3Qd7KFo2lJmby+oPoS7ccPqQBKQ8VSkP2kyvNfDxexg3pviqS47urxoG3PBIYRdpOqY
fbHKM0PeGZFl37jCYiQkezj4IPgseD+KBgkBWJjpgiJ+D0sUKMg8DpYGV7YVJdmJ5MOs46w6GGlF
wLOiegSVTDekxAuORkfOTYNN0o/9H9bA8JTmPTa+pobkLZhzjpxKRoILtbB7fN89gFxrDIhKt7OT
VSQPaZd+xj1J6anbbF2bXw9TDA81+y6sx9+Z4/C4e8GpzAygmNep8aTE5nMRQlmC4/3QyDO5rmmL
tI6MPtJgMqZEZ3id067GwKa4kcOJqwFbJJxsNZQBRG0Ib7tww0wVoJa09QORMh6JGH4OYXKYd6Sw
nUSZ35a54yUap6zVI2Vs/OENAMSv2dzZTra30xBFqeJPjP5BlaafnUqFF2l0p7nsQStAWTzmz+UA
eV6xJnSYJpT26oNH3FkFEL/WVGa4Zo0AKmjAz2igTYyfGgYq8252yo9MbzZks1cbCsucFkEMi6S5
Mr+GNNLi9hOydFgC9iV2AUOy8Uviodg/MhSF1JSIQQKAUMI78kxs1FDZmYGxwrUDdSLZZ65+GGk6
mGDvh1E84p198xuSOXElzGVyMG3rAPbhySfzHS4FCW0utA7OmAuqFW1Fw3CvQ0D3h/EX0ypaVx1Q
0QTSTIElakjJ2FGT/E1z+4MzD5tB1a5DHP1Sh2xNRNJDEBsfej2dY6C9G/jJP9XR2ifO8GxETEqE
8KgOPakDTx+3/qkUL0ZvhgefJ2/T2s3a5EqmJE1+EAW7LWcjqj7qshZEPGYXVRIfLZ6KsU88eqwr
HyLAVhCXV6vO1xRBVmE/XmhyvdhUC1ezPX6GYX0fUfUbnCs9lE2l+vTXa5i6c/0QjOmjnnW3OD0Y
eYT3RZeerNYvb4ZWPVBh7pklgkalXp1jUGrXpWIfof7RCrHrA8XpX3br75MxwFZKJFOEudIdWq4E
/Vyh9w0Y369N37ofkmE39jAi1IEfph1GG2a0nbxZfvuqqtZtq9QoWbP0ARIkKuRfU/4ZxBQ0csaN
Zks5XVgnkWnIrGxPN5QVzsVgRQripSbanD9k2qNCf4e7OK6QLYIqjbpNqcaorXvnoSFVDfTBO0gA
7ozqzDiGVLZ+HuXJeQ4GcIZ4sk+uqmGmK8tP6C3HiZ5iPesXswjvo1a8ub375CPuni3khHCl0TwN
DEbqxoN1c+coZr3K6vY5qGgpEv5TPYFZuI1F76zdOtzbcyrJD8VnmlcHbczvYJ14kdbSlTXBS7Ya
tE0XCoICNIJqL2FXviqwLsgFoNTha215qciXf9v2t5d/+9ryja+fFzW7ZDJoPWWSjWM/RDEOGHVm
F9YV6Yy+FFmD6MXzQq+AFvN8zTEmrEypQ9XlYln7Xvw3to00T5DZUxYRQ5QQDoIuagpne4MsIAU9
jUzekeKTZbG8RCfdHsT8hMS2b4llQIUCs5AfQAAQmTRhpqNIKzH0RNJRoMhf1xwxAHrLapkJZELL
6txqt77pjFvfibgpfwvBoOD9IQFTGnKgbB9oVuq2O7XEhWJ1/L7Lr/m1msj/ZXldTq0s2EGCK1HO
MoSrjyPs2WMntfnLYtm2rC1vCCfoOe5/vt3INZECvuV5MawLEslUapZsRABMvlpLRzMqj3TQymMr
pf/giFAYJMi6aadWx2Xte7FsywD/H9zuwyn7O18ZfqWYhQ52DdzYd5IbJ6AcJ4zoY6Z9cwEdMzEA
wE4aDZjozT3iQ6aiFN9SbN6901Cr0ofPpHUGZqksHOY9aVOQvqFN08Z14VnP3CYNC2d/NhJKkCSa
fwic/LaPyulYmxPUVJWb69RfknqEPmyJcQ174G20SjAnPASZLZPDYb2o/ZQeeyYBkGqKC65SAA5N
P3lzAZEkgJycJr9VbDzG6JhHtxsmXKDz1YmH5KibfnsKi+CoTtVHHYfVvs996Md005shvzRV2V1a
s3K5o9onugzFiuK8V+CmEVXvI3jS+G900CBKwsEsMjjpAZ1LxqSCR5WjNMiNodllWKXNVFcPyqDe
G4PWXHqrPmsFqpEZhGapQy9gHL56gpyQnlVAD0HeGpdeN4wLmlWufmM8+op9Oxvlb5ElkcdXugsk
rE2Wm+c6wkTHiX0XtaNzEJrh3yS6zwgIfpYy/tBcyihOqX82epud84LxO9D6cxcyZOHf2Bl9qgUT
ezVxKf+GNXdqt3kfxhq8n1Hkt+iu89s5+k32qQU5AU2zQ3Ux7tXEa22OChEXDHHVFkxkkuWXUIjs
oiqPdJfGszUH9Qb7BC0Vym35rI3bXsPDw/xcnFGxijM10kMQ5Vc9qASlrGq6sfeuo/42KBHMtNhW
doWANtfnAAJK2W4mHkwMVbN5k1RMJagDgOYumW6G2XSBZbmacpfoc/mb0HtS6M4xvNFUzHK+cLrd
KKESBQGLa7fMap5Ebkqcj/7K807dU6Z7ZADiqfIg0lFCaUJDJaMnx6fCnDMrqWzDW7Z9vb28gxkc
nGdXsGNOMxaq0sBlMGQvhuv86uz5pgDEhReleAD9TQmtvhAecYwV/2kcic8Y3+3K+FS7+BFDzjkh
npd59GkYtceoDVD6m9ozYMhqpbjlD6EjmtVmqrLVfB3mvjtlqYESWb2xWkaKmk1iIw2YvSLWVZUe
SyO6aXLGeXG17UKCdyKDpCAh1d1IiteF6F/MQt/3RH4TTqOXGCwAHYZ4/G2fcSpG/2sVpOO6iEJz
nTs9HRStf3R5Vimjcz+QckaxYbqrSK2loHVkegtHFsqh01rPgz+cnSl5GxSTYSoTT9Vu7rQM6YxW
H9M9rW2GJaPr+Rbo5SFuMBkbJQaEc0sblWSh3gV/XSfRA9EBG2CojPIFunci2xDru+XPoWIQJjL1
R1fCIhKZ6w3YqzeKdnJIn0fQbvy2mNvhcDOzrRWMVz/izj+NBZW+oFnDSDlo9p2P8X3tWtFW0Yvx
NCSzsx6z/rWzjas5X2fJJg7r4K5T9PQmdtFspLDCdT1ZlT2ohCgaGUFeVLC93AhhQM0VmKBeefFL
Oq96mNPbTQpsDPO7D0GfiWt9xa3rDfHVsi7c8R9d9MlgXfKnCZaUMhk3VaVBf7Dse0cLD2VLpJB2
R9LFRJGcnkXhtD9yFB9JgYNsEkz9uvEzLwv3gMFfuVPGUGzKjpaaqusnDV+7HZT7mZCBjcU8Dw1I
fDvPqglBkd2QTkAkdJyLjCgb3E80wsZc61YNfp2hyMu1Rs7vymCSY0REuhsFPv6SyLAwGs5FcBKM
4jaY+kgTyBKQIyMwISOrPkEAfwjs5auOXqUKF2hXx+4DSKJxH1o6uLvc0k5V8N6Hmv7SWRRcrOaY
Ea55iLrR2ECUetGUS8X4rCxQoJh19SutNG7T/bEow9+axn1fqHiF6vTOZXDW6z0z4wCtmBJp0tuy
qgsm0EqYrNOaJ3DYzEc5lGwM9TRZtOx0EYEFrYFV1NIsEE3Ne+y0VOqBXax8i2mZS4c8+OU0dn6C
/I1UjcnPKrCN4naknLDSJ2cvbAJAmO3m17opn1BMffRm/Bl3vwwT+mevT/7GnoM9913zLmNngU9e
6YQSbkdm/PQDxifQ8dMmdSchVbvt9l218m5bUV5ubRMaXuUW67Ydb7Vw7LzKpvlY+egCExm1ar2H
BG9vLWaUHO7bEkLEm29pn1U439pRpsOKrR0vHpt1Toce64CrevOgcm231AptnWEzRQ/k8AEdzU7B
deVjejBKFxmQ2fH7NOOGjHUH+XB1nzL19BQdeh9+E92rxeS5SvNT70nbU9L5UZljCM1QyQj6uFhF
G+0CVXsILcbMOrzfNdqefi2gpYatyfgtzT9HJRlWTTwxHebORknXPscWEp0CGI1jQkopUb65ZEpa
DXr8XGq/rNDxhF7/6Igi2tllfU9Z1t0bjnYb0ZSqrfCaylwig06F56rBlZ71nsqQcwkEjMemLdVD
TOAuwRldtnfh/HqOhY2pSMFUoTg+Gkb3267m52zIe362fbRs/abzp/g57W5Ds/kVjP1jhfaAgRoG
xEH1vRobRBf7d1RZINAHFdVnUFbcbcxdz9h45QfaR62MwyrDRsOE0P4sqACvGJQO3ijDlAhVUmW6
Ui9zlhICl3CP8ycQwWTmprOK8CASD0N5QuY0RTKxqcoPCX/Zum7BIE0y1UkJPvOGlCfueQY+DtB2
Ec/dbSLToJKQXKjQUZ3zRFSUJjOjVJkehYsm2asWiVJJi8lKFVjnCKuMMfioA2kO1GoISWAIA7L4
DwMk1Zd0Z8ncKlUmWGHo/AA8pGDuJd2qATCy6ZfIq0ymX4mW3z6RQVmJzMYaipdRZmV9bZGbZ5mk
pYePhkzWylUytsADpye7rnhUBSUZXB1hXF8v0ZzsalMb9jCLzS2TbJqLcvBHmtcoc72WNZsi8h4a
izfJILBoCQJbVueagnMmc8IMGRg2kxy2bF8WCP0JzSVgjFftXiVyLJbZY9hd0lMo1yKCyeyWhLKJ
eiqXYH5QZXpZKXPMIploli/hZq1NzpkusDDqMvtMyBQ0QRzaJHPRQpmQxs39FMrMNA7QTSmj1Igy
JE9NJquFRKwtmxKZuoayJF9XrYxiGxpS2Sri2WyZ0+YQ2KbL+LZl0cs0t7Ek100Q8AbJS9mIGteV
L9PfBpkDl1IG2aQyGy7oSaIhLC7giKMHJD/OkUlycJYHcqlJl4O/U5zQlhAxKLPnALR+aAGJMzmx
dB3xdJ3MqcMxjFZEZteBNmhOyB3VTSeT7TKZcWepKPEimXtnyAQ8nSg8pq35NkNFehqYnkC6pnER
184qlRl61LdpT8lcPWoL5aklai8dSn2nLfF7gN2qU79k8sm9jAWSYD6Z2FcQ3dfKDL9OEp9zC/yZ
JhP+xBL2t2wUBABySlEEj8gEhL6Ip1C6owWBgYlMDjSX/zCi4kamYCHTBXu5E4KRhkFH9GAlMwhr
wgiX3z2W+YTLGp5YselkemFDjCGoyei+7rnStPqnLpMOXXq+oBvqXUEIYivTEFViEUPTxPopkxKV
ubttM36BCPiTTgt+AzX0Bme7s5rVnqgtIhcrmb3YLCmMAcO5iWBGdvQWdmV6pq1dbhyyG9EJBQpZ
jsKhmmSPwUbzA5n0SVBKQB8+qtVoa96bV39grDe5FUY2+4dBXGQscyMVtdlmJZLLXmZK6jJdUhAz
uWj8/8cO8f+xQxiaqeEn+H/bIR4kZ+XfNu9J0f4XT8QfX/wn18X+hwm1BZciQknLtKXx4U+ui/kP
1cbiZ1pYJnTbsv/0RJjWP1zTVB3hOgg9hTAwZvzhkTD1f5iOpRPMYrgaI1u+9X/+18/xP4NP2hYy
Hytv/vb63/IuuyuivG3+979rhlD/q0lCpYJlYePQNFtzddXSBO//fL9GeSA//x+u2uStz+PqhDTZ
30DhonbqYNLruBUxLU4OTcCEGA3wq2NR9lUnWnNj84ov/i6dfIHymWi0eKhXZm+Lrd7PRETsp8Sb
MIev8TrdBRSIBfnlIFyOfu10XCNgUsnA3ShoCLZFGHihFoN/d4F+dC4YrCK7Nnb3aswN44+ZSnfH
VHQE2lw5d0SbFCsk+9bBqEnZoD+/TjX3Ta3Fg+sWT/E8XwZz/OmUOd0Ls8NROp1MvLeOP+7dJL8B
LtHRaBdnyhygU/XkyjDnw4jnYD0z3SMmoFKba2JRYwQaK7yyY77UWsUaAKNH1J91o2FvblBVEJSY
r3ol/x3Ss1PNkQRN2mK9NzfdXTdiyNRTdPKjU2/84vcQ8mEAtszLTPOpA0swdNDfBNXpHJE1FC+x
oqtyD1mBCnpHsIMb6D9nJhhTS3WUrvi1SpOjY1sPYCXGlUFRfRV37saplR9ITB/LKn8nSK5vs00z
xQfY7vVaN6h6JQVFsLF+0lQbraZ8TjCBs1AYrm28H12AhZDaGv6TZ5rMZ8ijHR3o7GzhlU4T9kKD
NoySXH8HOKHA+UtvsYzCfaIebOrLLchxBwEEZNnkZo6tEYojyg1Fj96rKZThSxGkfCf5VaR3qNSh
/HUPZhdsbX4G3IySB1UU0XTV8YUYlKYDYnhI9VIuPgUIeh3jR50lN0qowJZI02jrztc0upY2xXP7
PJQSsM9OmMoC5N2Y74ktSzz3w0mik1LWeHA6H1X4fBdyrHWffI8h6g+WSkK4M1bioJkypQEjb61N
YsOs+qkzBmcf1u05QUJ2KkX/WDhm44XkzwD+TLa9QGNhNc224WBCQsQgO8XaS5Yy3UFiU1EqSm7s
oiLojgg2c4TXS//UasKL0WtkuQsUcWGfv2YOSQkhWIlcfTZF8lImJVBUGhKMPrTnJM9/Tv1ZdfOz
nhHlAxhjVZnQ7TUbpMo0bsu2eCgG+zpnzoFxPmX7coD9gT8fQ/XawJZLdttFzy8MmSOSWqzrLIqR
cOe9xROZ6TmVdao8TAQT+JYDrL/WoPX+5wJGk7kpcv5E4mh5bCfg1EkzmF5dh6aTpnm+034iH0Es
LbusM6zn9VRlTyWpyy5NLq9FDqDN5lslm7Nt2JP0IUIe4swEyDq4R/9s7gOiLKheGL8Q+8abfOo3
lMUPvtXigVJz9WhE+vwFUFnWvrdJnDsNoW8mwsJJWF42kpggb8YAqp3XZVNnxiASqlSWnP+6rswl
+QMdLvev9/7y4yDlAetATcSUj5TnodX2nJhfr5Ka3eRpUTxtwP62UmdKGati1rvKLZDaZgNfyOmi
n0JF7VJ2alUj+p8RzafhPstDWs3of6A6yplEgeAKGk+LTAp4y7I2GCUIk0QjPf2fm5bteLgv0Rih
YP3z85H8xPKxiWfJZrayjCI3pCXdoVhcGvMum4W+qyMdeOyyTZVvLB9ZFuQbWTiJd99bvj9FdZxv
kWaXc3PTjss3v35Su/y8ZUMfxVdCqpm01JzdVl/QmrT8bZJH5uOQKSRc7Mohid8R7IhUb7jdOMYb
WhR/pp9GYw18YiGqO8BUGF5JGSLXsd91pGadhr54HGDenTs91Pc281Hc7sWxawnirss8OsTMiBmz
6mEwv49hfyV/jxY7kgKpKaR4Qb+1ii8znPSbceofs0gpvLwv4COIWSHiJ3WwsOgkfwbFE6mJeNcM
9UYpkcq3cSm8NIo9iuKENhOgSA0CTI9/9BErGGTbW8rbbDgq0Qj1jNQlbsl9Bg+rq8WxnJv3qkEs
Tcx4s8+m4sMcgcG2lMb2YdM7TxFg9cwWyR4tCnURxckOihO8VVP3mYcdvU7VL+50Gi+G03vQXrrH
GSkk1eX8riNDgWFiW7zQy6Z0GV6zGCeJ0ti1V4Z27DVCfUVoOoOdqRxYODxwG63bhL+6cqwvenhf
c3ahvgZwUExVc9Sog26mvKMfGbQJrboVl3E5rPogCw7mCDTF1v3T0tqJLS6ssMbMsl9ew6zCyuge
GMurGcpwmGjLYo78W9rdA3EH9FPGSKXJ0rbNMHuOiaKqJMmHS6ThihQCXCLIdnukAoxzmo7KjKh7
Y40uwXqSFbYsfIkOi+FD/7FxeT2Vqr4ru2kXopWY1/oIdmxZUFB04CtxhtZHm/iQ49jAtFVQcH43
S+o/2ybLtu+XYi6fFXJ8PFpsdFxkG2rKebpThx68iLECCnD0gpECSX15lzTSGAaqAaC3jYx5DVtt
xSw2OtDer47LAkEBcLxl1ZEcPMewXmwakB5MTiA7jAp0E6sNjEvYxXIRacByvl9qIe1jPxD4ARyb
xtEoCV5fq6Hm0mySrzH59V6clD/NYG4kIo1CJPuTM5LdQFYvbLp0Yso4UBNtmS0di2lwVm5M4Xg5
rvPSjwvlIQZ6Ye8qm1QH2doLY+JgC73cf8clL0e5k4777xDnZVs6JZ8wUwtv6aktRIVlsZwI3y+X
tbnq0FyWY/h13JfO3LJY2nfLufDVswNuGmwzu3pazgUTResfp4HGuCFFjNi8+nljeULQ4VKjjyYo
Wxqj1MCSAEnJskdnuYuWRSsMNLZQZbly/7lt2d9B3Gg7a2z3vgJQ6Xuh0Iv/y8vljWXbbL9VTN8A
Hw81nUG5T5fTbVlLspqwGN9x1t99uX/VsFvOPJGaAOXrZtcrgNFXQUqAIs6k7XcDNJXdTmshhi0b
h6gkBTKqPgfp0v86dl/X6NIRXVaZDnBrSyaMAWAMluMjvsK7/7xSv4+h0QH8G0SHHw/UQ79cs19X
7te6FZc/RUxw0nJgvg/RcsT+tk3kbo9jNifrVF7Cy9VqS8SFvRy75fXyjo75wKvgrWiSZPh18QIi
pv0rXzex4LqLekFIIKOQKJeEquWSWS6lUILKlrXvbVqg7QSqfFwI9F/BxzKOzteWaID6ynaqKQln
y3tfH5DbiqBFWGKBh3dV7oeqEjZH8efa37YpNSBahbH7ChUz/uqImcOWXDNEB+Fcn9xo3unLjaNn
prOs5a5kXrr1j+UQfve1l5eZibNwtRzRMsrtfRPjz5aX4HJJFsTw4qMKNO6UVuJ4XQIwqtYcbqdf
99kLGd/x15HFZYiSHeIRLSiuS7vBmaA1YBOXQ2wvdIvlS6Wh3RNTU2+XA/2FPvnugH91xOuKOmDS
JcxAZBfdtUwGjMuR/svrxrGVjZmqDDwJL+KOsxxhuSBfqTiqy8asbwGgEV6q/nl7XlrZy8tlbVks
h37ZRhodZa/KhYTO7XO5XULDBzb2l1V+/lvuArYhQgCXoXzIZPKstTEwZHtnaeqPC0Hz6z2dRGtc
Dnxi1Bgf7ZfV5S3GYX98d3kZAC+Y1rqtfPQYNsIPou3wLso/qdf4k5a178W/2paTQcQFLL/ytcjk
rllW//bxkbkK0KXw97IdvSXfowp3siyDau331/7Vd/+2LZGyibmhTRn9+R+Tg/AuBuhry2cLGqR2
gy8OPP4vIF48jhb8yEIK+caFfG8bFhycrpKtXutiB54TRnSX4VaVx2L5RjBJBtw3xeRf/ZgFZfKX
79Ae8azYgDnNHx/WxosW6o63fOrrx3199gtu4rA3NAMg5/L+slh4Jl/v9jMJrdgU94qJYHbVYFQ9
ljBtZ55u1XBo7HLyqITm9b7XkhbaIrTQKMSZA4FxN8trVJOLcXm4l8b/Ze+8lptXs+36RHQhh1tk
JjGJosQbliJyjuTTe4DdPvscu2yX713dxaK0f0kkAXxY31pzjpmw6nSlmK4ep3KuDRbIB1b1s0rA
0s0hvOXvjUBIx5PSScLLzTOAq/2LWFnNc7Acc+LmviCkkEWmWHX/8fD80niuvM9vIiEVWS5Q6sbz
pf6vh+ey/XxadUR4UGt2B8WAHDPK/U+uVMy251pEmB/0uQp+fgm0CoZkUpwNHe/AnQ2eo8wrzwBh
n4/ttnq+l+e3nm/o+RAmouYPeB7hp09VAJq+XkVzlRDPt0aDcYpFXFPDAIgb34IbA1u9+R6IbCpF
1Vjc4Z8RZmhFc5XypIk+n7XQEVcEmzzmBVTNBGyxD5jlsxqGHihCmPlBVAdHocUcdPPSO83/9Pms
Qa/YiASwgUfihcxLezpKrPfivGI/vx6VjKYS6kelU4Uy+BcUdy6ncklVWCVv793wGMmLmovFJ4T2
X88ENVxFC9hUQO3dZH6fT4rl8xkzONNLHv02IUhRciUk5Nxnn2/8+aD1Ue8UN7W3qrmowGXH+8aU
Q9wZe3nBrqMF43GiH4EGso0D+MsAQNH8RzaC4H1ibCHA72GjITZ6LqWzkupfCMsnufLWSYww8ZXV
ZvhYPlnDAv0spJUzx4oG9owZFu4+cYlIkajG/kEbc4y4L/zzTWGIFvTwGfw8uTn/POSkpviPVvf+
+dYT69OF6I+7ltFDpahMMsl9ev62YS4pns/+eQjnMxU52oWuPNLQp/bqee96PkXVzgevJCkYy0EN
OvxZ5P0NYR9EWE3UuQZ/PtTPU02NyKqHByqkCw7w8z8sStTyRld/3mqIls+zzTDznhVx/lotFJ5G
ndxzcOVPgsXWxZNI+zz5ng8xPULwUkX4R7OP9C/anPxq5r60xRm7zKxjM4RSDf8mZbP/H1/nYT0G
aWXARUI+9wTVEkwIkVGsI+Svz+/GccyLU4vvAh/s6mbeBwi0PDy//F++R6zlwoTORxrVgKJ5Vw/5
+NLfGgVti0tdQ6NoiC0zJTr+kY+x3WmL02A8klUMTs2LJHIJQKUUvl6gYq4eOanxYEHdRjAe6C2O
YGlhEsyg+6o+VeSXrpOpfH0ot1vQxowbOln7kMR7tBnhETflQ9j3vVhuwMxXN2NLuZ1sGbrKa4x4
lpjoXBBIzEdimpEdKnZmyHuTbu6bETOySoeqcNpBP84OAbowpDYOgr4aUxqVUzKQHnt7HMgJjANy
abt1NQ6bQdZuwVjP1cKoAlMUJvLIF9teZ/txb5M60NBb2wswkvAsWnmp4HkobuLCJYSiIBGZM1qr
tX7Z9X1ghjGqWdLpmPpCzYj7Ba3g+wWt/zOH8m4XOio4cQHZSlLRf3TSuKOzhfR/nik9n/Vp/dvK
OTHjdVuRDvYsciEcp0grnJA+J+ZvgKpkog92odbiqgh18tRvNwKjMyV+ybKcxie7cS9P7EfG8Acb
3Ky1iMKgIObvMeg7lrPxVWay5t2lLLdRyJPExejVD0mt2JH4bEdSM7dB4GXj7SQDSp+8uxz2G8ko
BHtgUgQeSEqIg4hLZ2EYW7loCk9HOWJF9GYUtM20Cg9qtXjNTBk9jR67YkcjNZf7bzUu14BeRpdW
K56U2V7X83DrIoak6HGIN/4pyacv7/iGHyMZ3jf5VS3yiWicOCGs6H6eBCly66RANt4b6qqKHogN
+v5aKhPe/UJEn09nHRbQl9bSxC0G3HuwF4iBo8MPnmCC3Cxr/bZolQ6DwYgBWxboBGfJscYq4Mt1
hEmyxdteqJNwaBVulmOROQ+hkKDvtLVncKdAizWh7w4JbTKJwqIJbk81c051gdVoIfWOroaVVQp3
2Uvz8rEJ72Fv4VLtPfmej8vqIaHWZcr2GOMfTJzdgLiIEnbzWCS/ghhGVk/ZZwtiMUv3sbHouOpl
mXQk0CPIflTEw9ldjF6mp00n1okwlUvD6XqGGbFR/3bqXG/KEY4zNpiYWOaUi5abPellmFSEjg5E
7sdy1wVhIfo3FaOyXJJ0fSOBXq5b05k4QW0GhLubkK/NhZZuaoNBdQbFME3rr4rEBrsU5c75/9M7
UJjd/f8yvRMVtJH/p+nd8uczKv8LyuxfP/HvsZ0oiv9NUGT+JyqYxDTSE/5jbCfq/03Cnkoig6kZ
Okyxf4PMFHMOYzAFnRwHEyHLHOHwP4Z2ImEMqqkJEkNAgmkE+f9laKeLkvQ/De3mXyHwukxjHjfS
avyvQzsEtnWvMkt4Ee/w7+kX2GMUh/+mXldxxnYgi/B4PR+quBs8LYyOzzo4AwkMTGEuiZ8PSQvU
oE3g/zyLtOfDs4x7FmjPL8spGan2s8jLRikOnqjw58M/Bdt/+h7x7354Y6afhtTOz1CHZ732fCY9
EyGUxiCfWL/V6NLm0v252X8+vdVEP4yDThB3eXnUWgMruIECMQs5CIMIyKfb3xQYO2ZXv4D3BlsT
5XCjDBQxrT5vBpRZKK1xw/c6I99G7ZzMPWGLMlH0yl2P1KEAgAjaY9ne0y+z0NBLzvf2CJMcnkSa
9wTViF4ttfuFyrearuhXygJWrBXW1ZEo28Fb6LymMDHO/d1cMtrFLCbMJOwHRlLY6o46l6bTw2Rf
8XzaPhsbT264LE4kEy8a7uNzK36uV5/PgL/qS2g6dRY+Vs8H8UH/VRjj3TRAQo+be/Dk4aeQ6mdv
RR2C+J8diFlFtr2o0Yr6TOJ0HTG7ELpWX0rE/lZAOJZhOJIHpk9LcqtOeR7XZCaD+Jr3KM8ikz2h
QqQkHcF/ar7ns2fh98/37nMrySmgWU6AWf9TRfncmDyLwefu5PlMMiQtyBTsbnPV+3zlzwf9aSeY
HxYPzWLZVDCsDFmPdXfeOCXJ4IWpLy2C7ASFV7RwoOuMRMPErg/yRmwdoP/1WVJPempPP43g4I6F
e1F2GD29bmAg64nY6azMu/mRvbDzChDYJwtzvTjVMLD7/sgzs/cpJPI3kPUPiaEZddauI5N6bL2b
tm71dSpuqU+L9/RPdDBSXcptFLsJyX9wPtIlzPsSiWT72MkT3tmfUmVGFzS0XZq0J/cb/rUjdivm
n6Ndr6FgtgK3IAuJS3Aflo8v4cxdCPcawPn4iE1QHyy46gUSZX0Nng4nJcZVCOMkyj/Sja6QJAz9
Y6UUrvab7HFmMC6RgGZheIYQ3VnFqTjJiae9aT2mzfljwzylomFV2LM5ZFBko59QzTyApJgBtzw2
c0gCx8kCpd+EL5X5Vf1A9Ofj2w2v8UF7A9Brhm636U5Aw/gkoBHB4Ot9pbZJZE+l7X124lvxujyQ
/toe+X71AQLN/UyXiVWtCeGc8CxZ1QduVuydGaLjgaGrAzArIRELsxP4eEtZtZo1Df493kNaKbCy
/faaNTbfSW7rCDeRjKfLsrYf3wKuww6jq8Wn2xEuDIjPtIXPCsgUhu3MbV8IuyJxaSJkS1oxpO2P
8rQu9tJZvuT4b1TWEAtCRBI67YEKlPlkdSK/Yjk0LmkPMjI3ptJcm8fKCKCUMIumv0zmAm7W7KQR
72x1l+JLPxdvppvtEkK2R1fv12bzYcaWHmCpZ5ppUlTefGTTdBQNVqThW5dsGJOGH28zxBP7e+3k
nQMNyXiVN4t3DTwwfkOmjZ/K7/SKnQuq3oq8Uxxk9kA2oQTNyMl+ypZxoJXc/OSbyZZAfHbi5FtJ
ZqUIlDfIa2jKQ6s/pOVp2NRv0166YtZr3jF0jabNyTZsjAoRvYU0MgMYYSO8NVuXE0rNPAYobLFq
fd1R2mh2eG3WbrwUoBy8YvmmDtftCQYUSD/k+S6tich5/Jkk6TLVlTyjdXU7XWl/5jcywHX7q/yQ
YfwZ/5gH1p1762qn0K0YDqIve5xvQCOYcY+OUK6rfYtRvLPFC6rw2jZXyPUZdoABVHZFcFsOu3uB
WM0eNbobFiG8n3nplllgcD7kXhW70U/deihPKudn2OLzHbZwCbSLsgHkiUlu2JoOzjAEEUCcHJ0N
5Xt8sxKXMNjKBoQCR9BpXutt90BpyZoBGiAw/oqHd38TyFtFzdy9t/IHa8ftbjGBn7QfBcecflQJ
pCGMA7n1UvqkxqePwyXFLZdfN5W8WLcBZm1BHfnpQl8jZdnCPXwUI4fPvP3Ecu+JX+Uv+XOYJA0i
HT0EXwNLVGMn7/ezugmJpeMy8ENXWY7IjGEc2eo5/njU9uiVPqvleB0S77Gs9kkXIEhpbj7HMiKU
5/YiCMvq9bYSb37RBdl+8Q2+iOM7LlwOPdde8cr+hz8oxTZ/Z9r0b7fHEru+MDsAHHPhGbwPNDaN
xShpMa1Jr2HyVXCjY90RV9lrwkmJu3/hhp/0LyIIZI0blRa7EyEJ0purHbi8D/k2+aJqNr/DY3db
qeSksYDIvwa0PGDkEXO06b0czkm9TbF/nrB8TjRQcFdWNoCr+2KjL67tnR3Y5JXtpvkm/O39tjWR
hd/36CYYx4dvo+Dn5ZsK+rtqgrIhOcQrc78T3+4VpPVDSwqS8BehZQJPENksHnHu3hS4lS4hCXkS
COy+IFUcpvcKsuu8Z7b00+N0G65S+zvPpLl6gT1KuscGZqhAUps03ODe53t+h4IyQiAKAqgP4k10
S8hXOgtXR4JiwuTIONntGuHLAGEKXRTG5F+25H+41b3b5PLGWP8Fn9psFX2H6I2tV5zShzB7T5Ut
SFZebmc/tuPSvr03K+icMbe+tVB78MnI+ZzC70HbIM1O82WBfL/3YJdIeUDgkVS6YrQvG2wN7Ba3
w+jz8nCCtncnnrHp2xSSIIgoCypO58xiUeuMIJnNdMIy5ijtQU8nwHLr9MNcyavkqK3vgfIi7x67
29lYcUbTJFkv3vXOrVliUvy4NJLeeQkYOQjUW8ROJHqF/FK1mQMCXryRPfNSSCcJI77K2Nm+HTN3
fC09KAEeoKyMfHgvRnkG3aN7SSdgh1ssOvc1nlLvDc8tR1D9EaNvJfJuUsAYnDF8ScOzsQ1mbfFI
KDTj+HitHc2RKJo1ja0aEBc0jYK+EUUkrBob/wbB7jWZFjixa39MXh+l16tbcQgGxTGyrUbmeWFL
lRtmB7B/bDLTBcRHqzqyEJ3nX4UEfBcBG6K6tcwlVGFCF86LvVL7Iukb3Ho1HIhwQ6zkN04PbOx5
ClKQFPsOAJi0RgMxAqTsnVTzYZVgtqhrMBRrM33TScScgwsIibTib+VSbc0PcrmKA98F3npbR+sJ
vjCVhm1c6srhJR0lFK/WfTP5xpdygUK3yY731sGLUNvd30J3mhdIpOBH/a53Bp+YFF92i2t3WPjD
4eGG+4W46pftblzLH3Vw0IBg/TbX6QX/l7Gr+B0PN1orQQGlz6EZmozb3EnfBYz9rw1ZBnQV1nxG
2CjuAI4WVnwic7UFCUK5arJXWOIkH9I3eY/ZpyFwUUKH7DDxbnzhC8nepW8vw+g2ZxjIKPW9DBTy
6b6mVuJVEMRuqXe/13yBBLMVolnNTg7KOjvQBbo0Zz5//ljcrysQwFbzwo0Dr4xdLtvX8RX5NGds
5ZBZ2cH4o8200t/E8+M3mlw5RoWzxUm6YhtAT6TjGpTc8LvfV5+K17TcWrFVcA45AjitG5mwQXTs
l+Fp8ar/cOI0vngWugsIAfVNlH0ROMs8XyGr92I8TgiASKQePkW6129QQBH81V3QALOLfLX0VZvu
lC57cKDS1AOsvGlsTlKB9GVwO8U1OXQKkBWv7d0s6AUyelwhPcaa2w++BoY5R7yBqcSTP0nnLGmA
fbptvSt/uE8jmrjnnvxGrlnklz+I/vzupe/Iokf5dmZXVe+6s/CVOw/z3fDg16SFB7AB01/bboFW
kUCfj1S3++HYHBtpK8b2cJRL36QX+BGPFiZDY13vCbklOLU+pd+8+Vp2xx1/AMQjqWFmvKpRroCb
d1twify8/oKubxGvesNqd3Sm+KclmhcxKI5Kt8x0PC0AVPDxW8n13tq3l3R3u/CKerg3j9guwt1Q
+kPhANpi22T+qZTnMxORpjW5wwibTnr1NeUBqUcFM833DPOp7PRgqj2qCXE3LvnMc7g6m/GBsQEn
JjVnBBrVgsavOGzLoKbNVgh5pE1d9UtUWQaZBjygVjNXM+/LMJrrTSaYaohMTJ59/+9nz+89H0KF
/2oKChWGAcEi60BOVeAj5e6WOE0rjdaE6Y9qf45/iOYp3fPZOI8Vn8/y5wAwmf9LprQgD7JhPZlC
DDZw/pFJlTtUN/+7n1bQLDmqRqxPpwZ6AkQvXbzXTTgwNaJSJKy2cp4Cr37+g0+BF0abl9TE+J2L
oKoGgJTK4+60c6CDWdTc9p9P5Yrxyz3LR1vaayy3nYPyCB3ybyxhB7GFLVu0luXRjhklNL7a+Hlo
45wE0dC30IqIl7Mom9mljL9QLtdNICvLQSe8yCq+NNEyNux4ks7CdcdOgoneh8qdwgYiVIKDToiA
t8pVuh0EC+niIgGT4fNLFe2l3w6Wbksn7SRv7yIy+vXC8HCHYGuQdDf/LS73/cLtqEXNHIGlRf15
wcR320R2uO0/pA82SI817/4lQctvLewu0CzzcI+c3lM++m19ZdcZjiiWwO86Md5+A+IRyh5ruNRg
Dz9wGe/Fq3bqvhZ3J/zturkkVz5KH92TlDocewIcMtXFXCj9Dj/Jnk1qlR3VL8NRD8A3AH+k0VF9
wYEwfRVesaTwoNVabboNKKgHV+HfAmDPexrcfyNPvCbUfR/6AQsLHx1Yk5fkh6KYnd6o2beP9re8
1jTWWzuBa6j74poPDxAb+x1+DD2tiK3CtKS35gSmHPtbVDl4BdQNPAruf4fW54h01MNbsCB3qtjI
43BXnXUH52sVgXpAZbgdAZq83EVaRaTnWMBEYOAIPyPkDzJYGGPtuiSY1vw1fHhwi83SJfyZH+JX
PY61g07Hq242qFTswhZU9TKzk7s1euGGs7JK7OKLaCD2VMOFNquABu2ycL8ne2Idize3V90GArHU
lg8Subc34Ftu68UrOWh6fKRW73dfEocAmbFdy/aD+UAAg7W1zS/kqYtTF7k5Px/wjePiyIgi3Sqz
Gpf7+5H9s7ymjyKuRRaWE+hMxRrIIseiOboJwZgQvSz9KEBuh1cG+OCHEMxLc2OHT02F0MrCbZlx
Iz/DPxQdZRWuGUkecMOXiBr9+ggEB1ksp5GhEAvJe7RlH8wpi625FZYQpqegPyc7tXT0S73C9Ap8
Z1deoxM2Hrl07j9oAQ83xICJHZ47YtdGm+NiusMXrkCZo3y5j2wttdiVfsC2ExIkEhDIGYxbFyc/
JfVJWjbBdOFo1L7pEUBFQ+hDUqz0DCY237J76eciMIivSuWZbARS1uDSW8hL8UhxfqhyF1g6h70q
SfGza9LjA5SW6ox6DBSRfpfVtd4E4ko59rSfuHHmDFGshXiYHWGnGSr3qW/ZDuTG36TY8mKrQgph
7/5N8cf2VPOr5dwsE1Gm43F0GROOILvoGNAjQJP4JvxBkh427COF0B6vj81t+MSWgDY/5j7R8iJ8
rbYRBbMZgifaf6pfeaDnMNLQgK3ojeiSewtPM+Xx4glv07ICGOcDABbI6Ios2KRArwvZmrjG6YNd
ig85ssKH3+NpFBzAs9OXiIJijSls7re0dnudz6Kr8UsXAe7+iRMDVTmXIQ0gDnh/oCuweGfzrX5x
kkQg6ZHu2fVVfjjqV3s/5LjQEy+jIfFOcLNgRR8VBKnUKRnN9+th376At9KBvl4qKUgaFkleF82J
pXYYNYcuV7IfrwCZaWVooU0f665eYI0uUCHXrvCbNW57vQPg5UMbt/AdmWQYIZJ/2/hr6X9lHmLP
/GqsQJrj7V3Q9gnj1bg12UzrTvt1MzxQd8pWxizx9nB6P9lhEkgwb1zyq3m8qy956o69I4p2lh2y
9PXGynQJSxur7tD44bhtp7nNMtvukpfpxr2X5lC4uRG+eBJUm0n1sWTRY+NA04E+QU0PdfO4DHv0
NsHtdHc6DicCvgNtLXvqXI5u85MeuEhC+USytdJvHzKuUS+/+2gPTIxSmkWmxRlG+QHYS85c0rqf
8wN253pbjW90vbgT3dR9ZFIquNxymi/d1V/ooGF1u3DtdoIFAW+n7e/70rQ0lBCsSpt5zFNa2gqq
ocPZNP+6A3Q2jiNKk/t5XikAgJ848lxyiwvuN+Mw07JYYQ0uxi/uGi1UxITlBnx2z8q7Ls/pdtzr
V8VhJknGgvA7KUHPJQeP/qtXnVT2hCi4R6u88gw6obE36VZJGQHViypGt1i76COWi9/n582BUVzh
MLAIGB+OINhR5+dWqZLIZt38atdWniraMd5/QJY6pLVVVAY5jhZm0mw+ldap72AzfFpYxi+3WmO0
47u/yN61ZM0dilWUEwujuC6y1bS61/Eo/XYcZuK+LCbW+ejSEqd3lyCrlrwbw7PR5Q8qCsxoC6kx
c91UsljsoxfgGOz98Zn2XNZW8cmwvWIS8N5yMr7fr+OWK40FG3YVsbUy7gBxmyVnQV3DOcuWzRJj
7B1HJqdTuWSHyme1gAgmkW7kPgKu2oV9S3wFtuq80Mvsb3ntfN7KqR0DrguNYTiUrbV8JfJeL2Ce
M2VfMglOEaJPnpHves7Gn9hle+zh9oDZneYgz161u0vI0R3KSes2vY2NhhXkNL9nVpbapdfJ6Ugu
pBXxRaB+kUxA85MDfhu2URWE+j4FOd9xKrCr5LadzoXR4mbHpQ3zJZNczLDziUIsh+l12YFgFSJX
rH7ccttoajdmn3yztcIzX1h+LXI13wZWLWooaZ2ZHtfd+Cu2J9Pw2oHd5Ytw5qZIU7Bnl/RTHtpw
WfqJF6t7Dop8Uc7hITwrPyrl/8uwHiDYXGAkgeW1wsAEv0/v1xG/k324bid7KJcwpblGFW6wTGF9
+iJIBIVzyYXJZJxT4jL+UnsR49AxHLI7uj5HJbSbnfh1H1wak4+viY+Ccu7QvapAAN8AHY0OGJDb
oWUhmdvRKbvFcplUjjce27O2yj/To+Bq1xp2agQiymqeDf1+XIoXAOJ/ZhOED1v0IpuxTrFcTN9V
GeAXC4xPll+F0/LMTRLQsnDig73187Xb/lKLY3wikpRkA9iei09u6ekKutbK2FbvIuzZP01nt+09
jHPXjVYiw9/26dikHEP7tsJGW/AtZW6sMs03e3o6+Qt7/iv2D64V6ZdhdcOgvXfGM/q7t5wrgAJv
5MZHzEkAUi5fF5KlYRrzqMmQtgrw+Fz6wPQxsRlIq2kj/bHqImFhtL7YhWvOsu5U/CikSVtF40yc
CRa08ENH/NAv3DNWcK2yZ/tQsnow/Bh/IS+skn19DAPO1m9eJIkcbbehWVqBPm6tenVbKpRuPqQd
iW371XirXxQXB5tPfCLUCIxBEqcnTZ3+j9uymdkAwc6UXuo6ZVOyyjbiTn1gU8HUzj+SHYrzI2tU
IwcS6ekMyIjqUOcy4yauQ2MTVex7vI4RfLlhazd8mV9cnKBGhwsni/QjdQ6fnwW6+u22ghvE2X+e
LngTuKAcPr6fa/b62DSn9syimNA/oX/zGlMmuNJS+Xh8mResgvdzGtr5lfuSquyIBYju39xoKP9v
G/l6q51IWxvfVCeLyEYF2CRL7BOUD6/qoaKhc0olXjIUPUfbSK+obLPLEPS/GfueVbZLt6RxvKuN
VS6zh5VvirWiu+BD2O7BlSfirmuYt1jSsnLNLZovippgcklwKajAVTd5kzxQu1a5iV05ML1ib66n
YDqO76JvbCDOVmyW4APNlUO3oyXOoCLyOBqNdZMopFyqiwg25Bfc5uHEGtnO64ZFWmIDMRkyBUJ4
tk/0nA0wOuzGWPmoJiu3qcGpo0ix443qQ1tgHPAqYAibnDle03BkwyFgAren1NtAU+4ER7lEXcyu
sswzTn1vFWuDyJQC9rWVwpok7s10pN3DNoJeX93lc8XCmtKLotuw6imRpSATXQpEkqu+xVWz6q7j
69B66uhI70TbOBx0KuYeejWbwx27PgrTI0xC8Yo7flme2fGtGQgs2VjoZ7J2zW32AigbCRF9vgfX
SGq1HwKdVhb9MCCniXNn8Ynu6H36Q448ltZiW78vOq//7t5gH5pjkB3qzu4LIAqW+mashS8aV+rg
KpfFqhH96Di9jYRqdnhX7fInoULiVdHNJzqgEoJOXmkPZIKWFDMAoLnJAXcrknYiFyVIyxivIJ/U
ljYd4kRiQqerGtnChr7P/XR/bGRX941T/Y60JWYERTEOcyOnGUOb5Kik14F3FC/H93g8qciZ74Q2
0y90pA2d9O+gXdDz6o4ctvpm2ShbmF/0N8sQnTstcpaRAPLi4qez9T/5jaHHLXTz0FcZsYlBvJcf
WzFzWk4LOyR00zi3vV+1HoyPiG1wBpMO/CSvhxu0g5k+AJ4rkNZUwG2x6Sh+V5Zoh++g7ci+edCZ
lubPH7MmBtzpKBIIc6PSsLgK2MM/jvcdBFttbkqVe+Ob1Gb+MfuC7I7zy023rNrwsJhmhD93DxKI
x2xxX7+AUwktaAseUk4uHkplbiThVnXJp/7s39SvbpMMVp474Sc5rWR6sPymf+Xdyv+6D2Oab1TM
+jS/XbVrAqNAu/zJr6SavBJzbw9s+O9X5W8ifyO2H/E8G43sPgpUw+NKG5bp8bbYE3rR1/OM83Fb
NcIeAzG/McL2h7MExK/FQFLksNH57/3FbWWkK4icqgIGDPG+jbcrG7A64u+z4vmedRa/0CEXRiCa
PkNLguWIchkhAhnoMN9R1tUPhm42Y6IGzZVfhL401xHMROEV9TYk0PqoUJRDdmRG9y5jJoTgEnrl
5LQ4k+jNTI7xSXF8eyHnd8ZiL8cVBQHzQjZ+zsAF8F185PTWFg6rZWEeVNWPszc1aE6i6d0NChgr
+SZOYb5lOVAxPzu6542VCU7KNDjbMeAYTZrSTD8DNi6EbnAtviRew+ZrG15hSxFzNbkSMKGAo0cF
nB5w3xFOwSt4GFZ+QLVF/xPQfO5xO3P7bbRL1G0Law3mDDUoEQ126LNkv/B2qYyTd6rlvNoUxD08
yoAazfzUz2j1irf0J9RcTvV8Q1i6a3zQCdAtgpTTK22m/DBtwhfGp90rgSlYIE3Txwp9AkudmR8N
VE4aJsmlTl+4pMeSd+Aufsdv44ObnKQSGW0LpMhTbFyBNXP75g6Xaw6L63ACL/ubH/BhT0v9u8QV
7qYRIj8iLTYwlTRffYcrDDaEOyxXUuox65/uYHDdrsHK6nHSzms1B5+y99WpG292K30yE9ZFq/vm
BirbEC3PpeGSTEOZVm5zMuDf4MnsFixHEpOpB7VNPaKqc3GG6LJTsg/jSuO8XljROfbaU2pYgujC
8DCKILpmRNXtq3NZBvoCZTydbVdM6NmRxYQffH8f30zC3EtqZxYKig1eitd/pfR5fLzUlLRcCMDS
3XZ73xZL1VoEtI44F6jsCNU505e9x84M3jnpe8D/6k5acXtU3kjU8NoL1PNqEZSETZ0lcEwJfdtN
TNM4pS1Fygy12Cl8e5xE7JPyFcFkxwtkDMEoKzDok+eu3mFGs7FpzpMqXVuGkfcAg1ys5OiqvWhu
u8KsTdh48x4jNkjO9fxa488ps2/2jf/LwR1cz33PwJyB0dh7mu7QsqTcUBj6KhuGpwSK2DeXMdZ7
z5jyLO4Xy3xXv2ZHbuqg9QEDOgT4/TAwIg8+BoK+ZOBA5EGQngRll6zGndYRdmNnv7eLcEFVmVF4
L+uPwk9WkvNw6erInzS7uyv9/2pVknQh2tK6uRbuzV0su3N84u0QxCq6TDnkZbQEwUrLjfcdbcPd
tC183ATMU5J5QgehlJOG2i57bV65NKdXTjIWPKn21JP8brBw76beEpdmB3p9M5QfAi2MN41mTOeP
kwu0JZuYydp65zDurn4Led0g8qcnxKyMWzSfPeVOHrR3tNp21jFzIX7cVVleRoeMpzJdJVAIq60I
sE9f9hWkFbdX/MfELAMan5vfPC3l7LfgNTF/mCTf6Mmgd830kuEk6AhXW7yIW24szX3F6ItPT3/O
4xLVITgh1ZlHW/JH8xuf8q+psItfBsIHfj1nzHwQVpg3dZiYbJQu7br5bQROEW7plr5JzpViGUdD
mN+dPDwnS7S2aosRIJQcYiRQzMIrWFAPIQS3x4u0Rke61XbIhGxhbRyZHU6Ec/zAGiKLkXm3rTMo
hF2XrLX18Hn/TkWuQSv5Y86x7F6ayQK5QGLWOL6F/YsouzJFWuoWh/B9qK2Szq6+1X3ITieB2lZh
0Ok/ekfuHcqNnJldx27Wun/FFzYVt9xv4Awy0WF44vYrsjv55dKXsa5COzpU5yy3ANktWR0E0hQI
2tqYJfCYAMCe6HIZ1E4tUwMr+/BXPN6ZN38bmd3ZyCLO2e+C7m1JW8KRLvy9weO907PathchkM+M
FBdOeVp8aMfpI0wCcSmRiW5L3zC34x9YHW807tTzIlzCVfSZLZ51LAjM9U7NKoKOewlPLAqasEKI
hveiQpe/C1+M7RgwZ6hwjZHCItrEHOxFf/xO9x3Dt8W+FyzO+OosfygMeeJTpjjV2fgCnqrS/Fn3
rwxPHmQBAvT3DVxlr/yO7tAchC9lne6gRkqNDaqJCg89yvT2uCItDudRa0ujgb7oiSGzCkXDRf0m
vSMtPkVXTrvwJNBsto0dI5/q7uSbz0+21SkdhmDyU2qwX320unNNU8gGKrTjNcYnhQXvlJwfJ7QB
xKv0rOAl6UBLuMeQUesvk58xN38ZH6i5yfzQDlk40S4wGz3lN4exMoNbdFNu9ns/aV50aNdzhTxx
40UIYCEhOdOwXHcv+U57WTgc0uSK47xfx15zrA7mUt2nTr2ffOWLrEp5tJCFrKVA3Rum273HFy7d
aEUQ0SF7GR2mi2CNhNhF90JbnrLz4IjLwo8HW/IWSDr0AB0ebRYa80eZxaOa30R/6a7Di8a7ZXz7
M7dsyb/dMKV8ONF6QXwGnzPb9cgqzkqQHbXQ3ah/NYgu2tcBZK+4XnKcf+jFQG8hs6lXLeQdCN04
fRHe0HVgiKivHgdZWmo7Ssy0fjVXwjpn+eTWU284L6tVdi5jR//UvvheT6Df70wIgNP8kSCnobK/
NFvJEf87Xeex3Dqzpdl3qXFnBLwZ1IQECDpJlDcThMwRvDcJ4Ol7gf+tOjc6bk8YohFFgUDmNt9e
HxFbQkTkNdpF9n5KpwZqBgqrAooyfBEG0gKdzLYB5rLBBoFTRHlq79F9ClpuZNSYYaSfRO+1/jQS
JC2+qiFLhxS5Ub6bM++EWNYBBQOd/kU+Qv7mfRIQFB39TuMUxp75OTwVT7DOKLyUmwo+CpXt4pg9
9jfimD0NB1RU1rXLT9b4oJ3j2ZMHIvWapY+PyI5JghjvnVda2EDnyxv1nbrun4mo6hy9lOdVIhZ5
OMyE88G9az7jA5fWQj31DU0IfRsMnIZNfhZs98jn/Nq9C1HEood7ad+wroH9BYGKdXt6a+juUp06
Ri8oOsTZuqcq0FOA/2Cne8rAx9wjLLtH5nrfvzevitcSR+e7+pMVG8sH8HU6p49+xw7CTmMdUQ0Z
DTI0CuFbAk21uYlw5LwnyrYvTE4wvV0RHrf381P3aF7kqQ3y7JAYW5vI9qUNWGDuBmMnTu5THh2s
WwUBCTsz5Y/lWzDn6CGKYYJly8ondmgeKbMQ9c4x5INgDlyPleCttb3phV53+5K+uLD/EfVS8d+4
zxgpOIRffuQNx7c8vCljzyaupWLMoy6QQSapN/Nv4m7dt/SJhKHni4yCnKTJby7tbUrMQVrTbMGk
VhqRsl/89J9kqskYpLfuR/jIXDdLotIe+sKLlT2+AcSToTyV9W2q7K1v6zsDyMKh4iCebRublT1t
9OSNnGp4A+w5zb5F40q5swl2i212kTAC99Vjui9vdS7MYWt/igs7XaHfFQAg0LDonFwG+ZTcY1rS
y71bPiT5vdT3YYzpA/Kk7finof/3SgwB958wo6KM5TXUVp6jb5gQWkiZY8vlw0qdO35R7WXtN+p2
yoIBe0ngK6R6BrT3Tauilt1zlrUV1WX6rhSv6DUBnkUQdVOd+mCbf/BeeGfNPM7SMvqWdbTfC9Wv
A/mVlAdsYRFkn0yINpCDR18vaSWsC/KCC6zJ/+wXbNbxugFHj/O+/zMFMA25gsa1t2A+da8ZEtVo
H1dncHm4EMYwZ/Q9FoywFZFRsfJhh10h4rNJ2rbq93yMoaxtYUmxH5HdULeMth2mQexVDUKZlKK5
fJn6O/vg0DYd90CXi+nMPk1behex4GDdPT9EC9MxxwYRhHXUhh0RCR+4yN/UEMlovRE4CafjAR6n
yqZCM4LYWlsPf6P52R1m0nBNxum+r0CO3GnFTVHvsYRWJ/jdzD++CHmQ42UlTtHtogdZ0Zg4TuON
nn/N1tFwEIu9zA7lmnJPWEJcRixEkGDw9VIMIWQn7NZ8J9mxVvJ1LClavbOLSSaiOuaT4f6NnmV5
yO7yN+PBvSBPGvDk7rc9DetqL8SGwKisd2r1GRmHbjqbExqOFxbmxDqMz9bXeLk29oe12/+3z3+9
q+qs6laB1+DfJ2InWqsjLXo4fgHmMi4aRRvKAAzt4frYHFrGzu7tC57e7sFxFB+qDiq4jiuhFhTl
ILfAtYjkQCmFn+waRb2cVfPQtGdHGOSK14euT2p423pdT2n7+pi6lDyN19Twz6+5LTjypnGD3lin
P1cogTIljDWvWvvrY+36RJPBELjezB2j5Nef/j5xfd0/vwKUZDV4S0bYWQbtreuLCkbhWPHWN7q+
FENHEpNUy444YrR30XiYarJxY0aoMoR7nQ+rWrBsWtlVO0gqwYwGSEv7Hscua/as0k+es2G+aaP5
fgq7HkQn31pV6OadVSZ3eR5/unrxoBviU1PGHvSGgcM57Y0kmw+JSP2W63UI76Zy0oO4wvCizt9C
pubg/eXTLkdPl0XjFCx9BywjrUjyqCC4ENbMHFnsrKeKZwuVlMaxSZMHdKK5nt6KJHsrxkoexoT4
lIkTtj6LfdMaEhpX3TDtC4vOdiI/K6XSTkaILAo/mtkxfL6VQ1pyjExl3HWqAyG4pzQqL0WvqSfX
pPvAxMSPo9CLd/RdbdOfxGLGaecPpkK6Tb4QcAyYoeAxFugiIjDKE1qWCfpOE7VFh7+4Pw/IGjvJ
Rph1FJvBnh3yKn4bUw2jdbYYpktC2gODW9cwUDGYSFKM8XLyCBOYL5LvBuGlC8/MTBB5LUaKmG4c
byILfrqCnNliOh+ztd2y0C+vY2ZItcX+SQvzE4OYzMsTUDUVYHbTRpkwOWhf8Fs6pKgpDJvW3qir
qsf0IgueUGoAu0KWZKx32HtyOTfBXP44U5n6zIPCbXqoyR861GLtSBqQzpE3GYv0mE3k11dkahK/
JO1YPoQVjiIY+94DOsczTzfnsx0zE1oWC5W4Li+Onfk1zXuzFEBNWAPnimlyDrnfYRa3UZN88ZNi
eAuVuD7Uxa+SonyAWE3SNOVys2Tm0aUXMDL0kKjUHFo4wrdpD6m6X9eavPxMGqYt1Nu0BnUuwZ9t
qqUnI8/sjxhSXKCF1pcbLzdMPFKUclSUxwreegny2oz/KDKobWo4vQG1Z8w0r8I9xF+CXi61g60P
fjVO076fF9TceLiIgp6iblUvDWeir0qVOiR2GJqGODJjMUud/BfzwPZUOzPAa2oiTjKzQJdcH6GM
FXQaBk2enNjV/mAJrH+NIvpJYUIHZc7eluE6DfvK8HtqaFojxvPizEzR61wlKdGAkXY4V7MX1FTQ
mp4GUWtYAvyrxWKg5Z8mltK+1qZvNjQyoOpone36UclICWD/UVeGmEeQoFyilK0t1d3HwcCwVa8z
02tZytK6MDFSQckvLyEnkheOFCO0yPGaGotCFdPQXfkrRTac1YyV29B0zx0aIvKkSAIL56LjQEiT
htEUhEuVbRtEt5VmoDPEgHnqcyVYtqHJhlqNeQUS1zpZHICxoXpYwNKG5ksVPMJjcO9oSPyXNj0P
CYFK0RH1lXV2L6PPpJuOKuO4CBEdCiFGxGyos50N2hBJJrHKG2mRJtFbXNFSruwc/JqWBbPeDdsE
U+NAG4xy12EMQQ2M5v9YUvxvFyMhAc5e22V5MbLLVNOa6ukhTtmM+HngDI5XhqygiFXR+Exc4RXZ
rNzbRtHfVRopTDZ9K7byPk1815Xpzr6AK4ks+6uryO2PYQxWXpv1O8eg5CiMlxJMGNHEKgGaabik
CmLbokSDa7YPUyGM94xyo6bTq7SpBUfxuMsNcZQEERoo743dOf0xG5MPEPWpzxDdCftYG1XkOpw/
0iCdIsYSQlQiydzcu2rP9H+anyqdNnHaEDn0qo4Tb1O1u1LMdxpeo3A8Vy53SNrT6o9gTUrE79QM
7amyCRmSZTcsLeM3dnxXqpF2q2jDW6sNzxV8vmrAda6fFNJ4m/pEjKv4bVGTgJo07RcThK+SUWwn
m7NlXfO+rG+aCB9EGNGnaER2RIvY9OYpNokvUpcmuXsOWSIr503JKFOGRUoDnwkFNZ37PehsX1j5
szut4wrW8NE7cXhQbMJhaX3lVvFn7i0XSJIcIe5Tgy/82LI1LwuRlmhaEcNUU1WcVZGau2qFA71B
vjRISlpaBBUhGu6TuovxJHBfjEphsDinTsFlhlKumxCKOIsXcZaj9Nt2EfM9dJxlmVqH3NkBhazo
5HXw6RP5ogwPMwZkXfWwfsRjaMecVLElAn0OmWvXTc6T/CVx9XgXA6g/agk9mhZndto4aDyw7EVb
2HMp5tXc79yBYLqk8TFaYkACrWyxAhHbJY7C3Tiad7DIETebBlwrrOYHNa6hOOeAxYt5X9LmkU4X
2Ia24Da1IGxYJIYRBcj4pMipMdqzuSsy6CO0NVh/wdunnloAHY445e20w99uLVN3BOJGwnfqKn3B
WALaFVGrG6uluFwvGAaJmdqXFio0IXrzNVcoGhTOeenF4hsN6okKFhTKJXDa9ZjCQob8Zka5XwHX
xuOG0b40ospfm+GwGUPA9CFZGBTvhA4aKQzCE4lkIXKoGupzm+3s9l5Xa+HHpkKTEPvmbWpQ9egs
cr+RHXZj03iKbXdmAjGnhynQYq98yXkcN43V1UHEEPzGtszbeaJmXB0BJ9CLHejvJ7YBTL7iu2kZ
lMlE1cE6NtN9QqNdnfJdEiKQb2PtVXWoLgvOb58B602VzglJonh28w5ig1PQ5MRjsOmN4lEr0xfR
4OE4sSBHQyepw5OMrCPm8E1zLBxT5pbYTIrWfu0yU3spjNtZb0028novBgqYs5IxsdVjC9nSdK0d
nLIcU77Ng/Md5sUjkPflthjG7iQjPDXpB2jQU0+mFqE0d0nqx4IqVOs6Z7csPs0wXM2e6eJX6WXC
dfyoL8PzzBnIyUpYQ3RXyy5gspXSK53GFCOmbUHshY5rYfaG/lNhGW940ASuQMSW2iGJb0INS1dy
Zucb9UfPzJeqbVRvqhV/krikYG7vjeQvnjli/V2rRlBmSBfiDvSnfYA5DwYUUYOmNoEDxGRbgMn2
9AiedCfxIe17kGITRSxR3tYYJ1jtwsAYzYO60HauUMXdwOf3ejNqccLB90TE7/PkxHtLrl6uc1oA
qu6VfTRTTSo0dwkae/THFv2P0tHZNpQcUmKXHsJkgTUvL01eJUGpx0GcUL1SY1T8VdowhpQMDCuu
KZBocx/XP7Ub2aYT9zYCVXGwB6ovbVp5mRjdnVLTpM9j6KHGjYW7+daKaK+aFoOMivpryv4bjA4v
iy7IoOcT8R0HrH4Oi8U5NGd36o3HRbOYuwVpUDCSthCcBMsLfB5jxwT4snfVI6gEChNQITQIsGcZ
mzRTGoEbIlohfAwwPKdKP3VaQ55zqaOCgduZUdLOBOuNH65TF/F2WWx0V/JmctklJL2fDjrC1p1R
Q8rhRdf1FMxZcUGIMGngKBoE9Y3KV40NkO4rovUhdYKbtRv7MNvNyZiM6KFOMy/CcrprkSpCmbZ2
RtN/2G4tz4XrnmaXdMU162CcPkrzRqvxj2FU2Be2QwtoTsij7ddYNR/7HF/Sgc/KYUpRExZhRgCZ
Pc2R85XgAbjXZ93dQYl+wDszOhcGS1k5Y9OWCVyhOKAmdVJ84A+xWb9jGRYS03VvhZbQ11Cq2yRs
TETA01Fy5XqFBci87zkK+BiSlOSMNOmPSqF4dTLeRTW1PTVoIkfZOdW4dXsip6ZcztKMf2xZwKGO
vsKMyk6YzeCYVHbavp7xsFJvixh3GgGhQd/BhUdyXFNUG8h6Wfzd5l5x6aj0SdUF9arsTZvh4NqN
2GLojA8r07LLSBEjIvbsmBBpzBnvrYJhRScBKQkd0HfN5tQohV91zjtERGxyc+hmKrUjPKNRCnUU
3+ZZXFpGC54UmmYy6d6LKe22sS7RTcrMhmfx1mQna9RIobXxZOnsH32MwRPAF36a0c4pkY7tAuBj
3GxbP0mQarTwWLbjt7Is6Vb0Jf/pfd8wAy0ZKYvVOfItk+FQOSbIFOco3YVYfyIizx7xJkrw26FX
y7dRbXFg9scc6xC1oGNEFk0938m8hLTjgNvGRbUb6l3dLlPmIxib/YT/JGXJkfC8pHyKAbvPpgVn
QB64kt2Hrj63+S6eh7XihlaQiweNU13g1SkPeoXJdtjSVoaXdU9N4VnkKnMbhdjrIV+gUFtqINPw
AaQv24JJ94nmxbbrlTNQGYYBzAIVJOXGGbG0ad1bZEMQpO6lQkMsnV9SAENXKKgdq/muiAQHjIsd
olgqX01VGNs4VJHVuuu8bPfCcPd00nCZ3twZZeniwbnsG/jgKGLNGLLZdD+OKpl3SzAT6iml0Ma5
1S1qr5GIbpZwDZZVTk7iUgQ53Q3neeGBRqa/63457dBSjUpPqhgveNPd8I+DhupI2ITsmGEfG6ys
049Mz7Kgg7DpDbgFYqSMStDOHrQJ9fio90hLZo6vsn7vIXpSHVMQLXTzV8XCgicW+N7165xigV9Z
PkNSLhoR5L1Jr0+h7zJh+QLL5mD0NDbMrM1vprXO1+Fq1MZfOJIe27nPThCcOTscg7ZOGzHlg6TV
Ia2IYKtgSMq0rdTtQ5w+VDkyhijuv7E4/9VbigNNT9Lj0lefDEjiNrP9peTo1hRndtGAYKdPaHiL
iuQChxNmueep3bMLMADd6uh00SPC95E3cbVCjE25ljKY8dYQxSVaOPjWpCNYXbTyMLTo6wZjKcm2
ja3UUZPj7ucEAxqXFuGjWWFA3Y7t78zSa7rxfIYXtXBatBYiRtRH0jVDDy6SvO2yeD+Oy80CvvVU
Ouj+pqU+uUPfeXUboh0ME99Mw/usRXwtFg2gDoGOCURzYxTdi5XbtOAUz5KvS4SnJkCQl9HQEXON
HTbW4Cw3fJ/x3hALqpiJlntpFie9HBiU6tFOzzPndSF2uslcw/yi57hMwrTHSqdGWdWxHUSc9XKp
FAyb4tAjC35FmlErLfT35jHWAMisq77NF8qA6bZLbjU84hgewKseYUetoTCs52bfZbhQqCJ8VFom
RBb6wvxjuZq/5pa+GzEC75itEHpyIiy8p2KyILaQQalovyyUP/HS4IFckt2Vg1S5AgqcpA2xaXud
9pqWb83SqXwrcUloHfcJDxIuQosT1aZZKMnh7zQWG4az7O8lSdCEIHwfOoVsx5LvTFD1fIlte8ad
RWxjFNUNEK6daFL6HKKP72fry4keGHGoqUnh2TS4vi21D6WnmSLX7tH8Zksyl9zqPvAy6Lb1rguN
t7BitpQRrKPSo/PIh/izVygKpTAD0ir1Ek0SVqU0KbumeeOSo8AUQv/XFeO91Qe5UXWEp4pVasjc
lS/dko9LS0+jt/AprJACdPjIuvjV5DL7ifExvSxI9bWKVlm15rEmKZxKDFfL6AyIEJIRJZApV8/h
kjiPZktDRNK8mil+RXqi3tqV6lW4KoHVQqqZ1VP5uOjKl1Or8Re5zY8Zckmr1lPpmlQ19e6H/e29
sKi9mH1ElHUHs6rdU840p2jaRU3ybigGuqzDINlQE4Nh3m6grMbScC5QuMwlc/u95iV60QRmRBBj
w2podblj66I1YVRHW+b4uajjV6ilNV6LqK5CopM5bEOmrkecSHN1Nzksb+Wsfuah+1wuKfMr+XWx
ovkUTkDJ83dH7WSw4I54biYcg/pcqJ6VKBWCnOZzlAZOKlzlFe5p/owl1skFEjukxC3VAu5qVMMb
Frr05GiusYnqkuKGoz7VbkNuWEwCqSdDcebwxuaV3GdTj2Gl4z46+Hr74RKi+m+6Z6csPWtuDHjF
DWOplf5o9Kx/pWq0Xh7VgQ0yL0CjqtWMP4VOXrDPUeOZWPvKSWmhjozWrmiNY1sBY7VRHui5PQSh
IAh1mOTUw5JVqFCYRyBKUjB7cAjdizFmRXF64yCMAQPoqN5mZerudWKLY1QZ30kh3LskrS+LwlCn
1PRpB+4ajz2HiZeiJJA3LN9KzV3YKLtx7ulZuiWunF8S4UnBwr8lI2zQ9mIQaXd0HcJX0NO+s+iI
9EHCyjj9bOvKvjiUo8ka5o012i8u4ruCUT9mXozZN2vxC0YvkJZjkbmJO3tofyIKb37VopWQNaR4
FyUGHsjRtgkJu9eqfaUU1S4CC7mRcWTvZbi6bU6YYdn0SLECIZBrCA5sgaI4FGgQZo0VQ6V+FS2t
hpR1wthmGN6jSLykFUyt3CJLjuvyTZuXYq+Z2SkMO9BwkvFDfVhFln0PE4w5fiFZSCuVYrPeXVrh
gGKIYNvbUWzuuo8B36O2m+kmLZKhDquFV9ANHZuVwLxKZZZHKRd4a0lJb3+hHDGxw21T1c33KZBX
v9E4qmJSvq3BfNC7wnx3sY5OnbT+SK3pU+nFrdZaZ/bai+SbfalD8zgper6N8ec6ph3XYLF6LZdv
E1nxPmzhyAjUDOU5kwzyp0jfC8ni3zOWxUYybchH2J+t5jtfqYvJFeJbrXjH//xjPLf3sl8HqlYO
JLYoVXp3fXnU2M5Mo3pNIkY5eyT+JdOh64vWm793i8aCiXC9/8+P11//j8///fVlbJE9/71vO3QY
ZaAK+cuf/Bep+y/8+cp9vnKB29W+9+/d60/Xx/7yof/TY//pJSG0mXr8VjEmg+dr/YMSD7Oa/2Ze
/8V/frwii6/3lyvpVxTQPjS3erw68l5vOLuYuP17Xyzh/9w31jlb5miSN7tY8EtcxBacJv5TBqXM
Y571yzFxRH8wQiwmavwBw0mHlrM6URYjRlOxEpvHBSddz3UIaa53+2b51xPZ+hLbwpeRk2r/9xeu
L7veFRSFAkvGp+tDiWkYx0lzmGQblAwSng635/q66zPXm6po+eMknQ9pojO4bZUMdKXrx7g+3Wum
eai079nQTATD7sh0q4VWIIEidiJwgLK10orshmZ+mLMXNzXdXyPtH/uUBs3Yzu3WWp0orjfa1COI
iKt2Qd+4oBCBOmNX/Q+IUHQXjkn1M1WxgGMDN1o6ZnHX0S4UYpsBG9snK8UpXUFR5fUEX+9eHyuu
FOrBxsyvxWyyUkfGG67PjCDzFj+syz+5pCr/9/fyLmZDnQcLijhjcdn1Ha7vXUdiJY+I8cS/kwR/
/94/f+X6tv+85vrU1NNJUSXw2r9vDn/0X5/s+urrE//23v/fp/++Q+2kXeAO+D7871v929+sEmef
ZO0pVwmAYWax/DkFIAXTTb04ch+lgXBRU5mzs+f+nFF6BicFPWN0SpphIqF0+ZkZarO3m5CuQBUf
8GkuD1actmcY5HSVMvr4eMCPMej/Pj+ICN1KU4HyArHiha74HFvl1zJiiO4Njfg2J9RviVzIOE2y
bEgFwrKoidGz1EIyT7fEzmWWMIhGtwtCeh/CohTQ9S2FN/eJAKy6zSRLmtsoSGcV6OR9hmNUNDYM
K9GsH8sW4adDLmJMQA06GB5l8WeMEuG3NRooYgGwifNloETnMS6PusiqnnqLBkITQwZRUVKMVMk8
gm763T3zikluRIdmUh81u7wjvMWRKlcQIkCvBD5e7UcYk3gdwuBRycuUMEFO5TDPVQ2XXIUi2STh
cDupNJYGOpiqTptuWNXgeeQex2qavXAlT+J8ZVMAqBcuLaA4NlpluB8zQkmnFu2lorcYpndxuOTb
YnGR0Kj9jxkBZV/SxvY0Vz1VsRyQn4aI0QEvRw4DIIrtvmbIKnv6IF4U4dMYDSh6yo7ivfgchizf
tWX3pYDmzfOeRqNJRz/LLjhsoIk2azTUMfO64dWkNMGFw/ywTQC42cDwbEcxzZjVvWmhHY8rhAHV
3ZghN7Tz5pUpg2LjOnBOWmx4No1DnVTNErwe1G4ByMH6IIxqOjQ2uUNEDzbrk/ZkS3FLn6Ad+6dG
IS5WyUz7EoYJdq9bmsG3MlPP0MNN9GMD3ihOdSN6vdlJM7wTmvFVNmvdlo8jOIUpjmhiI9IBZGDJ
YEwWlr+Q8k95KBkcjxpxE5fU0NjOYAolgmOSa7cRlBFdGfHE7CgHYCt2xtVU25aZ+qb0+h8rE/sy
YriCX72hHMAFEy+XQliPo9VOF2qPWkSwlpkowCzTdvc2PJqGYshRGMrM1FSWHVSHLKh0xckOHzNj
NO/7XPs1Nab4k/wZv28UZFaJbtd4HzsFXEq/vMZ7EamkCYsGMTVbdb1W/00zcE38pPCdhlyvrxji
04fcr1NWNb1QcTsriFn1kpY2EtiutBWPNpbmV5n9HY1t/FJR3gpDWL6xTHaNBNwWUtfdhUV4VLLk
QDHzWVv9tBuOkHB1WOx1ZT6rVX/OCxcNnMMiaqxU09Aw96MeO/u+Dm+6OGmPhlGyjlS42U8MmDOE
NXXje5O3H0rNJyhqRLBFeF9X6qWLJ1I/jvco/NEkFNSH+UfNgPa2CXMCWkcJT8Qqahp0WFmCDDw1
w7c4QVS9lApMHYy6t3iibvs4vKkWi1ov1wf0CPFNuoaiQjmULgO+0XAyUNhJBnu6FqQSy/kOVix5
rigiNLVF81VYlA06rB883QK+Z6BvUyntIX7Jup29GPKx6FtUhilCGY4tAuY+FrfE9AD8VES3c3nq
7SS62AN7Mo51HIUk2k26+uGkroIapkR/qWXPs5EMQZeRhquxbd6OcfjdU0IbVBMkhoa8axr4XM2Q
XpK+Bh+IT/uOrglX9zSOyGLmjTtSmTIjRFNYd+7MBSPd2u7l01BJ2pbyqek6BW1p/EfTB33bUCzY
9Saa30nVVGJ43pQuMRqX1YKtl667bVd7467o4Z2kmi9GqMKD5mld2KMYpfRhTF0TrKxp2vgoYae5
OpWR7EHnoSZFyBEsAmtRmTJUAQ2oyFAaW51ZHDQdsJAp4jt8AyUarZWEQPduF2KRfOgj5a5Z0IXR
rHoelpyhpvFedh1mOg61j7lWGS9UIuMoneE7hZS6gYjyM6UgCWUb4wE3Ki9CaTqOOm7YwoSU2fTz
STEdBtsGezemAyX8SqfAo9srBrRk2KKZHgHhogc3EqrFwlu0ejn1iGtyMypuVpEZZ65djck5g37t
t0Vxpk56J2D4IkBP8LtN8WedG7sNhh79v5yW7Di3fNHu0mE2nACnqUfQ2WJ6tzGAgcg03WXU7Y+y
prFSOIxxTanO0DA228qEozmCV3ua3nOLZrpiwcdeBPromVELS2OESWn1bWQihZ/H+TxgAXgEyS2L
+7xWWVNL9xPTT4r5PSO+VvuSOUqCZqZ+tGhqlUsCRdRiZy6E/WOtl6ql0cLJinMruYCo2RHtLdNX
qDS3UplroDn89ykT76rCSLZTMILcxE+q25kqUl23OaDLKRqECP/jWyEt4Ha0mRmDWh+7PrE4sPEa
23iquj46ubH5luSQDdNWGY7DSrCR640qM4YpovI5FnF8jIvWPc7G9BYLQBVdqc9HlWgPeQk3rTAj
3yyQE6TooE5ZU6qHxl08ba0ehp0WTCvbXrGxb2rII52uUgNl5Xteb7T//el695+PuP4CDoo05vzr
A+MVhD+tn9yR6pPIciA/tlRWi0UfXeRrMUEYL3EiI3wEwi9nTB0cbfVgoZFebSqr1D3VFQBIWjco
YSIW7bseof1XXXSe15D+eoNT5wIBh5vr3Vg4VNBJ2Dyjb4djFn5ExoBB7vVD6d1qWtXP3X28nuGZ
wX7Qp9mysbhaSC5JIhoNdEm13lx/+n8eGx2XfdNiwKjVUoqTq8GVEDUhbaQPqC8z2ObDQEJXStxJ
/t50a+A8wHPfKnSct0ZDsxPjKfj/V0RqlEXkLKUSTCuq/8rrT20TKdP1frLS+ZeGaoyb63vrahFx
Nby4klmL9mHsHfVg2RCLnPVmyRHyir7Jt1KRK6kKWOxxqJk6ayvzJrYrFghL047zUOnH60+tIrRj
La2KYgal2Gg1B2jw+iUWM0k5uHf9DNefLFJdzzKQcMXJuTZhrPedox7RsY+xFR7MBpqJliH6jeqY
IfhcNeZDrD/QFqmOpeo0QZw6QNm690US55HrgVhfPSE0p1KwLBOM7Nidfqw1VT92On7VA3voprdQ
H9gaS+WKToZ16dpYYa08sTyEplAjKK3p1s2dgY3XSC5DH/NSh2ESqIXN6eSS8vq4s/1e/RauN8Oa
0agyREy/6BSG+DKuN3aZOF6bUxBpVxfoclQZXxJsaFC9akyVpjRB4cwN9dVDhfVmMNEfPS7rzfX4
X+/qlBTzgmIOhzsCoLd+B0Ru/7pxJxgqDlqB7QI4/GjnJERarCMqlUE1oHhpCHjdFST89wS83p1X
V9ZqXkJv6JxHXZfvdc1M3bisWsl0SbtdrExfOuPxrPv2QU716f8UxtjFRi+mWw0Y4eIeKO4A34zY
ealZA5/MAizkM99mOkz5WH5iEoiUMiFeeR48R999ar7EU3WiNaUgUkWpvcaCMJdTAuItE032OX5e
3sGL/Ux3dCzC5/ipQOsR2DOE023xC0RxvSingLInHcSauSRaAfNGN3yaINraLKfGuuvfyhU4BoIE
oyxGy+BJtxLQ625QAqiO8bhXHpa7/rvi7oxscGMghgBxRA/wXePyVT2EOf0bf8qiF4f8q90oDwyj
0SQsmAZHeGOdky+VLIbxVJdfWpAzMG8sTsxO9alP5NxOARMhmoHrxzdiGGA1NaDRJ/X9HoCVn1wG
2nEbxowRWjwJKqVix9h5uoKmnPP8HV20M+o0wAU+87EQCXJarz8121m+tR6tH/NWexQf+jF8pB5P
rNcxjoWHKUcsPhMzsKxo7+nrfBf+TMyGv0oY2H0QndXkYDDAP2wli7ZFIrkzGk/QxUJOfgY+u9Qk
3ZvqjfOACfiF7gRdo3N+Sr+YuKy3Zeirxi5qmShgIha9BYO9AB4GsWkSWlhb5HGAouSFSGy1TuDr
vT+jtgimrwjDxYc/br/rZ6TyeOGQPDVshnuj2bv2o8iDf8O1/8vJ+N+dizUHnjtx4epwfPj57/9C
eKKYCuGEaTtIU1XTxD75342L62bCqEhXGdRUjrVAsuJnv+JU7bOv4Rg9QDnN0S3slPCS2N5cBJQV
7bNzs3xzhhDXotHLV7bLbHnqrg0Jmw4iXzmpaRTEziEsLzA7ZQ1D1dNFIFyNHjtxQ6Ah+XuDaIIy
8GX5he63K3bFOxSOG2ZA9/XLeJ8+FE/1S0/FYat57Z/0CLH2Lf80GHAJxtv8yN6PDlPhhGWwfq8H
Mx2JwL5nMUNrsEc2wzg18mnm9nUGm+YA4wDD4+rAzNZDWboYTEf1L/YNGOaJavbZGn132P1pxx/r
qTiD441/GUxgoMH+ZQLKxJXwRJbmAUx7T78QQyo/1K2Rv8pHGgtPDV86ozawinmGqxpeg0DWj5Ts
wMBseDbvOWV72o8PiM2aVyQWzm21u2VQglldasM5x+/4f9k7r93WsbRNXxEbzOFUTIqWbEuW7RPC
srWZk5h59f9DV/+o7h5gGnM+QJW3o0QurvCFNwCJ+jBigux1dgOr7wnPyhsqmJ7lhvf5pkPsVvz4
nC06jfK7qbjxvtuI68hXn+CFqp9NZUOfcqHet8/IAAJ4zq8YK86wXkA2ucCdIUeyTg3YALfEteNN
oSHXumKFTcdFAuCsiPYdYTL8mokOnNaOnTViloh90sGOIBDu8LZ7TXbwFJBTd6UXmpVSRKSzp0SO
uvii3sC0Bcb3NDlEGY5Qr1Fk2HCLoaecpJ8839Tr8YsUnEvlAPe1bf0x7awP8kqfyM0jNl8LMIac
RWjh6UP7BEkIQtTdJr7p/peZ/5+O3b8TX5dFSdUN3bJkzMH/deIjZN+A6JKHJ9nsn+AsRc6yxzC9
Lob1Li8I01WMWhemcyuQTRCNLjCSmkXxe8Eq/5eLwQjh/1iFkqqCeBZVvA/+cxVqSTvqD6sfnmKZ
WiH/t+ImwiyYIUKiDYYN54cDzy5BHYM+2LFqjyENXGiWF/gj8fH3cv6/W/1/9bswxf+rW/3ikliU
cfPvlhe/f/RPywvT+Idq6YqCfYWoy9ha/NOm3pL+oYm6pvNtU7ckVfwXm3p5+RHfVyXdwJBMxTv+
n44Xiv4PSzcMkz/R5d9X/H9xvNBM6T92eyJz2VAsdnxLpcxFyPbvkz7GkDrJpCZC+OvSlJa1mYJF
9KwBE/M+qQ+gc7kq03MkiSQ9VKFM6A3FGdH01DT+0cfqz1y3woI5rgFTwjUIkQgeYus0NX2+pcFn
kVICoRTIhECp7E25QesX3yEEunaVlGhvIn0+6TtUBuN1rDW8ZUYEG/CJfxmaGQhzzgZPJSI4ad0E
GAMR1rzOWk+v0QJ7PCa6yDM2HEoDeDp7H8qqJuAivunl/Zilols8Ml8akqs1ofufmiEavllFGKup
tRuK1GIBo7NnxQAsKk3bN0n2Zk7hvBOVjVEUsjfSCmxltBmBAL0P+lboOJ2nonic5LywJ02x4KjN
mzzg+KHri7SAwu4djmhHZN2iXtIop7YwA8RWEGwMwHNqU19ggDisUit5XMURelI50u4Hsyf6SkWn
scOucBOhazIbiWsCzH76/dDq8gZ00eSmIjAORIKsTB68CSuqdUrtCvmCRHHzhGMVJVbou7HwooLJ
fdJ4v+ZRzb4mDbvqgRZIPJH/SXPgWrpWgrvHD4DuaIVuRgdWABWYqZildapO98cwbUT8h9ysIRQw
s9LXy/GoLq3iDH17YDbj6ZH1xioZBHvsS5ogvUDmnsBmT8EhUxWwtjP1nTikTIS4T1U153xYBCJH
xH4KGo0x6b8X6ZALlaHEOcA6ksrIj0JBGInWbl5SQ1E1fZ2UOSDYdjZ5gkTHWpJf4yg8mlnUO2VY
IeJsvIvoIqVDoz4LAzIRBNxLwS5QTtgt9zilm5+BFg0IaAsI82QV8vTYPtUloWcOx2WrWANSOnqV
QQcVmkNaAr0Bq+QUkH3aMUY3sGvRKBr17K8P3Jo2RdlrH2cUVkiIm0dJ3b46hnLxQQ8WM4sAvUYZ
0wjBpK87BNU6r814bcY0RpWI2KeQu/JU9gQCRgMkWEN1p4ElNGJedAhF6cXQH5A+5vZoooIoKXJ8
SAHiNaEiQaWgr9AKFMaMKXyiVbcR0hRhGByWbinhFd2sfV7pDcrV1PsAbIWc445SyxtIDMldN6MD
LmE3NSpB/AWE5AIsnmP9gNNagx+isDdhJ4XSREt90+70OHDEEbCobm2LPH6mi5y4Y0fdqG+lbzMP
kWKh6yymGiXLMVsLlgXgTug4yS245TNCEeFubOxSLSV7CLIeEg2q6HE/p+7cUtFTk4eXTrq2N/GW
hDcYobiLHMIUpnSIwU9Z/XbAumGe5W/tkZ7LrhXQ1EROfH6IFK8q85r0RGl1GaR2pJobM4mQaKpn
Qh6pQKuJ6HuqypM4IKpVYKE3ljGyySnFjHLJlCfD8AGZ0jN0awC5UpwjJh+DoMt57qlwjHR639U0
XPqyoDj6gAIsNNyiHqOVjvGCLitIPErDTVbKN5lCFjCydk1uDqhShX+qC+NC6KybJ/LrJwWJlTrb
RqCMVQ0dqSEF70uXKbcj8/aIPgxVH727nqNRPsg/BUgguE0r9dS2xTEbqwGX1vp9wuLOzcweiu+c
lh5IlWoVlBGWX01B+kQ3QSso5YtF9qcOh1cKezWoCCevScZr0lczGLGB7EaKTyQtnRLdMiBoDF56
e2T1JqyAIcjt8IfuQ+yIafndZoigAu8C/vYYKXsRDimACFd9DZJyjgu/swxgHzkKdyWZahJJwE6C
1zzM/vS9wl+pE7UMCQnIuXycinn2haE+ZdY5MsnUIm2+WqoAZDgLgO/L65r5NjXdk141lzirP4sx
PjVZABZdF0KKMGhWYQtP6mZ2nznoxm2FioWpYVqm9MD4eooYrikjcmHQ8RoLvI+iWXSKftsiZItL
IRzr6qe4R0N4yqJs3MqT+KS3Ggt5VHZJbh5kzH2iHCywCloyiTQZMfseCmIFy84QKZbrpnKVg+wz
y4IYP53pp4rFTTVMH1NFfbvulfcwrRCQruPrKEpPUdRpvvReiUOKwH+IQ44KLTuPweHXsYEMnN5c
Y2SXgy4YyDThAtQiyESlmV/nov8D4rYGjm4rQfCsSSKwXBnYl/ynnKNyKXljsNIm5dFqQgNPipnC
SoS+pfkuZ3qyLw16Vqx1yxsjxKTAkh5F68lsIX7rMhhhAVOQvnr8AGEc7SJJHm7Le63azo1lgI99
bH5h2njoJYrjUgDGnb3lIjyaV3ngZA2S9q5qj535SGh3GYI3WuEx1LZBTd2vKti5E2h/O6w910Px
QC5BNgME7cQdODV+xvqo0hzhqImLjP/Ejfaldku9IlYvtdzKWAw0bm718qbJaWRZ74movkxhrR66
CJnOfioxTY1f2XrMhldv9BpBfM4NMNi7wpovk1EiBgBzvJn0ozWYX9h+v+l4qgeKejc5gTw5Q3eV
2iC9H1CTE7RxRXCqdHo4gixtMp2aaEPTgzCi3HTJ1YjJJvFoCN2iNlJ43PJHHvTVE5eHmpMyOZbB
wQFIYG8o8CsBpIAtWfbwoZsuKgvDgRzQhvkPS3XeCNHAWawircMjnnKZUKY2fOsx4EaBOgfR0o7+
Npl/X9wHJdtYNcltF/fAOnXxvQk0zI5AcIaV+l2Pz0Gt4Birw7/tchKCmCgqbLRo1xkU+2bd2Ffd
HK40zHui4zSrpBahiEyTwtaVSPcu5yitoG2hoapIkVvFtI/VzrCjOr/JVnZsNeUAGPImt9pn2LyN
PWjaWPILlIBB9qNbbZ6DdE0z/NJDwnO7Re1VN0j4ETTHezcl/pjT/GA8ADQMj695gv1ajycrU1+k
OjxQg/yRa33TIJ4qtxQ18avotOoqTSS4OlNMrAFM1MKa2ehV4hz5MEJ63GHjAhK8eSu6P22EIlvZ
kBflwwPpsqz8HoPtlH6DhvKjFJy+FBrvTUFfL9R+IFshURgY9xhFvKEX8K3pkR9MqP9kmvVBfTmg
fcqI0U6qHpW2HjQhpItdnKasNTC2ND7jotoVCr1GAoRDWGl0aFLLtBmlkiqpfIygPTeEfkxYW+5v
MzLBNPWejUd4C/v2oifC1lziSrFWtihSKtAqJKZ1jC8BlqlHwPKACxqwdJBW5kRWbakRNiU7eCkg
JyVEXpy/C1WKxloHQhFSpLku+8mREH0NIDGNw7yjtf1KAx5p4FC8tNLS28jZWsZcPHfTY1Ob+iYd
FtGI8TrnKJkRnAZrE3YucmYyDUnqcbOuIXfbWj7Vf3TZrKFAdsPiqZIJIIyjE9+aIoABVDmDSLpm
DwEYd49qoaWiodD7rSp/Wml7SELhZkTmi4YTGzhCpNaHpTg7A+VYhOwriEJNaa7n9FVOMQZRdO0s
PYrKHnB+CfrmIDeJ5LcZj58G9bpQkXlP2ejUGH2wGEShDsUK1bNkQAyKQkfShD5TJsYHYjlkRMyK
O0EHpF8PSFH8fqqZHQYq8BJA/yxexqFQ//Mnv1/HdR05Zgdt6ve3fz/8/kBm7NHyXF7t7w+/P/n7
S0PGWkXCz/U/vv8vb//7y78X9h+/k6bJTpG7wqfN10ru7+9xwsKa+P2UfR9u6d9vVWvS2lSGiGAd
Z6Cyey0NFIZ/X/j3g2SJaA0td/j3B1pq//plB+llW8P+DYKJ8pf5hZs67/H7W+q//+pf31O3InEq
aTKl+0alS9EtH+a8g2UXLyIvgUhh5/ebv7/z+0F70GKhvpHbjX4uoxmN53//+7+/7FMKol0L0KjO
iCMQkPzfN5JKPfVrRugXhPeLr4tquhHS0jv4/Z7Rj6k9ZGCt0zEOvIae01+OEb9mEdGvH/zvpx1+
0gVyJHnn10O0Fw6N+sRpNWsH8okkuUB+0JGCWAUuJ/UWAYrxY3hWXilEHUu7RjhuR+RCm/2S+0Vg
V9f5SkSKAH35DZ4MjpFNJL2NzxLq3NDqzD2cyoSOA1mQjSDQPTlaT2gBzohcj5XxnJ3NkzLOq2/q
lBgJPKY9lNjcprMurnq0oAavu7N+yVXQt5NRKvkEe4ZjnI42wDr+Gth4clfMfR0bii3CMHzafhfY
9CCoMkE4dMr+E3VJCqERR4uj3JpDgA6V3fjKla0E9oGHExaQoFXwVp3THdxDLLaQWoQ/R40fvz/Y
khxph8yH3CSdAdpFNGBg1KiuTukMt4pTdjRPCBfG9Sr1284TYc6EJLPRMd+WL2HrlS+LHh3iO0Be
9wX8BxjoG1l+R014BGdiTqi6H/goGSsTqbE7/OlZpyfBy/TjhrxH38Z+7lPcb4Q1ZXtSVriUqHE9
0i37KCZ8oFoUrAtKwroObwNOdVs9B2gMnMeXRLwIXycAWm3gzGsNtf9d9pp/skFnp3glrUs7w/mv
fsbocAWCGP626dBFWskEuSs6GV+W925YR6R6kP8IUE1EvxKyTOegediK+HYgzyeDNEMizybFdGCm
JF+oh6wf7vSuHiv3m8Q03FuHdnCm9wIa6iet/D1iptrzFdHTIyLFe4qnIxVgQD+q4pAerrLAPqFb
+FibzgniEt9eqdBbuUfsNmz1FPyYG5T9HWC/yDmaG9R8ff0UH/SN/lPc+BcHp/vjCvP3Fl+gKwY/
Que1VxUidLIKTqFLw2dF+MUAIKaL2/ZnBDV2iyeV7tzFU3FFwuLEqVhiPrERXLjjJKNO/Bl8fFsX
82SeQJAtIEt3VDdBuLXgEsrIQZ4oIuFKhg83BtsrnzYKxfLQLS9YaXy2gu2JqaM4n+XTMXx51wAV
0/izdwbaH0fc9DKcoLS1jsg6JetgRUXWRLvKHm10zXwk2mDSX6imP92Vl5e43wj2vUXu9FahiFc6
yTFGRctGYL27nBMHWXNpN2MiuVpikecx8jMIC07OWirwObebASnMFKXPWrhjNHGcMGqsYAessBW5
DADxdngb1D62diMjVR4yZ8QJzENdt6WY9Ak66X+/S0HDC7cIbvToSBQveD6IgBaUxEEdaRVuZ0Tu
L7xucqz9+g7Xh7mMWQpQsmJwRrt6a/ZkKDKEbp86C7UejBqZbN+HZD96D6f3IJTE2LU8jmBNFbaQ
6WgeRhTPsflaA0CzI++uYk2Blh2ywjEq0O5fM+We2r5lZ+SoK2NyHtfv1H+s6UucqflwfmMmgE1O
bueo6jkTShEH4Qm+j7CinUfVblnOPExm2Q4yeYilBvaB9w1WzavhQveSnldxrIpDEG4MahzbMN+J
W+2bltWIx8j8DLkvWHfIDevrsd7ET9EpRP/VsMvDuAo/KZLQm7jSOFjRIfuM3XQLhjDekueUzwRM
jFzpAzTs82cPLJJxAySbuuJh3kTRzitx40Ke7umzrE7yc/enQEJhOj4ED+dIHNLR8gb3YjFqpWXX
X81T/EL7FRojunKPT/knpXMkvRHpUsqqezf2qU/OjlShwYqGLgY58x49UUv96n+0xfDoUENqwzpp
9QlBHdXmP7F4TJTVjZ6iTu8S1Wmt9tILtjBXNMtRPnaEhV9VbCCsUolqV9ER4WlsBionv5f+Q7CJ
rSAn3AttM6PsSqPcXMUuorUHJkvpMypuuAUwOV2i9+558DFJZ3TmHYK1drp4LpiOMa/IjeQCnS8P
5COvz0yHw6X2H+VB4hGhGPqe9k6BgCJknVW+ZRXCR0DSat6zRmJXLF6UNapzF8kBK6Ga+xbc1EtC
vQZBePD+0MXB4PvoJ4w8+uEOF2iF/D02HcqNw5IjsLbHHUwsNgcI3eUnQhTodYQuY1D74TOGRpk3
3iYiVXB7uOVw/EFvX549pZryK9/OmLYgVSP+KMiUMFEOkdev1WXuVTSwujfMSoLlsceEeIn8QuEy
O39il4ko0/Ovs+3xhUsU72jyroblpg9sPWOwiaM1622T0D3b4G0ZOqgRr9G3/f0/HPCOpamzC12v
uYzi4rQE9dpNn8B92sFzcUI/+4KzaaSugf0xErgMDKWNasao+9m3iJ63eZ/Vo0awix8AVwD2FsAe
ATiit9A+4RindiL4aPsOl/zOycA2ckWiYVHIgTdEE/LIPOd4C7b1SnTBAK+ZVsmP+UdH5BsA8oMz
ymMKNayV2ueA8jhJucFxhRUHXkcwSNG4usl38Eps55n1bSDoKNsB9TnaoskrdO1ZO8bbjcpB5AGO
xcFqy8etXvt4p66Q8wCDgx4x9rQitmXP8ya+ax2qZ01Fi/+pAm0GNi06WyAImANP6ZnE+9ZexQsL
9R45+BGEW2VXf2KSZLN5smeA4ofVeTN2A+q24coLd93XYsPKMngPv4JPYQdLeBd6CGcygnbvccRu
y+aEoj5V+ewkf4U7GqojFRBsrd3fjclhc3JGw4NRlr2d0AqBkLOCYEuz7ImH01xQzmEIkf9cHiKa
/txv4mANylrye6pG+FSYC9jeZXdcuCCrFiDDF/Domb0Opz4P36YEor8NeGUHUtEmaRAW9X3Cobn8
BHFBwLPgLvL1lJ/UPtvh/eAIWC1kjh7s0WqWMaLDJad7NUy/Gl7hnaA5CxBC3IQ8Wj3ZaOouoa37
gjqUffdN3RbWO0f06QajRmhZSFjjt+mih4yIEo9cATmw6j4fx8hLrFO1Nlw/8KhmOYEHJNFmlr8o
TgwmxR2eR9wBjmF9wwQu/66F8yML7fFHIZuUFesgAPcSt8AMBXz4jPAkdRWoptyFSTSX+C0wl3Oc
HiBmAwYBh7Fuja8M3CPxHo5+EoSk+axWmStuQGJzXFGmGo1XSpxasKd3rKI74QvFt3x+TDai5UDt
ZOCV5oL/DQ7B2urxZqGSALxpy7YjrbFFOCa03tfKjb2N84RAWkKUn62N5d/x5PJnaJcPyyNcqS/Q
fOuRwtiGQJWFd2TniWBRbbs7QuMXyOYwoSs2DnS9MSyhCcTm8dKojvZSw8tj39aQ1ieCdL/nXR/Q
jlmso5rUkTS/XxxN3BlbY5Y2xxWeJkTcLS6RSOHZj9e5WleeelfvQrVGcPc++IpJGPFRHVnnxjV1
242IEd+GiomMxA/XM6+orqzyFwlxHGCirUuR+IFem+SnDyrQq5ESdAi1jr3Cxoc4ZhdjxaPNB04F
ZBLxjowSBr0IKkE064uNzGqVx+2oHimpzBlYYk94CZKnEKvBQ/ppvAeYbapPY+8xfP0PVMG/xoO9
DxBYl7oq1+xzJlTlhtHOjgKJB55mOK4QulB+FIdNrUI3YOBscEGp4LL8u/QNueLEYz1PKERwL/Xq
rA5rLdxroBls/TBtRbfvcHzZl+lp3EEJwxQVu5V6m2eQce6Cuk9iNy+cz1i0BckVCYtwjUKgYoVf
C+fzO7iu7ulxmi5IVQ2yJ5YvPb5faCumDkUV8dLEaxQIOq5AJ0jbKPpBaV4n4S0YP8zYLlE8JmZA
AfazFVdEhNeWCjMhODTIxpbBK0FNsDwD68zaJcCY/LA7EqDOO9ArzHntSKHRwGVhMUHDz8XBw6c+
BMvoMZXKS/YqpGeaOtupRjxng80UJ8FwyjyMfUpsE0jCwGRXjrTuq/Ujf9aj7Yh2YXDOEmQUSOHs
whlpuqHhz26Gv/jiV1PeFsyxmMEP8DLl1ElHwpnF8K/astlh7HfHShh2PI7AyeRZhl+rXopKTFae
I8RRIsGrcHsKbLFyVYbmSJM2RFLIYG+zMWtQUHBIkRJeG/muDpHHdcbuD3kCignmK7UQSOaUGoEV
0KNDDHfQKH47ReKIFVqjXmC5GAWjpzTC8TUctPSPy/TDwwbpl8LyacekuaN9V9FLsimMteTpgFWS
/YRwPkEY54jm0OmZnkNMdaM95WicudHPSKGVQ01Eu+AlT1GRICERkPcQe5sYkf+SDCImsTYPYL4R
DWL1peMNw7lcpyfMcrB5Qk2+h9id7rD/MdQv0zg9QKmLW45sSUYH4TZ8qtS2bhXsM3KZO6eSrNl3
GTlBnPO6tXjCD4Pm1x4xLnavkEe1pfKNPzraCNA0Em9QPI5pWscoq6jxeiJeFi6a1+YeHu86qnnX
h+Tm0U8AeOvOkQR+r9zE45mLZs8B461U25BaCEcRARN73Zw9jwjTnjkeOJ9W7ZF1gzUmLWzviO0V
8WtNPdwj7mhfEQ1nR8eC/in8Sr/a/We1KVef1Y+Czdw3iDEdTqXd/lQqOzimeFjLfcVsTNOBh3A1
iGmYom+UBZrV40Quu44P+XOC9iY1diqzpHdfwitW7eOrziB9KU5/HHU3+SbswgyPY8zYnyv05h2I
KvXF3Dxu/ZW9tHDw5mLuSUzi8eE3OIi7dJPoIhOl8rE45od0yw2t2ldtvRQP0Gz0loOXqvstETy2
GzK9FA+aoloPL+NP97AJaWK5x194De9eoxjBrK7dvPkcmZUVWoueJVP3MN0R1gczs1kGlKoEX4GW
UzexuU/p555QMB4Oy0EyvrK2eCcyd7++sI2Vz53PgkM74Ijsg8metS9eWbysyMyjV069gD19ZA9a
yYRPwxqnaprgG2mPQBuzbLqD3v+BSQH2B0uzwIELirWTRy3qj3iRnlnuvEtO0nBqYWD9gEzK7/Fz
/mzsSt9wCe/0w+/1hP0x+RbdeY9F2pI2E+RXmB0eg+5YJB+zsW3w9xrIveEf4slhJk8lJQTC4qVh
2l0UAirrmryTkxseRnzaWr5TYBJuqRvk30bldM+yS6TDBllgY+zwHIrxxNRqj2Sq0pXwUrfbD0TU
YLwp3lHc8MQN/3GkVvLrpjbH3uJuR0TL4ECPjm3pm8JR3DTEohSr6ehnAYkL3G3TW5huQJI+9Y8G
HzwafOx/ADwPBE2adb4bKMK68mUcPJL2XkEqy0HYxZccsKjlhjRDTLGNPz70Y5z/QeDmypu3g2cx
ozmO6wUWkrTugjUNXfEseCX4NI5qDVuTEAPUlwF3Tw+/iEe0IppVlRNCiOKHTu1DPyFt1tyZQJvA
5x5kVB1stixceOZN76Rfj/1DXlVnhEmE78UOXbFzgAu9C83hhFfypNoBlZfaCfc4gl3rbxRA9sM5
2gXXx2XgwCTpRDsNQrS5ip5ttJ5eH8YVxDRqwV/jFtEF+J2r3HPKyUH0Bm1yrOscDvsadsJX8Adj
N2sPP0yqUKhdpfErdmW17rASS/0cW46BinG/r/r34YvzjLf5zH2NWKj9uFZ/cqz6NOpN5Gyq8Kdq
aKra6Wf2ei6xQtk3z0Qj3SeucV1py/JuEWXGorVcg7igzNgSx1IdaO5Ts4rAq61grs1IId6VnW+9
EJvvcpcMk76o01HDlBcrV48HKaZP4dM0bLAVmuQdsMhk3gMVkT2SCY7n4pVYIP+UJ/9s0A1jpmIF
sSR0BGHLPo1LM3WQpdhxT9Cw9jDNOUypz3dFeScwh8aNQEOjOYgztWY32Tdpw+TOjUsVuIN6Qj6o
ulLzrRBOYeMhDjWbXf5mtsfx8cJTP4g0gLtd2nOrR+tBJJDdSg6CmhpcElbghne5sRendyp0hQ6X
Yh8UEItu/EdFxgKCs/zzpAQ7JGOh618s43lsdvoSh+rxCYGeNeZnZ4i+ZvST5U4v7HiPjoq/H/wp
jsz6b2ojluqPazxYTExYAocNbU+Ov9RHUAxYB4ghs7FC58RF7cUIdvD8FLIr6P4f1OkI4VFJvhLx
ki1RsKy2mNeBqafds6ovQUv53G6v7ZV/lorbWrtaL3Xxgl71Dq69/tEJaxKvJ+Y9niup38M9cdtr
z/YzVy5hGLvGkUzDLL7EAfkwPAgLbsAZswM7Km9D+ZqsjcUcsasT/qKUv068RU0O3ip+DG57I7kE
4giEpztih7cUdOUdzozYgZF8XoUnjqHSYVPVQZzQ+CGIwnYoXOdUbXwZgxiUUHtvXC8D8skVNQMb
KY0wmJ9LFs2JCDoMESVYn787YH5gu30lV69eUe79Nbm8MVr9lViLbQ20MAJ5y+xj0yMuDT66S/RN
6kJcTC2XDRKiTeUZaznZkVjs7sjvBR+x+kqImVD0oyfU0H+8sbuN77nk9/yOjorUDkg/dt3w8l4p
arC0FgedbNOEB5RmumEtcUpfJTh1N4kmNjKklGYCyUv9Dan9aozBiviiiquoCKqYLGyXGtYqOcPl
i1Msu48NjhNPDHJc4z3jhipkCLc7DBfVnbaocRBXeywy5da+giXbU/CoqdYQgJofRPfIqfIp1X9S
IUIKiZoVMQJWfOlbSK4IqsMlGJGUtZQcu8VODrXwP9gXElGluk3JHbbZ4KLcU/uEJSAjEF7rqSrd
B+0KKRakVbhNNu/CKzVRtgw/jbaUlLgsHhDWL8M9pJzzZ1EtrYFNlx4+TYRV+NwxogBTUlKkdEuS
FHxMw0G5FsfU5Wz7YNjE5BoQZ5F/m1RoUlQqMK++jbjkxggWb9gaFrmly3jjldhWUBCjLsUJP3TH
DPTUWSeptU0kQcq9clPlncwGh4EvqNhxmYHpG7aUJDbBIUmPhubzYlmDiOyTzMiQW7wq6/41f6OT
jNovXs9vKMZ/8vtVuEexpb2hxmG9ol/FIqbL7oKzOzDBqTSZHD5lRUXRZUDYuzAMpdhDor6kI2A3
BtcyV0h/4kAqpm/a44pbKq02mqHkr+mZ36WwUxNcIB2vocjo8zR6jeaSO1ISIq3GetI4oajBJ/zd
gI6oM65hgJBJDAzTw+elrGKDOWKpXenO4PNtfZTCnxZ0DGqcVJjiLbX2Uf8sLE8P15W6IXJulF2u
XQW2fq5ZwM3z4U/hOnv4ozgtkydeMg+2bFLrxcPSGZiVBb1fl+eAUVZ7nHvSNjcSUGxyONqzVwIT
ZDeUXww6V8+18sp8okjMZ+rpPN2aAmm9jA332yoX3pCdjPGo2FLGMz/NsRjRnEJ2qSbyOSlXeRFH
W5XOCYZdKmo4KZa0dhn9VOMPg9oNH/w577OkK4hBrJDiIs5Sdgwrd8R9QeLGGnVCWEpZc0kS/Xpa
YPx4Bl6z9HOM/sRZyIgzXir0ZstLYL0B2Se/QkHQMVCh6ij2kBdXPEVKlJ/MTl4TwTLOPehMpfjO
XWcUG+v0jbI/X3D5VNYxhQtQvvYymbo1OyUnHym1hD4k3UwNAzmqmgvrmL4cjOv8Gao/kSMPlXOe
UUVDQKCgAaqcFU/HG2gLGrMwEBDokF3mFjxeK0CJHpXD5RGxKzCVAo0d7lloXqH8+PWnhUeHh9eY
Bz6hL9ei8EelbH8wkeqkhtZ71EkoVXYmYh+uabq69M5c4UtKrthzLVHC7zvzDrDuuQRsPalpqCvu
jDlJelIpizsqezUXyr1OIILQwk/xid8w/Lw9B3+BD9+WYeXv6YwvDxRrUrxgmcvxIovL7TDpFZer
YhHxE36FxzH4Y0RreLlt7hanaC4NAUOGjiHgGtFJ4P5nJNzCxW+bP+J6mQTLQ0JKqcPiLqKFxAMk
B8V0cmnfiFOzD7YkG0izshlxm0wHs3Omw/DJG/evdAkEMiaP9+V2+G9uXnlBnTKP9sTjoS6ckjWr
KhbIR1aFpm5Y8rmya7VNR1dAQxWYJrDogH/jIfJiy8KIbRZqrWFzR7PubOxU8h/T48GyQHgPfpHH
zh1ym4sIkNPrfv0cyngJUB1yZ2zQgEku/QNgoES/DsKbeE5L1jqv7DnwRrq6liOd9WxH8URIKSa8
Mud58wDUswCU052MU9LaOMwhVMT9DEwl4sG1Me95DPwufNJlLgJMofyMVAnJKdBXKu6EO8xVYJ2X
4a49EIFaHIe5Cn6PxyCZKKBAAEdBdvVY/MU9S7nwB5G4H6w9/TrmB49yhJ2R+7Xk80703KOMgHuL
WzGvk7vWblhWn0Hax1Vx2fOexgbLIq3sttsxydpT90KDNHxg8Oggjd6eIU5S9aha5EkJW0Dp+LTY
0LLGibdwlOgLMjFXxzrWIpfIcew8yCmiZVe5BIll8zJbDtuJ1T337UcCTKyBwwpPWD0AaRNlD5Wm
Rj6gyBrNHqTXUtzQGscGDsRYKrmh5onalWfMZfbBmbVnNK98ye0uCC78feI1cXkgrY1+9RAcqWfe
0uZaBhZGMBAd2SV5AuE44ya+DP8Ke/fCRdeaOWnWF3Xc/DXCALaFdg2mkvFBlJ5cOH3YA+JTb+MG
rBt3NmEXSjUY1WsVVUSfBVcsXSf7ccIWzkQF2EFxokzXkuwwC8EUIBgtCy4Dhmc77oA8OgZq0RiG
/jN7GYBPBpYdiK8fmrskUoVbcd0JMHGUtbaMKYqALOW/FmSD+uDKoyb3w/3xXJmWAX07dalPDtnO
utXPAfdE4sRkjLcMLGkel8T9L4AgA3CRHeluQDF/FZZLbgo+MkYDLL/M8463XyZBTynTRpjIRJsa
QlXgq1Q5ycpWdC5kfJ0saMmU1FZdP60Gq7Z9dk8bBecc9cjhJdbfWYzWLvoGpZq/LPMV1VGSVHOD
9HtSfC7ioxx5KWnGSiVrK4dzakH634sj4qfCVQTj+bvsTNXT+2Wk0XhhJ6PKBxH94RNaKA1QOKdi
jhXI0frIBeDSsgy4jkaEXWFC/xaRO7CXA++iwwh6yplYFNOuV56B9Ndn6mwgOSwTCUucEwoqRM9G
Fvgsg2X9qLiHgi90KuB3J5jSZbfnGzzqut490B7sHYvGORiWp+CNERXlA8iuhMq97LACSvYQjFib
ta7Bf1g/zNsyr5VnniWFVpGGKG3PGvIXhXpEmgQciVq3azwAl1Ry2YEKyqTAuXJrGbdpMrfsw7Js
sfuT4iOtCb4frQ4LC0An79ea6uetk4Yu23OpbpmG3AXClCTQAoE6C/ThYk+DtTQRabKxoqc2BADu
hSKLx20THyoFKw1EpplsyuFL+Aaxwjam3mtkUVGEfclLt2FMCW+sd5Syq8YBg7jMJAT4cENe6E22
eEDPvmF45p0SPtHZC+tdH+2mAn3mdzRWlq4XpYTIjbAEZoU+tuxVMiWndjloWIvYrKhflBEs2jR+
Va+ZmDwKpiyIf0pSRYx7JitQo9ZHkGUgUot+xIXDCK0zZjtNvMHc8SO29iXmwKvlWbjxtRkhwYxW
2lnnFipUhWxO8kLktN8K6UtGz2xa7oLfLHEe5EvdqbBCABiJYhVgawMbepRW7GXdC2A/P6iI8PZG
47DyeGU6Tpzb2f+wdx7LdTNrln2Vijtu3EYigUSiom8PyOMNPSmKEwTl4F3C4+l7gfVX3+6aVNS8
JgpREinymMzP7L021+lt5fBqZOk/rwfIemfnTNKOnCQIlBcCzIgzZxjkPfK2RJwetm8NBz1RXsPJ
4Uthvk+gD/3kBc8OJJSPvHU78sKwKyxbAKUTPxBiB94VYN+WZqPgh3cnvCU3y8AThgamP0vvEI0H
a97ZjM6jTY0xkUUMnJbhDNyZQQ4Pt1U+hlRcHCxfhxFv1voh/85rhrcU3xkn0QJPle/g6zjnMOLk
4CmKcBbnR540Tp4C0YoCEcN6CSnwpv1EEMIBxX1neUf+Oeg9+mbqZQBCaNaK20rcc4z1ydVodMbU
5kBBbykb+M/4X7n7GJbxIY8hxRnvFnuiR31gg+MFjO3XJQNPK59VRBhz0IxfA8FlhyUnnQBFum+Q
edhnrvUeX4oSJNtzhOQLVPkVmpBmTIcHXv3RCE3uyHuGeVouP5/QBLCSoRLjp/d/csg/MBulWadf
Xa9vlCeMP1EWwQNdZQZdi+rviNKCYTKXs2HCBPx5IQHeEnqnJ0CHty00Gqj2HB5eQORb1OBTl003
8WCuH1umZFs0eCrly3PANs3SnnrTOKiEUyokNd4tOsdEWXb+yYP9EsmUVJcMJSeBMMm+Vi6xApM8
AXiSp2BNvbBTRFSlWxwxrH2kHTaKopudUwZgHNRGdrTHmEW3haklUYbgapOBZSfn4BT1YQTW2SEI
rRylfTuAN+HFzuDMKDHCGSH9KVHWTiw8I9CtXkc15rdR2PoYK6YVL+dKwAYvjatppFYQg15CGJuL
98sU0ecYcsnUkts5Xop9729T6poo0rAJEE3fjF0AvMgXz5MmSpUspL8+PVRq3oWZvv/6I5PJgiLH
fv760gWBGYeJyU252oJKZ+pORQvIbWwSHrJ+uCQOIsrs//7iRAsiya+Pu9hHDOrUYHYa3rjGrZtT
lMX//ots955XcZWMc0O5YT/98x+kKv2pZ9WT91WyBFp/McOMp/ifH3/9bgChCf2jOM4rqCL5YlR8
/Ta3K3AVcIJTqDbL2WpQdlqZmUnEmQzuJ5/3SILef9OFZD99fbfaQhFqmqwjqm/97dcf/tsnrp+N
spO/+ecf1ll4HAw9WAf19taQ1gPtgW/i6xcAzeAKv76dr99+/aFXN98Cm03iJHErRYUNqszlpgP+
/tcv4/rhf/izr7/9+jOHVGmZqmQvffDrJKTsyiFqkLo0BKEDf/PjyOIEaN6M7bSg/GIfmAj2gqgd
N/bgebeOQmUeXPpUK+Kh/WrfgpQkStJeEIt5eh1vp0wGyukPkCRD5xf+AL2RUxE0pyoMuu3YeCxG
FjRtKSO01AdmUA9ldF+u8YzSXWj9ViNd3DLzBF1HSd7ibFqDmcB9QdjtV+7N+FB3XMiD7RGYntdo
mmdaopzw09VNqN0Mdi0hE8GkfxTts/EYCHpGlC82qxCY8WBRCxK+dZOSDlazCGFI4hr1ODviAZ5X
tZcuwtdmDG+6ifJkRnO49wz0DBgXipaA+Vw172QM1jdxudKqoX9q0VXWTK10RspfXfRHSPN2IiRL
ONNswqlna6jptSDQH9p8ZA5Vu9sAc9+2mHikoxmbN1xRA4BoY/xLFgGNn7Pm19RbXNCg+kGAj2S5
s0xPrYxtPZcQ3kP/lq1CTAQcXSHZEuyxiU4HysODOujNODAfDWySrUYUIYWgw4Do/VbZ3RE9faLA
v1cp/XPl+8lRLGiQKqbMmgGhGmHmkcLyMVQ8aKYZXSavbzKgdygnqk0buBdmxc1Q4GibPvAHAvfw
BxT/8iaW8XszA5KI+ziCrVq5+7yC3MAEyBOZd5gk0XV1TvEYlyxgeoZVKmQftTDbsRPSY3uVRlia
+vJaNM4zIQ0bhRXiqBkhIvXCQeujPArgcoD5M4Pl7+14/F71fMeWlSEKtPSl7ybvzubu8nvCxSey
9NwEsWcdZ9/9jmrU9n4EaeBdop4LrvAwmtZJ9E0oOkN0zISoOqS9xsNEBmFZngM5YJQgzGvwvWqT
i7W8F1W4jcYyv2IHG6txgNIwyGvp1I/L2KOQYtGLBWU5C997bxyJlGCw9nWfVLyBSFXSZDxG0eNY
3rdSBd+SdYTobQPIdediAiieVB1Jxh5Iuro6e5a5+r43HjKiE1Tkid04NmhVePPeNpb/2IuEey8h
9zqPdLK+iOhzEn9gmuP/KutlhOuPty113V8NyHkrAg3WKeoRayhLkqp8xAwELUFuss+xT+Id5KdN
upBpUvkkbou0/06mCVugpct2qeD+nd1ffuSPh9Fg7MP2cSeHzDlJyKRRlVP9z+GnJwlEtLKRQPUI
FvVL0fi7wRXBxdTNBT9Nd8a3AmpP/JFzi4GmZnDGFcCuAUESeUCeJ9K9lQ7A/nEeFaI52ctTpzDP
ttDZTiXiCGx+Rz34qNicmSapTte4HtWecEiRLxp6v2ADF/uiUvtQ5NwEpn0dTfkxqhxLWy/2i8zv
1lc6Tt3A3npW7hBiNv/QWU3wUhJvdYzlbcSi0oh2P1F/u8HBkuIwJgDBbIXVpgzQephlhJ/DPRJ0
Q7JZQszeRMDCffMaZCB+gwO28fyj1VNveQ4MdSfyTwUJOLh8wnmT9TFJ4VF7FLa1HEdZzo9uHB/S
2jvzEil+5KFz1eRDOV01vRKKsPd7bG5qZLM2towNY/PdbaeDqzvrvCTINMAmYgCbFqAQun2d7Xw6
SlteGp4aRo6ov6OYPOde/vZG+hscV6A+AqoiIea7if3uCOANVpe33Huu/GYC0TL5WJKjAdHNaJFB
FIh+ekJMWKqG2mWZYTpWgrSZKmaLDEEGOvemkth07EY9z/hfT3PkjvskBNA7O2V5WihkVF6tGV/y
sW/Sl1AEzY7DODs66auKKvuuC+tLEC3y7LDPUlnivHTzwFIHKVZrAIAQpDbNwS/QRNDMxuTPHJPQ
5sj4tdpEWE6Plf6wkmW4BHV1DZs538OASHAP2J9g1OjmQ/ZZujYXuyZzJBMxuVwDfR6bjDkXV2Et
HJt6GHdW5sdbUdRvvEpv68aq4RJ2tOcD5C8r8PJt0lpsASPv2SUBJV88tcVS+judwkvaOhI5bZHf
LjVlZzUmcBHpdvOMtUvjsgbSmVDnPhxeOjIijxEOHRYP64gE73Bk0uSaZM3O9Ys/rS/wBwhifoDb
ROE4rgEgGfAc51tXROM2dr1pPw41cHB/ODbezFXrOmrnjbRHPnGUhZ2/iUGi0WjnR8uPWIpJUoYL
Mu+CqioxPpK350ygABuOlt4dnN1oO/2FDJEH+HPfp6q7N0XLjCCbJMi54QKhONp3STwwgx6Jo57b
+9S/5cGr9pZTEA7URf7GVx6xj9mMxMUi8ip0wqMzDTmthWVOnYchqVUMFZrOyV+w/9yP83QBB3Zn
pQq6/lLggqCgb2rAVB5mSYKzmKCkVvmrJEAyT70t9bv7Gdp4n3mxP5WuYFTu62NChX4gb2PNT+wv
cL+fBDbkqDRk+dm6RMC9IdMpPdRD+xqseNYBOij5mDRbS6R/JgvVZqV7pDKKOZVxoqOyGWlmpe8d
ye+bg1020RyKAalJF6M0rTpmc7rhPWOLfu/6FSrzdLjiepyy8g/G/Zuex+KzXt4bM+jbKAGjXw78
/ArHy7IEyXWO77VXoG3ov0O5Q8w60w0453lJz11jposBBo5u+FfkKQrzyHRvsfU0khq5yYK2gZc4
/EqAuz4HbJbsKunBCWh9jaLhZ9T64d46Sq8+EGkAl6ubGAMs1bEpKOkzUZxjQzCSl7U/RTfsjUO5
0WiG4EYv7yQmrqEa9H3zzNv4w2/brRst3dYTA+tmEXIFLdmdmK6zTOJLX7NC1ancjSJgQejT5NCG
Q0+k4V1Bs5DwYA7F/neTBMfR6b9z4TwpYMCElkCUILSX9+kWzpl3qcmbnMTS4TZfZ0x29TwFSXVM
0cHN+cQP6WDw9RjQy8BlPdhK/M8Kumtz8UhBvAes2lwBEzDWB0ceMCHQ8UCszFTfSwE4KwtYvU4Y
cbIY7MuYLiFnU/ZDV2F6MWGPOijN9kp5jFwnD8LDaJNT7G9iZ0OP5J3FBBDWn8U3SKD3Sz+qq8jN
G7Z17kmNejPFkO44HDnTzHBvLoOHTPFUAopA1eRIUD4xe057rDdKPDIx6/IC0kxHPs9il9fSbVMm
4B2zOlV72zxqT+kwNG8tssVdzX4dusOTUobxhVvzlOUUdIPNlr4RBBEthqTDJAc1nva0wwAayT/y
jgA7naMbBNB7QUD2AHrW4pvJmd8OL7Sm9b7Fho0cmA8LnZO1lXkfMyQfMo/NecRkzNBSfBi3uS9W
Zma/LN3t+uZR2QwGM+LB9ZS7anIpSa1iV6pp3gEt9PBjU0ZYnEw5IQ1jxRwkTN2Pitp3Kwv7d2Fg
Sk72CFYTbOc5gScd8CatnYhjTPICX0Ny8rEXx3AoiK2sYMkrjslyxGkhNV7ZsH0hdUxfSQwldtmp
DlWy2hAQfJbCE+cpXO5sexAHBzjEgX5ajstaFSBdzyJCTdwFOSOCMBrqk8hM9tgnQbqPe5brBC6Y
Q1X5QMbULC92mAHgGxRTsyQknn06qhH7kfZ7mj5oCKc8H2Luq4yZFBBFVyyS8mSvZT5j/Z6jNw3B
9nbJwHynlXiP3nMfC35KUb9R/pJdWpi5mOBK7jzHDu9mP1v9AqxPQi9/tW3mIsoV4qHWmGFdShuC
5Uk8mlqNU17CgnD9aIcMMN3X4ULMZFed8TH+bmY/OQVLlTA5IZpA1cfFgvFcdPm4WypxCg3K7cBv
y5NhjFZG/LC2ju47yZO7BgQ19kJj6IH9GrWNjGxGm2GlBKpWZftuWSDwpDME1CypOZoZOTpdBCOn
BNV/t3SnBf9L291ZzhBdtZ3eO+5ovdDuSu7On4tpm1u3PQ8qYWKj2TX21lNV+tDNaBT8nq2mHXJ9
5x1b9NK/oxnalJn8OWaxQtdM7mHqFiVrB/DsRfc+hNMbYweP9klzynntofJNg4EiqC9hL0cWEvkx
o7k/+bXhbGniU8um3zJ2uM+abMATydOJpXlvLUV5Q3zf2oXaA225RDgZsTPsKZ3LHGWokLhPxFgc
/aKTD+44HAfGIwMpaNd4tpC2kw1yx+uT4zSVC1hiYq2o0yi3lfXLwVlw1iJ5nxKuVTvm3cirhTc0
JewaRVbujKh2LbLXVnCMzorAzDpyNf/AfK/kKMF+mg979MCCJQlv0bpmk7O8i8R+jVNWhcvAWl4H
4H+dnFV/OJNkaJXNR5wA3ZZTxJISrXlbI/+PG7YfcTzQdhXZ3ZTIZ8sfh70dzD57D1KifowR8us5
rpFqWMC4O0n+hokf82V+W5YZC1nAALiviruybV+XuDxYeRQ95963dhh+TmmAiDamlawZc4AlJVHM
YXbrtPapnQrcIShIwP+jV9CnQWfX2FyksD/MApKhkMHZhzZAepvSaG+HpzYohsfMHn/LERuJJjQP
oELg3bR+lj2Tc/euxre6qrxfi/tcJtljMRmwtOXCGiid1qUzm6A2YNyaudeJCwmmbfdnaILh0AXs
8uDWDNz0S7CHoASaTKBohN/yaS1sFgRo7oGs6o2Fhm8rsm8cWMOuTwlPZUyUnush+ZlU+a/ajxqm
us2DEWF/KdFSDtyq/qJ/Ba0tSJFy2Ud2y9tnr8V0Z/cWKRI8SHArqn0jQ3QAW1j4zoMww8HPCnqa
sduVnOC3vZguw0AinBNJCv74uhTQ5YLBZ3VRL4cJusbtNM/YDnrAEYk6Fs46c1mNiaNhiDF3NQPx
vgE5t1BMOfU9Hl9WF+QcoZ1138sg+C0Lq9qlffujVDzjThLW+3lR9zIXTKRTf9daVEU+vV2tsdK4
Fm7Avmyw6CMYn1xIIAG+LZ513j5uvGknH61H5jEqGGKHAxurgJXN4d0Q1L8S1pRdV/zxQmCQvcKD
SrSgxUkTBvanVSAnEhEEyDlnj5ywjLNc4JSt+VEKXFAEE8xtUx2NW3G8urRy4RB/69v2fRqW5T73
HoICpzE0+nwP86NEuwhUybKomFtm6QFfw8rbxy4zJH2ObX/z36C3sku6+T8BvTlSCRB8//N//6+f
079Gv6vNZ/f5L7+/PvPus/j9j7/dVaaL/+X204CbKj//X9zbX5/6F+7N9/7ues6KbYOF7zhqBff9
RXzT7t+lI5Rrr4RBV7sSsly5ftl//A2sm6eBs2kmjtLh0/isfye+yb/zT4XmNALTRoiu/K8Q36Rw
nP+fLOjCmnOkDHw6LS1s6a9EuJ+fTwnRuP/4m/gfDMGawuR0EonNSg+C26un53Bvs8cra6d/TKUf
P0bpCOWJDs7uIrGRtS2fSsggN1mx9CcPfUI2luqptppgu7QOpRu382Wc2YyMi+s9sFjSUb1ejNEu
isr0ubKwAhIyXFzavq6/SbNuVsi+tpePsCdhqgzG5s7p4GjAYIafloIS7RLhP4LEpvX3QlbcWU/p
wxk8i1A+acIFUOQIKmI4Tmc14DIXjQo3Ttx4u3qCUlPN7fSzC8hE0AKBcoGOwi1VfligciGVnMd3
25DW3CbT94TJgNV03rY2ebdPC1V9m2cHp11MBSjJxJ6KqH+duNFYzs31lUz37rUtNMds3XmbWtfq
Rtkifi25bZnOgR1einM7VXfz8jiHMVgL3XwGfkAEPTIa0QBRLRJPX1IFwMRw7CHQq6tO3EmZfAvq
GHqtQti+FIwDigsXzHxuQzA7PFhvNhnTJI7KYxosL5Uq5NbysIkohTkJ7QrtiosXCVpVtsDlzXJW
Vw0FSFzHh3IZn/psoFF1nkffwanuUvTaouWQaumCKyYAffBmn1OCPb3yIeqnd+gc464gY3k7F2SU
zaavDsE+G6OBZQ1iygBU8jQN4sGdhqfSDESG9ilrOQhe+4AfwVEXS+cegJ9m21WswTuzWuc67Zxa
P6EmJ+7mLew1A8+lfLA0wm6XfROStl+8j5pDRgTuwZ+VfZ8EYY6wSr60mRWSkYc/RcftvXYKhCte
WB+DeghujOdM5Pd1087jyUGqDA/VnpF2Qb845lODSiBlalEWMywD8koPXVYxgqoh5IjR+lO1NuYR
e2Z318hHm7SxIZRH4ZTBxSMh6jjxRVHDJxQztsLw6PTgCpImJyQ4sXZWmAb7TiGzTYdAPgCBRmM1
0CcRp/dhGJRc6vUXf+nOIZHoh7js67OdwaLLYlo+oNvU4Oy2UGXnPlO0ZCJET3rEGuQsCWA1PmfI
pxNeWScdzgzM0/mk3ZBUBZabCooLhAtcOCIu+ZCCHwUaMBe+jXwb2AkDYBDmNyw0J/I0cRqA0PdP
1mDz9DOAtBBPb+LFQo1WzW/l7OBa4SFHU7tgaw3X5xT/UBqmJNMXBFfKWSE36+utqDEvvYxT2Z8n
E/+QIXR+05Dc6CnSF3SKltM2mmGDtV/WpKIZuGPSnZum9h98G+d9IdYff2Z3WMrKrJuBZdNRd+7J
3AzordlPkx7nblpRZ9t5yPQ5GbNvNk3eQ1A5zyrCyRBKeXUizYwhrM459NZ27QMGRnPvBex83xBz
XnICX3nvfCP5D5QcZepO5MsjWRPz0faJYDFJei7DOt5Ji51xXFYwrftQwbDMCOlIY4QzNmEQNpf7
Jswz3mgux4SpagVvanLuZJI0VwL4kC+WH67bNJtKV+nJJspnerUotTs36a+VkwqEu0YfAyBtli27
U6yTmVXu8lZOZX3vuyyKBdaHlsqOMXLwroMuoSBgMZR6xXcRosFQbsjmxKq+J8xqZgJv+kbW14hZ
350KpumpTgTUEL+OLz6lEHk1cXcLD9S/VaVHlpBV9Pedb5xHN7PvnQawnB79xwVs462pwB3pSA13
DUqCQjf+j5Eesak8oHDpWwSabKuLWm9LWCJpyiYShnhPFs5x8NERtIUfbHOTJPskZq2dOCQIpLX1
w0ur8TkNHYIzvJ0by564GdQSLJzIwJzq6qIM0925/2bPnPzit+3Hzj2jg2Ib24l91wKzRMXqW+A1
h34fBQsCpt6Um2Rww5Np0TE2/idzquBNhtRqrhEn9roQFWoEc326bvfTYrqowsLPYENCY7zB9NGe
HpZYVx+pN7r3vrQYQKOjNap/rfxt64QQNgQ9gCNSHBFd/ydN4EJbjBpvsraKL17ZcHnYC0NdiJnn
RmfveSKeo2SyzhoCzpDlGX7YnwRo3Pexo19Ty3ov/P5c1z4S9Qy7YOaMuD9jSmWHyOFtQZrJDYe3
uXNImaJ75INx/mDK8jEr/uVQFPGOZX5wjDwyHaMIuHOVdAnQjiVjuxuYx4DhmSt/RVUcvDVR4zH/
jB4Sndf4OXX8nM4ZYME5eZrsjAwUs+agpNa1iFcaBrwrUQcoOVonPiRN+R7GHivSrKhOdcbwlE1l
ARDBSvHi1zDLTOrsFRll7eJVL30OyrFsi2mvRAXKU0KMF74PRpxgIW/w7EvQ1HAErE7v9UJr4tNN
HddYe4ZdrrgxcxndjVbggt9UH45gyj8o53Wk1zoRkPawJBhfjKu8J5fXUDRiMyLz7NSFjPV6z/H2
3NSoXHMrgLDm/HFoK4o+E2+zONtDGbzN+fhEYfS5lLigm7kNtm7WvkZDEANos3vAG421rTP9GbvE
ylfW+F63J0tIwg2I17klWTa7Oq44/9tF4s/pMdaaWzH1UYY1xj6Y1WDQ951DDdAJ7D9sqmO3LR6C
HLDV4nw6je09ZuMKTYL3dXEyBKNpw00du01047alPpiup6kQcfVSJSneGM213jtG3hRExB9y2VZn
45BtXhURnLYMA26Y6wNv95syHH+q/CknvvPcTEjYOsHkng2/eMpy5FjdEJxlUyHqJ5qk9UZz8uV9
1Lv2U9fdTW0dnV2RnIgzq4511jEChsw/MIvaiZge32vr9rENwnPAAXQBrNrfxhm+zNa06jKUMSwB
m9EQ62+0LPnvhtSIB9cqCWsdH5uCVzZLo+kpsvvnrrW8FyMwVXUAyEvR2DsQkHuLRLxLkX7kEsWd
7uZfxgZQWwZE9sQ4XOJEp1em2GRAArTl+yGLZj/bLI8GjaqO5xnOQlR8jK7SO7YwsBXg0avMse8S
sL8orwwTppmpNM/0qkz+roOo5WisesZ6nRUd2Toiy9HBZmCWfj+onuIxHYnObgR20RBblvGINdEN
Gu7BiS/wc3/3ZiLVdcIEG6OWWIU5x3bU5kFa1rexig1T0Wdm7YDS919lBKMcxRj6KS1KsbObFVUI
3+sdy3OPRGKylgfhZT/9lLLDddACurV/1dSFK1rW7IkUjqGmfC+9Jyt2x3s3dD89N+7ZdR5s3bS3
tkjbR4HSa+o67MB5DnhGiQtMh47NxDkf5j/Sk/GlC9GclczFmcAl8jZIoKOlZZGdO8TsfQL/qxQ1
eyKTdg8Fpdbk0u7Soj9Qs5IfxKN4q3zEja4b5YdYZmR5WStARUbAEnz1VjjYB61ssQ9FBS3f8VG2
TYPdnTPmY4NksufmVXSYNUDEtkfh4YQvvmUSzBEIkLx0vI+p3W5KsxzLug9vl473fMd3pBzrBfWI
E2rzzq6Sr7BhNdnc1y5T0mh8DJykOWY10qUUbXxGelwgZkA0oCXWCrtJFXlRY88a1JDREapheirc
+i1mJJ9BGmRBW3B3EnWfwY21wR9eK+AKZANPDxXZRz2Zw8d2ciUZEwEEZT0gLKMINyOMyqHNWHnk
bHtKrtzQkmzqStSWyVxXN3HnQ+bXeOXVpJY9XRdzO0vi9o0tJhR6wTq/3ihthuvWpO7xqxji+8Wx
P60sofq5TXoMTWHv3C/o2MJxAT9NeOANNONkb5z62Z+Y3SciSSEH5o9Z4aZX/v6UK01ycFYBrc0c
QD7eYrZiHED+uDOmvbUoY/MxXdI4qnhIGP6AEg3ODLg/0oppsbHK/EJ6V3McSrtE1plkFw/JMpBg
tQ38GU6VgkwdkA5z6Ce8xmrItmkT8V9NufdspEZIWM0BSlrOQ28Otw7pmeOTDGZxZ3y6p/Uvk0Gz
uRxJ8S3qGZQasqHAK56iwOK9y3EcK4QgVRRgVB2Y+jYU25goStBADlL6mVgVS1L4sqM92xYRUzop
qsNU8KpERZDsY+kc/E5fS8iajP8A+QiQVRqU47ZCOOJQYXn0AevYGOnB9MfXtd60AXdq3mU/XQcm
uCtronlrMtXSDB9Y6Sqkcy2T0nExyT4ItNlw3TM9tYpTHgxMvMBXMi117ipg55gjmxgnuuXwEoid
BvVD+p5CJWcboIkKWo8Bnrptm7+lis1ci8JkA/HaHLsGaxGRSnRQ43hQRrgodaM7GIzli6jL92Dl
nlUMtCMKRjwHnPXhPMVnd5qeC1sN+6qzUXCEjH9dypUO+PDGzmv/UPTJy9Jm8y2hmtXO8xXGIGRI
G/+5VsSdOPXCKQp4gAscM9agQrP3LWvY5+n8LUgbcRd2yBYBDo5olXlZGoe56EjOEVpC/HQ1jG6g
aLliIqlLYtKJm/reFsNyO7jkraVVqHa6ZTU2LqvVJsne+wAmxxCoBJnBQgCExkPtWOXJG/H/NSEZ
99Bso5M7ETvvuM1RNN4voc2wnULYe1Wk2FImORl67Jy5V1uJIpss6qjdfDXciZ6z27ArnucZrvQ4
iD8V9ct2SGPodGweZ6/m6c6DGw+54aWj+byNW5cfDnA3Op8E+8PIWy0p7P5mnK1oZ5BMbOoMeW6W
oWCqYqQqs6NbvCH60LZ1eUBCAmjPt/0DLGAKO6GumUiIeXTlSflUK24SkqTn9ni+W+9nIqdbBJUV
vJDI2c9hZw5qj6SB/BREVtglw2gXus2n8uaf7XLs6DsPS0skYT0Aga3KMrg2oXVki4smnDXupvfl
9CScSfEczuN5rlva8o5DuEa0WDpLeJ3C4YPOlX+QDxDYdfeNDQDxIo7XPZjqoUxGqC5xdx9yH+0R
DSAHqnlcGFohgUMclweXZRz8207xXvS8Lt/ZJhMbO5qgj7XLb50uYjM1Eya3miYsnfWFHEvxwoJA
XhKks/vErwnjpjfl9iif4tCw+3W6e2iPQBa7KN4rfO2BLtqjKe+mynEvhNDnxwS+aYP1w4Lh77eY
hOaFlV7A5Ve1BVC1MIXktUZFZ0R7EHVciju7q3dWMG26Ig7fYmQyvV1nuygN+o2QVDvsh5CgsZEM
in2S1dkdHUEH2BoTZp3D79HJgndhZoqspAPudL0CJ+PYF4LWX5Xppku9OmPm7LDMIE3QyJ6LnIV5
ysJPQWBsJSsiVHVX+g4UHqV+6Cb7qc6tdZ7zRgg7XioFjbWPICDoruBQjUW+CdKs+QYArxYwDLku
yXYNvX5btSPni3EYudNmFmU8Hq1FP4qiFQ/oSQYGxD0ygIdaFDvRdgGmgcJjgqz0UUiyinqX8Xhp
HeYSfmLhAB3PaoZUvmsFvI2T4yyuPe0wqo7xPe8spOR6YWBQ/ujYoT27efLOFr84R2H88XVjpayi
QmI5t0I0pMos1uvAIGYRyjzHIMo9aeQ1c7Coxj17ew4558ixQsn+KKMuf4uljIEpb0aJH7xCtEPG
JXqoZHDuRxsHe9WGEfCrquzQeiCqVRUOnECIlwW3DY2IfQgsXtTc1XfO+tNOlrTpmolFDNKx20vE
uUf4L/5EvReNYiZ9HfS+G1HONanDrElEf9Tizw95rg62tNqniRLQAVfi9fX31Ko2ukuZHUlERBrI
fZa6iN3K9E/qGvvqxR6JfnFz4zLiPUKdx+Y7OQwxWFLfqa0LT5XQ3RkBSXpLqsO+iEfr2CZLBlBQ
lrdRRsxTNDX+tawq69BoAK7ByPdvMvs4FObgObLcDzH+izRLqw3s8OSaj56zr3PE3tE8EQkxue6P
Hj9k4x5rb2zfBXx0VzDVBJW+3LtoBQ95imXHIPfTlUWQafVLT91+mpr51rSog2M7+B6TFL8nawJI
gmIUEHG7PbSFeLIXBOKyp5uhshkfmg/tLhXEFBSjhhg+NwyrS1FY3lMcx5u0tb/FQyc/Ius9DAmX
T6R3CgQBdcrxoTzo/MQPM96r1j0yyDV7N9X2IU8457nF8aBaFsOYwn60UhYxNfLAu1EMxzQfmeZK
nT2XfbMPlrLi1KwnPFu8Zqt1WCvH9slLDMNMPaDKL2OfRGG4eJXLxse3y7c2e5wU28HUUz8RYI0n
NJnlvetWTCPHlyTK/Ht3PEbM0C8B97IjxhBXKRKUViHb8wOk94vCXT0UU4ogSYd7BudMsUqf/yTN
e7zoFrqlMcPZFEV4wC1q67KfI6A8ob6tCTi9cbo22nk1ocFfE4thgcdDMEax/z+Mnelu3Ei2rV/l
vgD7cggygsDF+ZHzICml1Ow/hG3ZnGcGp6c/H1W+fVxVje4DFBJWOVNWpsiIHXuv9S0jhrBBYFfH
WBZJQt006a6KS1R03OozZg2aQNF9aUzX0uE0nnniTo+6f5lINTyyP98NQn3v3dJ/TBPLf6wEHYKR
3oQS94NHYJplwWWm5cyUNvfQ+Jnh2lBB/RiBKjEo7m6HMH1tkeWeWC7xYNBneKA/AicQf/Iwj/lx
pNajrQ8ku5ycQ5EOG4MBwWmyphCeUI4BoM73arDfbbrmsMOAgGdd/OrJ6qDS5qV2v/c9Ek86HGrT
m4RpA5umZUn7Q4VUztHoHyWa7hNhLneeN1DYtkX2kIzlozd3ck/1NR6zSdxR6oQg1dLo4EdIiKK+
xAaa4a7MSpuOa217R0RSeF+0dXLDsqEX3AjmbQnMSyx8SpJAMrJXJDaziLZov/X4ENZDBZS2nyxQ
p3gClFF8VYa9iuY03Mco3NlxoBwZLMn2giLuRjnhsMbGm7EfeR5NhVAO+ySU5LrV7Qki46hNSHMJ
beM0u6LSI97LHxFt8GB+jBAB2sVuYMu+OmHVejRpoQCmhY5Xj8ZWlCyTRLwAVqpw0zR0XA2eZBSJ
CTM8AkGnzDVyZxL1evNCBYKOaVHUy1aArdAG3uvWKA+uxpkL552mOfpnn+4VBDw8dbOnLzqkqh4j
tXMTf6JthADIKYeTXpISR5i/io+N3m0D+qaJ7jlWbJraNfZOLu7M0EcCnXh3rQbGPMz1gwhsDrxZ
iREhx/n3+XMiSCGMIHU5Y2cd2giHz98vnxFa3yYiZBIPBSXrCbilpGZxLQE2WTG65dB0ovX3T0eF
1071iRz5YZ9P6fHTzfL5AGx9lZbSPE41zcFhSIkJCLd91ZEg3KevZcNcuyzxI7fhzaeF49PR4bjZ
T1nqebtEpnMsJk0TLH23iboUvsUk98NYf0dfwi5KqJ+R3iSN/z6T0JwQB2vPUhxKjH2uIduTXB7C
dCoJR57szadDwzQUGv181EgBuUQ+H2j5doQ2ztwr/tSfhEviY4CT5NNcMY32sCXr/FsX+VDe7fRR
UgetKfdI+ZqWuYQoj8JEhFfkA4cGfFiVZfGbLtJrgbIFP3UBcQthiae9E93BctdzvYPhzm8mNTp7
Sl3kE1y8yFs4ZK0QzQ5bJIPlzih8Mgazj1LM+66ST3OS/QDZDYOtDxneMMhglyQXnmAoI2pPlhNC
34nMl09njy0YzxPh+8WNaFJW/oYqMMP1b9y3ZDodpwodt7LJsY5y4zSZo14FIUSjesJLUxfPpjOL
jTZR0see0Cc13nPlsgWSkKqNujh5Isl3og3O5aCR4CVEGNGf4OIJw5de9PZzOWOAi1J5cFkEjrKW
ehdWZbCbq+mZnFY07MuMZG7L5uwUy791R5AjIR+G0um7KrtNYlB9uLI1TpXlPkXGCHzOkM7JLKYX
exi9rRl30G8VxsNChXtw9KzZOhRvk0cgnGWeQgvonpPS5aZjNZnrivEJZxlP4RXAVtbmVYjEbMy3
ugzJ+aNPj8bvNCwPxPI0O46a1z+uy8VkNNFnRAztPYu4v20m+ZT7H2730sTR1ZgitGy6/ip9C45g
4yN6KryLyrGUzDr9CeEBsXc3bTy0AiSbm4ibhTrSFgaf3XYeVhRwMl0pYNoQ1XAyeHFkF0vDkd8x
4na5bMbom0qKIi7KDEQcHnQP1YX3nTLF95yt37aAYcH5DWQ10HFcZzrDuyn8r8quvpgx1hi8B31K
Aew9ju39HI5fGEezFMiKA87QvxlF9dp+V9FdbmF0MoIbs8U50evlUG0/N2b7KCQZWwNtmam/Vlj4
c3vcRGwJa5TYXN3gNyyNwy73n9MmAnuiniOeepKRhe4uSQ+f7rcxqFD64wfOx7uwrp0j0w19yiOb
j9grMD+1momQpuKd6ZDV5OEWdLQZMq+9Dg6juhk6joO1hRXYncoHlY5kTjJJgnln5/6GAyuMFXIp
5zCkd7fgK+Lwmto13QhEHuu8Te8AA9lITvspfgxpP1G+hLDA2XZChHybCDX/qpx9WJyeaZ6kC3Nx
glDcaggYS9ZvcaiibqOIZWb9KXj3i8tycvJjM4tD1Lj+PuRAZHndcHBINsW3Ig4kL1SnT3+cmYiT
rquRLpptHCT4rtDG0pT4xaFHgLRCnMwxyfE/8shoISYs7rXcHjjk0/qiP7A2vIRDpe/fxp58oyCG
GBfUl09vnK4UFL+RqIGwwauJY6g9ZQGJNx6vtxJcm+4Ucm+gcD4zQwkh4MIq6/NBnPyqxpo+mTd9
IIhVhk5vB6SGhg6BAS7R8jlitd0oBeSkcXzNLR+hrJpequVlQYjyStX8dlrjgQoBBEQWXEzWn8/t
7vPh0zYm4qTAh6wwRkXn0Y54f4tB8NNn1zrZY+26LLGBQ0FcRha2bzBjZV9zVrE5FyLtQVreLT9t
HfC5RyHEd6fIL6gWavSRFH2lDlFm8i388FQJfam6GdVtyo2eltNXNVTbMGaO1i2oks9devnJP/80
ZF/7OCBOqgXMO5bGGwNM8MBF/jI+OOTuIifEd48yGiXeuaKcoT2rSHIuWtxTDXBD/Ge5vLJfAebo
6qtfJmLHoXQ+uaZmCGBZqCBzeevD4l/3Sf9qy/yrDuGwEfi2GMApf3PbFpyQnW/+Up1g4HFYnp2C
oZoSKM0pTwnYhP8QyJ5cDVzSwraQyVnDi+uyZ7Ccl3BTU/rxftpA8Bf5Kq9qQQwV6kg3w3uX+QFb
V4Z2LDJ6/5RZ9s9auEfh0scc0ZZ+7ts0sPAstV8d03gS8Ui6FlcKSSvnMPQOtSWuLTqcvUQGvq66
FGkpawBUl+miW7i0QQIt0WM4WXl74dQvU5+EXN7NXdqNZ4eO0FmY0XZyGnF1mhzkEjI4it3xht8k
0YH+8BT2w4XK9oHTmtoot2lIF/KApMXFT9digeCsvPFN4aJ/y14Vd1Ktq4nScbodRHXoXlNT28e5
RWyIpXXhI/Qo9M0fLQ5RkEExrOoCWXXc08wbguCx4Qi4SlXbXOiINkHMkaVVh8BGROxn1Xga9LjP
sppVcGnMObIMd+lTnRh6XUTRA+tEQFuRNobLZFvR2a6QgeUWDhzdkBzUQmtKOvzING/ze+LswKx6
xr5x6mCPRD47hFYs13TsSJ8xIKLnLuQL1e5QBNEuyIExZQr/rkURI6dLz0jk3MSKbgKKGx0Ply5E
BEBhkjX6a5AU30x+xURfkUDoWrrdoN9wVkNPPpdnf4HzlTmYoczKMbAMI3pDwlIuaklHGcNxdNNF
MWK1a2L0eHf42Iz+Wtq4X7IJJFYJVcnsQas49pb9sdhg3jDYDGSPAdp58QcxHSz9YVrGobWwZjgV
WhhS1rE1ufcJCvZNJ9MGvbNMViEuHcnA9tDC/Uz7wDoN7o+gBJUVifDocpZcNx6gdL/82ZRB9uYX
tFfa/Gi3UfrF39c+6OSECvIwCOLUZsf94VcttExCvVfI3OneB+c4SjBszERW9nF1dFoLUq9vhjvT
o0Em0GLSXCavQC5cFeLSV2LEMR8I74WLYC1mGkIYR4HzLsKAEIDiMpkP/PwSD1l4sLur2SPdwcwN
3Aj/ewyGYOk6m+FXZ8lRYpzy3fNTf0PSELNtgNdxOO2zDncHmHRajWbj7ZAOcoPnR8SoALmUheJw
GkI6TY9Nk4RHJFhkDKSivdNJD2IRTkBqr3Lf+qB9794rDVEhqAlFsrpNH1bgD2LadRrHOiO1i8UB
2809xOVY5ligkoMqAdNylH7DUlpl5kfQDPQmnDHZx76PJslEtB+4BclAHfz6nCrFTDbZfKvgVQa+
7PHQTOdxJJpHyGllNNjgR4FqyxHIxmxRbsomgHSgEEN2LshE25E/+lsE5TH9v4YQrtUkhIXDJ2FY
Pm/GrckADa+J+GI3T450mqMe0CjEYyKW+RXKH9QfW7NFImzR5CqxKXtp8YC4Qu1kurCzcAbFuSIO
02A7Src0HzlBubNeM5XhGK8ZOnbTwLxxYNxViPOIJauxUeiUMUBeeJaeWb7JkeA9T+P6wIda9wxI
YjwH+HSI73BYNAzBsKlN82/+0Ewrc/nB3MqH/jhNN3YRiEPc1jVB7/aHoh9cm2fDHYttGKVPWVVb
56mEK1gbnO96GIq1QZHMNieRzCAHW9K4CSZNGuBJYX3llMcmbWZ4+OJ5awkiUWM9HQVxbLuGbKHF
4xTlRGLEIIpyGgUbJ+6/ycZ9nDuUrrT5N1WVHIOLp5ycpiljI/qO68wnfBpVqsJtDvfF3nqTSQ6Y
Bv2LB2yXBLiBE7daZcJpd2PKZxdaw9VoQn8dcXVUqXtiMEo+OtLdRBgWZofi6I5mtUZnCchB2qSL
t4BJWyY7XiWdTZsgd5/t8d5MknwzXjnhNCc3hqId2PFOqPlLHRNeUwZ1R9NrfPPK2xAhLvMb8S0b
iIBUgzR3OuY+R5D8jviHyPcOoEaS+WcGwcY+a/Kt4iW7TI3XphgXLPeIDGn5LoNnil1dYmARqJy6
MpO0go6JY1QPuHLvUf+TfGoTFi+C6WdpRuPBKbxbR4H+5gjRUji2G8eO2HjTUuCwjC4pVK0g6CB3
Ic/Ls/4mLBSgMNED2+JqreoKU7tRMmhmbrEJZ/ZfGimrasi3oRG+N/ZD0RXzcwWdnytKDJTWg21b
uzgBOdISWUd3EiLhJAf846Z/g24M12PVjNsckExfeG9FNum1ajVCl/ExzBMO9y7xh2MbM93Nl6sB
KEMUAwFxCftohm7emmbypD3rVTE+ygWOhwCZqLJKUq+S5wwd4g6JBsd0rg9EZE4LKURFZ8ZUtwPC
w1WdeTGgX+usvOA18stgQ9jTLgnH+OwJgAS5G8EPjOmheghjdOisE+r/2Wg2GLmwiE8DQBERpVt0
WfcYVy+BHNudZXHZKNEEiPtqY1fn8Slvhuiuqab35G7U4ruTcbtOVfFcdTVT3t7/EgufzB4f+k+U
kZc6W0sbEr/vzNGi6DvuCdRgREZweDtBy9hWNS43el02+7LPKIx6Pn4JIG5QeGAgy0L6nKYLNKJY
7sSRGpq1D0BDvHASalP33ZkERSVld8SyXcGz+IRa8PDHl/gnV96E+dKNq/JkTCA2ppoY9nyJwXKW
xsLng/XPP/1v/19OF2PVcfAkh05sIkXjNij74tQnJt6JkXMmFAprpxr1aHIkTMtgQm3U7YOF6JFA
/sB8w5+if/7p88t/9f8+n/I/r/hXTxFi5LAQu5osTFgrTkyUQ9I2xKP4idqG1gy5q+xQ5k3BvDGA
F6YRxvAiap7FID5CXIWXOAE0EHgpEXC1OhcKk03lmcVOIEdeezxL4LXA/wG6PtiiIapOyu5pCE6M
XQmRXWdDn9xw5e1ZYsFwT9Qk2o/Gy2DAc4tyQWzAhA/E7phU0uZwGdWuhI7PIX8/ReiO0bGs9Xyg
2RZ8+WKlln8rsp+smeO6NFnmdDu5W6/u9q7wh5Vt4XNwwIMFLWHyA10kK2GVdCQllAb55VtwJ+x3
xdJxDLxNMTpfKju4n8JA7jFecXS0D4Ymq7HyrHOAl9LqGIJ6kr7QNEx8PJfGT0gr1cRQ9z2KItsD
079UlF5gvOj8p4kZ5XGw3jtr+kFzNcK9FzyHNXENqTPtnbarTiXBc9Ck0dXMjS3WjQJuqQWIak72
w1h+zFNyS+3CNmi2L+ih6UvPLAWTyu4oF7aKE9EqsjDpx5a+5sFa9cYVFZGDk8l9Hhpvzyk95hkm
cTV2/L2lQUG8bTySGtrnB7tRT4URgZgbhmljaVABnJcvzpy/Kz08jjmFg+nGVDy5jy+3wmAkwvCs
Iu3s43l2T45Tu6deK/ckSvWUGZam5uVEN+YLkD2V40aOk9qNTXOXYY061b7U60Av+Nruo3a5cbua
b1i2jkFMRUIj6yGkA1vLrjmTfm0zq16xaGrM02w0GwAd0Woq/WIbjfnDPOnHyFct43W73zQ9qTyG
NcqTR+zuSk05WEW3ACbCuCWNaacOfoaLK/P46eil55Av/cZkQfEJ+47wkxI4uu3SfDiI5YzXlzik
qr4DoduglfBLPgsrzO2zkPMrB8XV3EGWDf0hOlRBc6qqFM33aB0+37/VXEAc0EIZTchZBZ3MyePk
nb/iQrp3R+ce0MPXKHoRASogZZJNHDBeRIfvXnVCvWPTfvr8RnAoHI/3ZAy0nCPQPR09gz5qPMiF
qI+xlCd488DlNpMKTp1h73PYF4c66vtDP7l7xzUxPWfAxfLynMKyAmuQFMmpzDX/bk9Pf1pBayAX
xQ1OsgYvNlMPo3Hl9J/6O4q89ybiLCgkNDg19OuponzLABpjQFeu9QpMgxgkP/jaVtYN/BjiIuX7
XGRvY9OjaYRHKYfg3QmigCl2oh978FXmbJIkEhGR5zIyE45A8gzyu9XBm1Vrcycd6HR1PL2nFXna
VUo/qscEuQ2SgF8sNtTH0q1/mDlg9ShNrhohw8qE0psM2X5IRXwl5g5xxZy9SCWJYsmo1zk+wOc2
gcW4KrnkaQLLM4h2Rimi26Tz/ONYxCb4v5OuBgE73DcOOm6YODZQ2TA6oPGOLpa2OM589YiwvSnm
rwX6oqmW15FWTsjEsULUsWsnnG/LKWqQsABtSAuNYvLA3DHZMFB7Uhl9jkxjh2+XqUNZge3HfYCa
C1CgpTKyWJfLr3Np1fstH3tYAK9ivHzGjkV9n9LdMqlIoY3BngmK9i4KPeZWVfKaVMC8/CEhRIDx
KyCFjl0snyCcFANoABeGCbRudMDaY+owjdsM88p6nsjBgfBDmBOaGWY7w3vvx+PJ0ePwx4NfETaL
Hzskora5Lay+31tMIpSDKIj06iKbk1PQ2SZjhOqhhxHSLQONzwddIVBxTRDkvQpexnQkOlE11Uq6
MdCNfvzIzRL4lI/UuYaIQslUpssOknYbYYdPxJ8T3ydQFPQ0rE+eNvVJLA9z2dMi7JZksZYALcuO
X+aK5+YtUJDEs/XZLpZDT/Nhx2lBc5XXoADgYLWsaZ5p//SV6tZDLF5EM2Ktkwy0a4eZZ9+Qhjj7
71XFBK9CaFYE42uzTLBLUoU35pB+IJeKjr2qzEvfon6XWtAMjI0X9Ir5HMT3iIy79WjAljZlKnZD
67XsmiNzgIVFgD1Xb2jHRSQyL2QKg5OEOHtt7BFww0i7mK3mh6q2MO1dIC5isNhVnLdBMyg2TcRY
7qDiSyrqG/rn2R5FRkFdpm9zfvrGL8prIN1vY+s8hiKa342yPPtyGH/kTnzr3w/uHL03xMEDN3WJ
igmhwQ0K0CFTuxc7wng8u8OuT+jgT1gG5oghqm9X8Zut/XdncJuPqX2VhGBnhXkfdsLjtDS4G1E4
PwO5MP7L0ACJrJJt0NucDQsEWw5elI0VhRE97+BHOgMiDbt5HU3IAMNyLm4BOSHqs2b/US4ScL9s
1BdrOHZVe9+Z7tWrY71xmzA9tkrtVF4/06NicJUtbgGCj1DGfXWTezHG0VPRWLTRY7LPGepzZ7Cy
yTr5amdNeHYD1JRd5+gdVXZFaCOikrQsH0s0chWUIfTFrclxtr4OyEYFZJ/vqlPw+Zj3PlVRdUqo
bEmWu3qT7m4Ca97Wk0W0cmwFaAUQdk011AtB/mA18nv0IlkdQ0UP1p5++E52U4TJvkwH8dOuo6Nq
kHxzePd28cAH5WvHvWD3tI4shTAiUFg84vninIun6YcbgkUnDmmmwt3IECxgGLk4ZrR137hItceG
saL0vBtbl/upHOrbniDke+3paJ/aES1g2m23yjMfOuTSyJfb4jasU6arCc3UvjEVa7q23lsbLn2c
2vIklzHF50POmfCElTXqqtsiTarbvIm9rarorv7xJY38fdsJouCpVSYxD/eqi96iCY9Xrpjw6Mq+
JipwN47fo6eqQVRmBihb2QB5TKNuHRiuZL0bQZaMHYTWwOuOnWzf5OJ5D93lM6/o3IjUEjd1SkKM
tn38zWgiu+inBTmDLXJ6YRwEuhpQldcL1NIu42AdMG6iZAVEXaWIXAlqbyMXayl6ACcbTnFEPp56
HHDkH2Z3wR2VGoGEP8IKKiygzMgxMW9QEtuCXlKFaaZkMT4YeaG2KjCy9W8+x3vaamFZ/B/Me/dl
XHRYAF3z74ZBFz+jjW3QlpgHsS3+bhjUUZDFVRcnB89uMfHMMHT7jsQdu/OJsGbmQW8KYLwD6oq+
zdYTE5wak8n/XGBKoZRCzJ5NcYaiJXnpW0WBm2c20SOxcUC+khPo5sE4GyrnlxXKyYiNKxtJkGCF
RXiMk9NECY9iIPOeusxv8X5o6+yk6PBLixCj0IK4Qz8pOthV8J4VDj5fHwaprZ0LVIHw9n8eVA4h
Nwv1U2jVzLUEdVKPAs6cpEcIoSbrrjKtq5Z+8B8+RuH+/WNUjsW8C4oJWB9b/PljHCIMEbPdhYdu
kB9VH1rvukn6deoAn8Z049Hh6OO3+a2aWjQ/MnM2tPGdK2pHFzlIRuy8yJwr89f2IgXBaggIdh4c
AVxhZvTIjYsZR8sncyIbPPWbFfqS8H5ME2/DZ99uS8/7nllNSwBZHD3Y2BCRXERfsiZDUzTO+YsV
j8VGlILGqYjkGvlncCctfVTjVJ+RhN53Nj490dbgZLBoSnoxL0owP//3l5uD7bb64yo8fnD1LR+Q
7yhKQNvDJivl4l/9zZ9aODooI3QBB20Tn1nk/dYL2n01lLzdxJ4oJYmfQHHUnXsTKSte9oRrYD84
Oj7SHr4LCt+8iZhQyClrDp8GtsTtagLLXJ94IeiXH26Vhxe1rcd5es7H+G40wfYEKVpGI8jfjSTp
H41BnNHw/Pv3xr/7L9+cxxv0kAtbYvn7398cdAxd9DOydy/LjshLaZ/uhtIhgaNqsUCGZc2txC+C
6ZXYOXU7riojNr4pAAhBX1IEN1l1EIDzt4Vi2Mr8FKDDpM3nxneHjWxyWt1cVjAwSsQrTGwvoSOz
3/6Eqf1O2k53N2nShgw7hQTLEumZU/HqdUGzU3vEP+MJV651N5dtsQlDU74HVQ5Im2lcMZovZpe8
k90UP1Pd6H2GA+YgpLavGUJw0GQ9Qsxh8pCoG690fbxHrBJEDiSx2DacOSBy+RbEEAfJdkY4sbOx
sKWd7ei+UfYMPdVSj2x6J6Tlej3UBIhVvhfdcZhlQQjwUjagqs5tXbz2rdf/6Bl2BaL7UuppQuOO
FNR2r12PjgEYJVAitxOPgHloT8OpOykO1BvDwkia18j5pO69t3osL1Yzuz9YWg90P4Oz540YauMA
oKJW4VMCMHOrQcXcYbPDcWEQkiho4KeYDJNox77d7GA1ROQYtXPVvmN7QzjeHrl38e8OC6cqweUi
erajoaneCun50N+mZ7RY4pREbn4ATzHt3Q4pZp/YEmVV52wzyowoKK33f38VOn9fiVwpLVc6vm2a
0vrrHcaAJzYcPLkHn4bpwUS67NDavJX9a9bb97FcKDBh421pJtrnzEqJqY3T8ICEnhO/ghRHqCR5
5qb9LXfp8wpmd3soEA/KnFwmvXCJZx97B6wM4OaLqn4mckh2LWFpEz3ItlFbp/Tp3wfRO8I2RBt0
R2HDzLdmxzMzNRACxKzyP7ztZZ/688KCmgLXm+cICYvD+svCYrhgn7Qto8Msy0ucTvbFnoh68TIj
vgtdDWTfzg9FWDyVto9Mvjf1EyeaizFoDphNq+9bgceylzbTHze8NYLMW5qVpHPNeJarHvV3CA1L
DIsQch6/Wrj/Vg4JBX1Ihjw3UbXxmYmlTXvnOdHJLt0D7eh0l40B82lJkEBm5+6uhg7L/GszM876
Dx+B5f39Vw+RQLi+h9+D7qMFZ+D39Uf2ZoUjuI4OvV31lwn64q1uHOZl9psnu+5hDr3oVIfxdynQ
boi4eh3iAL5nOO48adKQy/3qPUsvXW89ZlOKijm3nadckmhTF/CE2ETOLrywVz9+D5Ap3PdD/60e
TfNg1xM+N0OYL04iNyhSuNPaBL/KVF46J0C+zxg7KrOXgsHbZY6bVyPsgMYHaXJqjUY/+vIUBEX1
pOkIbep8rA5al/dZZQ6XhhHyzRhOX5TZEtKNbK+tJtThrvfSTol76WwhLqyXb5mIzY1nW1ymQCOu
6IecG1gDd3atXY6GhLZ2g3GrcRWt51C423iYqwu8t2QD6vj2U1vCmn1sM478vUk0gTvV87VyravS
YC913Vwdp1M3I4Koa85hsPJnFMfoJffMWs+wefGcdDDGlXZxU8xqr2f/3Jk1owKwyyx56sG1dLo3
PDKsoi4UW7hDcYhNMawECnRZqRvbbYmlR4tHPGPG0WPoP+QEDhI3NaRYVRfrQWfBfZZbFzoOcIj6
rNlWCiVxW4QN9D+M86aVEz+qJOI7i2SJ2E6LezPWBySnyPdizuXBTLPbtYjRmaMhOaPphvGzUE7c
SAVbq7bsvYAL1GQvFFfUfxkdPSPC+Nx+c62KztcMcjGc+3dTAj2eI0QoOCOp/TQGR5huyH4Szg3N
HP2sM/se3SY4Mse5DDnNUYHDVCHMWdUcu+6bTPtbT7rOdpxouMSTRYhYX6AFlKgtpth8wmdORng0
xusB1JyKAo9afVYvKMVWjuTch8LUu8n1xICnCoznf7+yWLb/96VF2lJ4lhKW8HzxlxI5sgwaQ700
9kxTCahldnSBkgWKy+/s1TSLj55D9LWokmAzWS2cdCmK0xBZX/pCAsIdadwZCVyJ0vfH+xaG9lH7
bGt55D+5vorh5ifprpeDdXAc77UrTCDqU34LSbq9dJOBdK/uW3hFWXfnByRfugQmsZSPURrdL+O+
BwpSvBWWLbdxgeo3YDivTBuYdU/8Vt71vC6knTLKImMXctJbr0T80LsE8AxYpW9dkTM2Ly2LyXD5
lbE5nWpV3uooqlD3cz3GriXv7Kyr144Xt6BpmmQ1WVi386l7zQdb3g8pRH7cZotPb5dHp9zQ7Xc5
tccYkjtCy3vb/kb7oj8YJdPyMiGjZZjuJBUuO8kwHICHoD/xCAViQd4OPf9KaJOJZ+bBfHC88L4r
ltQjjmCM5qYj3AsCXhYfvCvPjkdbLwuADeV0bFaZN/gv2Ghv04lgYEM8FDOaKwpv5xS5PnbATtYH
7POk+YXkgwhs2Ku5LpxLWlCaI0y6QYe5toyKYgOjV5OhjAGxJ88etM4dMvZF1LYoIRBXo3dxnxKc
N3S+QFf2AVrMJC2BPau0vovRg8xgKwAUYsZDJZmESf7dTxEG+DBNrSYg9EriVfy8Yv/vH/CaX4e6
9hNm872sGFyGUfeXL//rqcz57/8tr/nnc/78iv+6jb83ZVv+7P7ts/Y/yoWR0/71SX/6zvzrv366
Ba3zpy+2n5idB/2jma4/WqTgv0N4/rd/+QvW8x8wPxwtlPzt5v4b5udI8MTvcJ9fL/gF9/HNf1A2
cQZWwpFsrb/APr73Dw80qYVtwfIl1xy76i+wj3D+4ZosCxLaj+/xOk59v8A+wvwH3XZuRew8Clkj
r/r/b/xPv0BoRL++/v2UbuEy+PMiZPqAQKhubEf4pi0dx/nz3o7VqGM5QbhTO+nriDK2azCktIsh
kmUUJF3yoqh4bpTR3uA6aYnQdQF8TfZXwh1QICzI2aBiRp4Aoa3Ul2iB0jpIp9P4GSnASlfZz2mB
104LxVZ+6VDBI/WWaz2BuZUL8NbhHD5WyjlXZnMT90ht9fAcNGZ6REzUkOyVPVGSOg+TrG6Mdjyh
EC5OcRjHKFCNYe8VgX9KB/UoKojVzVJbpcRRMuq4CRu5ChZsL/48+iTaqAiFEOwwDfibEo1KZYEE
L1KkHXh3mCQn5qUEDLPKHJbbJJzvXGltEo+QwaASzkNdeD+kB9O7jfofMZa17dy4N7HfjUcBg5ij
YYgbDvuUE2BoEKVjnAXaI9qd7wOslbsYLGQ/MBt3B+JcCmt8TrnhK0fc2kLn3xzfY34UH+gkTg/M
WsyjpbsjTEUMKHlKhC168D3i5BP4UrSEPaDlxpVHtaCXMyMwV1Z1GUhogfiyrv0x3vSKWnJy43NT
SSi8zPVX3PjzGcDFQWTHCdbz+Al9djFDsMFDNt36CxZawYfmUGTfTJoaQS7waEh9d2LBSY/ILcYG
UEkDddmm960DwekvyvcWLOp6gVK3C546WEDVwyeyeoFXTwMYa7K+UWLYJ+0BuLbmq16A1y3yp4Uy
bTHO2GcxCy9x6DaUYn8EYQB9AO2pED8dpzg7wdCdC6O5SUbDvwkGtfNe0o6o6dkfb7PRYASQRd/E
gP4Jd91JLLhumMV3KOdBFrnxeIjLH5i9CEXBAgLcNjdgWOn3YgGAxwsKnJn9xioC94gG4jzUEAVa
SUBY4iCnGtkqN7PbOlDi2ed6qOMl2EQpqHzMMPiwvBhlbdoSMrYAytMYVHm3QMsrQz64C8a8H6AO
01NgUO71X4pF35GJ7jYN5/IMC3aFhaI7AqU7ujJETWJ7WyZjqiyD13K6wEEIH7zk4PQ+PeiG3AQu
sD26x41bqTfXcObzhMsS90oADK96aBpQ7X0JtD2xfjIayG4jQwdbt4gwf8C7ISmcDAwJ85REjeLM
HTf+N3tn0hwpsnbp/9J7PnMGZ1j0JoKYIySllBo3WA5K5smZ+fXfA1n3Zt3qwaz3bVZGQSgyhIAA
9/c95zl+osQFXzsqLA8dXYsBB4pmtLVS29pGTm5fRflDGxuiBvv8PZwQODh0gXxDMTchhsfA/XQn
jACKb5X4YVwHXHXTu+nm+IhbfaA3pzFYA22fU/ijJT4lkTjhRvG7HohhZgHD18lOdm1kZ4Vn7+3K
gtgwkSYK2AfuTgiMNE07vJSNPFKgQfmbQe/rge93KHIWBdwB1+Nbm6EpwfsVjiD7p484i0nsowDl
Re6jGrhx6dNENlUtNoYbX2SDvq8OuGqIgNJnGR+RwRBSk0M2MYwMrW/zJTPmX1ZAICA49zDud6vh
OZbi07WhJpcaqRFBRZrAVB9HnsbsNzO71DlVZUyMYt2oHVZmRuA0MWbIBuUwjZTemgi29PtoEzFE
hXeHyZkTOLu7UUTPTJIsxBwtuUJZCby8reKNYo6yfVQlqXF4n1Nf2iMU6Uc68XunKOITfbV7qxlA
NeJS66No3makJtCywVgpF9L+lKJBJX6DiXRGEdhOHsBwwFXMUjLhB6LAWrv2c+kyJl5io6x72yOx
KIEcvu1LcnE6plbkvEd7r4Yk3OZvFU5DNGPAXvKE9roYF7M4ib9GgbignGFxTj8lbT1/RCa8AfWO
4Ad/xWSrD3vk+rFG/sq6dRAbzc5r/knPl972AnBQLdBiQbEOe8HVi2HydHHxg34mdFonvYN2CO5N
bzVf9MyZg+4UR+xyiVh9g8XEOxU5NZHakAROa58z/t59vDQzylEo3xwo9CBUnkaP9nBshi88c/eg
0x9m5cW+aHXlJ6jooDdxTyry75atPWsiuOgDk7GQ5HE7NPptq/Wv9YgpgTw5pSfBOVP6kltvXKKs
CZ8AeD7WfSH380jOlYm0c9fDW9qPUe9s3NF5mujVkFOKWs5phHFPqGH/Mpm0vzukucQFojqgJrYU
/QF+B42V3wmnpUltAEu2Glo8oVNQpbXmhyBVLXnI9VWHCrAbqWlsIFhOD6lOQJY+QVAGCnNty67F
TuN48L9oMYIApvxeSdM3vEzRXiJHCJirccD0cLTmCrwwgusJC4PwXBKZm55ImIjoOa9J2nMP2d3u
5Xxn2lVNTmFOJlmJYTMYeCa4I8mmWvYMKAF8RF8/C/hMvhs2ET3CkQ75BHKgE9DIIXNQMZs5bmrW
042kYHlnlRM33wDDrq1u0CuuuR1aF1MphSmhudoEn/hyLJP7AfKeHZp3c+UNZwNgbUPV6VLA+wHn
eewDBzmU1uogISg08GSvz+NQHKxqVDzRS23v4osZk8HmibxAnsvoSywcsPdW4adaXV8cinseWGfS
eoFuucrxDlQSDhrlH6JWda5cLHonib0tAxsBHwLjpKLatYHZdOuYfR/VkxZXJC6bZoWPJ/waOBFx
UrChD3ZQ9dshWnIuu55HbrrJJMwVGaAti5JE3qyqtzj1+7rSxiuAQDoiPdGSaYkyaFD9spf5fRMz
DPBS/NmUC8JMe3LjKDyJ1nU2msaE2UY8cEVNdJiQp/gyw29UYxfmBqTnyLHwpkF7Qc3QEhUFV8A4
hrOjQ1rIlNoAiSKtlaK+H0Tt/NsO0Sn3p8H00e+N05pRtJok1jVr8ds5RoddFplp1vRPo0OBxu0m
oIhkbHCVafa5MmyUgNESA7x4a+zK/EhSAomToidqkLa/4iZ2FK3AoIV6YF3MtPR2dAG+oWnBhC37
H9ocLCFPONbOaAw525mIN5SeynOOyvYYSM23R5g0VhQuLDpvZCiaFoT3wV5vG9cgy85qTQxODs+B
VPYxjBPwxKE27fS2/d4yBkegUOIGWnZyLAY8kQaSzTIgkXDsJPrGPhUbs3lWuf3baEIV5BmTA9kh
i8MJaieae6+5JuUUHtatcKnDzL22T0wuxGnxc61rhtL+Wls310WOV9CsYu+Ii0Kd10Xz77XJMLVT
HO5UH8SXyF1Uw96juZhn6iBIT8wi/YIO7FbS1oScYJNLLAXyPcavICOqh9UXMzik8UWUaNcsq9UC
tC7MoaXB8GfbDrFCh4H9Ok4zRcpFOdhXYVYcg+VrP8YKVyxzGZ6tCs2BwsHSLD48q1e8tq42aOm2
KQEdZBpwvQn9Ve/1+uQSSHXuex1xwrqayQYE9+LvXU9rumgMXVSvVAjX5fqCbpUPsy0Q7xvje7gE
mHF9lr+jzNbNdWF6xJmpRU5tiZzaHVTBeR4meEL4Zc3eqs5yWaybako/BQaa3Z+X0grfKs57xln/
tkfJ9bCsx6ox5FVCC94bNOnbmem/ss7BDLHXnVGsdLERXdZFs6w17q+6o1weDSUpKMJCYR8yRymL
mixL5H4ug51jsGSe/VlAZhnOguSpferNzzk1g3MVRdo5G5ZrLub7WWvItiiGnNeF2ztqJ+zmMxOU
BLfzUM+HqHGOaypXoAl1XhdrXNfvtcKC5C5mfD2j1r6vdtl14egFt0tqj3sGjtz7uqbmru5he6/5
S+24uwuUCg+g5LsF2qAeUWRMIFP4Yb982c16BP9U41UiPQGHWJchnxNlzoDcqmAvLLcItUh61jV9
chECrdt9G77ELlbJ9aSs52I9Uf0SsmYXzlNjEolAAjwEh9r29k6skw+1yGL/cf1S9mFO1SQjMYLo
Yte3OMS9Mmymt1sXM9hoLuRxlcRSWgJ4woDAXQ8Iz/G/DtV6lLyxwqqQJ110Yjrx+xCsf+X691Lx
JMv43385t+0C/Wt0yiG3V70iTkCYP8vM7TfRWEAjbfUvOjNiuuaLJVAt+XO0DMRsvdN03SIvpXnS
JvtpKp+1oiMi1iW0wJhnlMJu+wlN23WBY43ZML0pwPu4p0IP72QW8xz3TB/wRYr/81+L0VPk2+rx
pZGUhSyCgezZS6FOHoVTjlsDfV6PqNrvIL9oYHTD4EHZC88z4kFvoVZOMIZpuOGtxnos2/KpxjZW
akTuWOi+nZTBu46dcfaK29jfkqL4oTv6iwh10PLaQskZ4tdcvCSoSWjOVG+Ynd4MJ0DahimDf5rc
qajI8ESPX1B0yrJO9sOYX2Ng4ptcECVl9+Zr1zDzVIzecZw2+87BWC5mCXkl66BwTAx9nP5rAiDn
Eqr21pqDewyz6BkTpkNrNtkJlBZbkcbOSRc8XxfPeoeD/6CbkKTgmXq5+zUxibijEHFxv2vUCQDW
Aprt3OFRgpcdJrc/Q2e7ZerHaJCS+lhlGYEWkVZs6jy9RnL8zoQEYpWm3WkdhW/DgiIcWszWqUVT
iciRzwSkFYRK44yppySU90X2MLnpz2CKEeJPETfQLPzWdAxWNAzPxECmV1diDxoJt5JJ9QjLyVum
ekaAs9q1Sw5X+5A6GBmi0QSmlme7YMhvXVmjn0j6mxhfAoeM8Ta0bxODjBbTDrWOKd40Cr86phyn
qp4R6OHnpG8nEsZVLiDOuS2xRBCdmH5rZP+1sYHBcBDmiKJ6N2BC8mywXFl6xkH8WFO3pbpg7io1
/0gN5tQ9XtFNMjT4+ZFP2QTFEthhbMIsfulooI698TwB+9jQwAJbIT+VMpXfmfWpM2CkTjTLiIva
4UOfrfHSkkzBF/5XE5M/7wF186uGVMFRXuskQw4L0KWLLAITY8IbJYLZSjSPeUWwJFiEhIABCojf
ZyNdnCuQ4lP7Bv0BnlRaXJ1gsVUgTMynS2p1+xT+H6q88UfR6XdRrp5n5TyhyH73bBByBt+juZzl
SZhExJDfRfsoPxQiuxtSIGqMSQ9YVt/KMn9c0HN672E5wdNKRisTLwuU3oiP3J8E8aoBe5CXS+Jh
jDCd0xAOD2OGnxPFkCCHfaZe09sOQiq1wcKBqtSSztbMvYd4bN7mCWGrDCb0ks2bCtHcDyRJteTD
bOGJdNtZAedrx7S/GHEdH0gCeCfREyeNXvIoOHVMepyycfaBS6hzVPffhNFx89O6nUQpxBic2wEi
/gaXLDHbKNTQM/lRiqsKjyCY4gx7RaF/xftN/nI9ZH6EgyZBeY2yAo0SR61mnLzgg/vh0jXNBPgG
0QK5LJvGasetGkRN80DfIiL4ldUy3vZ29eZaRDPDYN7RKPhsJ+xeUUnEHkMs0jlocsLVwqtcIe8M
+9ofLJR9afw4pRHZdXkfb8L+YKYjNSIaH5D7QHk5DiXxodauwgivkSgiWDQieaiAXuJINA+NdB69
SCED71Fb0/bdQHvCPzLZvxhZhDuz62tchg+OEeo8J4jEijHJ2PNVt+Jr6aEN1Ozul9mBwvBqChLK
/DZKtTB3xDuoiHI3z9YFO46+TeoFBBCRSWz+tDK1IGXmEYTk4KfEC44gYWLTvaEs2YAX54s82yTE
4wrxFsxGJQqNpN7imYCRh6agGpunJmkVraVjRsheeGo0XFIUAqfi2oQDUzXyLstOPHrJ/N0WZnEz
JPm2s6PZd20m76Fzo9el64Q1TW5Ui646BYaSR5QF2tzERuT+SpJs3DENkVvCDzo/cUgryaW+i2T1
1lCxvnJbwwfH2ZSh+kXZY9qrJSXXSqujwLRacw86F179K4JfRYuWx2euPiOqKJt6+OUmU+kDfXcF
sTuhlX2Joz71QX0shkBxbVV3b8GV4BFzbbiR7aGBMOZo31CHfPJI7wFSEArnSeus5+KUJD9TaU/w
Zbrhag88GxPGZJ1l0vtBS9+S3tZgy814pPFFwoWpIfaGnxtB/8AH5fVaCDkb2LL3oPf0h6XGXYZR
7cJlGAxug2Qx1rP23ekUuPbJNbcCcYmh4keVyvzOLsj2tHMbhizuQMCUGz1zHugWE+ntViRvWYOJ
VXynYDcH41a3rA9Fr4xxZjccylwexfxJ9BT9It3beyXKYAKbJFo5tSnbftoY1M+3Q9Od6zJ6xw9f
bAmY8dBvo2sucDY005dAEuAV5jjyIHWI3RzTXbbMexIZ401fO/zBBt5zoWf73rAfwclgGHERjMP2
xe8wXDWb/G+wYhqzMB9dGFHE1tciJTCjSCBkoLPgu9P1D0FvbjtVEQkYkNAHIGEKe+tmclWTZHmY
k2G6WkhqeXwZ3T7CgJUpf2wyIo4I5dVsUtX1xag8l+FrjJaybSCIdTlhW93Gog8ecumT0mpmzl46
w4/UTL+W3Q2oLS13Ogl+1mEp6juDOZPXbWH/UoGzEW267SEOtPhh6g8kaIkzZbKCFrtHcqeUUOSU
/SWOjQfk+Z2fWa9Ac7kTLVPGdQGtblunRQADofpqcWMbELovdubWoOJFcajqgNFQC8aRqQJaxikP
//BXDijiEgyWwFljoJnq7OVmOB41M7vxmEPf03l35LQQez0WT0n/HWh5YNRyhzOFuOYqkHDdzWeF
682pAD3iPf7mIdMCRhdDOc/691kfvzNu2ulh9iFSOpNp5n4JEDqbPeMWRWM2Y38aZ/g5Qu2nUnnF
j23tcmzn2IS/STkBBSoqm4nyaRZMr+I2+8T38FjWBV40XOrSTL5XhvV9puLhVy0BRKPFVLPjqnNd
7WbE/QKNDGowRGW45ZxwG06LnAIBo3etszmdSHG1sNwOE5puSqaPZl0nW1Xn2AXNXat7+JBK/K0E
5e7neSklDfmL0o1y1zkNfs7WRMOVo9VFQzONpLVFtnXv6FGN0jaBn4OzHutyWd23WUqCDVZlZgPt
xukzRigqra8RaqhU5IBNnajZxxILQ1/4QvyAFA28lfOYV5Gx72ydnDXhfRsqCA+0WOt8S9Vp3vIV
B6S6FMw7fbo69R2UqoLMx/JrTpIg8ytMjdHCqWinjExeMLrw1pdtUYctpSamXi9ZA5NGrXWEfMkm
Xrf/LOIq4nYhudNrhYNMQ68OkU50bEnh35+WT4DijrZynbO5XG8RolW1/KJiLL7QEwGstxBe1pf+
LPoBLkOAQAFfKb80GWXWHFdTgUhuyWJ4opSxq7DWnl3YjPzirj9j8iQ2q3BnuU1imCtOCfOYASLu
hm4BNw3Lgh24znpYHNbXhf2eGNZ0inP7L/eE2zEQnCep+8Pimh3rpqPhRmdk3XTs1iMOgFQLimX1
GTd+fY5EnVfHiuFMWMfJiXYX3J4FaOQs5RG5LKjc/H2RtYJ0UWPWSVdgYm8tM3lcYI96C+EqjbOv
cjDUXo7BcF4XdVWM57lP+bNs7bi6BVfz4D9shOtrpRgeWrBICKegqxTLDDxcQDBEI3pQLZftPy8W
KvJLmelHkQycWrgsKrUrLNJMjuaxini6BzSLUK1DZVFte0aAvBCKXGMT1Am2fHIbMenT3SLlsTra
C/OpIq/xvK5Zy+a6tryjNtz2iIMFl3BrocKNHlzTSc6y7RCCm+RQn8WCG0tshbFOaMY5tw3jXC1r
PY77k0PncxVJB4jyiYEePA1uZ4qpA+F0EnLnXNf0ETmQ6GwKnEX3qZvmuCtkzWhCi3TkZ71+Suvv
68b6stUW7SnljLWiEOd1of699o9NBrzNLq1MtKbLXmklMfAq9HUiRc5iiYNfF+vLEzRSEjG+gAOQ
xA/aUYqtK7nTLSSN1J3Y2XWPUwYJW8c29W217KM1zfoZ/p5+XjfXhV23iY98Kq14EgPM7ND5//79
f9uJZXdsVxKCMC37sf5k4kKIA4bM0ZAS1+l+hcJ+7/UTpPuoCplzwdwVrzk0zc3s4DyKIwXxbWTi
heSbHgfJVS4iIVVZdzPUA8b0lLS1nmp2E7RX3UBsPLrJt3TMvjMGAm6BvmQyyGbUy/hTyuK5ROIT
pBOBpKUOUA0yCJ0eJO9zyuEaC/iQwcRcQqN5iGYlXwz39d6crEvLjKYdC3lIez5OIRT8RZQh883D
HJDibWAOoeireOWkYv251PtPDdYFVgLwYmECimZynA2dUq7c3jmHrY0quxdPGo7STW2r+Ld68C9Z
xn9oDv4tCPn/opH/+T+QAwq0ov/nbKhb3DTLf+Tu/l078te/+0s74rr/pQuCDl3Up9hxPRsN2b/0
Izr6EUsiv0JT8q9EKPlfAiWEQ7uN3w43G9nKX8IRExWKg30SCyiWdHRv7v+LcIRm9/8ijGUEBXPF
RRlL8CiO/v8UjsROTGrckmSc9SUhEkP70Vn2nZfzDLAIMj27Ok5NrZ+R3qc0EuPiFI5QlGUbiaMy
DHNjVRC/lw6VMtuL5833APvLk61V3zKgkdtQ7z7HHGBASXOcEWVKbGU4/OpLg8nOVCGVw4DmhOlM
XzehKJpsJzAmk6M6Mqn7OzN5I+Oe5ydB9vNIL1ZgDTkMEaP01vyljGzej5LggoGYVfnQhYQGUgT+
yOuQXk9HiPeUoOwHOBl1P8IIpGDrWk92Qba8IoDNx1GR+qgd94NASJb3sFC7Kj14sCwI1MWjsgZZ
JCn13VmjLphEOSCvILtLNZk+jJIHpzX3zSEeyQicMzExoQl/aEr3zlbeml/xdsUw7YP3yEziO6/s
0d8H4SIn4OkIrp3OpDMPNAB6oGJxfrLyBcFYLFgYlWg0kj0aKZ4TimM6Np2vYoedq2m+AfE/unSO
gctn7c1I89vktc1Wpv1tarA+lGkFARlMaxbNT67tQCTD9fHkiu9jX576qOg/VYJ1uwneB+yL29xD
u4g0vjtMgL39evDrOAbfQJ1hw2yEDq5tvBSBC3pcnxbqOFblRvFBC5hbA4VUBj1oWtlf3GEgU8Xh
hFZmNB1KaB+nGcOznLXs6uk0bhUfDBDI3MWl+mbi3FvfPbXRnQSLdhljbOMZ8SkWfLlKw0jLByY5
EyZXeOQlBHHjT14CVKjSvOME/DzwAMjypEVgbepnfAXRxXHpUA9tTPNckki8LMQiZV0Xa3Pxz+b6
0/V962v/u831B4GViMMoreu6pRG2u817HiYqQYzMw/4/fsf6eUQj8ZN1dc4tb1+H9uOf37vuBoJB
+Ehz91qbTQ6G7z8+ZP1MmibQp9ra9P/vu7f+2/VfWKlJlZn0gs36L/78YN0Mk5BZyrr6t/37/U5t
fpF2VtAxpNz7tzf+bXV94/prZgxTWiApgBj0TEnRwXqzLBrdaKH6YGa10Y9eQcouinrYeYCx27P0
KPya4YiT9mpTsvvbQpss4rEWK7Ot1eU2zCzFDIDXxsFiWhkcnHp4X//N+mrnzhNkKQP7V2id5dC8
KpEtgzBEY76Z0BGY+muk1Tc83/jzPS4lXeTaleGedl3XzCh3d3NAEGTLAP2SOdC4vAHJQgKTs0VV
UqRlvhH60c5nExywaxJnxoICjHEFCxkaZuWjanyVjjAP688N6nhHp+mvgaNNaJwkh9o2wn2/mLgB
nFnXda3NAE410/RI64DkL04wA9LrbCQS8IvWA4HnGP55zYnwJneCsfryDqifPxQSGKLZTaSxg32p
8sK+RANNGD0CtW0tx30eI7P0k8pVV3gKhZcAZQEXWjXIVuYMF+j6rnUh7Ez/vWm6CCWqIX0zbLPk
5pl9GwKAvpQuUwhNU4GQtTsaricvdM8uzSTq4wK9bvXQBExf/EhpXG7MGnYngBecmU76UlStfYBS
izC/prA8lTnIpQ4xuTmX49WBw3RFPuTidGfOVpCoXi6LkYh5QKfKo4rFOwz1MPQz0Uzc6c8DNqbo
ISbpBc8WWkfRE041ErYdTUV0TZZFD/z+3CzBYiNVr8zUfLchbKPAs7jrY9qC5LiXN7P4sAlivs5E
IA6gB1UDrmUotJkMdn1Gn6IoYCV5eiJL9QwV5q/X5yGsN8Jyk/36tmS56Ne177V1Nj301xgQBs2N
9nEI+MGsOQWEHKLZIATgvrCgHFRtbpNVq/Z63CPJ6VUGQ549CYlWOmIYL2T7xFwQTnJuXadxhkOx
YCDK1q586aXmrqgAfphaKA+VKV/WC0uZGk6NCAq7coPsVltlfpsbtOGNNan9umlp9F+IXcd/INCQ
A/ctFypAB2uLfF0A65CBwy9ZmD8otLq0ZVzqaikcpTQk9ddMqgzdAolTpImDyy5D/d6R+aE0zew1
JiXkaAbEJduRfjSW/vIoYSRsooVp+afpPAUECYYKbdM8QJmoW5PO8Mq9HNAznde13y/+2V671clK
0Fl//o+3r5tMNee9Z3b36692jNaBuwnS+R//4G8f/Xu1yLNn4hWjPa6rf+3J+vvWXw9FlxcB7VXb
0Aaa8Led+Nv7VdEACQ2LcBsKJrjESTbqvC7WVu2fzZX4+4/X1p92vUVUoRURenAwNJ3yUCBsIH3O
nQm9WZuo5pL0zhfO/l4X4XdyIGpf5PV3e3Y+dMAWt46ZMRVY+GzJ/CYtsRv5a07ZaPMFsmhsWZ40
kMhYB8vQ+6MKUsevwJKlvVFuNcKBdkQrVeQ3Z9Mpr/RXzVMnMLcbEhwwZCx+/0hfKkjVY28To1RM
j8gAcSAPqCFDLbrXCALsUstP5ZJVVOpoZ/ucyhIhX6BTkSO5ZcxdYk5OeUbXPQ6gcoFidZAv6vrZ
SxqSrge3PiHI8YW1BJa3fHxpE8iCIWcnQ+NtKCidaRF5vjm0LZWLmwN1dVu3zVcEPBQAAc4TosRz
uT3apTnRY6jHXTq7d4D89mkKpgy0wUde5f2mi+VCRnfBkqSG30g998tmRjDbx921Qy8ouBFuBCGP
TPVgBSbiRPIF2N2+8U4ly63nUF2VZXBK22gZooAuCOrxFKFBoymLkMggkHRrhgj5S9c8RZKaHOmw
I+4ZHBPohpBDNIAfEPjW5GQMr5nOCCzI5Igr2PmicR5U3CTHwClieLMhbetFVzFEEQcBmGjVN6cU
nArBIfTTKOBKqFu5eKJOhmLTqm7TEn9g5M2bHTaBbwdWj3kmhXDteecgy9UJcUTm0++k2NOnXytE
attxTqp9O9sfeHfCSyRUsweEhKM7sB8m2eVXhNwfxYvT4X6bs+owaCU9K9G9NXZARMdIVKAj1M6g
k5C2ZOJUNKhMguk27oCM0BhQ+oXj4hcEte021Ych4OB5N8cdHnA3BSCZvOykTwbKh/TYD1TcKL5Y
W7d9nefgk4IsSRcIGZyAEn7c2SdvNo8cMfOmCnSe4qLPfXZruRzb2BN4RTwmDRk9pZJgo0xWIIGE
eqbMGHmIU9vyF6JZQDVwaC9TxNuLb2URgFoUSLlQx0eo6q+Ld0hUXXSjUwidhyMI/WbbFsy3vbgn
+FMRqhb3pHXhIa918wNf8fTFNnH10XK7xfQOBHizI+hmIjFbLtCF0qG0/imnzNHHOjhBm+HzjCcM
rhpnCtGjP3jPHirfXW2NFPoSEnUDwBpxhlvT5I0Cjw/aslyD6VfAFqN0nKIDolnrHSLJ/z13rxvh
s147L1ai+EoF4RGogomG3ThGnR2fHTRRsnBu4VTU0E5R2SCDL/Xy3pnYR9kfm0KGGzxPFt2bpDvS
dTzqkNZMJLYis1zfFLhVgwnBZftsm/G3EaE5qoY0BHVomOh472oTKY3WcluRccoIxIVjbOO49KdJ
Ojuhec8wQV6SlEJ2T5lzFxJVd0BWYycc27lQW0ZhB1kQVRLkzAHpk1mXJL239ZTUNly221igAqnw
OIxWXzI5Svhahm9Bl4nT0IxvA02sHSK+uyh23Gs3Vu8uQZdSuGLXZi3ksQHyhA1X59tIF5G4cjSV
ZEX4OeC1TVI15lYCjwMOCysaffNehumLzBxtZ0SLw7WCxml4HB+8x2DfEu2A+DLeC4EwMHZDg5ZD
c1uGOBkQTltmgFFoyNITauxzDJOxROa3HcU0+12l3WYAIQG3/VTr9/qCJ2mH8DGwPfdS4niqMmdB
6oIWB6GEi1FHLAgf+EFbOMEjlqnxG/EJBSJJ1ztK7iFaYtDjLOj76IKhfGFUZ5hQ3skVv4zACY6x
kyt/Ip55YwGg2hddAs6T7B46+nVk6IeiyfI9To2CmNyUW88QgkqpfobymrTfXRPEvzUiBi7i8YMZ
60jtSUeiNnOvcimFLUO74IiYE85pAJ0yMUGaO7Sckryhn0bhUmuEedM7uJue3Z9aj1QY2vCP0ey8
F72S29hyXbQF3PHWHk9bJ286Ii2gW9l5oUTNwEIYf1sR8EyU1VGegU51zZ0k2WHfawsd7gyyOnjC
uwii6CHHXnIJptDdTKH1K6KEAb0Tz6OZYDOPUDPa44DB+R1t6kllEdN0DWiopqBPkO3YiYhbc00b
noeS1ba/IHqD+uZA06jpDR/HCd9HY0CZH/XccuKviqyxHYOHB7OHohWL/Afd+3jjmbg7FHlYtcyT
40ADvnTxRiTyCzlnJzM1SQ0Y1GHqOx+ffLzpJqryeQOXQS/EHVfBFQ3+vYjdx2JIb6F4pF18o3CY
oTXVIsJaFL4KXDmlsN7Bfr8MktNgUxJcbCRJFr7IubcPhT30h754rJh51jKIGW1WpV9BLg5TF6KC
bm0HJ0AfXtgfZAOjluy9Y6JjiPGiH0ZSln5nwRNCUHsJHPqZokFr3Zd04Uzsp/ZD0/TbjgxdYC7I
Vy0aJvuHyi0JXYQHULjiS1rw9cMwSv+8aH5mRUhHMrMOkLt+kIktHi3t0837Y9eE3uOIwGADOwMd
KPCwWj9iXHpTCQMLd3oYDHpjpH5+KzouLy2lOZlHpGotynzyg4zK2nPYwcIaKvcBFnwOtfVut9RN
uImMW9jQKb183h4El6ykroXMjJOoOTj0kDPzYCwQMHHbrWT5rc1dqH42kq4yid4delVmES+OGgpb
hll8jQqKNiEIzvlnNKNAIhEW+Jztvs12pR/LiLaGMd+XJec1IuEhZNpAGN/40RJsAMpsSo6g8Npo
fIzrdkv75geJWr7CpwnE5xnt8UQGbFtruAVaDLW0GglFVXe9m8QnjEyzTwQtQnkK7Hd9oFBYpeVH
QY2mEOkjaJoPVFHkvrcVmWiTOrSTklTiwmc3wR65DrmM1IUuQ80Zlhaz02yZ+87Sq/ex556dGpCQ
7u6LQd7Quwmo5Fq592S/r21UhmAF9l4acP9ABeaV2D1VM7/Cpqk2vc0UaBTNFueDd0/k46bJpHnp
nfQYmylYowGidK28+TD2gec3KiAudbyfhl/SbNUebw+NqRZqlTvXJO7k0WtHCoNvKZwmnXiZIqQg
bsQUPulwEZfmJTTPkrbg6SNNgfV5tuIwKxytlnsxRhwyo0GDYrLqN2+hVeXS+dTa8jM0uG2Sfuht
aJ+RWtGUhMLlRrnPgrvSI2xzyil1aLBhsMcy+yS0GbfYCbeaSxMB5VHgkvHHgLe9qi9JMws/hjfp
E2IG9mgm+7Gm++rU7gR1dbYvdRU9H01Rfiz93TkjUHIgyJtElJ3IPdy/apmyO/JQUurY5EQ8bnlO
QgLnC21Ayb8fSLhI0YQ1hBU/xR0Ip1z0dOxCyY0NoTa3YnC9iWiujOvKVP8eMWjqAgRKlaMkSk8H
2AKT0v0mtsb5BlwV+EbqnmMLlbjGnz4l42HonNc08BhdGyg/O5Lmdql51bPUz10pz6gv6DzlRIW5
unkTWvhclMRcyNmFTutlcMhsiCpyemp77HD2WIud9NQ7xXDIH802afdWavxAFKAhpJzjU2saLwPA
GezjSHbJjdxKcZ/pFnnZesFTt7t4ScdDUQtvbVjd9Q3KKkcDmYwvzNqZVX01XHnsFiZfOHv+NNJC
Qa0LnwxK1KavH3ojehSelftuYvC4GtuvIrzaekEmSwPjsBnBzBqL99rAB+R4Hfw42kJbi0xEAqZG
4ga61yZokJYPy6lghgPz9c5pqAQOVXJv5wIMd9bgG5MPyNwvMm9vOhQP6uPQ0EC7oQO6h35l7O3W
fZ3GRvpj2bxgeqD3Zb3UZseIt/V6v9DSx0yH4h1V8EOznR6TGgWwZyD0KaYZ7KdJfShtL6C0cZjG
4TFOApz1WnQTbu1c5g7yz6ZCwnhu3MOUkmxiNsUJLdOwN3XmMbaSp1rvk7uuK+6yZoSUzd0CtiGz
OTMwjw1V/mg/9MabB0mdrNE82lWmcTcWqAchi5kMpUN352nGz4ru54VJEJkhFP8rxSiZLOhtXp3U
yMdhk7hoKa2DHIH3BgzPS0/t+tUG3nUeTfqdHY8fSus/iWfoAIBRkg/dQ+umjzGQt92kHHeX83Ag
APczrxAIgZQaNkWH+KwafeHk8r/ZO6/tupE0Sz8RasGb22NwHA89KYo3WJREwQV8AAjE088H5nRl
Vk5N1+r7viiWpKQ9BAK/2fvb+7ANab56ke9ndN78Fusqbur8qBBWGoRZUBWtIyx5DJmTs/1F4lhS
E7uV67EqiyTRu80xGTK2axwd2MdKeJa4gtzkLg3Ioi7CCWdUBZJVzc92Md334YCmjqAGuMbGcwAz
fwfmm2Z6IKAUqr9GDqPkaS6qo0beFjaZRJeYVCus6EYLH+HZ4OJnG3qLDtr2KPMZkaahDg60lSdX
pr8TcxLHvEb+SpQ6iBa0GmTUU3zo6AyWsN+4PmfwxLMQtxBRY12EsWNs5HMxDDZMMZqeimirSzX1
aGZz1hQmboI0MCCrjnG3FM+WT+xc1MlHFWBBSFEjrBoYZnEW8iG+1ykI2S+jht6OxMOMQ41Ue6EI
JgtnA9LbtJz2GNh1hwzUW/ZB7lb7ZRVn9C3oksVLttOa0T7ytOwElpfQ8j4D0yYEdE4JrT+GsoSq
mLlFnI3euxQN54eYaDES4PJB8LGkrdiGYqQODubj2C+3EfNmojwLd7s0BU8s/Lu8YrQ2DlpRPR8n
5T+DhwfshwKX5AjTjlHzIb/D4bgipZM6fE2TfuQ1rpnWRAa4gpHm2ayhyY3tSunIHlpLn6jfWB6Z
Jgvd7h3u49kaXnuBZALgVXPVuQEvXb6VC9GyqIF/9AwpLHbJzL27bk9HErQEBFZQOA1BCADTd1Q8
qmUMuCSMIdzPSKdoEXHFVZkqWSfZOTTF+QM+SBVnZvGqu9u0kOkVYXVzn4sS5Q21+b7uX2ucLjxP
GOQEhoil28WeMHl+KBTmZVUQzYnU8jDN1bOTJuNeScpS26y/DQ4z4BV1r0v9i1ZQe7a5r1kaQUp5
yPiNMeNG4JPfOzMltES7XCog9GPkP7hd8btU7t1UTc+9MQf7wGflYclW77grCxquae98DIkivK7z
jTWNKt1px++37pI/CzqzEz77x1Hb5zpQhzy0rz1u9AP7P1jMJr1q/srQqIpZTr4yFW3Ar8pHud6k
zCPxFwoyD4R7nmWaX+ZgU/7QE2D2ZXbzjTWzXG+cJIqJI9gWI2YutMQHUrSPUNgICjeCJY4kV2bE
SvVgBnM8F+7r7KcA9LyBrizTv/XsDHsJiinpSFPrfiarEDWbn8KJZOVU/cKGpA7ZYpz7sHtLVDru
awipUImRmgxJ9LsaAxW3nfeuHUQmPDZB+YsBbGU63XFZSCAYZEFigmmRa0KcHNanY7gY9yaL2U3U
/cBheNOH7bMzmaAOE6hfI6jlfigfTNN9nkFZkEgCP0mL4FsHqyUu3JosUWsfmCk9sP5huQ3OuK6/
ZD0aBu3RKqY9CpHExFzg+sXNkpGYYyk6nbm5a7lEuK/R4YqZbNXWEW89prZ91loOLlN8upbN1JYZ
i7Ht6ig6VmNrbgBtnNOAhLg+oLQ2d0Xq/iID7Rk8y50wbCh1pfqoQzK18YIQN+dsg0IOV8aTOyMd
BIDCp2kAK5vNl85x3itZ70FSkmKUE0nnmIN58tUvakygQP7qqxiniw7B3k2gUHm5acrn/QQwt/Q8
mrZ8pHxmCraRYhrWreinhoUfAD+6xZvAnTYMTF7qezti8Zy5Bkj3Hkmhtbr0wym8jZzGOnoFP77A
21GmYx0Tk/lLlqzAs25MkDVhlltGAiVcystNwOGJ2GLEE8GBhuLbYC6Z1gBs8KOXMAZNf+lPTU99
aM3hoV3jwpTaWKviKAKOczIyPCW5mx9B5XBpdMvLIgc06TaSTrRrJ5l3BVarAiiyyw6qCYmlGvmO
CU9HO0kU441rXAeUtJTX1Z1bDDdLzfAQa1ZzCBgdY4Zi+jI4pMTO3h5dCfsHv78ls5ATgvX4aLiY
XOd7I7eCI3cMUwNZPkRg2fbzTADOOEsg7BW0/MLCy+tE8tBY0b0U5ne4WtPWWlPlpiaCa/mCBxsr
yLC2R0WoNrU5guOfDpVZf9BZXbV5srUR3s1ddKsWrNSRMt5lyyxsYlJwWMLK2TpiQKuapRgti26/
eAQbNhmBAF59O9W/yEvP0T6tWSykqDkR2T/EQ06R+zP3xwpZ+ZMj7ucRB2SfgARqkxSZnBEgk63d
ZNthM98SIOoaxmPoHOeBxI4e7g5FYLVjCMTc3LwPmZYeagNsd+nhZicv7pq7/nMQ9AcvlOOhBx+I
+UcHQJ+FeQR1Qwd94xMmhX6VdEKntR7qcLl4hSDeC3/HKRfqasNf2rUQOsD2w9wwW6bREyW6An6T
1w+6tD/YTeG6OdkNosCqR8JmlTlT6NlDnGT+6LMofeRs/h1kCUOUiEV/UdhTLGiU9r0FTCoQ9xhU
byBfbkqZ1jf1mJ5xvVcnSxOOZzvTPZt/tHkF6UJFYVE1JD6DHMGgeupK7kUSovF2f8tQP+61LHmB
y3GNl1eIaGX2SiWCi5iLGlTHNusEZpKBkepivCekw2Bdnt5wWh4Mc0J5hSp7S/6FES9ms2CkTPNt
0gfjoQkzfZ4NsNCsB8YDT3HGn4P6CLgSWEgcpZlNXB/E7bgubn/fvvGcmSxUHFPj6umSq/Hwi6Ls
VTOLxz///vUnbJZ/fZ+vDwlTIwQzuJKXv/7+9ac/P+7r33K22FuoACa3Ap+hBmKoSYErRGyE9tNf
Ps0fX/XffspQOJjjl8He/fFOX1+HpyFL6D+/+B8fGRT1RTZzQZU201MmCTL9MKXgXX/EP7+/Pz4P
br0bMzKj+C+ftu/HCz1Tfvj7Z/76+x/v+PWTDKH3kc0JMIP1U2eMnngp/vlV/vxSXy/c118z0qKJ
zsaD8vXXP19RsHH1IXesS94bL8nkMWyAv4jpvH0X+Ft3mek3O8Q1PcO7CQi6MOhcJp6YCigJihoe
urZl7eAfHENq5gdodz6wBWVHpKMUB990CS+RTMIWPb4ITrhC2jvXSn/S8qdApjBN8IidV5IIxzxG
wZkcOmWTTpuMJIgvA9V8Xb/gkD8uDnoWr3gU048J9jMCk0puvbG8Nc11ZQJtc7MQ7bsJ0xurXi5T
V/xcVxj9AiW3GNtr6+iPcsBPPnbezWy7hwgtyYYSI/BIxjRunQoGgtCAoJwCp8cwyWLLgILkgeTe
dDhQiwCFgOPhlElgFYS6xeqfUQBGd37KEQmLHcORd+mK6Nx3WbXPHVducwjR7OI3pF9dVa6nre9X
LLqh+AOg/KF7Xt6GFZfTYtZFQcjEcHiRtY3wtmRdE3DRAsxXJx5sR6PFnCQzUjD95cNhlrfMxhs6
HQNzvbpBmrN1mNluplWASSQyKTvDvM8yJ/aG5TuyHDoHiYmIKIqIQGBXDSRkzD0rc7d9rYT/q5kd
tZu65dccVJIGEUOG4zTk0KU8A0HaQFnRb1lqPzeC8rblJNtNU1vumm+jyRRUYYnwLRAwJlYicmuP
cwm2pLaKaBP2LNCLnDD1KgoPnQmqxiohp+QW9kcmA65DIt6Iz3k34Y7cjIFlAZ51o9Uq+9bNeDgD
t3yeE+oKnwAKlj3fNRntDNIC1lH9j2WXjuLHwkNtbyDxiEFrbqzcn2+C3gaZ6z1BW8E+368uVbby
la5vOcb2kUK84ElChAuiZzY+ZD5TJw/tgNYfCVyzV4P/isIaUWjtb8Gcd7FcYv4rayYCmDfRCM5Q
R6+DRhNdyo9q5VAsa1p3Nn43FVnInrUCTWQQxF+aJ5KM/hNC114Fe/9CuvR823OcL0wVcCnnb5TH
LHEXIp0YTi0LS5dqMqJzULJZyC1xL0zUHbmbPHttBzoJ6CX7mSyJQ1JlD9WIstxwToB9SKcV2LvS
dLxYlRE9uASXK7gxdyUXQhMMTxwF6eYvssl/B7H6f/C4fONg7m1Wq56DUvtv37jO6x5dcMsTB2/L
yQBFwk3SOHDp2JwB0mA0CC25zUV25xVZfl6cqPlP38O/efGYfyBGXqWQIVXe39SQiNt9lVXAhEcJ
qUfYp9IqMoKycbtFGLCOjQBWlNAdGB0lw2ieId1mdfs/prR6PlJRN3KhCIeW7/+NKUiY5OL2ZZCe
xpYAnizs3dMoWc+bHILzULxBEW4ODURsK0y7a1haEJEYtkwtye8AaK4gB7sbCvpNX4fzNUUww/NK
8ES3snnvphzTKEKtK4bWS+J651DOw7U1BnsLRtJGjsxOuoZzuW9y68MPSe5QTXcooya4+XqTr3+S
Qr/995fAv7l2AztyXCLxrNAk/Wj99fyFkDyCu8jkBPfCt+zVM9WuiXol9tY0iFvP3mau7m+mbqa3
nPTRs9sTWF/2+0JTtpNEVqXTsTJn4lC9ajolLtG8U5oRVtUm04EwJ/s42vMTjGkn/vrO/1ce/Z+Y
emDtuI////Loy2ctx5/l8ldttPXHB/2XNtr6R8Ty2/Yi5M4cXf9URofRPzzAmngUHbC1q0T6T4F0
9A9Y9JG1qqR9kK0meur/Ekj7/4DzFzmRx1zYN63/GVnP+fuBENomaL/Qg6+He4TD6V+vSFTTGd6+
JD3Pal/UqwK/7Fprx6DMODVtcl2DYHEt92cRuM9Vy35Xh3V2NNVDbohzYczqVMsejV+Pp9Ekw2kj
okYxmQHF4POwpdciZEq2eNcFU2bCY55Kg5wCPPRiZ/roKBMSBecoT05zN3/2dkyskgZj+M9fyb85
em131bT/y1ODJG6PTg7up2+7lvl3zj+T6MUr7RA6aK8JyfBkrPKyOiarkClZaQp56OAzitKAYgEd
Ymrxb2kTutCGht1UanGsLROFsHPWntke2p4diy6L/FL0tOB+sodtMJ4hm774Mhi21tg81Yb5wyVj
6/7rjagyfwOzk+ChKIldlDeKZNDcqGIRtB2KC6J9K3+qUCXqEpwuUPyFcuCIu5IWMlCoIhJ7vgBV
Jkc4dz9K9gG7HrnLnu/3+csN46/+mIiS+czK608zDFIj87yQJH/SxsOf/xwFYEx1leI3k+QNRram
IgUV8fUmy2W6TcjS3ZYrJebrDdqh7uwkyQNSRCtOPAlHy/KrIm4S53tzbAP7c2oIjF44gFFBYzVK
l+6tMfNoX6yeIwah1br0SXbpGgzdArBlVYsJsSlZ7asxJN2KWnWbekL/tNxqwdv3QPBRCT84C2Oq
5UdfTMm5bRjWuD4zHZR3+KHWv2ppghn+55uvfzPaYIc0MDiiHs0o+od7tb7DwOW32pCPtsoMlsZY
8BpBgFppL/0+sHhnhj1Leir7gOCsiLBkcEbnrz8tGl/P8A3k0hRLawTd4QF/SinmBgFUNdUrKo4d
Bopt7Fqov+RuNqiyw1Wo5zo6WnXOH3YJJejLnvdl1Fsc68GU/JNmolthLLqJ/KBHkDa17IR40/pA
cZy0yS8TCTKXsRkw3LXj69c/fb35mv9OlTZYWDoPZD2BffhK//p604a/rZVswjoMb4373pZighV6
43tcVJ2pApCCJItlINJ27uwxal2XbL0GNh2N+6lzLn3T34hBNqQ42++h/90EeLFXWNbpQMb/aw8E
KYsh2DFeG4Mqs539gjgZVnuCIc2mrRHjkFnUT5d5bdzSVV3WTCv7Z4heIx89bYI94jxgDZWV9k+A
u7JLvaR+DCPnOS2IxRSewFR7D4sxP/d5eRVjlRNkm+4y1YVHO/IY8IMJoi01NoZQ2CbNiC+d+0a0
K5VcDoYUN8I0SCmhuNmyV5tPdfI+uuQB6iRcwPxOJXqzpj87NIxnZbLrsDq73ja4wL5cfm2EdhyZ
itr7zTc+Pjh9+cC0rwoQl6PaM1FQR4lsDQE58HtCwWkV6WDIeVrOdheHI6nWLvvPxB8uZdfkO7uV
r30uP3wtDIBNR6VD65SwiGfjP13GOROHLO+e0naZLgDQQG21sTHXL12lQ6JKTb35suL5ePJcxN5e
OkcbX7QkB9EI2ZCLYK8PhyTNevQ1lPZsco9cxdHBdixOPKurX2EGVLEqhT5N6c9m8YNzt74R0SMH
B7Bhjz4mEoyGvg5KHpjd0SW5Ium87qBV9TAEY7CrML8y2iaxqqqZmhJmOGQwIWRDVnYZtv1WKqRe
ngVWygH+Z6AJPzeh7Zyi9CVrceEpsFe+LH9HaTlvEWKPZWLsS3v6LBoznnVaxKFdsIOYiRAT0VsW
oE+3LCs2U/GKKRRxNKkzoCdIPg2Rii1r6DoOF40xxP+Qg8PIoCUZK+sMmwEl3VVKlGfnvNS2OOsl
NA5y7G6bsVshFcnnEjy5af2eSA7fNv3DBbuI+izyfjgwwQWKyWKiW7MC0ojs8h40J5gM0tCH3n8z
UHnEhj3ti8CVXA8jYWNw1XdjBgdoILbQ9gE8D/ZrkpNmyznxGDivg4URkYHDgMkeoTsXxCMDFd43
8EBsLh0BftW+xZO7lzZQJAPmZ9SPRxzY5i6CybTTgN5vLaiZbsWIoqjNZreIneKXM3uld8xxdW5H
byQLyKG7W7dX/WIfu4AoIxfM7aV2HtlnqF3tm9cqc74zMSAtJMYb9ukv2a0bGsw2BjavvepOkVV7
Vx/FwFKN3XaQI5LIkDDXlo9wFhncWqQDMBYERZqUWuP4Q5vfmMBbbeQyQAVB3pZ2dzCX6Icqmjgn
nh1CPwBrM2WAj/DirqV6d8DrshSI4sIXe2QsWKyyrj6CbTz2CwaYdjkWFUsVK0ru0E7RnOfdN9vK
9MaLUtSEC8VxTvmSTT0pv0QfOSlmBEOh562MQu5zMWnsvv6xSNtj5swLvpImW+mBKFoSfVU9Bvuy
K/ud1+0GZ4Jy0qIS0KhKhadhCst8BcW0+RoBOxMq5caTrvg2FuMlAAiJTsEwHvxh/e+Ff4s34Gy3
ehsaYmf4P5Mk5f9b1uuDDR7V5/2ZtaWozfLluOqCWX2y4/DsgW095xYQU0JD6u+5SWU2P6pVloEU
uMOcktzPvt09+a24EleCAJD1YR+6/R7VPIHyaRUzQblTtl+9sFwe7PKbH7HhKZFKbXLb8/dT39/r
ZunQw2MFwK9Vl+lVg0edA4vQXTWyrmH5bXxlAUzvnvRecwHVJ3XLYMPQMdtbbgnkUlosJxG7NGkP
sZJRVyP59bd5gR9K+uxm4Zy4JmKDbhnKG3ZS9jfR3HnZYyLlfDen4fcOVc9u0BVRfxgEcOcDpn4T
UStx7BnM8gfiC+2F1TpZg2+FHa1Rp4xXs8q37jGH2fdVNh/cJnnLiLY+tO383M0YnTHm/xYMzZol
H27K0IyLiIqMmoa80oYZoLC8ZTcEtX8q2irdDb+xp8NHqVNmeAkbe886pSPGhBpUks7d5oMMTZKS
JXnXuV9EtJAgabwyYdEqBqiBBiXwmMB3I3vtJog6HiHPrl0hyWyrG0vR1gLNYvKIxlsPpxD+vQVU
dDuY6fy+mFd3DpfXsKlOoRrdvRyNXe8PXKeehmHZBpcAhiB28F9DyJRp0PWb603AIvEf+m5zlWy6
0B0MNbCNsDmHxJ/uoyDzP4JNT7BQQEoPWd/MiEF1gSlQ2xF4aUs6yoHyjw0daL2K4T/m9r66Ij3r
JOigvvoRRmG2Dandi+EXv/SnxpkeSN1hfSCqe9fIwOBUdTzYRMKw0FjJ1S/DV52XFgjiLSacteRW
WNhykqNqlWwpPCfuwNP4qfsQaPtO14FFQoppbcuSPV2pors0qY+NdoCSov0WSZgw2p1I63LqT4Uu
H9fZg1YhgSW1fTWYB4Q+PO5GAvyRWRQT/PeuREgtVb4tot0YQcEih+1o5jqnyZCx5FvG/8ceJa2G
e6tJ6o09pySWhCPA5NYcD4lxqsek2zS5DYCxp+0OBFRbu2++yeXXgrqUzEgCdLqoR3eIraAYuxfb
Vq9KBW91mzw1NuO7SE4/JGqSOCAl8Rip17Ym9la54dFZCOhFbluDcCMgjyu7P8mROzhf16o26n1n
UGQglJ1Go+OFaCGtnNtJxt5iF/vZUmgkB3kL8PCY8luO61DULO6GXdpFK/i63XrecHHI5+y69jZw
3H2CHoyteKr3UA9v3JrNrart+mLBnMii8LMZP+bBfuF5c3AiLNy+N/5u7enUacX1ms8+KUy6P1Fz
/g5GMcdpBfaaFAMUKdE1alJEMQ+aMvsRRjtlYU/ab64fSY18LAiy3/hmStyv91PX31smrWiDKYMm
G+A1hWnqtY/ZGuAkzJcqKeGJhvXJtAmIMtviW2eyjfXZXvsoSk51MTEHx/CTyaqPR1CBG5QMS5by
u7X0hed++5CUt0RkIv8qbgDI/Jit8rHHF3WohEMn5+VXYOVL7JX+vS1d0g7mjnO4c2yOlJoJKTgU
2AWqqLuj9kn0mQO2pbor1aFrRwWVE39RYuE2DdCYyAy6cdlFm0V01jYJnQ4ludXscnQE/kQCt50W
vNTmakIMi5dONA+ON8+n3rqfS+rxnp/Z653g4NbBbdSjjPWZsRut/Ut32ObStauCzHNWbbNJ/Dw7
BEPk4DrYKxBrO0cX1r7NhregSe9UwbXfoD0E7rZHrf/Yq8qNzYazUJpa7CMRvbtOa18H1kZ6tsED
RBrC/F2tule7Il5k8gxwWCmKfPobwRPzc0Sm6eBSbaHZH0aMU7jfGB2apPXVkUGik4misVvCAwab
iiEwur6+d5/Lbn1JOQv9MN8OSQvqT4EVq3FZQaWD5lf7d43h5FslqInHob8NR0i/akTnaef2Rwp0
de9YmMs0pxfzwEtneC/CR5XXh0ga5oegYD3hC04JV4DCLsufhRV4uyn3vnsuw1wzgwIYscZLLXCb
NfUuQs7c0/VxhBGa4mrpWrPYoCdoYnozrD3udMvhqFMqx9QKd2Eub0nfoxQEv2Co3+OSQ8sHe5Pa
1msExBwyHBG7889WihYa8ZFBYH6IUCjj3Um3e1nkwNPntSixXBSHs/gJVvsmqqKfzZqlNNIiNqJJ
d814Glc2JAKegZcpurMt5xKMxclqfs8oL54Ng5oD0Aa2mpOTSiruygfuJpqfXuLN+9Jf7g2wWkwA
vD3xJQMONaeLLe0ffMW6PeR8X0ayncm2mTf9iGqvT0CqETV+cuy82GYmhNskAnLM0ArwZ0kJH1Sr
0c9D91rq8iBlJg+TAiYBdvsBfO9L7eThtiDOeSjBD9Xtp+OPnza9iFv12CFjN1jeJzWYm6EIuOnn
dzGGTzn6sMkob9Gc8T2IFZ7ToD81/PeACt6cIW4j/gewnxhvYtBH9rF3hgjqrdt3T3xiyibCD/ZD
WL6ZrH7Y/0RbzGLI5kKKPNmUWSxZ/F4a+T1nF3eqUvzri4FMyI+IA+SsWuWRJZt1NoUrxzq9Henl
gCq1WKEEkvFM8/Qv/O1iYq1vWCBvyUth6U1z6Yul4CqZkYdTYXvknGxsPyx2jULxB0kI6WVdxNCm
96Qwewh3UIqJRN+u/6tOIsoxGCqCCpmul7H0vjNB5HIl5UcubbsZKUiWUZ8yM3trDMHz1WguIuxC
/Acb0eKBHKAPUDFwO1AWsJZkKbJrq4Dbf30hMWJ+C7Hi6lVD6Hfs1OjA7WSAMslCyRsURwC6MiOy
311dwmNCuIGWtD1Hs9mtUJ7fIiuf2jxuM/FpMAvoMDtuQP4mu8xF/Gmym6gnGW58T/sbtLknavvX
oglACCcvkQPuTEXhc00RuXX6BKFnkzwgU9w57KDw2bEp5A6/63T4CzIWKFiMwqQkF9Y5WdVv3cwC
yizYjdXlkGzwXuqtK1iQyaNpo8QfGDzycPxJ3iMGTpuAeTcAKjmUNr08z4lUKQX4l9ctmU1utgY9
40Bm0by4C3O3jo68VYjgOh/o+ejk0OycYMsaIQVfHiEFrYgp99sfkc0PbGT5Y7LekekE4iRqi0uW
EMdOTCzjE5sHUvHapu6rmIhuUhF7idn4OaPL2CfyPQdTmrdoUiQOEaxe5XLlDJlG48mzImRHefW8
pHetD9+2ksUmmSLebT7aY3Lbq4SB3RwnAIWRelO/xrpENU5pgen7EZ4PS1lPwVjqNHJ5ZW66MmSJ
ZDj0IZd+1vHi8AJS5b8oq4YOyr4y5EHJU8/dFAh0N33qiJ3kENWQGjc5nYDoypxMVhDoc/Kbumq6
raPlscOOeRRlUp6rKNp1Rn8e++E4RM2N7VLNi2ZSx8jSL0B1n5Ihv4NBYe4yP/skD+PgN6utb/Ee
PdG9upmLdnzreONr47l3g+lvRuhaipoiUOLiBuWTdLhbJqp+xOmPmHjKJIBuBmFjBxCerE66VlQN
NbJXWyTfUXHFxpgzqlIkhxvbPJOfVj/TtXxF/1WnsRmPkSHvzPVec5rPrq+/NQG9hFZ0XJP8qRvD
2iBclaiV/Hu5pqSyXXrua/slsZ4MH9u02xi/B7lcQ+IyuBZH4sBbpXaiAkaY9upnCTcs0AH7KQuD
eo/fyjBhgA2G4s5wflCwbecceCJ+j7fOZ3M55gFNNBwdOeX3cC/8wv9tT+UttCtmZVb6gfruPqHj
XMlifu3+NtCXNevPbMy40ZpiV40c5CAQoLEhlRn4TSFIAxpii2ZlO12R+VsqI1falb8sV50Er+Jt
a15VmtsnfM6nkjJ1W2Okjvs6suLAVOmWPjgWbT7HqmdwxnyfDgR5XoaYYdoNC3ZAUYT6vFBJAszb
eNYCvV5OTPWlcUqN6CmnV3A6k6d08WoQ13wUlBybHEhW3yVIAQDcnVSv2XKCi0/N0rxL63Y7EdiB
z6jB9wHKLURApmyE1YKSOSxXzgkWAEyMcohRK3xvFhPRaVuyr2vrM+k42ZGEN6bp5nBJfF1vKLEZ
Yer5ZwULczON5T5svJqJJL25X4U9I4KC6hUhqbzFQvtaxhYh6zTeFqrf3H0NPSoaYzJ9csjEbVdG
BBkY+ge5ocYe7C1IkgnBo0UrEYcToscc4nCky29DAaTNGB67hHhbv8rEkzLPHEQ+iHnEa+v06dg1
zXsjqxd86U2cLc0vl1p3azyA9LhaLcTHpUa5zY5Q3YRZ/0tmKZia3LUO6KmyDdlHwTWhyKfW0h8K
H8UpKYR762ouBJwX95V29SWa051R2cW1bZEW9aQi2AvPEE7QSoZ3GbFpzPTRsweOGRya1s/R2OPg
S7S1HPujqJS8zTXmIs16NRsDHzqqeWTpeLVHoCuW+A3SpNpFsna3YmFQSRITwqvBYWgrcR63qqCe
ZtwcaZek8+bZNhEcalfAdCdigI19cb9gM6EDUc9zFjBwsHKPPZHeJ+w/kPAuIXmLfFw7z7u0hiWs
/anF2x2p1ZbxFNlVdslTB0p7cW4l0heqZI6vZSTfJ+h/5JX61TKWOQe1dw5aVAFoMsgjnNqYzHHv
QGr3vE+K4EfvddAJw+S1Dp3bIB1/KGY/l45UI3LenCFWswG7AqxsYk9wYxKnQNgxFFeW6Gi6FKdg
M3yQCZBsJhvxKY0jNIWw+iwWEmwTh6mUHdIRuEmIvKIVD4NhuVe/ZD7H+DouC0sc+FGOUon2kUi5
fKN855Sz/r01jewVpXd+Dlv1IYuuu2HPTd2bguvEMVvtAokK1DDNu2xeTotah5UI7lEYOtImANHO
yGEhUAplzwQ0dXHu8g6cdG2jTSHLTh3HoKPczyKyVMhBKAp3eSSq0lg1NQVu4Ie8Nvdmb594THQ7
zzxlteud6v53nxrzDb+8X3NXtIei0SwzYLjllnETmFMOlubNYSdyGEpK/MDo9HUcvJfZdpq7qL2t
HbRQNM5xVB1Mk3VCBTplPzesmoDP4peYeu7Quy4UEgt3QqXs+TeMZgdwOnBmBrP7FYzLY7oUj+Co
rxi53whV2MBGfisN3HPIDLt9QA9K0hV5G/lnJyv3obXHF9rl5Aw2dtIsKKEEkG+eA4ynpVeQK8+p
MTaAM0HbkqL6iPXjntHRfOAo3HiGDJ/qyUhibD/PSYSuzG6a+WGY88+8rI+SHgmIC4/4uWxe5xz9
QcMtSaLCR1064WHdFu7yWZG3aUZvud88W+Dq7hKFilFIHn/Okr6lCR0HAqQHPSPupKtD4exBaUvy
/FvLliBOl2+pLi8yZYiKDuv7aDlgUjOMmYQdOmJJ9vPoOVcqiDGkNkzrAJpm3T0U+MTogar1OTEd
7RBM4oRKSDLHFMArUAvP7iZLBiQ0Zbbvbai1wC2val5w2WKACduh2+aNLvdEPoY7q9KQl7y4lV26
68V8O9vY8sLu1jsbEBA3RdIBhIbIubGD4Ka9lqwlHgdce1HACNxfu8msVDudtpjevSAktWL4dA2+
zwxjfoPfGqOJe4W/6e6mUP+shmaDfDODu9FcoPW+ubMTbrAKFSNpFo1RYnBxhuzoYsr05qVhuQTR
3LYKn0WehcwJ7R4Fdok8nczTxtsQVbipzOQ3wcPVPmBnZ43uwryuvE109ZPmiozPnHA0P/pQLXB3
u22IAm0ADKdgIYP+U8yImI08h0ZuR5J70A1uPZD0cK1uQN8+liUNXrk43J7FdBdG43uqkNUBktku
Rvitq6aPJpsz7OwgqBAHE8fUgAvi1Zqqrmfv0TLckSiSmS3dlbTN+25IsP8hMnQAb0yOXE54NYEu
ETfGL089B957menbvHJFzPptPFvkWW54lCCl7+IggjbgmJ5/TCvW0g54FEOl80lqrM+ibZ4wFbxi
OzpG7uJiZSSibWo5BCrGM8W4zu01YksxENhdJqzrfVWXu+8No2poFC4fPYz73oSKnY9VeluZ7XyR
0iWfCw9wNvs86edu/3/YO7PlxpEty34RygDH/Mp5kERqztALLKQIYXQ45unrezkzb+ftbLNbVu/1
kMqQRJEgCPhwzt5rR7m6kzqRaElVe4TSbm1EOj6Neewdc0Lv82WLch69gC3PJKJMOwS0mNosQzzO
Gemoc/iaF057IMRDbGozMQH4qr0QJp0bM/1i2bBsugBJsvDtx7yOWm1NtFepxQqkIg5qlfnyKTeI
jYqwexJhSjQQbTG4Jyr/FYPUBcJuPOGZ9zkvfnz18wL37WBRbMwAUBePQGrQQaWVwALuP7mS2SBM
lweHDSGDdr8eHN8/Ob74wrVMgtQUqE0Epek97y5N/x2xNn9cRBk+tAaxd3bUcdioGXMT75Houdwe
lT892wOZXF1EWW6M7fbSm9YncdPFNs2NS9sjtmTFf2dYTM8D7v77usoPxGVBExnrt8ZbcNQWYj+W
Ftj+fN8I/65AwJr24e88+Tn6pBSa3E2VgzAuhkvjK+cQ64y/3hqd/SzKZsVIy+I/k/7eIlsxcUCy
dwrTjeOASA5Ma9e/Z0v1XTY9S+SuWBeN/SN0FdY2T55IQ8XMre6zxM9Wo93v/cWq943B8IJn7kyw
6IZ4oGS3uD6booilN3wfzlTADRCtJAqatbGY3mZQARXp1FgV4/ikIoafborw1U0tfjJ0EvBHPv2Z
VB5SmsWmypb73Ggpw88hSb/wsFxyYHYZCQ19jwosYONAe4PA8zk2jkWF7cLKl33fuznAhD/g2rRH
k7URiul0O3mJeZdLSMJSUtcjJCpG7R5053EwErakpCP4CMUpGWPXkcujN2LnG8blk9WGAWD/Z9F7
cJLJBYvgZ5xiM4W9WWgwyOTscwfyAlZx+Wjr9Y3Xoedom3RbjZn/4FEujwAHrbLBLi6kReOgg9VX
O1uRewd6a19Z06mt3wAhyABUiJTthxWRHhAG4uS3zhHOM90GL2t3VVk8QbW5wpodLr1BkcLx+Tiz
evmkXXnvw3v9vfjmkT0ek1m8nUm+2LDAaZ/mOQEF0m4q1/U/sxYRQI9QEedf/OA6PXMfER9sGa1t
ltsYLkV6z6wBkGvpLh5+KGOxuKXz+h5QxcrRhvbWDDYUCdyVFL26ioTSiU86+7aoif0doupA152m
saCqDYoR8iB3rmGVP8IMjIWSJP+hC8667K6YrPzZN0+Aw4FZ6S+Gkck718dFQNV4g7cHyg0aDhax
mHJclMROSIUAyn1/ahSb+VSKlM5RQKqdjy8F3MTOr7yPlGCOVZMs9jU0a0ZN+oqoBuhEtLV5xq7/
R9yVZ5y+JO4l8aV0M/kuCz5rMghok2K8jzsXHYnudFr0q8TgiVcMdfZ8aWgRnsKABddMGC4jM74n
iiblufc8yCr1i93P/rat8AZTqZN9eDJail6BK/Y14sn1OCjE1CMepYIQNtvPp2suwEFPHahBNV28
oFD7vDVINrHHbc0ykEXc76lc6FtSxxx7qBp2SPfAI4+RoEJXbfH+RfieWaA0VIgcazyjS1n2YSn3
scAri8XgCVQ1VetlMFgmhxTuOofiFwHUh2oaxh0+y1Ygbm8rRIu9J44hBsqH2xfTz7Yp0HTcrymm
cWem6J+Y+wrqMzvRxkEXljXvCSsqbx7KvYm9f13DbSMxO3rozdYmYKIXd8k0nnKbkqtNKuC6BGW3
CrCMLq6NN4e05KUsmysBC3qxfFIea6epowMyx4egLMXOQk8wx8u5y4q3uHbdO5GkMcZHsP6JWfwM
XAdwd4GGG9n1TAgixisxZu+KxuZc5NC6BnE3TQxMqqqPxlvmoN2oDIkvaalJaW6Z3IUdcZMtA94q
7aRuq+gaT6y843GAvxcOy5NddMHaAqgX97lPuN7yFSCdFs5bhfu2qIy1CdxsNeP1ATYSEDLK52Pn
4T71pDw5qX+N2SM0mG22oS3rtVEXxsGdqm87T7GQmcGuNr1W29ydrZvOPhUUh1tgUdV+4WpSwv0s
ZIjQhkCgVYn8zDT8u7ZBigJu6xjkHuEPKdWlLrzv5RI/ZzQesdOsWRYzMhavtdWOD4i/AGFshRtf
6ISwoyuDI3t/ZhkGftqwhODF5ZqJhGKhmnfKF9O6BflRCT70lt0CGXA01NKGP+njYCcmD/BSfO1p
kFG+m1tj39bIA0tSaJjFHprRm9lttud4EcTWMCWgsU82TUINpeoajeXcFLAQ97A4C8ITJo6UVDsh
5yNtQJrVLA8MOru7Rj3FaQQpLU2dg0lSysaYyx9e8GJbtIZMeIwKlvsqKqluUFcPs6Nrl/JDFoLd
NjWgsJuf2PJHxy6jG2OFCBzIqV4Dl2mefAyUWYZ33BvgZmUj50y4uNlCSvG0I9gjQ2rOzRnJdBGu
suJRtSU7pSk5Jcj59iGy/5U9tgNdUDa9Hno//GXgSwIwUOa8sYoO+mNgHEwE91GfGpfaJaIvchl3
F0nZzAy8rXKq5GXwCHIIquURUwPeKztChamgpfcu1AG5hGfZp9FBl7ynKkv3aef8wvxBAzYsD8Oo
wN84zQmx2nzKSusNCTgWIS3I0aRGxiG+ODrTrvOSBpWjCWJvimiYWlMLiwkJy+3LTY2BNGEgvNOc
aEInaIwaO8PUInRqGTsOGj6pYsGasJ9CHVZ2tUZl4/fVv7r9/valnep41xnBK4dOyzfjEz2FZNnt
Iqu9Jvq7249iytH1EI4HqKMGIAeEQzp6zCkAi2HxzCnE5x3p7N52UeGGQVmnjvEFTSECkAyuELQq
dnwznPkbdv725Q3G/3wKtPqsNLIXv8E0kg0eeYD6R7CFx/9FTSOCTrv5v9FSC9P5z/nk9z+xHf4s
f/27lvqvP/pLS+0DjmYpbXrsApFGhyb+hb84036ILtpkGnBd0wfa/G+06fC/fMRslh8I3CIhsum/
xdT+f2kxmOV7dBx80zft/wlt2gJb/f+IjEPT9AITkTFGNuDVjg4x/zd5P05RettJzqaDpJdNP9Be
6532NNPCymdDoiMUpMgUuG3qOqTIPY0kseaASoIaTNvs/QoTSSu+s5nvs+1/1kBbvMt/HpxvM0K5
grcZOP+0XHRFmHTGgu2MLRuJgrQg7cGiKYToZu6YH+mnvc0OfWc57C3pJ6tKQ97+80HoT+GfBxGQ
Im8jd/fwfvxTbt65rTnULnHSc0fykznMNC0qSsn4aAGSRC8VqwVJTmrUeL8/M1Ui8R0ouxnvJsld
q4KAcye0nnHooOrrKMMHhNhUZvFRdB+OUZFx1HLMRoJM6r87cPf/P3Tk9gLGlhMIrrTwn96Nfg7S
Yfa7g2tDrQj794Hm9lbYEPqiWK6zCRVXICmBJRlYFZMoHrNmQ70g1uJddgaW3mkc1rdzveToq8wM
ka/HdMrrHRARgJwb5etgmS+TSBCkh+zphugHJ8lG49ad/ZKXQV7wCEBlZF8LNmoCKBebPUl0vSA1
Ui+r06AEt3ywWB2s5NSzhLOzeUVPzV5VbLR3QfUkHOJZIsfKd97iEJmajejLyVYJEaMRcg8WgupM
mWPfa7aRKalTRFgKrQErGBJMRIPRsIndEtFg9RzHxpWCQsWQy2MKyVpGEPVb5PQ8/FQc8oY3j2Qn
AJ1XfaBZWrGqhnA4SFLTyCvplpsFczx5fYJSwtVnUj+68agXkYWlU6y6hSjbzIg7upq65+tg67Ty
+Fz59tYiCnGTkAC3xedP2Qt/O/pAGq2wZQcRoyZV2XGUkGyQlyd7rQWKR+cPFbAYqPUFHgk02wX1
TnqhtiYKVR9jqjh3+dn3qq+CaD5Yy0FO3z9G6O9e+HNWKoit1rWghuMjtQctStXOrpZdmr0hgaVv
g5UKDTh3lbLv/EyAeVuqa+3h1SHWnT5cBqUs1Dk4tBPX7YfVbuwkuDgO+d51O+870LGrcAQQVNFS
yjuUyG0lfsM5D7iUSKtykE7P9Db/vEvpVnxrjh1asGvN7RAH7kvtGIq18/jeetkHYeoPVUl7Isw/
KNes7Zp2ZyTDl95GtFYnLsYoyAgNhu0ZGPvMk6wIY2bnSxp1m02ryc7eJzf/uP1GWnxMAFVA0zvP
c81nHpKSRIAv4dj5IrZ50IMFGfB0egaz/ti+OvTnNzNsCiPOt4BDCXoqh0PulGpD0h1BnJw7X5sF
6yX5hi8CHrl4FQ7tZYMI26RH5u8FyBUVAEKanNtFQE/2u0uhkZuNz+BByYC8rKR+iCwuxHKkTGgR
Ed45NApwz9LzKuEbKawtQxVsbu8gTn3QmeX87IwTBdeQKzVrXG5MmnIEoOabBcXg6A0Hpxnv7Gx8
GRdJTBSI9xGiFSYBD+EeIY0Vw1JjtPnTiBAzmvTKwz+W49gT0tXsSrjWrO+ra1sDKPH9AG1rdI81
mzMckN8Mn3DbK31hDH68pWkCbDCWiKYbVWzccfmRDfO4FiY6dPK4qUKFAb1/Hh9rO3S9Rx5c7WB7
TBhX5suAxCtzLfckRvtTWKBXanySqLPUa9N4a0aO33Hf4ClABHzMxvGtBBSyrgwXIhjaEIBd1TbT
cdQAZrHsh1QvSKl+7SQBWWnBH0KwPjQo6Td1G/KRBjiGbsO4Ml1AzFKQguREBVUQhY2BUk46cCnx
MfsJnbzb4FfjjVgbkbjExptjBl+9S98S4uZdg8ApaUgDhdPohv1bbzGyBRlMmNtnU/VcHyosPmZN
+DACsMzZvm4F1tyem2RM2WuDt2Onx5YXsZF1b1rOZ0PswDovZrENuHf6GSV6NnE7Z5fBh/FHfnkA
IpJb+/aJ9B0D8zgm22UyfrtTgmSKMWIuGdqx5KFOyojQPARW1UPS492V0ULC70A6ecGzJ2O+lyS1
JSWfkRLZt6pulyllUK/jpGBcgZBF5Jh6xdHyywHSCAj2w7JR+t5eiFUKd/R0cntbbGsudvgd6Vsb
1Bc7Y3q5XSbMDWIbA89cBKricuHWGFoQKuHPbExOqo7/uF0iy8hoVpjxd4v2QRbUTNMFbA9MLGow
T8nIEUK//ADpme8QxH0Lkwmoapk8+mwC7SFgKtPOvrhuqch20ZaZ3Fqx2S4AxEqOd5Or8BLBzkYS
M5FihQhdzxWGnDd0Ur9i2yQmJiVPQl/7diQZCJxC8R44oYGJWmHpkFeOznvLPppZIUJdy/WFFI8r
Lc6/jSgxkV6UoEcn6idL+9ml6EhC0WzqoX++XUUQJMYNAb6kLOSXpoE0iUCOyjwfJ5tmrL65y251
kXczUOh1DwwZNR3ZYT04TtVwbcMzlDr47UPo9Eb01LtmYH/MRxcKBhVSI/SYQ48DbTFYBKAKNerL
2+8qWbEPqr/KhNResj5BWKZtdKLcHUiGYiBLa+o9DLmdfqIBnU6Zvnn6lWdFY7bPLxI8e8W0uhqi
mcpf9EIkXLByiVFeKZrFzA0Mydh4KaLriSMcsGMXC4rrmHknq7ONZSwXy6GDnhIx6EQ8Zqjq15Zz
i+6QEjf92m3t8m1HwKRi6vNAtzYQMKDGt0ADQx8NA6M3erR804fJ7wx2cAt4YYMKD5WQtHdO5L4O
vHvaMfLjtg4wJq77yWSa5DNhXyoY70uC9lRP2NfIImZ67yghrCgScsO3+TdWpR+V41+lC5FXdXez
gjdN+5wI2Py7nF5opxHgVkcfxsTFBZNVL53vBkw3W6ZarcPZy5gacF8xkIlFHktzXiesWjb6nNlm
/BPgPX1r3giq/py0jnVhMAstZgfzD3kgfnadx/fXbcE5TYXY+4w2yBA4uX8uQSxaOgP6pDJkHKta
LosOqcBcwRf3s0tFOAPU312ScJsT/fs8dAu2pROCStxSzoNNzjEyH6pqUMyQsris7kNsMl6yadsu
2DQNF1KPoUWhaoxcApBt1MLGLzYlA3cnt0ofdfm+CMQZvgr3oDO9xwV6gkoPq1bCe0PRpRsW1UcY
M9rVtu4RPXitolSWLIxnnIu2N1FmyojBxyIAkfAkFM2sr2yXQ8imUwLIZX27ZQU9tDhzKa7n3MtG
zJOh0PsVBybsPIeBtGMrgnqVznXnGr9DB1l53k+HXMeeD5Fe6q7NJWanb0Fujx1cX2Px7UOqQwnH
9aPwNbLY+Ga/sXMr4iobpuC5FH90zcGfSZc2/fixTZDJs1Ke94tex09Ou5Nd8VIZhN7YM2+yVDEw
5/nYCkZlw0WKkJtq183OgaIay6KEAXSYqbJneXxRHnY06kHUglr51fb9E3VlFmkpt7ntc14z991g
uTHYy4Pof7R6YIcgc0YeTyjm1M/7fnzLe0Rx9fCNk4QlrUNX1p76M7dgscbBeOlY6K2iIvkO9OvL
AcQb5gfPHMdt4UmKW8VHlpXXyvgsJmD6IgovKrvNo+raxYl5gDkH2S5H/VhQQFbMQ0bTnaAv06tU
ptjK3jnPqQ+iYjJ3sYZVtVqK1iqWiAAMb5dfOCCVaY2NVCiKl/onNbwtN+U9Eh4uI72eU5O83pZB
qfhRjFYE85ArLLOCl9sa5DaIZy2Tq5WZj5Hd8We5xboH+Dn52lv9UfZ9i0gFckdpcYvYZfBSyfQ6
le1HpomnYj/408OUvAIK2lCyg/wbMzvDSKIG3+Zft7Wv73ViGxnM4bYBqI81ON0ndWA8QMqQFt9I
67m7NXmlzX8ArWPSHlhCemZ0Svv0O7XyjyRqGC/hrNQRsB1KYMpBwdlcsSzvFArcdYlGf0NNrlpN
uDVWeom66OF/yfNDXHuQkog5XxtBozELP5DXsbVohkPS0jXVylRn9p6LMH8sM8416QIfNFMoUTeQ
QPTenVTuMXjp0/BlKm3GyM474+77uM2OaPO4/r3+AfDlqWYJzoYipWvqXh2n+NDwoJXyl18sUIix
5mouZPQiYt6yfu/QmO9Ay13xezGfSIf1Z8tNpbJvVolsQ5j3iDVAD8QbsvQUENJDpfLBIgAxCBmx
BAuaqxhGryh/Q/tnJFYeaGRxBTFu5L9v177vjRT/Iq001Y8oYEKyVobwxCqm7NtnOs73fqnnl3xh
0ZL+odcLcD1fioBN95ByzdhAsKU+N8G43KcG0mF3Gj5V94HEXSOp9TCePOb9TFMDLe6ucZMraumD
4RR3I8kYm7ovP0TLsTYCNAfYl30LXWFXtV8ETRP1bTFYZ996i7ShpsKA9jwujHa361jPw7VDGXfm
sCQJ36RrXYcxuButR5RYsLgzlkhkuf5mqfnheLiL2sHeSbf47uwBWc4AuLzR+9yRbGMU+PSYdZCl
MT2NSU7TrLurTJlqoRQKez4IR1Fc9xbjYBj1Dzt1Xzsz+JmE4YNfqGvhcX8piuOrwit+lWDo9hlX
7u5CH5c4qeElXTzo7gnsaedo6DMDDITJRgmaeyPI/41wO2Io0EkIHwWZJu2GSOlvi0pdAwBALbbK
RUoEMOjPTaeKEcQkIcs8FoTI1EAJRmj757veroYNCGf0A1706jFBorFAXtHmTJILDhbaZ7hjQdqo
WswoWaw7sql7aJJU5WuLYCkcEnSKw+8h8metRt9kOcFF4adA5ryPBu6aPo52E9A+ZPjlHZP1XRyw
EsOiexTInskgXbjZUQKQlEnLRFnzT7PhQ9LXuQ8xrB4yn2ygChyO7J65GdXJ1SmZHZosTdJXKHcV
TgqzlECKpsUnzIeSNO+DMNDczprTeIUipMztIANrF5IO7aWYnv7+UrHwPJnlBNkUIQqdGjzSG4YG
fgjP3ZG+e1BpmeycenjFRlydbgcRCRYrh0b/7e2HfURfUvkYaugTV6diSC/1gPHY1HXigYUYYeZd
t4ptv9/kGExZu934XfqLaQkshAhU/v7Rnw8JbmAvoVNibr8y2oQ/hA/KDhjVEY6rf3+a20P+fvDf
TzZos/QtW+b2s9u3t3/9/TMgav86pNsP/37M3w/8x8/+8ayphHI6UKn56+3J25scbuE2f7/O7fBa
H/d+1+XQAv/vkUXIMBICs6kakrJzvj153mH++veTEv5SYTodbe2DthA/JLZn5HQ0pJNtISEjTmx0
4DE0+QhjtC75376Pfe+xr4KaTgBWHPrDKBwKfDdd2Z/M5KPv/G7HuRyx58fkdIHpXBdJ4Z1631Gk
BQSdd+K4XTJP+eHtS13DbSa2xFi5sW2cqIKhpsShum3biZxJBK6n278YTv1TWplrgrNgKVrttasi
Z6fmWJyMphInBGsCsfrwKOZw2BkeO8y2qb9y5t8qYsNxjBG0t1AN1tKXW8/Cg2MVaAJHM9tz3/IG
gcqtpIGVICJyRoXDIUrsZe+VeU48AKRJP3ReC+xUv/p5m832qWlwZ8YEmK5jxLSWqOTWJdd762Tp
PYLpN/zA7mKSIoeLr4ajNUfIaUVkVMQGrRwdP9dGFFNKGLmcyBP3qs1Nn7KAwJdBPfEly4dH9DL+
ymrLByMA9Fw24QOADvC3r7EJJKTojLUNqYwBDYplS0P5YAfw8QAz5+Cn0jaltep7X22UXysdj2EF
Vo9UY2FLU1DuzGka9gjpViBHLpNJRHQfXxcD0YGBTnvpwdQFeX4eizRmogvKnW0Hv8XsfAUlfm+j
NnzqTvJXiB5m1dbdVy2xoWANmmq6gYZb7VXaXdHJPLQVmT5KTndxMrNd8Rh4aaZtqh6kOW2C+5JI
3KFVbErtcdqM/a/Cmoentm3tre1ECOPI4KkTDtnjgggKBPyRVRwnd6RZjzOtKVA0TtKvGapZAc6x
f5ANWScdlLCDzMJ955E0AYGJRBHllzgFk6dJemjWCBE6m24T4A9DlYdqE51Um0GAD57dLsckKOc/
oD4wQQ92RZ+AxKoALjBd/oz4YqCwk5wfBmlYgA7mdjPW1q4mG2ntdLhwg/hHTYds67QDUZUILNVg
o/iD9djScTap3q4ie/iwnAaXDVXcMXzG8IN6hvWxGAeCxPLxrursYNtVAUkOON4qG2g+6RIVLdDu
F0fAfsWKwn1uV2cX2XU5eOxG6LhSykjQrs17xyRZPUT6ESekNYQhTPuUhLE4Bd4MkOEhXxC7dZsy
wuRO/txP6nG0VR0gjWbnHsPax+nQEVbfVl9sDQ9xhUWFqXGfsxIr69HEz5hXbGOoIWYNL1WnW8qp
yY7MASJ9ggDEZn7PBUQ0SGPWnMJ0J8zh4HrLxh+Vs3PbrqZTan0EoEMRtDgXc4x2ZWt0XPcWEBh7
fPO65EoZ4dWLgn1P9MnKS+orPPJ7afkvUURJBOU869X0ghMFR1ZrfrJxpaTiZefeUO9WgpET0eMV
szi1LHqIhVMRhpEOwREd42cxZgdrJL1kme1+RQn1we/CbJ2PyLy6ZnQ38XRkp/JJaegzWbL7gVa1
UYB7TyG5PThJ1u+wFdsPFmx6EVf7oI3uaDEzzqQY8SbjsZX5T6uvKMi2MZctckTPeiinmFx1j3JV
7I1obsioI4ZiODS1D6zdLy7CDXa6Old6OJJJl/ktQyB4es8LgOAOG9udkssEwCYFb7egqloITmrs
qjnUvb2bRfLSVfI+zMBhaIcZ4U/WZRyG+1mDYkkqwlycNxo9wI1aRCs3C47g+UgorMSqHxcUOhUA
4cGBK8gBJBpckZvmXVlkyb3QEpfJSI+dzK/kJaAkN6x+i3O7OT/i7XafkWXCW4S1GiUQDLuQYlNc
FNtu9t5cx32dynUQsXtR7bDFxb7uxPg2z+GVldwmHFDlpK4L1RDJbtr+xPpPgslLrZw9Q90LIYRr
fP1IYaN3n+be2nfFezdQ763dAw6aU0hahUQDAacWiTULklzF+Sa26+cKPTIyiVU0HxCl7yStgixi
jyjp9SWpWItqeHEwLy/CvwKOBq7PJIav5xHR5ZetU60i9TBLegb9vDJZxdeTXNdWsckt0OMBYbE1
axWn/8qSidpErQRyovCOpvcnmWjURKgwUlqnU0LmTr6lS/awtOK+UtVL51kfpRSXXi/f2+4YDfIz
pEOIlPbFsCBu3A1whe46kk0MWNVjHDFLy7sObFnb/rAiQtV845pWzSVw7PsEqAYaV7Z0ChngsCE4
5jMRLINF3Rzwc7+NsXjU3f8Y8bprE/oJ+ADouMWynKjQh6mtz3mGxq7qD87QnfQ5l40CgCT+sKbq
ahXxHbLRC0FURIf7FNoXJU7K6QB1y0ffLO6amLUanEht1cpyXPpWiRg3oUzlZMumLfwnmz3XauC+
RDOwShOYV03zRrr9WVKPKB3nTX80+qlSoOw1I1tAZUw091nwh4Mohx07ho9m+BEF3tdU+y8tOjPs
fti8Xws+jn6qfszcQ+OybAPr1Y2STxfPfhjEG5LP6HjhHLcK/xgvJPIY8hRaPWBIfC6eM95Tg185
jrULKIH34PWN6WOayX2yKZ3i/NvmxEs5U/yTesoTcv24YM9oZg64USwGuJSKId4nS/hkSDoUDEvd
vihqtqrnBe/HZuTEzwUjW+o/YlL4WS7xqVPXgKJOQYiKm9UfBoJfiknGz5aRDLQ6/s8AeNdiYZ+g
c39vG+6+ue8mcTcaOXMgTgFs0vnT5M6/qYm9s1TZ1FX11aTnIOMyJL6IDboVHGdFspYjz5OUh6mY
qIu252Wpox1RV6DD8uBxpsDha4pf32kYvgNmgQQIkAz+1Zlhn/ZsJSmKSlJHiWswHffsUV7TjC6D
m3l0EHwFuDix60zMSSA2FxDF0Uc91b8rlKNehzOUKDRvY1rbWhrueZrNQ4ZPlf6PNjEaFQLi6bPN
SRwkXphSNRehmdNidSkqV6iXpy2+YcyXoLZhA07t+J0MldyXRBm2GCsRFOF4yN34x2hwrY2LRWOV
5QFEh+1oIBfCubJszL7TFI+kXfFxHAERvNoz+6Nair2cHLYXmEE3xsSWSjbFG2J3/+xZVI4z44kK
96NnkBWWFUz03kSNVkA3dubxZGXW08wiSVdeII4TJzJEbAcTYpJmlN2ZYZ6zKXf2jH5flhW9ubGR
7rtq+NGXdryjvoSsc+o/FA3UZOIjTa9KLfA8S9zsJXM66CHCU+XexcTCFbo3lHofBNcIARDvfUjh
NMf0Qb4YRnnw+Ige3Hsx21zzY/9jThJc+QVNLVUnBA5AuyhT45XsW85JUb8aw3yP4eFVmvjBhT/h
NWvIuhn7cybc/eiJtZzFJY+om8CDr2jhpVu6ZSlJEcM36pxiRbbKaBNCmLzUbngdZfCK4cCz809n
YX3NWs/TEYOzZC+cy/Qxm+r9GDkHR1Q/hv5iwdQNrM96ofPKfzO6CNbr634UdODGnecOzybdd1Lt
4JAgZaXHS1UMRAl8DARoWCnNMd/qPwuYu8VfvwPpu3ZY3jcFZfSMvlMg1y0XiMlLeDy9frYUzkxd
Wfsh+dkMBlDqP59WECiij0Dph4T0riZ5eznlhgf9FD2OS1Jo1zOUFwBxK1by+lthlxs7fV2Wq37e
GLu94P/6wRGv0ScEVUVWzkjIUU12+bbk/TrNX1CqN8QgVdTOwhInHBNSlXjY+zElkJJz+7f+Hf9V
YYMLOd3bmKNvP2eRatXI/zOdvvE5HhqFF4Xcbv3/ivYuuwrkOGjAuRhx4If8/e1Xlr/T/9a3IwQW
QEV4Xof2QB6v056Fc2EcWltU7IbO/NYHVnYEV1U8Q5aOj1WGnwErLJE7yBbR70FOlyElHDLXpn2F
8FA/Qr9elVSnRAEs5zXcFnzBIqMPOw0P+sUr8tcr/QZoXNv5dKSXPCGm10+nj0u/rKHfDpjx23vn
OWp3H7Pb0n+dBEQc0sm2NFOAhzZjtNanR789fQr/9VZDjkpMrOaom9ULmwmbFRyNNTU5W8bvXY0T
SfKzlg7Y7BOYwb/1Y3TKiul9mmxbHEU1g4e2+Z8PT2Nzb6YRGl3YOARLBRhXLepYVCjqxN/pH6F/
XKs2OOiHIE3fLD07FDKgHav40k9FEAnxChwNRfe5aT5HVV71U+rHhOqhWC76EfqYSvU7efjXQcX8
UB8wPpqjfile4h43DCM19o3Wur2cfjoPtB5PYwObZovyFC6HMZGsXrKtV+IDaf4wFU0s5LrXSVBY
bEBoEYzUbMoManTf1JtB0OmI7fTbZ7Ftc1dlI47OBRTyPolNg+kep6OWIFRd9s10+2JgSqHqh64w
kbDiRHg2JVB7OuYCqkWCup5riVq0WXIpBkl3n2HJIAje+a5CXCUT3ewFTOGuzAGT4CE7uDiQeK9k
8eDvI9IBKfQju4VP4tAlDXf/cpNBEB2C9UM+MElSLNNNEad+caDz0YbwiW1oZ8VGnlyiEnyrkAmw
hvJZDeVLtASodTqLfdM4Um4oTq0aHvV/MqzFttIyMS0FwzZ6FURt7YhM9Fs6WEwipPkl31o9vUv9
LyPs6nXjzu9d1Ax0aihRmymV74UVG+gGsSXO4hUmyA+7xGzlYTAq2DCMiJqH6mN2u+c8Zj1ENCd3
qqDbZENBUA46ZsM8+lPp4lRmwmoyGOExmddrr2LtGcTmy63cHQAq5S7BywybSEp8gXyclu7AULAr
1o1DPya1D7NBLgSG1wQTJKMfEInNLGec1mAHMnJx4oKFLeF37trsUFC0Zf6FQbLdqpjdoxg5/vK3
ChTNWrv4gX6CZM2OFRPN/ePYWAdT0kASqYn8M9rWXfVeVlZ5Nzp5tonIWWhsh3gZGi0dFsK105vP
VUFNm2baR6TAqC24pQknh+0TR+mhttnr3JqTrJ0PuOhogCQUuonXS1ZdZO+XqKMTWzANhxRV5nHe
254qkTcPZ7MqoBM35ploMIdfpYj4dTPTFeruVsIvjlJxmDfllUIqBoNgRP837NKppVIaUcu2dBua
lKdqW6jnOGKRervQAz+ZoBt528YK3a0zRf1OspOZ4YSRZEnTr5RVywqLvnOvL/nK8D324262c+s7
b3bt42zwqfZAk0bgj/RDgkPpziMGjnhDW8W9mP4pVMbbEk1fabBY25Q49dtL1xP6Cy/X9hiB93GA
inc0WV+7Zb1GzoCIZLLVwy+2gnpf6aNj5GZF5qblYGV5n4EK2rRxcJaEK1H78jCUB826Gimc9oW7
G3T825JeIqXmfTrzlz72f9dkRYUi7MXWyoyRMTpLd91kWDclw750a5LUKTUnoHhWYo5OtiOKzTgc
ceDkm/TdjRQeG6obHm7zXWkl5X6cvlhx4vLMZrFH03DuiO2NJvGHadGcSMbijn0gsTnTku9IJrli
cv6i342NDlEgZqjqBADqqoktlpd9B8V9GLI0qouGuCYynW/3QtRzbRtyekXr0q8rIlZoPkDHGNhE
WCZZu9bRiqkTTgnqLVmSsaIlfX+2U3VD8aaSkorjYZFHkE76gSUOX3j4hFWx2nYjyyMsnhkSsqOk
bJOEibnKdffY8eCQ0II6Z0V66gPgMbSLbk2DpqAvx/LjI2fBhKifjoH+zvw/lJ3ZbuRIlqZfpVH3
7OZu5KCrLnyhr1K4JJdC0g2hCEnc951PP58xEoNI1SCzGyhkxaKQ6CTN7Jz//ItZXMheuc9gEDLs
YXDDAu5K/bbtjCcrpoHLlZ3MTEv64tzbCKW10VMx4QP5Q8BLavN5LjrE9gW6wMuodgC4Dqb4M7y4
3KAqkz9kYBKd+9p3dIavTWo9JGQ704oyoJRz94Fh2UxOThaxgDOb1yx1Us/P1A85P1uIOTMaLzr6
FOdLeBNgxTcBTlny8QgzTLDkOdN7gCLJPncMwN+M3iGPIHnVNZJJSxng6oYvyhCSWcRQW+9IHkgH
0rN0rDpb4u8snwMfS/vu3LR0oOr4PQyal1DCQFYPkycK8T5yJEcGEspVm8GIcj5hPZY4poVQzpEF
cWQHECtJiHyHIGYwVNXwdgIiIx2chdDBibDrYT90CHPNKnXPmeJIt+8zoWj3M6NvoENeELvnQ0Ty
IZlIv9lH621RFQ3mBcZD2bjSg3fCDwJhmq3B9ChiKz24tvnNKKzX2NZ/ll3zQ42ZIWMz64PtoB7q
eQQupilVsNbwW1zGjFWGGsHXcQPteuT1CfVvkNRYPZGisFremK6mezA7xxPMpDBJRPTdPGHDtost
7lwtmGmL9jOPnesv8tSA0rn8VIa7qDjkZndKUsmLlSO/NLJvZl07qpLW2UimZxKKTRtp4CZlD6Gm
qSGNYLMpJ3Z4/cPAYXiznaboUw4Fbad8avThIdFcwBr6jX7i7QUIjtZRad/x3tznNWnNiknhKmdn
HSyRsnCf8T55HkY2oCJm9lm55LBaGi6eBJ3u/poXvKQN/CmNQNVszaYxQaLrGPDOITz/RvmudRYa
HNh275dwKCbyvRmKMvl1nDjfcII+EBPBA26AEU0SheLZXS/chbjjJuUKU3dJj1JbNr6Rg11ylSpi
RjZFXVwUyWQUAWURaVaH5XeWP8rXPX3lnlTHMLB3etjaNxNBrZwmxzjt6N96xpGuHOBV+DXTgN7P
Afftrz+49e908l8f2xCWxmf/mmYAjavIyrhq97Rp+5SNY5y1G1dAHsV7imqtvknKT1wrHJQ7FjJt
RyM4U5OcCykptenkYAVQrhTw7zDlYQuGCbBlsvRJEfJWNbIAm90fTtVDOHG8zuLuLacoABsJ8sqp
J2T1oIfkbtU+CwEKMkZCn7JsCuV7mkg+0GjwPH5x7SXBIc+BgvxqulBlvQw11Yvc4YjzpiUKe7Kj
KwKswlP5UUUzEeap+Tc3zcC2/Qv9XbP5oLphO8TKuF9vmiOcRPSKgVQpMiDAlf51ZkYpZEm0zHLH
+qHVGYstZMqFHsHU5VCYwHHyaKFhOYvCtdmDlMeeCJeg0r2FHDMPlF7zzOYhbKLEtSglsrLhztm8
QnhI3QGTvvxis5nGI3YVDImlKRrQZjBEe7KV7vAc4VAND3XhBSGgtFyBf/3OiH9/ZwyLTQMVhgOT
8d8kCAH5l7obBc1eVRuM3rE+9R2ZoMkxkSkB861eWmSxV6g6+vXGiU4LSQ+7WnZGJE27WLLJEcp+
s8r5bFRiy+aHJx9bHXEIKPFSejkKhrGa7kaYBoU8VAIze8UslGPJda95mvEDNeAWOBDsP8rJz/Ab
DLHqXKhDBG9AmaOtSEuVhMmh2Q6iOI6BA5MqHmF4YO8s1Hwfz9PCQ4oxkDlaTXmwnQpuoTzbkAy6
OysyD9iSO1h29OVaS2WwPPBRRAu+c2vYn8mr6sM9CqbHBGrCLBqSrOTpyrgK5xUrqeCT88Qx7NjA
4wYAMw8VTKzNXz8RXRUy8ePPG5gwdEQrhurgyiXUL0kcFjnWZToN9T4uMD3tKVZ3rROPG92Es5MP
t/ZsE6nZCo7SqjvadkV8Rh9+ciaXHcRmvQ0eJ/nylZJnlVf5KXSzG8cK7LVS8I+UKP9e6zT/OfOr
X5tSox1MG6+unrRjRdPf1GF+J6LzFe6ZNzTRVXfTTydh48iUB3AWDlRSARZWWVLb6ropxE1sdq9z
VpbbqfJ5HvZLJXmcRLFHWzxMIkSumBUKAp5ajIAz7A2+uWLctnN7UqpW9RIkw06dW6dcG6yTBd01
SYxsXzMmCfnWWDGMOLj3NX+SY8Y9kKmTVd8asLq9Mab4XFMgYGbcqLDJ4c5uygG4MVWzLVsb4o3i
VXLwRWUDdrLhSWbYQmczWhjolvEud/w6pUaSRZpdp5+pi/zNYW+yTKrAhUm1/L1OIYcV+Z3aB585
sjolJjRZb96XgjLIyoutMMHEaiFYLToLSdyqhXWd/fos+2IEc88irg9u4T+yU77K1pQu2lhPEhsK
0/Z5cK1nH4OSxELTX/fk5hH0swOGPFczFZeL0x2tMTLnucBG0b1S8a9NJaRMs5JPsx/v8JY86Wpo
0yTCoY/wExtmF0fU4Cmo0/3CVG3DtyLofmCHzfcK6SFcQhVyJBFWlhHdbCrbPuFNmUMmdio+LEpC
JxpV+bm2xTVRYPBKVpesOMmd1CUZJF1DKj87aXhwEKn76i9+Wyf7jrxn0amLJXVd7SM4pA4ggsDO
BclI8WqGjJ0S3JLMnMvVm2z2mD3BvTfLa6fB56+IdndkK0wlu8W5VvWazrhz/OKZGFYkBzM/XG2r
p6jSn5cFTrpouLHy8S6MexgAUmytV/qljEf/SAaCxlxF0rWtTeTU351guFiG9CSn71lZQ7yz6Mkd
paaUyyj/NHJEtppQ78equC+j4jJJ3UTLKLmlPSZiDk6Rnw5EPPlXBfB842sa0kfcRpe2u1UATnoN
KGCmvNck/bFQ+IfxeEB4fe6CN5B+RVle2zA8aVrN6cHMCGHtqbRh+MetEZ1qbrI5l5Ak8vwZn4Nt
5SBkSwYG10zGH7uk0HBF3lqWUhC4mUSXWB8IY3KGfaG7AD3SzWuYe+JAVAFk0SX3BVFhq1R1rR0e
dBeL3vKgJHaK/47KANAZzmQC/LCSSX9IZrDkpD8rIVqwGRFLKx4dom+YwZAgIloQpwi+J2aem1qU
LfBWDiDbRqaXhw1uU7qBL33rOhty7Rmtpzu7JcoSi45sU5B+BUra0qmaDO5aSeyBpJnvRWNtF2JQ
i6xnwsSGJ7HF9cw/wio74h9beYmSH+c5ks7nqrEif/VGBzXfhUhuQyPHWLKd9OPszjf4JCU4ZOoX
pdPwPDSx+s7wy8SWC/+W+Lmc8Kalew28wWo+R50/tRQwhgKLzyOUNOMoRPPHrxgbEhacHRVdvZs1
W/egr+1LFQul0DautlvMR7d9GqrIBl+CikKwuEW8hvxlyzCoa6MdYRwjfMVKOemiPkF5GPeVPyun
SMTiWM+fy28a+SfLr1DUMQStTWi2+RRvOcctCIDOzQx5fW+awj353RzvnNz4HlVuch4DPMmMGS8w
LbMYTU3qKWiKG0wcobMM820gBKbPMUlbUdpBN0+r7JSSPLcu+oik48KyTmGvXyDRkZcgr3K5CkM0
fAyj+Syw3Vr5RV5DfogYqTgTzgS0oWty26xd5vQ7PZjCg000Li5VyRnDKJccOH6cSlQG/vztvkzB
6TWGh9gzwONtYAienOypwtjDQNp+SERtn0pZhPhaAZ9ubMYdYrM7E5vd/WA5O6EBqSTUnQxaxifi
5r05kgaS+rsxxMk27vT6hAtMfRpD7WcFOd3LxqI7heXYrWDIBB4WBdtk7LWDwM/3ZIMSngbdFGuZ
MSf34gc/cJ6SqI+khT90FpzS+sxedzk9pGHEGBrdWe10mzcsl9DVLrpCawFiAn9QaeL9+BDg+HB0
ouPMBXRo8gGGfG0HyanfNVp6DLqp3amZTZdcVXNzJNMWQbRv4IfGEGUdT9olh+GET50fH+LCh3uM
cgGMUMPGgrYwQWRydNipOXhisVm+RwCVdz8gy8Bvp43o8sLbCIY4xQoQKM0YgeeUZnmjHRcGcNKg
RClws0iJJVnXTQCsLsL9IuEq2lb6j/efASp4yas7L7tWLrUZ0Kvf09B+NLP5cakusn4qNszJdoPO
OC9om+c+gO3oMO6DyZ2+OhPb1IyvsCr1DFYB0B6bxIb7JAlTu6XjGO1CBFWTVXhDnfyYguC00LOJ
gLDXgkKacR0ZJjqitcFWbuFHectVLoRpCRHNfnYZww2kxqMWareaiWsRQ5X13LmMv5rrUifVBN4y
K892YQzdKvUx7ldINZBkZ3ytGhmEciePz4VDjvgFVn/N3s+niEEp7mcf9DdrktdBUoNVaOeU6fV1
rsicgA8r2eeENn06CJsYJY6bBklAhAjSL2aSCEDNB5wtOPUppW2+UzlAzSnSc4MbKkgHUpyEOVxZ
rZOK/CZwxRViesa9UJ9JfsJzu6torfiTRSSDU5e6el24/bgxtJGIPJFCRc2SYad1w3Vuo/6QZ9jA
REZ4gyMY5smNt2i2FoLwWCMjqFV60R6e/VZUKMsgUn4aZQCnpAHnzAz624rUE0z0s6PWonzFVg4N
qqvvR6W6rVX3Glgzs0r9QneLNsQertginAmW+ZyrlLXKCKpTrskI4mDjAO3VWA07MFRazCnIzbhU
wtznk43QxNovDbSQbOOuEd9gS3wbssbw+gYWVyvqA1HuoGlSD+gqh9qvLyqBeBuMg5FE2KCrxHe4
5WZOjQeCjmHNSXWNEoPHqJV7GsKOosU4Wzq8KTr9vkH5wv9HA1jlRBzpikEoBntV4lU+KJo+Eqdk
JAxkUFEF/kcfDtTF8o2YQwMskjJyFevlLUX0sFrAltGnPxF9+l2QYBxH9TPStEPAfAVdcTJs1BhT
pZiLbg5ZB13FxH2FMTx1kY1gwJB+XpiWvjaK4jWp8n35AYGFFaNkKxv52K5iq7lK0Y7J/sBuW32X
teeCH/gmlUhlBRtZn+Pd8ZAwukYkQ+2bAdrEMW19qBRnglXLtTOI+3QybiulvYkELGi/hunc1O5V
DSJItcxvZRTWylVLhDPxrYV1MgR5cMnOug5WGq6D8buqgenogtvRDjyewIp0eAh8oQb6vFYn8Q64
BZ9/kCIwvMt5QvaH02NC3duRe26lFDWSUiRfNbg0kznd0iIqfAuyEG6cPnhXgpsCzTlo9aNq+J+l
Mks3+WRXIN8hhb6gJh/my5Bzrf4UY7kWCmIo+uIbObkbdh+kLiMWXUrwgwxW5LxUqRzYWJaJ13mo
XvfF5L7gUfip6YgF5LpttfDOdrJ935YfOOpi6g0AkoH8outVD8lUv/cgp4a8xpH6t8T4exO72BYW
pDmv45zuI5sLAq9qwgEJgV+3tqnSaOwHhaXjkna4UZRhE+IURwpsZe4sMtdQsZByLxERB6ZDoOAD
LQACNyZD9+WPlXDCe1h7cBLnzRndWzAomRa6Dvtuq/YOBl0SqlqkQ0XwmlsmCskuIfp5PiWyYf+1
lwU86KGIX90xeXOC8CMP7Qo0ukRJ3eUbX/jYrmseae3oGjOf7bBBNzExDcWxGLHWDsctGhypuWsU
KI19JTwpWpH9uGxJrIn2mpqMH4KHaQV/ZiomWgWpr4+NtyiZEAxKhcfSH5Uhp3YQlohnMM4TvXtd
hFOLAkOTL1VFRAvBs/scOfUCwC24tS6rZtEgSiEzcoU9qFQekeY6UPhlEmc2hzxZGyzUBCBy340a
Mvsk/DUAWPQ5KjrHlQ/7C28TqLSy6zB1guwbb1APtW1R91LZ95pion2+I/+sm9tdVuA8pcE9OUQN
qdaN7TDFidJjNJGsnkePHT5MYW+dYjM4aKZu4eSHD05s2/RjEP8R6Sq3/WzftxjzY68NFqm0Pai3
8XOSu2xCDzq0mEcqNcRz+jX0ZDahXEAZ5uiVMmxBjWyxNbE8bHmKiyJWjSZOotwlAAm6vkaoHS47
gCJ0e8slmDE77uBXL2ZIQJlc3MqIp/OYc7qyI5HLQwitiWpfANCqDcVBMpjbyp8u2qRBwEB10c1u
fjBKVZDKgpAIsQamqvTMQ7A3LVz6nHaD1FPJvy0DzqXJ1QkdKA1x7pSEOTvoe50VLwYh3UEx3zYD
C3VR3fqCeaVVjZ1n/Ojc8eoq0vPcRKAWjbl5iNUB3SIZwMggvDYT5zKHQEum8uyVmL0fCv+HWYRg
D6qO0hcvHWnTMXXKdIOPUxpY6jobeoQlEvGxAhPNX+OQVi7Mo8B/FyZ68kk+2GeBL6lniYRFh6t5
ml7iCJaQQ9VUSInhollelCfhXB3Y0a6uWb0sI7dp4qxz2ulldrVzrM53xLvFK6jwAGNuIlkK+aZy
45cFtlog5yDsfgh//jbC2x4KcW2r8clM861IbKKEsR8vrJ0j+9cOqALWGJot6evgB0qxzaTKS46b
7QqxLBe/9JOKil8DOecx7u0JkE9UQDiv8MTlvFtOvrissa9mesw0E9OcP/RNiTF5ZtWcnFyHupQ8
mgEfheTrg9vBoZMRkbK8q1q252XJZXIisww15KCo638Im8CMAvLuLp2eUpPeveXlMuJLZKnvece6
VJTQ620eiZvhdiCRY0fAdVVdaB/ySMY3+ocSYzAraQK/RtJaPaygRNlSE9XNytlXLKyv2LOXZwjV
gll9DOhcM8yvy/rQCWYTjbgyaOJkkTVSQWgGcy3kcvCvD+OIdZUcxiuq8tGb/XPrD3fAYQwc8ADd
4EptszxKAIzlbVDqqNwu62LBEBQGLIx8+Ibgk7tJFfeyZoa0mWyWycUywGqtN99pHxYtEbGJhFJA
arTmuNmM2JcBJM5P4ahAafBDL6ceBnvkWk3p8pum5ChOkkeRsJxIGYGnhOviLxCzpSpYQNVxPgfy
hSw7emdZS3cGfgr0oAelzi94C7JG2Hi1lM2XyCgkVAqMB9jeFELj3pAnngPlEyl3epH1mFGMmwzr
GqkXxBtCYl+y0tIoPZe7HIfm94G60xkBfBaJl/YoZpv0nERlLtkonGKkbVDtaH53mszgU876ohB+
ylzdln28W74XuYWzN5dMUuO6utL4f+YKkuhREUeHJ79ehMWZ3MfZ9YHtdmkT7RYMaIR1suDNY6BB
ONVo5nmC8M9IG6Daw2W89GK0h9XQzp4cYUI1Y+bl8Fiy+oK8+bmhuZ0r9xHpAxsCWAaMev0mScPn
ZQ1VmjZ4hHUiWMG2PijIE2tRmEiPGimJs8eC198JLouQ1pECfKnmFcp7CkiBisndoS2hzJAr0+nT
V4AjIm36X+4GHQNtbRq3CYXSGOvyZjwtI445w5SgtB+m8LH7sEizWo0mZ48vbtHlvOa01AS0siwa
hrxVjoO3yF+jbLhE7oTcMiA7i+bGFF6Fk9h60U8qDoeqTpTJKmvy8yTNBDKR5F457nCXzQqTvkG+
rBOem+tWolOybGFGFm2mpvUWVaGs5yJphYAV9qWVCsSFNmIZRJ5Kx+6SLKIt9CkZe743BOmSqIK2
eeQDG8e8tXJhMfY5WqN5pwfMy1RlGjziKjZDae4JvvxcCANQ7JmZ5kRtGpjWvta1QpQmjVo0dxQo
gf2KFmYvbxk73bPqYlYHTBpJba3ZZJdQUB3L4bfc9eKy28L2z2mOAmM1jOm7xCCHjhpyUXBzfjwF
Mp+iLHivnQRpsIrWR9bpJdBvh0509q0DvrfERMmPEPa4/7r5vKoKssas8GGZYOTy3Rwd/7r4WiTI
rDkjYf+2wb7AEyAhcmqdWPqrO9EupayrqABPd4L5flQYnFUkhfD3eAvQhpQ6etWgUWzIwGhaTNTm
MqyHyJrqfkrtio6X5o9A+8kljXMkNqBXEBLzWizFCkqoS5476GjDT3lH5U8LjZqOTCo6Gl39hUlL
h0GmZ+XKwjg1B0GerTz1FphfpTHVNnmdvXcpjqBUTnNCiUZt66VxhKo4591hrPKkasAwPhpRrICH
lT5/rzoEuAKgw5aFhKWbGv4d82nZMxqpS49jCE0J+skVOpaTX48esDgBbA6NHsP0X7J4Kpuxw3O2
ccByNRyWahuYtBhxcafaSJBU0O1igi+dL4CJGO9IhUNWtx8qAw8FG5O1DGqss0+oo4C7vjh0Glmy
sgMzpeDWIuEALhk+hVh7wcbof9pxvJOv+7InkgHMj+tib5mH2Cqq/1QwUqIEW8pMNXSg8ls/nQIJ
hLR8NDG2dJzcPzLTJM1PsTcSA18sC5zI8uijbherAk2K4sMJlLfAhXHMqCGX9RMaAgEHMC9JHpkh
jRhxd3SvpmAeSgTt7Tgk/rqJalh84nGqmhIa9+MCJiw4htJMAUwg/WExx6jTCbZtgsO61AP1Cduo
44b00IY4hjKbKuTNmTlsCJEOvOY6mxzdSYIyK3M65BqfEzm9BEcgPa0s6yFkAr7KlXk/trwDec7B
rrq95hFV00mbl0wUN0pHqBVjyjdn+FhU6n6VQC9xuef4Mm6lySTu7OcQpa7j9BwFM7oud9CrtSQG
tHREwPDlmuBGYCUfGDJkHzL8iuM6ahkqHEOtY46Wb+T0XRWgjz3l7jiUTy1bskRWMgK7eBv3FZ2R
cCH9QR7+XBrodm4eDKN76ofRXOs8n4RcnN3ihOYzLlGY2g6dsRmHkXieCvLtQIMh7OQjKYlrTlVK
QDInTCGpvhKoh132gq/8G66Y6CBU7BeGWWWvg7KlC8gZCiKdqNqaJUSuIbVPka9OUOrMu0wyPjAb
v61qXF8nPZLxmxEPGx5cJslTZUDxbrEqAWe3PUdLMNmYrM6gbxhgaxvV9TcL5aLFKXZlWwQdUaSs
K5f92J8/BIUt3BxUL7kgfPnX1HXOnrMKNYZV4wJUC77fGFsbVijErsTeLuSh0IZLRy4vu4zPpmSm
6fNoGQuLodH6t7ht1h0p0mtRvxIWlPIoKY7lSS5nYovzTmQzAKksvqliKp+KqW4XAIVHjdep8X0x
V4mwEVaK/kGemwRGYhJtdCccqpCRyxY+ZjokNJZ5E6Q/i+77soUu+1kev0Y2TYFRwqU0vxOztPMj
8AG7J6xqrOsbwezVo81/VTBF1rLyLqw+eqd7Kyvm6k7MM0t1SrYIVt16FAgwjeTcmJKcxEazWIVQ
jJcr3PzAX19ld5cH7t6JhlUPUcfIbUCeYFfNZ70PpT0AcTIC/rJnlu5JUfxdpiU/FlOOTGGHyyQ0
jYYAx2sgy8B3rm5LBeYbVGAO27lEvwSmAAunY5jD4+BEzzAOAffG1QJzlox61ugJd24vov1iDLUw
vQYynwLOgYU4IId/iYxFcYLkA8oTlZHf+SuzSj4WYyHL5kRxC2JLQuM7EcUfcZM+SgMjeWwSGIdI
o6jfnaK5gUT5vozrYPvtpqb8PjvUQbjukDAIKhF1wGeSM9S3sC0bJruhXHyYV1+RaB6WAbAmmNgB
0KxM173gBfjNh+5HthyXYAVw3lv/QbZP40h5X2DIxEgSMK8X0sGK6jCTFL/OzEjScHX8gJWPBRzW
bSknHnvgKUxYbezNCovnrjUw4Ym5gWMtzXX6AJ4M8zlERZ2H4z6dvHxJGYz2a6u3sfPViFaL7fsu
hD0r7z4vN7weBpBZW56BCc+Sq4R6Yb/UfkvvVii47/vb2WGmmdpkmaD7RP9VQ3yEmG1g0ARFN9qN
JsFpsf1d09mSYZv+CCWlNtTqrdvojEipQ4zauXfoaY9RX35vNafaMN5Zu3Z7C9cMIry0EpNd2igt
kdD7mSszepGYb49/7RYQa/YkvF4014bM+V9E1lY6jS1j1K7T3y0zzzed9Z5aI4pCaSchOxuJjkac
gHmDH4MxCmSJtGwpfy2kfFZSQQh6OsS9823q1JuwmKEKGPRnplUdcetkG83Fm1wQcQY1TUdXI6vo
hQCXNFRaxH2/VN/imoYikx80lBVA231T9nad5Vt/dHAJ0Zq7xb8rmTmuI8eDN+/QAep49zFu3dpQ
wxtMpVnLvuLlE8JpnZHVuuwQbur2VaLjcyHeyYh9k45Wsmdk8PGIpmVfpdVFeooUkXWeAT0AkakZ
R5PpqfuAbekzKkJ0mOzkbHfsK5dsVq+L92EqL99VzqOqYA+doCFupBsdTiLZzsfKvGhOgJhvC8qi
jewcYTPTiNaPZA7NCE8jaICRsZG3cJoTwjzj/t6RZJ6i8A0GKJBgaLWwiX9K1WWqvlAoZeO5rNxZ
uuvJHmzBnsAo8BbH18vMfhoSP5V32Snnm6x0jqJkXDfbP7OhQiYDRVfNPifpFifMdwzj7+TjIVAl
8ULGm7TFDANs3kOehgLIxMymEtSHPFOzukfCx4HOGE/+tU6JRvolja2srORtXipiCacv/fUoWPSL
W5H86gl3ONjilMxLB9hir4DyODlNcqOQJziao6TFeY8wV0gSJZElE3H1KHjZCpWtldEP0zW8okt+
sRo2XqXGVZ8QTzl/n2Wp7Uj4Hq/Lb8QZstHzzGZpBl1Xzv1ykvSwfLA7Uinlme/HJZUIr+iLjWFh
NuOw7Qd4trFFdTdJ3r3IvWY5+y2C+QyIR1t4oubkSSu2DjoOgZ3Rp48PxspSo5NW4m0Y5eVzWzxM
hnVdHKRk0Wsb82uauycUeNJ+EC/6OQi+t7dqE76UivFe3pGgYRbWpib4ZakqlsNGITXRnyYPSqTj
y1JVohf6bYNZwsrs+0OcDwdkUt+g6D81A6nJqOuv+XAfZkySkURcK103GCTGbF3J61LfKrmprGXs
QWM9FnU1/ELjNA0wwLJQNuqB8YsF+V8/x/8TfBSXX3Sh5l//ze9/FuVUo51uv/z2X1A/+N9/y3/z
/77mz//iXzfRz7pois/2L79q91HcvmUfzdcv+tN35qf/cXWbt/btT7/ZLl7Ed91HPd1/NF3aLlfB
55Bf+T/9y//4+J84Gmuu7hi/Ma7kT/jjX8qP8M9/nIsOy4O3/O13S+M//tUflsaO858O03sX82/H
xIfYhkH6h6Wxa+J2jPGLo7uaqvE3v3kaG/+p6o6ugnbbunB1FyvihsMw/Oc/dL6hazoqNrs6hsSG
q/2vPI1VyWD9jSCmaRrkecPUYL9r9BD6F1PjaKqHrsC9+wDxGROdsHF3Tj1dK3jyCZa4a1u3lW0O
8LSb6nFtjdng6amDdUG/UUMCoMJE9yaB5MS1k7NDxvYur27GtrPuaj97xHqcGIpBowdyFBJp2wZ7
EcfZ+WXFKGAMD9RLEOPJwiDI74hI5SU1q8xramqYqFSqTVdn3RpmzbcmhMou6gZjiAxiSPHMUQz3
P+b4xgWeswve6GhhOaj44jy7Q+eN0ue2zPA0rwDjnE6F2sAUya25iCp7w1Ki29tmfa2rpkWmxGct
UJUjgXBoqeAQBmRr+RjMbbRc6T5a0asHXEj2KZEDW9EZK6z+J484FXglefpWZnyDupyOsBMzb6qQ
p09jNZ6k0s0ujqXrDN/qCW6kBt1vJNdpG2HzG9sjCd8vVAnlBpwfV5vYVvCJwosuKShpM7LsEIwg
tpTuRq6J4Wimke6Uk4m3ChRn5qijpwpAgGLHfJ0Sy9j/9kb/sfb/I++yC1Y5bfPPfywU5z+/IKZp
66bFWyKtnS3JMPyNAh1PTt0XfVkeSoPxnmQyL/9JnQZ3aerfVUBTCKug+6Z2XJSZSl9I8cfN/Otr
+cKv5V01TddQDdNUbYcW5guZUWdIhYdjUh4GpTZWUZm/GNrarPeF0l0CPXtkhPYRmenf3QG5BL7c
AWHoGrbj0Ho12L1/vgNzZ2tzE9rpoVEiUqASZKePmkxnCeN6i/Cs3k1KHG3igTTZsq7ws26GHF+B
ltrJsTFamJ/++j7oX5i28kYI5j6qZrNgYXdKM+vfn4kK/z7LmSaZITcCLYe5blxUUxOq8LEoODG6
GkCDUL6tHeO3klM5KmmCj8/crUcD1W0wuB/9yITXtmdt5xbpbvlWtp9sR0NH9OzHD3990cYXh+3l
oi0ThrSp4U8unC9PL2AFRHkWc9Eg29gOY5gQO9O27RWB2NympxVWtDGG6sXWQFeqgHVIw2zTSGBR
U+vvlT3lpJW3BCEoxZ3NGRhG1WNKmYapGg5VIalMibtOq/hHW1B4pHqTHHu/Ak9Xph9u19wSCsWN
0KN3YPWWcqwgAC7U78niaJErude/+cRfyLfyE7uCnDM86FXX1MwvnxitekostRod4GYdDAjnFDER
aSzDY4hB9dlwna2bg5aouhkfNUhka0WBeZrOdkSwFnlEpYF2GzqOh68C7MnaIqLFYMKlU16P7rXH
kY764hbHFLwC5azKxXxvk6f+m1tqRGx1VXK0Ek31cqt7qwDN9jVkRCYdOXM6gQ+ruTV7/+/Wyxef
fD62paqOoIISLv9dOMm/vZ2MEsWUYatykCV64XYDtxzCvZ/+UDq/21WfOUSfXNeU7UhSCKMzq97W
W9GAHbpNTdQnLnwAu0x3LPP2bx7J/+/auD5dd3DVYzCr/nnl1NjaGS0V56Ga9mqdCGxLCuzCa46E
xr4irDMou6ztchxgS4mGC1g1D6hNjRS8ecCOgJwTLIn110aEUoOebNvAvuO1bPA1rZx10VrxWptr
nPZUWi/9OrvT0cpPmG1eqkCr94qOyU0BIrkhy+/SxL25oYdYl1qZHQnpfoX9ad/89cfW/n0Ls+CG
axBMbdsVtvrllGdiNUSBXcaH2fYJYk3ji9nAXGEsVq1p3u7yytiAse+G1ji5Pr+ZKRNxfwjvYwr2
fR518epvLulL4YHAkstAwa9SylgaYMafn4QZKQPWIG50CH2XtaoiSw5tc0e/eMhTYR7C1sHjsVdP
mPZbG8g7t5h2KOsm0/7uSuQy/G1/X67E0khHpBNUTUv7sr8j/8fHXGGZ4kC8tsz3hqkbVXnQ4feO
SYnOPpRMYXCciVODMEVrF5b7NsPIeQLUWxuQWHF2JXuJdHHP0i1Ma/S/uUZDvpf/do0IK1ybk4/d
RN7N39ZUZ6dNbRcjW0lj3botCDZgCe4kxZOiO82rUW1mGsKTiGDMl+EPIS25rEFXb60IBbNrvidx
g6Fi+Z5YbvwwanIgBqYVOxmcwxQvB/qGdeGaOQBt1mPOABMYy34sJvTmJh2p9pyaZEScLv/mk2lf
jgV59zUZu8DJIHRb/boiexDwqLLa6KCaEyYNbbsJq37CtxVXFajREJdalOo6o6pWqygrUpTmvjER
Sdcgx9fFcBwg+Sax8jdrxvpSbcgL0zllbdtA+aWrzpcXFI/Avph9AVkSwy9APknfK2LO+ulqqTTg
Y5wMeCzM945vYAcSYTMY8l/PrL1RZxIww/THvD63Ns3oKwfMETcFzIaDqU/afk4bbyaZ0BZD+k0F
qvJEb4O6RA4onmLvI/Ler8aI1ApOrvKGGOsAUtWs06l9x+yjhMINDO6jZhhMHVaOld11DKG8qQCq
bOElEF8QToB+Q30OnfYd7x+4PF13CzOfCMGe59gm+8oq2zcHA6pRP3Krt0UbpnsX+8bODRA4JnNM
RCCItx/BVPa5kLu/3gSEfG2/vNYWL7PrCjok8l6+bMeUq/4wC0WBfxzW+0EKhCAuIXXig6edZV+M
rL/zXdunfe5zr8IQyZuzqvRsDRxMC/QdAb4GSovRgoJrbKwwiy+To25w1inROiEtN8zKI+X7u59i
BsB6dogCIL1Dp8xcDe4QHRxCBPAb812vUstvZV+bLyi3MEJs6JzO0MdSr57d5ziQZhY1tldG7vuH
qTeK49yYlB0MsFJ4TtROcn8YTwM0iLIbPodGtBtrsMBLKOc2Nrkyq4E0aZ21/BY25Eilw8T0mX6B
8ShTPjfYtwkRRmQdINv0a4JRUeBp/5ew81qOG9iy7BchAt68lrf0TnpBkKKEhDeZABL4+lkoTczt
1kR0P6hCJItFEgUgT56z99phPcNSMuC5FdFP6C72Y1VPsNmRWrTYuWajzk7urEkT9qL/xdL2/2fe
eKHJ+W+yc6NW9f99g8yoUrVcqAJGqhCjVRJWS2USF8cgaLImTKMKoDB92zbEugxU5sUvkIsGYf0o
8AOSK8v03KgX5xaNNvIY1fZ/PoVud+f/fgqFJus49QY+J27g/xRZqWFzEhmSVLqlFm7H4bmMk2Rb
Y3mfw5AjzmVGive0G5HQ7oqO+gdd6M8ppUwOJoa4dYMaaQ4QRuCZ+9+OH/2Cf07w0GQsbrN18KIw
Cv85wadQetLVGWdZZ7v7FCXvOunHn0UW4LK2mfI0epzOhqumc1WCFPCyA0Ige/V30RPk8P7Ph8v5
u6P/54A5jhngx2ArtaQm/felpOgavDqtHR+w/tsbz5H5U6kpuyA5VbgOP/jSjhyaCu1IKvZl8zsq
7ObTqX9Yyxy3dpzuVw/SD40OMvE5FGe3/k0505/hw1ebFCHyTqTOQ7yg5EbR0ujltsg8j6tiIDZv
PZDd1wNxHYTCGqSThy5ApFJyVR95K6+Zlt91U2dXP6ubg1TzQ2yT0iuTIT4FHElAgEmIfnhw9n6X
fnWZENjEW3tpyQ/bKKMKxpx5crLgoafCOOGiR44J61264S/Gbza6ORcQrOvo6NBWybkveKksquXO
cwPAd2byRDZPeCTIF0JZwljTjsv01GRQfp16Xnwh8g9vtyQWAByxPYXfTofOtSg6/qiSiNAQB1Il
5uFgOgBGoXqca9zrZGS42Ysd/uBgi6tDly8mS2MXjGJGrgUV1GcDzSIXWhe/Ud42LpLxjayOXS9J
AI2qbpPu/QRrm910ZxbUnwDg50dHE66Ov27rzVOBak1AQ106F8mUwZuoQWpYhj7j0BCITErq2TLG
7DK4P0pS/Kj10k1OTgA6JrzcOtRn5r4L8BGCRNT7rFg9k6hIxGJfd7H/Mdv73LX3nRgmQH320vO2
n/oi+wxmtBsT+amwCgnQ0bDVerpbewgH7uaDm+BdCZX4amXeUY4qhkJD7rCqCJfL9Mg7GQ47GzoP
SdAlGQYiVgQgwtbSSsPgJObtobFLAoTc6hAjJNizu7H3yuaqnqveOM5uhqHJiM2F3vWWWATNTk21
yAUJL/exJrYkIqxNz/8Rqpn5YlLVJ3rn/cYfw1/CLZpdFYwLADlFdgD0YVVmunth21zufEIe+c4J
+aYBPjoeOJdFVauj343fY0ByfIJVC6Jf01FBT8ki2L+neXF1PZkQFCTPDHPKQzSNry54rBVFVbLx
534ztJaCwmNZ28EOPMKa/bMbSdpCo8SIJIO97XZXMysW9GqUM1hAvuVXxsayFFh9j9Gu25T64Keo
Z5xh0eRo6tReT6DCe4MGOZOqIi4TQgzah7lffoQfXCBdm49mC0pzYNu4QHNuRXdXxbss6udNa5U2
caLgBPLK2rPFsY910ZSbuLO2iYFOucE0iRoP6XYXOHofxHm4o+fyHlsVeaeAYdf5EKUPRaGAaUmW
Lyd8q9GUPXYWFm+gMNYurs3hGiESfXOWebiwX20j0W/2EuOJZgf7HAUT2SDCXukhsTHZyD0y5BhN
KLryJvR3hYMtN9fPA5OtKzVQk5XxITI88LpIVCPDT65m+WswRzApRFxsdB4l12D5pVMZ3YPoC9ei
RpglAwx2PrvkXe4giB8E2U4Rti7uyvvWEcmdPf3yiTbG12Vd8wEcl4uPFvQNAaVGVnkXs1roWr2V
7NMZzmNpH0SdZZdBOy5yJpbyyBQHnNpkFPnmZbD0NfZHtQW1Yj4aGjrg8ofXHWH01hB2oH57/RY2
cBzjbH7NLftC/WgcRFnBYLT55XLgT+9CzW/GbEboyiLrOodII5CjHHs7xTc1zs5bE2TQeGoxnAeH
XS6rYSpydG4i3jXSqy6+02GTTnP3vbKhYWFEqs4TcwPshNL8AYsfo0DuP0jSivZs3TlOIf0JJFWH
NCealFnDEhYZ/sKpNZA6SqqVkSlzTdPnqUssVGw3Mf6U2WfLy342hSKjlcuVUvJuCtIthQZb/3b+
cDtuPW0/bIqCKO8u/l2SBsc+IPq261buWs/pj440hvt07jiEZfQ45LDxwwBjGttsdjhVckD9iz5p
coFOVAcvEC/lqBHH4EjauKlTsR93GuCy1yC+560sjtbYfQWR9uj2Ws2xAEiMZGpw7miTfFjLANpT
ErNeKq5wy89Fau/non30BNdg3TnYLCJPc6+XKJEyKRFxAHRP+73TjZ9V7b6p0ayuedbYm6EL2h2R
CKcUHUpDZ/zu9qrAgEAcpmGMcWzstmboQDC3frq641414nwQhbm3p468gspsroi0jo4Dp1E59sqw
MdFgaD0VLie0OWgU/9aIbE+c5yzrHtspBGKIxXC2cImpfnjuSj/bFYBK12XU+bvJwvsN+/qJMZB1
L2iHB33YY4l1i9M4Y6ZKnc48WlFtYu4dFo3eCH+xoPz2oxjHUUF8RQPimaZrXLsRRrZ2uo5191qg
z41zZ/go+k9V0rxhx+KsujAnRYKs+KzjDU7xeI6lh3W8K7od94txAeilVJXZfd15aGv8jFQBeJhp
OhITC2B6XeeCVY1FsC3RXyBiy13rjGJ2S6Bzd8zQNo9VGV7kcKjgWBwIoIjRnhXHQtgfcxRYFxGY
9ToXJzNQELpLSkAnYo1uolqxjezVAS7euUGYIdg9RBNpHYYE1Jmy3Jqmz8g1YyLIFjTYDs0Am67s
u7NJ8ISPEWYbC9tiut44wP3hLWBjAWQ/h6/gVL6DXlTXyBWnuaTJ1aM9JBwpQQobT+d5lN3eAK5m
5oIstczz2cf069pP9H3hVhF6KLkuhz9SmRlaUuOpcDuxlSUzlIkQtE2RT+smGPJTJz0bg8KcwVWa
j24R1fuAGQ763V7swhLGp2WOzZFs5jc0LD9H4x1MtYZS59MinuDLxmB7loEH9/EjVwE2LQQ6ANLi
12YEqbkxqiA4SMKs13biWhe73IZh+pz2tBm55Ii145YMNL1cxjrz3hmbvZ+rTzOFqsBKrKfy3qD/
vWLnR9up26FhgFMaVj5daAYk0n9LxrnethKCCZLbx6CNTnnpEeSgDGMda9D3k052vWru4PMzpqF2
2nWWi/PPe6ak3tjIsC89QJ0kLcPdNMw9bZjia9rGVf/VJB1AcZoxk3R+JAFRfDouDjBfXzpaI5Bl
+o9+RJ86sAwcR3S7q0FBCSQxuFhLDHtAtCnb7PzcmU26Kedgn6dI08w5a3EqMTHXeR9jI0+9g4MU
YB1YW1PPYjWYw6Z5HweCqFu6G5umYGlOE5uEuQ+7V+U2xx66cR2c91YOt1IHpdqO7fTdjI6mfet/
WyhRM+TkDNwk/i0j2xmQlEkNVrspr7dFaP5IhbNrc0k0TSfxiqH5psOKMkDUa2HrixlpYz2PxocL
MTdFjsfenhTrNtwLdNhuoY/o94eVYFYNeowgdkRJr4INHGVFgGE63A0oSYF8N1+W72DxgV85scjR
gBHXoaJlR8Zh5rhqLVtRQomMTlXknzvSn0gim1eZNu5JTYIFHayNMVkFAYbGPGg57H2OZr6MH8YY
5f2gyLxX6LLyGQxdRucfrKC4d5I9OpV46vIVGEEAl8GlWJpBUWN/pn1zxd2D3xHAAhyXX3Y1naPk
gkIOnQMmD056gDlUbncq6RTLdWeS3PeVh8UTdM7nxu8O/tC8KvoNkOppchDXCmuVmOq8QQEBXDBK
uPFFtGVWccHlMrbZr1zZSPMqehP9q1CkpNNLtBAm5mxNjOjo54m1+SnrsnosQ+I3uBVs/BwlYrZ0
A83BHvagBJ6bbhI40LzuygiQS6LVBgLM7ifFEUv2gHCELLBXPzVZOq1qf8t4kEsUxSDTisxisjHJ
c6BUWT68feH2lNuHfx+W4IYUK/2SnbT8F2/IVoXe5+15/i234vbEiPHh/33O7eOpRczCXeh8++jv
E63IjHYIUS5/P/wvP2p56TFHs0zKexwfLGPgngPwoMEE/u8r26qx5+1/fdlJ2hsa8dXq9snb73n7
39/v/PvD/surJJH9XM2kWNc2MX7r269heilY+SRL1v/59n9+v//ykv88558D9++h+fs6y5+Y9NVr
BAhkNSXXxGO77iqzPHpSDvdMhQ9DhjoAbNtnVPQHatV+j4IbyVIo5pPRBf1+QpG2nkmCYFSKhykj
NWiNimZ8cEIK/KwcP0rR7wQpDUNeXYuONqhsFveR2i1BbptOibdRaZ9TvYeMqEACp22igBUP72hg
o2tQEtVojvFRKpxkDhNiUDotdu68wRrvDDgrckAnsVFidxUniSfhUjN796Ee+2EJuiQ6ajSfWHXY
grEBEdtQxNbKt80/+ICSp8z86nBsku2QAhVcEkRxI+ldeJwr6nNDz59dWjzmWkDBQBJtNgDM0nrd
0u3bOCF306zQ18LLxmNhLcTcEYhd5zx20zKHiGu5DvVFCeKI08I81MMcrNuJQAM3VP3eD7q9cP2X
mHPlak4aLDuh9dIdxD40Hnq7JwB0EQI7AwkxDZnGkXNIPMN4SrZI8sivr90YUXVA1gMSxq2MDaab
/USlWjwU5jMkRDgTc/ALtC+YOCfCdScUiNCjz6mzCuzvgprNdjgaSoAH9pp2mwVFwsgN2+vUOevA
BpiroZpeaUxQ9wxk3pTGXanb6N4Ij205XulrfJrWsK/NHhxbCPFRsg8SozetAvWaOXF4AamzSzuO
nhNNPxoL1STTpH2XWXRyS2M3jKpHktyR1ttn0JFV/kheXU2MaBQcNHY7lzhe/qTkLOwa21R3N1bA
46p4ZI7lvNsDYFfEweLUBnnNb0s73cnkBSNKeR/W4y5p7wIzTi8ugqeVxVm/0nXY7uPS1adEEmA0
TxnfGx1tbqC7tME36kzma441bR3OBnipst6JqmWS47v9iTBOGHnocq0x3Fcd2Rb+1B3DnpaHYJI5
RdUmqDIfoefiWjBI+ghNYoJu9aJv+AMZE8TlFjb5QR6pEofGSr9zjD270nS+MemKvZ5G62AhfF5k
kwQX8xujM5mRXONcmvrmgT9NXkumCRVz5TsjA+yUBr9lgcDFiJdUr7S31pnn9YdeZNti3FZNZG9i
o+fItO3RSvUZsGC1Cdskew70t2tK88g3wQjVJVYhKDaYcH4OQzueu+Arm5+7eS4O7QyRK3XkdQrX
KL677ZwollN7/vRcKkkA2vdFFb8QKPjNFMntgnktgumYe8YpFtjO2rKID0MQGmvhYjrAQ89AN/Yc
4qGihZ1Wf5DUxKnvpCE1s4/dSy3JoZiE6RytmDTnFzgXW9ExETC9gIW4i7hztR3U5draZvNXaNI6
q6ytUyJi6GwMP2YRvNtSEs9X0EhiTPciZf64jAemfoTqHfjpzgF9kMvk4nlfpiNiuqbGQzejaxFl
ItaBgxy0mCBWmKZWW2K47rtCTuvCLive2sY6tK33s4JlsAtdpNsWtEAyStGM2GOJH6dRHxZUNoUw
c98787eZ6RUl87PdjPv0Tx8n1lpr/zT0kdz6gfWHE3Bc492hhiBw2ArGHfg8ax8rt9z2RjCRhmP3
pD5OB5xbnIBIUQQMkcqhwc82GSj3ZNGes4tyW3xRY2iVACIr3NPsF8Y6VdFGL8PnxO6eoiqr0Uxi
UlxMTXn6FuESbpC/niRRDvs0s651oPfDbJ9sN6KL6g5HpMAvRmp0a2aKySZoY4geBprH7ttLx61f
w3xCpjSDQ7Zr0uscXIHl8JLRtnDa7A/syEcciAuM1sWqNbvb9EmiBdwVLfiIeioeyUi7Th4edIYF
TmB9Kwdeg1QAE5L2PZpIIMoS1AD9WELYMWNCCTDuGyM98ChW5MrNzQ6qarEL6pl6Bv1l59JMsNQW
Ej0knEnWDyjWkqth3qVm9tY0kumEM37GyCZWdmHlUBAnRtdz8pbl7m+7neKdXFpPM6EHWUVJIQs7
eHKU2AVLECmBqV4bOBf8wSvRGV8y4/4wBh/IYtmwdHZ9HRSBLZ73FliEPrU/J9NsF9k2USbldEyk
8QC3r92Hlnmaczx8lOEtUaTMzkgP7PdGFb6JRKfn1ix/+BR6EMDsnd1jTZGANrFb+i/zPB4sBKak
dIMOwt7Hm5OR1lK7axGN7GdL5qR1pg9mNmz8gsz2tI8/Bb5ncEVqOPRgjNPe+9nTwAUIjglzCvY0
RT8GS6VndOq/fc1zewcCfs0mMY2JhoKeSP1NXzhMOTNF5OEVtEniQpDXHEp751fsN0IoE7uxl9Vu
CE4qJtp8jqGoUua3YUM7D9P7BcIHLpmxTrZxq55sn55G6xYvsieViqwnh7snW9WUyOIBwEVmW+dO
LFs8CTpe1eqlidjXh30O0rTxhq3jD+Y+dan4WapOpkR0imuZ/WCXAkeqoD2bQ3HwVPInDuYjQpVg
TynCbXlksj3Ljk2Ecvu1STcRdI7N/DEud1HNwmmK6ayzElXxcGyqYeVqbOMmBJ/e31Q5QjwvT19j
GpnoczWej1Q/2O70UlUDTWEnHXe1STeP2/cIWNVohxw6pnMiWg3qlSbSzY/Uoh/2VjmwkmG5SHHB
FFt+4hRn5Z55K55nrOpumBzyTJQcWJKXesugpsFiszUBS2xLjw4IzYqOMcyqYkwHBfx3lRYEYXTA
p+FxEFMT5k9ZT1QMlCdgK/oZ4HaF/41wFoG3wbKa08yA9j3Jk/feVT5NAnjsldWeybhFfdwc49mj
BuqKvRdH832huOv4RnDmIvr26iRkLgIMiuQLTcSAfUdImNjGILjXerA/EivdhadkLt0Dux0adciP
S6n11q4bSDxedtcG/pFo4wGzfjTuJMTCo986cFkOChPtacPGzd+EpRkA2M6ukyijw2ROTzreo54z
trLr9n7WDWxnBIvET5s9wqrcps3E4bF63AsGIyEVDZvOIUinaNy3FszoVMu3VjDOboX/3kMx35FP
3LvAhkxbXbEf1yu3VFckfGczcR4M2XEExmA1KnHvL3gABu53GdxdLvY23oRLv1PK97j3NXe2AMIU
en3uJCYYoggQrA0LSul560lEa7iUhpNFQJFWL8wJMqhqUbmh7/80Ww+qKxfJJoqnVmERd6d4M2T8
On0THGaju6APdLcEiVFyRfgGMbmTetYIIoDGp94a6H3W9COZvFvGvVbRcyl9darSrD/RuqUpXeE5
2mYN3ZS/n+wHxusd4iA7qBksFXrEFGM0LLGN85rYzKj6xMA9JqEPlyPMFjUTVNDD+mcDy2b+4Itg
W8+Rebo9BAnRBq6gdMrU+PfBj+d6IwJnRsNl9qdgeZB2fQpm0znICkF93fcfKP0g4lYBdLDCoFhU
jbUBa5GeR/9VpYI5AZaRH6hzt7nTBwcrj/Sp0R0KNKfGIG92p9uDYRK0cvsfyxWOMRpC69vncuRx
us1OuU1aoyLv5JQu/4vVyBDVGhO1ry3v6MqpPSW0pU7j7S/8z8dOXwaYyUImrmWAw8vrM1I7GwWh
UCqSHpcoxypl/7ByRpUh8AiTdzsv8NosIO8mPt5+ZuUIydf+349P6b7JMo4OWemPJ1rWoD7x4HY7
bP/Pbk9aoPzBoLk7ieXrtydpjeJN2+C+ZyfmBq3kIszPsZj4ZL/7DfuPJDChslsdY/QKu0Tn0o3o
hgm7Hv7DlUOsU0U6AiAOTsbKHNR6qigrOAOGht4iD7ksi9N8d8unLN2YP2cm6Tlt4vQYkcG5px10
+PvFZf/OG8mgUH/N0CKZgXl5fWoVji4WPf4Sht2P/0lgzFgqQAK4DIE6o2VwBfe3zLINat+7zAck
rRqVbaji4P4ndQfPlIfckEhmGJerQ0dizQ1hl05U26MR2j9yb1bHMM0PaLm9E5j4z9ZvDbxqnL9K
lbt+gg92e6CfvbGAJRz6sQ3WU4HLIwPr9feLt/8Vy4dd2DBJUZFAjc3QUxgTi/jSWwsG/SaLhlHO
YlpeOjgkoFBcvta+M9FKUz9Y42B4l7/AAiCAQkQD+pfCE0xJBRYI6vmfBAPnah7GxyKER2O+uQUp
p/Q16PKabzP72hWS1QdbO++Wbb15QyrXigjFqPSf4nTYTbMWtM77IzXxb5xZm+Rn4vUfsC09VH28
tFdV9wGEaxSYbxJLKnKdV+1TgQTDpzksMW5Wq/ASfwWu+4n48lF3PpvNxtRrNEvHMqzOBk1+sEi0
zDFslGdHIWCnNMMsKhn1lZSM3JXqUx1MFxKr2NQtn/rPg6QfxdChF8dqUvAn+GIRtO0ew8vp9rV/
npoSdsmwbHnJ25fNXgXbTrvv/zxviAb09bdP3p43S+KrzNa9Qk9jKkQ06yGZHICblfmHAMUrfk9a
7VH6gQEq3XR0m8oGjk5ABbAKykidhs7chKBjszg8g+VCdlqYVx3DtGMuiAcpvI87Hzc9oVeydRSk
F94QEpRX6RA/uc4yCfNgueQRe1iTu5vDl2TIaGNIcfJp7L/PXHKW+acfanXf6DXhs+PWq7urxc3j
4gcnd4QsHILkIZcze4I9AF9sorip6jw7+To7a1nqO09wWXVL7y5ZIIFGo75aZJ77Gslna5cHGgn2
wajbF7b95NWodu95OO098LE2GuUNOW7z1u+tZytr9cHtE4pujEVBSI2BNU3sHf/O6aKDFq180HOx
b6WpFvL6sfOAoHshnNUs1AfBloVSEcW1cANnTyeSvb6y/gRAJE65O21kziQpc4BH6poWjTtvA9b8
aQSPFRJ3VpPzlxZqZ/ukbhakgPvyUbWAXFTy7XqVeTaFsUmSS8NS/jrmNlB/6R2zkHAKolTGSe6V
F8Jwi4hg6oAOzTWDOogp3zD631obs1a7DAJkHdxxdbymEfBXxplqVTrhLlTiK5PjB3d7/sT66Do2
ewkhXtxIP+AebLB2MR3TUDBhHO7U2OyGuh2Zucz9HsnXb+ObfdZ4yUL/xfITorLSJNjgnXjBcaJO
njvNcIyggflJ8Kepx3gv52tcSWRrnXNijllGBrrgLt55+fy8uHRLz7b2Vvnu+O4vjM0Jly6zD+Zq
03bRQiumsTrg93HidNFSNTD0GCL1Q9zsMUA+0OqlymVz7ghiu+xDL/tLped65xkkKRkYqF0zfTAc
62fgiIeRAO8MMYBXsKEcXQGEL05gB0YtrWsIhDgGDXfZaWIc9M9T49/PS5hbjpLE9vDfBrZ+SSyG
wFUnvg1ntukuGOeqlQiT+qsu9Q9C50oQo+NDXgePnU+vQnlP5ji8i2L4qIS4Bp4+ZPTsvYwcsWwq
f4YB+rN5aFaOwWXhjvWlrqpP3v0cd0jy6BfiF7UWFnv8nPaUX7jRm8yVvn1ZX3BF/taW+7tnJM8N
+lMXCNqkB18i7R/mquxIGpJqjT3gEpTTF1T7P8SKUhB7mGY6k6vTenDkNxqYr8Hyf9ovqpcZ7R1u
lHNb/5pMn6MvfusQk3oQeyOQt+xOlM6PfF5aATYzCzm8TRHpDGGaIRYAzNkVig6FQ6JXK35wXqbb
zAxostfO3ZSYbyr0xSZDJ0wf3ty1y+ugFyFkjfhCJkP52Qm7ZyvE9SCZJtI6AQoVYyNHq7PIAANq
PXMdmZXN7Ba/QGHDFQ8chvT84rmEjGy640vWqmZfzRWj/vYsevVD4fRn9P+eEla77VlWS6uk2TfE
0bkj+SvvmhXc2XuhnXZvVTZtUJLgNBpyqxqjzWjpO2fw6YKB95v6fD90pLRoBhtsru8FAcN6um8W
25DbvnY0ef3Eu6iJ3lWw3LNsQCpJLI6mcMFgQGUAOvtrXCLW7KzdTKElNnYC8HY2+5cQoCR4vFVL
51U3jE96YpEr8nY59xzuVpyA2WIM5A87GF144CpddMLHbJSPvWN8xhGGZB+dKPPN9TQ8gMxcT/jW
jcnf9BByjV7d9zmk44SobVyZJVStuhzfaDABOfiD+LnqIyYEARDgenoe1PzejA3lmFWchrS8dAUD
EJzu+8FD/2jRwLLSXwhD8sJ5dHIsKsSifuEmkEAcSFQVo7OTqYmixsMqCXFzXzn1gmlCSvKZoKVb
RUMMeM8ctha/R8FVKYwHbwncNmcENcwre+eL1sR59vApuXHzSyn97tLXyRoQ7PX0u1kYVZ0fM7sK
vL2h5JtI/VemFjTRejrIaTH+VnW7cJbDRzNN9n37IzbB5rDLujNL45pZ868wjd6w2G5DJoUI4kAS
ezNFQ/VmdKy2ddT8SkRGK7AByIYhaAdhz9pJGvvrCYKy68oPhknueszC5oBVAZvXMKBrs02qBz0d
bXv4jhX7l7yfH2Ciq1UsShMCKOHPuvpj0hZlcR0ekw7InkZNMGXtjm3yyyx/GSm2oz7vOFuUOltD
zEmEoH9XlM9lZ2EcaxG11aLosTJQApfD55QE6TWNuvekwtTrSzO6T+imrpglk08bDgfcT+k2Levy
KLiXuAaDCIQJ5cbA6baZDY4nSNoZNSgt0Nl2LvVMn9UMCLMehHkXLTJ6s4lPSejdhdp3n9vp2Rly
lHo18grIBysvVhlzCn/LX4nuZ2kv9YRMxxQ15xaK6Koe8Yr08Qi8N2kPDhsxqGepWBUObCNyhpNN
7bO/NE3TYvws/+TWeCgiZE+EsXF/te1mE6BlJLUCaRVeOMJHVejudNi0a8+KXuKwaJ5VRmReQbTy
nnIz3UZ9TwNa5aCGvemxZZ53iVwVXPyUUAa8JZBhW4/kpxJeaGLZ18guvpIhmC8xPoqjZiY2RkF7
6ZeHkNjqrbZ4e/Hu+Sd78Z1MujjXmha52czVOXXYIOb50llayNRdAXF2sWGSIm0d6J/d+xnqudsD
4FaKWcLkiEPc514wnVLpoAmirZ/4o0dpzSJquX2JHIFYZWjuw93twZpQ7hkRSnN3fiCdAw1ANC6u
RESfK0tFlxjE8q7wNc5CokwPA6pfm4Tci2YxJB66J2Ku1tNa99J8plYdnoNjI8z5GXwWiBHTswEg
1/ZqofJT2gK1VZYud7giqBKzzN6HAAbWCTEHj079mhCc/XD7wE8sDNLLDL826hVJv6PLZYCkwLVR
dOdSzndiFqyrPtVMYzqsdIrD49uVexFD9Vu6sLBJmPMvxYyzyurSg8+Ejjw0rPqmQPwTxM4dCQHI
5vrY2Po5toiCTvDaDUAIzaOt9rbNdk9hr1+NQ+dSWhoM10vFq5F65QLk3MoJumOmojsd7kenmZ55
FZDI6jCxqN+TZmpt3MGqkeENeu2PPq8JmiS1ALewxEFXQ8xoQ+fMc01KmtuzZRDzcYa3cIgH52hE
WIwE5USREXvY64EFyz9kUfukZodEyNTaLfCdNSY6hhizcdWd129CQe0OfJMBV4neicvM5ZYaHwxN
5JMXtnB9kq1qWZlSyTc7ZrLzOWQQb2jEGw19RSkVNOMB9QXiAUyU7ilOEVRKR1IrBidIGA/1kB0t
Gn9UUIbEvfRGlBB3ucXQ2zeE9ZgJQMKZnd/o9PjzWEC3bphtLTeZjtgPrglJuleR6WI/q+6+md3L
LEtQoUH3Ix8MIK+ji5YUCkSyyFvqgg1ByYFAr8PWNc7PRYX5mCIQ9rzmDjP3X+403c0DYXsVjEZA
CUtYQwKelhrOqVk2K0wtaQBsoEvSbVgCRCoG908eE4Oh6OYhcdJ3QRafl3+zx+qbBeM6bqP2XSAS
Y6wpurE4h7H90gBAuw9Hg90n93+HkCI9kThV1E+1NFbaIjJZOzkKL1B5LK6CnifcrjTlVu3WQLUQ
QIFfqGbmxr27GcLkq8hIaYicidbAVM/XLP1VVF50ZOxGA9WXMBC6qdm75DZjflw4Y74Hx6BlR9xh
yU4immBdfqLxSmaKk0E1jJnxeLHJjMx/xyWTPahk/IDCCT+r7w9VwoZtHrNLlEmyvkv3POl+sUxH
GsPxuPItRQZ77iRUM0ocHM3OOiOslalEsrPbkew1v+CqNAv15Fj2IXO/4zwS1OAoriHy0dPMxEPv
DcYRiMK7gksGnKrCpySsswQItKnDBAFWMZTbkh7hco4T8e7QGp6jvD1PioD7igWDKKGj6AEzmpiv
MuCCW/CJj8CSH0Rb+ocqklB/Aislx42YwVwHZMqZr6Ymkbk3zaMw0HqGcxcdl4w6xJ3GvW3XbzZT
qL3fqy/SJ0eIXOkTquLFbaIvU+Ze/T4N2QVTX8hqfOuA787+iOqEmYf2ac4uOUaiVvCVMyYk8/yz
HbqetqJ3kSb2AXCjKPVhFKyYIsdYKbMT51dKL6958Lp5rdse8w/B8ZsQJmk/I6UhhroZXPzj3jls
jLWHaJmphPdO9MXG8QhDoi+Lobtyv6zZAoOSh/TQmUhsU91s4kh93azxtyNWVmrY5um9wJgUS2yh
cNS9g2nStWvC4Cw5tHDbarmpXUrEwgLzmlNZoTDH/YlChD4wTYrQzS4y8h6HHvDIzUJxM/uZoyKE
mRN8HXvA7gPPmw8eiv67xn26PatT/4e9M8uOHLm27IigQm/Arzu8JZ09gxH8wSKDDPSdoTEYRv82
PFX1pHy1ShOoj9SSUiS9AWB27d5z9pEoNEM8rWAKEHvX1CBT2qOASruQix6TrTwgRLCDg1B+eMCG
QVUA/Mxy+iYKO8J13Tq/rGyRsfMRjhSE5gHr0pcm7B1+F7zA0O2v1kwzMT4TXb1w1mdmtqRHZi83
hVVQbOKmaYrPVBFMRXDf09ITbkiu8ydh3+vBwkz/8tpbk7tXigHulc0X8wS0Geoqn4C6Q7pjdUi3
1YoSwACOSROZnuF6eBbenRbaa4psdNdowLoxA86gxjyXiF8lzbgtJ8yX3EUVVTotjO8uPpUO3zi6
KOLiC9JBcMCOPprZrHxxOyhEcYHVmJ4JeNzp4YrILHt+PY1RS8ay3fVhPAJu4idBcmV/LamF11Xb
xI1/rQjWZICJnDJDQr7GaXfURLKExh9nmsJt1dXkDS5MaAoM1BJrCDqr7YLEyOjsL9bT1cJWPFgt
vThb1eBvA16j6MCZpkghlN1EWT7dZp7zIVYqWGHKOyi5jI1bbLo263zK/Bg5I8+Cd08uNxfJ9p7I
n4Nxwk3eGy9ziae8zfUvkKproChTHyPjYrutSWxPTmFkoDLr+yssnGEkAe4BxV0/G9l2RuFBg/Mg
EBc6VRlAFk0/r/vJ0olTSTKlzh8m2/udthwdWsKKt9f2nXTQBPGjM7XkXE8/04VrZzWGgVOTwG1S
iwjW08Wdnd+7llMf1pjTmzzMraPEQNCPw7wnud3jhEo5H5TKePXTYT4rIMadad4tvd9fZDcOl4aZ
e8XM9AQqcz6tNbBfqu6hdFg0M+3+GhPlPkyUkeZsk7keljvDsaeHYlgnPMSD92gflJrzYz36v3oS
dG6u/2FM40prTM7aaD2QQ9mtkYxmDOAVebXFIeSmXsRbqgzks562L3o2M+J4cYKzjj4xbJ8Oi20+
td7g71lLvBtnjG8Qo1APzX3UcsQ/dkH3HpaEmZO89piO3KKDNnbKZ5NcbypzxTqko/vTEAwT82H9
/mivnT2NM82FRu7SBOVT3s7hiWFPeFjP/HoeQCpPHCeH4ChIPjzQ5Pc3aBEY3HVmVCpTnnSB4+kq
u7XGydlaNnSEkatHYQB1jDJBrSc1mwypXc8AZmgY/fEgkopmZj/zCSVoIXAzUD8+ekV7J+YES9kS
Sdw9fSVQm8qMe0kZdw2VDBIHiibyX5/dwauR4XzjsIPD6yDAtjitbwTaId5bq7eQc3ad8n8MLXGl
zMiXfYK6p+67H5LKeNvNrEHXhYj2CqSz0AGJTGLZNi5hQJXO51Kvp9FRcPbPsvuh4+kXzCWY3VPc
dptuzjjcOvWpEkz96axNO1HdVybIEhXr7mhCiaBSRC9iuyg6oKzyaqzGYz+9WQaG65iyzIULQ6nP
yBj82lDKM64X1LYTm+r1e/L9n4ZCm+ZaeOZtHEPXN9wSSbhJqLZMlbwuFIIRpSt7PQwUi5CpjCH6
PuUWQJhifWudzhHPZASUEDfWiFgiUDFF60wjE1cdHQWe1cz0sCfWOT0Djoi2xVJTIPcZhglMesbQ
AbbTGIhTUzDGy9r0LEX6uZr/h55Q5Zq7CSEtYm+LGHS92s6D6Tmxhh+a2wqPEiSVf96CpmToneP5
TtzxxYJXyYpVaNbHei/r7q4INftjcMqs9Ccu+j6qFUY0qBCUJfxQM4iDrjyOvsQRbOmtfZsY2OmW
BZEpWfLju2rRrMm+utC61lsBDmabofz0EkQm6AOIEqDtvQ2wuljVE+f4OyPBICgsBHPrSj71+wlR
BJp91udec+Ar+HFXUvJhEKFVaeefYa9JMaUsx0YCUp5TPDKJhhZcriPD9W/F2qdkaV+TqVbKRVE9
gLy8ZCwyUAc/B2vssBHzaVoCx8iBYda/HKu4J4WK9vnGWK/jX2viqM6GVah9qPLPkqHVtnMwy5RW
lNngVEuofoOnQkiCPO2BvudMkt51TKHWxDT9Nk1ph1ukSfalSPRbhefQVMHazhi/Mxo6x272zIeg
Mb/n+TkJG/udRgWK53pZbjPXz4+es8htglk9gkj1uzHN8kyg6Snz7PHizNOpmjj8hZDkLxM1TlUu
6Kwb4l0JTuQ5iSGk1Mg30fZzO7cgDzaEh/AHVRllsgeXZdSfxLMB8Ch5Htc7RFrj7yHUr7ZdX2AK
3KkGHEgs4b5iej+Z0j3R++aQM5LuSkM5Uuvd45lgzzRV4jXoYw4LtlkWFac0HB4pnjg3Cd6XUZ9F
ic/Zd4u3dT3kOUF1IHZtmn2mIn5piu6xXtyfg06/ytI/pqpmVcu9cUNXY4toZuKSiueO8tpRdAid
bO3sl5S7RGrBRZ55oR5g4WbxVitk1d4nbUrMJatA0VJ24LsdgPLRfDNZkcNSZtD5jtcNO+Zsa9o3
mObAaCekC+QMPMb8ZrqxZfDZkrBVuCHuQPuUWvBR26H9HfdA4SxuLpO0jTlgTu5WECEJy62AJXYs
0Rozy1Kz+QYTt7bLIIXNL//0MVOTBRce12fXXpPJK97ObED7HljupElakmEMd+Oa+DKu5cTsxHtS
cgaQRfcxsR9AS3FL97S6oebfXUn913cuJ1zaua/vu8B4Hqc1FG7G/kYVQYDKnb16g/XCRkAUKUkZ
MAanFK/VLO46aJfHK4jq+rgkK/vcrS8G2ml6i1zfBBPCOBIn4bUsSzHieAwbP/z1X/M8zJtJOhHG
ElYH/LVRBfijIW9Wa/fO6Eq+BVdIFjAz/kM2b31Y/72pkVpRusJfnpAKIRmScceVdJmY6our4jG6
vtb6s4S7f4JHgrPXwsxZjzutIFLAdniSxuyCI2rt0rPppHVfQFGFym/TDqkNpiU+i207clMEeJpK
X3LxKvawsSo/7co5yyLAPrZysvKsPpaCjmKcrAI7n4+9hLne6erGC+BTpevZviK1rGi8317LSSWu
2J9TWtAibcNDaZj+jsrnxxTGO0NyuOPuXxHy4FtXa24wxAzQ7bVTOANrhGfe9RzFq5ISQQRhJIAf
MdzBkGEo57mzPWLXuWXZxeXarkgRuHEUWLdNbo4GT/pywKJh7JYO91mBa6Pu3huu3C4vwtceY42V
GY9ZD0Apq0Kmpu7IkRHyVixd82B1GR+0759dNf4Y1lNWKcXNMDkaBwXbdGAyLk/VQ463OyqX7FPZ
PPSkmh3GcOHEVlDWdrg4MCDJY4LEH40lOWyEzdIyRhcKK4G/CXzW5d3+ua7deOloNFgo2OeG4JZa
UzdyyWbHeQ4AGN4J7X6X1ScYs/knY1ByHG5x0SHEL9H04mQ+OUWmz50lIejHbhh5Im+3yBqK+5ze
w7bMW5owvgBdBD0zsZrgmXHOtlYpwZNMNTAKIw/CfWfxBJ3cvNwBAnwtRp1GoSwQ4eieEb85ZFua
h0T/2mxAyoovxsKKZQv9Ejhoonj4cWtMjFa6cDlOff9g8R5vcoGQTXvy5Gaq20t939PxWtAtBXn8
I6wteWqx5aDD8Q9TgmtwaeFpwIywsoyEEyuU+8EZ2WMTCiDMDc02SOFezt3wAPYIU4suyifLQXnT
rNlPE9yRk0sO96XnBL91aOLVhlk/zJwWnxYEnCN6kr+QPv+fTviiWxiDH1+MmmnPDZLJyL9zBgMX
msD/+lf+4b/RCS8fWf39f/mNf5IJff8fJMJ6rk8Unh84Xgjf5J9kQmH9w4SlgNNc+LYPJwD+WE2a
JfhBV/zD9QJQCyI0oSNCyfg/ZEIXaKEnBKAh0wpBMgAt/N/v7eEv/sBfUMn/Zk7+G3fub/AsWDwC
1ht/CDhM6Fv+3/Arg8hNYyCL8TgSpblZ60KLmUaE0tn+bZ3l+/hinJKI0BSA/Ml/gtL8DbDGi0Nt
9LwALDmfBjLivzMSmtprOngdCw0xQMxYOIabUt2hc6evi7kfU3rgf6PP/5fr88/v4N8+83962ZWV
86+UH7zKk8x4WflzxM9a3Y/GATAZgPBN3N94YE+q//CSf2cf/f2D/o19hLVcxsHEKyLKGpdHS6Ab
3SXI6LNoyH/8vz8egob/8XKBBfwN8Y5tCgR5f6dNkkrWolvsritzfEYccYDasmruKMnqoKMMLlJS
nyk2/DAZIs3J7RJWqiDaxasgDxcYXhBm5CRLI4kIw22tmcyqrm22iySl0gqItnZ6ooYXYb7FghT6
Bk/ZXld4IuldsqFvZi48gjNR0xxdLTZONRwKJsS0ZmA45eo+pltCpYAaxrcoLpc+j7Dh1ZF/NcVN
U4SoFQeYeXIb+2nEZILDZ97Ms8Z2snD8cPzqLkZ/d45RB9aufCtCNn8jm1+dgHOiocXzLMr4+QJJ
ncNKmx2VWsxdLEwwj/SeLNpogJM/ej1z5zms31iwm1q/eiYwyHokoaz0Vt2P2NJMuwjVwLL3znU6
nphl/HYaKqqYoDNCmb+9irNF2wFrRx6i26jv+4vhqTdtK7EVBK9tlpyxYE9no7CYqys6734/E7KC
VLj0PwGgtpyw4NAtkwvEeVSvc8/u1bby3UwIxcZzAo3S2Gtt0ENrAGj4YCQipwG//5vh+Ldj8HsY
xXl6sUL6Nn/KTgoy5AKie8hKbKzm0KpSk/Kn4h1f29Ho9M/aOPtolMArLoyiydiuSpy2mTWD/sx2
rtu8C9rKecYkcNTfxEK+AgWPvATBkJxftcpSohnbw1QjLi3E8o2F+jVpv+qq/xj7rmSOvlZXeW/g
JtvqIq92QrXvMfZHQ/h7u2Y86PjTq9dW36ZqdtkwlNH6dypnfjW1d6+bB7+jsgZ/zYlyAVbq0QCj
+mGc/oRTrAWUgNO6NviRptm5dn+7ZHG9xa9FxqHRMvNdB22lQ4un6vnWAhzjysd0hex1c5oDxKbE
sHwbAFwOqMy3bmUSVWoAQ1EWDsnsT7/Wh1XPxCc1htvCsXCNOQAa7FL+pP+Iqrvpv8IG8aWRko49
FsW5KvhpY3G+zTLDs5Fwz9nLCiCnPWI1MF0D3kjnQlta6oWY9gnVq5nblxKjEfrAYktULwVQXz+G
lnwCOURxY1m3TR7iwjNodzkmCtfSSE8oKHYIeGm6ElDBIXcgnKnkcEkn4op0TItOcsvwC1N3uF7o
MGDR6eIPGDoP/C1gZANrfMyXoQBstkwNePUhslJ1odZ+hCPw1+1b2yHzceQnVu5PqCTLR8gnOSV9
v2wGN3gqcMVibuHTxYaFtHkpQPl5CxYUvzit982s65eiUnfa9hL6icO71fnJFurArmmY2JOLC94g
lHoz2dh6Z6TjwBS/CboFKJ6ax2lEZ66WG2GL/DSajNRaUm6mQj6gXIOgMQLVb4dXo5Z4yUe+vuud
ZxaEOwf0K5kwcLDmMSyzrjrkebzLZJzsvPWJaxB2b8WBJsY+nPCE4HvCHefa+XGiHzPa5L4liMBB
mvB0Fom3AWL3XVnDs63yu8K2tisWZWut/+FgYNkSdY0cSsp96KvXSfAd9558F6vVXYQjljw/2eSh
BpObdBseZ72dfsQTIS6jh4y7gnhHh5vgDNZP8skwXMVjdVpvp6ABTqVtFjNixxDXZ8Qq/JCd7e7N
oF2DwP1Hr8H96PNApgUj6kbTeENbFJs84nQ7oLiw5F+XI+QEul9dJkjJR28kk7PEIl/FfKiwY0LG
i+SJ+42C191MmisCjLjZzoTT2/ETrHT+by6qu9jfxJWyFofhcXH8p5SYKJ83NpDtQQZh85i5IEkm
dRhl/WrYhdzTC8Y+kMnr78/LsPdEQ1qFeu0m/SrDtZEd3zOhw/+doZYhaut1nZGhnngel27Hooo8
XOGIaXifiGVZY2T1LjPvtat3U9IKRFQOoCQaGB53I2sZoy7nUbnlo2VWxFl0f8JFRBOG/sRen2OX
K7rMfF29Qb7EhJLGZJa5ZRhAvx1BsUtCYrz0l9Hkq6hmrs7IKCfla0WiKrazwRoEh4uvNUUnB5Ji
kyji3TL2n63UM3GuJHxjmpDIiu1v5qWsnXn2Ug73QG26hfZcgaeV9dMI+WhJQKTTbOhTH0rGYJro
GbYYm5kXHQMio7D9QX5Zrh/QMlDwdmN6vt7wMObecS9hD6dfGy47wJM0Oiz20YzIOtEPv9iRk21l
pzuZc8HDWMc7s68ehdtf2NrfUyf5KQvc65lw8YQuBZFM4WYUkEjCjIbSnJbRYDu7UZafi+W323xd
1ZiJkm5nFWgb5NIBVR3gSqhsF68CGKWKx0BJfWxalAJDGyMiFP1jrmsaBSGsm0D6Byv1cEnWPEKp
1FtLVY+y5qGwZ/VAeCD4nP7S1Z6xWdXw5brzpUN5YSb76BrNiGY1fWaPvuESxlE+NRzoEXYG6rXF
7r93PZss9LypkV6Ff4akPlS4FiMUMG1k1cRABHwEKFy4ADz0WAttJoMnlihoRjz+oF9JON3m+MR3
rLLGoW0rwFBZCnEIP5bubyThvSiUTFHcDzZGNKKiFgKwg5+yA3E62qGzSfEvdGLC8oF9VsD73A5J
X+5Mjz/FpvrVe8uurdwHpBsWG+B8W/BPMyDh1vFwbO3JfkN+FQVedSgnypo4H29UPow3uY+spvP2
E0Ps28UABeWS5gjUA0aL8n75glu5I6ULWIL9riz0+g2WoLTt6cov42nyO5BySXi/yPkR5Qc26xHZ
dUxUSMEQaDupHhRJSaxN4PCh0jrg6yS+BYBR8TItdN9tnAWMnOHNNsXIjrywV6CM36SjYbJog43o
XGAQTUU+3JK4q7MCCocaTgTPOCQDq3XA9whZ+9PVJUCjwXg3BtjWiCb5NvR0JEa7ocPEdE0RemDb
T8YUnGRIzz63mSOh9EKFN+8FECbutaSNKokLxByX4Gi48tZeuntH+fVNvxQ/EoPFZ0IbsnOWfNcy
svMm8xiEFuwpq42QwSEuBAlKWRZjF7IquKwMuI5ToH4voq3POXleweTBkfICcoKnF6zTLv28VRc8
NdxEZrDhn7Mmy51GiaIx03+x2qkbf5pvE4eJ6TBjbgrUiFqQXJfMiz/wiBM8eH0TGYHSk/aOrr63
jeU2nLN3VE/ZajvHD++UsIDSlNqgwcztgA/BWJfsc8N8M5IYfcLQHn1AlseFtDmkmGRQz+g0UM4g
xuYQSvqF+6Kd7MlJRRWJYUrO0nZrnO+QsZwwriOrofxBsisP8xzcuTQS64z2GHtv3tF8yQgfY8Jy
gjfyGQfk45ZGZR+gcVnL/DUJHqo4tdpLBniaBZiiYIgHlM2Y3dKkNY+D3TzVJbI9osJ+9zyadIm+
ULthqJ3S3y4eWTqTwAHz0lwpKUsUUvFGuR7iHRP5wpu/FnOydnNdYpFDK0B/r+BpYcntDGKQoQ1n
f91RLBSZID8v8OJLxjggCud9LCQGLFaPRN9aqvURE9Q0x10boiktr/UkQXgfKZaQDnBoz0b8UHpf
ScnF7v0m32FcuCCNLnfYXrJtj1lqbrxsRxZHt3Oy7LMYpnI3VxknkBzhYQh3KfQWZk0dcjk3IBor
rgeIxx1ceZH07PQWQgISjl8zB8p2Yhe7ktPXNiw72CfK+6iqKaLYOuH+nR6qTLMMeEhuk/gQs4Xv
83WK4ajhDwmOFG5z8cmpCG2qTVOu7Vxq4QrujUO7sm0TdnT039zGQEadlrjlxtvXpv1jVURuB4v5
75XCbDV3oKqMrZPSH86uk5G0eGpNrNVrqx7ERnoIrW7cSMSBoMM6PPA569Fgb0PCCfDBTTkRa86t
myEUqJk7dAvpn3a1Hdf+/+y6d37jfY0cWBkNMsVkbr5O+dn0XfFVJaRPkkl4lh6lLVhC8rdsrqvv
EpQw+90JqVlBIAwNaFqdb6U/PYmWHrbViFWKnJ6SAJByacfDo0x1NAlL7VKRM1ga/3hyjnde23Ow
1fmrY5YpoGylTtSod2v+nl2CoMkCp9lb9tTd9JQWqGUMsxs4bBb5jprSR/7Y42XvRw4bhJKk/oh3
wSS5VqOeTUS8d+SMOqEPfg6FRTqJazxnrXiy28nnNFH1h9JZRW+wxhGtUDUz30MuRhGr2/4Q58dw
8rKL48XP8QWdkvfUQ1lErYD9Aj9enhNPbDYebfeJ382hvjRw5vAW1Sf+16dYhjSyDH+vQjQvCS6L
CA0Aq810cNw3pGwDGvTwGSPQcKKyYhA4k6/Ft4YunUBU8oS9Wwrh6jDNPNehCu9B7HMip2WQjgri
ai/JcnSCYI/n9wW5A9CF+dMl9C4SzLrHMrnLcUieajqzcekrYJbz5wrqZFHkObMQ8exUXHN2D5iv
8e1yuw9qB8HNj4SbhKdB4acOXMlMgmhP7IrD7QxAcOfmUh19bK2wkoPNdabJaZPbM8QFNCcSi7Vn
HCa13mmli4HKMw8OGUe89l6lnBilFdKJZrWk4YpwNTOcM5q/02JQ64PM1IQjybRJIjoQR/IQ8agJ
gDw9/Ya62BnkMUBcE0AAzOUYEr7TqPYylBirQ18fbGaOIoM9lLoLEKuUUM/ZjPza+VUT0SgtsFHk
SX0KI31XOQKi39Jczi5Vzab1ug/CCjkXzBYSM/fcEX85wnxaghlcVQeQp6geyWr9LrSGNsV3GErc
/2luatZ/7l/6hUe/r3+ZGjJAU1sn3bSPTWZ8tDgAmWVz+Kqwd0/a3daTxZ5GmcNANnwagGpG91bj
oziQ8stUBQwTuEkbuwaDA9Z6vwAPAkc5h9umeRo9TrLx0KTbVf6TO0lPEKWrSKJDQs/LPBOSw9xo
hQDEuwkSfOQzu76NBa6l2kSO/sOYRX1YfC8lVbK6swNaYBmSZciT5a6qM2+Hpp/4l2XvtuN31bdP
U5U+izr+cZ1a+mXHkT2tfexFLKrCuHFMz4iq1JVMQJs3+J12BPOv2cfBzqYftekUY0fmqlvmOstN
Cwe1THgHfLu3s3Qe+8y9OL4E4mTCmM5baz+WznxyXd5N6QdH13NvwwURFoOUixHTScm5bFS1zkO7
5oIhtlwHZhVcKsM9uJxQIlFUe7KFXs2a/smMSixeVaHYjdwoaasHf9VCWHSTdoSBCUBMdRiNFPbw
T1gE4xahbDc9DM4s6Q6t8z7T/+FTJAFuI39Ikt4t3NHHgGGesMww0j9qVDOQM8c/fup3UX64ztfr
liGv3SfUSOvoGu4nOr4SjLasGFB2VnwuUVVtEFuXVVEf/aYRW7rPrygvw/16vkP9JHe6e7PpYKDD
wyVQs7yBZTsAj2TMv+pNu/ZuFDyOqS7T2zKn/NGucW5M+6lU/U9RD+A2NEahqdJ3hZAhCwrEFyfz
D3qNBE9xJ4yWVW9V3+tIZyxh61ysIA+dWXvBUGmeyLSZMZllKWYDWoJHXa3AU4ucZMORWwSd2NfL
1iFeT9yOiOz3GI9rwraW5qYpZgTQzL8dszVOk5c/4fitTo3tPTqd49zUFEHxutQXMIvNuNkj3+15
5oBPMHy2UBrQ+XUSMr06AyOGY6Lq0YvzmfYwSvv23hY4zpxV8xBqjaReyb0thMvjHF7QHcnTqMrT
ZNv3Zdd4NzPcBzfp1OGaWFNBw5FTSsMJ6ws2j7/2an8k5UpxTMtTTk1hyIbt9SmlbixC2mlmGqml
e2uW6lCNLrUmSj0wMRzhrVVnYfsBlZyIH0KnwTLSO9ur8KW1SwwhdDIBytzPSr3FOWQ43zbxBOr0
fNVzNcKRp05d18X8FWa5PIUWIlS/p+sqm+SA63PYTnZV7qRLq7Xz3qA6OzsbKI305VdbGb9KUEnY
6mbcuAW7QumFiIz4Am2mYBYeOgrKYN8yeEwK7SKey8JDLXJJ8HW6t9LYA2cR/gg89L1gDukwo0Df
eUFBIqqEquqeiVS98eGtpwZdwz5kx1RzQ8VSRDmdNr6Zen8VVnHXbCxdMIlcBY2uSYZvmuu9nsY+
ctf7axid7EBEFFLdqmPqx51TGoxSdf/bj13adZ79A/vEJSPlvU+yNCpkwtHoly8tdZtEnLjnwyzl
qalgYwyK5iNmOJ4Vq/xznXgXaT7uPY+yHG4cck+Le56be76h4/tFNghNwZJ3Jg33UjrG/ZTLvT/P
t3VtraJBu3hwW+OzXmPBCxHZpOCFEhOTQrfGfLGxzsm7b/yxFybMQJEwLaE4RS2bhrjVQLw4E0MF
gV0LgmaJzuhiSdAQq4aKj0KVNapH8Jy3xGarbbhY3rYLi696Zn3XYZcf6ldQyzskXvF28kwSi0UH
UWEVUpAGCpTFm7fOKkTqRXXrhSntOY/7D3Q+PsZ1Zm7XxstVYZU5ytuCVElJjYZeJQiY2EifTlAI
qs7sElJcYddc/7I5BC99oPFqwOgt7OK3UjN4ZF09Zvpj6cP8QBfl4htYFVJEBOsumoEhIAFabQyU
pzCNvJCR7NoEXOiNN6q7VzZjUg57AySA5lUNwFITyTgAUs8beq61trZ9kIb+vTJoQA/mCePNtpqq
F+PLi9GnL4PYop4RW516AD6z/dA6aKkMd+9N6b4jmGl0u4/OO2lJNnracSTvvfjTj7N9jNyW4mof
urCIQtQqIrOYQPvBm0M8JJESDGz1sqkH6xaG8aaHuVr1PO+KTxE08qOQZBqABUbj6yXjpt81cvoi
NA0VmVXe+eDuvSKhcM97vWueZv/W8TVaPXs2doNXUSIK9rwB+2br97dJGzM9Hq0XowWKHUAzhJXE
F2kQ/OOljwmGRYJpLToDEAzNwnmLUe25XfcR2JqhzWg8UqF+tAgIAdC85Ulwy5zgsbdY7JRxbjPG
z4stP+ZCt1vVNkc/46PJufmgMfiWzc7LYrgvqoBgNaiLwcxxUzghcpcWdDR3/AeuyWfXqH+5kn9R
GPIm7EdyBDzIdgb4Jd9on8oWGGnPZlksHlYFFCz0sX5eZTptFt5W3Avop5rfjoEqb5AIIq5iQv2j
sqx32Kx8La5NgAz73VXyIhpW8rGCodchxQBV9Jceg4A+HEBiW3K+MrETHdwuR8JVgStI5vSyqjgs
jrVAluaoQr219dynxnfDZycmaiDjEIjcblvHsBbnPigOsqXm9hiz+Ln0t9Ng4+w+aR7JbRjH08E0
ZbBRQSXQ7ebqEVjzEXfyu52jGMqc+57+0i53A7B2/vzAQVLQP0egSLp2ZvuXosfFoHvxtnj+T9Of
ssiuKJ3StFE7iIrpqsC4CsannJO7mYwUnUAWrzqNdJWyXA95ZUIXwZ0o6cx8nxpg3Qs93/Uey36G
tX5TJTnvAVXcohH2DEK0YOiaZ2tyAnShdPQ0XlN0PhqGvN0S+BAP4aOqDmb1rabwsw7gkeAXggzf
/ZonVosBD+cUvBhy5vVypCxlSMCHlyD9oTAi8cIsgy12ZaaJuaanvB5sB+foxRJCOI9V6VjISavH
YI20G3MWyDltzsGq2Q5HyhJhiZfJSp7QDdNAnRR29fZ8LVg6BDTAM6byBiNUX+cScbZ4IICzuUWa
0j765mlyzB+kQGf7Xpr+2Zuzt3zsEtR+hIYU2tkbjZneNMzqiITyX71OuUd8OrQFsgOQ9vimonZx
GTF1XWsfZVU8ocvo7vxgPDXISA9Ln+QHIOo59DY0Q85Lquev3kClDdNf31DsyRsPy5cxVyH6DUYw
Maf5cSZTl8wVNt2EC2HHPisV31kgGiRGEzl63mtlZMkJNUpyNN46yCiYS06LDM6o28GbrXXqdS8E
JI7K135CAcBuMPt3iceWDaLozjFoAKMYJTDdu3ROgB3QA35htOLlKn+UcwquActpFvfMRmfGiCYX
77rQo1ioN72KHwcPZVuHdO9660J64ohvlh4wpzUIkEguBwjGnxJpYuQ64a1ZBQ8mcveoKqY72KUY
v5BhCXRewMan91WFFkyo6a7POeeVP47kuiOXk5lFX7lr/5Ajugti/iz4RGimbeNEsUbWu94NE7Fi
4foemzUgsCuWaAhoXXQNRwsWrW2XN03U1I2/STWNUGRQfsu4F+HGcc5QKl0VYCn2VUwFC9b8wN9m
5Fud7Tz8CBVjUiRHu7YM9DEvqAByQXyKaeH+a6B6R7FLv6Oc4sfRfXZoLAIUWGjQlTsUd0jJSryE
dIdTFLm7cGFXXvqR0TcApj3fUD4pfbbAjUR1vUQw4XkGHSJXNYIr3+a8YcOXPQ7AaMJVc8TZC66k
aeyC2fyTWeBwwjQU50mcrcH/IkEvPDt9YhLmi60vFcN8d/1vSJ6tiBvVYqA/Z3sSCQDSktSIcBV1
rskWMSQkJbqEsWwU1fG2RVwXGbp9xZ1ZnKziKOZH2+CZzYeK3IO0b0mW1AD+A1brxHqzs/iGeWV5
tiaDJ5kMvNWyYt1jJURmrqZkS68hSnMSb2L2x6M05gdSUYDghlV2P5jld+myy8y+hOBM+ejHdvmz
y50D+dEHp3R/waieHxdPc5TMHlI6M/tkyb9qUzAmtQOmNhbhWmP8jklKMO53oANW71olI63skqpR
XOo0wtcWEvQ65Hfh6qfplgnPR9a91cS87AIOU7C6QHph/ch/at45zyQqUE9ytmuTMMLpCvI2AAfg
0VmwOwchYddmB9H4vxUDeM8ueWZbyJwelvJa5QRDNN2DWjc0VJhOK002vBzrlJOTopFJmIqZ/kM+
900+YEBEF/EwcY7YeBl0nbo70Pr/itvsYgy1FZWOSestRRhYhcw1sgRpsEjitwSK87uY9sIZkPAv
L02HYnwW/XfIXD4ygH+69HvbAQ0mA3ok6flEgcxoNXLzDM2h8IBT2cvZLJqFN8Vxv6Z1bmXdbVun
DJGqqT91bXFXtR2oPxsQvlf0+8ZhgGXF0wfYu/plHmnFhgWEDtm/wupuTipDoUnFulr3QNSFa7KG
Y57jHqo/jbE7UehV3pzoA9XN2gWfp1u3dVOgepAi3fjV5niGi8sjazR9sVwZR2x8AWWgdk8x/zSy
vmM6fo59E3awAI2c1MEFg/Rw01bWRzmgiZxh3h8Ud+MaSO/uUV0uu0ZM8lAZDD/durh1Cv3HZiAS
jdBrzza9pYNb1D/rlGFniEGWxQsQazrvJzIFbhBnn/qkiQ++N1Ad2fZhzon+NpelZ05EAI+VTIx3
DfymSmUA0JNVO2GhThU0SnWtnluTWD7fYwulsEFSyawvEEv3JP6Ls/NYchvbuvS7/HNEwJtBTwgS
BD2ZJNNNEGnhvcfT9wfdju66WQopoieKLKkkEsDBMXuv9S0VpHaJvjK3zr1MoVOfBg7hJqY8QYmd
JupOsdpL22JKiVWI5VUGU9kNOQ/5JbQZ0hagHfgSxw4rqLe/fslZxbeKBEEWifv0f3+URQaYhJ9X
pD6s6k6Z1cf//FX6h/zRr/+3bKpJef71L4TiLSJ+OkGswMkCIHKjQnSueI7U4/lnSXYLHSXy7qJf
aABrD7csNKtT0pOnKmW+suZkk9oAoSwUKJN1sXgDbKWQRjAWheVKlhMLmQ9n0j9ZsAvfHvQpr7DM
Wh45BgyWTH4nsvsrvoy+IG3ChriQYvRORd3v4sCazlxDuBULDF2RhpI2bBdI/q2TKBcFRl5/Nfoy
0Xsh3WPiWWIEMF+axjyWiqqBsC2mv8/nXSUW9AnZtAcfKU6sPb6rTaY1OdHXxUscxA2VhP4lSiU7
HbzuIOLwXfcmzEHCIvDIW8rBr1S44QnPUMEkOBR969DXz5DKh/EuTYe1FXJHUnArCznVukOZw82D
s+kWOWc9mS1TGmVOaCm7KvRidtbg4dK8coQ4vw8ywoyIeLAJ3Rdz88ATTNunJgfWExfXEQ7VSpKb
s17BLu51og+9utpRk4LMN2GLaZJO2wozmiuQYnVDmB5Sbjyg/GfOhNDADM+/KS2ySdeSJyvH+B4a
Tq95BY93C8WPSmlJFFi0E9P5TQfggr12CB9ARxy73jAWAZXDlUS61pYu/qYU6S7jdHPQuHP06f1l
lOK19ZFWmToYxAAlNEk5vekYhlIf24kdlF83R0WUQQxOFqD0gTy4mrYa1QetvaPSiTh4j4QeycWG
AiCOTNFye/DknEjhk41fI1jMJwQVC7yDW0JGhk1Wo/0IA7rNZYbrbdSo5WUdfk7dklsnzhjsqLUW
ZQKRpK0DWl9F7K/AVsiLVuD9j4vicwoUwykC86EoeioTBV3ccqQ1Hc0ypC7Qop06aIAfKn07khuB
xrT/lqOeFALsDRa9O2PKvyNFe9T68YNYGmRFobrXDG1H721JYYhiJPSaubL0hCwPwHOb3RjE2lEd
SSltqgQ7dTCpV/1sCmF7aUO4K7JPwVKUoiV0p4wsHE+H+9EbmwxClGCkMFfpbkELUzRelc44AJPu
15qRUDTjQO5WTWru8B/DEq4Fa9uBXNmUUJm3vcZlMPzTjW+Bo8/FvOYMYsl7vfWm9RDLyiHyCpMc
l0475h4d9ig41KXqHdFDkVUjR+LZkLxsRdJl5k50e1C4oJ1vcI4/SNQhl5qkdQ9UYNtlL2jCg4Jx
rBPYwJl+OlwbldY6yffhrVQJ2xWqUry1VjliyzTSO5IdWIdGzgaYmGBcrM2wkTwOVCpvmK1nXvXY
c4zBYhpXj6B0GOFaWDz6oADtQWyzx6akiVQQmvQomTjGCXGJH8WqSGzKl9Ej8vvEJhEkePzlBJWk
2H/0RvpLDZvU+5AhIkgiy7wzMVGQrwvjjrwqt/G8VmfM2iuM5jIVbuRRZoUi8dd/RsEkH+Fvi6sh
fG4T0oSKnt66Zwm0FkvhHESatgn1uj96vtodmybswUoXyr4N6GPOv9+UPSFNVtrRpzK0Qy01O1x5
rtTq5mMTm/emRxeZTe/QEcMl9FFqItiVVqnpv0RTg4kuqGgf+7Wx1AfAj3oWDU7eQ02uW7D7ZseD
EIac1Cws8vQrRyesKszLna6uypzeaCVK40FmX0JhJFZWcZO+CeO0hwGSnyM9AhZSHPteyddJGRvn
iW8sRPo+86OtFZXJQ6oxHdMBTqm9WsxnXYYuiu/vxdgN4l72WIjoCKoFSgkVz/kscmwgp1QUwIVV
FQY6ugCjO2hqR/ek98wtoh2sJlX70PjRrqnyaV3WPd0aLT4DnXLbqo+2w6z58iYm+a6jn0wC297L
zd5upq1XGjrmi5CdHdspFoHmNRPzyaXJVq/Ssfo0vYiCGzbWedb2SR8H69NWhDeAYikqjd7ofK6l
S2JDatWY3JlEcNbvy4qlQQ9Kun76evIRYiEEKxAIyFR5AgVbBqk+gBPwbltJJzKqTChJmq4fIjab
HJpAkShju5MANSwySsAnI4/2dL52gEQB3Hlm7hRmiGEwqQaX4TeHjJ2EbigRseJ37EKK5wYQhmyE
46jCBrO1JNDcVtc50w/ZEkOFtMIFwckhorGoRvdal8qzPw5ghiiKMW0TLZKXeCwUtKPh4zR104NP
GQE3HdqWTBG9Qx30ga3g6W7JLNgiiQMIR/SYFyRMJX5lx20Ji3KgJsBFTpADCZYzJkmmUncwRSk+
1uRKjX2r7hOC2VfEnphbtSOIuQ2DFLrJiD9CmM9l8omuIEJVRXkSouJrTKp7gJCZkYXHrqBZPmiS
MpszUow5HXH1zFpu4msULXNqtZhf96JXUxSIRuDTVn9CaDEYTMcW/Kwta7+3GvUgs/FYPeUD/ZFR
tPCatBn4lUHtd6AllbVsnIDw5ss6oGHTFnK6FYJOZNZv9wPyMoxKYAwjMy/37MyO/uR1Tst4o7Ue
QwEJ8hvHOgm1EYEdgzVsm0GtqN138FVUkNxj0zqcTJKtZgjVqh9R4uX+iyBayN4pGa/HtjyPw5zH
hs/HZQ19lmWOQYFizsUftzKqoyXjVlbrJHKy0kzWRAOVK8ubPZq6v23NlMWzqC61wgm4Y0MAU72n
hpoRwjMNA71YT9yzswFMZXR7w2gcgN8VZD/99OvgyJ1cVKkurINyco0ElGGioSDotDWaVP0i6BVO
51ZLZkBJ68CjPmgGctwk6/RVLHKOLkUZZbjgH6dULvb1xPFCUEYQFbpKWYe8AXY7lFz7FN14F0WP
iu8l23iCsyvK+s7SG/ARWuOqUXTW8pEqSeITBFyq7Qa/L2ehxk+knZ+30m7q6A/CUKQQOv/er1+6
+SdvspCladVIsTqttWWqAyar9JoEA4P0D3LOBBuPlaN6ZbpRhlHchfMf/PpJzmjzZ9bMGB4aULoH
Ew/PpWvWmmxP0JAYp9twWqASNS/dc4/c/eYvy024lM7Zs/nafVh78lPVAK+xI1D4Baa1VB85LqiX
koGgrvoLVjfvTcEI11/qcm2hJRQWc1kFVqDqBNZCevE7p1hHrugm62ylf/Abp/yq81eR0UucN/JF
+ijj8zpOL0YEjMhGZKedSc0heLi6G/vQmQ6C6AjuY4WBDicoG/wT0UzWjRah+G5s5GOk2Mo1ftcN
R82XE8iD9bAs42X2WdxiCm3lwShOsKD1i/9ISnVdvnfFgQlhRoWwjtDKzHZSvYLNosjLFqcrzskD
yugUKmRGwW5pmeuw4MSQOBH0ozVSGPmhfM9BUrhpcjCNmyB8cOmI8xzlHjc20h5qTP1nuUFY0tCK
fIOxOhxVZFqVXWyLdRnf0iu7bhVWASgM5IrMHRc8JO0me4wehVekBJSSsD2s8nWrrZRH9T2Rd7K4
UMC9B1/NQblb24ih6rYp2mPXp5m46HYA5FIY8IvotXtLu4VyCZbmmYsbbfVjWPdPZFHDPbi1j5JD
LAVS2wORCgVQriurGhKiNSdOaYVcpDuqxgL6dYIKY5HdSWVCTSLcImA2uDm7VdcsveY4nep+CTMm
o59Dw4dy5QLefh/ZoAuvvYv9JXdo9gjRiu7WDmwaz2bcZvv0UTppt6y3Vf3Sym6CwvegbgHQdS3Q
O8e6ihfjJo9LmYEjbEhSYXv53G7xBkzUhiNb2Kc780DhmIPkLdokwzwCfE4co+s/0bDrnOyrOpQv
wmUgAs1R1ulmWqm7O8LJFXltXMwT7FcENVSTP2q2vG8kiRzFo/Q5UO5fgK7G5nACEt+8Yod4YgJO
lU1erKRw3atrlBgNi+rR2gSIr2vb2IzpQlQ20d0U7ZaT7LA1KDLzqi7bW+lkR87haAlGYMnb4JFI
M0tf8kRqWizVst7Li2jrX4e7sI6O2jrcGPcqO2vhhphnz18+SRf57G3Ym8YAIp8aaBtf1S61mQZr
iiXUVh0fGhRK0BcILs/VzkOx+dQ6hMU/zJx2dGyLxg3m7LhFcBzekm11MM7F+m0I7HqvrIsVqtxy
CTj4KX7FEHI1Lmhc8uc5sBgm80qNHUJDA5IkvqNvCDaIJ+pygQjxKCrnxpV2FH36V6Yy5Z0+3yyo
RwG+pvqdIMs7KtwYlJpudrXetdjG33kXbFomkItuzc7skTu40nv9Ks6cN9taCYdyI7Y2KlDLHmzz
udyYVwli1AdQvmW1bk/pdXb0IMUlK8yNr0nvCjdqRVHDI6UcJN4AvXzUz9EbuJxyZay1y2QsqqcC
FOyVc+L0DWyxSdx0L16Vi3UJog1lMG8zUUA+coc4rIOxNhf1u0CS3prtRraiTaRvg21+0p97x3j1
9tXOX2du8V07gWdH75izx3ZhEapO94R/fFGoi1ZceLlLn27XGg/JBUxe6HTCIrlTt38WFRvLp7rU
Zlf3snZxWyNGRlrXf/viAcRM1LIkLoxPdJzjiAHm2COtwYfODHTDs1Cy1jBoYFWO0E2Q5pFEBlKd
ZK4Nd35RPAZvgoHXyK4/OLEOq2YkpHNBMzZZEA7nSmciVtCOECG1a/dhxcNmMJGTMC9Ns/ZhYZ6K
C0ZzM4ckRG9nJ/RrKK4IoJHX6at6692JvlShMlcPCCKH6SxcZfqOD9EdPbdAKXiRpGsMpNJhdDHe
qS7d2MZm1v3wj+ahAHm4FFfNXrgOZ2s/nQSaqOwYDtbe1w7eVw9vcE/GIRVgOqI3VkS4FdmzdjPO
xot/ZUl4MTbKp7CvXd6/iEM9BYMUP5oduNVjtUUMFKIUtcWTtcLMYAcv+re/Qybu03xdyMQT2xB8
6UjAUmQAQx5chGsauda29tEpkAbEy7y0rJV5rcj9+Rb9lbCNXgEQeQ/SRjqV7Vu0T5/gjFG1I3hu
DlK3ObUhk4GL0/N1TglT2ei5JfOh2K/VTV0u/U06OtG31ZCisTCXWs+SqRIHZNPoFaylry15s8gQ
hmbzkm7qwqWlhKbCYJxvhAMtWFTW41JBLEMDxJ0uQbYW5UW28iG528HKQJp9UcaF7DSP1kES18UO
E6RmLMr1sNfXFq+JdBKe41XjsnWXz+GXf4jypfkpdhudOfUM8ALtQrs00jU6YTZB6kfmNjt6nCmX
WN7h2429LWf2sJsDUFf5MXuxntmjS/tSAMMN3HEpvFHnR47rfWrHGCLsOVYXlTehZ1k075aITg+B
8aHymBaWwkW/+t1FH7bTLlnW69r2MQCtywPheu/Zk3wbn1OaRu+UfoKtuYPSoq7ql+CxGFf1B68c
9K5mp7wLD9xdRyIYZ8kNM/oTN2IqbWAv4S0OXMu6RP2ilTYybTTSSgWeEu/0QnkSw61uroaNFu/B
obvSekKk8dy4DcpdcwEjVf/0YLUNSwCB4o7EYOPQfTdA+Kh9ydSC1tljjWDQ7u7Cy8Sd7laEXhOU
BKKRftMqGx+gVmY74mY5+y/KfeCq76p1aYFmomwZbYBCH95GEWyLFICHSHMFEhruhEPiX2xg+uDZ
4ubtMCiOKxJV/MLtT1q714M1bgzAu9/kyxI+pQF8O9CT1y4g2xXhOrLfCG3tsbr0yOTfodZj5cfp
cQamjaQGZa2BMhlA44oXE8Df2nRT8HlkT9SL+pwWGylbBqJNwwr5Q7tLGhDaizHbyg/8/wZJSbgN
uhUZEd2OZPJZWxmDLl/QR9IDR8kcKPGc2UP9wk4hyu+6emiaZW3eOEgK7YENW/FVPTQWFE3XYxv6
GqUb6cIEhfxJDu8UBbOH+hSeMjyV275c+df2KS7XkBl5Y2jXLIjK2ZA64BQfQHsDFv1H7TQo+FQc
TsUoA3TXz4FBbCnOsZ1DhRQe/TfzVT4wSSRf0aV7NajducSbvOb7chNs213zoj4UyXqkI4ym9AoZ
kIg6QlrsYCJRd1msSsO1Xpt0baIoSnc5qQTZifwTLIABgJKTP13zz+J1xtng3kTzYLI1/yJCBLtH
9o23K1W/8JaNz3gXsWElOjAktPNYGG32jAQynyqYKlvKpLdsHba7+kq303sSgAkepu98r1/z58i0
Pde8+Wy/ttkjHlRbaewBb96h0JYFDwvriG6XvKw8JQbbpZTsCgWKndzZxzXZm08SLqXRw0Bd74nv
iTkU8wDL1xbSCQYd84GOm1c8ad1FOKdXnDIDaEVeM04dSEXfEXtOXyxsJcaIHTRVapTeTnxCt3Kt
OXVsAUVo9NqPpktGFLePwG7toh3Q0UePo+OxR31n4AtQWrbsWzH8kAdsZ69huay+2j1EZF4ZlidU
dQjyHwF2k3Xlsm9ZphfgzdVSc/Jt4oD0OZj7Ai+YyS7YBhd5Yufgv/LOJLsu3xZYYNQ1EVnFVZ9I
Yndmv22Mgn0FqIToUNR0krbVjgYA6h11deoUKlhNpPwOQBA6nsWV9q//KjFhsaOKlhhLsl1srpNH
TyIP9/NFeC2GVzG/dMTpPVN19uEZOuygwjUSBYTUbM9IBB9Ugoge2oKwFrb1Db599j7iwvrkYbCq
xmzjOdBsgEId0ttwN8NF90rEcbUFEEaV/XPUFtoNQwvdSYnAmXNFy88pnwjbBXD9QGoQp/aw3gVs
/GQyjByTPOk7L2iOctwBKXfx14hsTebPLRG3+/ytMxf+Lrn5x4IjlMVeqUWw80Uh4EF9pz/DQZQN
q7nCJmPtUSxDAEQsvg3P2QNfWzqLr+CqbhQz+FjcUZwRXvD6QANlLy7u8iUPV9glr9TuOCgkX7W3
Q0Ayd9lv/iezMflBKKqao/mEYfc9+q7ciJbeplipH97exKzpceZjj7zID9YDXkbqesW+36a1DRZx
FXymET0szkMuqYa8R9U2WrFGMV5a8gfm9bp9pvTRlDbpzxwalv5JfRBeUkf8EEcHnCFoYOEcMx8i
/OSWN2+EbqgfFXB9LOHLZrIhH/WboFuCaP7wdvWTX+0ixLwbeS8sjW2KzS1YlnA/zA1w8ReL7JOB
N5Sb/Y2EXgB7vsUHYqCVWHqDo62tS3Vp7og5n0wYIfgfEX7yrqIIdcZ9AEl5FX0z+0nJUgfg8z5S
4PMXX11hs0Vg24Q+m1W+eWovgbJPPrVnRudD+OatiYf3lkO4tHbGUcJf+ElvAdGFNT1CxM5XhoIU
fqG+CnvRLTHKryxYKEtmf31H62QZEE2A0GcVbeptgAX+LF3nyWYWiXGGMzbSuZgPsSYdhjX1PP84
3qXn51KiLb+k7EPTFs85C2P5mqBltwdHPTJweEjBRd4FX9hfzQcQoOF3dOs+WASEq+RkL9ltTNfk
WuoXbz1sjCtzFC+F8UnXba/sxy2oIOOFlDkgMxOBOvbw0vjLFjoImaMKuzQ72LAj9r5QjnNcR3sb
fakcMdgZqRB6F8EBe5X4wCzvLwbsFocID8wtP+ZvyNEtouhshAGE2nkP/jXgfVp4T8kXY7h7Zgs9
QqKyxUt4YjqSmXKwnC1od9VP9ZP2Uj8xPQYPxFAuwnPp9E+cXdVDtpccY7eJL+LKeK5420oEpbnD
5Mlkqb2wt753r71LN+apuCNQI7UVHem2YyvtjM8c2OFd1vsCnWS5rB2Rlh/Nvkdry2h6ry4lUby+
DQ+SKaO/mc/jsLOW3dH76IenqHaEdK2J65x0GVZ9u3GNI2ntHP1mhw+HuB4b40J8mV+gAYLXrvgm
EEF2J9VJ2QG05Hm4/pr/MV9ru/FYnJgF0Rxa25EvW62rB207rLkD4l5Z1TQE73iMgwXRxJQkyPzL
qQuxUNLcOs7bZ7yE7xnbsmA1rMRPogfiesUE/iQwkc/ChUXhGofirX7GTiFz8JQuwj3UbF9rOl6l
Vl0biKB7KwEeT2tm++sn0LQdDtTCWtbE3iyNilca8T6Gptc5Djunr0kKNF03Cdr2Cmp4vAt//X6M
CCuNm5KhYsW7WuoI6KpYx/E8eaAqMUwpU/IsJErtGI3Gdeu1IG9FLeNH34TLq1I7KyPcJSF7L1TK
KET79hyLUblOCH1cBkWH1XnkZejnXyJkN3ZLZwOP96Qgg6v3qjSwXRry//PLYFaHVi30dawHyXYg
D1htVDaUSZWUW+vL+sprq9tbQNKB0+c5RVj0Cau0EDip/PpFn8hKF/w1zQWKmAiMSXasQrYPgfmE
yLJyg4KNObpHLIgUnlW8pyg5KNGORCNq0U2Izz4Vi77wTUQDEtbn6tir8qccgxfPopl7bV48rncb
QnBDy9Qu85IzF/lOrW3h7i798UspvAOEeZktrN9iHnuOdLnmVRHxH/MgWlV20SunZL5NLI/DxaiJ
MZiwWlCZoXHmFY9q/TSqqFfnn0NzgFEY1p9CFN0sUOrVUD80whQzR6p2PiRvvV5QQh2fxkJQ1o0K
/bTTHWk0zvHou4UgHxUOnrD9HzJJvRrkzi0MmZQAgkOJklEIKfIuHs2dVd+Yj0U7aU7sowbyhune
T/KJx8EGhqxX6kTFpymAUzK6dgnl+cOUCde0vABHX0AeZLWvs6HetLismGeSZEPkG5PW4PbiGBwr
AdMJZoxx7ZXtuhP90J6hYDAzjIOZWMOuy9hkkgrtKNDBaANN6tqy5A9ypxWy/QxvESLOgAbv4R99
mlrtW+0rWFPA+0D5J46WsF2Yk7wwsB+jMuA0LJn2//w/xM/vEDIggIr/0HU2n//rfzTVNBEvGZpu
qbgz+dAfQBd9SOSsE8zK7VX4ELkFpqBjvZCJoapTYl3Scl2p0bZQ4EoSRn3/88f/m+8yf7olKaKp
0yFSf3BzjEEbGi03Krhf/bc3qEux9ikdRFQxhFmgRDgQ1S4Rr/SfP1cCO/Svy5ZkxbBMjeaWKs9f
7B/kHLEG6ioPUkWnhZyPCqdYpa9Doz+POl74SURNn1YHbHgH3ULPSTuZk22ubFSr3/7lq8zX+PMJ
SDIBGyTdWXyjH09AijVxRB5auZ4IFiEqBbAQwlcAB9sVTgHkP/qTMxCG4TvQPevuBFhMhOM5eeeP
fxkOxm++iwx/S1FMVZOtn99FCz1JFvKQXjloYKYHFvgZK5CMxVuAF80TTPUvT0L53QCUsXgYWExE
XdV/PImYjt1UFAIR6xnlPqNP74aioZNkp9VOsDbn229IzWtRkHieZusaJ2o5sLVHDoDLJNkqxBAg
MY6IFeQAA2afu6Txl7zYwXaL46qqHk00IMWIMrVJebwFsSdIKynrZqQllavQbC5/fqi/e6ayohhY
ZM2ZevVjXI++StJB7NeumbIQkscGJafs//Ly/BqkP0eOIvPuaCL8LcOQ/3sQDzidx8aSK7ertBts
mkuXGrveoPjd8MYUlGCNPrtMRQeOweKH3twMkXbA/wHnsE8uesCISuri3JNCYRIGjA/aVL+sZmaW
FK9JWR2mEYBGoZdrsfbOYht851VaOX++WfK/MFbMQYqsa7JomRKIz3mI/ONltDQVcLiscByw2Jr6
Rg6tAMRhS6tlTHmmUxWmLrDgzQDtSZzLyqaTVcmjL8F0DWIII/rwRej7lxlXAANhLig+tIKp989e
Cq/3z1/3t3OHotK4m5ljsv7rz//xdZXa0nMj5OsysuxWgmqD4cqeZuyUlHb3mJb67Ol/HbRdpFC7
9BHAUZNZJKbY/O27/O7tUZi4RRVFPcLQH0PAR1giCeZYubFG98Qo43E500bGgJpQKZdrX+N9ajpa
7D5tjD5IP/98M377+iqWJqsinDedgfjj2eE3+c8YHBAULStJpsjchYhEx7sJZnMhK/mint88fFkx
QJD54XTyNTKpK804mQGbHDb24YsAKJ40Yn+7iaSvxogpuPqHIilg9yScsglzJe/81gXeO5yIHTZK
CqZRt50pS82MofrzhUm/v7OmbrAay6r5r3kJDSoDSKzcOt9pLSV2XcEViGrNGUDNkP4SbybJ2iQU
ziPIL3/+9N+ti4ywmXgmAtxTfqwJ6uCprZqyJowzp0egNNHP7POuj9aSb9wjLaNA0jd/uebfzVqq
CDFJhe8Dye4HTi4mLrwbk75yp4FnieDmVTfz1z9f2d8+48eVgU+W8YkyYBH5HSa9Wqtm+pfJ97dj
kpdBUizeC5rcP8ekFcFqkRteilJylJ4WwMgsYg0MMC3PLuRpU/hSw5VWtgf8MhdMTTTj0Q8nyT7x
yl1YdYdOxB9qyhKZeAldKoOKQTAGr2HhO83MJCUSboQFNt7hkFAZnYFRvvFQhN77DBwzPVQaf75x
0vwq//dsr4iiZirgOUULyf6PNUXVilYRgAW5PuL0RcMyvlAJJZcRQUEk5zUz6uSOu5uWA7gbXyjp
mhRsfQso8n/+KtbvvgkkVzarmiwZPyedUjdEcyyU0i2zb8Gn2R7I1K+NRqKPOxJ22Xg7BWBFoOz+
/Ln/3p2gmjQR1hk6bH3z1x36x8Rr+VIzVXFSEuoSLA2Zd7LmZtt50eFHY9Kd8yf//InziP9xz7k+
UzMwzmuK+nN3bNVhOBFVgDtMhdAbocxmK/tcVNHj/8fnqLIo8YCZzdX5yv9xZeQeYC6rjNw1qd1M
HrlLkLjBVP9lr2kqv7uef3zOj82WoCQ62Zt8DkiKRrDUJZpvTvn6QhiQBUi5Sl/xIQnzDYF3A/N2
8aJGG6OMblw+tYau7RzBmjVXSkowuL6SlEB0InZCi4nUaMI3iXVQKUERuhm6pQrgpvWpGZH/iP2+
EMlSkJG3QApH0Qvdp7VMRBWef/VhLcuyxzE/UjZaWfvO1Dl5GqTEhdOhIwYrty1fRQCfN6sgnz7w
mQubngMlnskeeSS9/KL96EwReUEckOlcZrh2hvitN5YcT2m1zSxkKzFfJAOlBNjHAnNT3yzzDTIk
6YaPcWv6wUuf6iLCVeg62qBeoG5/izDxlrFHB9vQTGqYk2Q4laY9E/wZTWcOzeXao8KaWzTAOx27
TRQjHjCH4DGcppsfnv48UqTfLExsKA2NyUBEGab93C0lySQoHNNy8owBAshBf+2S7KL08tWsrHeq
Ed1CHOMLdp4nK43OtRWoQJp6rP77PNS2Y6ZeMa8/a1K5koLiPgnJq6STlSkrDRnvibyexoDCTqnD
8fcfq04nXjHwWhtT4nogOKiq8Vcb8QVbG10qNXjMO1qnAkBQxXpP+v6qkXo1Ne1VhgxddwC/o4yG
SGodqzJYqdgIG5W/ECXEcQztMujxckaXVFb3eEkuctNdscz51Wc0ZhtFkT5HX1p7AmhvlUKHUslv
bSati4HWY8ht90jzVcMwodS0giSNuALPgj1/T1nt42VttNdAlz5//b1O39d5fUF9u6w7CBUycr4m
sbZQyV2NtmBbiW911LnewJwmqc+KnG3wWWyTMDtMgXz2NfXkx7AhguouTPkBtwvMnSC4B338UpEg
u28CmDyeLzw0WX1QW+OTDHOq+Wb1lGNHPMcdUTcZfOOpzR84gzKmZrD9X0bIbxYK2YKWSvFJQ5Vp
/JhMvBRqqVyNqKPBkOV+NW4byKW2blGHTCvNgaL9GSJgR5JRIWcReexxPdAE9ZTe/ct3mZfzHxOo
IhsquAkLlof184hClaXr+iLNXXAgyNOJmRbC2ahGGCJ6uVaXui3Ce9EWiv5tMJoPKRevdYWyJghM
dZV3Bd1EU/A3fTP8ZRGT/n3qUDihibouSyZUzJ9ze+WPnRC0OonGWAaodxUmUlkaL4jL/Z03VC9e
OkEnNOTErQ04W4HQb1pyVv6yqM1w5J+3CL4t65lpkgPIjuW/5/5mjInQGFvwsuYdIkC6xv+XCqtf
3BBMHYshGsZdliBOVEj8nWkazew5VzsLWXECD13UP7R0l2AnoCw/nOH9TYfcE5A/YSyR1diWLZSz
XtUsJ104K13CtYSNDHEOtpaakyzR6gssG8lfFs/fzVScj8h/FTVqG7L8Yx9Wx02RxHiqILS2x0a2
aL1XbzCoFl1S3co+uyXtiPRHmYDF5G9/Hnn/3kGr82oqGSChDUvTfuwz467A3SRF2FFM2k34lZbD
ON6o1jmhXu57OX2YBMRDf/7Q34wpdu3grg2DjZEi6j+uuKjzvPW7NnHzGMknWsIirt8mvQX6EZ00
D510hkdueEsj44KK+vPPH/9rC/jfb5sqKly2LKmSrms/N2Z+mBSZmpSk3mmNSm+xY3ToMtI7Mn0n
9RQl+qXDHEB7W6MnLYC26KlOlJ26GETzqWqVWzv/MUHvp7HGy18MJhWT/G0cH5T2AMZvG+VY9I3q
b0/r39MEX5xDB5t2TePrz1PaP/Y/pUbdWm9Tvjim+0DBDTyZnxEmfBCUfzkd/G5gKBT9dG4TOyHt
x0cFSIU9s7FiN47hGhg4PHxjnWrtwUDnjWWME2VjPf35wfx7w8zlQUxXgJzPk83PbZdaANYUTEJS
mO9iq3jLR+kGkmEpFtL91y2PvXSlysZfxuO/t6+qyJFcEefNOh/84yXQaooYjWfErtC22zHpCLKL
T6Eu7v98edLv7qkmUu5SyG/htv6Ywth2DWHIv+36mXbRO87wBHLPBTeWyvylFJR9rMpOJGqOCVtA
rZllKwWnVTtuQkSBQKqItVAIrRK8v42s30xC3ANJZP9uyqLOifC/h9YgyANhfth+K3xAUxhcFW1g
DvD2Tdjs2u5FIpBwoUcwoqS/DTVtXml/vo/z1GdoQMJYaX58NgsIATRBE7uWBlxCxehHBQTWgmjk
zOt5v2lgui0waIJrgESSkcHMFaAqTslXnCPe+s6byNsID7+At6aEEdDkpVYkvMdDGkOsYSUgYp7X
noKZJFdLnHGIQoo2c7w6e0hUTOTDTJD5BR1r5vxNHzcJPrFkdrTdfrEMhNJcaT3wol//O0A8C3YS
0CdM5JRawcH1/WtTa9tfqSxTLs6meHKmTaW0YR+D5AjfqeuhfBuA+xGV4QLismz5f5N2Zrt1I1u2
/ZWLfOcpBvu4qHMedt+r25abF0K2ZPZ9sP36O6g8VXAqBasKF0gIKcvW7siIFWvNOaaongA8b8r5
GPDBBTffpH97Yz05t2aEJ623F9wUw3ANLRa6sde++TF6udBeO+Mhq1GjVQBRfLs9FDkkEkxTz7hz
1mbZ3P7+Sbx7cxE5wPhCGvD/3ywkmVVRPARFusPTiaSKl60n4uq56oND2zv9Rq5g6XDuZVF36PX9
9QrG7WbmZZWnu95k6IQ20WtBdrBON1V3oIS6wjxADw4uQ5k2aW3Gqfa7U+9NHz2Rv1cqc4deMCby
aH7y7v/1iUyxjo0YNOtONHAvWr6shnrbBE9JNn6xZyvna75NZV9mI3zmff/fv+G8CxYbuuXp+tuO
HLeB0yUhq9mY+M/z+12jL8tq/4PF2vj7IZkmGCsjcwba98bbu3ZoklxMBSuGkzBikHD+F2mZos5y
75KR6BKHNSs21S7qHLnoFVc55HkiT8eNQZQRtTRKc4ick6Tkncd3kSU/ZzBzDJ+wgQF5YCMQOH28
DL+32hBDYQnGDu+0ZTyn9kD4dQnKzvagkeutleUTb+WSyPnTqH+46r/7PhkmrDuwF97fJjcpb5Lr
0P3ajcONJlqQyEn51NI2BQnpoaxJo+9t+t0C/NJr4Kp6KlKnOkQ5ApjfXxjufAe8XQ74oBjyWsIk
nOTNPidbA8BTUCU7TMa4dAD9e4AfIFASXpVEaL8wSRWquQ2pJigJ7qTXbHXvq+tZ1wxtTfEyBFhX
oqzbNZRLMRskqGkyGie+dJLEon6wz7b0z6Myrt5AM6PkYtDN8slSyaM01UNWFk9y0E8loHqywPAy
1V9rz15XAclT2CifaFXTgpTXSVT3JrQmwq9m8PBLVDBsD73MXBeGc8JjfN+ZIGBKtz6GrQnegsAf
giN91wV46nzOI465XPY6itNBB2tpnEIuhwUZprB2vr3+v+tkhNTyLpcVHZWw+B7rH+2q1rufvUuH
lfUPb9/b0r72m7mlkLGzVfUhB7bkJd2hZ8i5mm+Iuu/RB4XjzhakgA8khfFOx1Jc4zp/ioP6Rxs2
+0m3rlpElal6Fuyqrh5gcdxOVt1TlsplUoc/4u9CghxpQ0QJzniLw2tXwCJLZs6UmzooozXnuePi
8kq7WXYmusd5LTZdfqRDwAcvVeLW6XASFMG9aphnudoH28B7BYbQLY6RGLzlfIz766qYuu0QRwBE
dpoSCzHk98HgH0j9E0H1qajHJ71Eq+Ond7IYPzjjGO9sQYLFcC6aGdaab+t9Q3BXW9i3d5MvnsG1
fQH2/+iKcF3J/CEuv7XC3Jm78cWZjWU2wp3wi164p8I3n7xOPeQVQD2vZOpXzp2qbTMgoDD8fEO/
B0uVVA9hne5/f6++t7rS0xIO9T712N+O3R201aEOimLXxyja3HxftfR3sv6hTvL9VCYHvXc3ZohD
C5XmmPPk0JEser19SBXqCDfEOhPeEOr5Ix6sL5mnP0+w4GLvk8jGp6TRPzhTvfvxCsFYklkMZ7q3
u6+lyTiqvabYYae7VE5fIxp6DFR51PXoLqDYytNhPcbBdvTsD3OF3imseey582wIW7JW//XaYsnr
VWNVXFuEpyzJg+cCs07cNVu7WNla/ICz/hBO+nOZ6s/0qTcQ27Z5719so33Amr9IlIeMGfi0qefn
33+S7x12eXIcZ0xqME5ub1bdjPw1gPN8kpMqvoAb24yT/SW2WS6D0F1wPj3pOb2lwLYvTiAP1hA8
fvAM3jlX8cno0vQcDlje2zKwdK1IZTndpWrsHubPp3fkLmiAmKsvluweCLd+LDLnNCTeheheic6j
iM0vJBU+Kze4I4jySw5kXyOyFk/xB3fnO9uxMFHVSNNiT/rbdL6Db0kGZJWjhG45Vxcvtl1d04YL
KAqqO6/NPxoGv3exmMRsGbYwDI57by4Wrgy/MJop39Ed2NQExNXwTBaQV1elEz7E4cgfDh/czvNn
/GbnZV6v26bJBNoy5LxC/XJwL6d+qHWf5hWO5c8TOsYBb7irzkGRf9T4dt/7tH99rDfXm9TiJLas
uVEm4WM1kY/BVEDq4oQjoqdqKACwecgaLXMb6tVlKgsXE4539EbJTeussKxfZ6JvZrmbgHleXY57
vbA+A6rPmOSTTgJuKZ225Ryb27v6vtHKK5bYEIS+qWjWQpE4useyra+v5GMkmhnjR9h85YuVix3x
y7vY7sCuxNO+CcW+yt11XnQ3Y/QcGO5aNjlKOvfg4cGm5WKQHqiKcatX8ljW3UVmQF+0cVtPDfnP
1TUB4NNqWE0xgKbdOevGvdniUqvan3Gsrl3Dswzyy5BDMMn86cFOmZQYkkijApP2MnJB2KRk+5bf
vX04B88WloT54utfiLL5mjQOIYbtQhvNcQlIWw6rTickx4RIs6nwo70SLiUvZWOhksSNZx0cNEFu
HFSbbEAprWdPJdIsOosNOVjqOAVjCgs1Zx9xKpJ8Cq5A8AJbyyTe05NBdOAOxgnKqGUbBz3CTdXD
pgMU1Y8xARFtct9mFImmtACDpHrKr5ip+8gSYSXYl3Bwwy1kISTjdLAXhDB8IWdzIMbB3ObEAnla
eQdGD48OV/3k5XegzldmST3m6sO+ydkKbahxCX7hjuwgmbxI7EFu1Fw935uTMV+6qLgL6vxOaxRa
Ch/Nk4WlvfjReOKzkeJbzJPiMR72sAwXrgPulsHBZxc4kl9i8gZSLMNdaPO7Ev+sE2rVAg4wQ3uj
tP18SQxOdSdH9+g5IyZSnuS8DgBJ36Jv3ZoJ3EM/PPVR+6Vwg2GVt+P298vlu/ePcF3B4mAiW3lz
YHWqplKjw4JkNP6qdliRycUcSxIvUAlZo7NuJ3nkJX6wDr5XpND/4PSKmAKt0puHtcMRhkpA6LJi
/CN0ecmTjH5+/sFK9O52ZFNhmkxsGSPKN49jIQ4CXi/zXT/KXdu3eKIgwWe4demmFMjpFmUU3sna
OEfE4lTi40rhvRWfTdV1eI/pwr49OMoyq7Kyt5ko4OFIKxSnLfr3XnNO/PEFoQCHPm/hB9M9i/86
JFp7BRLxpNcAkj2aj+TSnpSqbxODSC3POfqZwQTLBpbsE0TTQ85cZCLnFmz8XZDmz0Wg7tswOMAV
P8qxA6ZA2lRnk5Te5nTzA4JCAgzEWd+uxsK5mi0YuITlsh3nGWGqLY0aWmk4zk4nfXwy82lHXDOi
b3cpCEzOQh0h/7PRJAhzOgz45HoRUh7dV+Vd7RVo2C1MA7qanuZPs4AMhv9rSFZe7DxylEoyMprL
EXxWfFfDW4LcSyXyzScU9s+JXci6YcLRW4kgolHTxWePIpWsghicAl2oJnPVyog70sprMI4ChHBK
vDGRH6QQIFBXafmCkQowqQ6be+jA8iOM6AOLSANlXcuBBNMRzb9bqgC8g8ShLeBQMHt0O+fQ6Jgo
0zpYtAMe2y5+nJIS+kY2i8TxfEY+DzBjBX9/D763XzomR3SJ3o1Ldb5Hf9kvI72xszzpcuiHzJiM
T5mTHsde3yaCuJr/r4d6e0TrSnjDBcjHXehCUszhC+f02MEkLnulffCy3q2SHc5V6FKQo3Gc++vr
0iujLCqr5nUluyYkTS/I1+FQbOa6PRbjV0Fi+oSTHdzwBy/zvaqHLg0tKUotzmFvqh6nRlaQpywv
A2NfCOhZhuVFqYsbyqMo+Xz5/vdv7PuPaNPJn4NN/9ZtAE6NugWO4a6Oawxg9RWqzJPwx89FWr8o
9hCoTuvfP+Tr0vG2zpr1sfQ6USu7b8U/U1NC9SdBYRcPabi0CDns0DhitpQEjer1YlLOQwObiSy4
Pn3wvCtB2AhiRmqEup9HfQUec3WnsVE1mF3xmWaKijSatnJE2mBrBdQJkkfczD4miN5odPmY4qa9
U7rOciKiOfBLtXQ97rceVxpZA/S2jx0c3RX3yjGK4EsxvG1IJX6oU4xxCiZcJs1dkRmfBlnd5lo+
Lnw6sQiaV6EKoQlLLVkZ5CfQm+1xHc/u86oBmoQAkJCwYsnpM1/C8f8ae1AnbOB4v39X371quWZN
RkGMptGg/vWq7QefrLRQZru+Kl/SkYBjOin+tAdfdzGstWpXMX7H6aNG5nsXEDwgGpk0dK2/nQya
ThvD0nCyHYTql3ji45NT8zSm6imbNRhDXd7B/bn+/sW+t/szeULxrs9fXqvrX1YeXdYJgmTIhwlb
SAGuZinRac1bf13Yh9gTN2lRXef65PeP+96K98vjvj0/x5OVdoWtZxibh61HVD2coebSG+JzXXR/
Zjv/GP7v+yHA8p0ONSnEDiIxjqWsCm9a5ar3CPQglGln5vH9MHT9KkK2HtCNNepUEeNS/rQJc2P6
NG1HPcTL7sHMoG8o+KB9v3EXdrMzg+e0gH7kOMNNHJh3sCqHzAdwaqaI/DTxHDh4sRoLWJ5vf43R
SK4NA1neQOxeA2MwjAHn2NMn1YI0mZIH1kbYvZCnNmG+p6bFFo3bpMGtTXLb51dziePFOrFP2O7k
JSlwI1Ua5w0B/nrByYuGcUGtr+VXYjYaLCH0nX2xDTqbjDvVkKZHMCRSqnVu91+7yeoJgePYI5S9
Re518Z0AknMP/JJME7ZgBWMiWQYGDOHEHO6sNDzMdXNVm589KuKh4dogUmEdhMNnK5iIwVLXuGgv
xD2UazfRjkNir3vws5EW/tSmelzboTqQMasudh2SFoX5lYTeD7aY924aOQdQM3jgbn0r6kzTskF3
WdJXLzldFebnDhyF0q3PdmkfGfh+VkSUfbDSG+9dvBJNBm4Il1Hx2+uJ82VAbiELhJO6FwPgPbJb
31iJZllBwo3mdCgxj+CaSO4cPybSMPMvQxTHuyDOHuqWsWZpMPbNSO0w4p+5X35Bb0+4VTfNaInk
CIsXXkILUB1s1jrtsAALGxrE7+/Bd5wCFh4LdB4Gyw29yjf3RaCNKZrKFOaRn23QT+Fw1+l4D7W4
WBmvivwtwtkx9Wkj/PVECwnbkxJh9ljQIQ8wImpSbbuWVVjlD6Tqod/C6rQltQAnLvx2Ij3Sx87c
+I4JPL6EeKk0AihSfY6G1sl9jbpw9/sX9dpferMnUu3bYi6mPNo/8xXzy4omndHLlGGmu4GI+4qm
Oig176oKp1vWxrAR0i9XRQY6PDPENYSvwBk+x94bkA2i8mQbJRwDoFZ6offBOvSeEAPRNqOjuUpw
/9aYDQZ7Kv2Oxbb0wlMbpU9aWt2FBcZo28KIrMg4qeF4N/ZwBf54Ew7qbDP6WnQ+J0/VuI/9Jgvz
F5XwQUGpR+aWvYykFbg9v6LNvSOhNah9LO3nB++p/s4KijYCqQACNwY7b6eaeuwHDm2jDH12TZBS
gt+vHVk2fP1A8jMaEd7dYSqifR8eZA96oIiT6Sx12A19+KyPlXHDAI3pdgoxyPTnfM62QvUmxqdg
4nYZ0+/kQ+brPlc30FHhnpCsKEt6HLnD3WJHnbaK4aqS28nNNkIdt73onsUKQGVeuLs0kRZpuzln
Kc88FAYJOWZIX3iefMFNCQ8A1ID0pTQoum7mmvov+BTvPzeVGaI1lNpar0qUp5p579nR5xwZ0sJs
LbHoS2olT/NOifzh9izBTtw+B7a+8m2qmbzbIWRbVc43iKUvgR8chgD2UxDbq8As7ub9pHM/EYP5
bS4KVWp+bur6Ktr22WDW1/F9FxmC6T+/2NTVNaTm7/tuL0vFgDw8Qq3vVkHU/zz7unmR7AaBFSdb
uoVY0uuKyBTp3hGHzPERIiBLbAfzq1S7KZ25o6P+LS/GHx9cC+9dCgjSTB3RCofat1O1kWFC2igz
2w1xkYKFNBfgfe+zoBm2nOd4fyJ511kaIZ7z+oXPJsnEB8qSd4oWDIIeOnN73tHfNniJu66qbC7Q
ZMHH16flo+OCGO5kxXuDnHQnx2o94SNdRLCWP7qL31n9aZUw06GNS4X4tvueM2Nv+yzKd0lLiGSZ
xzurgGHmArpfmRX2qgIz0smzH2zugU3mh8BDm51fFuQ+h8rbGnl88dvK2JvjHAHYSSCE5HLp9r5r
B/8MLXNFYNI18ggOpbbYUtVQE9b1n7vYf/ylLGr+9Z98/6MoCV4NQvXm239di4z//nP+N//9d/76
L/51JrmtaIqf6rd/a/tSXJ6yl+btX/rLb+bR//3sVk/q6S/frHN0NeNd+1KP9y9Nm6rXZ0F5N//N
/+kP/8/L62+5juXLP/94euYjgEaM7fmH+uPfP5rNrdhnZgPjf/z6CP/+8fwS/vkHrziMgqf8nX/0
8tSof/6hecY/WAK5/ik6Zv3QLN7sX15/JPV/IBMQmNPQ8CJwdLh286JW4T//sLx/MBHhinEoWBB+
zTtXU7SvPxL/cOQslfLmHgDrrP3Hfz292z/3tj8/uffrXTE/yK/9d4PZC1cnB2+uUIsZyHwJ/7IH
VoM2qCptxFHzxYOqq+JM4qV9KOAlF738PoihPugtCDc3VToj5mi6qasxPJKgdHn9riXd6pCl8g4w
qcXJNfvCULA/vn5nD6lYaCLMNqIMfpAo/5IbzV2haUi1c7iBk4CnluR+dDB6uodjmB2DxCGAuiJU
V8u4aUY7Ezuzyqu5GP+KGtQ5uk5339RNcMP+Yn7yY0h+2qA3ByQ2A1VqdsN7fdsobbjHPR1tHMcv
moXUayRjbeYfVTzs7NBobixDORdf32ZGENwJuyVRfMS8HNkNhJ+pD58cVe0yjgAMEzuCeQaRP1QJ
Wq/R94x1NOTWXoW+v5Cuad0xuSDz13duO9/QHrLYfjIRz90NnVWD0dR40tUPpwj6BzeDPz3FwIZj
8geKyhi/BbqOGR3ILo05uwPABsHNMoajMuh1pGnjMB3UEbWDbgoqT568doCqENIE9TtCB/n4cPOg
VL4AYZ0ZKLPBVcThiayDm9Kyl3Wuxr1QWnchzZDNIshfUKEAwO4b+UC+yLI1jGLbdYm7aJJYvymI
WmHPCLNl1CVQcaKmOzm0Bxw99LeGBTGzdATkIhj/iTsPxxSx1k3knfoGqFBo2svW7rwNmTH+Jcbg
rwVk05NqOgngZjImWdPQzGbJq9vrXuDcOhMfS2gHBGTryTlzu/vJ1917u1fb0THUxaqCAVoqSRha
b6O9IMeATLv4HBKTnJKyt1ZKVkd/BDCVVo8BfYmj6KZpGerlfV9J3B0uJ4qxSzwOHvDnjME19p03
m2uBz3gxiFpr1AVGB6BGfUfQH7GLWLLMm1aUH7q1zbc3nDVbLecDCCwAml1vbjivAZPs11N97B1X
W3d+4awy1FamovfE3OhMdiP4KTN6INJX7HPSLwDw4lK14I8JvOYfNIaQxs6P+EsZbLAr6tTAFjZ2
z8EY+6b1pkWpWWoAd48yCPt9mmQxIW4lyKeyv2+TzNrrHfIkzi4JNF7nG+FvGqMRqO1gNCtpztaE
yln6FbHOKdE2RNpOyyjzg2+91Z+AkS8yK+u/unxui8aMg6v8USJnXDEYH49dG9P2sbE3WyJxthjG
/XXc2BwyO23ZoYdAEB2endRZVYUcN6rlHwZOSakjmckFRtPv8ahBP3HByiq7nW7cMT53LYXzOLr7
quu8VV7eiNRyjmFnRmtdkAodM8e8WPpemX72Xesme6VjENk6WniurSm+Bu0svg7dI2gID318p9ZJ
IjDvC/KnNBEAStNRxZfQuNoyVGdUgw/k03wjwXC892pzbdf6Y2LE1qkwm4ND3sbtVPvb0AdBaceg
/qXsVioujStZBgWJfVY86HsR9PcDeWO7kMPvIohTCwwJYHdKvl3X/8x8U22ruP0kaoebO5rPkCaG
f/w5lzEnTqB1GS8GQXwirFKuzexrlqlgHfW5vbZSqVaKKBCES82iyCd4Im372XUGQpPmVJsYfhFx
DOleozu+eG1402JbEdgLLXDKjlaDbcALinpXQ7y/y9123WBu4SkVO/r/9dpLxnUczyC5qh9O+FOM
te8CYCjbqt3FrlgYont2ZU/ad1zgQAinpRCBtWbkAP9Rc0/kBxRHxB07z20gUiVEKnY2cTs2F0ir
arRWwAg1h6ga0MfOlhhOiEtq0pa2lvR4t/il8XyP1La2oyPGP6eh2oVwFLsx3ijqTBxroyyOlSUz
ehSGvxwRIaaylGvFwBE6sWUdjWm88ppuJtd/sCi41rEFTbwRziWdKmSr7SAuqRXNaLKZCueR5x3C
X4ulFW0Mv462wnjsqhGwK3cHtlHf3bj4pp1aEUpaSHUMdX1XEAZ3sn33LnRiGAO9CTYtZXZc+dID
XRnd1AIIkvI+VTbXwJ+hV6b/BMkg2gZMDetShFvRR7Rf/Aet1UinD93qzEGI+QlseTtfho4qADaT
lEWYDLw2wNnLtvW6LUQxKGXNtVFiuPdgDbmQw5e0McfzSOZZDh99r1nIn4bSJsFJWDekcJViMveN
afzQaEVxeuN1JpF/RXXyWNjMdDUz36JGj9ZzuNQJ8lopBtKOq+EWQXCzJJPyUsa1tvIx8K/9PHrk
AGcuO6fkdggZUZFxP6xdcjNwDHY0N+pyQ/K0XIcoHwgzi0ikM6gFvDLHugKWgQkI0Fl2qWqo7Qfy
IetdpTUaOVN31CTNOkdvtUIfB5mNcc0a8c2noBu/W0zeyXUKbuNaAmar9GgbUWUOESPnykq/SQ30
5uvKU031t1CnL9eFmoE7sH4krfZT09raQhA7sx1ytPf9/D4UtX3UY43YxoLeejohrPGvbvullsis
bXGrdA3mmhjcRdAGpPCYaJmlo9YAcJgx6tGpCLFShKlmb/vS+lFGqXUxf2Swb6gZ4P5W/cayxc+e
iTULoz/Hoj5HTeSs5Xwz5r5/Gzp4oXNyws2uhx7H6OR1jSvJyFnUFkVG45qncujUcVTRLh1gQ2XC
rsgQqL/Ryox3WkYEWEOUGwkAOK0g6XlQ1qaKmNi4M7aEE2HOHW24xPOda1jjHO8xrcue9CbcZxs7
u7d9okFanfbnNNgX1efQMuY7MjOjJa5nEtXd+lA2FFR1A6ylq2kGTmTPdTWESmuqT8R/jwumy9Wa
jcMhfVO9ZGQ2XrK23Qi31Xa+UV78Wni3Ug/krQexYFkGfbMAN88h3WxPY7uqeG6EHWTmweGcHY0c
3/FRJ/eo+I5WOTbHNKCELaJwr2Q5Lt150lNpnbGkbL4SggDAroS1Q/blqQLtXEUGYRAaQLsgN87+
GFuLZiLtkiSqEJZfvM+8SWfe3dubsXV/9j33H1r9aYVmXofdY744rMa7hKjbNVQnKBMSrzOUgmlF
VQIy0bfzQxp4c3RC8IxaI7+jG0anpCi+EsMYH2qzvSvcRB1zFpNLndrGMWonqAUlYmBOD/sUwfxe
6cT7NUriQ1HlRuudS5FfEj0CzwY5z8zSQ0Mc/BofbHFUaHA2eDWftKkd0WWYCIwnN7h1A3mmzUZB
RgT8qYOePiYLxWZ0A2BoJFfA8FajXnGbtBZcDAa9yzwbi3UhyLzQw+pMG4CuStA/tYqUu0pxE3Zq
togF1ngEj3JyWNM2HvwB+lFJv9Q78osbnyzDzAvZICyALJXp8to0bkZLI17UrUmn1uKKk7NPIBY6
jzvIMuAy5+96Yn7AlZfRlq0Gxh1b7ENqhDt7mmDW2V20Zaa36LIAUEntJyu9Yy0XqJfi1vDvAoCA
Ognpnud/znDFL8euyjYKPSye2X4xxYZcT7b3lLplumZE1a7rkWNJ14D4ywPr01h/K32p1sW8wEbz
UtuSDrF2JpsmPLfSXrTjFzObwpPhkYRgka7dNwahP3EDLLlq2eJr3P9heK+U90KTszgmhiauTScO
raRqSilpqVvqZ4EVhpmMuJSmuPJ04l2eRKiNdXXbOfbeTEI+wcHJtgFi0aYUMIgsRR9rAAvYV820
6uaPPeqN6DL1w2PSt+WKpUiP+nWQ2ZJQFW1PtNWNZSY/yb4rAXwjKOJatTS9viP88NI1CZvBJH4E
TJrtxENpQoqWxk3GTbjiiSJenN/cMY43qZtr92xdljOKS17rtzrL7s6aGgbqA7jiOkzdvS2zry5o
mOMsQ57CKr8vmSxheG7xa2ZtRd1JK9mWw32kG2Q5xSwWZsq0INFozHmE3aNRMj81rrGWSH0jWajb
bKDp0dFQ2oRFlRMszZc215+LmIxhHC0cwLBrHkO1ChLQq3ErbXZ/gsiMqdvjeK7JnpypaiGvBNr8
YG9hNMCadmywqa8HyDpyp/scXUFE5AFwLWtfRjPwnBi9VUQ1uNJzv1mMtWmt/TAbduEEoC/2jGBH
S/YmrcN8U/YgbN2S3qZR0qHPRof2W5a++L4jlxrdQf5q0tETDK195KKCHwy1kFFbfn29KrMgGG8J
9jwlun1DSmN5G1ZEdDcDWdOGPXwPOSEtY3JgNkWtG5teUnmX1lhuSrf6bHC6YyYTNwuq6/LgRYVY
drljPfHMeHqq7FfMZ+1V6yTZNu5GsIxkZG8msz+489Kv0CJia4cQmxvJHlWAwzG0XOE88tm3TDLH
c3NauXmptnSx5it92kkt++7rsgE9tmiZol5qbz/qSbUmaM7dN51zb2pRvPa09Bho8gcJ6fqBNKsX
Kyq+c8S1iN+AmCsMzg2dB4ivRIEw1HG66hPyImVoJt96MtbT0fYYRukumxy3Mn/uIIiao+X8Vixy
E5JuZbdMo2ijdZ04da3xXWAN1wJLLs3RMNZtOemg1HqAlWSOoejyq1UXWt5C06mtbC+MUI87ALk7
I11XIbg7Cwa41Uvg5PjTT/Y3j5WNuCJxb9KIALKG4cPPg41eePuU0fmjXUSAPvN5zl675s1A2u08
tr4jncQj2b2dtsVgXGQ9gwggX2tWvRhFVhFBRPnBXmEefrhi0C9pF8BOkFjrc1z1pgHfMtIprpnQ
fQURVz8kynjA3btt2yo9BWPvkupHa4UDvoESJoDjFJPr4gaxgKtu/eRTiQ4AA4nfmvujQb23JkGw
fAv8wGiaYm+H2V1bxY9+VDhLo0ONFDvzXSCdiSYDC4DMqu9+0pgnu0X73VjuUSTxeIEOnufeOe1T
VI8hU3y91poT4o9z0foJihX3CRyZe2f7pJy1k+KQaNj6GXlGtyFLiphk61YVCSPCpg7XdsXtbWaR
9UiV+wDWtHONej/k6kINkNBARREUNTcjNIlNaCfjLXFvC+FiFy8j2kxhHosl1ybn//RsZ3V57G2Z
rDIIe3Zl2WcIajTJ52qO6GZo0HFwTn1X39gOJwetpnmgqN2JGSM+3R0bElzh1/dMvOlc82WK1vXs
i/RDoa/r2JjWrSJ52i10kGQcamOjf04M7qS+4yEMaqvBDrX7HgTDkfZ8Nzeii3NUzo2vSabUCjRv
gHkQeVuLvVaM3bEucOH4XgIHdHDCY4Rh4Pj6f5XA2tFFwJAt5azKgtCU0COFhwrN25lC3ESRHt/T
n8xv7DbjhMZCsAxiyCcGf7Zyh/bJ9OPklnsluR30sF6ZLYdHZo4bNzDKmyrp/ZNvKAZ+nRioRZns
HSn1k2MOVAxOLgBeoU8++dEElPeGagh48OIfkxNbkLrz7J4GqNiJsRVrQwF/LnqwJBl4hNz/irot
m4kH3Fm5I1dWG3uH1uYY0bnVgAHG0K59AoSCXJt51gYoP6uQidGYIrLcXxM3Ot6IbKrXAbKuZTdV
2TGh9xCYQ3KvFbBi0z/zNrFI5lIcvdDIbvq56aUN5qVDscokzAlAZQfRNRhy+5ArnosW6eGVVXo6
jUXwDD8kch/0ynUfQlxJlPK5sw9Hu17WrjK2bOMxY5VkGRlmd9SLlJNKzdo4EkgHIONbMUH1QELQ
0TPriq0WZcZt6/kPHSf2DfaxeJeGrbYch0LbJ4m3f33RMSmXBcC15YjW0PRqcX69VpQQCG+yu55a
+LYs5yyIuQmJECQ5EgXmryzfePZJxF5QJ6e7yu9uJrKd9Ly/5fSFICZpDiIekI/33ki9TLYIzUDK
4EY/h9Wnya2nU0034Fxrzj2m335ZMVFkYqFvRCWtUwWCHbVJWJyinmUJtZGiuWew8dZZvK0pvVY2
Mp5jQWj1cpR7sumDM9HSC7qEyck14mGZeIm/HNqhXAWegpId8JJEBMBLFiSjNl5zzSkodvWAUaep
p4vjIucJU78/Z1PrLy2jii4E3zfLNDf7s6mTKqA3XrXKpz6zFhHRDRNQz6ylGZlYFnBGFnR2W33Y
hpN4yTNZHpseGFgYcUxKO6Ft/ZYMtViCPyDYiLbriFcrVVDw5i9WYajtNBNJOsM9dr1uUlIO7e61
APG0+jAFJDs0zSAIF1U8+CTIxrSDZZPrEMecgvXCoBMTAzWd+hdASveDWx17ckyXrKhPgdmQ9EBv
fG2wQ22k8tplEuwamh4LqzO9vWbT+9FjgGzdRMqEZdrVzo8vbZM0jzKtPqFdO7eYnT7l2dkgh3Nh
o0O5ZLkQZ1uLNsRauju2DPjgIytolTTe7aRAPoydd9e6Ekq3OyUnkpgXDElNFBzlTR3axXGomi9m
Cfrdk/3ZIep+6Q+BtScs9GDZxdXPks3rQbJoMs6NbfYFl8hEsAeHWw03hWepHPUoL78Z6aQWTvEU
NdNLERIbJRvQvvjkHYfwDTM6+4GOytKj3MkQmy/j2Jm2U6E5y5GM0t1UHKKgkWs+ZITdQ7cvNR2/
ndYBQw+jsx3kX8KIxIPUlU/2fMTLABnPpfSQQxX3o4yJQkwOkb/y2eUP+fH/UXZmvY0j6Zr+K4O5
J0AygtvF3GgXJdvykptviMzKyuC+Bfdffx6qBjNdroNKHDRgON3dlkyREV+8q8Z1Rs0LZ3XZ2OBN
ETdtQWEJR17APKiaAwuNprlprRWWnbrIhERp0hrov/AbG/95zgkwN/Y9k/KnFCo1tVx0dJUw35Sz
ZoTXpQahoejw/vkzus27yFhosJb1F2PoyqNvLxyF8iE9WG7L3Cw+zwVD2FzkjwMo6DXwKMdWyr4u
OfTCPCdr37YWD7R6Hqye3iAjKCWHCoDMNnPATCxdXw1JLQZ75VM878fMzjZcR7JZyKS90fm+Ix+z
PhKGSum4O/8abbd50KxMusfyY4F0rmVzisKG0QmLqSR1t0hPYElkcI0shG2PMrcUPgE3JJfhFvbB
CAaXJjWAyjoRb+7IcWbCjEUeFMI81VMKqHw6De34yDGBjI62AKnL0vaUzLw5Iph7MxhCHZVcBQWK
yaSThHuEdkS1DOKrn5nLYyvdl7LIiJMjR8ghP5SPNkDQ9FePZqdOUkc/s3TYcR5mzzKLlmQYcrQD
pyG9swTm2gC2G9ss9dh3XeAlH2T4l1dazdXIlfHaQ+641Kn9Bab0UfMV2uOlnrJhvwykHRQLtQMF
3W4zbZFh8dmNQcMVV2kjWkYr6VY/RZuE82xTdyc4XZSG4YVO0xU7kpFOAQ7FFQU1T7Eil76oUA83
AfVhhc/4n8hjPmH39VxgG1eC74C/9/uiifWur7E3GO57NmpBSTvrzmh75fOAIFnVTsjkJdGOUZxt
DsVIsBVQUGpJRBENppbqe9wN43vQOW8VK8dSQkSl0YOYh/LZpK2t9wlrElkTcMy06m++PdLQEJR0
EOZWguhBMUzZb11NOKGSXXKZet0A9CzUuhbxV7KpjAQU9I7cC+5rj+zoR9ElL9rloB0sxQ2nLN9U
Nn1lSRR8HgL/sc0Wzg5rIsHQjsalrzQSsfVo2gvWcC9l2vLThaqXNT1whP9S6kuaYDHxTDL2fTmB
eKPb2mCmT06DFFEYDAx+LF9gXJiTSmX5G4FNgGOMQnkn+vhVzxJHD97QvUPuwcVbvziJ95Cbisz8
dWiJbaKmK20cgjWyx+bW6Sx/GUCNuuKgLJ3yvv2G7pqElhM7oB44cLOzwz+NwC6uxNsV19I1PrsV
TqGupSHcCkbzsaLBso9ZqrvOes4s4s60+OUbnTiV3vAuVOuDZtDhRkXmGjFN4mWulXcBJr1FoyzD
Kaubq7bJV5prhWrGfTcN1RyrisYjt5miZz0mNFEtP6qmC14zVi74Etom5RrqlS1Sb0Ft8jeXxgSj
S4ftkpYrfBRghYQ33dSYI5leBvElXro/slWdz1RkhXaKvlq21DNPGc3jwVRuSArwN1jPNfs4pmDZ
zs0unZAKLGYRNrZfnDsDG3I39fC/ERRrVlNKywh0GjxNaDh9uvsFDddD2rfgM3YS8pvFGtu2vGmf
oZ/A1n0aeMNpdDz/1qXFe1uPJEOYNsW3PzXRRDtPeeZtSZtrMCb5obGTgo4NUdG9BAomlu6T65TR
QbQ1YIc1iotlV59Mn9s5IBCEFS6ismJavtJGrffC+YrX3mVLHWvoWgxTBNjYHMUZUMjZPhaQgaGp
620Kron9dOcilHlZYGmvSyBvil5zGFlz+jI20a8oWzgOgrpd/WE6mCylX8vaflEp2E1W1vGe+E+6
VLrAWEv/9G2QAyOKc+XpsB7SxOh3UdRlaDqZapeE/Pa8JyC9pGB5onOYeHKTFLvMrw/kN81kB8Zf
jW5WR2+gY8rKcwp8tViLULwWMI5VMuiYMF0axw9T1NTf6j73L0G0jLv7f8ueCS9qboExy6trVISl
Qz5u64XzhCQ7nsrVp77gkJb21bFx5lvUx8NZGbH9MOSUfLjzeOM5TI486ltoMRzqPm3UUfy9MeZu
a1sRXfQ+oAlnohZ9dlA/kKIMTh0wy/dljEci0ukXp/o5xyqFayOIL40knVNJE18UfdDs/cV0oTGV
oszGf+b4tpYFUtWHCn3vFgulCW53yEdkkps+NXgaPfLjp7a4zrOVQdnQbJksKQNJ0+onzOXialq/
7IBUiZXWzlIm/CDr36IuaV/98Qvm4pvbJ1CbLCO7OfH/GHKsMm2y+BsUYd0rfqvgAphzIwr+59iX
3YsSewD8YOdIShK6hXauwUp/TSxUu7YR30vbfHMV4lrHDLLDbpKqwCeGunFWs9p2k3iSGhVhHpvH
hI731OlfpT2cUw4f+6GPkHFzm7uu8TNSWu5i6ouhhDlKNA5nckM/dJxtuZb0VBkn8i28cNI8PrFp
XTjfUKtBoq1bIZvzy0IfvRF/3vDsZWmHBCDlnQzFT8u0KA1h3IFKca1lPFglPjOrMN87g9Ec8t2n
fh5Rc0Ep7aY1UHyWNUpBDiRkQ70bdWLzyDC6kAqW1k6wccfmahb41eikDR7u3yllXDM9BufOnXpz
J3Jsjeg7vo7K/zQqUAJHRFBiTayg9vly/+7+xVi0GQ62cSpxeD+qkgz9qYt/NkJkaJjzJn6soxHt
7kDhxv1n/fqzUVNE2kn2CdjWlCxn19qPlVdTjsME/nj/YtpCHXr0OH/9LFpmHK4dDIknp/TRVH76
yOi/nJUqbhl5P4///+f37yyzcpkJKLT0vYOZGMApfe2noeNWV4m3+WGsmj/ZyFliG29eZ8hs2xkl
UkRSFg78fo80NWK9BIAwpZCCcMo+M8MgkO/2vEbdWDTXmSbKNCMj4Ajf0M5emnZvBQy/ZkIVgeHj
RDLtaHzNgCavQ1Lv8MK9uC4u0lkmKaUFNJ524H1g8TfCZeKtwSKo/fwxKUHIROS+j5y8NiSefkKd
/qsck89ipKWgz0LwZIoPg5nDcwOU083i2AoyEY1WXqwJagVfwcavutCrCujp8WdZfnPd4bsF+der
1sL/cLStdpvm3pfccqDVYo1Z2L2SXmTvOdsxtbkkOcSletHwqJnj9USKN+l2ATnbWJziqNjqKxed
hhFgKXPibZWZ38sJv2pMDMEPD76Ik5QMq3HCFNuYsDaDopolzR4JS/G3cnDNDTW1xsZOSREKEInS
L3qSspqeZGuZgNLfFivHp43Fd7EKJBW+95y7ORRv3T465IVybO1xdrYm2JqMCujogFamiKqafkWi
Y6d/joDEyVOiLSjO+0fjNOVT/EU4tYduhfkgZWg0OgmO19EVHfML0TB8K7EOmnOpWXabPZvGFujY
IeGb32nm66lQnzIE1puy+pEP1JOljqjoxSi7nUGzQ+rteR/OTlgZQfbzbQp+EBBK30gVr4M0Inz8
VNZ2DDJgmwOsFfNw4eU7u6ekED6PQ474uVDczpy3bOzBeQ1qb5csyc/JQiW7Phf4B7dpEickTHl/
LElDZydtzMfYH1/yOnusiugZ7pj8gM42N2Y2NQe3jS628NaWWw5n0qeHblUANI3z5kMTkeULxBNb
49aLnT+D7GfW0wc4abUCeqLcgB0nO6dyT4USlBFG5dGtsbPPWBT3Zt+F/K9fx6HRW6NvLnY649Yt
KW0ec/ka24m9sVxt7uuUpjqi84HT2i9kPBwnhyRj9o4/Hc88MbYf6CihmrXLzqzwgPHxwS5LPoES
+XCxNC9262BFpt3DjyCShOE9B94Io6C8Gvy3w1GoKEsp45/WJG59C/oo6cgUZdztTcqYuyb5k2wN
PsiE2h9f+wdvSnfYBNWuw0PMJtkebad80gA8wp1cWHpaPLrMfIeU/MZ1TWq6uKmSjF1uKozmjPMd
BH1v7GGt2WMqYJRa082lRqZ6g88nQhKx77GSTHamz6g4aYirS1g2BxKmBrTPBpsIuvFUGRX25zm9
0VPBmTRzrG3dBMEOBI0Nx65Isha6fV2jLTealttUdnvcy/CGpHiVmqbvpUCYlLMdjpTLciqn3ndi
q1Bec1VtklHxReuoDdiEAL5oXMq9uZ0T5E371K+3lpE9V34qydHKl+1iBHsvgdaZe0OyEJZwZSX4
FjbjR+hQgtwtqqlHl7z+MTB/dDlNkVbDaJ/RG4zhvNwa9c+Z+oxtUQPaL+7dh/6pCvDHFGAprUUJ
M4T7a2815aY9FJX8o1CEAZLogbLpe8aKtvGchqgxBDW5bt3DGJnvzQzkA4KxaSbxuR/JnfDeit7q
DgvhZ7Y/nTyCCKoCqjZyAeLkXGxLi9iMdd6Uo9OdyZPa2AtDvOmP2XGgOR7JC+7I2Ofy6Nd5TCiG
LlFSVoUKnYQP1TVdPD7ZmYPdlzTNfljxWG0cFuMSF0yQjDGxQsHbPF0aEX2zWYl2HXTUwZ/kiwlc
H/uAy5JiD5lkX6sFP7Sq7T/qSn3ueepSZNAb0oMZ1KvlvQiKP71B18e6ukSDf1Z1+61we7VbBFkB
YH1E7AGdxjZgBDWdfdE5VMsON0sXMcf4KHkgGfNHEVGJm0t48zqtruClP1EHvKtqGM9u5/8aloDg
fTbcJjcOY+ubvzHQfPRo2ERZe4L/4BcmCAMrzQd9alUIP83rKFwT5ZLZ/1K72AjRjObbeFQU0wta
OPvWpoGvj/ZZjr0hMx4yDvq73gOZl5mrEUtSd6mYjv5D7Pt/1bT/q+w5sCZlp//P/7Y++LXvb24V
lhNmRgELoVl/f3MyWmIvhksIU+2Lc7vCX26Q0MRIYjIQPXh+HjwEok9WRCvfDn7sHZZkW7gQs4bF
XDYuuIQ1qveuR4lqzy+/eYMfFPj3N0iqFVlrKA1tsnz+/gaHuHJ7HagolBzzkJu3TBNlfMiWxDg2
vPFtrEfSrSIYR3M1AuQ091K48Bsd/D80xnyGnmlafI6WwBPy4TO0ZK8NhfQwRE0DSbEQup24OGuc
98pl6MzXD7MmczuqCKn99yuw/uq/axt9OkH4ZHAhYKT5mOLaqMCrUQe7oVgpaQ1dmCbJGlYYUBO3
/sXKxc2nPSK6//2F7fWz//DKFrlWFncumXfOR9ui5VdpVeaFAwWVNE/IvsJuNMgq19apIyppHguW
LT29lYv/q/KWdufL23yf9oreBzFMfhVTnu3mYAB/KycBB08lWEqzgONU3wuXIR6tw+/kqeJD2AJ3
DFdqdXhSJ8Qt81GeOhdAPvj1ZCj6FnzFWMJxhWkqSIddJuRwE/iwkWacEOjJhQDHyF7yKwJc8k+o
ZTigSkxHu7qqDM7doDO87fV8yuz2ue5q8jLNet+36Pc8QfGbqBCRLz+L0e+Po04hHKAmNgWCi2tt
x2jlsA4DRaeoJ1L7CDX9wOBtvf37J/XPu9PHGsVdYmKkhWT8YG2rStmYXGk37MGNN5oHeGOKZt8M
/VctmASTFgDY8tIvrZuZh39/7X9Kb3ltzDEBZxLHRhL89+czj+wR9bt2Q8t09+Uy6QMizX5fU1Pr
rbDpv7/aP5crigjI9SHMOCDR+ONa6nbCblBLumFiG3+OVf0JjTdhhKD7mVX8muroz39/vY8utvVm
WkNrsdYhLcay8OHSZk3RgHzgDs6iyNsnBiWMUXu0tMRA3K9gx0oRJBWwP4nndY37P7LpL4iqtU5s
pUeb1pNnoeqXu2i0qOl2LwWnqhHPI3kRh4wFa+mU86R0QzQ4SO5v/oJ/LqA+jlHP44IRwsRf8fcP
qEyGaB5zV4ZxShU6mEV5THV7s3ofA5cXTCfLMr7ix2Ld5+0iqFoL3CcwtlWOSIIm9YU0TkU4w3JJ
qshSuQ/EzHy2qQF5W8pPkdMs/7OQlvWaBzjRLdKjSZP7x7oT2GNiLrVjh0ANAPwObAe1A9TMQ55Y
UWXtytXoABSuCvM3Tu27t+/DmsedjNMLABqX6Mf90AO85bULOyRvo9g25TJvLB/lztBmF0vA5kft
MD9YHW2RMu3gulZNbTtRuIXG73fxFR/N+fcrQaaBT76U89+EWQ9mUoo4cAn9cBvWq1U9tKyanxv3
X3xc6k+cynngmA8Nz6h+82Tfo5H/fi0CXDq4jSXOurVg6+93zsp1+WYZm2Ftmt/ABKl/jgUpp/6x
EPnLkkBBC4fquCJaKRwzpdWYKjkD5e67l9inKDesH63lnUj6d54GEYLcbxOrrXctNkqCMNPhkEBc
Pk3Sui0xI0YdyVAFBPVlA7GujkMcjD2Yxw7/56aL1xwnNLWPKlF7Ac6ywTDiHIqmZfeb3WCfVHmw
ozbvZSCYtCf+7wIpsS4NzkwsfMQKdpI1qllrVvHWjW2kX5oxPWgt9jKrfE9N9WKTWEaaEkThaBEw
021porF2CWFEV5Xa7nGcqJRRtXG1xDBT8itORooqySiyl9ZgcGOovephXODFMNtKzYkq7U1yj/3B
v5Ze/tqp7NYTjMXprLR+szj+Nxs26R8cWbHr2Rwg7ovZfzihyoTT42xETqhG6V+WzDmiNPiRxton
i8K8+AoZRkYtXJ9aHGQ0dQ9lWr7hw3PO5tJCLgPBqgZdsd3nR8qqwAnQMkKW1O25b5xPzlIaGxwK
9m/euPPPDWwNtMVlSeUS7T73O/E/3rjKB2QrzIDhXSbqoDFZjPlXr5Tzgw7Cd9+Ywzx3vIdsWaip
iHM46bK/dYGkm7dmO0VCUzB/sWYl5jUi3gf0WaAebKctZKegwaICV0w/K9iq/QDLd5TRWiBUwzWQ
4FtYwVeRjsjrLaOQF5HD5BPXp0Jrqm/3yarj3H8tbogVWBiDyd7ndgKGDLd8kYV4ngy4kLz9A2N8
ddlNeQJTyJJ5akDwWrKYDsa7L+jgdopE7NBh8fcx3Quu8FNBiPWmxQ12qjp0Xo49fvv3DeBjdjKL
CPZRB3ccCyoPsf3hMTYbHS+DzxaW+6cAsOdRe12zR86GvyggMVl1BcW8q2o0qyTV4o1nbacYUQQp
7erYZr9Z3a11Yv/bsuIKrv7qrUbBQ2Deh/fTJBrisp2XkI93PHsaSYXn7afKbB/JQEL2/5x1hA55
NbrHyawP8YJSvfQg3pK40ljJrfg3k+4/V33eko91kHzygN3y40rnLzhwFeBhaMeJQGbqbsDoIQzh
G7LYAp6xkdd5rjk/gPfPZ5ccjcIc7Muaw/WbnIKPQfK2v74XtMbWmg7Khr1O5f/xLBS4c2odmXPo
KAtfIO6EsyYcLYEG3Iw9H1pk20hf4T13nWtYO6/nvRljTS1LXtJZU9zg9SP+P73cNZx2OUwm6WWZ
lvff3Ff/3J3IHqfxjWmMa0f65PpB/8c7zUWcTGTjjKHR2gF1vtiRCmVeUccGnNMy/wQAS54Nmv+n
KApORnBsKh7tgGJZ8jtfxIIJZfScT7Fq23M7JD3NtX5xzefxIT5MCH1f6mYqqO6wHzsKGV9ZIYoL
jCWGo7He2z3LcJXpejfLrN0vVfAtKrs/zQX5ZzWL6GCYXYHOqi7pLC4RhDspAfx3YXXcEAEx+A7K
QlcfBUp9qYkKdBoay9q58Pad3ZBagVno4sRA2yjTDrL3vWOv81VF5pUnwAKBPMgNDktVJrs+XeYn
nmlMussYgo1GyBsNn7xBp7xMAlr4/qWmKPAwzJU83g8gFYQe6lfRXRfckrhDSvdpmZEgDPui9+xP
1sw4n2bqU2HX33LNEZd6i70hO+uMg/NXa6IHGcRCunXZPqjYIdWk74On+yKaAhpeTH94nZv+m1kt
eCOM/YjS6ppYxou2O4w4E1oKT6oHVX+B8E/xHARB6Lbz6X6STqL210THJNaggavBTrAtF2U9WnnC
HldEJy2pEfj3m+ofh10SHjjp4zcOHGKVPx52E8qzatRcOkwywWmt3d5n6Hrc0/tIUGIDgTDO//On
37F47KUnISm8f8Tbdsq0u2GKab/Ksu5gVPIh74fgkhplfk4HeukXnwrmLgGlQZVVYOb5S6/g9K7/
G7O//eGAQ70ao5a95g34lmP+45kqsX5YTetIqGnjrfH88spDxBbsANgi+z1i35BnN44eDNnPu9Wv
sXjciRQIB5/TzDjE7QhV5o8PSVL+YBABOKaYrkboOBkFs9PaXLbEz3RqNbsKZfZ2IS/cobC8mib7
dyu9/xFekvwthCa4gr/FJiPbWa2k/7FEyBymkiK0NIynJqHgIbbCpXDMsNApuPb931gWrfD+XVbm
W13P5Gp40RKmHU7ozf1bn2LMgu7QIj/Mwvg8TdkS3r8kTPFI3CcGz9bZ3X9EjBfgIdDFRjXdEtok
EjVN150EQjhIkEbssgwDxRO9G22zQKakrggTJ6W6O66n//etiTLFUADPOMdFmMY+CT+u/lUEsxEm
1TKxv+uedFkdOVTMkx4oogHZUk5UhHSyU2rU8Nopobo5cu3Ir/mzJ+rzuvXbGbMQhERYrl/u31Gy
x4HSLE2+4k5mWBUmsZgdZpk2fe0iykIoZVQnzqJEvbjyaPsmMpspfm16Ni1WMRRzzVvRFQiNDXaB
2F6OHqVchXKOXoOdDS4BvbjhJhu7jd/uzsy/7FfoBbHcqX7rTPiB+hlaps5lczOS71bXhpS+ESMr
6fQie2A6CGxaG1NX6lREWb6d0JLYkBsvqTVYbyUZ5RotCy1aGVQB6Sdba5bthaSK5JizSm/nwvev
XiF2YM/RoSaj9z6ezWN9k6nKN7XK/EMuu/jUYRS7v0s48IcS7v3cJ+3aGlI6r0TCJLsg427g+AIz
j0Ro5+ZGdzVE1V9TxE8cLmok97Zcti3l2t+7crhFUUP8kzKDo0I73MogesXzv80aniHTaAT7kq6N
HeUKq9pPPhDwkz81KYLZKkOB5Y6ue77bddi2jI0aoa4M2kA2eVdib5+xy+PWOnEPqs1UxohXhVEe
Y4LMNqSFqE3gKOIc9R94Z0+dGK23UWZikxGOjwcUSH6unOKKymVVOzlXJ0N5pvBRHDtErkecW2vM
FeenoNFrFZ/7hmDM3qeoa45VgR8y6yvslokB/6M+gxE9YbUChrLkyc+J4bULeVIc9tGoL/a+i9pw
TsYt1EdWNtbXsnA+y7L46muFsLQn0HvGFX+2+/ZgDJ5DGpiFlU9VZ9fE4l/HuPrawf6CcJbZuczl
fmxlQubhfuRF076dbrzNTedij/8LoTQzZId++1KRszRiJHu5G1PnVZY7NcGbjb4LEgYs02H0u5ZT
/1RZS78tjbTc+yPyqiFPvqCEbY6Dz210dxdHKGxvcoBhMhKXXI/4u6kW9xhoKz+OMfq+2cztbZnG
FbZWjuu4DLhfF/t5QRnzNqIRpxdhDctZ/5lTg4qRx2K1NV10I6ALXj8iaonFdEtapn4xpPpQJH56
0o15DRyjPIkB3zOFUmj2MPztJZF2uLAj8YJegJdf2tfZzr2d6Zj71MgwexE/tUnZebc+CdFBdSZw
tn4lmUFt67bpIU9kvhULDGuZr/ojrLe7jiffxHKKgCA/SVUFiIbUuvXOCrGtiQSyja+AJfFZpqxC
2uSBKEVvHFqR6V2HamQ3QGA9uLYGzPGYn0afDd+DoSZPBoUezoLLeJyzP+sMqSjavvpqJsmqTMFw
kiOsvFKbzUmluwL15nsAyGDbeKk4+JX0tjmlAmd/oD0zc1Xzxly7rfxSPjMxYVkJ9EPZ9dZjIIwU
T8QLxp1igxmKNUbrJd8NXQCgIqfxwt8fk61sbxPTn250+9J04EPplliuhtFrDpQs+jdDaeup5mFq
OM5uFWLMMMEHvwK4Yzg0xpWy9ixSkGS9+bWqJzC5cnzLbPLFRsz0u65WTwiI/dcs+4ONAYZVCz/s
Ck49nCQbZWPbRMwrjx0miyEaEELdgskiHdlzrIPZzGKbxWUeTrm6FFM4Z4mHtaT7TvRme0wKqotU
nZFrhyzpQtruizbpv26C73GvzgE+GXqvEMHNiN8PCbT2xs0t6iPbofhUZJ96LbYTbityJKeJpKU6
hGUkMtZhi2sDJ8IDUqNr9CRjZc2S8mJk6lAb6D+sikz3zvQO5JC3xyhLn2UJ1NfVPPhVXcqdYeJJ
61GYn5OiNM9qLj6x5bNQoVHlapsAfYHuMSShb9syEwdYkKZhl0MGH9VajKeq8c6mpjUqIunrS40H
N9n0wdFoap5m0yGvSfzKlLubRQwfa8PSRM7k7BNUU6WC70Y4W13mgnG5iXZuKd+jZqZ6snfsQ+fT
5ZzkGe1wiJGbtDZ3mqQHGOAR55dxVPR9bnCLLY9QkgBt5hLsLNzEhxjb8h5XTHGMlgavRGBll9Z8
sHvyozi2oFUjn+ZpbAVOfmStaJNssffB7I9T1+4qkk2vCOj6feVU8QHplnnkup6GLp8PVZNNZ0c0
eM7XXw0pnGytNa0F6Y7PwzG9jqxCe48l1GcNIuBQ0Uml+gnxxE06wnltWCoLT5e3Za7K40jSNxmi
LoYTCnwOlIn62yYyrT1XMt2TqIyXctarZSShlWtElbdM6Xcz+OxmjzLpvW8ueRvaaXL8WpXcpNM4
vKJS2961v1WWQLPEzvfCc1EVpnl8Doxu30SGfChKOe/bob1xpPxpJ83JH4LlbNHjzSjFwWj6iZwD
92Ghn4l01huzspwTtZ2PeaYebTDuJ1vP32ZZR7tc5Vdbm8HJbgtzuwiktgp74rZXI/UVzrjvk8Wl
K9yJCBM2E7A4Th0xdVvuvBYz6SHm1OyeCyqpdyTlvt5pmb4T2dk1Wpf3Xb4Lgtxxf7rXrmwuchVb
T0oQZpNdKQ9tz3ZGI3UXKYzWQycR5o3TSfAqFuHSF7esjomKraszuJfFz382XRo8RsiCBADPsVva
WzMJ8qYVHclVtNBKZEW7eLmUc1A/oi9DUizJUoN5JuTFbIN9xuVICGkACiJBYE5fKhImHxzsE9Zs
+cSBUY+9CGfXRuP3u7Oc3KeNT1rXvl30tfE7f0NjzmMakDd5J0O6Whibfsh2TWNZuwlpK3m1YEQV
QPQePh9Nqzmes7QmDLuwnmvQkbT/g864BjGCbKPgnKAp2dCLRo23ieFelljv3Rrr+7haGHGI4hNu
BURd/ANp8XSqO3FD0UpXetrWiAD6KOSQh04ea/TWavz2GmHPPCa28z2JhHhwFr0aldKzbeZfo2mU
B/hQaxMXmBc8vD4JfRaX1nNfA4JAM5kaYVQ0DZo9TqBZPb6WQpuXXqodJOq87WZZAhbrk4Xt12Y0
fwHbeytm27zkC3qVMcpoj88d6O1h2M8e5V7ISQ7jgr2ZgBLvavUdxpNxSELwR2uPKSMPgQULDszO
zTWSzyzjbTgCHj0tbMYCeetZ+DELSJc99osTPAGduAkCygRGEIEltF+jh3fQv/rZfb4HnNB9Ot3u
cyii6UMeiPjKvC9YxpF0G03X7g2e/J3RLibqQoWmsOfmXOROyq4/I/LQ5N/5w7MRjGcTX/ND1xsa
JbxDypDjZscy9p5SU7ZHo8gxzSwI78gsQKiikx/ekBGKP/Y4VoPipbUyNrTCeDWVrI+p0AHLfYr4
xBkxgyfROZia+qVcCEqwDHfdORVRa7zWNGRfBqFfm2L67Fpj9AJahB6qzuynAZM18BABM3OqEfNl
5KvpjFML3iasecNySbS5PNk9wQMt3QPvs8ifcCL1ruH9iuKUv5ZKYM7Dxo4++WvSwo42Cyhol1ln
+mqYbyT3Rr6aqnCA6RrT0eDq8Srwh57cxv9BOoCNc+zSdLBkSzQXYVY19V46gcC4QbrTXyJgTTgB
4lHoVMxFG7eZx5Acn0+NY+/joKahnqJz2nv8CSqgf/ZF4X0fecCCBVtQn+syVIgjX2oXzQ2ryTlR
PvbjqU8xqEfrnsFRayriMJVf3cZgHiw1kuRa19auQ7IW6rpJznEx31SzVAcpl+irG6O2mdzNWKXD
TQ2SZy7V4tFb2JVbpN9zEtu3SMingLjSgzWK/DrjpQ6SPHjzBR5H5H0PfSMv9Ti3z46u9fMwoIgc
6kVu1/PD/b4d0YRvx5YMF92j/O09Mb1MI6mkRNUGn9l9gr0zo4fH6HOYawIJBvSxu9aj0yQY5/Ni
cM7jhP1ZBqO8GIWJwdK0yyOfzJepLR04OlbbKDW3dYA6tGwL9bxGytQt4vg5myQBTWJ6LTpCC8Zs
IOUVYzewof9KUXi0OASgWMHrSPzKX7kiPNbtVi8J2/pKF/Q2tifuNsyLVQSNWBLcomW9p++63QCc
obkqp3NhUvXgt8Rxy2GYiAMY9qQ7V5e8EQRc5BkR3PlIukFeyStbzUw+hI0AqS5/AWUEe1gVe6vb
gg4re5rPpoUrIpoccUgR6T2IShwQ82SXArLp3Hnd1Z7iJpwgWXynvfHrEP+mMxLmLKuPXYBUYzI7
49jOc0crlflawgFcZgDpO7y16PiPcoDDDXC+boo+Sq9YrFmabfcNCv5tLOfHlurrUDLBzaVOcTw6
GEV13NK9htfTOho5IeDdmmWkU+dzQgn6ptG53kerqwmrvn6qm0EfSxXgs7L8CwvJcMRf7R9swK9d
0uvvdteTG66HBTYB5c5mUOsaVs7GJxP5snI4Gbizuct9+xGybPqWO1hQ5kOR5y6jLY220Yi8XdUl
562SrOmuy0Kri8Kiy6uL32Q/VNcYx1xNODokLFgl4MPuEUkd+tk9si1KybK1QsUvH8nEOZSObilU
Z5CM0vbHHAczoza6LD+hMSAq8H7a8C5uMuU7AlK6y6A6ERaJA2BWOX3IOJxcqWiuo0U9TP/F3nnt
No6la/uKOGAOp1SWZTmrwgnhCmYOi2lx8er/h6z+MTW1B93Y5xuNJmTZJVLkCl94g0jkHhIAYpC0
SoCAI3Pi0mR1Eu5hBYpqQ90CutmE27TXusc0mq4xgMvjZJofXquc+1L3LwrPEujacFKEyuQxAZa5
1TXrqw3ieOeSUZA0jfMGr2fj6LU36bM0mBbb+iDl8yoERWykM/GD0ECZbZWZAGpuXCOVhqNI2nvN
GV4FqMUNwovlrvHdiIQ9HXZjbBT3lJAjWU8X6Uxnnxzi3CABNoCs24H4zVHVcts7LzMfDOl3z+Tn
DM+FIFum19Evz3iw2A/wcu/qoZgA3drxI/X77ZgFYufFsb7tPWCVSkvEpRUNlgWteDCaQX0a9mDK
w0aP24cOILoNa80bscvxBucuHhOePPIQewRbv8qWP1yph46cq+00VA+4fHdYTYC+FLAqwtzvb2Kw
XkdoyNCMFGIn9sbLImTC0CDasPJ/K7UEDlphinvJOU+BdG5aHXwlVgmF7RcHaLWEuRQ1DkVbQaAp
snuBGveaZbaV+lUoLRrXOlWese8MWq+zw96lL1XLYCyuwkwIeIfiJbJ+GohxQQ8XirDKOeqiNj/5
0Tsqit/iCc6M7UlcdswCfqRB2j+Zlr+DZmlso66P9zDbjjHsmHy2OpzB0Y5JguQe5uAPeyCQ8ygM
hK4hnDDqYQQBmIatZr7mFiUxwxjcH/PGrb5qsxXf10lFtuMbr0Hhhl3sfrFGZ3ww0+LU6l5xl4ny
OW5JvGzLRvclmp6ksjUQWFq+63PX33Rp459wF7/rhljtOmk576OROjtNOSc3r6wHctELQ7528SGg
dWZutRSO8RrB1ayuRkr3IgV1zFcKALQhwuiNFZiSPj7MuveRGNSjYGVC9B6ABUjFXO1ArCYe+Wst
WXaCzvrcMdbDJFb9yZpRyiUlrHaBrnYsE+k+7bFFV7RAR0NcfwlBLgAyxJ+mbYb8LgQHqhITrrJb
Dw+PfaQYm+MAzriqobPkFCvL7CVwF3plB3AQtO/BF7a2Bf/WbCwt6omcI2ywouwe1pjEgxapbDFA
EZrn6afnIs4361lARXBKFq7gsqB3Pxp85o5oiUA9H+dv2gFdHhg/AVL5gzy70pTYDSUoyy5CB6gK
oJ2EwckhNvvmLE2KtStokkZxfnYpXuIIiaCLE08H22upwpLW+VXTHWxJ2B0UpFNsQe4InreCWB72
Y74zMe06j33+PvRuek8oj4GEa7F3ETedkrp/kn1gnazOY0tR+lo0pZK3vKe36mKURry1nGrcx3L8
Iu2238se/4Y8d6l9el67C3xJojctFJVeArRJOv247vhDj5IEhq77lmxLWPDCGJPQUBG1m4pSfnY7
85TasJ49/QqJVnem5lRNtMwUgkOIrmwQN50egXh6WJPTKdXb3TSY1ilikR18t7ubdf1p9nPjKlsE
QoZWg7EtJXOHRNRfkp2ij761EtUEvx0YzQKRDd/pajwQZXa2kf7azL57KJZmog43jzRKAqevxYH+
iXVqoAfhkIPRfTRDrDIi8ZXfQX4xh12fpsalk+Jqysk9aQoCOLX0x+BcP2Ab5bhUixqqUzBdTlmu
d9vOaPyt6XYvTWF2z0Wb2afS7iklauVje3WlYz85eXzBf+e77hf+rhltrK8AJ1Co8Ic9FV/jVbBV
nSq6HnVbPxYOWm4yhc2HIDmSZtkJSLN6TgvkLXLlL/iN9D57LoTv3LlDYWxZPh49VyEXIEW8QQN6
CudEuRci0VE9UEPeWng4hhlqp5ip6jTpBArljis7ZmOuHixYbhCHmyKEB2k9aT6LrW12/jFCZGbT
DDAayZUdWhHLyBWLL03dDAfETxHocqqYRnhnb2q2XHjYMtmVk+ntc2NgX9NMytVB6n6R6oefwM7S
mogU05yKq96W71FQfR0ciiaqeO1K03wzxxm2KfhHZD2aO9MZf5DzJ1tIU6hwg/59YLfa2q5ZXTqE
SvYWrO2QsjaaCrH93DrObmbhfKlZjFTinx2Cpn0y2d8aodIbeIPPvoG7lBe0Px3qnXH+5le+dRkG
Pbm3WZDxLq0vJvbuUG888+hU80+Z1gnUhoLOlTXatyj6Qkb0WlIxeq7j3NqmSf7QD4VOJwO/wjlJ
IJjKND8S0F8k7gehlkXqpW10pk+vHDjeYgijSOKAOVOTSty4e4LjdcNACn2F5qKZqX4wKoRxzyrJ
B7pB4pY72IGLvBVf/IWKEMlmehCi1p+kUX2GT9c8qrr7qAbUyEyZFYdcat6nWZmLQt2sXWsF9yOX
s703Sb2O3RAgR25p3TWeHgdUkOqDV0Rby8OAqqHEtkGBhLUKOfccYpLILy3o6XOUzhQAlXmeocjA
5wEmewLJSaErKLDDNasXmU2folqb9gkSupfIkHfWUhpx1TgSbZPMlXirXsHRqavJUrbVpomq7qDe
8iG2H0fFB4c2lyaEJNotkNWfBjG+JFA2j+6oMzmWH1UTDS96cLLdQsf/JDnUXm28xYnceaZefmnp
rhwKZCr2bW30b54oTwT+29GF7R7uIrjKjEcUapCK1N6NRn2RiJ7ckgAaOI6Zu7HcOkWfX8oZGBn2
fievR32KLN53+7s6GRAf5twwQPJwaUln8B2Qrxvc3eGZ/37+fBzDMYT/zn/s1zuwlgf0Qu6cq/no
vxaf3B9Ug80m7GQoLQj+KLnQNtr2RBDpFjd2KDq7gFUYdQB1RN64vUj/IZUv4NgbtIrbLajZg73d
7a6765crzLLw3Q+NTRROu2ln7p0zhrGP6eN48z9bH8jeEPVijgUreRFVJQFjDXgW/W7ADMTZ5eXe
/zbRrjrqJyytHuWj+dp9wX6JZmQOJ8pD+2lD4TrqtjDBtH4/SCyFjrBXQYLAINGvicKWzWmS12Ro
9h2CaLClaFQOjd8cEUIcD1E22FDx22CTWUo7YV1zhXZXX/0h+SLrcmKiujv61ta3nEAgJJzVkAbN
vWNc1ZciH+V73SAGMExafa+A3D0OUr/NcbXv5Fh84kUGMqmOiTHT4hOV5I3TAkHInUTALbftT9bo
UjHLCDez6s6C8FFxES+f2p0bwrFR+8debmFknh9zhKuil0fvCV6laKS7dTolzutB2I04C+Q+f/3o
LV4xcQPrJzOz9uyh2naORNee1x/XV3nH0BjK8mLQTjvT+bpoyaWkcrsXOEieg8at6Zfz6o8fW7oj
x9kZt5lvVee69FDySGLB0aBftp8K/3n9zRy5ziZ1WirERlmdo8y6eDQI9+svo3qszijd1+flCqQ0
td/ebyqPIhwcnEoa5Xk9xFlUMrk5/Pu99RWyNsuyz55dwFo2lnN2Fft1NEdi3qyX7qQNeSU93U1s
NNBwhuYcdXF9UH3Rdnd6Yw6HGnm32XH++vSuS6tf5/njvUwg4GS0xeJIULzNlUj2rYez56ZL0n7L
hoYilCaqM5lPdUajHp2ZbD6AYzRZeswEhhCNarPQfz+s78WYD1DSq+/w0arP64F+LLXTNMg5Tu6E
3I0GRMLSWfVH7LWoaff1OV9OJGnv/8IO/p+y/z8p+6MBD5rib5T937vu/XsydD/7vvsPef9f//Iv
eX83+Bc+fD5GbmBPYHvApvhL3d+z/uXoYDc8x7NMoDEL2P7/q/ub/6KVh3+XC1oOmoXFr/6t7k/e
hQ0dnshgUAGG/W/U/f+Ew/hASsDCIDQFcN3Q/4RjB5ZytbzRmqPeymtt40TSovSRNGCB/DoKU58k
6Leb9PgLh/g7I+q/nXGhGYE+ci3zfziEFpWN5dtkNEeIx5Ccw9lv3gBNSRuSr4yS4R/gfn/QJ+zl
C3KiwNJtz7QhG/wnQCbutWhukeo6GsXeLmpogp66wS96d8V8+/tv9l9OBbbWpBnHCXXO9p+nGj0K
eTUmR0fV5R95kX8sDJ2Uhlgef/v7My0X/RvCc/lSnAlUIGgql/37DwgjjX+KaGQoR4wu2bV9GgRd
4sLRIGH5h/v3J7p1PZdrwMjyAvQ1jJV99xvCKG502rcJ38rK2djQ6rr5AvVmrEMnHecdV+i4cfkn
o+0pcilB2cm7WjGOKWb1D2bgf4CYf12JuYCv4S4At/3j/npj6Wt9IBHNCbS9zr7nDuoZc8Cboanb
RJsUacGfURr/0x34b891AVm5C9gK3Nzy+9/ugGY4NeTDmiGkoYKu9yfTG8OslgQm0zO5XEoDFmTJ
fMt8sZBw0/fWbmlngXBNbXLFyXdfMzd//fsx8Cft8dftQM7LCjyIFP+DSeG29WAW9KyPvY34Tlw4
R3fJTCkG5KHu9z8GdL9QnAj7jIKs7uJMVxdPKifjbobxxXdUSDF9L934/e8v7L8+JofeLv6opGbe
H/DjecgGldZlc1yLJ8Qd9bZdnTNg0aGU95F6NOvM/ktD/voPa4vxBxfn1z357dzL7397VD5NsVEb
CgqZjvUgdTx7BlKeMJ6g/LfTbdLh9KGVdgRr9C1N36o2+ieD9P86WH67gj+mJjj5hHiGK5hRLUdB
kX4RfeaV25mxJPz9rTb11cz1P5cCgNU+zEjIr/iv/Ynsx7QLQ5+6KY/oNew94d25df4hAemGSh+N
vS3KgwDvWqRvQx85ANe0flP4kj6hdewRSALJoe58/o0qFFIwC+lbC86TDPZNp9+amE5tPl5jfXi2
reG5zvaTU3/CfesjSLN31+gsuOHTbS72AQEwYKnBBRM8L+Tx5e8HF6DPaG1MUjYwwy9KRZumNomS
ULGv5jvhMkDznD9y+gExjuFazS1BuWMwVhyayABjlwk1jfLZtt3TaLqbxEiOqFABJ7SwCdOD6t5L
ADprNiAvod5lB6BI2Bstts5Rjd0Ltbpw8T6gqPbYe3BI9ASjgnKxjnGT/FQC+1ORte+y+YbeO4Jh
KBFk6Drrd7mFvfgY7FM778NGjjszyD5Kp/io8dlbxpMZMIQNrKfpHAD57L77y1K83Bk9l8CozQ5F
X/KgCVl8D9kIfUw+3AShMc+777ouCiXfy5jco5zG16Ifdg4qoy33c108wF3eJW2PzU1LNW9S5bvB
OfFuEqHJiieDlg9Q6tlIfR728C4XgoxPg8zMQGKOIJsiMmLEDQL8To1pQUvwWGqEZFRJsB2xgC23
P3KyD4mJi1lrr06PXDAAzw+Al/ugTT56L75HxCEJYbbjnpDo8MSb7wHKB/bEV9UkS48z6zdCb9rw
PyfAH3DJ5C0h7UHEDgWcgHWxCchHQBbVg1yaqnkY+fPTZKGGwCYc+ONzEMxH8g08HdD2B9YU7J7y
rmZ3aeL3gJQefW8UHNMfYpzubL14X04B3OY5kctAS4f9cr5Uia8dgvOBVrxbyK47y50i+LlOjXv1
cv2myWKr4WeX1/m7kZXvQO+AJEw3QS8UFzdKKPETMFaJRrNB4tJuka9kTMXgvqN4eMrLmg+3uhLl
SsYnynLlrqgvY6WTt/oJ1D60ECLCi5krQl+r3yM/qm06kb1neYL1gBIPbjz+9BcTSdPiYbVuoA4C
9YyfpbEzHh2vR16scimudpf16lHYRNDYGKFc6bdMUC1M383GJ0EW77Jkjij7EvRQsCaDMqhtWjT6
9dsylDFFZirr7lUbDCSFoxL1t4XhQWRxsJeaWzTerJaqQ4dhF4gI9WakVXuxJ65tQHCUAz7e+Ycb
4bQg9IhsnRZWGFvZwzochRN/ZMvEnRd4AipAny0zfvJ6IGaRx6nXpcRPiw/pTjdYMTezPrLcgtWU
t9VMz9BYi0UEu0+b1T6mgxq6QfLeUxwObdS7+Ck/KPUCIHvYrMvWuGz1CZxQCQgUKKu9mSYaCFmv
bsbyoDZ1rH+PwLOBGtPnCcUzb3jeDHny4dUoyxU6S1/fxjv0td+8Nn/XhA3gt//qpGf8Pz7kyHAx
4vwd9iXVdQRBXRpZdFoIgSffACotNOuw/kEwHGIhmWQehYtlzew1LmtyuXTL4lRoTQCIGujUadZ1
1aX01d2k+gvydBC5Qyir9n5upzu9TbVtHkT3+sC9CWYNkrN+dIJxN5FN4skBJBgvIAAGQZzunXa6
9x2EN9Rk3lwMqICA1g0fBD6kJ6d1Gmb6yqtsaUWCIEDyMO0jsEBRsY3uZzRALrnGjWmWBjFm4EAM
5bkxu2qjJ/JsWYLqEasoHTu2yXqKULfmtK6uvTK3KB652l5pwOPMvrsXiv6ZjzIZmDwkV4Dxh9pE
k71osrcpHvF7rmy0dwpuXIHocaYxr4qEe+VKdVuxqOuAXIMXd8g+lu1AL4sPJ3aPms6tYYnrQSmF
qtd/gOR6yZJqM+oG2rbBnRpoPMAe2kau36N+vTwi1X8C+HiY0NFYB/9QynrrQ1LXkORNGVBw8d4R
UVJLGxzBL5XvFc6MG4dhTccApwI1/BwidOpRnXkRVaBO6IidjMCq9inltbBQlKamAelP9PnexCKn
EaPVRRMDcrvmIe9lfENLwdlGM1pURpD3oGRMsXEzYW51SWxmxWgqUIbnAQ7jxjG1HYhRJmUzI3Q7
0WVqrfjsSaaPg0kqAkOo58ZAu2C/1Ity89ZU8zGbjYnh2amtMPweKRdASxVi3EkvJugmCe0tJmHr
1vdVQ4fDHwnbffUTtNTVHFi3FHsmKjE/Xb1E40Zwk0bk+xvYRpvBn5q95XAy+qQ/RWaJkPbzzsmx
xl6fXQ0KfDPO/Udl37p2QKWc4dKXrbeFaPyeJwrsNNJX4TiLrdn6CHAUPHZwb+/8Q+yuwVFViI7Z
NsaWa0wELed7gJjRzg+yYKtoXAY5PUqUC6n4OuBDnIT8IpEg2ksc5YcllkV1DgTFz0kvsZkHD1vx
pTK7fkaa+YYaFOURCq4o3DyhaI4ZqnuddSeFT7CwyaX12UM/OFyXIOSuEeA3yl3SRMxlwLHsbU3n
3CbP/7mK18JlecOoU9/OVeaE1tzo6FIE46agWcvFALHt/emCKwWRVoMtMxjfrWXHyP/HEtrwcIl9
09n2cfXao1yz82iNbl3kQgFaoaw7K7c+zvGl80w88AICg4G5vK3E5CCjAjUbyygkf14qvLNss+7u
zdn/rkr5ZHi+/JbF/iaBqY/mv/s13g3gU7tek68ZGI9xxKeB5BuMoEyBnY/6HUqt8qLRgAGUHR2s
OqPgOB4Eskb3sZh0HGfSZtObMbCrgp63ldTfU5wv2WrwCK2wNE2NW0At2lUpjK2peEvZSrd6iqLR
LE5KtGyCenHQxSx2DGiclCYQL13p1yi7asgkprSdlamA0runNrHu9c58qSSKXN7XNSenixzKihbv
4B38LjL2MZYN6HNfKnw3w9YxHx3wNlujrh9yl3qlo/nHJmmoEY/VLkE4aYf2y81IVX3q82Yrcpw4
4nJ41A2sPhxPAM3v0OotxZ2wB7EfXANkX6/GXRX4MQ2m/sdijDJU2UDnu9+nVhocpqa8Q75AMCny
5wD8hVPefElTiPYM2/fEjkpDDf5PBLUUJRWUiHATMwjzHO97P7F96IgG7XuZgzCoH1rLuESeXW1S
JOM3WHPqUOw342R/tjWA2CpmJdeQxdhkMYkJXUqmvsv8V4F9HMvcDyHCIIuxwIkBf4fA0odNmrMF
jOYwhTL1gct7jEu1cwJMXWl5+AdPpc2CskS5P9e3yM5Lcj5g4m2mO0foE9TulbgkRneuEdVgR5r2
g0Jx3g/ah1wiBe/gB7qtentr9Lm36/B6II4dv2BH3SMvIsewwJIrtPxiW/lpfggwQvd8IMaeB9gE
HcBdhxGa6FDTDFCFOsjBAXgcRZuWHQb4faS2boNCl0YdfAVTGFr0bexyhhM3dWMvZ3d71PtoV+0c
N/mwWu/MHCwO605XWQjbNmBge7ejr7BIUM/tnB9i6gQsZ8EhqqpnSuvmYQaclvqxdRzoz6Ko7h8m
9IzjyUzuA8ysrCh+gwNU7tXYfSuEBhgsRuWoNPOvdQES2So+CxfgnI6Qb46c8h4HmxgbGkDevQuA
PUdLG6/QfYQZmKu6t8DParrvC5oUWu3Wi6atbhIbzIN/9Cf4QFVFmG5gR1Hh2beZl5DSN8zxMA4B
JioSH5PAuGGlEYW+IkzXCJOdlE6/aor3ZcP8VV0CHRbXmzwl/slqhg9z3Q51+9OIvIOqzZgQmueU
e/MYGrN2h/QZ+7tJnOXqZGYwpnSZswimSXBYw9Y8sRCMUlxZ96nosciIyGaykUYd4EWE5SBUIrB7
wK6KK8U4g94uvRcX3fblnsyW/1pX9SNr0qfaj69rqIu+LFoSZj+FHTA6RLPyMI/7ZyNsa/Nnr/je
rS7eg+awRMp1ZN4q+nM2cAMAI/p4oNWOwor2xWHtYBGkdRTF1Q5Y8HH5PzD50nmbfcwtva4xgdCC
1P+DVoCSD9B7Im8Dd0ELc28S2gFC/sDUJt+CzE2P2hbl/PaCFJdNYrpvUtQJkRHejPbA5xNd+AP5
XRlpi18LE7erQs0Qu0LjMeLnRaC81FqG5S4sUg7bIfXeEDD9Ntf6zclaDZuB/N20uf8SPfoSckuo
gb04C55Yn9GgLchIcPDl5tbFozdO19lzXkrfvQZUDhsbwEWG5povrvXCpmdjvjns02gDwi3MaOmr
QbzAgy93cspfG70SRw2nz73hIx7ldvWdNVYXzbMRKhb+tIvSCpz51THJLz0MofKIXI90JfZJTa3l
zkKigZW9hlQ9gFAEQZHcIwIT+oLkBLE3s6EuaanbB1/N/oifG8900bdbRmiM5nzYBvNdVhZbv4ng
+pY86+WyQUjg4m3EG+AwIhwRsTQt/cGViBjiX1sAa1N6aLreC9DOY96wUxvl+GyVgQzLxAB2JJ8t
iUtUS3A8eNx4InsSNPhC6YeGifwuG8bnXBD3lEV8jsv63q0HMtNuvJtNWtXLM6DtHO2wpTomw3IN
y7pa0SDdqCU/1hP1yXbV+1DC82raVO38KDBCzwICtmbJWH4dJ0+76g6hlqtTrJ6Zh8YIsG29CBOZ
/mBJbSu3vF+CqYWeVW6WZLXJ5rvBefOyoIVurs6VaV5cwZzoHPUEm/DieequyPsHkzKEMuYzPKcS
/TL+Yvnopf7hxOM3Wb/ZLpZmA1ChjDGCcsljQEkPqYpjPfhfG3pBYWNMF2Mm2FVe+m4tKbqMCcmi
T0otm9Fy8cay5zQ249UsKVRkvG/gvdq7QBlr/qWWl9R5g+FE5XnJd/F5A7sLlwsr3JJaijHdLdj5
ycBcMLGmeytjx9ScB41WNHf+bVkwhqr5XNCXB2K29SbDDVN05Na0TRMkOj7tdgINgmByvcEnshIv
azVZgI1kq/+q+S7FM5P0MrfV3bIvm32Mmm71s0UEd03qx5qQfUA7wPPq4GIDc+7dPtn0EeRDEfs7
Qoxg15MJM4L5FzHGnmWMpjd8xmXWzkt1TOjFj6bHsWYd874lgE+uEw01vXM1dF/ReUWSfJmMn9D5
+dGK8XlZSpanmszD0a2d96lI3jPjO3jcTdwBQyqKimVGe1CWiTperbbouJDDU4IYO2ZPPE3Pjvea
D8l3YaAiSFWldU0km4ESARrazMs9GaOnaZ4+L7ULV1tqyiyKDVbEjk8x09N49kvhcuhMskma/VX2
ZjI7hEuhQtp2vpuwrUMfjN6A1QsaoP3Et4hQ4tKM+YYN4sfUFM8iqPeznLZBwvSfCNTDOKlOE3hM
fK/yjwwZF3QzzHOmU/Qaq8/KBSlvF+QdS8HHiZMPZVPVcCVXnXTaiVbPwSBI9JahvR7SdilOhWlZ
D6HQU8geKgH/7F6niSGIgzPnBe3pygkwUKF2a2EheS0cAMWIK2JeKhl4cUp21wdlB9ofKCHUIRCK
hPXJxzAYBpEZdfacqkdZtL8qHlZQvlc4go2FuR+pnbjOklszKs0JNyYN/7OO4ty0ls+yA3ZONK39
6F72DV+cVT3g5mSgdZevOLXyG8XDnWjlrhiwlxkMAr/SwM5iNICoMh9gD/MIWzJ7yF87pSHwV7o/
nBmlv1wozgznPUYV0/E/WTg6YmPBEF+nX+e9wmomN1xS7QiR9MkqzgY1RghPGApMADFNBvSS3rPf
o+n94cYs3MhlArElLXL9/NSi4lDI6aAaqFcrElAZOLYk4xQ2S0TtUIVdM614KZUViMSpCthU35f+
1l/2Rxou4VojLTV23ZSiG/RYqZGtwuxkqYuJ3qrA3oxNTHEq4YE4BUNSzCYLKZW7MlFEOM2R9FTb
gKGB2TglIBHxTGyDPgjBMb10CB8cspNEiHHfQvbdGiTIulU/JS7RZNWPWhh1VxMTMEewQo3ZWx/j
yD1iYhkWTvFjFVxYc09saXcpMq1IC3GLeq98w8frIjPJLhUN0CT6Eh8nx3v3jJKI4Rpb9tWeyo+1
SqNpfGkQ0VvRuMT+uu8fnFTHX5StraI0uW52hIoolwqGrUNqHDgmppowJzTl/UBbE5vwpSRXRpAV
ksz/iaItH1lCbm8SyItLQaxpqEa3gObRdykoOxEj4y30WGdYGi1LiaqJFxoE7cPEqD7Zk/sxTDAz
fLSBa6oIqZV8ZM1jCc8vzGYqSnP9uZv7h0Yj9Y7qnCSqcFhQ2d6sGHAiSd7dmjNXFqN63dugq7P0
ee5P0YGiXYrV81KaMh0mZmXlmPvVD1QZQprViLt1ECpjFHQ6AhJzsdK1h/IdtRCKBvtE84f7dS53
mkmO2swPazS3flFCL7VtHJu1mSSPymwZLA/d6vlQW8MuxEyfYkM8A539hnYaCGZxbyj9C+BE6g00
AaK4QMgKLKKVYE00QsFeR6prE0nCDa4hiG+WUY9Xk8iBxGp+wawUqKVV6osWEas0HqaFwZP0YoMH
EPVIC5GH9qDtzsN9x17KUtqax7Qqzxlf7WxP+Ik3JAWt+hFZ3ifNrpo96fnBiQcWt0ANGxGUnxvR
n2N8PguMi7B0wWIeQ7MS4fpEfIfI5OIg9hCN9UnTmy/zItyNpkh6iPru0kEJOFW5p4Usl+PWUcWd
NFPzfkJc4kXpCxEVuFXpTEfY/ThoI2/iTM8wR+BZUr6Dnqs14aAa6EO11t66eY9b6rmOIKXjEyWQ
xSqyh6i270pqDwPgz70+iuuYF2CVi7HZI7fr713sO3ZNPIDYEwVGNQZhQzZMDx0o6Av6xngYJvNe
9+nMgW0cj3EmX9vBgjkIKF0SbpMevVfSsreR/+YgFu+U4Lsh73/t62CpkWJZOjf+4qeSfypFbh/k
4OQXI5LmAT2WxwoKtLFB8OzZFUO/r8ypR5DC7c/5cnBmRyD7gX6EOXnn9RAZvBq+1BXmlowF968D
ohvnPlOE/3qgUeiocJAdVfNUiMJFRomDC5Lt7DBzZAx7vosbPr6oHorUxdd31HY5uKQtGtPUDxLq
xdgfMWFE3FMhZLWL8sDEvkHv9l1RfO90zQSCpH+pGhoKRZYauzKpEgDfII/WQ5pHX4IWBUHTEs55
8pPfD+t7WUPkkcD+SGvIP0UNl6atbBjQ0j6vr/740UoG6xA7LZIX2FHa9gC9IEDiWKsy/fzvQyPR
bjCCJtuNIqKEI7ATOC0ufXXU7BxtHI6WltfMfiFFGWJPN1jpJY+tl1Im/l4Gw36ypmmnJ+ml7EFE
rochya1z2y3zioL/7t+/yCJOVORUNAzNMs7rgXK/+esVIrsWaMrlNx5yHPQPTZvZmorHQIMDVTf6
M+YV+nMtsnifV5QGkwg7tKryLshKvFluKy5236M8g9PZESZPfOYpPYO9R+dDb150t73w6+nqGkMC
WbrITkExDhQi0cdxfSSh/aq1nhxDM5/SBK1QN0tSmKoVFq+G0+1tIgIWHXRSaf76PQNq+ZFCu3iU
nGP9aZJwHanwoxIZVD5OiFxOLFXzPFtl86zQ66M0Tp1ifc8jDeuDwX20tYcp1+unGcEOARcI7eAv
tl4XD+l2IjXEM5eJRXV/tnObjYj7jKw3yNP1pbNqhMfmDr8yixTAsM7rq3F5Cr+9p7vdfoztz76c
kwXXOmyl6X3RdK/fT0EOZ7fChqZ0wilIp/O4HNZX05i8UDib8ZZiB/cgxp8xY/3IaLTvctqG5/Wt
9aDnwV8/NliOh16BgS2LXnEy6TOY1CTPTvKVC3yC9+Sczbpv2PHtq3oK0LSn28TBV+o725G9QG4j
RBgOtWxfHK1HvLFWWHtZO3OZxd4yO3sV6IfBzi6i7GKGX4SbZ9WDcR4vjjJ4xwQQzXzSd/0EyQYZ
SMeiHA6PqEXMMIZJK5b4FBes3ojP7TLFu7SFwNg3kPxS3TjZ6VOZZsN5hBsCg3RZbYploakj+Mo5
HHrLFoseYh4lWzRj4caQU2KsZF4TH2q4L5FS7CHCI40SWd0df+sS0I3IVywf5eqOs89K/2HI+uQu
L4x5k85TTRVcw2jerb4LwbnVwR50LsFuoWItFxMjGoPbxPJS93F16XxMxihFoB4RpfbZm3XE+JZX
6yGy279epQ4K/WXgs3MOJ+U16lBUYjwnrs1JZPLXq/U9J8YrI5pPVI/Rz4wmyuNJuiilo6caIsnR
70zNAe9udF8xP1l8jdii1fjYJOnnIkE535pwYWmQozLi/s3MPZ78FCZK6bucwUzhQcawl/2zOVjT
xu2j5tIEDkU6N0YMw/heFRl6243+LfLtQ+bBxcPFqp6+BqK5zU7/KZ+IGA1lHSVxKZmvmeEKTggf
K+vNyST9uRQ5gllLHjDGLXedplH3sL/qZkudYOx+CILyvi0GWHRms/uwMK5MDYc5K30Hf0XT3Rke
MDIj3/oucvx1vrijeN3nzCm/da7/jcQEszuvQ1Ex/jaJ6B2tnM3kdc/V/2PvTJocxdos/Vfaek8a
XLgMbdW1kIRGl8/h4eEbzCPCg3me+fX9gMeXivTML7Nq0bvayECgWcC973vOc3zJaX1C49wOW+Jr
CKUxdqrod7OcnENiCPTdFDPWi0YGt60NwAblxWMT9BuKLOui87chJ+QqGji3lc4aqvV1EnC2q4gU
T/Qv1cSTVFPwwx7mnGzIBmFAqVGT6We/8IG5B/Yj+YBfdav5qmfErJZ3YWwOM8R/TpJn+j2l1XOv
xFeTfpxKQTNO0O81U0hSE5G96tgIXH/hM2ehc0wi50HRaE9ZZbETbXsryiJd20M77qekWeGKM1y9
I3m4D7nATXm4phfXrao74ix7l9FsdTWZVMBpRf0g+3N4r/IYZA9luXqaP0YwTwSS6LGzqnSFIJER
dbL06wi4Fusoh1VU3WkqMckW06elogfi88dcChqWCZVKhcVOs3UjvKPSgZKMZP9UOWSPS7UAaEMZ
ovGYQOpryURHKMxbjAjTRm1Vt3HZu7oZv4aO+qAzWKR2yJzZThusk6REdNQF5FJCQkrQUhbC7v4q
SltZ7Y3SOf693saYJWZ/UNs4KrMCZE3Q04SuGR/0RfU0+ZDKKV/pudxjedApuKiBq00VTCKGcEX6
lZGexzQm4XKWUp+YS00ODbVWYNoLIunWjLopUITaiug4enzzV+lTZjRwh+n9wRdMZxnyzGXh+nqI
iDtpJZPL1mO+XUgUI+MPU+dP0EaMCVVrDzu5gOIVvuaRiQGw/GLa4nWAt7VWSKAipWM7cbpmyA9K
qFWuTGQsf/+laLOg609fChpSzYK7gf7xoy7PF/4IwDDZV6n21CInqjB+LG8Jx+1Zs05Tv/edCnwY
1PK/f23xF68N91rwotpM//9Ix66NTqaU+pN9MXe8U4/5Fy+kBU+SMoMi5HUuxnsTtcg4aE+2JTBY
9sd5FkZb9N5zAF1UBsHO6FrGtjkTgHYYDEo+f/8uzT+JwhwVmIIEOwmBVf8TAC/DCh4bZszfhlwY
GrVMEO0aSwWnYSaT41xey7R4XcweXd9BV4VkrOzjH7OYAzQ8HyyjO0JYFxFLJsM18arPczl79nRb
efYaYUxKKBXynyCflEGZHwUveR0yuL1dJIi+Os/b53JgUxrX5XOEWQ4zF5PCRafBNOEHjWCC1Ijx
Eh0TeREnABK44PrTAKKTd4nhHo94RytuqJIzzkWcWFDPU9ndk/n3Fmb9zRfHTO7nCRt1nlezIhmm
queg+c9iLjKGZnnAvDuLPIil6HaVPj5AS93//XeNBerPf0cNwCE0PMtSzT8JVoshzBWb0sc+NGMJ
Z8Rw0agy+531JtV8JjPqWRWVFgdqNB2ArjFFr2+Ka60ztuag5lwOqCjbFjxCJSnqUwYvZl93uLnn
6/XYU8+Z0sRKj4FP/aRyunvDowFcaPnVVDuAL9XpRzopJK2iStkCWtguxWY/oGKh489Ng1e/JjW8
0KhXg6N4nRuKWUiRLOo591fMUVQ0KiuijK5HQUFUj8S+sKi+UWbIK8ptJpdQN2puF0ROjPNulebJ
szUxI6an/QrNEqEQfK9i5MxTedYLSbWMCuftQcLN0m9tlbck6ostNQdFgz0dZc03wKJzuT5NBSMF
3U0A6QZq9grPDyCrru7soKHlpaZu5ncqFhlrbo2E/rbP1E8M9KhXUfExKM1B8ydvFLYbHGCuaU5z
v9TaCyW/Nqz4EBTKGym4CbVLf6YnyC9ax3DPgyfXRDETLBVdWQ2kpKLdC0mixzkhTNBFZbGlXRLh
USsOxavQo/HYI5tax4l8kmykQ3AEpvTV6IOKwdnWM1o8atahmEUCC6y6AlOtV8qLD9BveavlgZik
N6Uf7ts4725GM8Gh1KqIAdrhSfckYg2Y1HEPrC/J60//8Hf9iyuKJoUJ/tc0pfMn4L7fojExlDre
6/NHnq8GFvcxhnO+K80pswgrC0Dwo8gh2iefm3dzwyyflXRGQJGubJJ/0O/+WfENJZqLhOSkBR9X
iJkh+ouIthnNOWZHC/dYe78UaXTL8BmWY0edEXBENR68WXGW993TLL1K7eTVU8vPui3/4bv5i5M7
uGoqbFgkDCSRH6XnbUjUFtChcA+bvEB5w1HVrtSI7EWULeQJOuJbxVStm+Q3s6L/4iM5r+f6hjnr
x9BTrOsRY37q2Y9qGz4KvPwulTBvHRbDPyhxHf1PZx1D5ZyDQt4BA2181OEywDZog5OVNsQRyQN0
0VFWwAoibc4GWs15lmn9lJiWK/nZTpl6CghqO1pwa1zBAylQX8E7mxlPNiiEKSTbfa5GhSnZpjo+
O+qs+kqtEeblrfMEEgLBg9qnTB4z2NtF59SHPh4+pWQgbQB4ZWeR4ozzYmNDMpjz5DAXEuq9qB6U
OMFONtfEfSXk6lNNe4EtlEqf43Y9hbXkcyFxMCZlRsxEG5IFk3frBmXlJzMVWzN1rs1gnM6kjqxC
kEIHRe838HTMY1Rx2OhQReawumkbOsrnqqiTTYh8l3+w+jwmiHUVfT/XHBepaEZNjQSRx4AGrso1
IhDBbWdyQp6y7MEJ0Eb5OvDsVFcOjipvs9b/IXO13Zk6GdcJPBC88QScQYcpzQro/FRelU5R3AOM
Y3Iac7ZKx2bYV2H41uCLfR99/I816p+sUWT0oGv/99ao67f+f53fhvBb/gdf1PvDfvqiwG//hg3I
xL+ADBW6NYOmn8YofEi/qZKDnvEctRYxj6d+GqN0a34QXh4eZTGemk9OP41RuvabLhzNtHWGgqrQ
COL4z//4Nvwf/y2/fR+u1h/Wf7Up4aj64xGtMpo0NEksiZSa6Ujjg4+hhM1AOmsWXdUlvPvS9PKV
XrTTjgApOIgmZFIKXhUBwU5JVOWsMg8sbU2PgYtsWANHCeQ3I6Wwq8sr6iPDEYtO/37D8Twc6XAZ
rpKOL6kmyiOz2/LoZGBseBUWM9vpNHdZxEFdvW9fVmPLo5GHaBTlPabJfPZlFnp5W6Zt/+6cXGyV
Wl0rRHzPxkyaDRlkwu/27LRcHJjLDS2SX1db+IruqCnIxmdz5cXvmJPkQeNgLoM2kwHYKbVAPc7m
xpbT67GdLZKX1WXJIdYPZc+0D2WcHwFJ5kd99idebmRrBJSFkKP5IodQg4NxuQnn1V6RCilY9dVy
VwHokHhUO1yTHkTrr4P+SuWFiSTLeX6faPjqvU7PEuhHBo7OZdFqBaQ3mq1FRb9Ln92x78bY2R27
rEYhYhEtVH5UnPv6k0/CF61ui+wTqUTDybLzTRKAwJGet5mK7jsY/1uF5vHG5Oy0YqR3boL2Bh2V
v10EU1mG1F+hnlq1YUN9qXsE77XTPEQLmp0+thgXaFJU11Qs5G60SlctIv+Ws1bZVKcJntPJmJeA
Bee7TtNePUT5lq6EboU5bqvHMSSKeErdvJ+SENFqlNT5YXHDLr9NZJafkolm93TOhEEFBg+rP03h
Nq4Nu2pujRyXsGY2NoNfdJQI8UcQCKr51uQZ3AMwdUf+z+1xWXJ+X7rcpxe9kawu68s+l9XL45b7
VMejIFomnUs2L2ag35/wH57m4+blaX0RzBy++T2+b4dDOWFmvrymXN7cZf3yev/9+yrKXOgvJu/9
FZcnSCvKe8vS5Wa5r0tmX690trm1/fBS71/Bh6/pw+qQRbNIsCYeaP50Qa8Vu6oGaz0fLoS6/rzJ
fl+N6wB/9WV92QddUzwhPeAxy5b3nZZNy7oRTnic0QYHAj3PXz3th/suLw9Lh9f7sHlZvexzeTeI
LZoVELFms+yybPir/S7Pp/itQ1PYubrcdXno5b7LZ7vcF9fipjJNsnSX7wT90CcAYf42WJzTQKaP
RZ1XKlUYTpFQE2jxfVwUdligtyFoedYSCLMkNJT8Y21tKr6PE4bnuDzbh9XluWIQABwU844OBxst
gPnFRwb1+wat8rLPXz1uue/9wcs+yxt5f4bL+uXRH+6DRCAOMQrKAxzC7lh4LzCi06w4NiZcW3CM
g/q+HiYmUMBl0y+LcvTIIUnm0+jHTUW7T/Vw18wndZx6nCzGrKcvGTKgqudzPk357Fgtl4RfdvKX
XZdt6nziuey6rLYmKPIxljD3kvKYzDfYW4v3m1oLOUNrStVup7G+WzYs+y1Lsh5Q61/WlwdfVi9P
09MSf3/CQEUc62RCrqf522Gi1x2XpeVG5gi4S3vK1r9saJDtg+XM0XfEdAf/ePNX9zWo5+hGrNr5
OxmW6+C8JOZDcLkvnubjZtniawMS1U6DioskgELIXMvH/02ydnj9cef3xy33grzjKZqJjCOcnvso
Zfyw3DAv4t0XPsPyGfNgzhe35SacCQ/L0rJBi9EDEur0GVVvd1CVoD4uN8TMUX7PIhiA0vGfh/mr
0jHarBdSpK9Sch2IrF0Zmk4oas/JSc7dDYBLv94s9wW5/KpmA+jQUBAaMAcLdPNNJvm8WVe/N2WX
xu/Sno0ogHWIeg8juq9jP99oQzPitTGPgZoC1UMRU219Y7qv6HMD1USPtPzmy+87zj9y4qG9Wy13
tst/R85IiOQ0JWiF1p4ugDJkJjTWpkfNtXwTyxfjGfbe0DJr583dF6d1jOOyFEi6L8vSaLa5C7qC
gkqaEXWtO5weBA29hLQDjmt15mOIIAcmZqjRBtljvRdDvZGDMfUPfFH5UeqKXFWFZVHJr/TJdarI
d8OU0ABESo07EDa7Au/oHBPKsaThKjC3bPQCIptW9qD0sIQZ1RnL6G1uXx+X9eZy57K+bFlusslh
nFcIWOz6rCN6X79s/2Wn5UmW9WQWMQjRnN9fZ2JkSO5kVM993Qdb69PtoDTThNSX04nOwOb9Zgih
ExaEcmnp3gSSODuh+T6WneaR17JU6+g/4fiwvjzysk9D5ShZfdj9sk9llgYNSNVDDgqmY7mZ4Hlw
4Z/X+ZcF/Jnn4e5fbh+RKlEYsSOafH/YZ9n7v3Dfssv7qywP8cL+O2RiJsu/v51lafloy6foaCSv
cEZiiJi/g+XbunzcD6vLB42VnZzumvmCdLnR5ovQZdWfryDefEWhpr3Vq8HkDztfWvLlanbZcVka
6LJidPj9MZfN709LQyrbf7jTqudv9cPLLvv82/tMxvBruPtbU6WDJWbiyHLToOnnN53Xf1lc1qlZ
/9zp42bo4/yU/377L8/0cddf1t8Xf3nuAUHJWiqt+f7Uf9q+7DqFOUoR7fsvr/HXi3/9Spc3HY/a
I2DraPvLO1gWL7v88hTLlo/ry52/PPx9+y9vR092Rs28i3gDhJi/3yS/L6V55BqlMhKIwh6X+y/7
WobqUU9KXi53eUYjjlRfU2jJ8+Kyhe6C9r6Uj8wL03A3MlQ9LjfD6FRH3CTVMY4MjKHL4nLnsjlp
CmbDlz2XJRw5GlI1iqwEG/5rMw0OJsvL9l+eTmRpfRR9gadqWVy2v7/Ssh5V0+NEBXRbt62juZeH
L0u/POflLS3Pvmzm575XNBQHWjooLma4p+VYuRwRy6rhmxq+leW4MLuoUDFBcAAue6lpYWGDYBTC
5RTGTlcxHQ6WEVA/j3UuN3aGAhnXgbq2htLgUuRozTHKm583wKAFQ5l5PSU8kAL6vOi8VS0W1AEz
Phe1+Zgx5uHZMA/nLqvpAED/SP04241KWx9rO3hh7EMFAcy8Cz7/bWyN7x4X8gRk4BDn/kZqD+ix
q2Peds84uFNA1CNeJM14CUbDcZe5dczT5M7JafTUreZPt0zfLzfLDH8Kq8DFskcgC/aok9qKTRX7
DHAX7YrOxdxsLIJeIvTtFOd6w/yU8FmkHE7gY7eqyiCM/45WpYlrm0QiKXITVfHNZe66lCKWWWw6
0JQuTQJBnB412FKF+p+C3T8V7OhU/23B7oxD9K3OG1oFb7SzmvHw/f/+b0po86N+1uts5zcCeoEV
SWPBr/xSr3Os3wRIIhVYkYp+Spo86l8gI+c3Hb2PpDUMtkVQH/+9XmfovxnktUNB14lPpJwn/zv1
Ol7mY70O16MqLJq4vD/qfx/qdXoQO2ljUFjPVCUPSrpfFqT+U05NSHfHms7rySwa/c0bAKwBsLES
ascVZlLrsYxE6v+wNL2X36Fq5conw4Os/tSjkKp/+CPgoNfJ0jvlexfZqEyiCXzapE81zdCio4he
QujQStgKlhJtctTF9UMlrRFpt6zrp1Dg5XDpWwTtfiibMp4Jc1q+deyk877JoB38NQ1IX5yKoEtu
YsXWi43XK0TBd7mCnNZQ2yG4ah0HWmuZQfsE8BKMJBK2pafvaFhJgfKDHGI6ZMKn7dAm2QtCBuLs
ATjEJqJnSXCFQwfKWJWZb0BsxJCrvYlxIDeHseY4EEnpp8UqKIfGXHf0zUgIAJRtXo1JG3fBTZvh
1SXhrkmcuubVolGtD4EvsxQ8cSJD7RW/X+wfGCaDXVHrRLVW9LBjZN9B2hObEhj3Rk9YdqRPJVLn
3NKaNeDvgiid3Iu/irqHyKEYThKcG/zjAD4SyyOmRzWMJN2lUzAMNCdNx/vC5QLfterVE2BCqXMZ
G0NtPBJWoUebDggiQnbTGp3bdgqs/pPe26X+wI5O8d0MhuCT7/TJNwgBRDHUcVnHnIyqItw2lIJ5
Kqk3L4BBWsxCTu9dpw6gN4E15zHTZIAkDXyoW0aI/6C4q7mN+3wQx9gQxl2Gp2hcaZheSpq7OY6Q
uvSsT61VeP0264pmuHNg9mjw26Io2ggxqtqxqviozCOp77UbrRaw3Y0Jt/DtNNQydENzBF1YlXUx
R78IVN9eHeUos1sYUCO+uC67RWau2DhOe73GRjz1Mc0yZpoZXWGSpldWWFl0mLvQD5VT6ps6DRXB
MG5tFAX0LYIUOzqorVP39NKEhVA7svtSYglPFOl6ap361z62I7GPwnruAAkTlGJRdNpDZBQi2vWx
7MtzQoarf1YGf7CeMqk4Yj+WVPCPHmcU3Vi3vtlOsRuq1NADHFxx3YOaRfAqRgJaTEEERTz5ynNh
pONDZ+n6vVbVvqt4IRi/2OhvVWv0rzgCSH1opATWjYyPz5mE3xMk+49KRZe4z0Swk6IPv5ad6WPw
FPIEyrygUWR4gLLSbCeKoXEt8mRdcLt5sZrUrMI+3Ogno9LKc+gzQKG+q99Qa1XIGlCGxwSHzg53
bX5KrdK6GgIVm6vXY3fS0Mx5pZEeKun3D2bpexvouOM6jbRo77e6OKieL5/UsfSCVeCE8rqe9Dcj
7XGa1Ul1bSidcUcv17vrGRsg+dGyuyLrfL6POiDCoKMckvvt1y7RikOrhvpDgN+YVLHWCs52MrBj
Upo7RFbac5rV4V7HrX0wRw6VBH3vlvlrvo/tCP12amfEWoV+TE4oXMlKMf0rqBt4Egl9hM3LGfKG
mmr2kg1G5Jat49+aZkUkZxV5aNPRnyLAtd1pHKo93ouaDJsiu8M8YxLf3FRnnb/irlNQrBuMbW47
w1NeRTgOPFVewIcpmlsbNNQWb9S4Tayou5lIpDuYEaZxL6CdK2Vo3KqyEQECOSO9jtGJboIoUn+k
apQ9VG1aX2uIrp2VOVPxEB6n4oCWQ/lMTGd9buCvoV4fR7OD8BMXt4GeWHdOB0Z+HAd/Iwi0IEcE
tEbagamIcsLrIDvDMtfVrlkJ4hCp1kH0mhCtU8nVqQGClSWseSzGvecLsBfobXZxirjeriVC8hQI
MkYMpvo9urxvrSYi/iEqp1u1DR4w8ZjX1SDrazjNuevx++xFWMiDlxJ9JIpG2RLAo2wxjujHMqRG
hIpfkksjhrNCwYer1Zjt7MZveaxjbTIPTzmtAFTtUxleqWgftilkINcSerHrbeQ7WNbLtQ2l/JqC
PykoYxFgSE3Gc9CSryiESp90GoZdEymR6+Q0j4FHNeuIGIG1CaN4Q6ag2LWBYZ2TFDM9w8poR2yh
PNGBB9Ycd+pOTP1w56WECfMdWJySsyiC35vnO7Rz8AYKDZzRSAie49liN1Yl9iIxFVt45uEmq4xg
q/hadigF1jjN9JprayzIn09Git/x3DtLJOgEzpvu4FsEDuSdtp/Mzju3mt8RT4nhjQsC5m2O6K3h
T96uLAro5oYan5uxEt9RUVbXMqoRo1sS642dpzuizsJ1wZRio6RYcW27Hw5KHBpuBK4Mw7xeurrV
8ouPY3cISHPZZ2mbbdFygUJVLfWQEmf32bJS81Nc2eJGgXGz4YJp7XonwhrSNBSQlDjecHhzEm1G
z00arhbkxo3b0tDtH4Gh+ictVOOtMinVvW2P6JBlq7lRX2OtxxeLeXIiPHOyUQ6OJskYEBuO7TRV
m6hr+xsbLZKrtGl3rXHm2E1eFLuJZXrraej8XWQg2M1QRLqpCtVNKgEgpBx8DFhnMFlh5kdUbov6
PAtJNqmmt5uAGsBmoEuz0fOJv0Pb4Z8jTnA6+bkJgnQKVLck0nCTmjgt6ZFOhzYiIMCEP7K2miTa
kFcEBV3jyEiNbEQkDXNgyBz+w2FVbZsoynBw9+jaImYFAdomLiA9IWVc7zaar8r1UGj8S9PI3ySD
h30qmpxw1UtSm6JO5RpaqQltgba9VxT0jDKdsv2k5eahGUNyZCUqbMiu5FhWnGZq3VH2hBBISprQ
isLMbBHxzjJuY4zr17wqyk2kdsYuywfdwAnX9tZaKYvgDnVWcUhsO6AnZtfV56LNp63eT8W1gUAq
2cYG6pRNhIFObOsYbNd5CA1ik1REwJCn6EjL/aAN/XRl8yXBYioRmTxSESxgwmLqbDZGVfRnLuoJ
JRRtRu6bBri1VVqKNtxGhqOVYoXHbZResar8VhnVq9ayja/+1BkCBcv/l1nQ7i2/fk3f6v+Yp1ff
wCxUhHs1//nHVVrqP2dfm9fm9Q8r7jKRuGvfcHm+Qbjloe/d+HnP/+rGn9ORf5zfIPj7O0HCOSS1
ra3CP05vlgddpjeIep1ZbcD8hbnFTy2CI3+zLIcYO5v5ye+zGvU3hIWaOU83dKHq84v/S4VgzgIF
oVrsoNpz6vl/Z1YjOAd/nNaQ+Mj1DPavrVu6/KhwrTTwQW3pB0cSa9a24d8hG2x2S9c8oZtHSGIi
dzL2dsvacmMGGgEzarRXx7g4dNr3BXu83NiEOkDoX+qpFZEWajNdx2G6IQEXNU+TmPvIzl8a1aOO
4cMD04DoB3r6Bk1gTYO8OqtlvQo7p99S9RxgeBACEabRFeCNGaUBtrzVbkgsC6Fh+eWVin8qq3oE
W04bIS6gnWG300OHXGpXTNjiW/oQZmw6B09RkUXbaQ/gZVPWAfI/UyP5zUlAlRBCdkMz3OytY4mq
/DPulgwAC2PWhIRyHpx5Xxkgm8TleVeTs6p1HFxmHTNUmMp0k4cxCEJ7zDa2hopQb4ee8hd8As8r
IG0pXMUb39H3waGrNJh6ZWiu7bLfCiVED4n/NayX4DLG1TDIdhrpxoMfvGqgV1YMjzLOY+qbLh4B
+XMWHDPhMqGKUXqjQRT0A2DcomjPwa65SZRines+zYNXrL2ycm0xbtv8VOhFvIv86IcZWZAMhABi
429CQrHcRrdusRfc2sV4aDRMB6pJdiVU8rVR1ieNid/OntzaJmvAT5gxuKpFBFpKJAFzxWJjAiI9
9x7gjkD4nhuV1q2lWBq2W2aWTlzfMBTEx6GhqiQ5sUImyvcRezHBVlGL46LvjiFXjzS/j7R2eq3F
dij7N1xH3iH1QN8hKWCkUSUbpnwSIF7yIHuH+TXjaIQFxqZs2mDl+IG6ip18cCcgSERVRR5XzYoE
SYSXXHGT4zTckc8O2rHAtBBbxqOTVoDKG/ICO/s8D3QYK1oni9HqyZf6WzfBv2s9zsN063QABMpt
2PE2pYbzjlabyqerkqQjmqgmeRNU28qPu2jvGeS/Q7Wt19DYQXzlY+jGlXY3TUQD55EIHm3FctH2
12u0twMKBhUTRdMoN+BbNmbMFFeq3ZehleMGYZMNTXNAvW1mLsHpoq+7DfWQDG1dgoqDBOljVmff
Q8irQYK4O1aJse+Nlimg/NTlDu9eyCMQhnSdkwiz6YbmgNN23eh6dW/6kc6PVpLHy3FmVz3fuJTj
/Sx+bG3je+Jp6QvJzXUpT62Bu3Uk/kXr4itDm8TKsh/9KfuiZS0hJGEI1j70pm2d3/tEgG9zo95D
NiNlSAGAL0w6L/q4w0qXbiVlvR2DZbJU+PUChUA4wJVwAvDrK6PYwuA7dSHFhjAprnPStEncAncx
1sqOmJmugmLl3+oDDSZpbul1Tuu0I2C7yQyOcBGouyaN0DOLYV3OE9lCJY+X2B4y2shbTeAhtciA
qSYdZBLEZ6GFN2IoctegCa331+n4qamVaYeuB3yJvRep4j9g1nDOkR1dq6r9xersA8WEcqMp1lWe
GrdDyh+Z4VR3KgTdSpL2wikvdmbNb3wVFl20DlkmjYWkBD/8FPazyjKuAghU9Z2ntUSB0WHxSWzQ
pxxWSEZYUNIqzFtSwKCpvB27abrp6vpZ6YLPkQGypzZytKYgDg6Vh2qf5yhk/rWKTMoDJpYMUlWE
P42uzzCFObv66qPqVeiupSHFC6/33bpJfwRJd2ypWnjx6F0LG0FK3wViJckLWFWDZc4C72AjVAh3
3miY67Ka803wYhOgyCiZWlRT2DC0rP7cKOFeTpEFBFs7TZN5o4descvNoqDfWX81UiXf5o7zBjr1
uaWSexAzgCwUxQ0OrpBIHYhugVCLnd7jsDaMaEPTWN+MId7OiDjkcRzxVxHgaxXT3uuseq+meQc1
LDhDUT31na9zJRqu8hC4S5n1zdaOU1pIpHskobithFvp3j4i021XND51HfKXQQCN13P/YHqyBgP3
e02eqz3Z3/uxW+eCS4TmtVdBj/bN8st9lBNJ2oWgOOwITCkMy1whKgiyi9XEAEFGWoMSDk410oM2
5PRahRXHS4XGoUYBuCsUmAqFiGnfhkm/j9X+xzjkuYu099zXzkioE4Fw0VCuu2xS3Gyo8KiH8Z1q
PJR5Lr9b/ZMZJs9I7eOHPsQp5xDvM8dJU91T+zcQFt1dFnX3+N9hLzjDiBnfOdWTUNaGpr6Ec3ZG
fI4y7wgQYjM0Ob9xOm1aDw+u6a+bIilINvCdDYVKFUoF31LTdd9S+dlPff8BrC1ljpqzSno9AtHe
qdOogblQn/T6riVPhz4mAIvQaQumVuO0cr5qRDhqzmitfbvvdiPlBTVP42sRBJyYKVM2xWBtLThp
xoAWHyeK5mJVelHGcYKHBYuXgFhvq3YF2BMv193AHD7BJn8OqSxRPQw3Wi/JyIral9wGT5GrzRdS
mu31ZPrk3WtWv2Yasa0phRLKmHHwm5j1NFLYtYCMszGsYTtq4TNzvugkTeW7tJvYpXFSuxVVxA3M
ciiKTknC1qhgtPO98Nw7iSv77sC8Vr/N6WQffCBS8EgI5cjMmphWKwY4hg83rrujNJj5WF1Ec76Q
5i5lsJGUOPT9WvV2XGtvJLHZNlVg6KF5cFRFclgUgIPvYIa0sDmFst6XlU8GVZuYWwvyU6t2z3qo
cgmpM1fVYVkNMabTPNa/BWO3MSt5rdSFARELrl6h4ZkwOZ8TdHGwWuXetLvbnr8RvEJYbDWHcVgr
IBLXutErj44a3TCf889T3VyrzSZpJhpIIbiiILQ564zTc1xw8BqCFAts+mCbsvqZq47cZmPlIbrm
YmZJgCqVOlEcxgjT6loFTtL2b3IfmhNz8Rl0dUTBDuct145Zk/RbVcmwJZvFoRrqFxJWw3UFYOhY
Se0N8tgJzWFGB7KMdtLyt2ROapBUbPUgmdK6Ms1xbpBrtrYMTbslKRS9lEw+DYQKbycrhtchVO+6
6rPJbUDxra05x4fKSLwhUASa47Oi6c+8y3FdOxPnak3xn2pJDctydgY1gl1LexEcOs5MCzNenMro
yOGF0AZ9/Erm00FNMm8tuVpv6jTlDEaCkpF6pI7FIVfBwsc5G8aMSHsR3+WFOEpEnLQ7nG2catt0
InQM14i5ywiiqUlvrjtd22uSBFEnFCd1gK7aS+N7BcJjbyKWmSQjllY+8v8UqDXVCBiEGm+MPMX9
mDJb7lvtwMWbf4bebEi2bsBf2hlDs73eqcHJ0SeK6i1W/koRbwDMazfVzBejMQgrW+bYcX8oZ6ZM
1klMQ8a4LeJ8yzUnIPPYly4KjJoZ8OSSsgQBfT51JpZDc66+0QvjZRD8V/CFnSYnxRUYy5fMThri
gevusVEJ9xWU7FCoslp2mQaPhaOxgeADmda5jVoGp6OUB4h8RMtFhAJFSf6gVka2Ta1wuurV+fyd
OMSoG0W3oxxFqbnP70tdrhqMZdu468qn1K+Pg1kwXS+bkcFxTWNRzc5Rw4AdeQBws3JTlneK2heb
JLOCrSR4EKceFnezjAijtm4hZ/trT6lCJNaM/CLO3GkRevwJ86euTM3z5IU3ejp9LhSj5iKsGCcN
q4LYlHad7/F9E8FkSnKXIVzWXstoGArx1STir0NEWSEJImi1A3XexBEnQ2tMgk+LG3hJtas5qbmB
3rzW22RrI0o6m+ifburyyh/M0o1rfWc4BvMPq9sy56g/T8S+roiKOY2UZA8o9x4oQ3iuFpC+3fTZ
Ce4uIRjxRCEjrsjT48klpjVb3AP5mGGLBxFYX8Y8D9YqjD7wIFKnsOavo57T6KA5a4yD+rYj2XrS
w4B3eiZENSamnQ9iT+la+hN/s7p2J/8lQNR5rCj8ecxgmDg8V7YR7WrBZVU03Y5T4zd8acYd8N5T
RRkKMxmxz80A16YAT23IYu8fg9rydoHffaPph82TC/t6jjOORsN7UKLuO32iElo8aTihct/5VfMU
SDPdhcH3WhnULcmKw9VE1G+iiJMYjxNAceraXxyZUhrGE04tCPRMv847IDaMXemCVOT6ldNzx6/2
OkaYn4Y4++G7atSd+c3Htalq7c4pp5uCdE/c8KBbRCfENhmmcDM52xaIE4FCB+Rv+SqphH+ozHBf
2K1PIZA0RdW3vwmTVK9eEQYgPM6M5Mh+8os62suCcj8HaZBVDhxe/keTc28F7VWGjWZFZDPXAcs+
5IYGC8D+f9Sdx5LbyrZtvwg34E2X3pQvVUmlDqJUkuA9kDBf/0Ym9xZ1FDov4jZe43UgAGSRFAmT
udacY3ZPmg7/MZgC+73A9VulFdwirfxuplAsBFBk6lH4IaF28+NwJjMH3kZjdjfN000UJffUb3Og
sfQWB4f/f4088mRN5MZpZnjMNcvZtqXOWJnvBZZ37m0WXRmMjGqfIYLR5+6+dsdn7DvcIhPA/Lou
bsKMONqu4LY6V/09Fas3qy4eJt0cboQtzF1igsYtSMYjKEUOrABDh3bJ6Wgs20hPgAN086MprHFd
6vlr4bUYJpncT7bp7lpn7relJ46TqF2Q+c60R8k+bl3X/NxbSbaNw3E8apIHHBgfnU+2qSMd51mz
w/2T3BqCCFAm24wyEboPqdkdRSg+BZnhnlu7XzZxxj1+sijiMy64Kc2RwVjR5GvLIk+VTK3buu5+
1K7mbqu43zq595yQ94xJUcvhwBj6hjp+uQnKurlt0ng9je0rfTHQIVwHdpPtEpYNE+7Wb1dtT3ab
gI8GjB3wfu7Z20C6hLvkM6CvBP0CscuEQD/HvcvYUXinWfPGzeJ5jHXwaCae1q0iPhs/m/jRJcZL
N8El9aKV1UZnPZS00popDCITNLWwrAQXkzoYnP1gZk/I8s+mTZLKSLdtSw2iX7vhHMPdK6uznnUn
IsugZ2Xk8yWVIa0gM3e+3ly5TvliVsmPxeTlCgtO2UDKcj7l3xj5vpsmeel92N9EI8c2RdAGDgaI
Q2qT9l0Q8fKMv93ZQzzF4K3xUFHpHv+FMsL4Ujf6Z5f6QFwTiA6CZ+007b3mf0po/W3T0IeiaAwP
JWbCUyMxOlynPDytcnsZKngnck0t6mIVDkQF+m4nyNZ8hBuc4lCLjZNaNE5jnCq5UJtcvMm9M0eM
okVunmq5iPPR5nbUxndEtqR7XH1QrPLgwQ2z8KjeTZF81AJfTIceFarevx9C74EaOuRebq9aVbX2
t81uBLFTat3Rkx9Qp7F86rz3Si+No9pQu1GdTdtMtD/01ig3DEGYes8LAyf5YdWaJZJ7kl+13UCV
Gz6PfFQjt4vDPjrS+DdPRTT88/1YaWmvDRM3uD2k/gmuu2AsYnm0AuIH2gzUZ3rThpSt94ehLSGV
LZB75UKtBdTnLmuUkyHg8oyeAYCJxzDEDj7aJnRLREdK4Wx10QCMsxo32iDQvC/piL9C/t00dUxA
+ZnsMNAPKE431X+KqCelZL7uFNxROEoMGvscCFqb4bJH/8gwkrVALq77SkbrhGLjbJ1wQPau8c8i
10S7y/zk00RbiBah8RRJzS3Vv+okMEbI3JpkYyoJ7q+FISPUGGTXpyYgG8/XI0AXlZvAbSeJoyfc
6nDRDEvNuccYnQMazpbdSo9VQZo6A6/hsqllurEJBkzycJj+UVpnnIlHw30bomg8YQwgYxeI0mRV
40nIhdpPfAr99SwRGklIC7ElPSG+63kekD15TOGbPBg4njNQPEvxZqS3SkidTU7eHWpJiNE8PyUf
eiQXJZJ8m1+LHCfFKaOfuyO241Ht5/3TEwneqb4glo4MqyPgcuhOdanHVPFIaZxnPCQR7Cyg1fU6
RXWyVvSt66KUbyqTvXOu9pByHiz5CoYEYyXyBRv5AeCM6oyh5XarYUUtc69dA/j5VDkcVXQtiEad
SBb0uEx6WNAtnWlSCSxx5UdTtYv712CsGa4HtMViRGcC6csqzUbqIgsZ6g3VWS+1jmOm3RLzcvRb
NGpaOJMEm/WAQWi/r8cKSo1wwjffqx7xz++FLpzdkBrPjRV8RqY40hrdkZhLqGaTPiQz9BLbaPrb
uEd9V7ju91R7tgOzgYgZk3fu+K+zE91YWPt2gwTuBTFBN8X8vUimfO9zHheCKh3N17tcs8H+RCv9
MCLeIYlh9A+pHcIL808a4NRtZeWQc6dyZfdUUfMC3HswML+IBJfU/LmqfYuOXv+TId1wHBxGpVr2
mmQ2MMeU66W+F/nsbMCl0SST5XI6A+DvQoEqyBvugbhTJSWDjSpldWtNGnp/1DS7tC1BIo60uHuZ
RWB9J+4JwFTAfIK8DD65BpKK46KaXY9Ti5TAcAKtN0IRcAP3Xctfu8JbNk7raqsAjmRv+vDm3Ezb
VaN37EDxn/y0JZESzcOtV7Ykg4jXoBS3ArLTqYHpjGoE3VTeNcNDB6Cr06yXhlDNamCwXIza58oq
P6FxX+hcy1lmKfYAvVFJC3IYwT9Ubwh04O973i7HmdF+Tpx8OFG7p7ahmUfPMN4g0QErcE1vW5XY
XKLxNUXI/4lKFsTCcZ8FkA2CnEYisRaPU+R4G0LId47H/a0JjGnrGcMX4fgM9xoKUL37TsMm/+aK
4a30JoIZvPhbv3iwchctWM0jPwYepIksm/IbX/hnM0+3fu7tYNvg57OqfSTM76IQz8kYIRioVlEU
PizkvMCvpe4ZGM6+DyiAUJaQ6YzJvvUAkha2zxUcl/6QVgG5yO59OR5CfSKoU4T63qo8NCQEZa/b
qI0xC0Y/UFIAwmVATm9BVtcEoDFtORhmtl6agZmdXnsro8pvZtg4G6sLXpghTMQ5MMXsGSMk3Vdq
BV/HiS53JHujIxVGWiHcSuKkephp11HlIA/b8umGzPGLaEtTInYoVFFfJSszPhfGQ/u0mPzHM3+8
ZQj+BtG736FEAFdDiFfvNht3qsj9tTLQWaYY1u0tpxZHFxzIdC6GVeQ4bzaSpkNJXFQhcSEk7OhG
Ye8i0X9VqSiao+fM7TnMujSmcpEy8Km0XRyXbxE/DPNwZ1NFsb1Le52yDTPGzodAUALlxJSRr41G
NqGK8BOJwZBiHb/aGR6iM/RZt5xcK9nKyL2h39r+DEGy8I6Wlde7PEEG49HJf7IfavJXNxbaOFna
IvnHtE56479HfqXfyEBSpufOfS05Gk4akipKqY+kxAg42NfZ9rUTsdr1yoAeEyVowuLceDRC/Yub
Zl8pbBN4HFXkxYCo8I3ozLV1W1b9nkHcNm57d6tNTO1itzagb02rgXvv3unBv85m+ymmscLU5Lum
8W8YoycTE4YS7l6bTrfcnZ9rH45dLCtP6D/bEcXLAtmmSsZlhxM52zA2+uRiCqOrJujGh9mw9Wyw
9EU4IbwW1J8DLsOMpyUSd+yIwCrqe+LR8nI+1bH7At3EfNAP+Je7iiMvrBvnWFVdtM40973sqpeS
aPLM63vgthZgcb85NA6JBmVGDGwylwdEXsHKzKGdlbAQSQKkRjZyBR9isfP7+QaIwh0XLOyrCZMb
k3iWVU5pksnlXZy/OkJKUdrm1VxSWFGW2DVB1FOfTYg0Ejhy+9CksrY4x9Z0yYm2KNGau9oCYkYm
2I2dBK+Z5Lj3PkIWg5gq6iEFMULJrchghLYMP210FF48f4vQKu3TEDhzLtxPDDw/67GlUcaa9qge
xlMVt1vR9+QbFNFtkrTdVg8+D+FMZm+fG5wzpFyBX6QQdtJHi8lIHRh7b/aeR9tAJqXvbRNiQ0o/
hgmfUzNVrt6rXHxu6BysjBgXrifekwrQf9saT90Eua03NUQBYbsmaWq8Efpw3xX5D4qBtiD3TJrM
hE1djL5lQZk/JM5d7lMPqEUiFdyFtKAhrXqlrpnuYrLYTmrRNAxOBy66fgFQxJnLCEKOfTeSnK0H
7VNRoJ+LnHXbjCcSHWAsVIwM1CJU3l25OYd9qJPAloQ7Ejo2NZgc9D1JbdJaGTRxnkM72iNAWvsG
apFEx/lETZI2nR1uaH8iXqTlF9nVcvLsbjrkYXZb5Nx4gqC+jydu40Fq+Ma6lHb5OrePma7PjPAV
5RDEL/UiNEpKNO97HSMUvHquh/0kxQmt9jdLbu6RmzKp9x8byvfbZaA9mWRPY9i7Ox2k/IlITQbW
ZMf1yO5rGHCMgiBxoYdKj57PQMjtmoibKkL0UoPjaepQJmc9L87W4uMyM4bibEcjFRGmVxHxGrgo
XUk6jip4Qy69GdR72DJQ555cuVBrakHWOVMqtQrLAvP+TiAmPJdQPs5TZhn0h40f9YB1avY5t3Ob
AdxswMimWvY90jH39ZpLrnOF/lhtMtWrV67WH9p5pP4hfyNP+ogva2IZ93ba3jST12x8MwAv3sLs
I3h2pmCfEPnN5G+dyLeyp5LaeVSuZHAWWpdHvUg0yIkuwWGhs4UG1J2uC6tkqNiZCaVctaoemd1m
F5rMF7IsLs5xHy00SpK7Mq7fVDjxrKOMIaqivdXK0dv9tq93u1thLCknKjM/d+mj3WQKGqoc3SpA
Wa3Rj+6PQ/k6pq6FK3eyToWIOBOwJUg9gy29emqhUqyXRbr2YAJvAqugNiNnEX8EWTvpZK4gVteb
buySswniKS2pUycpYB1L+hm1bl8SEI2jtqWWZ2EvMuvGp9osh/XEUpON7rUcY3KorxZegpvZjLy7
Qk7r+sT/QepbvOG2fvRozQ9WDAmXIVyZcOwoOqQXdR7TlomygUQf0LDDT6W8GYM0ERouQjGYNpjr
fi0CH9iaETGFVSQEvtdiu8AxUPQDLY2bk1oEv9asBkM7tMFg5fQAYYGu32VWCCZTCkjcgUiLzK0P
mzlePH1NJI956F2I39IFW8jZIjQ85jMRdVz1QyieQ678rV3ruRuf9jWVj36kic+QvK4m7qhtCafW
Ms49LSAKlJhv9hckQbpQTw3qQ6wsw1Fdif0w2weFkSjqECpbUO7U+4xFAWZxhGVHlaULbfCc42Pv
E2XieQiHi7Ci8Gv3fFhhH3xzACkrJ0Ka421FBjVbeiZBBmIdTBzGrYG3rBUP45o4rjbtsu33VtAf
eznJExIZHFo6Fs/F5kJpyblgEAPiYVrIDKRDcYilFG6NoChsDd9cc35KiWzfqTRvT9qa8yzCLaS2
ZRTaPmkTvgtRDWcvb5JjTVlBSXAmZWlUqwrj8StPXX30uIG5n7dHlY1e5RSH1xaWTa/jJxSZjARX
6eANKr6lCXYY8c6VPlvH2D2ol5yVd1KtqoWeJZf3plXVnNTCVObq6za5Ud2afOZHEIxf4whvAQDh
faewG6Z0dHKEAECNF+0QTvLiIve1tktkJ12Ijfof294AiUN9D6nWfVlsw9+kCJJ1OUmPSXMCeHsh
w3bdmqBQ63Juqo8o5gYsOa7aDVoQxpaF/y2cq5dclke6Zo72riylyK1wTr6LqRBbCLS4JWkfru04
7NaGcqTKj6XOF7WpFot8YBziAYcANXf1yadZI9rJMm+QDd5Fdo66hF839aQ70ZmRb1q7LGESKMbh
KIoiO7mkBDEQph9ez1+4g2mr1C3yfZ21j1q+y5v62Rp86xBkw51RGkwfIgy5zGk2E7UWKMLtrUj0
B0YQFCO5cpl5T0YgOQV0W0ERWiCP940Rcw5qgHf5Vs1afNTUNSH0F09+bX5Je/cNv8ddUxvBhhml
vQ9qnPm4dm7gUCz7OsXEq+v9yamrc+fVbw4i9A103SdQsIjAPWm/i9EYdMXXKIDBPgiTFMs6Ia8S
7mRCZVFYfrZvEvtlmM9WE95WBHnAahs3iTncoYcELJhznbVvB9gBKy+rPijHd0+CWqXIyXyZ4vkp
D3U8p8mNHzVwOufy6DVav8G/gz4+d28p0z/4aUiWxaNBMNK2trOZm3tyP+WMjJGKl1t/hlpqMjFm
kMpApR+PdVt9cEYu5HEwKDMTyCym3hEqlOL39jvkD3QLyvPcOO5qtMrjXDbDt0p/cLzQ/oghvtOa
kC2eijGqQIHqj/prBNM5oHCxTY0M3fzY/4SyDSE8Fo9T01nrroLQrk5Gis7DQbo2prLV96Pr79VV
JGhNuHxqFdyteWzmIzIESU3ojXsjX7RdEJfk6SILP/4/UXHeJh8tvuCf/X/qNpUW8yrq/P9K6+n5
oJr+O3zqtir79/IPJ5v6m1/kKft/YLW5OF8NCHfApH6pPdF0Qp4yCK22UN2agKiumk+YVHBfdd1E
z+vYyBR+aT5t+38s13YCDy2o47iwLP5Xmk/AqX9oPh1Xdw3OdstyIFzZaEj/g8BXL1VmhkwX7wkS
Q4DEaETPOGxLxPsrYjqOSwlsJs2tczFAsM5F8tXH30Z/yDXQGcRU5+PzQOllh5Yi3QzlT1/OiLHN
vJl+/2TXbbr2hE2LVTjIuYijYGjAWdF49NWrx2J0aHISHQa1ydc/ZXP/bVnybQWBcmskEJGz1nqL
s+mjNMu9Sy7jfZ7N+mOMrgq9HyZZgurycACc5FK+yO2JaZRtMR02GAc9NMvyqjnFZ2vWkn31k3E0
47x23/qyxTHQQ8ZFtuwb9NnrKMxljpvBbInSCMXyL+j5SLzz5u+TTauRb2/tt3Z0WIS/0m3QWXMw
nyLxPi169lj05AMFIDo6Br03numdUWcxzlhCE3PMHG3Q4YHJDEgVHvxzKXIMeY6OT2pjmJ2+130i
qycKrQhmtoXdZWueMWEfIvvEIXZRB+O6jwMuRbZhoyvif25PJD6mFJYiKXzT0GJGNYkjw0i4skNv
nlCZhzjflfnk3DdlsTHrjHBImxzHxAqeNRgrq6XVH3oBDngAkk5kdVyt3PqZuVa7JYd+WZl2/gVf
FK4ak/SpAfEYzV5w1AFOB8gzXIrAilhp94YtgY7QYlVb7MgngqrHm7qJdwaO4dSgE0VaTrVLXOZ5
Ed8AcEl6o5P31cjFk7uQTmumhc5IgLsS4xz6hQt0kMqf7xvAmufEBy2fadpqKnzyIudj3JNQOGNT
2C5Z++rV0hToFcEmzs13ZkXTAV7tlvmdOOZZXG70vAoPuUOUBIqhO81qxDpdxs2UoA9Gk4hYhcDd
feKhRXT122JBqRSlzEgz72u59OW6wne4EnOPcOUubiJq51b9jvkz3WjcOpA5pHeN0Uqdz+ISfXBj
me5Ji2rmeC20JZ8x2Do3fwZ6XB/jYviiJ1RC24lJn08S6VRhVLFak768G51799BVHxkuzFNKGB/1
kqrcY3idb3QdnlISm49BlWFUakX5FMevYRzkcLzIIuwJkOHzxBstLYD3dqS2NtMqnZKniQw9N8Zk
ZX84zZ6g6GGjt/ceBchdZEC47nEIFpzfnrGht45swCB5pLWz40x5ktkMGDEi7DDtEKIYlBmZ1t57
0YbfaVvqa30xiJRCpiknZ908QXGZnR9eSVCXXvLa6UidthkGopdGDnWB8FJ0Bh1EegI7w+lXAoAi
OXKkDDOGjcpu1RpMt4z0S4N47ujV1vKAopvic9kzdkHTbBeI6xJaiWFctdsF58xmyA/8amBLJ4/O
c9OSFOyjcEMLUAHtnn1rxxWYoGjnO994yVzbNM7ZSH8LaYTh89v26Ca0iLFKaR8njtk2Olihi0tC
r0wSTMd32ma7qhsm8uASIPIuqdyYk9FjJwW1WFGNR6S8XwhWucOjCeZeSsUEjcVVkpFNaeeDRfzR
sgkqO17nNOdn3Is73S6nfR2gKyUdfRdoAQOv/EuEP249lpO1b4bwvtFX2De3Q9vNx8lYWblNvw4H
2c60tXffKp4yAsGcMrkvC4tQNA9TzRgiCmKA95gOWLFekmSb5wbup5Sy7UQTnwrXvhm7aqe7ib83
Y2PVz0N4aO15PdYTzTn6B3l7H6dmRk2fWVw5CCgM9NEQPgEplPEhZIjkAXwfZlv5Poj083WXeka3
CnUwg5e/uTwm//C3bVR/7WZeqEimviYwY1I4Umv0lB4Wzf1uYTJIY8vYq2G+mmTjWmCgLQf2agEA
v9g6kf2zp/Kw0ETuCKbqgnv8DXB4MrA53eRwLhAscN8t3dE10dqJEL5UE9vAk/E6uTEGL9/0tLuY
6p1OTBu6Q6rTiljo064AWf2LW9jVLcVxvoa1mlqqhaII4A8uLwRDtQ9bn7EpY6QK2rQw5uQ2SmRQ
R1uKK2G6tE9WAiuM7NZdZC6fKlIxmbD7d4tDWGCX5IfZHu51mXiiFrXMQrGj+Dh0BaKw1shOCLA5
rrITCpcHN4o+92HxSM+/RzLCHAFtgt/7wdFS2KW2jopDm5nb3pC/nGM0u7aPnie3KvW12oeem1+T
is5x7F8KegMnH+tC1s2HqEgOhBtRHpn8955CQY917Yxt8Gc1z86W2LyU6Ut378hJ0QXwIIsKundH
8WA52pZWVgc1MfLMj0C44cGbqx2BDgsy/dhZRQacBrVQbMuBmuA/mEuj5/LYRlW/bazZO2jISRsy
RFfeFHADzwpvVdsVV9xI4xe6IiFxNWcn+9FzpmdbL2BxwVNzcQ0mbox82tBvEL4g1vTEV93Qq13R
u8eEDJudnhsHApfIcxw7Y1PY1AFEmKH+VUeAhR9+3dtkVKnq0BVXodb+2GdGQ0uBx0QCPvaFvlVl
lqJLp/VSYyZW31KboIMukubHtcii1tSk8Y993BnbHRrKJxX2oRYL4nek0NQ2CerWZnwZ1KxlG622
iUat9zLHUkg4lMJhqoWFr5lOlfmlzCbI+RwOi8RzRbZVbxvd/GnOpqDkMoRkY+xHf07ibxBVPrQp
9mfSdDm8J8ke8SWq87pJulRZHNQjkze1y1Y9VDQuHbVFSG6JN2fVP89Qj5EOsbNFR6J2RxHm+kqi
JM7RNTFAqFez5Dmn1i4vc3kL+QnU2m9vo7aHYnjBQ85x+uspak29zOXjXN/q+hy1Dxr41iZGL9oX
qff1jwf/66Z64I/XvHzUy9upxy871Hf223/jt1X1LOQsCyOQKZtu8larLl/n9aV/e/pf/yd/f/yv
T/3bh/YKe8C7QchkzsC8sbr4jCE7PlezMaGt1Q3Cy5b2oB4I6fSj+pfPKSLpRqrkqtp2ihdOEk75
2Hn2urzZRQtSAj/3IdD8fbWrGeKh4ZU2dCw6Bi3WjTVJjYAny8qamVMcVH+qttXCiEtxaOkETIYw
KLrnfr+pu2lY2c2ZFDD+E7ggV3Vn6huwUUDihECWkbvFTpG0ZlX/Ap3WIuqq772iOcUS5abStnx5
yKnNKdE5cq/baqcmj3y19sefVGPeH0TPsEjibtUCAUt1WTMz/FN2yjgAMgJyXPkiFZiEea1WRQi1
lqIUyKVC7VWrv+1FOvyllNgdBdmb4Zts/YrMDUOhH6nxDKmWH3tB5iu1xkDbTpn5kgiI/6bLPEie
t2qh0Ikpg2HoskG6Nef8W0lgFBJOrn0ycgGwAojZ4RBLdq4BYaIXwbr2634TV9EW4w8w3f47Dffi
qF6QiWlxeemwI5Te9o4u+LJlDOACUylR/48wc59DqSIgUJ4Lgtqnvgauvd6Rv7t+PlPeMQUyLtCW
/36LNXJsAlklk44ekrMJnUJ586ira8EXAfAZzpSE0amn2LLw2pKaXU+Gs9XbHN/hLK+BujY1+9n3
jnNoPU0tBnPHIAgczx0ckekwyaI/nIuSnCUD1FiOPXKjPiVBmnetlVGTkx9Bfa7QTaZjb94vFoAn
3bYeL0/89dOqzXIYPlJrTlaYOSjMVBKVqt5lkO0yId/vQlpU2xf+IoA7grRmojS6Ud8aBUqK2enL
8XbQPftwBVgqKCHHws86Ju7l+kt06qXlz339YRLf+pGLmfE4YSiYrHAmN56FkKei3OiLEIMN99Ka
r0z9MuqwjnRBKA7TC8lCVP8b9ZhaoMH+51S5/pKXA1oev+rJf2yq56l9//eX6ksxMfa4VaecOtbU
h1GbJE1wh79uq7XLzgWCJhpaL7/8XhEktoO+OJcnq7dlrsmZrFYndapdVtX5rT4cI79/T8BMvdH1
I0d16QOpsW+0YPgEAYAmpzw3Yi3Ulq06TSibVBi1ZvsrGNh6j1A7wxET42NXT7+sgiMpTsk6JBSK
4ZPCKsojVa1dF+roVZvzgnRhNsxtbRCJ+euapP7bakEQLLd8tYpk5N/v5vLp62W6d9LbqerznWC9
q+aFjJGgYHAs6c2u/c1XH8RuT2i99aP6sgN5yqm163d/3edVAzPzyCEzVX4a9YB69+vm9W/V2vVn
vD5wfb0//jYpX4YMyaP6z6sLJ6yRFoSg/KrUmcc3nvVntX358AuwG2nk1MF1cD1Vv6n63dQiWN4j
TaMeq754nNMzpxK/QTwApVirA/Hvq+qvL5eqCdvywa/zDVFgFc1tFupaojbVmtp33VT7XDkK/l89
Tz15DD9Goy2Pl08vryUU7Tlsr+dM6MvD+HIwq72BWQ4LOpx/zzu1dnmWWv1zW/3R5VV/e9afb/Dn
X2kG4uPe/WQserpW1xV1G1Fr6m//tu/6FPWoqUaBavW6UL/HdVOtqb/7r69aK/zd9U/UE/94q7/t
++NV/3inSF7wQRe3sk2jztmeSoIlGoQa8ly/LhYQWegD5f3kulOtXfctl/ahfE7TW5ztl2eqy616
8etTf3tErSJjECTrmlyS5REN8B1x3fVE+W37sqrOq9/2qm31/N9Pz8BbT4g5hmwxKOkxOG4+sLK5
pm4/5KAqmDz1O6esgz0eGB2u1Es2kQOmd4P+wuVkkjIt75G6cIVHe2he6qw72g1WwIUm8Vtplwe3
sbQX0wiDB2FWzcYMxXOWQraq2inAJZHFxwSloe46T+WU0vq2sPnTzalvljkpN17Up8fCLm7QYFFu
pE6C5gTljy+KZj96VOsEpl5NXeP+/A9fLidLSVyenFRJSwNefr40dXtVN9brIlBc4+v2b8jjvz39
j33q1q32Xd5Bvc4fz7m8wwhV3O1wPgA/VEM6ufDVuXvdxsfOJIbSuZQvyvNXbo/yAnXZ+dfH//hz
gtfnjUcI4Urr5UVN/Xnhe2V6r54poIztzKl5VA/M6hT8+ypIkWjt5NWHkbTuGlMN/S1AB/nYYxNO
CPZOx/jDK28GreaHrtBC2ETAlV9wFtm7pGsPFOy804jtcM08imZ2b7+SB/lgtO6NPwV3VonmyE/r
r75GSGdXODQInSe0YR818Z9rImK8bcLQ/zAaaE+7BU2uTbTXaimXbjPQmtxo6KYANICHa5wCGV/a
U9ekzrjvteHcfnWj2EEAwcgQJhkJlN1DRMTrIRxxbuZz1WIlQjs2xiBWEuTPAZ7eteFkZ4P77IFb
/JfMNZdNUnnORtPCV3cY3qKYaMsoL8yNQy9zos5GlQ+uS0khfNX4sgIfzjL60eXEmCbyw8P5TgDn
OWgu2e7YZKpdmEXrOqRoMdes0RRFhDMu+6gjJdbuQtg5dvVdM4J7W7Ndpsr93q21n4U2zdtCM5Mt
uQ3Y3Z3XHHLLyqMw19SV9yDi9B1PZ3SAmQC6tEQzF34e3ObRx1fnp9CSc5dvVeTJ2vxmBWV/N8z9
soaBunNSZ+e1obvNi/L77BNGpol6VcXTtGOSPGznrHxoKj24Z9734QWxhinY8w9ehSJYtkWNEXlU
jiFj7UFx74ixbrCodIsLjzYsCxy9OVnlWF+YtlE572IwX6V7yFsbcYhADzjp7W6sMoafNBEgERY7
o47rzeitSuFrAEYoWxh2u7Ew/pFHbD0jxvbPztzYG4+s3bbpXoIFeJDnRQFCy+A5BeO9lnSyx9QZ
vsREX2SIPj6RGN0AwDA+IaUKsHpCIOQClZ4HI7wtl7bcAYajoI2nSPalz2XrLFtyoAnAHu29HzTv
c+GQU71kJnIz28dKWXQ3noFYzdXKt8G/w2c7g+bqievMNArlhkcIkvHO7JNZJW73XdmJwxS2If/d
iaJzSZlp0Kp1YYhv7pgD8LPxFwDEvmmscWeRvLaWV3+oJ1z1qDfR8V3n5UBNNi9v2iHax7YxHPuR
XFzrSHdR22o1QcBw73YZBdZmaA/Fvd1H6LJdehWB0SKi7b4XuMG3RHF/snGyLTAhvNqIv82W/i2t
J/BmIkuBplfkQFTGhkPOuOtnauX0W3AnjOdgSfznMTduvJFJWGjXCLajm6kFKjY63FcqOmyDWUX7
efgREV33QLDnd98YDwnx69u0rWjO9e7dTEqSiS/MHPRvi1uat1wpMioICJW5Db1l0zwgOuDy3zbN
lzx17C3SJzhJbcLkMD2SZw4Fd4jflx7dWWDlDD+RS7eh/aXamRU6MrLnv7ojrYR0/hKN3rxayCp1
R/OrypeqZOIUCDa9e5rrj7Jx4sdUL9pVXZcksXakaDqxthZW2954IMxQP41vpkeO20CNeE4SqLCa
92GEsbsTWpHdu6SCJK7Vbr3KqNeW7n2aI7uQGMVqW4UTbrnZXAcdVwxT55hNdcysspeY1wV4KTLW
CkptxTTua8JqbvK4fPQaokX6CBW5dyQFd5cZ+ecg4W4oVn5Jnt2stdqzH/EeAfFTJnXP0nH2tpU9
mj7mkja54/YHLButeuMdI37H7dw8V3prfiCuq0X1eURpgXU91ndjHq67nC9SM4iJTzEvtLzdJppf
TUd8DsZC2+XzvJ0g/yABGx4KpziPOG+2lrbAYKiLmKxlfABGw1k72JbFh3ZeBQlZpyb8DNBkgwtu
i/rtVRLTVmbgjYjwzbPf4q220/DRDJNt1Ybpzh/6bgPx6kwSGUVyXeNLqIxbf0gO+MMmAl+1cJPY
HXeImftSESHkowEw3zCewSLZ/rQr2z00AsoHoLUlrP29sMh5TQybOu1SHvu2hak/DoDfbGaErmkP
NDQ5y6PKCFY5fkpEVe5ubsbxNqzJKPFpMu9qmjZJULeHBP4pGRCSk5mglo6HkX42hV3QoSlXF8+m
KTvZPVSFt7qnZ2q2tIIiPfqpRf0HFC1iBa1HMVoowStRcEIBsbEzhPHI7konjm6JnH5xdEIyyznL
zoNmnaz5HeimdpebC4dLnN+OmoZRqEjFkabcqnKQ5CK138Pe3FMoQAlTiJDc4iLBm9ad/chDtU3M
wmeuj2c3KKJ1pHOglrONLY+LlWlo9dbysicq85ueNN+9zje2yawg3VtZ/DU1qjtYTFgxupEQiLZa
VkCfbk1NPCx9eg5aLm9D6H5jxkyAMMXaILmlKU7YYuoiGs+4G2lhdGu6Zr0eGv8u1LVkbRHnuxqE
QbfKnR6dxIn3yGz5b1XLAT59cD4ZNb3gidPxrGsvucG3G0mjehAiCLSSz3o3+lsC/0K6+tqC93lC
aYxycTgk86sATLQWePryLAGw5D5Os7WnMZehJNtRPLLQ2c83wcgp3vjBtptl92YavtLd5gQNeaEK
DskhhJDqFMZLNsf9YxS2QJQqk+jJ8TjkfENQiXZtMKVnQKt42sNtW9+MUxc8RUk0Hlub0G2oA6Zb
JowGBAEnVbUJg/GQ6vMpo6Oc43pII6AtbiK4jFvZhjvUyYTzuh5zxuPCybalmVR4KotpGxKEuPk/
7J3JcuNMlqVfpa3XjTbMw6I2ADhT1DxuYFKEhHme8fT9wZWVivozO7tzX2ZhDIAiKYoEHO73nvOd
YYnvezil7pybzKZrwhzmwgH1KkEoVSWim9u6fgyUG2vJLukIUMZ605wl9WZtoLSF/0iLcHbLJoHb
RmQY9KISUtXjeT1spbVp2Z+MQYVYmJ506WUeU2sXaiNnfSY1eHzbV7xebk2cxAOStZu4xSNfFOmI
uhzSE9euXaGibCcX+xV/BGan6jRKGWriCSOqNuXZPh5GaI7RXrGK+tAlDXneVrpwkTsESLPo7Ef9
wTFnnzgQJsxxRDqsdBP1SNKZN1VO6GtKtdxhMKcynEWS7i6hfLGkYLoEY711UppPasJ0v5nfqbQR
8WFEv6tiwSlnBRv6tXwSsbKNDqWFJ6WMcXjnsl9p96gkbLeNSfWeOi6omdnASAJxUFfLkasSneC+
5hSMZzfI25cB9QXelurVNoYDSCfFlQlBdpzoK5/TV5Qm+GKpS5ybortDfO9sI2OAzRfaH1GePhh5
kOJ+T0B6Wpha2gw/e6gY95H1nLP+oR2Nv6DJKnLFq/icG1eW9GaFUb2Le8rBs3SSxmU8o9p/k2fi
M9qSeUvYMRVjNAX2G93FQ3uyygWQRxDStceFHM8MyrWKRHNWLLq+4+ApPeaq/EbVNMjIY/9kz/ZX
U5uKV+Wm5jkDedHRfDWsQddNTTgYnoldY8CCXSXqaV8dYunGUc3aQxtK2VCF1GP1cJuB8LiwBw5q
6xhnFhesGXIiaIPjxFe1z+xS30ovxagyUS+d8qTGNNNzG7Good/HjA6WfWBEf8wX2wf2Np/k5iad
ZGeb5eOvpde/YKwBhUEChDo6Afh41cFH8GGZ4ZgYnG1N7KS5OhtKw4GqFQQXuR1UUlPwzjLtjtcG
V9yPuyKpG1+OJNMlqyXe5No6AjH4ae1400/TEQp+wqwq2y3tjGIwINOjdkYm4am8k6Z+cLVO3k9J
rt+CxkH0QiM02uMVfoVvApE0bC5dgTl/ihoJoaiyBViwNaOqunQsoBVbLsDdTVu9W5cmY+0ls/1G
2i0NQi0FwmLaNUe//RjhcyIi+TAF1V1izbtS0dG6ItbstamiGNsmfmaO5wzERkhb0k9M9Qnp+m9r
CTNIT4DwYyvItpWh5V6WJzuWDS91iQGrR3OQybDYpBT8pD1y+VSWeu8UzW7qURI4FqLuGTzd0j8i
vbWORXLTy9o6Qzcjzy7yd9L3zlZMAQjwDQL+GZVFrxjDCX276Q74iXuOwlGF6wc6737q7V+GbYwv
pe08103WYAjLfseJZPoBsUb48DD7ahxfmX5pUkN9yhrruUXZQ4NU2XShCZitUP2o0ApP6lpIMBO6
pKAO90qRPFWdnt+3KLx9yDnetCB2SmLpsUgAjLWQZgKiJDayTRW9UJZncHhk3k3ZNrL5Lk0j4cgp
Wz9soAkFUx9tTeYDzYwc30aY5pXU7pTIHyTtMmpkg9Z4uHbVPAxuAX8UIx4Gt0zZhZYz780lwSKF
GbMxwXjEOhMdXNmjF8JT9K0mIfghvFW53mwx6tOHybjkYrtgmeHKlDcRqyjusqjhtjQCbPUhgCj0
nzYcoIEpR2Slm5HqZ8bV/9iM835Mq45TH+DC3FF8zuxzKtfQsvrOeM5ZLiUwh7wSVZpnNE2GiYpX
H/Cs2XKX77XYkN2GttjU4Jo1E4hxuDt03PjNdZdgr8tYfDCSZVj9Ycgb2yjPwMnmM9rZZSR8I1pM
14QL6g92u8tjRs08n/dzm9zmplVuImc6cFKX+PLR+SaddV0EebC1J43gaJNoiqoZbpMcZ1uAeCuy
1oSGBnUaeMwEMFrHCccRuMV1AsWuMJQj9r5oG8zZk5yAnVC5aI2RKe0cK6I7AjX12JR309g+2fFd
pHeYNSHx9CFxMSk69SIxD3wbTdiabpB4khPy5en24qdIdzu8B5zQFm6LUs482M5PUdVGG/ret4oa
mjsUZcXOwjNrKPhWeujBnC4Kylo1R04XMJlRGhWELMGVVvSV8Vl6hKGA8orTz3g0P+jf79a3eEjM
/s2gygXUI3tsppFq2NztjS7cgcDJXZuITX/sX9QAzJFFFh1yegNGblp3xumrrqX0GAQwq7hE3GGj
sVwtTCrowzmzo1BzjYWvtDKGLesK7KFtdOlLa3GNacDI2S9o8Jqey0D/uKj9S66E6qXk07vuluYi
T/HaEShxehjEMCLFL7ZOo92TM0AP1rRCX+nWGsR83ddls21Bf/lxTRxyoSnhxuqT7GQrnfvf2mJB
o/1/cWRV2/yX2uLL50fz3qb/VVz8/aS/iYvhxWqKruuG7qBNRCfM6/091hbdMTZk4qxtxdJQ9v6I
i9csXE21ZZPobfS+2h/iYvnfERMrqsUvrL7zbtcQDwY43UDSrGuOhT/U4K39VzFxhsNSnoNoOBeD
3k24GjAYXgmVlMh5FVs/N//+fSLFxRFV1X/9Mpy92MxDOL0Ar7U82YrfVYpetHjmoEMeHaxYnyuI
+pi7g9Xlna1+b0sddzUG8HR1gkfjU2mX6qFYRpw+q1vcxjZOnY7wCVbTyeooL7CWQ8TEZp5UNXaP
9x5F7YZFFEQiELBmP+zkCNaANiy70akeAhu14OphbzCzd5jaO8zt+epyN1a/e7M638fVAx9ghs+S
4YlqwCFbXfLOKvTpVud8hZNRJVt+GwUSqoeSxnETSK48hzIogCcLA/64OvH11ZPf01KuVpe+sfr1
U4z7+ergz1cvPyGz7oy5X2Fxn2P2L/g9rBrVdMtCvPCQUlw5KxsgXSkBgQ0vQF7JAV28yGh+KRjN
QGkThUzDdmuttIFk5Q50VfGkJuG+NY3+oEvD16hHWMXH4j6FoIQPGX5BsJIMEIFGK9mAVvQT+dsQ
8mwCLmAflCsFYVp5CMoe6FFlSEh1x+KCeJrARfAJxcpRKObfwcpVGGwIC/rKWliALmAIenJCotJK
JlmboXkowDOA3ZU9Hb/K1RzLE7yH7KaJ6mjXd9tlpTs0YB4GcA+LWRpoSapda+W3S2W/IpHGs7gy
Ioqw5rLfD7RHBEEClMQEUsIGLaGtjAmCpH8NcT1vxpU/QUHijXVKSrwKbIrMfMK6C/hypVboMvyK
fiVZRCAtkh4xsUXJplAuJPieWS0wudEX7IaVg5KhhlYergtl1FrO+2DCHSiqSOU6Cbax6gJfkX+V
w1D4ifEuWVG7zYiR8mMT4kCT1md7yHJf54R0lbQpmLukfHtldV3ljunDr5Q4pKOa9A/9Gk+dCdYW
75hGVR2sIcZa9LfDaJeb0Cyf8AIAesGXuO2HYQSiCCg31zasETd6XSeeuhh306wwmYkIMskiHd08
nkJtao5VDUPVJOCRo60MYYqRLJ2bcrKR1eiShwsr3EzaQ6DuPd5q5Cu19ZE1+UdU9z44Y7SbunWX
dNmnLK8tcAN3Jqsn05jJVNXfC1bDLpFaxmYQy37jgBf4N2UuklW6W33QVE9i1TBhBL1VWMyqYfaW
RulGVqaPJRteiRxo9lDfwA91xbtd4bxu4ZtKmvZokwlNgZjvSlJrCETdSXI+JqW6X8dXF++Qw5em
Y3Iorpx6nPZdjyU5UAcgD7q8K5jWn7og/jLT/I7hcbM4YbIrMeRuYuqMkgmPcYzU0h03eq89qEX1
0KSkZ4CoZk6D9uT7xpKQ0evPcT73THvVm6Qxb9NOcpiYRDX8RgzdSm/LR8JDkkCKb6x02I3QSLis
yycSIPG3hfpxKjknrGRK/aZA+Vz0V4mWPnQ5mhXOLl1atgwApC7dSSVi/z73cnDhp5pY8SV+Nha6
H0tHDlFSA0ma2+yUoez3Y5KfVWIACDRygQvPZ+T1O/6W30s46FdaPl3Q2nNoqPW+r3Uv7KabmvBM
/GqttbdygK9W+jhLVeWGVqX52AuuQsv+wD02nhtW1HYKXDxoLexv9l2JHWAbZioFiNraGP0Su4Z2
DS7Mduk0sEJKCZ+QDPhqOou6W0oRxXVQG7DH/UquwZ+oyavuoA2tWC2FwEWZClPM72bDi3RE+7mN
2xy6NVO/zyo39pA8RiJPyDpQdf2tCiav7a/AQbKy1HysZJVfzUTvRoB5dVZcCvXrGK63p44sH9vU
yC9aE98pBJHVKNE9+gRwxhfpo9ft2EXLoHqqTsYKBmloQ0Mf+5Xt3BSBHwxSeMzKpXFJS4voArGg
lGZzQxERp3Nv4TaWt+oSdb5GMdabQVyvp9a09KwUDXPepMlvNUfjYejHZlEjqtsFaIlS+qzH4YUB
iXsT+C+9ci6j8ndVjtdcDM4NrRwX6wQUHT27dWRIjWF5dpKZYsX4FasI+oq8+YwgObhdMHKp7L7m
gDiNNo0ekq6t9tRQ/FIJly3i8S/aNBPcZBuRmKWfY6NCz6ZsUovGNIzg3jfXVRiZxtT3Avtr6XIW
byiDx5S1Zdux2s+hLEqgOBTH4NPNjGvZksyLRsfUm6eovKI98kEk0l0zz2e6IP0hGubiPARb7LW0
pNTsSel08FipNuy6AshaEs83TMAfa7lA05I4nDuUHY0Fhf8cQLowmVSvDPOO2CiaGZzICBNTA+5J
N1kAgD6duGiZqkvMHUBny4t+cjDgbgp7eu1G6gZBo70HdQCPhdcOrf4Lib+FlSY+l5Cd0Z3Ht3P+
ZKsh6LHsxtKX2rPkLNyks/llZCBwbQ0p76AOfhCxnOsM646XxA2QMuiNcnITr5x7FizndKyl89BH
J7kifqmGjLLX8QUCatzxYFZ7dT2fsGCNFbMMTPz+UCEKyDMn82TOJ7fuoQfE5UCf0Gn9SlE+68EB
PkcNdzSrl7w2Yg9a7ZczKB7CtHrXMaVD/M7i0+nC/dC2MwiiYSRjI/bkhp693gyk4aqNTZmK6nJL
f8GuWSaZDGyoyU9xCHklThsMr/GGVZXjaelwwzwSEu8UxfDyMHxpDMebNh73nT29g4CYXLtsCSfT
xs/wSGKhtW+L1PHLRXpVkyTeTa3Vn5grAPnNCFoaGgcgvLKyTie99LK0/lBYKR0au9sHwOeJWMlP
JflDc6eO3gKjwe9DGTanpPh9rju+7iy7GZjSnlomOeZy57V8WRS56RjZeuXLM+XUTMMwwOeXILys
P3tSplxNK1n+x/SSGcvI26CecKkNgPxDjRUHNXyy66y8vOoiTJ8EA0NCkjmAMCrhgs0/rVlL6XD0
jEV7eYx/F3yT9aKi757z8WDhlqWF48BpmoKZuiANC9sIqetKKqeRpNL4mY3duHBlrUJrkyQpxjN+
r4Ox3KNrWW8BnqpI04vMp5BC5WySb6VWq9AFRt22AT+5G5LorsDlcDakajW8MGHQzf6KY4A5SHao
MbptSJ3i8CyG31ab/l4S+QNT/n0Q0f2q9Ikpc9+/1dFib0TiMnEFnTtzfd8YxvxI5zLZm0UOLJSA
M6LDKr+k4exRsDCC4beObAQHE0DWfmndIeOmmSPIppBTzbg8FVr/S+1C7ILADXJs1WvX/CHP7eoW
GFMcGAe7BnWJwR5nk2Nf1WVc+onChXwJq8HXbMokixb259aatmZC5EsNj8jHnyWdMuKXQf3l10Yh
jzvDAj84kyTnNWAWETNLwwMYneuyaS4YbihHaXq5lzMdWQDXNTkAQBaBdQZ4GF+SkubFgoeZshEc
P1PKB0+uFE7ekphA6rQAGkyYqgnaGwbluDrLSTjgsa8/ZSetT+1qshBbvTpea4asHFQJxFlJ4po7
WYA3xsjQaGWNz9KcQ8FP57OOruISWZzYEFD3czL3h5HLJt6arNiRQyOhcU8uU55qMEfWabvlSBAm
mMqpJQZwKQyuQCpOfjJUxhYEgpuQCrrnQnFuWqs7Zfjf922w3M7JEOynNLDcUbaOk9VpbgpmAz2j
dZcNFcDLGONYkNTyE8FVNwkNuUmB1JmqYUTJ3iKUg4rzLGunvpqSqzoga4GBpFfKc1su8s1EDVpT
ZtIHNfMVSxtEND0I9ulUPtTtYp/yqr43nAr8aGHB4r9rZXu5WeQl3tRLXm+pWJK75uCZi1XTRGwQ
WNvRXqAZmtK9nI8IMVlZbIshptchK8+duhmYubnNkI+XUS1KsFnnMKCxvNhMTgVw8I/Y9jXe/S/3
2Wn2Kw6ZcQj+YGUPXBaxUVCq+SEQygS60nEb92vf+SgwhCCiU/xqf9+njxfjT1rXDyrmpSGfSSko
wq9v7J4g7ombMg/nNe1aPYW19h53Wk/mkY47S6phtDhOvm7C1zl+73f1e4iD7ls+/h3Prq+qZzpx
fvOXLHet9qWBzlqvT9FAOh2tDCNJPWvK8VYJqWOuB1AgxCaOdnvTK+2zUMIKedvPzbhq4MTuLNGe
041m27eAfPqwCD2hkhSvIW5kBnYWINbu567vX9DUELaGiE7NqpgWr0ZoC3Jvsflzp6PHNMbh9vyo
oZlroeoVYr/GCZdDqJz/kBH/oZoVsrJ6rdDPkXQtJKYsPCixdi0p2BP1A5Ek7/RBzsclLSxR0Z0D
BANHA3qQ9YZAFyJ9wkOxigij1dAkbqRVNGqeUzQHKhxGZowB3Q0wGnxL61cltqZcW5RNLOH/wnUl
yJMiAl5sVbJBI1mfrJeeERwAPrY3czXAlUQalvvZRnu84jK5LuBjQDx4TIsV9yP21QbgJPMT+qyS
5k1h2Ry71eYltvQm7fcGkWL9aglr1xuxlZHnsOnU6XVYHxrIftfl0TeiURx8sQKVJ7ZXp+dA28BT
cBTQvV89XMx1lI34w/mS1gOxooFuaQQwrn8xAJOaZAljqvYj/IooUcxdmAKOETfGis+A3V0fxzZA
TAb1Uty1LFbp44JnDVw8oleCryNCzQmmwKOw4mnEboHBfDNpPbh+uds6c3f7D/LLb73lKumcI9y2
JLfiClwl847wjwn1vNgXN2J3kQhehTzpIH7LWYajpkdcv/RnFnHBVhw4EksGMMM54iMT72qz/gXi
DxJ/y3TXl6tVDzg634kg56h/T21PUG/tzN48CoqqJUGXwtKaNQgsEoYS9c7QRyVzBXEqWQFUgjaV
cqL4SBAI01ml/uJGZESLrdnsGPB/9sWdsriTLte4cWbWyH9/HoR4GeXTut/1at68iM2fZy+tlh9a
+XOqJv62Wue4+97UayIPuFYwN1nvTAZAHnkTM87/PHLAAYQfkBuxJR44TFyHqd7MCBM4JNSk31QG
uCexBwjhb4QpR2te6r6zAEDzqAaSsrKRQ7kAj1MZfiUVZP6VdPq0vzOpBJ3qL7uka+8c8ntWKxs+
/Z+X17RW8nG7YBpcaV7iY4WA+Te4l7hvXH8gtv7ZQ1ASGvuhYEQXZlTBnSGAIJA3UtiY+BujdZmt
59clOHeufRDFZbJc0MytgnZLqO/FZj2rV7GVkBU03ZQzDWZbyPB/LKff3kPKuLW/1KuhtbyVxLcp
7I5/bArPKTzTvRVHww4nJYPkN8WodAp9n4K+FcgdzRzsDakjICcZSn7evtiNV0iP2BI3UVUjAugR
ba6YKwH++WYA/ewHI9A5u5fg9fCXCWqQ2CoYP6dBjfeUiRtfNQBHi/vFjdE2kwu/pqCJMrPCm6n9
raMKJ1DU7MUmAVnk1tEy97IVFks+JXnm65bYncKGFWi+EmW77D0aleHwY4wEomUyNulND3FYIlgE
stV/PQjXXQFJE8ekQf1tq4z6zR/Ht9gks9p0U7ArntitSHveZYpy+uNx4siWO+WiGJK2/ePgF4/5
+R01ybHgpCt66yucDXwC51MxrXguVFnfb1A8pTVXoMK0ynpteVz8RMiWBXJPgPai9Tr4l13xA8zD
lvffHZn/n46MRuqo+a9oL4/de/Rnqt/fnvB31AvUFlog0AUoW6ja2vz4z26MQjcGlJljKLIOMW2l
wPxnaLn6v2VCGdY4c8dUHAWey//4z3g/a6XAyBqnioXMS1H/rdBy1bC1f+jOOJoGbYbOj646psYf
W/16vyOQs/2P/6n8r5IlUVTO9nxlKlJEz3c9GMUY9semKYhawzqt+N786wP0bLdyxVmOthCmPXqP
N3FkIKxxwI4WFvxnc3SehtIYiZrTz+Fcx1TpEfhYyrhvevvcNNII61u3EeUtXxMyzRsgm42nQM6k
1JYmWAgk05N0FtXmFFoIyVTSwqzwAjmRcztKXpmNvUCJsKibjWQqUJvnfJ12at7XaL8cpA260qKW
I2su71OkyvFoLJ74S+zcYaIvNikm2Mu92ARymg0nGwyBPwQI5iIGvb89QYyN3x/FHy8jnvXHpyQe
Je6UwTXF7aLseupoFBbEfCWtzeHlmx5GCiHdhehB2ObFXeIGvR12xXVe88/u08eOybf4SSbm4WKT
vgrTIvFMsS+e/rMr7vv5NYV4otj/h81//dvFC/28LvZZ44ADHTfk2FRH2eYiIbaGdVds/fygTbnc
/OyKLVRVyInE5s9Tfl5GPEXsRllGBEkMFOyfPViB+YPYcv2lf7zi973i6Qb2QK7/6/uLScpdyFcS
O395Tz+/T7zWX36V2AXtSNy5qg/+z3NRiPPpi/2I+GGvqIbABU2PZLoQt/E6Zo8Coio2s9VHaOI7
zsKm3Im7vh9YrD/4ecj3a4hHfz9o/fHP7h8/Tr/NLTpz2+9N8ai/vJzY/b//WPyKP94lepTQjQiO
QQKWFSSirVPldP1TxCNrMWl2Rqnym04ZWAOtEIZynUqKB4mHi10YA8lxvBP3ijt+XmkRUxmxn60v
L7Z+nlkIN8/Pc2zMnW6fq4nLOoxUIVY3nVKsZcSfzR5VxTFXWAiJn09FniKOciArSmSiGcQ2+pTN
dR9l7cAc8JZwQ+OgFHl7xILfwiZB6D8P0tbqpHm/xJNXCR+W8O9/byqrA9Lg00zJqsI0+b0p7o06
66QnYbQTe+JGPFE87mf3j5cUd4ofiwf+PE/cF8Aq8cqkiLZ1CAaWikD5MaxszyUgSKknX0IuMh0O
toXIJOve7HVlKG40AVkkI4ChXawXFdIskTehbxdBA6MD31a3AnNfLLKfzvVl0Wso+xlARWEVEkY6
0zg3OcwZ4Sr7Zz5UcV9hapTwVBCZwh+9NBqFwrxOGNgb7RlwOAlnlmLukWJpOxINp2MQcpOZUEji
RXmIEcMjhyH/7BgMwQM029s2DnqvaljzdDEkMvAcdETW3byhvNzxV9AkSaj9p8sxUUFssDRT6E0P
dA2Fy79Cmna0mtoBNdXT5qzHg9I/Gdrwrtk9+VptWJ/ioq9OTosg2HGw7ueyFmwnZbkP8GeYVS/v
f9ItSB1vjyLnorUbfW/B/fxehcYNRU2Tzo1wcYqiRVutNFWx+XNnPMjXGnrKrahZiBtRNPnZFVvN
LClbLdcvP6544lHbnUX6B7EOsAQjU5bhSoEE6qSd2ZiVL4H2ZHGZg38y8RaxFh/IPO9vVGcYvw9E
QcD4OfzElrivBvgC1FvH42rJJ6ksCSRYz4JqZjZuNA7Kr599sYWgaFqRZ7CvbS2jWz1Mx7Sy1m9Y
Yz1VIDLexGI/svnRVAd8KyNYkUK3qCuQeIXIUS7AM9ujJPom0/F7s0OR2LfqIVqWbTBiGQobGyF4
RZc8DFFbrEjDtFRQBaw3NWqCcWZusgaWoH23j6226H6MQsIthfFywgCDvXCLUDaaNhon8sqJdId4
r8y3bbKd71lPatGhvZ/ebLr/Af0FF0Xu8pTtpa8yQgzt1zlBMGTHeCnyRTcl7HVXhS/0QyEkNRRd
+pfNL6260JQm2VRFzhZthkn1NtZAX6OFShR5cGuwkMfLJZRvlBn81u8+eEc5z0snjadR+y2QTPvd
00gxTtrI0XuunXug89nRnk69vc/CLfSyxMGj8xLNh3z5VNVNggq1oiozbo3wgClAlmgS0y/zBnvY
jvqjqe91A1b0aQifrU8y9Gbj0XA2Zb9plH2TXJXmU0QzKTsHEWHANClOenouoqtGPlTyHnZV223K
AbrpblncBZp1haiej1OV3JYBR+dtxVfkAPXOQbI9bfGkrwli6IqhR9HWTD7hTbxiAGEb+QB8ParL
/Xm274psN/bPORLxPryput/msGuO9ol8xJoVz7CDjp3MlBv9IjsQV+vZ9l5nkZdTU7mj2dnrXiBf
wuFo2mRKAZ7ba+8j6u6i3MkkOqQHNT3nhDhRtYXS5njk/UR8vtpDrD1RsMpvwLnOK+RiR4hw96XS
AntpnmDrT0QUfK1JqczXrpWrvPWlbA8Uxow2KMtLZ5fRbn1KTjQnxuuQkMnH7gpim70JOy8NtiUV
8A5a/wFgVxUdyKc1ms+ODKDshG7GTj2F+mSwpfFnqx/JwpT6uJAD2i5n2bnFJlWaO7vZRcuxsW7S
/pTEx2HhvKDSn1GFT7/K8Elvr0KOoxPtAj7vZAF6ADl6g/9H+ipC5u+oS31iSdwpOlYYP7QNuHF9
2GGwMb44Z3XjdwSzYCL7z4fbqHyVzW2RHnA0a/L6gfE5AWJxITRzdKrWvrYPSFjz3NNqzxxcXqx7
AyZsTB6V0rLYzh3gFtdwvCK5AhaOz25E/GCfyAgCrSGfqztD2ij6g4OaV97rkd8eaKYFjT+hD0Jh
tWwgsDQd3jICIxq/ImKkdQFygXPYTG/TI+bHZK84m8y47dQD/g13GM5Gt52T7bTjzwQgRabSvu8O
40Iyn6t8Jm8malNEOWO7A/4yqndjfrYAsD+okq9LryT9xdZ1/GJMNBeh+h4Vkxm4l7862rHlVAD+
o9zAqXTl+G6ZcncB1chZ2yQHOa68ECkK2CJqvHDMc38cTyrRyQZABLdJj2zT2yGKFshdJ52T5qPL
8TPquCUeevt6Re4m+9xxF4Dpv+ktO4+UNghNvKDnD+jrc212ANUfowAw7XZ8RZpiWjuyNHsiSvMd
y6LyhVBkh4ETC6Dpy4D14fEDDyc0nVbeXrlwMFtXuG1P+W4NZaWJtgUYYPcufgqAtW5ICdgi/JRo
PApn8DEfWThpoVud+hdDo962t7JNt+/v1N+BtkmbPW8NQWkV6C7w36ba8Z6CdmfnxCnQNXJJ/3us
nrFn6SjpnVN2knv6H9tSvSf4ssNLzlCskCgwnk15G3308WWhx9ofJDh69KnR/M6UjeLLgIiK+Cp6
d4/Fc35FGftaf5A23XIXxWR1umr9pmnX+Nd6xCgI2FAOyIk/1DstuyLcV9KpqtMIIYbxEa5YbW8s
6eRkt/jCptTLb+PcVXRkNCik3DnbdzfOM5Im51f5ZJ0yfT/tAf3d00qv9EN4uwDBcanGT89O69nz
DgMfIE1InznnsuQnL7KGMZ+YSxVkISnCXOu8IPacyMfYIjEL5uw7044k4LFfHvTlOM+3OKnS9t2R
zx2WQbyiK0OUL9nj4UYCQRvOpauX9w999DAvWMUJrIRfTLcqoxu9K/p7AtrH+ZVUdtLgFtIon/OW
xmh3pYbXQzTh1XcHeavRXsx2mX0nYx2r92lwNqf9wMgSH2EPxvX7WJ0V6dSCWbY3RLhgK8Qji9Ub
PmMW4SWimY9l1iVlYvhtv/MuryMydU+8enpiQROhlx7c1HSjB+hPu/GOlE9F9Rfy97DF9RSjd4Sb
1Bt6zd2HYrnljuiktPcfZMKHPPOI7spNtpbHqf6LPm31XM2+eZNuyI291dLtskW1fJpvzGajvQX7
LvFKOqcbjjRrk1I9/V0xHDyFD4TryffWZUw2awC6t5pQnifHpzsINzF81G/s3+REXoVXn80z5hTj
kqB2AyIXQHX0cHQ/soN51utc446oEi/Y5x6fqYswxiXu8+6X+1lt+l/t1vQPkeyqN9ql2Ks3M4MC
E4BHfVzPmOI5eZY1dw1UfDbucOBpFqIsf6o2wQNaUP7HusdDR/JRhwNR9SnZO35wE6AcVR+zeGuj
AWg9UJqkyBkWFhqPqHOmUESNgAMcNwcMShgto84r39pddR1vwFvJ8i5s7+jmlm4R0PZptvMmPur+
4OHnoM9MMOJQXJajhrhD8T/IhvCWfaJuenC7zwe998e3IPS0MwHgWLrd9iL9kp+AqNAGbd9DTgPA
PrfGPr+VH8NjisSUS4Kbm16QXIbOLR/LXcK72sW39isiNH6mPOcIAfCGfwDORLnCWyvcqDyU5JZ7
Edo/Alw4Zl0U/rdtSgwAMXKu8SxzhlEmYvX0qDwQJjrcq0/tpfCL7XBjnPFcDjfpyfQ0n4N92xOb
xofmGWft3F6Gm+YQ7N5wr6GgOdcXxA+Ia/YSu060ueL0RrqTtuxiwmsecFTg3NguTBDm4p5HQJZy
Wemc8Te8dgcDZdb7vLGPwfGtfZ/O+WXyjdK1d8w+zkTjnSPVJbyez5EG1wbAkIvtxU2uAi93eYhf
XmVbghe85KY7UCSuHtJL9SC9xHeT378nD2R6PViu/FU/EU9wMNzKRzTcvYbP5BMZvvOA7ti0GAJ8
bkmnanyMQx/dMyMZhw6fMHmP5DgzQUTyCcc9dMeb5a452yDiD+lF2hu+dTYeKt/yA49Gx03hxVvr
ldxOqOfRldl4y2vvqR4hUx4jlEwYq2u+Stq+xALEFhZJbxfumJQcshOHw1Py0J3Hr/SCjfZcv2fM
eqh8vchfL/klvqMf9YXf6Xe+l/kkGGOMk3HqUQR7KA4ZP+/7q0L1tv2b/BjfmiXxYnzxkPG5fZA/
UQRISFy8+ZH4pcl9cD76t07lm01P9W2+t9/1x+Z1vjAQMkDq781r8kv3xksS+tN9ekpP6qPpDTf1
rf6IUtPjQ92pV9x6iy/xCz5wzzP6bEkR8KkVGmdrb3pAml7Wg24vPaMqZnjrMYF3bv2GKLm/il0E
sLyT/FbZF9dcEo/1J8cq1P/CPSwn8sEfl1PIGNM9l+mmvOLqlH6K4757Tq6jyOXfxFnkT6ec74vM
+5XceyRfY/Vwyi4BqZzP8ScRot0zP+NkWmVuygn3C6FLsQ4O1835mAB1cs34WD6SeylAMu0FIw3v
Le5Xfd5h8OiATD9KH/IV47LpGdvpQFIsZ8uNeQz302HiC5kv0+/mFZ8otsstx3vxMDIl/4VzBLnX
k3S9bJVtuC+5IiXKHvGS/DRqL+lOPoSH+DBtuBYP9ZZs9aN0pV11Zbyx7vJPfKcGrFLnN3IzIJw5
QktaVOmzbblEVEe38528s66Xcz/fplfAmRlq/w97Z7LcuJZl2V8Jqzmi0DdlVTkgwV4k1culCUxy
l6Pve3x9LVxGBPUULyIz52nuBgMpAATYABfn7L32EPNbkV/Bpq66rXf7Gd71vNXDMo0RUbpYeP19
dA7vppdBnADFWcJjdMuFSF/UT/kn+TecVOSF8YFDh/8k8sFOC7kMfvRHkxPBc7PL3GGncKv23pzL
vfORJitJWvb3ZKHZ78xVr8EP46Y7m8O819MNmGZSApplW8HHXHQP1ov8VJ0JuAH3nd7N44M35aN8
YxcjhNKGW3524830wgWx+0Agw+4BkeJkzImNIUJ/rDktoSvF670Y9+Pqo9sywiM65V472a6/oB26
DJb+qjpzLuUy+Talx37c1E/JmVNecu6PvK/xVl6WK+lA81Q5Ey3KL5Qh0FJ5k3dY5cwbZ2Xv+OHr
sA6WcDndbDtwujE3zhlA+CnfgjIxHv2Xal24I/WqRcBp7NnffgRusTLQK3BNG+7Mm26Rc8GLzuz3
UK7QzvN7Gdbcjb2UXHE+rF8TQsWl8Ut5Nc421+5o7Zyyl+Jg7poDSdjOvRqtsDq00YpLmnrLcJA6
DF/aJ8DanJ6rXb+sXOmgPNibcsMIlS1vbm3XuGdM0X/a89H7++6Qb6Zt+9lxntimW/gtS2UbraOH
8C6+Mw5krtyvK3WpvKh8BWL8v676RPZofcdv1numtsgHqH9qoZuFK/l5fB/fi9vqMb5PT81NxlnQ
+umcg0frQTmjkZx23t7cpCf7Tl5FbvT6gZr+fjh0/Jy17fzPJEy4X5DUZT6r78mthIi7WPTJFpdc
0y2lHyTcaOTVMYSCzLj4YQdHrjTyc+3dYN1lXLw392gZNg7l3R33C3fRWoH5Mn9r1SdQ1BjTUV32
u+HR3+s7Z8I1vlbt1WR9yiMYN/+OUE0+xQmL6WPziDzR32M9hiKTPeb3zgs78eFvGOBHCHKFBiHu
GFiRSahxb8T9kajCfQOdXZ6rvQXWH0grc/NAKCPEnJBHiLlLNcpW2nXeR3fchfxdTSN0NH8m3/EJ
KVyovUYkz1zTFftDBBCJsAivekt5iPtp2AU+HklUxDut6JdKU1s7BQc5yqpDLb11FHOUqVvPQs5y
7gWPcj5jhXmPYB7BbsMZHiOgk/2zSk1+UyU+N8DzhFsXU5bMnf+PLFYxV9datZ20/pLHWkdzVV9k
sVIAQl8hZuNGJnablvDCnGF3WUCSUYjlOLKffLsis8gn363Psvt8KgF5ZHMkkcigHbXyttKpDeJ/
aPdKRItpmKVeQaAAtxzjDwVOcDqRmBkFjKiLwadBBbCVQTk21Dg5joXJMGjeY9TAdATkSLaWRhw6
CAIL9KlTfsKAzQm3lM7UaLeEMCacONknzdeQmeQvQ0f4EppdgtPnhntjze0RMdsOmK/zUC84m84l
XVHjFXVdMWeJZl1flocU0dkmmnVAYnKVAV2fKyQIGxUAfz+bWd5C9CNkQULwIx6KiTyzD7ueOzBR
BxWTQpJK9ZL/a3reXdOm3VrUZS+1WnWiLQ8piOls19wSU1YsZAvRzDBXysd/zKGAgBU9Pycm3x6K
5cRqsVTQRkmz8Q00FIXu+jOW6095sJf0VjkBxC0/VZnrDFH2B6VRVXJ/SforOK6BIuV+nCUlpaIN
myifTqm361vCKdSWxKFLT3/uSgl5QDHPxbZzmLIgdqMJPYZsZsrKK6kywq63uoOitRgiK2XdzXlo
E+6XfUlVnU/DfLZUu91dHok/OLJtuUgCUc2IRcSTYr3LYzHbDSsnswoi3qi5Gpzw1QrNXEOoEv0k
Yw4EusyLp8Uko1e5T+bJ9eH1ryXKqaHscEP9Ywnxx8tWtLaqsC79409mn93ZrdXAloAI2smhskST
aRxDZ456VOsxpspAguqgI6lWKKd7Od9tSe/UFYmnr3liVJvc0XfXv4k5v2Ape5rZtGIFzSxrGe44
GxCTUpX40AjOgByMvt0VC4mVqF4DqlJEG3FefCCxaSKqft7U9dnLY7GCWFVsNLJwD3zZyy87If5+
Xf26zmXz15e/bHgw/GxdVd3Dt1XEFtFbVzjyqGlfN3Nd7vuefXksduL7S10fl0acbFQAVZdVxCYv
s9+P7nKgYk3v+h5/eaXLrFjgcoBEvHtLsA365eMQG/yX74l4ZexTf//wvryv1+P8djDitf5pD64v
Mb1Njf5Em+5VEPKF61KolcTk23PfHv7ZIpT/qWt924wimlbXxcXcdRmx2Yvr87rM9c9/9tz3lxGb
+LbZyzKWNt2jFc3Rt3KlhHjCKcvHKrMp64jsRPqa7Xy9FX/99tASHU5kmgjw5oktuqhi8cuseDan
1qSCPd382SbEEmJy3Yx4+GVv/uV633bsX25GLHd9JbG963PD3AX7H+3Rf0V7RDSUZvw77dHps3v/
9Ucv+GWVv6uPZomRRtCUqeiWjpjoi/pIlf8gN5JtzXRwjdukxthf5EYGciPD5FlbV/laKeZ/ywxu
zKKmP5jBTcWyLFNVER05jFaNb3KjoNGHLqsK7Rj4hBV0lbHCtkI92snJZQ3aZMlQEOtwCs4gwDI9
RcsmDug8z4SxSa2evBy3bWfAujMlb5M1arWiNlJIhAk1QNCXTcW9Xq4CZpSU4V0h8zdAvL9qib+h
J0H/SmYg2BFrnbRKxpjNeqpSb1w5EWp0R8luvTo3NvQUq9gnEhSbqpqT7z1VxbjMpjCCkjHRXQwY
sUXNg9YOJXZE/dHWfGUOZ2nWSiX7S7nvsNuo3Y6+rAzRyiAfuh3qZ669j1AdnqtEzl80B9hfNpwc
26thCdEA0bqeCi6W1L2tl2dySAjEI02F1qHy0wJcsfJg4CxDBtwHT9X3idymt5I999OD3nVUQqRA
P6aMNZM7iQJxE6cVMd7ySzub0JXp4NAiyT2/eCVPGcvYeJyKIHD7rlSgu/V7O0BMEQLKWA3ydBf3
rwZBrgu+EjVWCnyE/aTcO35HKXNeA1YscUUmVmTVRoKLjpWuZACFxaoxsTeDmSyrqOuwV9waU1gA
/UnrlYa2MtwoaYKVqNR5s4vfbavA75DbZYBTECZPtoal7q0d/ZeJOWhZ294yCTTzAEvVO1FQoW4y
jbVx7kGZrLL4rJfA6QCGQNV3+t9W3b8ORlpuQY+t/Ci08I8RHNgOlosvjK5qxO18mCX1biLO04Ca
sjAwBy2tGUZl0OUMelWHRUOpMZcbC3kB9EbSsxq723ctIJ3QoiYHAgj6xwSfo5PmLlEfH7WxIrW9
co5mMoKrtGJtlfiEnnbd3rv1Iyk8JnFHK5X3Jp8iiXKkWySKtpjylGDwvuN3YI9kYcFxooqnJslt
UcoHDx7jjfVgq7G/9escr3T726g671gq+UeGsWZTzylrkK+4KwRQRiy4/OLrtbPw7V7n7fEOk+zk
BH7iCpfoQHUEbJ40hAF96lcHDYdHPvXaS1zY6xBeaVhBQkWivEgsRztEKNWXmadPNLsA6+qh/+SY
fQc+VONr28iF66Uymtqh3gQ1KY6eMnTHik8RKL2zCUJiETspplwBOWcrawn5hlSxvLqyb9nrrW2q
/Ob7xFhBMCUEO85eCKStb2wSEpe19qglQftattlD4mdPGLw7N+8SY4tYpXZJKBi63j9UQOx2Y1Bh
6iGPkajifno2ycpeAGKS3iWNxnRf9xCPnBp+OucQ2+u2iiTtYl2TT9UMhPImCYNlmL6osxMvVWFw
FRjniXglFj4hAf1kp/ZNoKvpdj5dZTjUwej5OMBeCYk5NrLdfpZAh28s2buZ7LxbM/yEOQ8k8lDL
vAejGuSuLDX5MZQAD0HSf1WNYm5ThcMKcBxKpBpwp2djnSJsV3cnaUjOnhPXW9MKvV1Y6MkRSmZP
/6+zqfUD7DEaqVsZdQ0ZiVTXVWkGDJ6rzFpJHdVuWTGUTdU5nhulvb+0PO+5IZzssaXKCESV+qmK
PD9OTXufy/Td/Hq65TibUeOdUPE/hx3QwTxKbwJ8w5dJEkXHzPB2taXzc+Mjl0yFrk/fNARYDp+M
doyH2A/1GchL7NzYHdqMErrRFPtSNt/wP0JT9dMD534ctzoZ49BuJVeorcREm3VXbTAH/lwfi7lM
M7mHE5Ksy9/H+XZOPBZ/vz68LCmetIRiRfzpy6z404AXel0Pyq3YhFhEPP9tiy0y6r1GfIb9rs73
Ie18H+KIgXYw39dcZqX5Rkg8FnNiITG5rhOLGxLxZ1sMp69/uq5zfU6sLf5ATYOR+jxmH8Xtj3jy
z/dAEvslFri8nNjKl9nLauJVLrNwHg/83DHfzAfzfdPisdjGnx7rZRPfjlOsM8x3RMN8b3Td7nW5
mpupcb6r+nIUYrXLAYoFry99fU++Ly4W/HJ0Yp0ve3p9xcuaXzYvNgpngNvL6x4W892nMd+HVuKW
VKwvJmQLc8sqtv9lJ8SfrjtacOtbzPfAnAJffYO74uvfpPmeOYZdBzmDfKq4QfBUwbo+RjlNy9z3
dbhTOHlhKt2l8w25NeJmioo5r2TIZvmYePb6pwa/w8b0pP2358VDY15ZbOH618tWalFK+LJFIBFU
uhF3DSUeU1JGotlgE3bEHCzErDSXOy6PxxCyXpCFtvvlycyLu12cv1wWEX8Q63nBqKwHuT97FLw4
D8wVEsArxO+g6ebUT00lobhSzlUWzDhUTua5ajYPaXM1Rm8S6jIp4q7pFDoeEW7z7138RAtxKijU
kzrXdzCJHipn4nI1134YA2c7u0boU3efVv3JmVxHhDa+JaJwBBGJSLZ5Mor60zwx59LTnz28LidW
49MoFkRbLQuqa9thKA5DTX1TL7IF2JiPLHAq6gRz3dGZ8PHqWv/qpeZDjlUd5Ap9FiFBFGJE4SkU
D8sB/SWE5i3sWY0hDuFI+L9kRzL3jhXVS5B0LQ5Jv9+LST3P2ag4Ka6TO7/VZ9bynPvuzFnw8jwn
HhYNOvPOznfSYAYHMQGzjUBj5GqedwplbK7A2QHwL/3N+SMVdV8xASNOndeztgJnf9UjtoS7F4ox
R6sXRPI4nhZuzMG8rXpi60fYtcuRUB0MX7AbE0/aJpRCJQPsri5CzzPJAA5tEs+G3hpWkRZVKI8U
bW9ZNa0mX6qgDEWkd4haZaWitCMAA5lR+Uq+1LFiRMLljI8qGu5hgqNBhYerrrRYh+RbNh72Z9Pb
Ef9jjJNCGBAeaxAllt4TgE2BAATOnN0w18PFXG/C28Caf8k2GtS5bE/42yrjvmWfzuHepSz9bc4x
MfpwTwAQU+v24jPgm102W6w7CMaIUQSZyPtvzZO+sZVdmdyLqrs8e/vABFL99RJtK5d1v7kGh8Qi
47uffbEXYeiUMTRgmCeK6+qs7jbwQqeonijUhaHmL6/RFUKPKyb+OMexzSLRXsoUUuF0EE5CeWuM
2DJRLI4QMxC/iTyZ6xdQzH17bmzaBHkkDXJ7Phs6Vk7Hy1/XjAJng/GcaD4f0pfHphWEK+7PUCiS
MI+4+I95J6LRIA7ZKeAl49TwLt5dcXjiC5dOszT+qn61PQLDiKoWVl1xwGLuOhHPNTFwgzkJ61vM
xSUa4qpNHqoCRFBTl0gp+PaIr5CYu06uOTtcTRiuRvpWFNmF61YU8MXk+nBM5Nfe9xMACiTlCg+J
KLtfZjWIBYvONnRg4bhlhOn2Wm3/9hCawjrVfI+4Ddy112K7mBvnND4x56tAQfla7O1eQ7uHgvaz
kUdIznO7QkyCoC5Wg8fnBQbY2+p6hjoEykgYo7KdS0ni/RO9GzEnnrs+bJJsX6uVMoNhzE1LdjD0
Zr5GE2kHI2XOA75UFSULbdGohyW78A2cNCPXPHFAOj9pI6cx0stdjfaHm0BkNmriqsDP+WVVw14l
5C+C5d/J6tn2UNyrnWXiHdARVYzAKuJATg6DFt34YfTY9w3BxXWRrJRKhxcqimax7c8x55zQ596W
OIrLr0CS3S7roG9MZJyS+OcfWuIdK3+E4zyL80HlxOshSB4FM0l88GLu+mWwcOTu9YdsyLJlBe/V
HeZ7Iz15HxRE9U6VGQdrnkjcDEplEy+Fv7QRVzWnD/dJAQPMcXAslvY2lIN1F7TPbeFI6LkS3y0T
DcpyF1QpyG3jBlPQsKEnFR0aPWs3Vl3clTGQZX2y0GaECc1z2JnuWLYtsmKglFgpEPtbOeEOkxpv
AxnRclHvtEhtuSEAFwW+isOc/R46jG0EZvNjxcsNcL1cah2877M3HTGFgkLGsekvyPNYWzRFLNpQ
q6SVnjVs0JnanZJU71ZW7dzaEcmxdlU99uZG47Z3edm6nvN0Enu2K14Huoi2LOWbNLNcH439IqXp
rDTIT00zd9NaRm81X93r2ZETKDPrpVFuCkWmryqeE3+dIrRrVd08Bi3nmmnynzwv8dZR4+eHWv+Y
dGncq7WvHBDTwp6lTQN8eh+WHS7wGshvmnmQgBqEWfEEw3J+A3BG1zBv1Btgw+eKusBKnhANS7+D
mo0GZfdDqX0EP32zwoGgAotD4jg4qMznNC4xySTJp/kif+o1v0W7IuW1lh/AQNAy219N2GJOOIM9
R2n2dAzNndWdLXuIVlEQtMuMBh4EzgRUnliAXy9o/3erq3AjRBCyOtlzuya0Z6RVfzm2oOgsVDL0
XXGJ8fbNky7FCdZRZHGTltPMOL3kY/XsS83EzfakLCdL4e0x42dI9jiyY4QnmhWOx6jJbFcrwP02
XB3Eu5MKM5Ie0mqfpNwh5ZQuLDebcKbnuS8ZNeJJkUEj1eOB8PdgIxZR5x+XmLtOxGLmNd9GPBYb
iMMMzjJ+WbHwl+XErKya8Ypc+9+XdcVzadTvwkyOl5nxM5YJJMmTpHT7vPHJ+9YltzaiB/w809GZ
lPh+rDz0bf19VBF5qKlIMmEPUUKTxrXmaagB5WFhjM6H36fPUzHCgk56gtGHzlwUU4dmbCqh6ZvF
i99mm9RWVpQs0IIGCIWqzFcXpdYB/q6GA7SC6qc3IEfrC+ctF9GGIzUlrystGlltDw+ImqQkx8O+
7ybpHs7WT4WMQVvT32rNRsXj997ZCvzq6Cm4HrI4HN+tKryZ4Cc/qdS+tpSYSMLujO4tlg7i772W
ALwhcmUPnMR7KJX2yRym4V0PaiLAU886gZ1ACVS3hGlTcnkHHnefqR7xtkmOqhcG3q6ZekB48x9r
eaEMbfxeO3GybiccAZFvZU9VMJ3EVnnX+KqHhn6cHV9ng7owpkterrGl1yACudwXlUqTEpx5Ohao
ESn/0yKl/T0402upQKzKMqNFS+FMzz0aeHEQY9MDeq9D7aaoS+WWu5+ZHTmfaUwQ+/WIfMWTK+/O
mkLlQN7CSHWNvZ2oKUyOGf9IpWraWEOjbJSkRdrjUXCc96odEbIHkakeeguSnxFDUbu8Oz5AprAJ
tdvOH5WbTBsRac+bHIlQ7AZDfR4zyEr5mMPhqJv+NQXDJNYMcjsC+aGhBTes+AG445t4Xk5C4GO+
N5zVMdWOWNZ6eBzsgxLkJzuRyycqg/muHirSbCTTfzf6ywesl3ydwqo2d10vt49hPN2LDfYF1LLO
sJtTgGTglOco+sQuGnb2pMpgG0vkBKu6beO9YkSQo+f9l+uDE6j92wScHYKI5m1V2TKA+yYIfdmb
CV/tUnzFCGjwzuJrJ1bUS3KWjFy911GhHAIbZpbY/UxheKla+XOIUklJZfAnJRpoOJTOXeRTYHVG
LfuZtfqeJFj1ZbAnMqNVaHQ+JP87f5jV6PMS8Fx2hilFP4iKitb6WJX7ghPSXS0ZCr/BNP8ZDvrG
I3jgRxtmzirQIAUFc3VUyc2to/FFE9uBaEg+RhK8MtrC4OJr9l4hqel2JMX6sh0jhC/dS91rAgdk
JVkkkwxaFtxWlR/Ck+CV/DR3Sa/0XmvHKlZxkfYHbgyUM2ViEs/nva2GeglpvnnzR/RNjadyobfT
8ixDWbtsw0TznjaG/TaVloOmV4luspw6dBJM3WWJFj53N031u10bmhslenMDy18+GXOulHiVgXOA
E9nvSW4jFIVlcFObQXGyaqDnYkedbmsCRb8RC8hFi7WmqcJj01jOkUuEd1kKhnURjdZH15pEbZhW
fYztZuIrqESU8OvkZ/K3Hcphlg96rx01vUeVymu5cdUrH9Q1L/tTyvaylaTg5EmVdxOGTeuWmp58
pNJB7I8yFdoyA4RxKrpKvmk9Qre8KVHfO/1FLEDY1ris5FI/NcpY3Oh1arqN36BHa/l4SCBBylhU
v2jpUIrsG/meEIOCa9tUI8nNuvvJRpjaKWb5qwbbmpit/l5qqbRMQrZR8v08ZOzjqgPl/iw1/v1l
a07wUNi58exJibSimxUfLEXST3yZwFcGtvdu82GJRWOtgbXWhuW9kevdNo89tFx5btznJg0NsUiW
D8uM4uw7pPbILeKyOqmK3h9io4Zw0RXli5yUt2JRfj2PrVw1z5RWgKTyk9iXkx2ce/QOjHyy+kND
IK/PR6xxU7swG1O6U8ZRxTpVSZvJ1KIHy6cknTHK/0WqL6DzTnqLJD1zfTchwQNM16AfGt8eVmHK
z0uf8PzNb4+p2mSaVCF+n6ZEUDYoezXMqvNQSzKMyGIeGb2IJafWI9alU5S7waNB3I+E9DRddRja
sn0gOg9l97zB0U9Wue6Mb1JUkLYLLv4IXSe4GVpyR1rPCn5MbXwUx+IUzg+5a7UnK5CQbWXYhGLA
BGfFknpCePjCKd1RvEEld3JEOk/VXUdSzA7kyLhpYt94CDtsVmIRz/TXNu2qNw/msWurTn+0VCm/
8XQcb0ZYNz+UVDmIRanUvYdBxnUyhb1MiEG6UWCd7czMse/MKR0XQaHpP9u0WqlOJb3Grea5fZPX
N2AkgxOAqtBlENl8pPbd2KbGz0FKuCg6FiZhwpZAzurA5POufQGkfxTbChr5txT50SP9BbJshnbY
thOXbstvkfzN2+hCh1xgT/nhGFO3msxgOERT5p/TOiejcN4fMREPW9+RTuAe+gMckG4lVpvXF0to
/v5/euP/xd64Q2/5f//H//05/B//M3ffm/e/fIo1T+/p5//7X6fP/i/b9xRaf1h9fgV00FWf1/xb
i9yS/2oqiq2YADBgafwdzmGpfwV3A6zXUEFiUCT6gkoHsD7DPBxAU4DWDe3aLdfVv5oOVA6a25Zi
EJer/Xe65cY3NIduW3TZNNPW5/Y7ABH24SuaQyfXxy85q23nTJw4NOHm4tAMV9JTeZNsLXM5qevS
2nvqiqzN9rF513/6j80zTjXy8Qgh8Mb1gGxfemmwdXkbBUdjtsEyaFThQt46kZuSyUb15SlGC5/t
Cu8+2WD3W2fvdOS5LeRuIvXc4En5VR4c19o5LhjAL5/J7YUC/5eMPnQeZs0MFEF18FUPcDlGskMc
w4DgYzrqH4+x8lSijVN7IqfZem4V5T5oJ1xJ2m3U8yOv2t+SxMWiiMNXI1Tu//2LQ1n5k1fX+aSo
i8mWbGjfXp3h+1Ayupi29pPTH+Tf+X111oOl/Nas099grObbyt/Wg36fk5h2oIwWP0hr++g82FjA
zmWx0u+U6qjcUOl5T0/TLr7D5VSfONn3d22xrFfhaXy39VnXazxY0WaK3Hw7YDcLbrRbeVPYnz63
PSuJYXL8CZHLvNVfqaPkhIQvwPwaR8zsaC5nBwgMzaf0qcPSre1wCqXWihGJNi2InaNUCjGWxJ/6
Jr0hIeUXInJtS/faRjBuuZQEbLd6KE8K1tMDpr295qZv+RPq+uBn9MjhrIeX7Pe0YaASrsOjtyWQ
McbU9u7b2/6mPYPjttfR57hN3dadMBp5MMgXv9UDCPTG8ReRtOM2v/4gIKi1FpKbfgBmHnRX2lVv
ne2m6qp6QqZALwu3Mggm/3GuIT/hH0yiu/F2spaYtFCR24/5XfxJlxq/pXTMH43NdI9CGCNg/yj3
9CNd3g7/ZvyRvZtr/M0enOffEazco8m4WtnHPv4z/Ebbzl73ZK9ELhps7FjY+MzxR5fynT5OQNQI
psrkO11ekzVo3VVv/cH8yG+9c4Mo9wGiJlbbLt+G+JYapO/hRjoRyHpCwD5t/VvzQPALdrWEFvWy
eE/2pU1AyyK4y11Mwyt/rbZrAgVlYNQfTbSKEaBgKDBdY+n9wAZe5LfhYxMc7YNOYit3BzApV/jm
DtNGXwcrHbE9pvlsYbwqv7xjoS7M4/SjJnbQTc8oId6Co3rUfN7aGrM/BnVlAQ7ZA7+9sW4GMHDR
Br7vixMtMt0F0Jx8VnfkDg0nNVzoZ/lVpWt87++sCsb8Asp2ri57Zek8drwTeNoahBA3UOrVbfTe
7qplelbvFbzYT/6HeWrrQ4PF5sV7su9AbPPVJmytccnI0nbmKT33yF1WGNatu1pfEfxZbLOPfp0V
y2hbbpMfjsv5hMsgYQBH59Z5pm2TU/8qlsOqWab8OhbJZ3fSeTcPavQY5cvyzFX/XM/0fq7CEL4W
Vrzvf1D2su50wmC7hbqgooxP9d3chkBbF8rKCZYTJc9lvnbujL3fLoJjXSxNnHUwH1bQuM2fNOTn
AzTX2cradUiPMA5hNaE4fxy3XrHVrUW1rE6YnSFHH+OIvhLnQNjBo4yaA1frsjXdDnUJd9G/kqdg
xeDyNa4WiDYX4xZfDGOeDdA3Yxc9NW+jux23wZOO553IFKzYZ6txfaxvj957/VuixEu63LHrduML
Va0V+FjnDvzAgFNrM1aYjRfDZvDBDS/ss9Y+OXfdsXkN9rjTrVd8Ny+ym4LlXsj3uB76/+TkzOXv
j+fmGS9FcqqlEISoKd+1WmoyEdxkgmiv/cbNQCCrqfVih7X770/D/3QSnl/GcAgOIR+E6u18ifhC
oGKQPLayp5RbQ+kf55dwxmE3+sMnXGzA22kDUbvkEv+PscCfXHdU9Z+vrraiqzKleFO3bN2RuYx/
fVnNL3VzcOoaOUj6MmfGrYwhi7Zo+Rmqm5r0phj1AjD22iueI98hMsR+J38icz3SszqQ47T/xsfc
Q1Ay2So/Ncjs69YA+Rtq8k3cDueBxtaytKt6rWiw5EM51Ff2oNrcOivFegIstYjL+tQMnDKSCU9h
jsVWS7DpTFp5A9KCql1k7WNz7ZV1/awWrUFYAr6bTkaflGQ5pS4buWkKf5JvOXEA41bFmDva+VNj
WJiFjVo9Auw5lBG04zS2JJiUfrFzmvoGfH0I05oLmScXr06X78AoJ35qrROD+/h+WWakK1Ymvn78
plKeothq9nIaKxtNnnaYDIgNItx7hiujBYGL0dPzp+odLntiDBlqdLdhxiHwsTecDuxF5lDNQLCD
5oTwU7KWXtSiklwauIVLsPzvtmrik9oj3Qtz+SE2Pf0YdtjBsgneQK6qpBMbErL8cWuU1Z2ZhPFS
HtP1EAIf141MYyft3+ojwhvOqRn3GXzlvIWfNLmLgo7GpjQRolamNr3pbC2pMXxubBlHnCpHgjXI
H5d7LnyWfh4rbdyYkv7RO4OO0mmlz+ECXmsl265TMU81Rr0DZb4a+uhWy6WfjsqeZcb0aKjvPvu7
yO30V5Xr3tYoTK5nk3qOMGkDsUiXTW4aazU0n9uQpGEd/3nvjXQgTQYJXc0YrZpliqb5YEz+g1xU
GAGVk0zInDQat8rwqxyM+6mQtI3ujy+ULJ+LAezhuZWDdFUP9f0QZA+R5z+qYf0rsgfSSfkCT3pL
36J+mef1foUKDy9SKEVrI9Vcf5iTWmWJQ4wpjHFJyJx2ZXDnyk2m6qJ8aldpFGkI+rhXLYynUJ2O
koRmT3f4pG11n0e5tJESXdpWebWKOnDJGuYMYlH656ygnWv3iEIK315LwycJkcihksehAC5gjft+
zBBxOtCP5Xgjxe2ItpAM46A1b9Gq+gv81klz6vgERihUCe9OMh0pPLhF4a/b/qHACdNAl0Ul5xa0
MHUI4ZncuvNnJnvSekg+HcApFjGjWmC4PSqpaoKib5db/dakhZ8aVC0s7BA5mbxxSXB8C1iAlLGB
fIlq11Yh9XFA0cqbgXfNquRFzMArMz4jcoiHh6kzXG3onuy6v3G0YGdb8lpHujhLCutpXNQM0boh
NA+pVZkHDcHHJkzT8xgYuLd9z1JXaNi5aFStduNJLZAG3zpNFJPysd8Zje4li8Lo3DFTyh2poiMJ
CO22jolgRpw5tBRLqnspp42IIgCTbAxKJjdogaPqUqDogrsqNLt27U71t6TX7ZW21hGkDB7BmtnK
VuQQCQR24Zqet5iYI33wJKwYs6lOE2zKxr71GtQP9PFr8OnoGfRRK1Z9IKMW1Pt4b5nvUTwnz4in
Qvslo1exJweVWOF5ISNw4stcp/7kFxEdJiPD0+/DTk5LGk5+paEvaRJOn4OTePugVT9LX5XWqgo+
5zZcJoRynKf7Gjy/tWQIUGxttz7md7OzdkOrhCGj96o+TVv1NSpWtVsdk+NwVN6TeFEDOliajuvc
ThDOSYh+HR/47ZfYy5fD72qjrEgjSG/Q+b0u8ju86vIr9Uz9HLzXN/p6OLZoFk/5R3pgyI4hFVPT
Dz4j84d9qB+CLR5eHa0g5/mzVdDOQ7I7W+5BAEQgjWhJ6m5VL62TfEvvRWF4Ss4KKg8KYPjmsQvh
krtDVTNjzRfVq1Ij9boBJsBqFgPEJdR548OGZGDvys+wew0IrotcfSZ3sWL3u0T08NzfwKBCoSkB
YIkZ9Szjxk1OzsZ6zh8ZyPu39mJ4tjbWRj6HG6taWlzEMgYa2u/kbYo22dL+mN6gyFi4FFa5ykgb
1D3DZlehsHeAJ1Jyq7KeIx73mPaSjhOos7SjE57nytigyIWL4ROW0W8He60xuupXWn1Q9B1wh5Ff
W3NwvKV8rLC2NitDXtDGrctFQbwQ6FdyRsnUWfXmraEQ4ejGd0AppkO66lehvQb1QuUTvItCczZb
DiUS2qVfrPyXpNkUrsHg9GSz5xApdgUsuB9qsdGIXO+X+biEypYYS7CWBt5aO9wxwZkOmI7U3oVh
AwxYmG7/g/c45vdF1QowiLZVeT9MSmJrsiAIYki71SiB4VjAZ73LebcYXX4iydOqQ/WBYZuPp8Q+
vqL9Aa8gOTsYQ+ki+sQa3PfdbnBepROnMOdkGHs896RRbPlapP+fvfPabSRbs/S79H3UhDfAdF8w
GEFPiSJlbwKSUtrhvX/6+UJddXAqcTCn536AglCZMilR5N6/Wetb0o6H2MJNLUBY6L+gKpCkQEuG
XrJGkNKyzqNmtG/WGXRKE5/t6GD+MjzpMj8Fd/RPzSsL5Sp/aG9k+vJvizdK35f8WO76X/RkOTKq
L82PzuYpe+8KF0RF+zw8wrCLTNc587JhQFhs7QFavFs8ln59DWm1yJJ45RWgfWQ0a4BVoGr8wEBA
nlSPlfD0tXFOHg1K1XmtMrGLPQfQxbp+7vERg7Pn+9/z/crdCS05r0lKKMkbgT3IKyKM3KpaWdWm
elTCFaxffkxc+H1/XygvReECH7HtozDWUeJhfudBtGgkz0kN8EGpPOsQ7G06UJu+ht+Uz9eoMOeF
q3wtB09d8iSwcUMXgcvbHaQPPfeiB6EwycNAuakoxM7O3ZIGykR/PI27/ggbohA+z1w0lqAgNvWh
QymwZ855AjZAZZP+mhwXzItzxOCbb+ltTegKFNv5rvhg1Q2ep8BxjYZvZb3wvCIwYowIDHZrxNZb
MhY/uo/Y07d5Q2cebvNxZbE1f0k3relSDNCADd74RH5mctdugsyVBtK3QSOvpJBkpBUwLda/LN6F
6Q3HioYcpMHJ4VlDi8pcwEvfaonGxR3JKbrQkUNbTG79hirPudmO2z0XVDjjBgDADvrCi+KrG/Mx
3TDMecVfMXN97NJT5GuPOXMFzzoeUOjN1yHzCGMihPM+vdDPvLZ+vCPMRT8lHGNiXa5RtVu/0PyI
bXbW+br9C8reN36GC52unW/Dfb/pZ2ht/NTAkWbP2ZGAPd4JxZ1qV2Y3WPjyOXhocWq60M1oAYc1
bXn70NxJr9XBuBJZ0L7YF6dYvcFkOxBS71EmXAIskmgeOLX7azz59uIzD3aO73yoXvbEFdreLzE4
R5BUZ3GuPxGzTSCDTgnIizug9zrl1mP50a2NEyesftPO0WNyQEmn7oW218FaTCt1IpxkmybHsoV+
dm9e9JN1LZ7Ig6LAjACTCCLqEJRt2W8QJMtApd4pLwAB5ztaujM3DKMQesToo8Xrq65wbRAH31hr
ILgpfKlsXQZ7HnfC116qAyvPkjXzi6J5GtSwO/tstC6mUkvakKoRSttR8fk9BSGmCPgHF3k8Fqhu
8MGDLmWi0Pn5ibHKQKhJcaSrVH411QdVhYOuvz3ql/AG3sleKb59UTfOlc0Q6h1iegXrA3ITIjfy
6m5V71CPE/E7HqNtREXgnKtzHXIhnVmKK7wqv3EuEBOircTz/AkZZTnmdBAO2RvTFZRdyhuRHZRF
jjfdZxu4oxcR7TXlg5z12L6I4RS9DRRe6WFeyP+k2RxstsapeeLw7yZwbodguHXsIIX0vQLmZFte
Ed9z/jho0VPnluxRDXvs0Z8JN6MjGE7pKxMI7UW5YwDSQ9+5S3ezX13YKENnyC7ijXuJw0DT3h38
86f+rniICBT6bH3RuNmzLLs222M2dDwApJhzlXE+EuLCPWwSW/44ljjEqcLdxNg4Szqsz6WicNq9
xm+g3JI7lbr0Mr4EwRU6AAyJdqfxjI0REdfrzpu7VfAmxAqMCLbh8qN6LN6K4Kg/ldFDfG9DmiRK
Yxu/LoUnipj3kZxCRD7RulZWCWSMWdvOXBTPypaQ103nTrAeGYhs5U27oz2FWQLIsN5Uqt992cDe
CMo11hhT4BJ1r/ZVns/BNd+STfXafZFqDo1GvfXFatHx1eh2VuIse9mjJbvBfXEhfu2hPBIhlrwD
pam+NcgtJfON72mfvavaJcOFQ1OH4uHUHwYIsBThV+686OK4030vw+nbtfvIm950NomPnOoathG+
KrOxc3Kor0hXuEW0rf2EcR35qnPHQOld8+Uv/qCQUCTIuSbUml30BspGXHmp4gY3MPf5wXgoGZaE
fphesi9tpor1si/DWuXJZXYOieKzC8x9zTqjcujve3MXcC1O8hs7LFqFj36WaU4AaIiXmb0pYqMV
5MmiAVrHBIvGdtA56QYVHj6xP5RAFUSICEIzsW9NHDBWU9SVfmIdnb4gDwtOtfbd1J81TqJ7fiYI
HkBqgp34oobJ78hvjC4atArhplQJe6v16tqDR1K+Em7AL07/QhyPHs9IaD9W3SM4MJ7H4a0/9r+s
T5hMKMUFDKXqi66RAK6idoPvxvRHLhrCwm2MYUCTxLjizpJzV9mADjxN6+yYbRayynowV8M5ocyo
ERzpG9RWSr8mahAY2TnygJggzNZ/QXvp3GhD9KI46Kdqy8CP46XyxDl9zXfxBi1W89GVnsVY81YR
jEWU+4qbAjRIdbah+m3Gr/7LPvOslISb3eZTeMo/nZu4a08ItPQPZxc91Uf2wMzPq6dx8qf8W5nv
J9IFIXMQExjvcviatT9+WvamZE3h0MrgWeKJLkHiijI86LYACjROJBWqOo/zWBliz3bSDQ3wpINI
lcP48w5Fbk99BgBVbhBFomVccJK89+fNz8f9/N/Pp1mD4CBPkoZDuVMOzhjhdfp5N8jych9M96lo
t0MWh5dGVtbCGLX1otmJQs6Ztmr0tS3XqkeKikZTJcZNVpqEryMYJLAUlnh8J8KRF3ZGwFlWKtEa
9cglcsIDeAa+NyLS1pKeyT46U2M7WzKYv7zSgTWCS1X7JGN+hDQJpbRPSgoVlYQjP5hkr7GW6Nla
ZhjlGMw5g1B4bdy+KglMyqprhqtCIGCU5alfqUzYZYeCu2Wxta6CeKQTrq/wMux1EeBlCQlEhWW+
FpO2ttJaoGtK1bXqWLU3pDVDczXIfC0aw6co8o0KKqIUW6AwRIufSwtqnxA4UAaEEa0LMuUfFnKo
rQEtQ+Wwqkf0F+mo0641wwGEBs1rMjNIsYdDuBgTgwp4pqwEp7DRXk0dUPDM+RB3CSqhiUmmLsUP
JA/u7dJCdsk5GlaHnsxpZU5b6kcq5KEILmkUvOla0uxbKKN9gSzWjDn/mtnwSTIlK508EavYJeJA
f33fljJqVNbq60kFUzZFGZ3IRFGRtYD+BucxzKyQGMDOD3vgsZYAVjq+mEmuIteR2JO15n0Qv6dA
E/ZI+L70EhKn0bOv76c43sjBEkECfrHT01fdplnBGOEQGFVKiJ4h/UnB+DCLS4Yo6iXrXhqJrfEo
t69EczNexp8YB7fK+MbLVoOUS5/6MOVerRICaWvnu8qtg4KkaCVJAZMTkNZBNqFQG3VvUG2J1nd+
ljAobtsRYk0lh99zYDBGohuyBYruoQ+3AbO8qpsfKwtcaxdLIC8km9m3ObBhEMPztPxjqkp3iqBd
dQKgZiMmtnp2oJ62vo5VCwwhvJMmVLdyyXg60pzNnJCml+SorGr10M3PhA8+93l4JsLR6x2NaWNf
QLyiGfv53Cw2vmV7lyglhzXyu4Z5WmRB9xlT+y418WLWk3xrZf0lH5NtV3kkZC4qCbni1plm54lT
OQQWLPgOrE8laJ4JFNiHGQ1xmVOiakX7mFcS0mxdo9YenI8a+GwUfOgmpXHUdweroGAuMzYIOhxX
/dVJlZe6Y+KY6CywkHDDJ56OiAN8QTStq4asUOIqsrwoTTdKnYndQ2gsYJ+Jjo64ok2hRDQzCOrU
yro4k/UkxehJequmnpZfk3L4iEduGjsP0EszD8ogzUUtwU4I9ZwYYqgeP0KJwXCjcaSkMt1yiAtp
jZ7TI/kSRvCktls7qsyVk0fmvle4ACxx60ZwvJa26elL47YngUqSLyPXVNM4sFijWxDG7wbqCqZP
VuLZbbtTUy3ZaE3Jvag6jqv1zC0koeW7pmKiF7FB5Ij0tKlyICR2a1lj3ya68s528ks01I9KNS1j
sskGLgYfUWkfnKEBiCcPj5mO9JakFToZa7FMN6wtgtaNh4J1smyJLXxHQ5iSXyrFReOh5dmp5tta
p6Q1ah1mZdI9xwVI/yBlF8MZnh2d6kmzadGUPH61Wof1VRxMZz0HlSzsWz/Ex9ls1vigEzLe5E1R
0EuPPdFahiRN6ziZ1LuSPaAEO903nQh/LGCTxJlh6SXjNbaxiSup816ldK5FCMkKrUfU87sirxkQ
04g9TE+qc8mYoW0D0k11/Nndc1nEYMQmPOcmjkgPKSm7dH3cNz2wB/UtHClky/ZVNg9CKc/sNbal
RVap3TZfzsjiHpiwTPCiJeWnYtIW6bI4uQ+FbeyyqrrKjn0eS1IXB5NNWysPu6yuf5Xp3pnkdyEy
rtO8I5o5mrFmNDByUcu8JpLfJGx/ayM8pUsSErsECh5anOn13ZycyTVQLEdNWLkI5anOJPXYdkxF
amnpVe3hAVI2hUccXeQaM2pqZFutYu07Fh2phc5V1HHmpx1MuS4pt00z71oTW3NcywdSOXBzyunD
2LevfUlsapXNlCeqoFmmJsryHqSx9D72nTeF2p3oc2RbuLdHByAkjO8V0m+iXJuVLRHBmDah6eq4
C1ZmptbbIMETg5WaxRmudNSq1rpwssdiHPirkrFaPfQHwhcfZSDRDe7tpMH4ShBxymp1YPrbq5uG
02xl2smih9LOyqw+pdj6N3inu9Wc7g0jn99nIzoQTyvtYlm5kPa7DJzLx2FMaaLN9jpqTHCDwbp0
PE/dSeeAV52NpjfJ2u6gco3sWoVOW9VbxqYJSj+ptHUQlVtNkzZRyaBPSx3FjZR8p6Xlobejq8TP
/xQxPE+K5AXnSchNHFItcpEpOTbB3Bnknd7LpD7i11K1jBFyjI45qfXID0sae/SDC0wK0XokdcUu
xlJF8PGSzR5HPhnx/R0Rifs+xv5kDrAWhOqsw3mAKM9ex50YAKH+pjU0p3c9AUk4jFnqFlCzZ1nZ
ZoW90+O282xJkVaooJFhF+banMf1gGJjPYQT1DwV+aTM798MZl8L6csURCwgQqX7SW+znVHCQqzt
nJY9g8VbWORODur3UPWMcVMs6LeeQGvPJpaxmmJah6Y7NSqRr10ferOOL85ur01mM9dsQX12cMat
iBlEbVyGjCu3nLsdguNzwkNE1qd1LDFFrsFdR6RGrNI0ulYTMLSqMZ7VsSTuOclek0B+HOoQnKIJ
Wjdyni1ZMOjrR9/QBtgKTpPtemG+6Fi43CaW1oZCZJ2Ou2GFvdDn1z34haK+4CNBE20yE7CXmbWh
pg+zJB3Ccr7WCRsIDnZD9zCvUQHow83OIdgKW/nVZV190nEmMMcHV0tAnE+2zINodkVqfZhqJK8b
0tZFNn3HhQh924Q3HPAIFbrudSPzNUWiYov0UHXNBhzjyKvaqj6tquJmM3lKhA3RhO3YmOvEV7Kk
ctUem2muKo+B3AmygWkUdNQRRdABi42ja5LFnc+CBpGvjSqoYpWd9EggZj9KkViPbDSmgbmGaK0T
UmMUGEp5suQRHLVzCeBluO00z5so7+96zZdsTP1q2GlgqnN932SDDt2c//vtj2NaYOMraFyr5CNi
M+QpWmXsBzv85zc/f2fXk+NFsngTMf6EnzdVzyuAA0vxspKqLVDUV3lJwGjM/NMo5MZ3EkfFbQTp
Wa6IZjTCnglfiNVWQAgAM6nBjiQCFVEVM82Uzk2UsM6FKHY6UydjMWImVfrnm24qL1KGN35evJlN
PMELVY3C2quLa/PnTZ6jP2lfYWFZe8Ajf76JkBfos1Ht4n+klf2Elxnk2eHVkx+ywWYqphn5vRwM
6qbvjOSYVom++dl2/6//lr79ue5ufqRwn0U51RHC9t/++F+3IuO//718zj8+5u+f8V+n6LMumuK7
/b9+1OarWBR2ze8f9LevzL/+53e3CPP+9gfvR6R36b7q6eGrwZXzzxK+/+k7/5T63aYSqd/7r4zJ
GyrROvps/y71U5R/KxLcf9XN1/QvPu0vhaD2h4MBhYQoXdMMR7P+SSVooBLk723WoPhIecdfAV7K
H9pCurHVRddg/cR+/RXgZf/h8NWg6pDbqivy/yNRR7Vg+PxNpeGQL2YZtuLYNu/kiP27jkGt6jzT
OqPeNiMeqnCSTnPb8LpyWG/FdT24DVSGVV5rrUce+E2qzYBogCzjtYl4Jwmqm3Dah05U8jpuY5If
mqEEMkNhSSg36fGLozpOCzC46N9ByJtvejYGhwCRe12Mhq9Ms7YPDHOnyE2yqxyTBcxLPGQ1cSrF
tCrIiOUNKfZK22cw851sranLQiTSpmv1HijxR20XMaIhlZOWgX+OUfSIy+xJpb10B8mpDmmD/YbS
tuTEkiQ/HCSmYml5b+dte7b79GaXzEGMvtnQfzY7kTI9l+Un1J2SFyZO5Ibj9I1yGt0OCw1gqyoy
D1TqOr45NlGQe5qNGLM7dLrBrcv1T2mI3yrNKTaFbAMbjtksV22xa1OOY0khBWNi6Zlw/MtqFLun
OgNgp2rxKa6laN3INetW0otXXMGZPxUCJZye3+JZsfxKTzLPoMQM9GpeOyLONrUYHqeuzrb5sCFb
Pt+oA1+5NJm6kJCOlDPCj1MU8r6XxIsomXpz999q3MqouG5FFaN2H6JjxtG/Z8Mi5SHu7LL2s05n
bRMpoGML2OwENd8MhQ2lNKBczDvDjRWVP9XoM3Dso5Fml5PzIK7rntEw1JWeO1l90yOo7rKWu90U
b9tB538q6v2mbTvX5h4v4mHVWmPmWyVfPA2SQ6oR1ezgpNI0t0Cb/VDIEY9b1msg3/vWW3AvjEFY
9C+fMZiW5MXksK/sGLGZE/N32VgA2jSa+7adtrLKw1EjSHebEXlJr4v1XD/J0sgvhcup5fv8CVof
HX07d/NTHkIwMObUI0WYe2yy6mtrRFBpgpMyW+bRToBbD0qBQUUd1pOBqkBTaNgTPIVqMnoS2pjN
1PPw9tmjao0PTl2bfjyVbACS/WQ7ix1aaT2gSDy0POmIwT1ip408nDjJXGEsM/ZFOD+pI0+1mnA8
nsOjr6Zq4AaIR2abEJOFkjJXOy1kyTg6NtFE2ezThLHmp3q3mB2pJNKzNoBQO2jS3RQlL/l8V6Co
PZBPPrpWm541Yx6RdTAsGKmZE6eKGWZGPOf74cM0X8pY6a+d9GwoCE/5pc57vQOjU5nMKurYPtLk
pEQRhy8dpc5eG8h3qSeBsInez8tUsP2xWjxVVuLDyyD+OBrgD5PNB9E7N3aFUl9xwbdHGwURq27b
V+gJLrjO3KxW+o2ZtZei7tRNoEK/GHViJ6wMy0qaEk9DdNEa5Ve5CdhhAZAhFCVJNkVQaBuHrcNQ
8uTJPL3vR1dSlXlbZ+VxCeANewZtqTYyeiZj1mvR4pWFs9XQlKAte1Na41JrHCRRnV4pW8SRb8Vy
xT2DRUKk7Ly5wupaWVMNZNnqUy/oyImw+ZXSlnVfZkHFE9u0r4PBh7XqYPiJZCKlZkk109ulYuFH
jRhbgnQBI0cOx2LDbkbpkVbr5WW0UO+Oiy23z9KPqKefyab4VyEQEuqiuiUNco7AYJYFicxex/XA
RHpOu7XVJMxb8AdRiWIBU7qt/i1sdBnBwO/ZdubthP1jttgQ4HhJjxP2NHAUIe2v1V/TVGEqr5Wz
19e6tsZK9CSZWFtnWwHllXvDIH0lcvIoZhRZitTvtIyNc9iANsmtjaiKL7vIt2WAzVmVGamH0Yc0
ZvkKs+mW6aS6MxvSAdQi+agbyYsG4Q99pK1l+AY8oZXeNUpeQLWa3BVtxbIwJAijH/G6GJ3tE6d9
SGsr88zlg0bB8hKv9VbMGeVzlTqbxFDWtKAMCYZY9+LtYiN/UzX6C5Bw5N5M9BZI0272IjobtAmZ
DU+FvPCkXR4w76gITl0Mn90pURxwTfT2wxAgkyjKwO9yAtHIWo/dtCC2aIjEVyyV265bDtXolwj7
ExMJkM9LVhb8Fa+xJwS5Ukabs/iFGhxrba9TLArcoLoEgi0vxDmR0QCZuWH4ZmR/RxZNtVmoROzk
5mtTyuaxUhrVTzPWoKMWyGdkarSMMNDqTEtWk5kqxyCaQ7fT+tTP1La6VwFDN3kqbUVdXpChlXdW
L0XHPBXgtTKNGRMOd2e2Lrh1+t3AO4+2gEer1MkF6hZaJW4VqZAqlGFScOnb6exoMftUK0p8OB+/
8J7thaQGp6kNR3B16vesxsYxIPbOz1VGmmpUNaeqYcI4JxxNLS/PXNVpb+BPeJXdHZpifJWFM/nJ
TKBPNGwzvDPuyKIk6/PE1Zd7q2Mf48TNWWeGwuSTj5sqzjpKYgllQViY55CgLhbTiGmC8IPbvifB
iA8bs/461u8YnjIGQgxqCA1jTS1Xid+BAHGtInpw5nYRuJy6SdQbSjN+4Ch8bKo69LMW2ZaQcSf9
vBhnRNl92arregi8sUAOaNjCKxN93uo9eJIYa4Q5Kq+pKpyNmTpnK2BR4dRPaiNZ7uCgXptE5hY1
Rw1x0wS/R8uyZjx3xLxvFTP4tHV2RygcGTwONl6BoWGbpVtbh8cTfX4sb5mxPbQSTBStu1qjtdHN
VHXbIUK94xjvs2rDOmBBk7ca8017oPPtxtGzdZQCbdITSVhJtMX5gEKsUb65mHVFmc5xN0kIM7tz
BsN/wjnIpIhNs5LVr5pGApLFaZsE5bFRksnXf2zrk/KRBckz1i+VlC/35yrTwrzFTobQuKRAMobK
Wo/c5payTE9kdQNLK9grIW6SoUUvNDlIbSKWlfFrE8kVSnt20y05NY7enJHPhv7gEAOl8+ASgrX4
FwrmcGmpP5cSbdAgwSOIbPIVR/uuZih+KhTDn0J1L4eh23DIUZsw6uBg8EJYhl5a7oiUMXUUoiFL
IO7CyI1NxkoluKqjNJn8QruFlwhdzkPEPOy4FFFhFxF2/wZ0YjpPzgMjhE971q9mGfT3GGj9uont
hyy/Fi2iHvrthh1iNBwwKa+A4x4L7uaMu/EBCS5r36R12Gun2ka0fiTHhH5EVnRf6lXH0nrmRBWu
rdflWjVZYNe25hwZ/fyKg3y+JsVxGsEFdCNZ1aK//bwZyvgR82R8Hqymv+kj6n8uXBISRJV6ZAXP
vpgDfCE18vcI46Zh8pVaMEMXSeKiL1Bjoh5VOAMjHogq13ZB2Rq4RWQubSO4cSUWZz0geUn0YeUx
q7ZuslAtcHdWimIrYSU3t9ZOw+t6aqv51RxJglOI4vWwrisP1MorJ8uMm2xMyBmSxJdzpUFkt/yV
g80xH2SSeRhdGGGr3xLBi6OpCjyWOPbWzVCpm4nxq6elBM10YTs+KhIvXyUNFqUpP0I46p/GBJUC
zuLaVPETlNVnUzoGGHc1P+VyiWK3NCMESuq+NlYxukyEOvtoxu9hjig5BjlZdwI1dV+xXJdRWxYz
tK3ZXh0rO7QfFGUeVrrZP6YpS5RCqydXK8FRqfplspI7q2PMI83SnqBE0ueFIraNYU7uPLQ33GCw
DVFam2NkuXWyeA57b+gCorq6MkAzFz2lYqoRjLC4zaQq3HLFRT56Z7JNCuV5kFnxhkO1YeHGbLor
2CEFpFJoy8SsV7etuqlnrAGC7MG4Y3vgHPKs2ozcWjvFyR+Jaxk3CeNFUYZboyO/wOQRUigXtjkr
gzMNxyVnXpUpFpee08uoocgOaeHL6yzG47Kz/DCydVgrDBLb3rplIyvBIaqxK7VFtTEy4deRM+0x
qn6kHBToFFssJFpTIMfQDx2vG2ARDHDzufQJSdJtHhHFIJZqjl+ijgV5XXTYi8qWdXEkS6uRsJtp
JBQwHiZSfMb+V/zWYNO8UIugUeHJbCf10dBupuE0B4sV6bpdKpReKo+1at3yzKnuqjnfGKHxQXGO
1nomn8Ycu33iDB9NUmoXjptDDeLQTcggcPG8o11URH2kmxoVU6buUbVtL6nYSJDyOVbynYUokMFf
sUKqkqscqxvVmHY2tcnKdpjXYSj/MkxeGzLdZNaM6rqpUJRK7Auy4TJGcrYdVV667KaiUAN9+SKg
IWgiajb9wjVpG1Q/YprXNVXc2sjjK4LbF7BJ2DGSxPT6DHGXvQjLenHKZ5CMQZ9ecZ0esVy/2WZh
r6FYXvucCDwS738J7t15sGy3BfGBuQCFaUWDmpSMp+axREMchsk26q23qUSL0+MY2DGCnD1Dx5Ek
td3aSbMBvkdiou+ji5BTWz6qFBL8dIIljRp3x2ju12KQrF1j+6kQ2gPMiOUaRLg22NSyIvouReGr
zdxvqigoVxWLqDL8ZVmDsWlTFHqprY7b2MRTDaKiQR3K1R0k4cBaC8OuO6a0aToydGZjljf8+Oy7
4DFZTAZ9Uu/GGeFGlAzOoR5j1+mgLahcErd+tjcBxof1YkXZBkQOwtZAIyPKo6lkLU5r/dUm/cuM
QvWss+nZJoW4m9IUF1TTnphrIuA1J2ut6ypKHMfCizSbdwjlI54oxTvlwWdiIXjCKBc65tYai3nL
vv8gW81NJGz9KOFqlLqLZiTpWhe+ES95XXoyckPaDLy4kB9wXERqyI2f4UjRazwJcaUgVFQ4JBsW
6JJAZpzDXNooCYJ5UwlZVVkMTWdVPTVzlByN+oPM8Pagh91Jq+x9FOP0yVUzPOdqh2RWz6qdE3E+
dBjMd93QjWtGSwP8Tkpqu5K2hUqVl7TYrqtTyH204xkZ8AxVToFkscxXzF2nBDgtlAEXiITAVnTO
o6KDeaXA+srj8mOWxgRgKs8TlVcs9FCqMHhLKoFAMDYzR74Z1SextoQ/zl2+ZSnF1B+/oVTyzZEl
vikak/0UZDqTRkafWdeJGV9Zrjj70UGXagya6ichV7noqBrJdNcOud7cC7VT3ArwexGh+CAVCmRz
4ZtirdoPU9eYW122Ci+tkVaX4bgKZcSEXRFgxQPshGiHOnsW9X7sPRzciPSaA0TUwKUKU2TGhCIk
MGEd9UOLQIwGL21YTzvIJPKYQMyiUU7Mc5XLGXYBS1uoOaPz3U/8CEyKL5VmLshD8rwaXtyB6BhR
DcypRtSMTeFoXjtkiHFl/ZoBiHItnZJ8lkPFVUfigWR507XjRlGYoNXg/Gp5/tJVZMKRGb0FFOC5
lC+ZodN7j03dNTQu9ktcBLgJMN7aOSIoLaWZMBqbU2PWP+FJEPzS1Z5mlo0rhx867viVapOI00mU
aDZ6B09rCERsKQ1p/bwiE5nfd3eL6aeti4OZjuRlUgqtY5301kwx7ucRIVjMntsNq/gpauhlOkoD
EFIJgsSErUBhvSFJqV+Tu1yXERcWqJyAM7T+LH2GLWOpRrwpGl/Aoc5HBl2slQGdmKPN9xZg2nWP
+gAvBCe0atIciHhGYM3iJGac5S0z/Hw0dJ+OEjHqTNGkQcgYRknyRBp/QMRyXFVmFDMV8SE3W5hE
HcsG5muM0crgNhnzAlXLnn+6uLhCByxp54DLbDOLCU0nknedx/mnlbCbgK9KxRhWj20NzmQsLMJa
xbgP58ugMraRik5yG1xJ0xCtsoaNqYgrhN9WUW/0FirQUveX8cyzqAoOtGeGH7S8fCuqwmWGJpNs
vcoY1WRWXm4LwDBossLBa6oBBERm9rum1T9iqae9H+S9HtIj52pBtHW2s9KrpBgv9YSmD0ogov0K
e4OprsUyqpz6GoWrjIB8BiFJGLW0Tga2uiKtlK0gmHuyLSBncXYfTHAd0nCRdDYZkVVlcJfSOJ36
YgIAF4jPAU7OPmjSq95NKa7K+NKaGHrZkh/rBg1YS+PtMSXBzDIydAEXNj1kWvTcEfWhLa1G2pSH
JhrtQ2Eiu52KavA7pdsHQZm6YYYCWy/HazTbHguizyZ28qOYiICzFePw/zcY/zPMgWJiTPyHtfFf
Yg5eGYb/tr9YPumv/YXyh20oqo3JUbEc82dNMXw17X/+h2Q5f1imDPlAd3TlTwDCXxsMwP8Y4w1Z
hn6g2aaFNf7PDYYu/6E7DqsQRcM++bMQ+WuF87dVFFSGP//8NwLA4rP8bzDA7td//gf+UsPUdMtg
t8JKhGXvb/sLpTcrLiE2b5Ms0rteTtuHQC2oj8lY67J5PSsEXAIbBIUafBsmiMwfdtc/PWj/6rv4
fYuyfBe2o5DEY/NY/PAe/tkN2rPIZnDLhj5PncovjeDaO9lp7iflbMwaQ/ysPtUmdQw5kKZQOLSM
9nsay3ATGogxYH7V/8Z9q7Kp+v2B0WVdVS3Z0slL+H2xU0uaapU2ZgOVog9sG1GOcgfmjb7mV9bG
8n06gtgqmpYxu/jQDatwYTeaa8VWMadJD0FOFQYhsNtohoFlP13gec5MkSKTEGoxKdmUWrXMVVrh
2WVgrAur3kpDsx1UJQDLOj7+mwd5CXf47VfNropnm80TCvvtb0CLSpJJRmnqfCc7s3zQrFFh0ohh
sIyw08BQ3qpBHW2aZFRBHOobyqgVQ06zaMujPeb/h73zWo4cybbsF6ENDul4Da2Dmsl8gTEVtHbI
r78LqNud1VUz3Tbv8wKLCJLBEICLc/Ze+yUqXOOeG/LdN3Rv+19eG826v702TnTTAvrBRTKf738+
AVSjqMVKNzvCZ3vye3xBpp4e2ViP+0AHr994jNbkgqHZbtUptQ3McX11hK80rE0/me6Zdg90Zrn/
8rr+dmI6gouQV2U5HnEgfzVhx7Q5SoN+z8GiuaZyd23qDMW2hlu0FPlF2Wo1hsrbTgil9kbQvwG6
KjZFTvbuZE+kl6PH/s8vyf6bYZvW9OzUBoHCd2nI+SX/ybCN/EufYKB1BzMWhM7Tujk7JJfpiBFx
G0f1c+pfoZIFjyhx4pdcONvRphk5WU4EGqEbcGWWwy23CvbnHRWubkit02gGiIIn/b3uWb6BubtO
ZorVE10QwWnWi0P5++J0TKWttctFDHZjuMdLQWkuLU2lMbGnotgoB3Pb+eO3Alr+WmresGuKAkiV
Swps2Rxts/gI53oZZXtQEJTQTI0CVl9ru6Kox1udb+RIszAm20ynUrkZXLzT7lKTm6tzjleTKedR
ZOjzHtcYRbz//PEaFi3gv5yLri0Ej3Pd6/Serb98wOyJJX1B1R4MVBmOkRU3KLHnKvc8JnGzPsYV
cq+kojM5+MMN+dF0npI8f4jD/EGDnAeDSkNDhJvh7HX1zzpzkWBXfEBj+6MPMfhRUffPiT/559B3
v5dVHO2jaPT4fDEwOFZPDK1WfviwTsNQYjUfjIbejOGeSMd4SKTx4o1hdwwbV79pNYflVuIFwUk5
7UPnofM3w9HZNpoI78shDb0bW5Pi2BfC36JwPrtN/sTX2BLRNgyHRtnipSNm4jH074g324dcZWIP
z1O8TA2OxqYO716MdLAfaVBw8kybJqCEVKRrm27avtTtei2Qls541moXkqRxLPMYAvWUXJVXJlfD
/ja2BsKPQQRXg3U7Fvw2PTLBbXQq0jsubgKljRrG6thYF1RTm/iSCIw0Dmb1m6pSMHUIkDIjQMsb
v49a0x6Y2hrEkNN4zutO3NAPQr0dbwgAHqRdaZuurGm4GLl36cOKfOtZNpLqA3KiohRHJnbqITpy
5N4aCa2Ts/k5jJpLC9QsVtN40kJruDQpGSFZax7oHn0i7XqVZSFPy3fkpLDqqtAUKN4atTNN/QOz
LebfirjAobftS0zfGrraDYULxAstdS/MqkevcqNHV8kzZXPzEookevS1DgVg7IWrQidOuaZeRMKf
eKaBAmDQlzlVGWsnDCe42CXvsZL5CHaas8Wg1g9/dbwYboyylkXqo+dE8ZHqG3ujUn2NVJBfSFyY
sURts25di8WmPZxGFwOiOTLLx1qQbWVnIWsa0vhC/Sq+NKNuHvw+vCWTSyKMUOE6LATDrByeYmIb
T1AFo/ugE18Yd5jAp5bGXe7UKc5CNiVYPPQHH1FqFMXRsRrbz6GuxoeWOuRDp7I3L0nOU6uw2ojB
hIhYafcI2+1yz7T0F+o2fMiiwDbIopatmHey0+kI38u9LwcyRqKjJ+kILncnL5d//CCxeR+qI+Z2
eSyMo570ohK7gFEQkzs/gekRTQnk0dp6GTbXzIXPWwZN8Ej+TvCYZnMBwEHktNwdKwbT2gyHK3UH
5AL8hgVGP1j34tSYFH7QjYZ7g5SYZ9TY9PMSeCMMMNrTctBj+xSm43TT598Ipd4eUkketomOqzGd
h+WAkB4yvjV+X+5ltZxuvD1IgoKxuelK3Elh+rwcBqCKcnLz3cigvWrY/PorDenkysVbU6dIS6ah
Kh+8tMe6M3jqOcByzwQ7XbQyR+pvem8i0gm67jEumEW3EUXwVuaZC5DdHQ+tHRMx7jQt3V0svUS3
aLBnkGu2kwFFwK/KD0m/LnJ+9FESvaqRk1gHjGSl9hvMDpzJRYar2kJX2lYWFghj+J4WrfdAzH3q
Gl9lZuIUWlm0ft+Qd54tBwxNGBJqS2wgrobuMCoqRTgtNnHrpWeK18eB62Kr4Zun55AekchW26ZX
Nrw++9LWFIgjEi/2icVePHCnfj1KPKBe1Y/7FEYtMe7wZztqRUe9jH4ZDG07kOgWIxfb2BTZ/KY2
JF67PU0Tdlao07J68B8haX9VZhvuLAbfQzYHD9etvBWaCjca4dCN3mV7vYxxaIzGa6wc4HhjA7cw
RLKt9y/+oGEdDTyJRTT0T9TCcjAlZJ/7MrimhE788WmCVNCOE7ZdYRu4qBMix6P43W5b9aArBwE8
ev1lfJpSab6MnMt180XqWvnITHXLzKk/0wjHjiSHZ9ch4Km1zwP7kP2U8ihLd2dbm0N56vvhq9VY
086KmltrkEzT9gwSjiSCYEKS3pSQOa14OoRSVgdhgkLlCT6CdHp2oCZcoqChiJCbxT7B5KMPvbfV
vUhD87IOgRKsvVBkZ76/BxnQ0lGB++CWiJET3XfR0ScazBH3YKcFTUMBApOl8D7383xlSX+OTzLH
3ZSBzBqiAP9umKOm0sQ3Xctr1qvttozJT+jztjjHnYlLJlJwE01xVqHsL1awNUU+3UTbnfMi1t4n
+vUeEIAeDwH6/TQhTbi8TXNzlA1ZunerPNpZWnia+hFCVPceFfSj5eC/6GaCDUOf03TGjdVSceR0
1N6CNpDQ+Yu913YuopVgepDVY23Hgh1+BN6iHEr+Pbk9KDGYWLvpLAd6GOFIK2DoRXrXM0myBOyM
CAl74If9Maky+1RKUIrlLMofUVJcwnkdkEHNUDDpncCyT1MDX0EP8rj4rpM/sdHpYh3MtrxWqVHc
dO9n2BON4PvYMQH9HBO7/hlhh1lXumMeNeXdRWu6J3ucQNY7mT2Xe3rM1ObwhP1HnHPXYjqWlObB
m4MoUEP9APWUHnDuWJ/0/cqPyA3fuqS3T2ZTY4oGrrFpU4ChjjDNo9VSFgRxXjt1uZcNrhUZdclR
r5xbBcm8jGYzPEI0rUFglTgPIs4KBDnQQ8oCuRrFdZieCG3iOIbG4NfH5cXDHW0ey9a7FkGpnfQq
gjVGm22t2ki/ellC0SkTuxByVlfVDANdRL8c9zerZVo3NEmrWYmnMDBYvLNRq9UddC5GcCuCVBsO
cuNR/cWG2K2rFlqbZ1b3tO7qw9Dg4SDUqujKDkjxz9rOi2tfyH4z+fWvckKZ2wdM4LFN/i8CIhFX
IOkwPB3SAl4xk1q+tfjySLNrIraqebUKE9dFPcdQ2PrDu0GSxToceQsJKsBNgmIARzFn0/wcioi5
dQ5pZM8ZdDRbEyDvFJvsbwOFuolib5/Y24HstzXjirfrUwf0e0UyXald0k6lKLNsGnSNu+U0MTZK
ocZ2fqZWRMKU2hqR6x4NhdypJkovtUZ5assWGVsk52g1ejkdHZzGQ9HX9hQ7IUEEZU04Tb9xi9B8
qVsUiPgoM9wa7/7Ulzs03C9GixokmvxN2yMY5OXgpPHyGvG0jF/bUf9VYz5Z+aMbP9WUdttmND87
MgChpxG+JkjmWsM4xQasuvKc0vB5wQKBK6+FCiFUfHMal7WpmcUHLRwA2893W5jQePL5xlFon5Hj
arfOxljSZtkx0bxtV/XOVeZhfy4du1ulo+MD88MfTB8i+yJC/wGJYffTdJsjtYerrEv8V0Bw1nWW
O2eDLhXyybbd6p0Ba0FwgfBI1PfOWRoUC6sJWXqcRhjGlp+Uy1+15ZnULzx0s50tzaP+UrdBuWl1
DMp5puDcuWNAv4BtklUb3NX8H54w6BD2pb6L7OxrzYbs3AVRcFluLQcXzdWm112gOEFBVEulW9rZ
i6FPGJ11Wn6lQRc3VHgwh8n75SojQns93jQ7Nk+O5pCVPh9yIhdXVVcRiUNXF4pBShU/X8Wgh4r0
LqfoQ0fKiGPnJgYNW3L1MKSO86DZzD6FXz7pqWEfKio4K60by6flsdYeQDXXndw3pamxlNZAGJAH
91QkIe0wVDXLPQTi4uRIdAjL3eBg53T0OY1zxHBZtHWkXW45ZUxi2XE8jwlBg0kK9yecYATWVFuO
lUljZnDEcANpfKF0Xj0H/A+mjSdXyOBUjFV2sCxeTl2L6iK95FXgGbkIJY/S6mlO6eCKgO2KJ5UI
/Sl0BLx4XqCvPIskdp0dmBFsKU31K6OdLx+Zb+n3HNhuFBfJ+Lu2PZv+iqbdRePpp3HS9RPxC8hB
l/tuiRwF1RD8IqwoMRukszZKuTaydFw3FNFOlhY8ma2s95NJSZcuS3/qWNihophOy6FIZZv96X44
AqaS4KG2Bp8zU+bo/IxEM9LcOlAKp39X2Y9pSfKQy0V0Zl2OmxO0TpaV3oa/iM8zhHw/NNXN8CfQ
iJH9RdOxfKaungOv7I8oIOIt2qR02wYZFJv0S10433xCNM9aWh90D9BdlkWXDgUpX2zwqPfxzZui
Ww0MxlHGCyu8Qyxa5FW81FFYPHcmGCLhaStmAQB22ioeh69VGoIfMeJ3ujgrMenmmjzIFydn61Wb
R5M1Wuc71po8nohL0PtOt+HTndxDL7tXBLXtupuAZjjTxskjfNMvYQl9slNxsUeyxw5Q4vbvMWSI
pj/ElnpkcfIezjNMavV7JIYkAVbIVQ+GiJEnH406fEhyh+gXzEa6AeBRzH0gv8cRkY7BRbPGIxoR
2tLdSW/0z6J9Yp3vzwnkWKZgvNPLdMUxRsixtrvh0FlkQabIBg+pwzVViegc6bjH53BCS3PbnWMn
n0MyzQns8t0oHHXMEab5rNDxiDpHSm00HlKoJyI/ufNwuRwye+PUoXMQsfezmXifcdvs6ZYdhVT6
1rLsRwcHzkqBdjEKtLtaXkoUMTrqQER+ianhx4mBSTrak2YCsy8qglGHIv02eHAKqrm8k8l1lcg3
3fC0re9IDKzNAJoBu+fKxpWBcg9DClMngg+2Q0Umfvl81GXvA0MB+IZij4WASqrP5MOMy+yhnOFy
QYUcea4g5+WkfjBw3BmBwlVpGrAHNKw7ee9WBzMrfvX2YGFZso2dGDz7LXDMm1ehbY2URwXUEYxa
ocX+KjRfHa/ELBqlp4i2/MXCJLsOPXyIRgVhqipdNHvz6iuvv0Z5Ub7zlVy11H+rqw7UQF190krD
WOZU077pbTS0XYrhKIRIYDOGsGlPzsh+BwxFJgUz1wxvWuptaM3WN4Xzbdco7a1j+Mkjdu3x2Mlt
WTJ9Sb+sN2RpQQqo/fCgUo2WlY5Q7taWUbFv3LJ8jCIqhmhOsjZx0Ma4LptyB7uJGFdl4WeXLi2x
MbavulD6Re9Ncn4shQYzr/gQDbJwKlWfS4TMGzutq9lr2h09W33NKRyt0A6cCmMICUATjF+2fjdT
4T6EFKhzzSFG5thZuBdLHYDBFLjWOU49GGZ6/rViLbXHa/SoT1BOfSOCtgEOQopQrNLOQ3rbIxZP
X3qKygctirsNVWqooFX07FrJRpt8eeFboxFvU0/ywT5vZUJJOcZ26raTc7YSrv6jOyQVHAS4m8u8
gQLy1Rtt88hC4UKcGtCdhlefWvGjdHr/tYjJBS7HN9jMPbgXo1+RrVZRqK4LQjHinK5n8ig0MK35
QKiUoHErSiK6jB4kbOP7azQ5EJSC6t4VzS3RsO6FMT9PRta0ke77bIuqQ99Uxpo4X7miNtGrBBke
SayboBxMAG1YmZzMLXa+O70u6VI2petpvdxsRIS8vaEzHqnyK440aKH6S5F7Oy3pLchhjQT7RsQu
qZTsKUvXAo36TU7pN/pzEoSCj6qlM2x5Wu6T+QO3KgqPSyRYaWAarOfDcnc5WGKas73mWJz/0499
9Hh/+u3eBfM49iGhtflelHAkO+fDTap23UBRdLaYLnbZmCeHrsoQ182/MHuvJhI3mE1GdP51ulGh
W52WQxeDrBh/hOzBTZSmLNYuftpGx1SDB+vc25JuTRt1jzmCR2yM8oQZJl2nZfY5Zhi1NbORnPat
dgLB2GRey05Tk1s3mclJTtjvAtrUT36F1Nn1J0I7+uDR3dd46J4jt3utic3e/w7KGgJvNdR43Ucx
bUxQ2r373Na0VbxOvutowV48lI8vkzujXrHId/1RKxygtaYcCfiIqo3twrdICoKOsZ7z0aQniPj6
IUBqyxdHgjMfzXGyfI2KtspwsQwaaTz4hCmuWs8DA1dZJievmH7wZbsM2Zp9pBsPo8eIFR3g8YvR
K+/Wh5O5T7HisFGEazAxG9dNwQ5wtDZdISnrplRW2jQo7nbcXOfE3TNJu3uPM3mj6bnHb6EsMQc0
DiQDGHJKvjgZlh4/p9jgR02+aeiXXZI0v5mEOr2V8B12LmuEY6qC7tGDaD23H9T3IcGnPimAUMp6
dt2w2HMJ5Ac/DPO3IvfPeR5rn4QXlGtLiu42ZGF6Y4pmo4T0rmQx/hmU1HhaUMXuYH10Qfjo+JH7
E4XXpgNIgc7Cuae+2V1yGvirWh8PldU437Ic7pGl0Hq5OoV0GuFP3kBDp2sp8rKhxkmMXudoaD26
mQxRMCq/CfE2Q8eIGoO5ReE4pjBZlD2Eh2rYU+JoTk2Oi0GBprwFFXwbigliozmtdnFrLdiMDZhY
Nvu/zKo5sKF0johToSy4+T0RnXih2HZCSswUn3nj2WYHN5pF+FwrH9wm93BxAlzLlHtThingp00A
Na0WTdyYv4TsEdZxyy44qEHyxLIr9pau0OGMMYrIQnscgusY28BMa6xHugbqWDbj0f6aD7ikAG2J
YcBVbuvGuTTBXrqesI59jOOgLjv32tfZVcZ5dMEWn9IeHM50J0mR7MZrJ+L20ciczwRfEPiQbFNQ
8X2IdUjLRsgkJYY5p6p9ahsm4ybQJdKZ6UdTZd0BARBedYqrQOHCfOfoNHBr5NpxjWTHHaLmis2/
Rz7YskuAUNMnCCwR53+EoWKJ3tfitpSlPNvc0zZynoT+WZkW6sSiYApT8otTEpkdlqEJs3JCDFuW
u9YAL+ATRQtOZ3qLxio/GGP/zLc1zqJO9kBJN6F5b0E3Sjh8ntsa+yTQp53gBGOISAEvQvBIqA4j
AILuYtbvnkJD29FGqka9PXepIrKpsqFuf7htds/tpn4MJ9zOOdHoVy3DxGQxpdV9M+zt8WP0+puX
eyQyJTAQ+XhPY5R/AbHcn5EUnmMjdm752L8HCGtAC/kXN0QdZvYOlNuBlk0yOnevBCuUGHj1p6C5
E9zEqUXHxupbtEBFFZ5V1D5NDgYzaf+ozAE3FxCtPtBYbMfwzRozn3fqisqkJlkfZ9u2N92949hw
Q3v1Xe/H8DxpNha2bigOyHprFe2zYmivYQUXNoVWutWma19Je29Cyd3oZUkkwVw5aDJSYHwFi9cL
0EC5fX7sEvgCkUS2MiZ8HJZl3aJMuh/1KxCJzPbVfTS6+jR2yXMwGNENWbpxTpTYOJWlb4mns2Fs
lAXitrXw2EB6BtF/2myAH9l4hhT0+rbV91PD9p9ScfnOaM8qXI+hpcX5VzUdxyg6taYV3RyNXjOL
JPi6REyBwQxYCbl0nh7ChuHQrJV2wbvHkxrBQ29TDBjq6SotH4AgUimc1OwSA7oSa2fi82Nh65zD
AkdEW3ivwAyAGhq1D4k/JzAFsjsDD3+ENhusVet1dFRi4zz48c/OTJ0d+Bhwwe0Typr2SzfqX1rF
DOvmyGBDwVdspZZABD6FgJpw2of058eM1piIHXNfuB3APF3vCOuiBwwg2I+VdZmCkoSGoXizRBxe
AD/PVjLDQ0fvm3ilmoCTUEseJU+xieQwARWI/T1pbu0UYNUh+539/7lRIURLb3TOBWtGX1E4SjpD
7dnhVlcb5O9pIA81J+7xGoXOm55ZLapm841WhUbxvKgalNYsLURNw9eQDfUlg7PPkECAvbEHhYz9
Yc470BRNk4TCiU9YLVPvCRrBBK026fZWNF4Ey42LOR8igxG5DloQcawISx3wGOFF5BI7NJvLSLyQ
yAY9kQwpoonPVFKzM1ATQbig9iv1sUM2rV++mOij7xoOM1t+LNr2Bh/sy0TRX/XJR6R36uqSVHmx
W+LXeiBDOOb8E58IFk32iWos7VtVTfTz0NjCdsiyc5Za2TlEZbbOa4zllajy86Chas/hS2oxS75Q
n61YtoOO0wiin05cEbcW2tbJQZ4LhPstCwo6ByL2146b4B5xmNgptxrcJDlyOkVJCV2TksXKaRgw
lijNP/I1vQZJexdQ9HPj0VobWtAdY+pCdV/59aFsiTz1O3uAGTgY2HeYXybDR+1nqbK/hbYUuzil
Ed/l6tUw8fHk2KVGOtq0mNLc7K8BUj6PITlp3Htd1c1dzYdl2Em5gtGhJAd3uNO0ZK1eKZnf3LlN
bWFDvNqkowV2eJAxIzzqy5T+mUju4XzLjfChFWy6c9U7B3Tz9Ea9btPVKY/5+dUpuuZixelesow9
19gTtuWUpMcQm2zShSFdVpcdqAezsk6ZJi2dbG7LJ1kjD5xrr5A9ItW8JoM6eU2enb0erlSlp1gs
fMxxpkcIysjYvAfW/hm6pOrqMvOeWxFdc1XrH74JBzzsnRxOqHhoGzb+WdaSIMAHCQWvyvdWXWAe
0NOvvTBClHneucztfO6au29eTsBkRuqvbgYvtRIU7IbxHNitQT6dC2DBlN9hXNV7Qrr7rRYa55C+
0Qdiv81EbNSqZkl6E2XgX60hDlgOd1uLAsqpY6kn3EJ8S/pqN0UZ3QMWobmk+pe1Wk1v06Cys+9M
A+NR1XgvMUJIj/QKgsGiy5BST+jwUwhRo7XXizsl+m2SGCVYFv2nHbQwE/Li4HvN+FJSnqa08BKV
ZnToFcWl5XxYzgxsnnuLJce2RA2+McDOH9MAWT4nN2d8k7xadQVYkXLGvsmt+hFEywaHD5ZXE2dQ
RamMPtTXLoRtK5g3VjTj60sQixca4PomxTRJ5tdsmJ74HyntznUbNU9g0axjhY141qonqw7T+Vvu
2T+1ZuKhNIU/OCnIzy2r1nwyJjhNDMJmQVcpwja5twf1vUeWcs3qRsfWWxGumtPZrGND27ckx12n
xn0Li0K95LpnXUPTeEuqR4f+/7OT2NGLVwsq1HkksMN6yAQ8vT5ZfVnqlAW4udw3kTX9cQvXUX1a
7oajhcwqinAN2YopIYq9o7nkYSctoefLIc/7d/x76WZAgmGRE3pq3ZLOvZ7q/7yZ0NY+9uOVYnOB
b4ODPW/FvHnbtdzSW2JjV4WiAM4lDz8RusVJ2hSTKZe4xCv/cRt8FBrV2oxtJArp0Z/DPvOesM/l
4MnITVZOdRaq0o+N2f5IVFZt4yWfuR8nEmbnHN7llkiKObPGeY+XEOtuDrH+4+Yw34zmoO3KZTQK
GxsAVE5qKV7bEvMqh+Xu74M9R0hXc4R0NId0L0+wPOEfT/Wvx2rL20xuUBwyNmDTOk3SOa+hf1t+
LVkeW54g0YsQQ9z8Ev7yhEmJOAu6w1tFjfRUOD3Edy0OSZ9f7s+HINSgXCLK2OQdOfQyzfN1MydH
07srTsut33f9UGOhSjLGXx5fPv6/PPb77u+/N2nzJGSw/POZ08BOqR3k5KPMX2D4+1tc7mtLiH3U
BCdOfp3GZWSdfKu2Tinh5+Za2RmCDC/Z9730KB0+L79AhIFnNOVxcIeSzMg5snV5XnfKOTuWm5hS
cjrD/GS5JULZbPVYff/90PK4nH9tudV4kvBn4Hq/n255/I/nLAYKf1aJfm4hnVDBU/jfHJBn863l
sPygjdiBY7aw1lH5TMzoeAThTwW3I7nW07isUlBZJ9ZFKyMw0+PyNYfL6fb7a4X0180X1XIlDXPe
9nLo5luWgx2pmqJwqwX9cKrKnBRqyvMU9bj7+7A8loUTO0MABHGi8L2oNCu2yxv5TZwBIgASNakH
5CIyf4XdhtQJvQD0n3x2mdVYwP0txgUzqXeuA2VtjCj3eToRw5m7x1qGYku+aJK8F9rN+zjLB6Zo
Z4fDArxJ+Cry/MlMKMH2w3aklb+idE4ubSCQHYx7FmjGWaJxj0QCRpkd3orW4WsaGffMiOXOGJMf
0mO/QyP81Sn4h5maO4tc01pevMvRPHZ5YwHkDIM9uaZXLAxslSqEegFib6qgb0Zl35URB5fACnaQ
oig2R/7FT5zw5PICV3Cnx+YbtTh65TRGVwjA0OXzzfCEaDJWWHFGQjSp/mPXproJVCJNM0QtCVBW
x7z6Fm5ds70Oc2+4VUAsnPiuux5BSI2/plrXqYoeaYsLvGnfrbR+oGK2xz8k9EDgAZUkl74rpPXr
QnnHJki+M1oTTNnzfoJoH2sSvVY1fidXZQVkk6+bxqwcPbkKSvvV6N1PTYcRmsXrwcUUquizjJ6r
EcpNv8BvkgmjPh2c0GCzwDQeAeQNbTB9UTvz6X1925I6fg386GsVVSlbD0x/whiOWB/h/gZ4vthb
+v5DJOknIoPfhznkE7eEHEBQV0r6BN0cCjJgXHYkpR8tRcoAehSoD4VQSB0kLn7iP0w+uYadGLlu
3VELsErTVwh3ZZjSP/fER+HsDY9tlpmxxC9rol86/zFStxye3LbIcGF7LVZd1jUbBUmAPW3ayHjD
8otGIFhZyxR7H7ENlqYKyIBFVdIwoqtXm8+jMry178D1QBvxRInqyntvVuUYoSjGb7RzgZ0MtSdW
sY1trHTyN67OX0Jt1ESdNG5ocLPAP1oBJ5cQxsGfCGpqzHA/ddGMc9S/sYHAJ3A0RL3h3I43rA8x
mVHgGvBXlO+jAp9bFhFIqH7EQqdvUEj6W4xjAIQz8TS69g8ibTdwH8uE/KuaeIxVWxMS6xtEQ4o8
8/f1YB2s2Wyqz7ZTfTagqtmKasymVPwm45ZVMv7m2bJaz+bVeLaxWrOhdcDZms0WV6xDqAFm2+u0
GGBxwk6zJXZ5CJvGqp7tsvpsnLUHLLQNXlpjNtXC+3SP7my0jWfL7TSbb4PZhqu1uBHN2ZpLXxFB
J27dYbbterOBt5itvPhn4BrP9l5rNvr6vINmtv5aswk4xDRUzLZgbcRTSQ1n2nmzabia7cMmbTQq
E1iKh9lcDIfvlYmie1kOajgNsxEZQng0G5NjHMoE7HnssTAtu7N9OcbHrMXTzzSKWizhffQQmZpc
9WBgS99grEq9g+sCqPQbDah+6J5Cy7wUNGZlZ3fnarLpESjAhJn7ZCrTfRpEtBvTqXvQW+O5yuvv
oZ55/GikVk3y7t2xFBF5uuiPUiTYq/wasU0hoHVmkIszr94XVgOtj51dV+TqjPD7k/VOsospI1L3
G4j7yq3+4sZvWRkDgs/7eusTwuAb/QtCDyIoOpihQnosnUqWhal+rQhavNrGaBEBgVyRpOp45+Aj
50qOcTuB26Hs765ha4mLJazHqsPTRIbzAMOZ87rQ3gl5IYNRwU1Bd3UgMjzaZNkMFqBsuqnJ0UWt
TkIj+vCfY2o8o6wInxXl+dBX2avTn8ep8TCKOowryXsmxv7ie2N5jTWM17PqpqqpSpJ9dAqm+tA5
/Pv/rCwWfwtblKiuXBNnqyFwk//VajF1RuxFrlkeEiGTQ9/R9FYZ2QdoBl8losXnIWtqPK3jzp7F
HYOjov/yEoy/uT2klAyourCFTiPQnKXPf9KOe36o2hhB/yHTkDv5rXF3oa5ttB7uHxPZR2qwPkcQ
UO6IDw5vFphIz8gE6WngHRtiglHGBeF5FpvqnYDYJIMXRXP5yHZVv80q0KUa9Z8/OGMWXP+bcYFX
PSO7HAcdvoXq/d9fNW6G1IyLgQ/OU842tYU8Bp1/E+aE7L1Irb3dEa88dOLYOaQPsW1KPmC4Cwu2
HUBZv7G8z2FbChl+cwz9raCYQ/HH/olAxSa3F5ANdWL/oSlwrGawWP8Iif03/NufPTbG38wNvP4Z
N+ZIz+FtLILzP33qYxPjmRFOwVCXs3S38O5FquFN2DVNtlE/osrI10ieSPpN3S+dEzE8WNcYYjV5
MIW1Rdt/6eU3m3Chw+TIL95cASFV7IMr7yEeynIPohzUWBZiFY6tm6XSdr18Cf8fYvfynyF2pm3O
59v/3QL2FpFpnkeff7aA/e8f/dMCZv/DsByex8BuJQ0pMLf8rwVMmv+g32u57Dtt7F5UIP4FsTO9
f1g2jGBd5zJ1DKF7/7KAmc4/eDamXxcfj0HZ1fl/CbqdzUx/vcD4/yagPIcNmK0zMvzlAuucoihG
4lrUxNbbExWU3jwmk8RW5DaoIAaXTH+KBglGWvesADVbndgjJ2SZlpm+Oo1zB6EXLHQN91Z0AYWl
oT+IoS5PRYmmv0uMrYfb8pSV2mvDFUfv7HUSLMcRum48j0wLM6XioAMtcbqNL4YnN5pNzPJU6c2z
Q4VBEs1CUQl7Crnqwmm3LtL0X9NUv5c+URAuGioKTKiaguFr3zxEb7XdCEpy5ykCP+ka5VcgIN+W
PUoWeqQYOU9Aky+yacAfObhWyAT6FTECW67j74ImJ6nBdbvx4OLBiJLZfoFPbh0YOJr93LkXuWuc
msIyD9JtN4nt42K2EHdBoZE0ES1n5bgs3CHGjSRpzDGX+S83w9qLWOxe1WSp8EkDQGurz3hgnuoS
BHL6W+r9wPz3YkbdNY6810GYVDAMKmrpvI/j63uK/K7eBaZBFXY+ZFSdNESCuv0/JJ3ZcqNKFkW/
iAgSSIZXCTTLsjzbL4R9q4p5Jpm+vhfuF0dUV123LSE4uc/ea09FAKgrCioVKbRGGmzAoDFiMyit
jSOc8jU9tPzJOyGX0aEAGPQj1aBJLcgfCBjWFlYU/97EAtFy2b9Cf/+opK9gdJ5np/s3eU59qRMb
BBq/9u9i1yCKIysreTQUHmAZltV5kJraiHiIdux6DuYcJbdC7//U46AoN0gX8Nqh94bZXbzNizjW
s/ANuOkEugp2FUihQNEiGloyfE5uejcxdhCNH3cARqzbMLfhkSUfFXct4ejMe2TbPZwUywdqFGDM
1+UrAXcEyGjqtnYs+FGs6Dwkk8HGl/qednLFsZ2g5I5DDgPEt9hncNGILwUyZBO2YOiKzniTSRmz
L2ugnzBzHydKThFAUCWQCws32s9p/leO3ssYCyo0qj+Lq/3ES1jtRiMbAz1kydJC08pXgYFNY8kC
rXTLSytG4PiCEp4kdk+UWGOd7KRf8GuhB2dPFY/vXRYNNlJmMfqm7m71kUXgxG4I/DCw7pbVdWUX
z/WSYukR88800fjFBqs9YU6+RPaQ7Qk1Die8NVgo2EwTcHfL0++XFu8m21W32/yKQHRWkntugIsN
IutP/frFWifJkYaEX4Vhyj+T1vu09OIStpImLg9/Y/9f5sLMw/dDQ1+JBgMWb/XMY1ohfo9dLf9X
JKn6/yXLGHzh9pLwQld/cqd4bws93AFmgV7XBezw0Mwqh0kxhOmrOR2LSL6EiGTJzPFSdnNz6lZH
AofpBVf6VISVTwEoq/VY01Za7nTwasc31xdGK5prWrSvWdofUnjOYIdlB3vRXk4sz3XY/VEVjKjX
OJui7gys9t4qSqsW9n+undo7QtmsGuBO2EDptDp9ROylxE6CmwPUwL0wGjEU0JBgWEmQ9yRS+srb
9ZHeH2db3dAoORYaFvDCmiTYjBwe5EzHcNuqg4NaDDfYaoAotuqUwvndtYN+axpafGDhEgZVlAX8
/pyJfGYWHndDRYVWySqYFpxhHzaYR+Mx/nbjDto8/+hX2muLbD6MCQ6fP3rmcfZev4QLfLfxKYMl
ypBNAxnH3LJZuhNN4A915PDSUj6WVWlxBB2y7SbCH2K9UBpN5H4RdiCGVX3yxjai1MrYAE3/HgvC
uGoWj9GYYF3kVkAtXPczO0ayqysq8zqFCD6I5k6DIxXUDu9Sk2TOyTGzioaDdH7KaRmz1RL7stAW
CnWqyG4fLcOlAFBH7s6d5UzTj83Fu8NBT8NKjZgfTyWGioolxQgI3MxA942zQDu09nbc8WbI7A8r
5iiwsVxzPCXN1Xd5gr1UZ12ZHX8fRFNrXbsoRQSIyvEyTdkz8IVwj/hwz6q2fZiETgO55+0j0bZv
c1tx32q6z98/RXHH+dtMMJ707yM856shOusBdDn5r1yLoFpkLCtVFCHyEGHNQIP7kadrvpEJiwI1
428/xKeCgs57xjBnscpnmbXQB1I9xC31YcXKmOPFhlzEguWdlxba69yfZ72eLtiHt5OR9VcVJ+YO
nR1brIeFnqcmCDE7FOtyaUyx3nkeAUpa+FwyWRQgUTLnTGHkl5ZGNXmuhQcOSVTXV7Zz4sIH1dzR
WtQtVfQYQboIF3muGhpK5rYW6GnqsV0Wl1t+k3DZUQeFjy2/VlP0U4epS0FMNq6nmaP85TGvfGby
cxfUYpeiQ4KwNEm8Q2LQLzKs5E6D2H2p+nQgS7TS212LrWGlWUGYh0R8IzwfRpe+2XMebVKzg3Yu
Q4U6mjc+xhT3hO7ybssCzIFigUlsuQ/oeLAP0+wap77q4cQM5J3k7NPa2d3Csr7FQFGOytHtfdYb
EOppkqFJFKG/yP+UJk8Rug0WHwvkeUwsdRSF95KwgDxQvCy4TxA3geEoD7lGfxMe0fyq873837/g
JSTRVyv8vHwi8TQ8xonxmC5qeC7N0gbVEj0pLaSUKIUFaHtlea3XiiKUnKecrNwOy9wLIKCjpplv
hD3Dr07SeUh6or628GAJLD0P5oJ4b9FuMC3KF5PoT66T9N8tySZ9ZGG+dEVgdnm4Ty0XPFeRq/2a
Lt3puH9XbCIu2dqenkazOzqO9kgnhHe3RlIMPcGJM6K0GaVbNbC4nxyzO1Qz7+qi8OQawsN927+w
ZS8Q1zLFZZV/awodQbOLW2a3WyWH5gJdaL6U9UXBK2CJEBqsUKar0w82FVmrtTqybovTjbsku6mJ
lLFr0d7dDvyjxWYuq8PxUy1u9Ch6qCZG4wWyZ6dbc8mGg/nMW3RaYvvCdNo/aXNN67HQPgbOPz7I
ruK1iKwrTRBk7tL2ErJu3PIUWs46fYpLq21jbIEQ2WLdnwtRnY3OekZBxYBStNot1uf4qtncWt2v
mY6DR4YIHQxtOB0U/R4kUjBoZqSRaiy8rwPRka1CAzqR7FCvihM790y6q1Ailo3Fp43i5+a1EB+L
Eu0hGnl7aNos4ta5ikpKCgVn3g7DsWgEMlP7gIj33CeJuPSwDfe9XhnvibF3TWWfvX4hz+VMkh68
5KxxBL+EaLYX1tpXygXYgHaglobYo/J6yXjusxzHFRHXQFAT80LljMR/4130Sac3Q/bma8P1tfU8
SY+bHX23HEZuCSHOwGtrCpOiqkc8ASszIoDgmS7c+zS0BH7n+7B4LZt6YwoaB/mYEuvotNqHtPxc
p3O6M+rUeW1N44tbH5HGpKfkkiBsRDtVEXPFMYUVQLSihj8m+cVpiv/SVYI2NdrnllTJj2wns+jL
yCDYx4yIwdzpMQhbq/cJwbi3WZlPHmaUgBs+9peqo24GFWfH8q3fMzdTf90hT85LZJ2iSVK/grp1
EBFNr0tmGlujm8VzVfPtiK2F96nq3/uOUkA9cupX3Zj4wQYr/iOxdSRD7b62YNA26LhgiNvXMhXt
tpiAgfHkrD+7FOPWb7C7kLAkSwdqTDhUPw65+lM0m8PGrkponl3zCo/TrUX8k47tTWJrwyDPgr4y
cOnMdU4vDuUbCmWDp0e9INty0Elt9Uadjn4MzRKvr6wrcMb6njpmLNZea1Bs2BEfU3+7wta384iX
u4l5nPcY7ZPB5urgdQXz6e1KQElUsb3PIaYK5GCOcpCHd+xYzKPEhXjQ2IgaaWyfW6RmP6K5igOe
437ERXhOclve55n+MNNtLxkRsE3qFfk+c5rpofLSb74LzkEEva3jVPJ78CLjZsZ0WCbeGO059wVL
OImPnrNhs0RP0RSBgR5AzlYwsvkl9O4oBK97Glnssh1av9jDsijpEJuWuMDVZA67PHbEHlDvv2n1
6GUZPnHTGd+JeY9+YTIc6qHpW3z8j8tiXjEt9+xyLC5jSv0WWNOP+Lvv2D0ArCrtX1mb6dHWjopI
QJQqcoxFhmmqpzOeC400a68Z2yIarYM714B4O+1KkHwNbx86bvY3J2Uxlbrx7FP7nuMbKGjC5RVN
dHwwTF83wiicjAx2Fbj+jjwkmhO9IMkRQu1PPC5i16W2Q5gW77CKOmePOTXZajRzXEnZ3BPVv4yE
5A9Mvm4wDeQ3ckzudVO7fm8YFd+Z/UgbeYcOIOvJacx/MnQUrie99T2rpPhsHJk3atE9tehBMCko
RgVyDV3So1WWmEN4Kk32H05UwNplwvDtMMLv6aqH8BMJgr5hr2sPBSIGyF29gbNmmcd+du5Jp/WH
aYIkFQ0JtkW7xiE1ZPnFyK+UKyTUqysDfmUVH8PY+ZhZNxStk7+W+Lw0a+BajItLvDRwE5tsb0Fr
iTHTHlOEY3xa0+BXIwk2mbEpp9ubnFJTnfHT8FEfeeSPRXbxFgvJEcZHlIWkj9JM3TWHCzMVQVKy
ezDr/u+iLIrKDOqWKfD4biM2AKM1NL5T9vpJg76FUX4E8ziQvQQQumk7W92zqf4UsTFjWE4ipj72
IKJaeeFpNNItNsSHgjxjmqXmYQ6lif+drIfU15TEXDwm8RoCwAa5E0ART2QD/+tnrzpj9FJbVRrn
UArcqk2GUB6ON6vsA5be3t3LUyoxq+xFK54k8eJnm8DstbHEo67hOqqH6gk4m7dxvQi/XKtZV9C8
lyJl0Ist51LFtneLJeypcth5RZPs596yzprzR4eqeiZjTt9v2vBe4nLQq+dRdeYpA0d8DlmTKTuP
joWWJ0cX+LrRGNG5izR7B8g2fLGgv8WOVwXTUn/1BayFVDxi+Yk/B9ZNLT7+if0cCy/yL1VbPhj4
6gCitMSpZdb67vrEdUIBc3sqpkM/6zALIwWUu+PqHVOM1i58GYsS8NimB7tuFRsXyzjjie7PKUBr
UYFyr9zuhdokWsl7eqJhA3e+DvcnMHSZBGVG6KI380PneCQGZfrFo5r+WSCqJ5vQIjQCBRmD+m9O
gUdh2a9RXKp9NlM9ZhslHZS6ZpzsV2x+01QxuQBq2E2eWW3wWv0yuN7sNmesYa/vG7zeOx4Bm/pn
BLZ6h6BYbJdh+COm4SWulLVPM3kwx0ZSamf9bQjjSmAd+0IU/4FKoth16XdendpkfhWxIJtlddPa
xptpHWPhea+GV36D0XMPEE0YXvEe0XFzMha7ufYlOGmA1eVZCbJCQ6fqb7bLz7wSH1ZXjGRkzoyC
8b1cDrhfmBANPf+I+4fGKOf3MFrkkc+c6bMNLqCKYXirovmoOellGNSbQPsIhOXxOIgxofMRP2va
aGwIkZTB0rvuvaKhqvMMNOqu/48v/lKvpdC18xyna3HhsGNpwPzrwLvDsEkZFH6siXHpliQdpthh
TnYRspOtdWswv7nMI7JhaLeftlPQpwoKL4hNaBUOCYBSS54nypJoKNZYOn+gmLMXbNUO/zG7HQ1J
CKGt2xJwYqO4y+2E6EBGHC/qsYP2PXVtWlYdYmMAQoq44ofFMsPapeWOt6kgOIjgN4jvZsFa8Gg4
0/swVtxvpopHoaLqStH2zVs+P6jRtR659cvHHIocHWU8KG1V3ynacc/2msI0NJeJTE5+09bJp8Ee
ngNV/lXMVNk4lFOopImvhWcmTOogKbupoVIURAivLUpMN6nuxm6Gxi1+Ld+Owz+YbNhUtjbh+3ZG
SdUKMjtpfy/dxXzsNEocGleDhmgie0BjUIcl5Ze2E033JzmTZyhFfGi55JqK6m8AIKNZ/y0iTv0i
anxhdVQOILA+WpEa92Pe9jz9IV6T3ZdXzxYUjc4EHnvX+M5JfbUNbIIyn7BqdYGSq3+J/olfCo6R
hRdKs0jgu9AITVW8SAikpg5XSCnrORndCjOicW4TFZAfeqkaPFHFacp4/Zv4aVi/xDbBI6cv7rLg
AuXUZ0fAVcap37oDxQ6qEzdPIz506tJsoG+eTuiI6OAwE1KnTaqYM9oubByiXUUlhkZzl2F7BaFP
doeAGaCP17Dzh5G0ZvMulPXQqPl7SowvPKz7NpRsyFv6hkZTUWDFHcvr/TgfMKyxq2+RSW7SqD+n
0DpkE1p3kdwXnoPMOZBlSte8ymXeIGX8QFLl2fnaSu+xduMX2xjNDcgK1OfI7v5Zq9erqrBm60To
ciYeQOXGbbIpujXkXo3qjGyNE4UrEYhy7/M5fo0wmZV58xrnFGxUifZaEsJi7AQ3ZWQ1OKk45iOn
Pk2oHzjNrk7C0ARYP0EDsOVu8JJsM6XF+2gwWEd19S7RRrS1imMs9s08XFQJAF5M/Ff0kXwayWMc
MynU+QfX5Bd9IKsf1Yx2td199rGV7KGQvXlh+l820YiUafq5ntVIdAQ8Ow8A+Elk+jOGbHa6lNWL
JzkjnKJRbGx7ItUF/tlZL14rRl7RSOliUpH43fGQ5m8RCFLYiSXL4Yna4rYw9tZce3TQpq9W1dGW
mIOYIMO6VZW2+BYvJL0JU6A6rdlWaJZVy9unU06o0Ac3mWWHjJj4sEZ+2b5Y/uU47AkfwLXmOSmm
wAVmS8kVhsJNZdXq4HQ5rvWs+VHu9ANtCdkY+SCrudXONJC3hSbPQgSdiGzf6aGaNKjJ7UQzMNWn
VB/CHp4y3qf8QaX0ZUeTdWZmMDAfOh7wDIsiBwuvC/QjgDOwb+Vc0stBMK/KUGkGGMzB0I8Hd5Sx
v1TdV5i5d0dk1DkAvNwJYM0z6xDKIw+Wd2rGIQsqZBYO05Spp5WBGfbc1vV/kcMgt1AU2zZDeRUO
jtvlRwfOAJ2p93Z6qs5yTH4ia+yOGbAf9DtyI7M4ioYgd5NQ0kCnL+RT82LzV6YtKFiPK6oa6+5v
2MjxtlBkWghgloY1fDCpkJd1yqtMnP0Yjm8OM/eWYHOM4M1kV5m8tGTp5WasVfNF3RsoVQ3uN5QY
Ko61xd25/G4br6fdQ6J4YwHiyh7MwTfqFkIxSQuZWlCmItyqumU8RLTzXUr2HZqp3sgynEB7Oo0q
vnRzbYbV/mmpoU5q4YrLV3VBwo2nMzbx9b6YuVFN4Q60SklToxg2clCvsTdRvlB3jx5xqE1iEFTG
bHEy8oGYwMBklvdcCKw3mhfJSEvkjSdHyWm24r+xhkrAwlpzFTGnz9Jq3jmStZ+pXXNunQbtEIIr
9KXWwb8OqYMpkLw2TI3qoGULndJFf3VNefHK+s50R9rokRil55ODAvngoMJ0Ok3CjefOgKiaYwdk
qJyG8qGs5yd76tkMrMECzp4+drI7HlluM8ULNFRO23hIeYZZ9NqNrhYYtNUGTaU9mtWD6LjxGpRY
K1XdlpGyPL2vg3SkVzB9KFoY5pBnLD8GtHXu0vhGuMo+dsPyBenvRxmEBNuJQxLnmB9uN6IPIXjo
1COZ3U8E2mQ3xFfqXdeH+jDTVSOrbdeNdZB3TRQ0odnuPBssUsf1l9Lgcin1HNAj84GrOm9nje/x
HPL2dZi4aOQ9miNNHH1JmA2P3YZcxz+aOv7NmWXdpc46x0une6Y4SSYZD4VVtcJtWG2chHuAvlAG
KVvtxWm+ppoHg1yij1hSNtWRt26mu5hd2EGG8W23kTwXifZYZt2xn6oULhhOKqtcie8NMWSj/uGK
KCj2GcK6vloaZmxXF9m19JgoWCwBNln6V4pYWDmqpb+YdCaQ/vPHnlZgFNPFL6r2LfX6J7upbAjS
LOXAfW3YBDGh2/l3mRPWR5l/mysbCWBphK+S2dgN7WxfnLr3MTO9dg1kpyysegoKqu7QJsbZ1NM9
zzoqejTvx6uK8SPXv6p4GHYmesCBuJXaNTNh9GWhyhEBJjw04KxGjjnjDsjLu9kULw6ac4DnfHof
6WaZFlacYbJfCuMLsoPc1gueyAGfWyq0jDyR0+1WQMKXaN3Anori5hQRbAS4YyR4SIjEhzL5GBgr
r5i0t7OGBrvY+RkNvtiGyAhLoR9rwYTnQXwpQlMFjcmWcG3uoAbrSeMeyflQvKRhyPMITlUU2qc5
bijM9KZ2V0PRIVjo+jUQhG09VX9LaaldBYSKFPamqK3Yr3D8IJEy+jfFTTW8Yj0etshgf4f/vWCX
dFCVAaBuUlt9IMNfQE1he6OeekP/mvnhduHgrO1P45/CjtuTRkfW3e6d+wCy3W2mZme1koeYDTLF
0cb2gaD11p3Pemyo+2xUSFWUQ6f8u7W8gNXrwSrdI5I62ALqBckN0igd4VOUXb2r06E4iVG9e21K
VNJ467oBFg5WtWGpXo1ePdspxcd1d8DBeYiKscDzomeP9aBljylj4UnqdMPWg352LXS52B4eJLfV
yrS1G7svu8Zx31eXoechqzvJ0Ymp5ZwNjtL4EcoPqNgQLLl5Z537OBXNI6N2Q0+CeSShLx60TM8o
T+VZVSRvmTSNS4Fq0spQf+QzzADc8NziQbN65JguqFA2bag6vcRjJtue23mhoJaglcv6wS1HkPCc
unmwzvV0tPPmTqk4c6HVfKj/Evhhh3KxvyBsJPtSL+atruiPMsAfjIm+NgbXgbb6wRQyJHgNjun0
AcPFyEa8AhQjc/pZyBAXKRXGcjbuLQY4spSR7w0ZW4pi2Lsab093sEPvJbMI1HmsGIpWgUoIcYm2
eX1yM+AlyuSZkHoxLeSs/dOGBhXWI01svUawoXmocc/IzHPqMHrp84WwHsWWacU2lQpclpD5vhfc
6nCucujwsvY67wpu6/e+X+/t9Njv9am5Lh6wdDHDjljYArA+YIbnwoz7HwAQoAQJalKyS/mO4A5d
iW58oEx7gE+3BgJeCOkwFJsY7AYOlVZm/M1nxthsYT0Za/abTP+p1Pw7Lu2lhgYbTHBqCAliQM1r
RD03aTnEphNVZcK5O5FznCNMHAsKrde8oa8Vp97s35xaDKdJylvCqZRdS2HeyOMG1LT+yRyj31gw
bo/Nyr2fxuybWtMqaCT1H9xHO2L87uI+TWELKT7SjUvtTkfDHi1OxlisRVv9t6iUo8NCGnUAVQub
u9/Xo8m7wbgLXiUOEjV9D8L2xVAXfu18T45Cb8+/PTEfJrfxNoSsC+C5+uQPymzIqkDXcJQwt6aZ
wNLVMGIWMe61bmHbcHP18M4ruFstwjI2mj3w98OgQvqJyLGEkVjxim7m53P/iD2dzZV0Z4bqGlBZ
ZrAOG49iMR/mGXO3A9VDy94bYJel49a7FmrFkk1JoJbKx/PBzsW8o/1+iIZqHYfDZWcG7pRovpfb
/L/Kx9Lt449pacfAHmqF471lUc2pfu+WeEELOQFWqh8I3PzR4CFAQBj/8AtJkjxK2694Hb188u7L
Eo2vLLx20nbrq93LB8kKcc4k1j6LA60Mw6escFzEzoomgEVu4rRB9MmaPZfP1W7aG9taomp9/CSS
6Oo2IEYEqDgqUR3y/zhhCkq2DfrOjkSB3kPXDdhzjPtE8QYtzCRsWr092KaFgA77+RiUeRUu9KY4
CBn5sKGSPeLgP2HtL7i7VnkXCBuqFBrQJnVsF3WsHWEeLwzdxkpsiD9Y+dlBknxV9Apjs3FIl8t7
I4yLpptPqskYMq38KiNsDMJAC1JF9OJN/xVFlGypA8eXEeZbkXMCtIkV+tCGS78WfN5KHkfajPXd
rD8grcvz6m1ids0Zi7pxCKoBFgxc353iiti3uq58ariJNhNI3E9uzrkmxvpMHcdABB2gVTxUO0QT
ck427RJhPH90bn+tyjE/NwVG64himLwncp4IGDkcu6xpwoKSAxq1+w5sQotFVlgPqiCharN/osnL
g4VVdl8q5vAUUxJNyu61De3jFOJLymaeLK7iqQn0Ra/L7/Vvybhdrda5NZp35uAVIO1REfyW8pPb
5oRJHEVitHe4/7cyHu9T3wF7gdIUay9VP4wX2CMv+qHLAA/FQH1NVhVd5pVHlXZbkiNPWA2nF3rh
AxEDS8X8lO6aJt7RIkepdVRB1YngOtkD1VAaoDy/TPkBHXy1i2IRsI7AhvO7y0vI8ifzbbBjlmIR
ze+k6M0ZSIyNm1hJd9dPFJAJhqTII38MpY+eet3O93m3omUzCJC1haWJsnUK4gsqc1SnU/I8JnSX
qW55pCDuSu552IXJ6mY1niW2DwBmPNYqso1h3MXsiwxxTFZGknBpEV8r2TFIjRlwBiejbZnj/Qjw
8GKE0znjPdlKwApuhIJtluP3OLN2lhZiTOdO1RHT6RHt289MNzBNr95ZGlQRQISHjnIMH1lJczPH
T7ylDqLPMJveVZhngZlaGjMRFQs2ORtgBjzlzlHpXuPZA87sxOF+/dRuLQdIKB1sZZCm4a0v5bdO
+Z+QCbmU9dAwN4jZrdyR2Uw3sz7YxzVWCNHXFpe41YsjrSrfk4Bww3mdokkra2kXjG50FxCuCvO/
1owH29KnP3HN55qjmpkO3p5kSsIib1B3WzvUmKToPZnDIBX5IWUJM9Apue0rghkOAJ1MM8cAcByu
oxmeyuA86ZYEpTXRbaJIKwwV9GbdFcl2kf0NM2NyNMKE4dslkdfeShNdjE/+s2Gu0k1cHsy+PyvT
3XekBYJhAlrE+cMCqJ2nQbr6cx1Dy3DxYKQPu2ZvN69qKWdfn50NT94Uobe76t38Sgvca2ogFxLm
2WMo8AcH0YjueRLJzrdXGfFh+Oln+2Nm+7BJiFUex0Q8AWm3Azmji3iJ/RO7JGSTpKkCVTX/MBNN
2rq8LaffXPEC54lLvSpecb4DzAUSFzSuYFcXdfoBvuUxT+wAVPKGSatc5HeWTnOg8ZA4pWy8AkIR
1koIvBZlzPFyTeCaefmRQYury/RPKYtTO0bO2aSZkbwYNgceVx06aMCZ+FgxLr7NzbVr5+GL9iYo
tJmOzfLILEZlHoAF0p7VtdGzi4Umj8L8XHrV3VRGdzGICYYtZw4rqjKah0wOn95E457juIdKcTkx
dpEWmuvqu9WSZlO1BkGLSRy1xNsr81/qptZZ/48wdOTrCgiKrDFu2oUBJwoLAjcBvFzZ2qcWy/YS
UxW2CPEvmaiNZ/H5IkCC7kfb+VCW2ieFLR6FpsQj6pzYDOSfApO1MKu9ZRuyktujr7fBNFLaOQ3y
Q0+GHcsPOgs4cseUCluj/CxEMt5y4z55D0lfGu88J/i9U3vaJCadJnJRaCquAR0WNxV4uTGw4ELm
+rzPaHPZEmYJfdEpTkseNzJ8Z7CxUvOtH75CVobnRW/zPT1bd66iAupFQl9oeMm1luHUWcVaFk1d
/ZgMix24bQ+jgvPdJmuTd+JHQuuL15Z64x6deEfUe1fymAli1nnbyO6DZE6vvAXNM86ox5lWka2X
x0yn+dNsu9ehKT97x4V84LUAmijlhFZUUqzFSGzYrKNmHLF9TdyTXJlPjgJ/aehkvtPSCJKznZ5X
WsFJdlJyY4DpOi/anQZGRsjaY9lNGdxUmTvZwzG27DyBJLaeDKwu35eZx4BVTAEBMxLQOSAjtjyM
QlSzhMt1KbBr6hb85V40XNg6971ZHmYHPGYRhwyrBgkHXvB5M2A43ML5/CFkRrulCwlY80Bepci7
dPW8U9MG2NQLb7hRKDzUgbaiGnRtcaBfpTzY2CpPGdHExvZcBvv0KEiBx15/08ELQLID+zE3ktVa
WOxwXv0U8dDsYeCDyi0G7su83GQEw43BQX27rBCgOrZjDMSp8+AxQLkLNdSk/dd8WI3AEvMRBJx7
pbLpSHWN9KPB5k4gtStQlb9hmg47TtKT/tnGC9u5ZcJL+ySpND23TtsftVwcADMy3xcLTU9UfyfA
9PFmudYhxxgzI+CmAzUBchC+LJct2E35EPeQZU10NB6pHOBKbHlcdhtqJuKg6POAFRCnsZ7JZWFv
Nk/pE9Bmzl1d+Gp036JdqQyrHzjPiVEtSQd0NGEDGlsMKwAUwk3tNHgnVs9fmSRHEnbwLVPxdwFG
GkTmalVOCSXP6FTNbMNOIhp1LNr4AX+bvcPATd6y1duX3ANZmWvC2Lb07vCFhdqAgTCawuwEqgdk
RUhcDOfKLs9piJYe6XOLfC/OKAJUQMv8KX6zoIhRFshGPoSKmDe7X4tn2dAxHnbGQbpTw/HQQJNf
zZY8CW7WgoXMc7OTbRrDHr17OvEJuyI9I6709ctvtncALnSI11Y4tEvHFt0+DBHAN10/6qcWwNUS
h9Hx98cJbQdNkj/6Wfo8tiS+2eFYPrT+fvN/9/ey2teToX9C7G522hr51owWiB/Fev4wLOOyNdH0
MCMsIUA0qe7ALua9ZAiYU5wdjUvDkLd+NAveVaIpYOeEhyS+Js2j0pA7VyN0iSFgB2Dxv9qtDuSH
3Y0NA2YLIBpSDDzpwPP+DN3Q7OYBy7iA25DCCyPHByCHCxHyy5PiOUzj4GoqrVbfreaU35VeEMtz
Y5lvhjW9DX4ziML5c3VisKZxXhZdwYEpcHMCTomsvSOrg4qLIgA1+CVQIFivlPee/kN/BEIf8LG9
4kNPWYsaXyU1gSf2RXxpxuqYNCyIY0rDrYgZxjMWQcF6xuAlqV81njK9doPUalmJ5ZzV1y+Ezk98
4Kb94ubzacySD9p8nxOhP9h9dh5ndG0VTac0gbQBzYWtS3iO+J8CDI+31o1fF+fbdOFu2KtbOPes
vSmhVdYWCGRh/Iu0weMxC9Q580JQn3nK2+y6tBDXjRU0WJwYM0EbziE8IOyD1caS2LZ7Mb6ZhjD3
DTc5zxnKY4rufgqz0D0R4iBNT2TVpZxpiya1emmpWfjJDWO1MJZwsGlz4vFvT1ujr7854r67k5jg
v1BDJ0SysXQ1n6qVLeJWqbVr+uYJ6/QIwNih5Rwj/dpvMPb7InJDCLKomvOcn1GeG+xOfPoAI4ln
SlzeltiqtmOlfdjdRHlcEuI3zr9/ncN0hWNzXj3EVLPTppV6dw4ODE/zt8zWcEAPeLuy1E3zvOi0
6LtSRQ+4tUtMmX2zTZmFo2hJMOaB4GbRbJ2I4Ycebxm20x3pJohvPKJZb8He8pAya0mMqTXz599P
lQhRQ8Bud0Gtx2fgII8m3zv4vSx/Xc+/XxYS1HYe3oh+cvzV7k5DzgRFXCct0hQ7w53fcuENO4aO
9xFC9YZHT7SbV4y6BltAhICHKPwVkKfx3c36hds2xuT1p22pT2DVzpWih3pKvDmKfT1FG59sEpV0
437GwuxOWhPxLSSRl5o0wcZZHzEjeEMJ5sBvqvCjNP/H3nlkR45k23YqfwLIBRiUoetaUTk1O1hU
Aa01Rv83wMzHKGZV1nr91/FwES4IGACze8/ZR7lwrTDY6ZyTrDY5x/gTAFSNFedkX+Hva71Ph9jh
dVhCCxkQOKMaJQcOjqkB3GJXF9PoDo1DNOEQCO/LWVN7BigsFvsWzZ8OomNteu62GA2Ul3qyJzFv
RWEO76zbjAvHJXB6Nxvuy6b/oEDOdX+Kz8Rkxs7g2PN0TgmK6OhkKhSrA0A4Xjud5ER0S1LYWsfk
X0WXjWbC/xt6hGGBB9GDhqrTxh7yj42N2GfhEK5A1m+G9sqOWKP+Zoe6/vLp/W5/m+xN/2LfcwjO
kVhvdKpyGr6XH7lDHiQbFuZ9iUI9/BxNw12FpiQ91qKZNPg48MKW8SskaB6EJyB8bLpmg/UK+SPY
/vNv4U1/+zE4rKUpDN1mKSLMH0FDsd8OlqlW2U5VkU/bplFu4iFBchSpFyIvblmRAI0qRyIXi5xS
kA+XH1f0qtLkiG6ZqIQsu404tE52EKWnSQlNqfmc+1F0aVEpS8mJBvblU33q3XXny3RlC1/BWq8/
hHZEWZw07wOMA5ISy6g6uYaNiBLq+lIL6nJZy3A4yJSJUxcl2wAL47muBXkd42XuusEvOvdvaqvK
nSZAf7UJUiMuOWTCpfRj1YR09FppjPvB3GAJIB45CtQbJQ84u3etuY8jugZmxtzeMJn/eDGXTc8g
mKELtQ3DUXnO0PDqxT6bqigEI1yKnmYhLtsA8ZMaPI4OU0srhnHu6DhUfG8fWrLdN0a9B09jXRlB
/iTKLjl5vpIdA52FzeCmZyUv5YEyBLaCsiWmRTLO8zLgNGn21brVpyvmKPUrdeovpr17ckLFe6CI
Env0zFl16xtpTrHNNlWYiq4EklsIi7GLoC0L5V41Qe4xJp2t4FQKtbuGmYWtZZMp6lNsjslZMeXZ
KKDvZxSjV3VuiHUR5O0156VqizxrqkWXb5GbelCkkB/odgrYWcSEvKvuB5cK7RAN/MwopIjYaYk8
Gq4OM73rT3bKSTAb6v4CpaCyTAzzCthq9gaqC4f2DVeJ9BWhAQR73yftKDRfHUSPKynyh8Dto5NC
lxJVm8G4d6OTT0DDQKVymSVC3AkFn1M8hs/YTnagaYj6MwAU9K0xPiYOhGFgpL/0XIitmjCY8KMM
6Kej8sGx6xct1jpqn5TCugEHtkFK1B7ewHUzPQqtFov//ELKgLrQRR1vCLYhFV4WccF4sSGwFXT7
1b7BkOfZol/N75zfE6R0spohBS85/UfVVuyV1Q7DzrWoSiA/iw5GnTPFx8u2GEvBlNTE3e4ho9v7
ptOfK6AxO4OgV9lXlHzkgxGiH0hpRPvSNpaZZxMoNcS3GbGHFxm+2pUahSpHJbVUkFw4cawoXXBM
prcVDL9QJtdqYnu7HBoLLfnh5DidA+8X8ZhfW3tLK8qNUMrPAu4TV/aKKwDYTWKmu5QY3NI4M99E
VU2GY8HQb2DaLxNfGBsvw6EN4yy+qrspr7SL5IVapiEzccPGvNiNZ/Tn2SKRTrh3jYqGt4trr03F
UsvDHNjTr8Jru3uJksbUQMlVEVU6lJnw5ENoBC7Gl0iSAm3FKHxtK6QWONhvs41aitY4kYd6Wyle
ftG3Fn1Mrd8Ah+o2dV5iW2xGSnkZyFa2WblxjZFWLoUcBU0FVqJx7fbWglZHdvBT/TK01A42EjGv
UdYcQx2kODWmmjUieEAvA7Rc9113tMEqrWhOlxsEo8HWtsY3SrzlErFfvFWHbCeJ9lyZHmWZfz45
az8j9zCAmpZh4JY2iZu1fwbURZCeXFBr2Q5FAbw6/IQGsWoHVSThyewE2eRh9FkyjnHMxEgGZJCh
fycTACRPcBItaPaChVIKJfSBXssvqon/5Sf+zYo+/0Qc6Lh4DamLn9cyWVoU+dBA7Xot1NeVh1Gj
kzTw0HqJoxqT+UAEQfjpcio3IlDYdSyYnZq6ct2G3UpTb2ael0/5EKS5hK9Q9vaFhVgtyKQJrVLX
KHTTr6JmCNOFCT2lzkz8l6ughnX4xxVZqrokPw4GgAP85gcGIFeQ0qsDjEnkfsWF4ZnXGPAWFouP
lamZ6UWVHDD8nzzOgdSwim1AyBkdTQR5nH069O05sLEgWDn9K+0kVHNZoaDXTfCE/fOQMPR/80sN
oWKf12zd+dv2xoaouJlbooQPJ9RZMQGfctXaCRI5Uo908bbq3nuvvClqWT7V1ns/0Iq3rarc1inG
DukmR0tPiR1zW2WbJc5jWthHAAD9SSLiXpcRl3qzLBwm2AIMipuwYElz8wA1G2EjDdBFntjA3bpS
rJwk2RL/0D66Vv/ZjlcA/vubPIfWR4TezgscC7csUn+1prwT2QgjqOyT7DbuSpVO3rxp/s+Q/18M
+QIJ+j8a8i/Bovr/b/UaZfW/mPL/fOOfpnzH+sO0GPqwOAxyHQ2LY+RPU76mGn/MsAaCOKUNpITD
469cVucPxPBEQRqWit5YtZnL/pXLav7h6Jqqc3rErChUXfvfmPIZ3f96NjRIW2eOSi2DX2hKA/E5
h8Zv1Ag8dHllAZ466Qsx8ejmm7gOdJaY+gjI2RagiKgkzIWJr/rM9+P5yVr1CPJRUms1F0eGUqfY
ZJaHNjFIvxsdCGhxCTMdCIVOY6OhpR6TQsFqeyKSlbjBNz1z16YK0sN8wxlCTXaB3oL9GpiZ4Bb1
yooS3bxKmR+bwj3qGFO2jZdQacFxDcTxnLY0uDF3PMSZfPEH/UzarLpLQU7n2niIMkJABs3cu+0V
XKGeAvJYgsPL7ytvvEvUrjkh7NujUF47zGi5Qkb5JvQlvXKPYDzPkDesLZiS+RTkx0nMTdG2cAau
bey99aTnrDUtWXkDCTVZErRTv/Jdz+BzCcu+znXrqZDRGb3SzaDWj+SL2Ss6ozRCaTu0EkSrjRBo
qyCBWVimeyo4Ay7Jvvll9cxoKcL1JmygOpDaIs3rC6cJVzLpLoza5LQ4mo9FMlyZFFM0PXgxQd0Q
OpbAZ7RxZ7vxjrwAS1Uy5FAvyGZxURlI83uvI2cnHLfTB9Z+9dibPpTWiMJf6i/MhEt21PWUljwH
jUGQO9RvwMoCVEIAnJ4zBaWaS9Q6RVbyG5hV1elLDtkGn5+XLCmmQjfWRpws5XMu5R1l51umSNey
su8dX3tAEliQNhTunMS6cGCrOVHI9KS4YQ6F7rNEctkuxz4nG6iEbuUVH0VNuxFR7ocEM4s7YBGP
7jq20j2azPeuq96lzvwpwbPvRVufkgALabKzzEPjBXCh8o2uBmgokGNENq0s1egXFT1HRKmmu86M
4pdA6Uufaxy3fjNQrLxxbHEV1xqae/ZWnN8lbUcRLB20he+bvxKPaMoQtHONsqGxa2yyaIVoRBDM
Epq04jW2pd0w8Er/JegKhL12NmxKwWLDZhlUxAhd0V3kZhyjEqBZlT51qp6wWsbzq03CsNHMbrVH
yBBIJ3COUmezNtQGTzor7Wk85cwTMlXeeBqxIbFacQEb4+sg3qedAs0VlFJiUauzrkQ7MM8fSSoy
AgUTHiKaKho+RvImSKyYZO7hVSNVdVtHGOAbk3dqyU3Zk45Dg+eh1NxHPSUjs7Fgu8G88wII9l3S
sK7IxYdRq9dKc7BrRA5FpI3LXIY7JD2wysj/ZUBoTPzze7OzPhqsBKtoIt+3BNwxy7qVKgsSwDN7
Z+yvdCnpVHV0fcHWHiaZdVFga2oq45qUSvJoYvfSJF4h8ZBHUBtZNmjHdMB36qBvNRFclDhKu4jV
VuwkayNlJFuiJv/cih/y2pMLyl+WUq7iLOyWNTln5W2HBTCubZtelYoF0ESCXaQrkjRo25oIa3r9
CF7qCCnWZKOqqQCBClsVSN7wiy94TgLjWvGLeurGvMGl2wOPglVV3lLbYSVNjEGFg1gqCtkCOGGj
fY4Bd6O74SkovLMP1LPZdi3Ly2z6eyrTY0cx+eAgBUkrDKZ4Js6ghJbBAmTKFWWCFqDCr7BWdp5z
mWKeBGx7djzcE7XGMd2G+nXjX8RYpBZQLG4sPXhgTbdRKmIMi7rZd0oHJTvrrvFxnPF4xVwlGF7h
S6uT0ZBU1i9kBjTUajzjntIfrVi9dUIGs2Dhjla5+1TNS8hWu96TV+jvPmGp4GCJu3Otlz4/sr7T
Mh0+yCCYOI+pv/YrulawMziuXPwl7XulZ2c1b1FQ8iPprlwagkJqTbTJNO1iqXHtoxDoJv8o7PVX
pS/vNUD+rTDuM0xHZAxKrCK0R5mBtbF6drkI2O3wiyDWuw6lqxGEv3ovPSJw2Sgir9ewqIdlXRtg
1CYhp4O/pKkXmh4tSD9ci+xSKbDDC4QtVZPeq3w8geshBT4E95Gu7vBqrEsXP9y4dN4BPf8SjX8d
SvN9HAx6s77kQwIge5Sa12RPoX8aCW2oR4joLcLtOGV6aTy6gfppY2DOMgPIwmg068lv5QpsVj3L
okFzl20yXoNzPtKZIX+nLfhN+VJF19eK+BVaA13Js+pGMavDE+F4fZRcGxOuQqIXBJdgrsvGOQQZ
yOhao36R3sRt/OmFOl7oCplsy3xa79UVy4PrljCCYDq6+rHY6ApBBprvUz4b121Hic+dWI+hU65Y
jq905cWqWIVElbMrZAGlgmxkougQOuo28jv3vYVuvqw0rAEpyznhPfQ9KDk5LNE8J4u6KfRdYEG+
rWz1KXVruTF1v54sy/u+0DMMEO0eoOOpR3w4+EwnOndp2pzkUxqnvtVtVXM8a/QSUMMhGHCLZYlK
FIG9caGm6ALDGjQqnue80zaFaT/2fekvp9GOzFZDGYyX0wuHDRz6Z8gS3tKr9LdEL29aFM5eEG6d
5CklqMMe+k+nr9cKBfW40+9zzbxNWeUt7L55Dm23ppvQHaqREkCD8DpTqnPhERzGqWFfOzutkuBD
errgmTgbo3+UTu0vtGRB2yzaOKV1jVDIJVNh2cv0zmFRUOXRq9EJ8meD8CEfGYhqqCOqAdUOjX1l
I27E8YW3O7OLLRTnCCEdXsrUZNyQ4bEsXXTTzTiS4xUXTzSiClwNPJ+rjNzUHTDUBIJCvsrVjRGi
A6f20nhn5cbBUo1DiyIbKfF47/TJsezQdofOc6CRdhiO1ocfiS05YMRGdcqbYyAZyU0CRXwAtJF+
Ucc+TIUifqk7gLVZHpLOyDom6gDKIBXYdPALt4aDTzEwxappaIHkQXpn5RziVlK86gbh4QOnnLIs
PvWhipDA3usR0e9hDu4gjePJnI4pOVM4HPT7rOVwJfPmwYYgh48aR7KPZdd9jGCYrk2/fBYSFrmV
5SsvC89W4n6m0GLWCrafHhPYqhwerZpeS2AQzKQiAVc6yDVJ/6bnebwUnnqZ62/AOgFdxHeak+sL
+zmBOYdk09NQ75cxZ8TEqO6kYdDnSdRHBZX6Qm8ZCa7qbVoy6jixykdYaRaTH+y4bU0JuO4OhoFB
tGlQdgHWWRJQe6vJ/B1zj+6oL50pPzCMc/hU3Qm1rFg4RngxUCwXWXbvOv4kglavKztXFyGIbKlT
Mxa1hcWqA4ESgYDvpXeF4gSO0h7wA/OjyHuOsRGFBUKoaLz09RARckhEt3phDxa2n0Q96qghahD+
5QhgpiK5DAFa/zCkTs0gK26pl76QvnIELeDgU4tvG8IgSQHT8Zi52TJQNknYXXeZ92hm6E7SyD+a
hc55l04Ppz9wVMadIsg3hYCwLp2wWqVB/2SGo8vJK792mVjzp6DPGiz0vF3IRcj3rjIQFViftg4t
2jj6SDWNZul48BJM86oc3kPayzjrlUVpp9QTB5R9lXlkRq4AFaC2nG2m47zo3Dsa1Ji+ajVHSRdc
qA7Cr9E38Vq1N5lOIyOsOMENfnwmjYfvpqvGoZOO8H7cV8/AcyVhoCqpqy/x1nA5q7LHiCTjjVWg
SzHOIVosaDL+ay+7JzIUPwa4kDgrV8y034jLRdOqsq1INjo3igF+rEFu49BXNupwR3/pjLpwO5jd
SSvdI2Q3dzl45QutWorl9LvI9gJok1dhuAsD+0mEyZG0g19+zSV20MDTi6mUInd1z4SedsyNRlbS
Upby3a+hQKhpd6Gp0ZVDMBZKP+utji30UzZBAcjyRdYvuY5nDfAnrytxOljJXlqK2A5qweW/uTUy
+QayEPdbLLeccNEgQNK1gRyrBvP/pkIgIPt3Tjhn3SdE1L3pcorXXrdM63DtZj5+oiBEJRIVN12Y
OkudYvLO1yKmzPe9kd4Nnsflf+nCOVii+/VYbDgakQoK4wXtDxOCTdmY5qIwe3RmIwVbWJKjb191
2L5FnlfI0/BVFIgT68oihoTGmGhOgORv6Q/4S3gq6GLFSqrOu+EN50qPzV3ZFNdDpz3QLX5285DK
OFJvEppIZUP8bWFkh4HG4O0wdyti3wYcU3VkfQyVhsWMVNO+YT4wBic/5QxVOA9Y2LwNAIOQrrEK
MN42rkqdnLNae4hsf03u5LZwW4xvXbILbZJh3buwM8BQxdOs1kBpaRE+XQR0ZpXgAsCZvwl07AN6
1u/0gXMU4hG5cJ/dTqv3KFEX5Ncg7LpTVOQiKbXVRTVIlzCxk96B/HUT+143/Afptsussy9ztquX
T3K6+LMR6lYryFESj4ZoPwOMod7YPcENfGuI+sD4dVAc/PBSvTZy+1cR4UmVssc6CPyROEQcYZBN
ncxcauY7yrcJsXAqgyv6zzV9/2wrM4pRgGI0vdmRxIjdOInp+YJKWgcWFk8vQ0JR0KMMkRBFk7LE
UYsStUz8mhQsIkfQdqz4/Ge/vMI0YALQ4zLvKP6pDqKzGHUCmwb/M5TGpvHuTK57xI29w+nFAWoE
9i6lU+tPApP5Bs8rZYb5bli7Hp5BDcLQ9HKSFFs/Z6z340SETnEfIVsgIWoC4M9hYI535QdFt6/T
FnFEnn/M74t7GEg59tWVU4u/Pjubvj51SYszMfx8fd/8XJ+LBmh17w/LFsjV/AlyKnq0rYZKuMd9
t1ZF+erOaPbpBhrBtgF21aIknur9JMwu5QhoH7kQ0HZlAvpjEqCk4KveS9vl6tqpfKr+lhEmYMWw
bk8cfyuSV13T9pvxqxjTBdHe7KJFPYHu40l7UiP8AC7x119LzB2mOLNCaWciCaynWsx8L9ckXzbf
dTDcH5C1uzudQQsnC6a8OSUQKPPd6SZTAGNFyrbQsIGkcQdwe/7b4kox6BNMf+HX3fnd9iADQvMk
JPyvu2Pcrq3UCnbz9/VV1S9dGp119Dj24jBvufkzUOMSGmnG6D+nnTlvFSBU+aqqMeDNz83bf37H
fG9+7ms4zI/nG30KwUKPtysQXdRdc553fGDX7Nh503yPhvmVsu9YfZKuTY2WTTH/SNGWbJ/awy1J
bwuvoVm81bQbZRX7X9vXSO0W57ihbxLHNRl1lEDSeu/pPoitbFzVYjhzgk0PxnSDNNQmdxpRo1ew
W1XWQDvUAI21oLST/e2Lf/sN810YtikdRX8qI/MTv/Ze4KvMoVtdrKhbkw4wBS40Jag4q8JYcY7j
KPjauD3lvmjx21GDd9glm+jHAfW18Qr/MguwvIzVRvdTbVxDLnkBNqKuv7cwh8hB2Bi5h2lUzT8p
U9vrpOzazfxbEHFdxRb6kFw1EZPClj3VnVA2X/91Oq7md86f+B+fc5rJG8DlZjWPhDaMqSVkLvUf
BofoLZuAMrH4Hj7TfyCik/9gMC3OvWE3j+C+MbsdCMXlSBRkalOWcufAjP/4vVZGxIYPjtjB0gxN
nm/7HntjeIHgZ7IsZVa5/xpJ09afR9L88Pu5zDbW0xnJFKO9du2i2/h2fG17KLsX8/+fb76P1t+G
6Nfd+fWRMujOmeog08b+eksNq1d5qKt087VX08KrtsIr999H+PznzW+Zn5sfetMoVPH6VRCdtr4d
bObXjHmwz//j+/0/h+D8eN5r872v98yPv+7+eH1++OO5r2GbF5b156knS5hFmbGx93L6uLHYaShG
8NdZ1tf2EY5Je1fgkMLZCIB1Ic2K1dB8RrWEvbbsK2yUNzDbKVdKoDJMA9VsQS4UAAR915U4mFuD
9JI+vyFRKKt6gJ6OqKkRRWq506Eg5IWCv3YAkTrfZE5WH0qthJE0P7ZjMruZ7RE1amcICIhi0pYy
bX2qoAWvzP//399NiXfddFLcRkCa9rF1NxCFe+ymGzfouArMj11h4e+c78KSKHdBibJI7+Gq0nnz
jvMLnseFwpIkASecoZPp8JlvnGlofj/8fq7Xezbx/PLX3fklOQ/77///D69/f3LQ27RUSxH2Jxz1
4+b77b993Ndde/o5vz379dW/PfH9A78/5d899/3t86u9RQ6iW4JN1Stz/ePF7/d/fZ2YBsePjx/L
FDQBdLGvj/veOD/+328/9ftjSDnr0aSxlvr+qpDBpcXqsw9zgUnjFAn0292ZEiySwSGYEtvV/7Rf
Zo7kfDM/N9+b+zLzw6qPNo2rKlt1zgSaM4KKKTJovhnmJ71Ip+TYe9BP5svInALDj+Hk//0YyI21
pFDFJHQ+7/8MCpqFuqDbyk2mazdzZ8ZMOq739TRtULnArc2KRQ2aYE5rZKkxF0PsOv9H2RXhof/q
6RTzFKKOWm9nRHLNepmOEKp+X13PDR1vuh4h8Edallq7WSMXE/fF9pokbfPjWdc2PyR56SWhd7DW
5qCh6aCd7zGT2GLWK6lUBpD3VDyPHksb5IwpYeAhMrrVjCWVE2t3FlXO9348V5aqzSp0kvJiB4BU
C0Z3voG9Wx6+ngvVHusMmlskzPNrCF+NrU/axLw/Z3X0fG8WS38/F3SCMWAi0ByGMN1XZcXsF0Re
jh4N8tlX+21+bJXiwc0ydz231+ZuW0BnBHPytJu/u28DtKQlq2sqxtO8rphu5nvznv7xnD7NH1n7
vIfzpPirA/d1f97RbUpNrQZCPe/OeRd/d+Ss+VL09XieX0Kb9tO62M3NOFLIyWOa7w5Y5JACwzw7
REHx2QaE28170FCgef22R+cnwxQ0msJctUGOEDP5L6utxVl+jmzCBJgf3BZKHYtBIpy8IcQVlsT3
M6s3buusO+ZZOBFxn4FcwidUiBT6vvl3z1GBIWS6IuVrUmeC0PrzpiYzh6qkHq2/nxuQARxg6Wcs
UaDMllO20Ri86Z6T76lBggqs2idzzk2e9xPyLXbRfLfhFAIHy99o1ZT/9L0n5h3zvXf8Eq+EYg/D
hAtjYv8/N/Z0cvp++JXeVVvZOhqiz3k3zDvo3+2qZto/XSbyHanHZNIwp8wtAAh5Ym3nI+1rF81H
HvhWc0kgKS0RH/QxWpFlNADoRaEWq8sZ9jzNzvemEuJxnzSpQZS/u3QS1t207TyNzR5Lq43BYfD4
6y7mlnap+qyf502oTtvxa3tP9+aHmoHoWQO9Ph8tQYipqYrk43fIk4OOFG9R8Ffek5ZZAdoQ6me5
pDVtJbJf6ux9soFRvPqTT0CNbWI4VBHtoM+s6V9SaJ5fnSPJ0Bkra3I9H37EgX0/nO+BbSkOpqLQ
eGACMY80X4S49Kezzf9JK9I6qIf/Jq0whE5oyX/OOmBdnf2ecwDHenrDn5IKqf5haoajqgIdl+aY
KCD+klRI4w+pTVILxzIBkemTRvgvSYX2B0UMerdUXC3+MZEA/Smp0OUfumOrmjR0YWm2JuX/RlLx
Ny2R7TiaFKZpazoZDIb8kXLgdmAFfYCMewbgypbGcOVOrrcWKBTnRvNNbwbC395kq51zJ1PpURJz
31byCR5LujHp91CV89x1abR72goUG3jd0cNxE8n2Os4Sai9d7x4y2x53qSRu3CnxgUM6yluKqVqX
AIt16brpCI+8wHf2Y3iZ1fRhh5husqk+RxHGajvFAlLdpdk2HkYQhNqknKjIj4Stvf5t713/XZot
fsqr2CQCOQs6aAgv1Fh+aEycRpau1jlANBXb2XkiwMYTK5fwEAcQI0DQU0RRfpW7IAH1S9Xzd2KM
XhTNMlchvvxy4C+tcyfCJU9wOullTq7SpAudhSClcCNbBSIWsqgBbOT+n3+7xm/9IQ6TOsJyGH6m
hRDHMuZYi98UMq5P19+Ct7Z3PfcpgTSzzPXkJuktFdCKk21JF7gi4TFlJbYccpgBBQu4PXrnx4zY
gy2uF33Re1Reuy4usLqJtdUNu6aOQJxA/QttcyWqYKTWA30BtYYuqJ1kEm2uR02yMuMjhk3IO6g0
NDHeBFoBAB+NaWJGxHa59bGIgxhEZH8cWo+y3ngRcYJe+L18Eq13D+KFummg7dWROE78u5icg6Ml
IXFn5qLKm2bD5OJ+PMWtO+6UVgBuxPdLudVa4j/gIoxWxMFvRVYwU543zGjFAg7I+4Bap5DGMuF9
y86/kopWolVEuaFZrbOw6g/hQxaaKnASC97ei0FL+AK3nWE9Fl3P/6uKhvRaWg6Eyxc1fVmhvNfY
jOBD1uaVHzc7W9jTOg+TOp1I3DSNeio6RkuH946xDFbCsO7gOoxLvI+oZfgQJfMKAt2MGyNJ3z2X
jC/RtVs7nOizg/YaDXd9G0Et7w349nuNRsrCLerrwERtreYGOmIyucmyPkbQBLw4fB7xWzouDkQE
vAZySQDlQVLB0hz1jeqj1SAnbWun6esYDXIJOlydaM2rpi2fckR/SBmCfFk0PXDjDKS6AcCk9I+J
M8KrrBENoh+JlwHJqVfCxXyniZXuaidURLBDlVupE+OEanftUE1NRo1+Q9sfErt+c+F8mxMNgRbz
xg9SkLn0iJO6s1eu2qZEzo039FcQoOTDc9Lel/iSl3GRPuSD8VLW1Zsd49gxmidb9nIBwuWjCoMb
4eM904Lgqoxqle3YPqKQeh7NJS4b0DE2vpJRGdeebFaYLI75SG2pV40niBRrMszxAo+oeEOxDdDk
o4dQ6IFosP1zLWH8wAHLMrhThTHsVZ+gWzyoUd1e4Trb+qI++RmSSiVcyr7bV1H5bosbHfBK4+B/
1qY0B7V/VTRzXTTkFuvheqQTkknq8BkG0J4rfg8tYCEHG/mXTbSC34AiBreGkWhJ1P0jVvm7qdwF
aOkU5qxAiApJqCJ6yMQQBjRIqNogO4dW9ZqJ6hlq39bwKCdxJJGg1bzUcqezdFlkNp23VO4qDXf2
ZP5aqJDCbGLs7JTM6YzSnR2/VVL+cvktJeaz1NBflQrPp6g5odsY66rewcxrPoXsT/K8ryI3OEZF
uK3L4h68+jSfvyZJ5901+QNS49UYunILvm3lpu5ZhoSKOQrLkMnMqpjn2CjXNSgNqn/k3AA28pcj
Et/E0z5TjryF9OE5tEZ830TDBt1hvKDGA0ZHRe0lUHcv9N5dBOiimQdnZxudPlwYPqOOQ84aoMny
WCeNxlplrNT45JvBltdBH92E1nDp6Lj4ocTR+odTZWKLwn3H6dqhFlhdDkGk40FHkEBLfF+5zT4s
IWvF7pswk5OS+reI6MisGPr7PAZ2PbpmSQaDev31vVE9rlwr21C8phQavsYT7oDje6iyqW/sH8sk
2AP3h3mgrrWhXIyG99wWGQ6ltv+ME5RZ9F/YSDpRaBjAc+1meiF07KcIKIjVO2+ids8eirmqK+HL
u6hvpHyRvQ54/uhGe7tyvI1btE+kzavIpgrNQbHrbrN47OFRq0u/aPCj0bZf4E/ZZsKtENlDwAl8
EyOb5d+5kwksDJq9EJwy8Qo46CS8jWZ0Vyxd9mmtPerm2ggR2Ue2fWnZ2aPnlMcoMJ9osRNTOBrF
ynqFikfcRNCfxoBmCrqfNb466rO+hEEMfCxv0MU12C5hteKFYHVBmG+47xxpLUlrkUtkAS7XrweM
uLt4cm70qeg2uqFfxXn54Pr9tWW39tJL7QetotMcVR9+MCnPGv1DrxA71CzHUu6U5KMv2qQt55cG
pzjnhnNKHeiquaR37OsvoqcpmcfpKiy9FRT5mFOI0pGsQsLGQAvbikZwuWMLfBsMROAsey95s6DJ
H/oy7FCKWCenwzVH8vRUgsBiLQbzykPAs2YNs8/i5q5Xsm7hqQPnF649g8bfHGnvSVG2iwlkaket
xNNpPkc9le7QJWBQcR9Lv7nQ3cZZpHqWbnoceroBStNVL5IpDUoIU1m05YDIbUgXjjMYFyC3t90g
b0OArIq0nxIiR5HgO/7qJcyD1wFkUUM016vJRCSs/U2pwC5yIUAhq6jTdVTal4YUyAIbhmJeW9ej
5A8kQBwWMJUJ0CA72jEElEzdNRXPCxWybiFzvb7yyVVaysQBvUM6J3kj3sco1buib8cFfwOMZAY8
JMByaYM1aFTorSaZMp2VfQZqXi5iDbPNQNssGcgv0Jw9QkV2T627a2ne1V7gnVp3b/dwdMrEvlaN
jp1tdB9jgN+oEMOWiuo963JC0ckp5eQCBMm27zqLK6gH0bBGXAufwM8PVmYSHklep+S85Y71a2xZ
JHMzJC42JuAKqEuPo8TOAkwQV5c4dbVxi6wFNVlUP0+bDoA4CRGzY9J88ormY1Q4iBNffersqTkK
3YZIqUdPS25RApAtXsPOzLQnuxT5xjZw6xjxR5uSM54z267RAZAAWRydWLmmGfaCtRtfvgG60U3v
LcT55LHiEC2K7EEC8ez0+NK3YNgN1hm341WYI9oPojumnwel6e8QEJiTfJlT0wjj21lUvIvwXvN+
/uu4PC5R8+PiGYgy5mtJfIOD59zK0Pqswp4x39sPuR3ctPyFllHhvQME715aQ4FLtuSHE6Tkx7Ct
Y2dRlxK9quPE1037NrYJKryoqbbURxCS62srJy3erOhOJoO9r3vsSHSXURxhHudUD/VrXaT5fVcP
zzQPQVd22m7CiiA1HjBBmkO2TLvAXtZlcOizsViiCA13isXMxykz6Kz4fOQYrKka1MfM6a7JsBXE
IoTBokgFYAOhH7SSVG9kySuzafMT9OU7rZbtJhSsYCJDf5d1qB27pAeaQMASifb3QgEl1itBDC5A
3oXQ5NCJEVBQN/XSjdRbrVmmaZCuXTPc4oHk8Ne6PfOSZuekzmfgle46HUFXyZANH3VdcBoE3f2o
wtTMcZjCpCgvkauq5zTtuRB6wU2R0I0E8kQECBxNTlhNtcwRucTVvkdlsVIIZ6ncUl/lkmZ6L2hj
qTkCyLhT94WtHGODPGZS5FCP4tpHz5xc2ElBUisOxXKM61XrQ42PSZlHtIlLtgCwYo0WSHLXj3co
l/4/e+e1HLeWbdkvwg1409HRDwkgLZn0lMQXBCmJMBt+w399D0CnilUnKvreD+gHIZCGSSoTuc1a
c45JSciY0yKoJHK6bsTqj8mjPoN3pwn+z5vbmTaTlACL7rA9OCpAiElza+hM/vMHjPu8XSZWRij1
v15iO0OzPOydQblveupm1aiu7B6Vud04JPFin5TeQZQ7pFTSkrVwoujxzFp5pQ2sB2xOf73kdrOe
9PtyJVA0ayeYmA76gtupUImTHqPaj133B+Q2Gt+JEfmlBYrTwZB8qmEfkXtCdrGDWm3z9DitR6m0
xgjO9PG0Gq37bAYEbxF3u738+jLb2fYr4q1evL12vpaWsS1MgYwYmGJFNMVxtjFAaYXK59WMNwR/
AUdxoEAVIJtqGFgnr1XVS+T1GLoTd7lm3rpjMqz6YCjy6KbmcuGSSe5aRUvuJjfR9gpMGsYBWYYY
9zU/1mR2BdmQw4OB6VUTd8S3cnlCCQ/QPer0R/JMkWtnfbJnBcNqLm8AyaMbDsxVeaYppvVg6Vp6
1guhBbHZYC+lgLTq+40QPcmuqGbltsIDybp9RPOF6fBOJBSohuqN9UhFurKX3qRJ+9oRcswqsYQm
ACBOI3hMxZdxrxQsHtwCGcgye3tFq6290Pj90ppiklmsH9QXfi7tIk5FwSpVthHhdYREQw9NC/CS
plKbj4mWnb0ZkpYFIvDGlowPRFjIsCuguEqYDm8LE5KbGZBU6qG9NOs4a7qDETZ4oQpoXxdda52Q
KvmTqelYU6EM4g+e5b7rS+1iU+pIUETcaVPKXr20TuzxTZivUfZA6qgN2ouuXemUH0N3swjFI8qG
CUwqRXkpNVZiKNfkS0zIOshBIqc0R2GgSIb8u+PED1WEZFkHd7Sv0iF+Hpfy02gYv0dcE7RMupM3
RsZ5HsYfjSimPw5SLhE3cPWuZDMex0dbH1hjOsQywXe4ANQhwf1x7mqKJzCSqMKw3au9+c60h3sB
G+wg+vjDIgDhVFfmRz45pOVFUJMn7MIBOsXs2kVdegVXZUL7m9qg1+GLLs38rNiKBn8RLiFY3UfL
89znWJHlSYFo68ML3bGrt+8nvDMIy+tlQMHNirXMXLCG62FQTURLSJMTTxOhtXT6S+rY9wRTYZTp
p1s5K/W950VXPNb50TU6eYmn8SV3cjooHgnqi3PvBmXZk/5I1iOEdfuYgA1HfD8/znNJi6S1tPNY
m99Tu0UEVwjoMxZE/wTEHAqlWA9Lj1lVbb5HrEYCJjHjJK3MO+UD3L+ira91AwVkC0uxoUqnlkF+
G7QoBYUFW6S8O+ZSt3fjsyYpPCymfQu9FMWi7uALzfXqMA3xOUVNvycf5ldHQNWjhko5g/d1mBNz
pTtZvGHa8gM7ozim3UGZVGK3SnExBnjxFlduK+09CL8XzDdn7BnGCeu03IO6/BYtmnh0Snh+USsv
I3zYRi3SoHa4IIYFhAHCqktMVWaVwYsJh0c0XgkOsZHETQ/prHn7ylokjBnCGNSFfbxm1VbQSR3j
lJIol8gkCsudw77FVh33/e8s7xLCqBCZFcbr4LGSgcUIf3JuH1qu3KSJQbMSi7z0i3HSYJDVA/4C
CLIsjla9wtKmb0ZaDYiL41DpxLktyvghm+trZBQDoSS47CvYqMmCNLtULrU7878ziiw0l1eoqd7e
y4rykGb5mWoppZfOAWmsIMEi780cRX9ZG27tg5WSMsKSBiePa05gzGTju71RH5KpxPKgzOTTtdke
s417ipTDInrvTkW4z1wNsC925mskFv3crrQTtdC9Q9p59tWy0cqYbTkfVDU6mwilXyxl/N4Nmnrb
fmsAfj330BWBhvT35EXvYL68o6a1sGytGZsgpoGaaSEdr9Wpw9KurVoW2aMICkPq4WRF8PEm91dc
FPNhGfvmMqHLcayFrKjOgsIy7OvYpbRmwymAiH0c8L3UNGB9IGresVb7wW/hK7TihZ71rTNEMVEg
Y3SeEVB29aUAEXJecnnRK6k+ULPcuZKLc1fPIwobVNseATkctrM0vakbpmQFVClbo/V0am/YApOH
kyTKGXjhcSTr6JgBJg4jlVqS0k6e5ecK6vnZ6CnbKLUCp6/5LBVtDqUK7iijXrzTVK8PUzFHgAL6
yjj/OU3ryaCi0OTnojnBGlCjO2D2BvwdpF026xLqi9l+nMRyNkmC2XVFVhBp7cznNbUkcVDascNw
/e2u7TBL73XqKXWgo6L9aab6ch4cffjrVFRNiqlFYEOwYL6sh+0MtALEauy6f93uZvIQsXAXoPlX
SRNw4PN2VrIPX+FBtHptoprY70CIWp/SpzEJshNUnXZduDSwSs96ZnuBWhGJud0XbUuXr4dt5v4w
luKNYZ4OtvAgcP3zZ7cX2A5/u+/rpqqSdr/DUgZcKmYP+vUjjcN6Ni4xt389e3tUw5FI/3X94/6c
agjmqb6RIPv10//ypO1OV7EHn69T7v/9f7A9/Ldf4blazRY4af3tgaSJ7F2nTxCe1t/6n37iP933
9aLaxDc37ZBWratFBsJ4hwI9R5e7mjtJNqXjWSVZuD3cmPSh9XHtQ2ftYxqTlIrcpGNTx8GJgCpQ
PEX7st0GjtydAX5TuovyKqznmc2bXRRDYA89s+isPOWl+2x7dMn19Qrge/XTo+QTWoAW1JBLvDrT
1uCBuGWDH7UTvkQ9fyKR7lxEZGIoRpHMl1y2FAVoLFACIOA2M9W3qVxOhHP9SooKNlri23F02+v1
uSwwEbGwYIIEoMGQgf6BqwjzE+t0a3gxBR4sYORPaep8JlV954GkjQ3vvtLid7sS5C4O4kol9rPt
sbGm983Uq7upTx1YZilqqZg4QIx9tApw5RkftlQQeyhqt1Nb5b3HZ2GD9PGzpT4qzfRTkLNJ7WOa
ggRQio9/lN/ezbdGpXxGNgtgT3sqR/MlE+Nz0sx12Ovu/dZBKCPcDnk+/jRGgHAVOyNbr7+15m93
opJruQMpx8NRL04DuRT88hFfZNL9hijvJ8Z0cRJxKQgK1bU17I7/s0K7Qhq+rrkXx8pAO1pwOIkw
6lj/ZT3O2x4xbxyXT2C4LiBf/Y7cHNE4O9Dnd7rVvwKLMhKK6XnzOszWo1VJARzXPHSp8kvi/A88
md7pzfTkasuLqMiu0kwcd61X3XStPNYKHWLWbgQeinONCPdYePNjTX7wdYg+nYpYZtGQKUkoHxAX
KXfSNm6b2MgB3qJ6ZlAzd07UknKMvWXU2A14+csEk2vXjMvevbQstvxauB6YABhDEFv81aIKHInl
f6w0j13zMot5/MRghRTdExgaZlJKmyk6aX10JX3i6A0eSUhQZDtjXZ5fVTd7Bhqigt30nkBuZ/Nt
Y5mI2ofbxrWOdkrUdof4VpqUN5Wfo9fciEGDdxWbrzUOHj37NkXYM+KoNw5unV3ojRehN4LAp4jw
6Op6RBZ4/VEZBX+y9MKBgeRgZIbjz72R7seGqBWunhE5UaPxMt4cRDST1paX39c0IQri6nZmbSEQ
x5cEckzbmxUL+XjdyBCzHgVN8atVxslfdHB4Ep2G6bGIxpgNwYUUk4w3sB5L6k8ze0F26meXHJj5
0VNSFSy/+8vp8zvTMTtfB7jnRw225ip6wLiE+6UUsU9J8dkFGho6VvSSwqsuVfnKpuzEXoJkw4HP
zlQ9TKWmdU+TPwpq3Mt805cLWpHfVbqHD/UES+fTHdUmHCoigAVQYWDdjAee/iZV0D8m6axYFUg4
oaLq63mJUNwm0g/bbuBQv9e/VTn2sKpwKATlKR0JAtd2wM9rArgrcRR1TpwCiTUmELp6aS6jw/vm
xeL77KmnfsIiBSV/t/AW1KViBVP5ljPJAV3ku1bbBZuWc21p1/VflBEYkbN0pcBphKJjflWs9pkL
npHGRnvqtSA5Re8GsMGwwOZUGYi1xclKqo/ZTti9VGy1aWaDoEWSX+RVkI4rl3uB5Nbq4NFoFTCb
OUhA1RgtP54YrwQ6q+hhHjNz5yOBFt0PSbnnIiuR7BfXmPnfthOpBITHLBIQjyu+AwoDoV60FuHl
zVOUOwBozPxOyIVyk/K9mBwaVCPfq1WtFdlveuVF/L28kURh0v+yiiu7Fbpa+DTNmbxY72dLPYRP
Q3sjj7udIP4VJCos0++OPmQrxGNKnBtUZJforfhlbUjT7YKB2yXdwQWu3I4k+9oFHmPYVAPIJ9Qb
Eei+nSaWaedYZNjMI5kcLkjlsiiIMIFAtZs7ByAUlummNSwqec4Bag47ZpP94ER4vMP+xJeWet8B
yA4HLDk6yRSHTCckq1FPkkZamxdcgrpJz8/8HFx2ww1IbhAu01qwxzOe+WV/KvMKTFlPzPQqA0o8
5aeeZDcir362az1dH7KM7gcRZLek5fnW4EG5NJQVWnPEJ1ifIn3+SWiM21J2VjTtdUgp3XRz+iOa
PifiZDE6GIGs2uuo0d5VKH3jISMdZbiq9iepQhTc1gAAKjKQXMpjYi3lkZ0TbCA2Myi+3GpeqQZi
b1KDRaxn4c6ja5yJn0au56GVL1QEM7KpvHh8WHD/CMbQWrFeHKFdcHHVuHb0O6UYiDbSzPdO9hCO
+xwOmORvyglNLxUMK1Fp32Wi6H27lCsxqQv4tvPu22DtWEFkzfZRmM801vDseATyjc3MBRGpLdJ2
5dFd3fRF3Wl+t8bcYIg4TIYnAkzKufKbvDvQqjGdnd5SCB0qSHItpuZV5Hd55S0ByRkkw8W+AWjq
tu+baYcxOBT9VVVJbqx7zGUGiQqk6UIaYJHULCwO9Dw+bg3//w88+e9VOR66jf+HKkfgLa6Kf4ed
mPr6Q/+AnZj/BfWOK0834IuC3EL68k/YiQHSxLYdSCgqAp1VFfOXMsdw1kccZDku0hvTseGg/EOZ
Y/yXrVlIHmGxIB214KD8n//9c/pf8e/qL9mJ/NvtfyUE6myN/l3KwR2AU3QEOiuQBUDf3xiBLTkd
5QSkC8eIc8lJ+AJNxtJ4hbJTr30dW6gF00KuDnbKoFeehEvSQ9VTfkxA1xOPPl6YOBgmFBNM9yy6
c0OzRs1M8+RFinJWTURwJizLNm4N1nSnZCzTC4uAWrWEbwyR6Y9t9zE1Kp0xSeuqwP9iuESPzdrR
Szy+4bCHz4tReGe6C0OQJSxq9IoY9dq2XmtqjX4rUeCCw7VR+E/Eq69nXwfF9CcdZi22scByPAUm
EI/rVDTZl66ncFSdsyhWGKwiXsHGMsPN8V+HWNY6zG621sJibthuspTN/RxpEMDofzx5e2A7pOtP
bGfbq2xnc8kyzrPKUMMGCrnkM5EASxW3QGFEmAucaw5kLGE2JpvvaGUoYmZdP3uSTe+fs64KCrxz
Pm3CgXKsA/gPpnK2LPmFXhg9as9THvomdfZVdGO6i4aCCi+Aa+D3/zpkeJh9PAT0JEWEAT2i2x4M
3lptsPT6QqLCDY3hJZTXwgZt3kg9A0ddpWyBint9dH/aNauRgfZFaBN7mS9sDpO0fnOh3K6pEw/R
mLWQ32wiCTO3ZFIu2cXGTuC6yo/eTaiBD+CZGkX4kM9J0Fwtei54efwGTmBOjX4bd7p2O42zSbxc
R9fYA7tJ7nV2hE4tTgp5Zo4uYxIWei25UeZPo9TKWzIMyRBZittRlsfeMS9tZvQ30dxDfNMJyyIv
MZ1s+sOI6G7JQxt8re0gWFsV00JrQW4bkHym+fA0U62ehDff2NMWvCMpDylWcouriauzW/L9SDIq
DFHjKOFAX83Ea3dJ0Q4HY4xZK5AlhwalHeeD2SiHyUSH4xKOutOL8QZWh3lj2FALqcFdgA1YN5Cc
7YPjLq/bY1498u4palhE+sB8wxPszHZPeqscNP7rt7M7G7fa+leTpf06KKsdNEVUuz62rAc7Le4I
8HGCRF1eAH2iHcEISjhJudwAEJ9vRjvl/bBynMTKT2fp4v0yM1OP2pIdrLm/tfuW77xct6IZy++9
tOW/3Te2wLcFtPd48cnRKi6K7qnHWYHyV6JlZZPTnSW/HJn5errd+XUoE/KF8bbuGAA731opShrR
xIeMmNztlj7R2RFquZYGnZVhjN4PG1HYtA+LFb9MKetErg39gtABYUt7tia+LI1h3+exFhgqnF/Q
jMpexMPVEN507q2FUIGuNaGupkg8bGpoJ3e6F2hrzmshGc5Q8baZlEZoG0eQh/4fI+Mfh9Xmaawd
1M4aoFk1qgGK/8xdsLxgm8azvh7G/N20+OTcFctbUrc7gwvhvSAHRYp8Om53eS3bKXJHhrA1kIUx
JOACXZkj4DATutPsWtQqLsK2EQSY0KBpz6C/2SraaxTkMJDaCmQ8Ww/zKgLezrb7JncgEDe3DlJT
kOlH1PgWcNVFh22wHrwlNAEZs2X03o3Wy/dylW1vf9JCHoiWtlr4553sqdFXLm5TVPMttTQ2nLhp
jmQFwp2xQEszjbWhR1D0buLCZoEM0lHFROsbq9nP2fTs6ioLBvxGL09t4D9G+61wJtVSxeJqFEeD
DFnVio9pSdBn7yV7svpI/Mm6F2OZGY0x1+71CiBCxJueDmtrXhklZF5txFdEKgdTJR9jZ5D4RmEe
f5NBL0ouUArLG3DdCUQ55Ve5orJShKF9aR2VVb6wttXszayxnW5Wsy9LIwvwneGmSgW8Qk3gXmAV
3C6AL7OdrKrHTu3r/Wa43DyatpUyXW3OzahfJ68ciQXZnQhbHQJs0wzGgdIKQAcl7iMjZ18Sd8Z8
1gf9p+44amjBUd4bi3zYKqPNKI0je9ZZ/rDk73gV5NPCm7EBrFJyB2or39QSFKw/aYnhJ679mbpZ
G27PzCsT6yIC2j/PhjTFFnmFQkdZHzpFVhN6qafwh7p9O58aEBP0vUZqRAyHoUvBKlAW85ueP44o
KU5/+79vN4c/Xsglvp1lQqzQqsiXxEnpsPOP263tsDkHrcm+yfX5YyxpYS+ZbZxNfAuhRSUAYRoI
Zb1IHbpZiZ+ry1mK9QIlWDhY5oXSpU6FN2rWyPIVJ75cJ8fAmqmQ5k7r++yW7c1oVeJAkxnJg00F
r4fEE0QaMtHUNvszlmMHjc4509rprFLvm6yUMjarAHVIntSOAaIvYHJ72UiDdHJ67LUEmq1g8e0A
gJ4BrFp9Mo6FqYfIGOrUJxjGOyRXFZbUBSFQGh1zm7mgbokxXX0o9lqT+zps98mlf1DjlrCodbDb
DsY/z7abbFdB4KcKtYrYaQlOjplb+/q4fftjVWM02E63g+tZ3ho0seouupssRgEJ0wROyhSNlJE5
dBqqCDJ7/4xBxcKQnkBbKUtIuFIf7rBjLMji1Lft927j7def8XVzifBTlXC1EZazIPR8DTrNKRI1
7rihIXoWfvw3aVH/30rd20EquRnIgnekUmPzRnOa5qB3IMFYf0EDUhLCWZWAAKvpCJFIiWyhQtzg
ykxWsLk+8F3avpt//NsrN5fGQ9r9cW8CCaeVTiz8QHtaHwF5NAKtZhymLu5Q6egMzI0hLqC0xGFz
0m4WYgKpUR5+uYm3R74e1oqj7HvjtDmNv+7ezrLIrE/O8GasNjTMr9YREi16EW6565uSrea1r5t/
zgxbnAzYtn1jx1q43VeJGNPr9j7Wll0Nl6ypDnigrYPB/7jUy+lsZrl6kw3OcmP13mmogSrETjGH
aVv+TotBO2uKoZ0bAoTJU/HQ+VFCzlcv2HaWrWdluhaOt9Ptzq/n/Kf74I8T/KPEaODX1/o6FKXT
HgEiBF93/e3ntwe2aJDtrJ8axVcUiifbV6+uCyJhttOmtUscn5O+LtgpaEwM6D117YZ2z3EyiJf4
mkK/bm5nw2Kibd4e3m5v0+zXzQLiVjEs8xl+NwHRmjqF25Sjr5MPol5Ur9vtcf0eWciLIe2O+S5Z
zTnbwVUnCbCs693j0MBpNur+ZjtMwOiCmRnZJ+wcVY9GAnSEX5sZmSH6PM/9cI4Qs8ojuLLoMCPg
7pujOUOxt+t4rbKupxP5h9Dq16L+3x/6l2elfTaq4YQY98+zyhCxWn1aHEafcDM4yXXS+jIh4iQn
VW+7XQsbZ992yq4FCch2uqyyES2xq+K4nc6bX/PrVXRq3X7tTEN+gTssgmrzE2ubluXPi//rPV8v
Ga321O0Vt/smqbun3vG3u//2rAQqA5FU6w/8Od1++58/ZHvqdjttHJ613f7zG79eSs0IdNA9uysv
jkOQ/d9e/+uv+PNnfz389er/g/uqgjDJRm2HPRshYkRmcDnCX0H+uh2QVFsby1EdKZKVSEAWjIrB
pDVXM1OhE4wEeQxL+ZqlMOcqr34VtTGwmF2sPWAl86BFzr0UU/2drfAnS/T3zkkakt/0LGgWhYxJ
nadrlUniIFoZP5XJC1EbatBnIjrbHvFQgBZJSYVvJyX15DwlKqerumejSplpXPzeCzPKzh6G52UE
G9U36je7MpG9E5CBWJVUMyrsSdruAJJ4PnWzYW+uOVNjL0mQYeKznX03ziJsWJ/6ZIu0fBc6uBKy
JKmorfMDsdy/EUynq+w88hN1+KF3JC3a9nc360Dn1BnGQExtZtvu50l7MxRi44b9UNHB1hvKY4ut
oDXobbpXCxRhKbCk8b7l0rxUVdcz9KU/Ercrr0nya5w/ci86ZEZJ8FqmDPu4TL51tHNQqiYns2FD
WlYTqQvGwejqO42cHj6qRgHC2f+yozyoVc866BEVCThI+7hl59a33TcQj78sJWjttYBRzMyt/OgO
tfejIJ/aEHurRZ4o60IhqMQOk9yARJ8/eJQmXofig4Z42LPkIl8WFkvLWhe8egDR5r7BEohUwNDp
7DmtTxmaHYfZIwGz3xbPVQOz9OSpEkhIVWLlT5lBijm77MPUUjEEtUjvAF86AgHv4Lndu7rIJJja
+BUBfHYRNJ58CiddULN9DEttOCimsAHHWOFE3Xqf1knpY7Z6z7jSzxkztY9JasF6kT4vk/YSOWt3
QVeg27EALVimlZZNmGIXnUcVAlNCr/w4xtqTO7bkt+TVKSFP/DE13Se3zgk91di9xwJbs0ZsnUR/
30wjgfNKSFRIjfI8yg+p7R2UEUpgXPQ3ZZpFv5RB3vAPBJ0Q5NOOLZmKKQOcNDVJsZZhMmWBBSk1
yCqcO5aJCmNR77y0VU8i7tqz6mQ3Kiz7O29WqEsrOfoZmF2S61Uj3sQ3EZIPTRNAOpChOdJ8gMNu
7Cfd6RDWA27MSABBWnaWXfexeYJd1ZlOY/1NMV2GVdo+uVG3xESg+ibmjDVRZ926a/h5PiQwBbGr
QlgaSKEZnMfSN7JZ3ZMpFR1KS3xvDOvDktajCQ/0ey2rbzVDlD8P5Py5Ta/646pl0ZdxuFXV2xRP
jO8QbErMFmkBCB2YDmgt0Ne9ViWaOLqYo9Ae7KqX93P5iTkb4r6ki6G79C8Sxr5n56ZRPfHY1hWu
t8mkgKX8Is3mtUyjfU6kgVfjarAzEr6K2O4OAkQx+3yZkq0of6G1tILI9J4sp5HH5kKspHkwzQpx
r432D4EUFiiFLHHbjPi6WeeFqhbLPBcb66r2hKYqUSAhDO5/s8iFZTsZYxAxOBGYhx4uz0gjpWtS
SO9cYKRACpRdm0gjLjsWhIiqzAFYpGRCTR2LA0aQhkVoR91Hr8uWVlf0rYjWHEUbAIWVH5NRfaod
JTrnnQD1YXlh15gXoUK+VSYEypk2ir2D9n7sPLKlGKNgmxboQDr2uCa0/bST1xLwWjwYNv4CYK7u
89jjpCKItEPgpv5Kbf1izQZUmjF9X8Z8pbCSW4wpGeCtRjqcN9xGevtqtBadFnUuyYPgjdZfhyH/
rFMUlq7XOkek+kTwcvnW75Qp+D8NNCpMTfzwoumIzvWZIOISHYEA6kr/u1qS/JCZE4I900Clbbt7
j+avi0sGCfGNNDAhyyp/HGatRBcJE26MYemT4VDtvRkVbganM9GIskyn9z4e3wjhJZVkfOni/Ez9
Cn+PRCaQDi9INsEg6mjvZHKZlemu1O0PTE8dkjdSIxE2DuikG/p4lQNwflI/x6RWg1EbPl2yM0Uy
qBTlnAEGD5dfWpPHJ+vlig2S3YObiH0eEzU/eR39QxMnPuRduK01Ma9GCVyH9VGAOuCjHkM3r7BR
9cMBSRX+5AaSGnKho8tURayo19/mhuqGhgfAnYiUxldL7ddcor3L0u+mCWbWggS6q+Tw0YMvIsqr
5ntBeGiaaHIlagf62+CgII1q4RypQ8HM92lzmtdYpmunEAvQPLtQhn27o3/iFbbAoZX8MC3C8yLQ
1/C7khFUjxn1P0xDnCt2w/t2tC69bdtXrUxuW7Ui8McDEIsk50q9mfy7ApZxHNOA7CkPE1ZYP9DS
PDILQ8PqzH3mpEaoZ8s3JCRAkbLOpgOnl0HConEHyrbepcBV7HT1GFJjN5Lp3dRRC2R8IlLmr9gI
J9aM+m+9uo8tylBmNcOjNmeGwldb6Bf5XifZi7ko752XNucp6uEhL4M4sV29Yi1DIBcnd8ag3ZqJ
Rt5MfVeU2r27gBEsvazZD8oULl5X+XEXa9gEGYwTuof9YLx0DUDiPmFepoDwaCrGixMxQIq0Vh/q
uOwPbZkZlHmUR7NCEE4m+W4YUPX1HWmySYW5csqmnZ546mHp5L1oueGgap/65SZVi/upUilW85EV
zpp7jb0/MtGzaY5zUco4OVVVbYFKyfdR5mMsFHes/Do/dpyXmvTUvkzunbSRFyDbH6uUQqtbhLFp
6uO9RvlGgPCUZG5o94XYRRqBiGkX/dSS6blfeB8V+nSozzE2MI+tOgyAJF7DCnbQHzWLQPc4uy4O
ID+FxEAVKVhYS2LLMKAFmPI/csDLe4vAZFxFkNw8iZPGct+jbEgporIENDx5p85tQXsO04HhHDIX
7bNVxb/Zc1DFN+Pe+9Yq5aNHZu9OM9OZknB9r6bnEbPxWDo58i7SPgcVyKfQjX3dj4/scpmo+da1
GkYy03Ipe4KUmMAxI12Zn9nsPeHHEzfEp4YjOoECfjujuXebrNsQoncsdp2BUIdAc8VyOxv1g5aq
2kWhJ09r/yLJQtlpLRg81dGRktIUffCGllqzS7ZJjIZkiWva8E1FEFqA9kqwunXYKSrfCepBWrRm
Jwn8HX4l3D3VpvKeJAbnbsal0VXeG8MRaYQs5vf0P70w7yftOrTi0qrqGReHDFMtnphpS1qweUoH
hkDbGX1qpc8Yp+bp3jHUIlSx0AbUwFPC1mq64FQmj6YN9kLrj3pM6YuM7cssxSc6RzJAmJMCtS9/
kvL2K1VYa+UOIm90x1SNc3W6G8lGFuNzyZLwoFe1Hdp5f6pHNfEreF1HMrhdBkRPfRi76SYRDWxF
1zrh/QjcfPRClkkK3W5BrzVi7rPkVZhJy94LYUo1UKD0HHTiiirTwxpWmqVmexq1NjsYNknjHfbu
A+IZGwWP3+mpvScXAxGB9tHbJGovOaNyqmPBsAg5zZBlsNBKPlN5m5XavmB+ZRkZHa2ifjTsJ8fT
tOeILJoxHiXxjASeGiKwmuaHHCic953+auos7j3HeMBk/w0Ve0AB70FzbawX4NbCSVviYJJehK5w
eax0ZcCIhuxX5R2fE3TlQBzxu9X9MZ8uQy8QxTsqxeTpEdEpjCdEkYEzncm7QY1S6PcdjU6/U6Ff
lqQMD+6IOAS6oq9ESoQsa3l1nXVfEOkhelEEIAh/0IsRuh3TmdPqpQscoq52WDBcBF9A1BNAHMw2
Y5c/z0U7+U5a/DJKRwsKvE7sx1xJqi1gzKrRKdv91pOiA3IcTUEn+nMKQ6hq8cu3Dt1BgcANuii6
w8yBv5IDJmSXg8S7z/b0Fm9zm9+cVxbgMol8bDTuVNQQrLpEiKoxw+qtQX1O+7eesd83CL0/JML+
0XZZz4DnoiDExaW1/bs9dc/IgR/Mhqp6s1BjwBTkRws6bDA3xjy9zyWYd0TB34YC75DqqKjiGpsQ
QKxpWTITddePpImbF2f1YdNioqRPAYicoxPW4fV/qe9iK7uL6oMzALySxXCuLkOafljo37HpoaS2
9FeQPZ8tLmgMetbejoffpE5fC7F+gCAB+MzYtpkluN523o9e9eLiYiLzxvsmFu1QO8PvvphedILG
kHAdWNa/RyLBse6xWC49+1GV5W2iTM8ii6B2Kt25s/pDWVlEJq/YehULOG6pXQWCMhiM6baKx3MV
Aa6cnHd9Qbpbj7EXLjU6/xRH+iuiZYIV4kq76VWd3D+7mS6deaU1FAf2QuJUshQvqoh4n1aOrlEY
wZzPd+xdqARZCi7AsGMU9ijXqF3/umBkvLJL0TEj7OTCW1bP+AfL1tzPSfeTvu1n0uMpkAuFxxjp
uoUomlHiV0PzbF8XxkEb4oYvRqLvOo9ROyJQk/kZa6AyMInGoLXprBMQQGvBs4bQU5pXO1aHfUCC
mvvIt2e0asEuBaHe7NLQy9Nf6pIsO6ewfiBekTPs1lIQFuulH05rUfTjmpQOGsqJdvUuHXD5l0sa
KBrFRNlWn0AGhJ+Q0Juk84dWdrpPDvmJlFX+AHUoj1rS9qCdAMAr30nwRI2Pa5Y1wjejM55abB0o
4h9IBL/zMj6lIosppRaIKr3l0HTMT2zkm97ApZAmLzHJ1eS6eXsjFi51nG4FEiTskJP43tMrYEFF
wrovIai9z3sthEZQsgLHbwgNFU+O7k8on4zcm7FHsnrvp5I3JGKKNFWYxpVFpHRM7yaZgQWrc9Xv
UixNN4IKQ2qt4SjO+G408ofbk+uGGIweGQ7zfMxewRUkuvYjLhAgdRLbDqwefNCmnw6avBIu7+QK
jZLJvtUNx7rUWHKRupFADAWCdv+F6hPuf4iVWC/U5jpgyzD7/iWdrei2HVdcD/Owrn9UvUnWRj/0
e4VtPGfj41w7e61T1XAQ4tNr6U8rDYmfDoA0aSRwxZyctaYxIkCbsQQXnUYlcXaCnMCzfW89TpXy
0o+fXkLV29ZeRqvpQUG4b6sqybGZ5f4ve+exHTeWdtl36Tly4eLiwgx6Et7Tk6ImWCQlwXuPp+8N
ZFUqKwfV3fN/kFgRVIpiMBDAZ87ZR3YpNZ998BK6RfZEKJK4Atg+/36VROGa5dcxKOybKvRyPeW+
uGRjx/9EpVpGpJMbiEaHvAjXAtkbQlx7nTr1faCxFCxjk8tDdO8GUMBb/VP4XrXHPUP2muDKx88c
SCffluzMBeVo5erE1lG7e6zVhCdKPpC8pEEf3lowmStLF7tIMwxksory2yphs2N9b/Rwq/XJpiV2
YSsm9wVT2a8mzX/NmhKVhnddlosVnYo3I6DK8DVAM7kxQhhLYUJ1rn3DhI2NGGPg1Q6/zCS9J8lZ
HRE2IfCk7sSWMq6MUl71WnvB3MyW2AIXQSzwSrymXrseaAW4GIPZFk3wpXVEnJTQj+juUfEWz9w0
r7KYHmyf0zPdyvl9Av7hrvtO8hrBIKy70sAu73O26AHMZTskvJyMiU53H2Uv3vNodpEgf5HWsYis
CImx/RQwgF455jVWSAwSLzuFfnDPPA6Hbh8DLGB9isyirPtna4yeSSt/HIbwwQ/HY9gUt6ZOd1V1
U7HxnvMSvI7Um/KrgHTi99p9jX+jltplmLXW2WTv5sZ0anMIJBMFrS/uZOx/GJ58wYEjUIu2+5Yg
hiiwCZukS+jSOVRAe3FIpiiUfu1aV6yqcJajebxcVVq4gLsHg3dLeuYWg7YemE/OND2X5gCR+52l
Apq6mBMSI27UgdRNOWMqM8vXjqo2zeRuQ736Ptn2d/SMjBDEVRfpr7Z2v8u2/cyyz772EE+z4Eh1
74U10kOpEahtZb8MfthkKn75CF8TlT8DZJ3AV7kYOzL70+V83tdx+55RYBOszSUpKsd4JZv8I4mq
Y1XZT1nIishMGBQMR3PMNolRPCkVnataf7NF/dTb6S5AcrfJHe/BGbD1ouP4FTvxg+u/9oTxGrVG
RE8EHj75KnS2StVscdXaHZIRIhj9wNxVXZniLMbhZYjyTQvviyl8j5v6Z+rfZF0hZSoKJMmNc82x
5uRtcOeR21NqEguN+qVEWhOUNA+rDHnrOiNfs0NjikSlje4cQefJa96kWWM++1YNvnZMm/FB82gF
bRyQSfg4/SuM9X8Eff9XQR9Tzv8q6Kt++nn2n6Ct5a/8S84nhPWHaZFCJi3HQtNn/k3OZ5h/KEsp
y9aFxeVP/S27zPrDAJWkEADi3FME8v4l5zNhcLkkRNjSwaZPtpn7/yPnE641o7T+xE0df/zv/6V0
RaYaskBD6QY9qG4ACft7dllct1Pct254n3nff9McLaAcDGTHw5gA7cjb10CW3olBdcP8Pn5xhvCH
rwf1GiNwtnbntf7vg5MDsfYIshosJTbJIMECoQ1aDhXr1qbMmW/Zit4UeTSrr2a+TQ7aNfFbgx0l
h3w2V01pZGwaHGv0mOXREiLfNgGS5ggmwt4aJkg+foDcKO562u80PrSyO3vS/IoSzbsv24QViHRf
Mwf7+KRwALFkwRJV+f1435Zl+BA76dGjZBSDA862Tq+qjasjl5TP0CLy3Ju0s28itym1Ptv9CeBc
dknVbKheHi0UQcsYXoueGVOZW8xSsmKvEnWLOz1moxJlLKgZrg7eF5gj6zQk2BvzIo/BH1msMx0S
f/outMgfaXeZYKBUzAfyZSSL4o8es+25pKvaVPgA1z6vRotOalYNyPmwUBGXp8sjkWXPQ8w81Jvf
g8y3yLa2gebjfjzHU93gkyTeNetA3vdwbZfX4DLAOlBbEgEDi+FPcqXOv4a7rkhIsGnCLWOB515G
lyjQk/M4Gu1mzAnXMKrYPjltoDZU4Hd0rrNpGws1CgrI7JRpvkGMMANdzG16V+MOIuO1RxXfzmqh
sLGOvufUjMqzipvqjB5XrUUER29XZ2+CtE3mAfNJ39kZqW/vdbsTR+n+/Vf/j3fi97uTh7G51ar2
lzSzvU4lf2CRi5jKGYotjkX0HvMBTVK1dXL1U8dDk0DYr0++hQCunbml1gw5XR79PgxaUJ+MBCy2
SW6z5J8/LYflBf3jKbue8oQ408SXAOgimFUU6z/ptctDaOz3fUK/HQrj3ZwFHgzl2OvOj34/Xbi1
k11BuUBCurzT3DPyP0+B5envk2F5NI0D+w7FyGn5RC4fRnvK6GgXfu3yxeXsQJ3wTaYMIJf16vKr
+334/TUZYGOLoxMMHGia8wc5WfQRcvYdivmw/Eky9fhxih5P5CwtWDCzy2GYxQLL5zxd5AZ1TBOv
bLAXRodVsZKzjfA3h/bP50m8s8bmwSTHBaXRshlmlU9LnHz4sd6emi5H6aU5SOUBG52ACE74czks
T5eDQU4KSWQFkcDqPUK0wcB+X3RZfEDMJjcoJRHAGg6inUWDjO+Ah2icsn02NCT4eG9OzpwpN/SN
HbbaCcLd8+hM6PUXfd/yQ5nbJgyTkz5/2JYvkFzIL2U+yL8eLU9dECt7kAp70iWz0zj/Bdw4xp6G
/soNYgNRTBxjCPhnK2WVBt3X32oyn06ByUHXtBGTbB/uJnP4FqaVewq1IDiZ0wu/2RjYgonSwJMc
usBt8euXXLUDxdKp8c+VbT7DH0h3y4+40CGClPJzsIx0M8z7/+UPujBKy2+27pbHEfOUuIk+eh7H
Bmai0OtNPD3Ubjlnypl437r6Fk3DZ1OhlZZaT4BOd4EtQhIkd7o13qwfoSuSIxNCUqQIUDe86ilx
9PAAgeVVN8uD6/QY6jL3IyUZakNOyIO7a90qOYWpfiGeNtllJf9HGTaM6wH8tz2kwnpMroVjZ3tn
GN6HftqIIX73zdw9yiFi9Z06ExPViZpuPhWG4U5W7EVFq797RIJtcwHWcWjbW2iQPpNHM1c/IxQg
7MJ67/PqKI4LEnZGC84xuqc4yC7QxFMuEV14MeEHojRLlZ9eZ78fQ4eJQCYN7a8ZHsfGuIoSA19Q
kzOsyE8k49olrR0S5Nhyf1POcMAnd56ivj0VzkzdGoL67MbjKwlbrAUj0vScIPsRA5Iihqj90lBE
naZC2FtJjjNLmxq5UkeWiBZsDbd7CWnv90U03hFLThTCSBwApJA5QG7s1zTfdxI33NmuVXrMYqdZ
EYflJxMjspQMNuXF0FbY24GaaRCp5GetciUCthJdwlCX+7plJStrr9mSBm5s/P4u99HNKrNs1iTq
rZHReKz6p2jdqZAFh6TxTiJyPhUOa7xSUu6kbCExpPHPUUz6nvTL55YBTAKe5ZmoPGMLMQCRgrRB
3pHkqI8kEFkMn11hMKmN4LmXBd90rJP7ZlJEHNnZcDayWANPE/CX/R/BmFg3J9GSTekVDJO89GUo
mmEb25HYIZf4ni8Z8JN2yuQCXGz8+zEpzrJx9N3EnkfTKu3WIiqjcWIr2qadWnUqHp7QpNdwRNtx
47Ozsp1WXJ0C1ApZktjJqZM+E2Q5C00B/G6bYKPtjbXjyDcM4UEL7oe0pCkzjnnQbXQ9/BH7BJ72
KBvAMmpX9ghrMZYkmnA/P8xZ3oRnBu8M5oqNPsEe7ECoHGE1jXRS7taILe3KD/PDNkdAcobQtngq
CO/7ITJ5b6feAwml1zjhd2rp+Xf2ne8o3Fbe4F77PD2ZNp/bmFA4khX8Ww/E+mAkNkNxPqp4MhrM
rwETQK+91KlQL5PtabsxZwKi6C0sEEjxSLujtFNbDWJnmVq7SfRoZ0RRuekBZzP5CF5zy/1KjIjb
iY6s2tGVdpuIC0zzaE9OFp9JkU4YVHWsVsGwRnXd3ruzPqBzlUVl0H/5yIdXceJFhylBWNMcA0u8
9bVubArNfKdrP/X4UpAtvjQhlAJITL9ggqmHrHquxuACGWfY2n4TH6vYQkhrZsYpyzt+3Mg71BIr
s6fidFs4h0ozhvsZKsUPeh+GfruukSVco9lYOPrHOrV+RqP8NhW+sbZK/SJ1z9maeletfVlswsC8
YVVudmzqXJgALQFaqa5dU68HGpWEZ12Wv4qcPX7V6cEuT4i/jISWrSSTGcaKBFlX9ifohbtIc8vd
oJdXwBHRNu8Caz3E4tK0w40QN9YXWfxg2Kzz9SRe113zbLYbWQdkbIbVObDSVWWnzBPJDCNFrhOr
WCD1ogMmnNzB98yl319Bx4H/UDBG64b6jSiZdlPchTkZjoxnyL+aPTNWnexl3GpXZ6avqe+glrxz
5ZUZ1nzoSTqf+qZk/J7G8X1vU8roJmoaQeWd1Z9M+ZOdzYJxyupd0GbfAj+kEp8Y4iYIjkHFvgUO
8u82RF86mYhMgr49tIV+1gYQhK7p4k/Tyh8Za8Yjvwj4dtFdoRqyW7XqfnKINceUbUeKgTs+lKng
doTxaIWCDe94PoxQZnz3tBhIZeGsDO7Y5xEmH5en9sa91F8X7X2F3oLlRKhtjMzgFzsCW7VI3GUu
kR/sMKLN0bttjNLQmynpTPMZ86i5PlmeL4/8mD9ZnvYzd3LUKMnm9mU5UJsi8fzrKbfEbIex5HUw
GS93aUY2cZoRT0CC1yaai6jl0M+10T+e5u2gjv6A3J56T3I3QQE2PklZ6QidCgxIfR2e7ZaFTVGy
AVyk0+DvErokZt7stCsSWbA9ZMmLzPVxp7n1uMUcTnHDDnTXJsHXIv4OZ634ohJfDtFAkBIh7IRi
ZLxLaZkiHzdVNGN1WT7M1odMes0pmQ+ChdY+DMJLZQL4YKT4EfvauJU46sO+6/bLlysRso41ukOq
k+GXl+PJ8tFf0mNguNBVs1EynU8vBJaOY/wYsUdtHUTvVINhobDmn9o5OeD3oZmrcoP8urmtw7by
b+X0IppOC+Zz7oI5KCFxLYLpxlSjvvXn527ijbs4te8WGW66yGuXh4vcdpHlLk/FTI/HgDBX9n3c
4OPGSFOeuHYh/NApDNt+nwB7u401dKzQFE9K5q+sn7sDdxEmlYPuX/2uvE5maj6bvrcG/ARoKufk
zoV2x8b/RxvIeD9byNhCtjAbClRrXhMNN2Bvww2Oy88psZLdQhTReqKAREV/NAUIljZJJ7R94Onf
w2zmEVhfoQ/4wBzhYqGOV2TCcYqABi8Z1abWnejGg5dRL2SB9dHmprqU4FSSIPTJuy1oTVMEabFG
uphlsROsK+NjoOWy+zp/ZJmZFk8aMdypVr2JJvIJ8tPsFToTtaEb11amytRLhyb7ZLF/wKfya8TN
cG1EY6yAZPnbeO4XdWmYW1PhcXJtUd0FrV/d9Zai/tRzVAKROnPmscYMuGRaocj4VOaE/4WW8jem
FgxXwx0fhqS+FlZ+441gSZeo6N4UPxmlxTezPEbZBI8wKKyNzKKK0XSCmGJCiJ5CYd3V7jgDI8Px
LprIfRUW2bCxAFCRD8ND2kqkxkN57fqU/p8ThgEsq5iiXBiNJIvpE4YlP62OA5AjLzOrmzuG9a3N
YSIVDGbRt4TRtbawN+h99VONDA1c39vDBSynBtMVstBhNO/r0MmBUPcIDjU6mbTmR1fSX5vwlMkf
RgxMfQ9mQp/OXBXgewGohNkdkdhjGHBE6h8lkdSQAfEUab2307oAckKJ2XsMySR2xXjfA2MFln4f
sDg/jkhDtF6ph2gIgp0TDx+V63/XslHeN2PZ3TIil6CGaVelS2/vtmy/sartgYeZaML09kHqbHZG
RWw6Vcue8uHWiSw5Z6qjnnPWGTYe9Jwkdvayl8zEuVJFaNzXrRTlXYqu0Q7vkOJfsIiZt8jQzjoy
yoM5pF+NxHg+zkidwImiG2GjPg7yBLBS6WcHQp+ZpuBqQrNwsYks06kotl3WIAmshDhWyTeyTmlP
ct7XBDPXJmihEra9Z2yCmnDMhlcEcK22ObmKbh8EjgsXnJ8mpILPuMzs62mUa1aDvFIsZ6xBQPcx
dDi0ZfSWWzSyU9xcrFWhxd4D6olHrPbiwLcFIOdDH3XAsZpaBa4hJzuZ920L7Cq+M0L4UKHnXRxv
kNBVzRPz5AfmzP2lIgnrsjyiRSHdUYv0jWVV2T6ho15llKn0PWC+e1bQdH1XLQCNNyLximZViadH
585lBqTl0WydN8UpR2hm5iFebgwxK2HZ/S4CihT13VYv2YAblnsi8dp6iuM2eEQ2sXorY7VHyjM7
0fR9PPc4mk9WuXs3AB5iAN+9BIOnP+rZe9vw+QL2vCu7VL91FiEqXF3jdVZ9CnSna2wWDdo3HW+p
kU6w4mbGQ9dSk/UiIcjaT++cAsdfUn/2uj+rhWV1hJzlPxOjeEL26xzLim+RRPmPXsBMdyxguQHL
J+gPaMaq/Kabah8hcFsFVdmc86b5sBMhL24bYZ5qseZFQvGuJh5bI1W3B5VrP9rCHnetiXRNz6zX
uMo7hPzRU9u41U0ECsqZif5hvsbWU/3oI004ar7qbyJKae9HLCDwCU9NVq31PB1Ppp5wIrQB8m1H
QJXt/WurjJ3M6/Q+kDrQk+q99gS2N2d4sB2WGGHOGdh47aot4AKpJu23JErV1GkQw4gphK9quy9c
aJIjcNEjLfBXoarkOvroHhvLHnYe+en744RhbovqwNnkvXEynKDdJQ6IjVR3gPVxjeSM+Rbj2KXE
bBCOGuIujF2Bo6+TG6bGFopLnE+aFaNaCnAZFkZ1N0x9+zhPU4dD0kb2F6m3e/I+gX8LnAkWqTrI
2+ZzOCfX+NPsdZ2PQ3dA9C9Og/ikxOgPcTZiaFQKjn5AiIDlAD1o63KXxWzptXDYY/Q7uIn9M6Js
fzGp7luwgWv2iRYWVJCZaUk23PgR2YmCcsFHyeogyJos9ritGN5LfE1ddYzIt751ca4eKK8hXVRx
tA37xlvPIAeWIu6vmgADouibhlIXxbltKXDLmkfAZ06B3YrsuSRMbpxATToBGfZqMBy2UEglhxAW
T21QwE4W1fxisSkBVu/6yrgtpRhbUEClikRQfEGvDfvdTVDlgphG+VJynTbBMiI3bIn7Lvx+VZKI
jjIyv7A59C+qH+BNjwxjKNabhrm18pwcPQI6QgM2oOFpKEOmdO+3yddQje4mHTtA4cYrzO7mLDXz
7EYtUS+JUQKqr1Y2nIijA3ToudXbWYP4YfbEYfcJApBiFGTExPh3uwlgJtrDq5uOFPUGJPo0wBcM
GoT12jkDA3Zl2V10uU3h63U7GEjjk4/wLK6BKDOKgtCBkHOb1x7qvDAJbomi9rbNibRt2tcy1Ffk
7IBzLtJflY6LDGlr/6Gq4pE0m3SryrjDzeOh9CSZdRpjyViTwJsYzMTVZVm9Va5+QQTjbXVbC44T
5Q+6AZeu1Xiik/rVTfpwsWsEyXSMNXx745fbGIxNDHmESrmF4BJu/BisSeDkuKQaBh2toeS2MMPh
3CLZciskW/AKshf0YsNdK707C05HFLVvZhtxZ5uSatU49ZcTJ4EAU9nctCZgEkXOyDmrx53Uze6h
rNAha+iRuMKY3l7FlbYxi4ohZy0eM250fpm6F9JJ3sbEpUYsZye6xsH28vKc6iiDO5PYYO4z8+Y0
5n44gPcK0MWw6Eu0i6/0jmzwuiIupD8UAnF+Np+wsgLCaw7bzCqGq+nWEHez4pteOtUl70mxs/np
B83O1yi/DNxJhTgkk/eR+kXxQgToJuzYDwbKHR61ElJwoflPkQcCBfLMJs3Yf4gIQdJUO/leOZge
3abd9GlvbhJa222q+2rdcKPZBgjOWVmA14pZcR96N+vOQYVPgtu8tvEaaVzD+V9hjYk5XkzcSBFn
bBzW7HEaYVVulHiWrLM31lD3a4dlDe1DibwqesytzN1m/KNrp6sNZClUqHGZ3xz/NiSVOldx5aG4
TJJjEycPQsP36/a8AbYLjbD3EW6xi+YGQIu9dkatPYYGHHg/SK4MJva9CaqBZXx9xk3X7MyaRKWO
aAJWQbY4Nlb+hSUZ1nfnNHuSqoFGE5dMloPwD1RFO8z4/EYm9MDh5DA6NrriqHKHfi2vqg0zyG5j
95okskvL9ssvWgTwKIQYb1qJpEl6+tkuqINpz5Di7KYs3JlR6RwaiAVeaFcPQp+TMgsut71i1PVd
M91ynTn5s55E00H5UiMqC5nsaDTXPO3fu2QSXGXRPHuDyUQxbSfwtYxRL30dfzPLAUtEOsmLl6bu
vhzTzyaNK6Qkrg2NS0+YR2ZsTmR2IZTaB5/nVvASqug8q1OFVsCbG9hYHmNEdEcWhWc3j+64J/tn
p/GSK/GHaJTi/NbozU7yyvbFENIYKv/RY7Z5zZBuhP23MAv7ixMTz255styaTmMRjuvSpOXao4oi
+7wcnKqL+HZVtNalmd6pooDT0cO2c3xKyDJ1qn3Y2/YVjWN25WU7bajdmZH1rhT2Rm9+1tjR+8D5
cKap7xjgcy3opfWW2lp2w06RI3Y0gKIN1TkKyTQe6Vm3djxsC2PsH7P5MLj1NsnaR7ejU4VuXd2V
wMZstz2bClUYzYNx0WxUC1OJ5DpOovI8hSI65m7cb7JE3BsI2J4QZXGuEwmwCYcJ2Zc5x4nwxq2D
urCPWhs561A3d4ViYdkBIN2HDrWry7VrXbZeBDhkusOiIg55PnyaXRkeDN7UW0biipaO4ZV8dWeN
HlvwXduvflDmA2CMjcst+akDHRYk+k1D93aj5z1OBDxdStTquHkozpOjmauasHIn2VUFSsGsbu8Y
EELtQjzCfNuMz1ZG2agY3CYjwnqn2iA84GZAawqhON5ksaqORcpFOEWld3UHOhYmTvdOw0kk0eNS
Zl6IVy6vNqPDUGF0Swr53CvjTKazs9ciPzz6DoI9o2xYnpRufAew6g60X3dKGAfWsduvTDcPwSpn
zGmwSPcm2tUIM0It8AmzwHRXhJkwZCaiDH5jFG5FnkmSodHqZKnL57rDyB5VP/XIKvdu5nySVHLq
6y4lpQlbWR/VLYLbst2qarpVgN7WEzqrdcBwelWwH96Pw9DszYRbfUTbtOtT2E1tVhY7UpH3Tolk
NDD89jVV1aXVLHmUNvvmabSL/Zgiy9STPjirpHnUnbZYd3nDzzpQphdO+1x4rnNhgPvsC+4liHvY
9Yboma3WPtqzSaEsjtasW6bn5uRo6d5I+9initmumErYTgb2sqZ0HvDP5Yde4WPQNM3EX0tCfdYy
USpF/VP6Q37OSps4F5UfwijbypkaUrf1W2bl72jk4DyP/UfbUtk6Q7RdXkfrlJiIJ/utDzJO4NBP
Dr1oXwKna7dBDtFybO4m79UaTB/1fzlxCbQYELtsbhHToqFvzOciPgtTH74hMQ83fWVC2FLtnzu+
Zdv3j73f76/B8nsOSuDETHMZ9qbzLKmYF7FtnW9bD290HpjrycFLy/Ip22hum3AlwCyzgCJEpqfr
xJ41CMvzqK5BwaX+keEhPFUX2aO0YLSIPqB8N83hhGA92YZmCBlF9x98VGZkdkfhZtnbL+l/1FD9
AcEtGvAQaYKefqSS7NdB1w5udRdVSBX82QO8RPPBAyYa3i/IHbFEf/KNDHIpOUOrKMI1txyCJLp5
TRPuNUY1p3oE3mEOnNwpWyxSUOBxU9I88GGpVsDWXhXALnqWEL0YvUx+jhIBFjCFiKq7DmMMSxQF
kVTjCibleExmyK0vp/zPWEF7yWpcBG4TNivmoC8i0kg5iFDGumBzyGSCCRIGeFRpQcBdzK9kObjz
X03mId/vr2nSiHbxmL/8Yw/tSaqkmG5EzbCA5ZUvj/ICG/rvp8sjuxijTSXZJNEeUgXPJIvlkfPX
o+VpMP/CcsN4npryFpSpXKfFAD/B75LtqAJch/PBhdyPCQ6oYGdW7Wk5KO5exwlnhjO7qydgWBjl
54cFNqE/D8tTsoNZeUW5C017uHROPJ5rf9KpA/hlzD8b7lrOvs0iw4gXkULM1ZmpOktjthUUvJGc
00ScYF8X+jcxSg1XFUNT2Nj1KV7mpdQg9cm11Ss0CRJL2Cyf0hnmsjyK50ck1SoYFNHd8iUWicMx
sF+b+eXkYfSvQ7PwXDrsfkvo56KU8S3nBOGePAatcFeTRbCZw9AsQ5i9SvCwYHv796GT+aUFIr/v
ghjViOpC+qp5IsxyUGxdGcVEklmMEZlkhoN5bzqx2P0P8e3/KYdRWcZ/Jb7d/8zoHZLuIwv/k/r2
51/8l0zMNv+wXCjaLppljGx/p74tUY04M/hjhjZKir/lMRrIxFwL9+i/YXF/ycSk+4fNhcQiiRES
vTWz4v5Beftv1Ddh6PZ/ysRMxzZZ2dqUqKaNqI3v9x8ysQRg+JQW+ngYkoLtKLIML42eiHHLwbEy
tiQd1dfI8IPNsjN0i+Adw6x3qaOvaz4BB7e0k8eCRUI9a/Gb3ty7U1NtrRAaR2qRYGAPSEQtUtku
uV0/9C6s9VRrAGsFJAA43BWCS9pZDpFJuBvSlv8kRHdfDo9Dz9rGFW+ZByjNCyfusGgn+V7APR2p
3YwkaE7mrUyUd59/RlUXsiHEkqnoeafeDQ5cH60tbm5SxjMz2tRlXGxMGKT70UbcVsf+mysTirH5
Jte6+Kaq3orO+AxfouCRIoSSwGXM2BD96xv2e4DJbi+o+Mba/9XXeDUl2gN069RbhXsxc5imXBq0
lZYkaGkCXL9zHZB2pMWWlmQKD7JqpWceUR0h26oEZDMpRWLcTBhI1jp7s6NtVJ+s6X4F7Pc2udRe
CJyCFxDRWrYjMRFd4hxTBsRM0Y0rWTgk0kROdAzN+hrLaz/gx48xmWcBbDeZuT3DmGnYMDtzjkMM
EZqSuDxOhs4azY3D2xiQ1xUBas+t7grxoDkL67MO6vgiO/MqNWkjYoGiP1B2bStK+z2sUzDnVkmn
OtjxbqbNm8wd1vaIfGAsEpC9DV7eTjdB3M7mWBmFb6bBTC8YxobUxogWtQjqTT6l2Mrs+pnV37mr
+gkTs3MIgMQ6TE51rfnyRP5RQesB/2UxzrRpLkz8ILaFkF6bCfVN3VynJNGOEErvVI5c3g4D4+YS
OjDk5rst0uaOm/oFElJx1jpmZiwqDlzlSYCanL3MtfHZa7lD10O0BjbtnsdJ2eRNVcfEd2BatN4L
fUm6togT3dZgSLYjl/Id2QLIwWN2qAYBXTQ6JSoay2Qh5hjDoU1ymh+7V/sy+FHBsWVhyYgvrTs0
QulOZdpPJPj1Oh6mGenJH/m+fESZHfSafYzoRkHu46OviaXzemaLupWIC38Fr2/DeYIloF/bGl0+
qOz7tgNn2w9Ge5yKDj97Z39vsAoe9AE4KdGc/rYuG9CCjf5tQIBGiKRBD8JeBDv1j548+E001E+u
lTsbv/a+w9dCmp09TYHgjMvCq+ng/exZR2dxbG1Rmeob0clvCHqe6gn1EFA2NDw1EmxP46UmRb3P
R+uaf4STNa66YchWo/E0hnp68LP+wdXYpojygBzQ2NRj6u+T0HtG3P7TCV0CEQdybKQajyIy9nYZ
P40WuIy00edcouxXCvN+qrH4B5MnOV/Q+uv2zhF+dVHwI1YO6R3rrOa6BVLtzA8rH/gtf4YRJUkW
ijX32HabGPZnaed7DHflnXTd50pUlxpdywY1bbRhdtCcm/jFjatL7+l7s0Ab1FhT+jAT9bsfMayM
1TRAZBgtFCGhrq36ogETwn539pARejVN0TevFJDD4aFDPsimYtcyTEbg4UF8MM+eQ3wJFmKxGmIa
0LE0PyXC3JOAWJYNXbnvGTTAACZmUBnucwZfESVdCFMkZjuvM7JGWQO8ouSzVApoIbPWYUq6HRMb
4jPg3RVDkB6IH9DY3tn7fgoPNesEf9xjxnWzl8So3WOellh8z3Fb7gNMuprO9UG5exMC96Eypk1I
0bRNnfKbcnrknYks93kGtEGXb3mCzL0Z2xDH8BgcesDU5OkpFi1DDOC38zYssxmd4MLfdvVxLDOb
ZYGqXwk2Wet989woi6Df3vEPuJYjLKrBuSuFt7bkzCw0H+zO2PV5P64LH/N5Ho1kH6IQJkXWefw2
JWTuxDAvt5NzHLsGKSkb0kEnamjAxzBKPcZVe5IzSClzoWPJU9/HGHvHBtMYks5rbIUW66QvAjSw
TLVy444EFbmp/aW5CiBV6u01g4lrV+nGtm5MQg1jstvQ9WoWuwNb/TBT8agDVFhRWmrbirbSsiZw
wHn4OTVkYLRh9tagIjSIZ7fhVPsi2sD62zQeDEfvYGO80buw3DYy2ANbAy/E3MDPASq7JEBqDOtW
Kpq4wjQb6ctfpZW9xooLBnstnB0V5kkWtzvh0KO0Sse97SZXb4ofjXzkVGgMd+1V8kkaIbtPOvax
LNuDRg7AikJk3+kE1IWZvwF+H83S4Z0iR3aUsxuUeU8BSDXPRwkw89Z0HqNTFucIXNbS5SSaIxxd
8V6Cc9gO9RjsEEDNeObu2EDJOQUG4AfFbLBPnCc9Fw0+bwMfYDPb2fTuOKEJ2MnC5lacmFhc0Jbi
Vw3RJqx8K9+X9Clry/MfKjEdMyPYEp7Hkng6skoTq5Ft4jrwwu8dy4orc0PQAjEvRbVQvGEbrEqG
Gr4rb6mbEa0Tw48VgqwBl/bcbZx+5fb9l9OVwCacPUq0D5DwL+7oAvwrMRCrdDjpWGnicvyKNcff
NNKn4SOgTbjm/2HvPJYbZ7Yt/Sr9AjgBlzBTEqARKYmivCYIVUmFhPf26e8H1Omj23/Ejeie94RB
gSREAyQy917rW14bJtDs7SN1Wmtbiddocn4LmWleV780jgLhoL1o5vAaQqPy4qpBvndmUAgWrcyp
tbBp8gbbHFK92d0q5iLEthaaf2Ido5SLrN23fs5YsO0CUBJNO/ltAJ2a2cY+LYNj1B9FXbkgSFGu
O1PzC59RFlFBSNC049Q+a2XFdITlfaeTAp21BJL2/UsyEboWjQ4wVQ4uOrQka8HTj6EZbVEAHcOi
eK07KjQ1o9vWhlUfac2z61KwNabkixa6sxsV477M++eZZTOaJ3SpLpXhYbT1U9iSYQPdzJEhUSFl
ye/eMV+pAPGk6TXHQJhXFTwYC5FGPgJEtNALkhKYOk8meVIbzrl9oE6+JVEYG5Kjz0xq5I7E4tKc
NBCeZgJWUGeh9cdmf6PSBggddTAOXNkxbC5q9/VmaEW26SCa+wms2JLaPUZaXL4EUw/jTb0saX9u
1m0rIm/dxgHAlNPqEwZwahXpf25W6Uitcsoq4W76j6gnWj0O69+cnOkRgzeNaNbcwbL6nnsLCmEJ
4DaIiukYl49Z0pmEy+GWW1mbK3VzvUka2KA/EE5RDpa3fhBl1SIHq/9i0RSvUNKpzY8LQWe/bneW
B9d76836jKarfkMMbvyfTes9d9nH332ud9cna2XAVbKckvIYV79WMGPRP4aR6h4tMAB7uuR3Eh4M
S3gEMTfrE+x5Uil7kokpTJTnq0jJWUXof//F8n+CLsZ9xzVrS5xEDoMNSmKd2aD31rvrxp+bf2xb
9/iPbQH0tawx6sM/tv/86QQE5sQxLWziMxNkj0QSlouEaRUsrQKv0hpsTBDLRpN1fVpOrr/KtH5+
1hVul2L0hZ236uHHhX+7Pm6Nw0uGhtHP122qHRaHxiRE8D/HxHrvHzusF0m8tUjiVwTdz82qKlsJ
deu2CCkv5vR02vzw9ZL1GFt3+PcuocWvS6K7vwIJu8Wqst5LVtV+2hJo3xrd119qIo0wtNcDZ6uV
4x6eFjG4VaTHUGtisbFjVJN/f7YwhObw7/vrdx9bjOY0fkAB5CPfxAq5XJVY670fddbQ3tIgVI/6
bOJK/UuQXO+uuqzUCfcCtjMfq31dT6P1xrZjfoVyOaPoxE6eQ6sQhAdhT1T6amCxnETTRDFr/XO9
R9ujhhgaV+p2/dvtYzIo1NYPciIGjLJ4V1wHYS4xd5uRLXCP6gubEX+W9ROt2bxmKNFbshqqAH3E
PF615mxOdXJ1IrEXdfBWB+jTbWWI/IqpNCFPVb0r7YDmdAuXwyyf8sIgQtDJHnID0omAqbaXxcTl
skPxxXjJYo7cE7+Yl5mHjqPVFHAHJWakTeWk8aGZrd+6psWHvkPLBBOLerANbSRGbdClmudGhrMl
zyc+aiOziDBRjk7TRVQjm+Q0LNZfrQ+yO10vuEKSoOmhueiIWUChFdg4X0VY3qsoeiyh6qdu7N97
fWlSlURwyrBu/DjVDa8KJwRdQ/6HM/wJtXd5rF3WZYoSyUOnqukug2jgpcSsIsm5tA0tz8CywuOk
EPLrOsEW/xo+7bCP7nSDGSHqNVqkK2Ew0duK2BSWmuWCKcyWURmJUoZhAY3EZr37s/Efz1kfdRcv
yM/zigaiQo3oiJLj7foYfXFwo+vduaeQW+CyCZZsztnBV6MtN+uff29YlkBkT7jOd2g90YeR7pnO
QIgl6bLliIXV7VxvjYhSevcyLvGg646aAavOeq9egqGSJVDUGtGrsv/1sWAJHe2VZIB6yrZqWeKr
ZJOuD3bLq3928fNn3iBA05eoU1SXXMqSJQB1IUauKV/lGv+13v25SVE67QdrOMYpMlskeSB9l1OB
g51zJKWAyhKUlM9l288DP39atQtzpoaltO9y++9T1kfDZPrUG9LAf55bNqW51ZjngVLn+1q/FyIz
oj3cU4zzKr+haZlnKJbOjvTl7Gb9HZCJ8MD6u4ZZ4U7b9a6+XJdUQ7xqBggBsPqk3y03E/aBG13K
EKrg7Gx71w68bkk9qUWo3wxxqSO7nbzV68S8/N9OKBdx4F9P1M82k7wmyF06Sc4Fkta10J0vl193
WD8ymKCKVLzYD+aHIouio0LoTom2/DhMt/rCo14dSuu9PiMhL1WGQ7i4uuBhTHvR6wcWrqFfc2ps
WOQgsf3rwFoHxNWltb6ZejD1hQwsvfW/j/R+dkVp3K1+MXpRzdHpP6bFFjJ0E9ZgVd+vBi2UPvXO
dJyHH6dfHYO9O61/j4sMldhdGBDxGEZE8IJ5wfqPutaEGn10EoJlGPzXG/ogZnboFguXipqTXMt4
KkhBTm9W89Z607Sgz2qbr3t1da2vWx/oRLwAFtbrR7zeYpOcPJlxbP23Zy07//mP6/9aX/4/bnMa
yTXlZw/rvfV1P9t+/vzZzc/b+9kWV5ysQUjNrLHjl+Bnz+uT7RXi/fe9/7xGpo48zBrq9p/vaf14
im5TNVkVQKVBo2AhuKJ/snZljcpvgfkWkx35HZdelvicyvj5UBAKVxaHH+deMY9kRxNkbsaxdZgH
PPqLPrwIiYoxAbpv6DhxyKxH7nqc/NyMtnNHNry+q+e4VP3hITbAuq8Nj8jh8j/MIGfnPEOknheo
bNrlOlyiqmL9/x8PoVr3j4MO3NLBcRpGcNTJZ0XUjVWEbAXQAA6NzBs+QlG37Y2RkU0ozTq2t6hL
4+PaxiCx84LVwY22XL03rUZWx7oPruKY5YZZtPtaS2m6yJ7ASoRB6Gk2/7+x8H/TWDCQDWDF/p+j
ZB6JrZP/a/tJBzLK/4/Wwr9f+r9bC86/BLsiEgY7D00H8Z88Gcf4lyFsbOQGkEZHd/5bZ8EQ/9JV
KjEABkhY13nWT2dB/xdFWWoWONe1v472/4fOgm7o/8iTweCBtkQ1bXZqGXQ//mFA7yI9yeuYRndd
tCEk3N4+R1X3lJlUIO3xtR765gojFEjo2PeEnmviHE+nHiwfJQ3L2SNvcAvGSSY+oB8DiJCeSzt0
XyjajVGEo2fKIPCD6W6qy/oAleN3HKcYSOaEKh6qRdxsMaDACJ78YI2FF97htI0f3UT11To3nqcA
dXo24lXT5i7wRou6Bfq2fQs10BMkeG/T2gl3JtRN5AuAZ1WbyFFWo/FBJ5ttV47uDuIL8hoyFS2U
yglTPB/iL8ahVha+y9ryWATRDabG0avVgQJKHbr7vIz8ZDLdXdCGFD0G666BLdg0Zfpoa4jBMrCV
hyqZD5HSF14VaeVJHQHNVQO1f4Tbe12Oz650QDHCvjgrYk+ObnQilNza0itv3hVjHOEEGfswjl2o
pZFJ55oGaMDxskwAv+pkyhlgmH/3ha6h2+gE0VyUFDVQB74ZNW/EXp2nXpHIJPNDHFNmMKLK2JPn
etQ5qiCr29pNOhi/aiA6W6ep8qMWHu1IE0/EVaBfjyqqNyCW8kxm5xBWWQdd8wYrAXolP8Pe8znD
iM2MZ8EcFHkk0r84GK4GyGdsYiY0UzV1oGZswp6cM9fKrmRHCwTWjXlP6Ed2bNyQaZTEhR2EtnoS
nXLCHpbeSMwdd3HvovB3y+ce4P3O6KbKmyMpMH0SNCwlBDqgpkFTM+IGdLQM7AM1DoCHuaDdRBTe
Wa3tl7Gg0myIBFN8oNpXyju4NBTaYlU3LfmfIN46tE94aknaBKUIlkS8BJByWhAssPPCK+0qY1el
8dapSulXWX5R4bidDKuCzqNHCWw1az5NyVxuqI4+1LaBKawB9OQu1xUYMaXiptvGZbGjpACj0j62
vLkkniZJCiIwktCAcPxFMB06bduyLyYAm01hvJeZVn5OW5z9adDnD1gKFtxSQ6iv3luvMgJfH0/i
kJdq7hV2em/D7MMlVYYc9xaaimq6zbAzXpr+CZJVeZJjdnVy3Y+69tF0Cb+darmUfCRQA+vsNoGB
b3kQh8o2yP1BCFfqqDe0PDyg4K/P0TgOG6M1jaNEAcZ8tvNbhw4iAhKEsKJrTq0yP1RFnxxmN0Gb
9RUruKPtSG04gLJHSGp0+6LpoQiDr6xzMk+3iXIwKKov3GcysStS5+KMJGQtWoLRB5a3pj56SpkP
B0UDdagHJ035sCf3qYrq6j7BCRUjmOGHwrbmeFPsnDFUDViJSflhhu0y9U+eVaRdinDdM/Pte3WZ
OTpGdz/qY3qf78M75K+nwhrj02g4yjYKAUKZsY6zyXGRxNHwgbE07OhM3QQjNtakj6XfjGi2ByAc
blvtXCOXT7X+AoQQQBMo0lzVojuyH7Rt7GJp1hR7WeQ8MQTZl2HoCIsymAvm5D1GBaUuK5us84Jx
xl9q+G7HklGqprWPK5gSTlLgkbaqO2aR9rlowWqnjjJspwiDRtfiCzSd7pqVFQoXuBieMyBKQCtp
+FAyYaqVbsT3o39odJBRUybuXpXdV2Mlu5C8gb0SpskhNoiuQfTwbXdT6o9wjL1WxZY0xE528SAi
Oyd0ns9pHOi7yEgoBpdLoJ6F0oqwWzw2oXKZJQ6HeZRLrI3zx3SDl9qQ2dLwMTaRYpn74hU5Bs1K
B99jXAUB73u856ul+zJl1yr/ztK2e65BHsGYA+lMCV81STpZjN0aMvXRGbZtGPfHWtMzXwkgGA1C
HT1gvlgNuQgAH089e/oOyhzMUAVYA0n0vGub6jUWGiz4vrY8okI8dCtvaFlxilAAIu18fM5tFbTX
0ndtRHAGSosSVM1/z05101H89rD6/s60MNvqSXvsanS09gQksUhT39DIds9SbU9vHi4a2PRthPcx
0FrETOG0Y7nISSnVl3IaKWwZixB7RjK2rFR2vPXD6Mpj5ST22TSV8eKg4mbqhp3JwmFnI03KSVH0
QRhTpw+HjGEe0PNsEiXRKK9mFD5PNKSJYXGN4+TSYJuGX2LMRnowzrhHF5Yd8Va/6+H8y5Fp8FDX
LITN/tqAsJ0S8eDQhwLzqVG9aGGAQOIU0EP4EI0ZPdQSIus4cWrW9PO9blb8PKGjHIz4sHPb3WlJ
uCzuta1CNNNNqrU0PhBH+3OK9lBVb51ezIswFDRKmasHJ49/zTPGsUEDcjeDAGGk2xcqJX0bA2LY
iPwugxe8BPTOpP8snStajEyKsR2KPBY+rW4muXPlB3itD26C03026lejteRBb7FeaHmU+/GQf0IF
pFlFLWaeE7G0/shJFyNHCQdYWuENRshA96y8WFaMHzNTDiQ1wvQPZ+o85tdk2/J2jqWBwIm8Ia39
M2WO9pQ3B7XI3jR7KK9ZH74W1fwb42XoA8mFhTtFWA8QeFa4/KHlx/Bkl8w8ravfHSupDlUaDh6Z
YL0XILvd2o1t7V17zh41vT0mgQLHm/F7YV5SFuEDGKBbHyDA+HGuRG+kpdHmDQ609hJfRwyyM/Mx
uBFW2L4mPYyvaHxock2+9TpdUgGJr4w78UQg6jPDEn4E2b7aGr58s2+2VpI0d6Az4Pcwg4EgXKiH
BC+ml7Rd+khzsoCQCmiYoPdur1ZGto1lE7yxPP7Qp7a902j2eG58toge/ezVEMyqPQR0SLQ7BzvC
SWImx+/a2p9COm9BGXySITYc1cV4iUgSuX0ILVvWs/nU2/Vrb5IX2Gphz3qoCq/CQoRaS9qf85Rq
dOAAWRBzkdx0YryaWd/fInXNPX1WyoMVwqAI5DcQMvhsVh0/wvzv9r2DGy3oDHEfD3wfwiwsTAi6
PBiVPJbJYP5BxsDQmJ4HffqWyLZtaZdHgMLVRoDDA44R7gd0fbDsYJPU4LxvFJB19tThPsuvSVZj
L5GE+lK7eVr7UhCj+t9jYS0AvWvkEEgCVbY5wrfxkRM88lVR/WwiaJ3UeHdWMJOVl9YIuqv4kzxy
C6Cy0/GjCK+otQpBXySfLLxezLP6DOFOSt/FlrkAgF09c+3dWXWI2qQiFbhTxbUrm4s+HIOidj6c
AExFA7LvEXWGgXZ0zm8jpquM1QTYpTNg/SiAPRrKrYkU3CtBMHjKcuAktRP7SUEjSLGXTmNu/Ikb
DOuyNYkgy9WLgxB1bl7NQdRfRue+B3oZvaloXbY9RMXLEJvQSMSwM9DOWGHxMlIC8yhgEbeAE8Nv
sriAazLL9+CSG9FtYA/jd4i4Uppyfp8a41Gxxa/GzYsrmV9QrbtbxiNGEMeANW5WZ2twonuNw3Iz
dkO7t4Y3McCJzASz0mLrlhRwtfo7WBa7doOHwenNE9GyCujhPwZKkVPl5J0Xq/GipwUfPFKfBVyd
QBJVzGGT6kMLqDOILpbpZWGkvDidiXh5INMNM/B9EWCQAV7/VTpJ4jWDNh2KYHytigYnv0LBcprd
96Svb4OKtx/btnoQNObHyHwJHMSxtqr/GRbyOPMeCLn4hmBFJTmO0eLLgPicWHqH4aUH0LTALnU9
elm7ASw90B0VCGDE8pr1hcMiVJQmRm0qZPRMx+CxHJQGOwQSbdZYcYpdVZUvOIxsJOjjF8mMJCjq
BXrWqqXL56AlVhWMG0slpQthuq43jM/UWMsHmk2qV6RzfCOjo2NzxBE4f1dofb9nAnaLYCX0gxIX
LPiff4f/DEsoV9QP7xruV4CFCGYNlQI1ojqiv2sfv+IAf8hyt2mvZyCpaY/nUzh7qo21hHPexsa/
qIuTsjToRcavGgmZuw4hqtJQy9TEmIPFQDMb6SVVjqY7hXZHeU2aDSvOisr8khmIa3W6GZhb+tjY
l2mz9QtWuALonBKKm0Ky7YP2qRrRwzZOxJpuDnfwsBB0THbvtZN8qIRt7QRi/yPTk7myrwUabFv+
spI+ObdfEssn64f4PhMd3pxooFevATQf0/CIfcU8j4QL5RFeztZyj4Br5K2mBChDEggawonvHRtj
eSxjH/SpjbXfdm/xCLwUsqgQlJjRNRnSvVZZW0w1TJBlEl812qylqL5dSJaPShyQ5kDtD8+EJalF
x2A15v5dGRTohnOuEpnovOU6FIJiVfQJTLicknhw5U0MXaIdjPZxjl13C+D2PR6Lw1T38qDm6VuX
2u+4O/ZtqZ3tQf6SwoVDm5mvSn0rSUCuWpCOiGOIiou5aPXBfN+10zvGgB1yoo06pCHLD9w4oRWA
FGBkk+q0UG2PLExOSR5TBL1LI7EJgH1Xqe6ZQp32A6viWvb9IUevdegUfd9MTkBvBHA61FCmu6wB
N9gNLbyP5TaV1kICV+9Ni5DYQJx7rEs3Rld99vHcbbtIXJWGfjSsF3L5giw5RfIlGRyQzsaFc/eS
d8lrYJTWjdsSsjSqd6ZFZZGJ/bojCoTaoSqTQxXQuWpKLhyloZFGgKbDnl8hHeinoOA8lpgc/arH
ADkUJWbG5fCDzjOwCqJ8gKTjFLiufgxARBRLnXrKjANB0dYN8Z3pPkmU+54Q+1bk5hEBS+XbSzk9
1PlMTY8BQkv13otc2Njq1D0y8DxEHcF7ccYkklRRaMw1yxHfGCC7DhmcNwrnYVxspvtyjLUj4hDI
MAthjgp9cFTaLwXa97Z27W5Lq0hhEVjfOSNxCVECynzKCLZYPz8e1Y5VzxK64Ygb06gEHZhZ3LiS
sF/B/sqS2BUzFBh6l5jKaRnT3G54NOfsPbXae70j6a0bhskrFOZRzGWetIogK/IOCYxEjL1BwvCb
2RAh3WEIP1yKvaqL52EMkPL0yjUHz6B1VzS0CWH0AzF1doZYKL1TZ1J0wrmMt1xeX1RrQj9hyVsS
eL4yBy2o0+cmseJ7DKnEPyUpaJ9UxtglE3pB3bg3exQOKuxSe4ikh3bze8jfG1Qnj7r+bc3uSzZG
4U5PQPSD6oIVbAApnRx9n8r7bBroAeHoBnGDZzltvECOGtlT7S+t0g65ZMo06/ae1v8lDrWPTvOa
vBNHs1PfW2qANwWsJ7GEIrZdFx8KOlBBE3oyNsDHaJ8uFYmNqFrMv5PwIQWzipkqbAX6d6lU7u1d
N7nuh06lDCBS1WVwTamMhU54shqHcnUDQLjS2x3gbnUjp9AknxJ5U2IM9y2kAaxPsb7D9Lofoyw+
60z1t23dhL6aYgHsG2rnpg/Yd0PKGXkbQvsaxpTotHpZA1AZ4bi0ToESEiUSk4lQGMAEBp4Vi+JZ
LdvYny3gDpmYvWYEwgX4ZtymZJD4ikmShd3A7XaMIfH6DkohuNpokxTwqJRowhLBCrjisD7UKa6w
Ob0keXVsx+K7Yq1LHgQJo3bvbJV0vC+fpd3uhxHqrKxfXAUVTirTS+OSQtBEH/jAio0qUtpac4IJ
z36WLQNaQSlk1u84r3HjlxDIsu8SnM9eN6qTGYB7EvUAA70HWxdgGtaR9PZTujHL/FOFRlXh16/U
GOkSDdkkWMgUJpw2MFQg4MdDb3CVc42GtiqRthnLOHzPvtLOt7YtuC4UzFkM0nZYf0TmlxPLL+qG
rowfRwKX/MQw+IHqt8RK3mkXfjft0az55TQ8T6bd7UUgHsiBoMzap5+Yvm/7EQt0jlAqDQYvkcrR
boNDqOZfDq7msRhzP23FDdoQ9EEy9wkZWRzqVr/tW/Vooq05s6g6qbFyKWFJUe25D+v4KepLGGnY
JBnhdzHzGyZHV84RyGsPedR/W3oWM620kEeRe2Tx5VCigONwpcB0E+nKrygwrA2asF0JlBD3FWkI
DPPkkxwCgqO0KtsxqCkbIGqXurXw3Y2MuL0pmbW+zm79ex7MbxQgz5mJ9x1kVOwMLw0J2m4+/o6C
BHZiPd0qkfFLGatHuHTbPo6+elW72vOAKQdlWpLjzNRwxRXUj0QC+4ywr1Ep0TQP4xccS+L/Wk4f
fgcWKnemTtmUZcLRjaxiI0Lt2bDEcSqTYxiBIGxwnJTte1GJp4FVwFDEu5TBPC2SA05iAlTQpUll
T4CBJ+2Cqqs40LJRDH5QVCNJqcXY4o0vR7rgITQC3YgxpWyTvmCW4z0GzdVmFaISwL1pHaWCjdd4
k1P+ogx8kUcz+ypAcSt1fWvUAKxUNSENdsCUn5rTbdFWv1odISpS22LAfIYc7AUVARRpDcBywrys
VRcYaPo9mcdcCTjC02V142SHydyTt/BVB8O72QukMhrzxyIncqXM7yvE3IpxIc+F3ttLzmcvUMW5
HFMhlO0q8oKqBeGCTTZMAh002c5c+NotvGlwzLD3G7iVFsGLoNpTuSEuCMpCx9xaCuUxl6yCgth8
SYznBBi9K6h/FLx8pgbd5pARwnr8U5qIpMvEfQZhOG3AcrxLBwmcCIz5aMQqQm+qLe4g/zS5cdcK
1DEVVe3O6dCIdIg0Za7eVsX3RB0MRJofGdLY5x00N6u7VnNmHlWij6hx0JZNJt8kkuJFdNfGHQmC
d/rg2LryNsB3xKoc1s8c5L4SRfekaDExpZiTV9HiRWTo1YQGPykf9nWvGkdNwiGbg/EXaqUP/IqA
ufGGywVqHVBU0RB9O1O9QDa6U0prQh6QMvVIOYOctWLoYQ1DqlhTljJLzjqlI9xKjYkHdLniOQ2F
klrikYxgFpILXUxnhdNKB9mBUQrSTopcubFL84iPBVJr1jHxxGym5PGnJcPhOKpEDmQ0DBUO/Y0Y
Adc7Ntp8PRLWeUz2xoiLUlcUCuYZBX6bFFuHOVBHEEsvnkONb3m4Axv8mae/iZU3nh1Jh6Amv1Bf
KCgA3DXcAAK1QxHmoEJQjylpTQBGXyOjA/IA1gpwpunLnJlW3sfGrtEBYsddQbncBJNYUfysIOa4
dYifK0B+V4sSyVjd3Yn7ufutlkStDHPhcJWbmDZKomOVqfDgWj1NuroIYa5ziQG9sSlJqLYrfUmy
QIKCmMbOgGu4IKCiTMY910XzoI8dAIE2aTxXLIErQf5C0NalDoGhuKnY4EZ8TVr4TmIw73sGLVer
9H1kuRe1MgkGQ0Wug7i4tWpyJXBrGtu2F9eygWY+SZNlS9L/qmX41BL8sjGbkHEnpK5a6LWvNs2j
k7YOo4Fre6QKQHRjMXlsCc4CxM55FZdcIUoK9TSaOTsdF219Y6rMRQzpXkyIbkJjtjaRa9FyHJxr
dyamqNUPSUvcuu44f/LYzbZgcA7WrOV+X1kHWRWTH8Wv9aSUFzOE7VdzGLZ56JPZ0/hqRjYZsXqR
q5Lgoddbu7TBcFITYQaS/u4KBa2E/hwmdnVMXBZhws2IVgnnj0ZkFsc1KR29rHdZWj0TatzsDFib
WzGRS5cPpadkwWfZzTg3NF1uesMluWgi1IOQrE3Ss96u+heq/Rj9OyAl081oZF9D23uNDpF5Vqx3
08rvZ5xFVlGSNGSgjOvnt7xJEOi5+eNo86bUB8cGHouIjBkvwbXmh24Pj05OCcPVSC8sBQWFEIW5
ks/VjlVFhSMZe6Plmd3AVw1imCkXfEg12sVmnh60sTloNlSRRAGq1UK9mQJkXo8BJZ2ISBiEeCzg
VOyK2RAAercfG+AWTAso/cPSp4yJEwb+qc057jb6wFoTjyuedYr1RnedahPRuk0tvVHTT8mT8f78
yaYvMdW3tgo2SStp+6EqueoYrd2Yybe5z6b4rszqj3poOWLTd8F01xrHM24pcCrU3RWcIwLIE6Ny
f0mWtYFB3MKU3rbZqzXSOcStxJxLrcCZkXYiM1YplLuM/QKX0sfhle6ij17Tq3X7Bqfvn5mvpBfm
tzOmoEtK9jKEh4xjLzI+jaABbZh9IaMeQ/cB78i41RaXjzucddWi+wqoFIPYQy3IF2iSrRsmvm2F
t1XUfDR24tewXJjlmbuoc+660b5VrNgLa3xoG1VLn/qufStFcLPsqxbJbV6YJ2as+9Z4q9x6S8eC
xRZYa66tkTns0ZGeoBxVdv7m6oC3VOvqdpCngj1Onzddt8/8koiMPB2eMPAWr8EwBCU2rAx/yrW9
zhBJakvn1YXwUwapul3WJyrAl2JmqVNOhE4wVEYZiZvT/BQ1+dtIoaNFhz/a/TmzgJgOxXNqPvGt
eZylRxIV/I5+SD2692Lo7pffqyMUM87ie/7lHZJDtbAegrb5GEqqWnNMoIPVsdYeB5grRMEqwSEY
hgO+spj065pLS8aV0aS2jsAawM9UPZB99QqRhK+74QqgX3XL2SgtsTDWfAGc7eO039HOfo+F0WDH
qEAGP+SadVdN8lg7084i2TBnWrwZKvESdfoOJSJC4Py2qjsCQRKF9Fxial0ULzGVKoVoiE0hScNK
0/hlVMYvuooEEDUA2kC5Gl2C/z5HtJX2h7GtT2ZK36DBKS8XtlfZm/eVHu7iTn4VKQ1XWQGIHKMX
as+SkbAmCUUnFMcCXm7dBeYHha1TOvW6h3oXnGJ8UN1wnw/6oWCVnM0eLBTqUJfQGv2WY0TRptvI
1PZRLI9dLJ/0mIm3YuxmtO5JUx4CMKrwY/DW0XUpETyXI10lQuedIARc1j0GFIEXvwPD7n40sSQy
KJ71IvKzKH9cDvxWiT+LlKoH17SivxvwPPTkWJPX9Ia78VQr7l2aCJwnzjON9rchIShVjCdW2AxX
lfqqDQ7MyelPbjiIXrPmYeKU32gWlrGiH5TtoOUnph5AAc2jrtb7rNFQ8AVPOtWHkvlLkel3AJNI
ySw/aV+/N6Nz0OKW3rie7e3hd27m5ATiaVRmr2biojCiOq3ya9aary4znyfdeW4kdXeKEV95az1N
mMMUBZxdW73Qx/wAyiu64EMVcNbm5k9S4QPIk10ikgd6zscBPksy0WhFX+Hm8b1KrG1RPVmy82hS
7SI3/aWr9IEt4zEPoZGI7jdlmAO5YFOXfNaKeq3T5j3jrFfy8kyC1ZteDu9DS95PiJGrJwuSDNPL
TAsWRATlTZ1Eo4QL0MIlydwbuKMe15ijY4XPuqFdCn4Tw3G+eK+bapAAP2r8Yc8qnTSL62elZZd4
fKK/9B1Mzl0V6ndNmnykJc04Oz6kMjxHM5hHQKaGAuXEME+1UX5HfUIAbn8SSvdmcFJZiP2tScu8
iJ5poj6kTfROAthNWuvU81jgdgwmnGCvQhFnEUUQg0nFtCu4j+WdtCHI9TRT1Ha4N+byftDrm3Y2
7pRMo/zM9dIJb5ogOcPVfKK49FhzTdnMdEQKjQihafbbgkOb0VNo6pJDdRMQ1IZN4RhcczEoGzIW
UdNtra49EUXL6quufRDos30vJphVPTG5LLQnuV0OlkDPLkF40YJ6J0ucbRH1K8YZJGt2Q7xdkFO0
QsQWZMaEeqLcQdohQ/Pe7NOD2+ZPmun4vYFBthDGpiUhtFVL8LcT0rtHIx6OZLMiTqDCH+pvYsqN
fTZSArKnR9taqjEDBhJR38+9eRtP+oXArV/GKA8hjl2ZzeeALmozLxFnzUfWRdcie3KlxM9i26+T
8xG403EU4+9CKemkaPpd2yTXYOsssj6t+hy6XV83kHiaN2lO7zaZVlnivkiHUy43N6nZtL8nfFUm
VXDaIvsSk9NW0ZlOGXVxHFsdfn14SGwbVGJLZwNdDNCk0+BSi8toRifFbSznfZAwR2LE8OELsTBD
tmePlr1Bc6MvnLNdxTRrm5uPBC6EXm9rz3S3bt2cwLfQvmGNc4jM9MXsOe2HOWTv80ml/EC03yHX
ag4/Ck/CvDDn/Z54PNAc33Wn3ajdW1X2VKT1PjQexjl6Ra38SJgJRmum6mpHuZwAxHKxQJQ7RZEU
qAngtTTzz/J/oQs+qIZ7kpW8lZorNrWOVGf5h5mpPZJnBq5KuucxBMUjQec3HCkyetYzfdf2xYu9
xdV1KzRoJoCPWIcgLwRHRpoG/eflSWNWvXZ2yHIv+tYb2RKRZj0VevnQyR1QQmKH0yJ/dJCUmP/F
3plsN65c2/ZX7nD74YxAFQAa7hAkWEhK1UqlOhjKQqiLQA18/ZtA+jnt9Hn2vf3bwaBIkZRIIIq9
15oLKmFWeF+NFmmoadoPYlmYyb39wgYOWhwJIxYx561cXtYcpNQG6qkBiCRgSloURTSCh+nK1x1Z
nxSY20y7QbSO9Qs7KxGOp8YZbjErUSa0zuHY3s6aA87PPEdxd0wX82y9Dj1F7PlpIJhtSuaT6/a3
VvIlWkuZY/UDb+NXqq1QtumBkh4lI1yn3jMtmlMU5j9Cy70JYxJOZ6nOrmjfl1A+YLw/jH18dksq
OBDWeQPsgy3AyIUhElfekRKe38/OGwpRsbfpkOd5ddGzkY8Si9FhYdbyndIBrEVb1U87EuUHZAN0
oEqfcFvWtoXxZR0yo3Z6lYUqfbo/pKK2t9LtTN9LhbqAIfUIaQ5RTdzYmDuxvw+XUvtf+eeP/5b8
06QQ/e/kn09wJX607Y8f/5g9ZP581t+Un67+B9xDWCaGTsaPbUmUl2td769/0Tzxh6nbpiNRfZIk
xPEv/1Wi843/+hdT/iFdHWeNZQh0o0hGf0k/rT8815TY3z1cOCawiv8JVMIQ/yL9BNXoSTyRQjel
8BCh/jNUwpkbU4tHm4w63dH8TUq96ZdHy+ywib70MDYvlclaxF/QcPgayUF+u965PbIdNACK2I82
VPT6yBbR8uvh7YHtvrJnnp16WAiOQ4H87+k5IgIg9/PnnzddaKVG7nXHUlIXzHGcbmE5zmpY2G5t
h36zO1BhnwNNmbfp6mHT2xal/HZzDCtvobjIvWp1tgFCZDGjmzAwqnVUQdtHY3XUzsqSkW9MTLhg
WV7s1bCh2CyytaKBtlyNJuncBU1YJL75QCl/HKG2lTqbm/IqWXR2lq2iL+epHYomTElx9M6eHTv9
VD/jcx9ZQmBXvjUt8QUVWPxpNsgPiictyKwlPMUaGOCiB9VR1/ltJ4a70Ypp+BGR6BOZgYSHVAo0
HLu8j0w/HiJxQJ1EFyVKgKvCFoqm5KrrHDh9aGNFGb/WjXk1T1GKIheNO+klN04EFV8ze/y57TGx
OtunNKgW5AbjMxHiMUG1NZ3DyaKtVwcGTUBQBk/tSEFKhh7K3BzhSzk5FLeKe9QNwPCZ32FA1Xbg
eo9upA9Buhj4mXXakZif67qZ6MexI54FmrxBkPVXUJkDiYVXCwUtiQWeDvGTpYqm0kPHWE3a9LMW
P4xd+iWnDFkmy0KVmWUei/R9Zg564C39CInQQqbCsnV0NSzVUH2NyH4sHN06iaShJJKgGeytAIWu
Br4DKahOA8dw2TmksXtDl286WZb+oZWa3JeJ4V1UXt+ZaMXujexiY4OCHQF/eqbLEQnHCtxibFiW
Gda+JP+dXffy4ACPDOKWguGMnTjJPdy1TrgjkANnqzl9MRLMZ1mV6Ezj4EHKUH4F9Eg0y3yTpdMr
YJHuBLkaqbC7vCU0+PCHL/52oSyPbV4V+5mABFFCEk+oBOzjhCAWK7a+Rd3KajCdbJ87nDZhWp8R
Qxn0G5tjC77L7wyJdhf6R5HT8xXjA2Y99pcqbINRuQRPRfO64w+muPP2kky9UzSYB7eTzQWXe0B3
BNzh6NeNpM6god8M74n0OwMr3ZfuMPiysR+NZPia91rKbFfdd51AuwjUkTom1w+Cpbox5nOM1ERH
v62HNY13zYAQm7QPZTNSq54Sv5rAJGq2TfBqy4XYnUoJsABPLwG89JSyWpF5HWVPjaANmmj6lVhO
ygKQbfT0g7LCPslKXKO/26plMVtKAF2uWX3l7GD52mMQFIk0qZtVq+cHrJuG8NacPdopDsy15nWw
+4jd6nEzjuj4dkLQM1e6GKnVzTDKO3oH0AF3rk2fuVwXT4aboceLjgn88xxbplax90D87CEcru8r
JMr1PL+2o7cCrMgBmS18eYoyht+bEblfcdSeEUYVunzLHFbaepDYYj+q4k22HmIuPcb1Hg443IPx
BhDQDzYZ3YlQO2yY69bOMiy4HVn7Oec0OzkmAq8IuUi3IJzTSlj4gIZR3rAR8W6Aw/H1FDtvWFc5
dnlMBdW02PPaPQvglBwkHGfOqBOde44KWlIRAge9NtlwlzEKHC4NhFlIn8pbub5JpYrjwn71GDuw
6MIVVo0CwZwa+64X1vccXX0VsSRNprtpSLpPM70L3GMNWR7eIyEo0Uvr2BQ652TC71OeCaDxRT9L
8rNJQ4sNTe1mOPrHgSrbwgbE9jKPeq/4ZmT8BBr1PdL8BlQRq3JaE6tmtshR2MUPcxRq6OwZOWEl
+LWNBr3LD1FbczbGEFEVNF3Pki/mRB9vSkgBmaIViI1ImuITeQtRX1AmdCIcAjR3lpGcO/q6Pp4D
An0VcjeqvkPJws0eZ3kYRveHNTG8DEjYTzPh8H597ueBPaYsz3XITOU2xattfWgFnB1ds6Hf5Amt
rwTlUv3hVoSikG980hq9P0Vj/jQVYQpWtmmOZTbk+xTJwx2wAj8t2z2L3fC86Iyb/fdaIVskk+3F
W9UrxJRou6wdUYWXnoHZ2RkCgHZoUPRDlM9nx3lI3dhvNMJJEcm1BCKRTWGgKj6XM/2xQi+G6wWp
Zm3yOmZnX7HERYj5NgzqzWwIKrJ0ymmEC8OboPUIvaj8imTjfZpJWqbX0WsTrZKahrbwLiR2gHz1
boWjI0oosxw8UvilqcR4XtHZxhgj0yvio21Di7U6GCO5ueQnLZ8R3dEgGW1LUC9cijuYqC5tXWsX
CmPtTlTtOZ5ljzINP+V01epckuYE2qOJ0/t5Sge/fWlQaQJw5MOrl26gCAo8xZsm5CKE7rQ2u/GU
/UKl/Awd6W25iharLH5SYI4PizEithbEfWYlg8aYfdjRQFF0NHNkfLPjp6I3zi3axRqi63xT99Rc
3Xmmyph/Rlhrk1NAFs+KwCOD6YOUbQ3kAhvyMqZhUzKpRO18i3HgqZFtF2QynUmjZh+pY6ehU2I9
RHpySLXFvsrihZzB9lMi6yiwTfXSYEw7zkJ+0tJgaPPpqLXiNkmJJu/oJR5w1migvWgmSUs+aBqI
LxjQuEUM8r7qCYdcuJdRcZXq4pNT2o9cOa9ilUwBf5iOON7B5gHt2w4ZC4msTd2DA7+V1GzNog1r
xyPLhwHknYqrFlAG8DBCM84EQIhLtR7M2HgrmNL3wnVvJsyrBztjUF9AB8d1zZkXe284GogTYK8y
RbZ5JEdxYqyz1FpZtZ/EADIiDucvwsWgMeLT19yYViWlLyJ83fK9Xgl9/SqBGzLNZJVZFA8iSwcY
D6kfpZieSSo5KfQWGPJUEHrfw7lVVE5CdLbslKkbI4tlPXEaNe0rY34bUIS4jWjhBJv9XWqWCS7G
Az0mLeYsUsZ3MFRpzs2oyPLZ741kXnel9MazfVhokJF3jbCHxRfr+J0iCGJzjQvWKAcVqLZ52JJP
xmx1D6NiRQKTOOZ+NHEpZuYD4muw/9IxmSQgHKCpBALGe7aiFJeiqxCyIcppj3Lta4BtcgCfnTYI
A66GJzPVJUqN5GaT4DmmMRynNiUyMbaDcYpvJxPlHfTxhmyrTvkxdvJThY6qWyV3FrQMBKbuQ9l2
dFiTx5kId3xfe9HTDtr+HOmhqM6S+Ox4RRLkA1t2ItX2xBJkl7Qx4DIh1aa0lMBEJDC88Iw8gBH3
lHoZ/+3MSjroiRFdvMw+F/0mVLXIq8NkHq2YDQG85wAF+4eyte6QFZK2sKQr6iiMYEoPETpQquiS
gRT3hJh1QG5gVZKePKDV9FuEb1YbPqcLi+XWKqI9F4kw3QcIKs1ppGVrGrINEOUPMXkSY0t6QD/3
BG85VndCZnRYBsygXSNf3agVl5ZICLiq1kBSd7RcKiHkwXGLN1IS2+OSk3K5siUd1lErsgGWwJsa
HovU/TEmjBcxuOOSWKljZeQXT5nPE4Qw0jKfEqUZ/k+xZbuKilL57iVgLpaNp+nyzYs5pKUyQlBZ
SZp6lL8sXk8hml4bWWevrAPjgJ39dVXKJMgqESAP+zGgHT9g8A2jDGeIiD+6Kb/Se6zatXiqsRGe
o87EebxuIpDBBLFsbfrcdeP3RFWwGhWOX3oIDzmNaFxFh1KsqOoaL2o5ZfeashUymuFgu0KBXsOr
HuYV8bIDwTY1gMVz4T2Qy0dJaz2M0TcwsPN5QeAcGKp8MTEWFjux6N4R5SaOOBPpbRQ3OKrs9miy
cbPoPAWw9L+wokArWjDYOLB68KQgARUkKRQLaLOpfKYWTr0PzHc9D1dJoh6HkaYFuP/hSnMnf15c
slX6k7Pk2qVNundWDy8473FjyfYKMDpur9QKiow0GCi08BvFLvNqtScm1br0CBAThSejtXtQ72vK
bV3kxgXMNmzg6jM+lumQM5b/vKgBZN8byqCrN3lU2taz0GiAeEqrgumbOzOW50oPnOHNwcx0DuuV
oyo0gsr6/Dqf6EOkUvMYVgz0fsXE1e2i82dHiFimM1jwzXTfiYXZA1TE0ZJkRJGNyWW+K+y898eO
l3PM6Kma8T53aRdf9cUiz8TErA1/KsMyLQIvdl4iB4dG7Cyrl4OTxFYwppH0Ujcqc7IWycPAPdwT
IheFkACq1nvBrsh64e8RVHOMVJWBJzt48gsB6m9xBpkDtfd1auhXkiBBDCrLFWkpLIRs2iz1ApFu
FQs2giW1Y0/Nrh6h3+UDJua3okSdYlTFsFfux6ZB3A5CxKzAQtu8p7HAObruXS3s2D8Ped2/DFU7
BSvO/+ddStIEMeOhPmyHUDoNZsqov4bIuS3SSSHU75lI24uuIkzUGVVgrVPvtrkg1UqomdG0Gjgx
4SBhlx8uCVXFFfqIki6TsJ0pScBZ74I4R4KXa2oIus8Jg9ElXIR1SRC6/byVjUSkZIrRmnkIAJ7d
wqGCwL4rtTXYfYo1FFQEq7UKSc3YsK201B16t/gopHJOC6plRwFwHNbHfh22+/IU33ikkYyLb5Nn
VkV4kWn6QOPOCaa5ypCP3xurISgqw/mbRXHFn1fJZlplTKAE/31SWhQdYymYmVdeQ6cMknZWW7nV
uGTnZdXruJrHqYOnxIyAzQev+6M+1SEexJ5aQZGRfLnLG8QWaMDvN7zSLxpMuM6SesxqN1WkvW4H
QV/+VBJMabaS+Ik1T3OLb9kOq0vQ1OR5m9Z+3W3QNrS5huaCrqNYD0sPtKWzvEPm9mo/J9Z7CO8z
0EODoE6HkypdGHwXhuIT6IrV6TNelXIoKkB9ALdBFiu26jnNKYTHqFpCwwsYAwSzS4xoJy6su+1Q
aHDc+urR7pzW7zz9WXlmz8QZHpIG1HmWJldVYxPSZ3T1sWmNy8Si9NiSWuHA4L6JOfN8S49KoDC6
dS1Sp4UND7PLjL5M5QPtlLLvwJ6UFTpPGv3v1kBnps3tlhzl8D4uG+exrlkaCNevEd8d2zK070Iv
YVyN8+9dox1Db3AvSQ1fWlkLgSUTZjscPBVOKYQvfWxe2Q5ikQxRCMJFMgIa420RBZgJr/9StulA
R3FX1an5ua1Tg/SEUOwmM6muMqH4sKLMh8k++r0rpjMxWz/wAD3FovBOeA3oN5jOMR7ZnoVxNRFf
n5yXsnwH9ap/I1LmQlHg82wUJu08YovsFGOQERnxZXSHHZun6VOdqO8As4ERLmwtYZRDMVDpcDUS
DWt3hnMzkFYVEI6C8tIdveuk/qpDKryqb6e8sB7YgRi04gvsvYmHX5wRsZoXeFcGO9+o1lcXQY/y
JapIjJIlXIYRxSS7232jStjYYbNCIKfwOrLSB3t8n6c4ezMs0PWiw1o1mU9gfN/dzzkMkk/MitG+
6Wz9CbEaeEfEfhOGwl0dl/N1RzxVsEAXJDSz9a7jCmxd2na6jz9u70XI80m0uNS1re+HOpuPjvlB
eOxylnZK6AfLETYgrnbI2/CpWmZWsYIFRupY041qyQHExoaF3h2/5lrS3tpl+zmGJejTo2HCXaFk
ENKdPVVL1oHrJKyxorzMSQaVE49taPa6H6Jx8WnGigt6muXiNj1aYC192u5iLTRf7tRK4t4O84rO
SEcTirexAKBcq7TDWqXt1oMGTdRrbS4+j74kJgy/0jkBc11UCGOi52xVjzcDUv3IjIMNO7Xhw2aj
uWNXP/68y9iKrrUhn7uJ2GNjTWLcDhs9y5UqQMaIZ3KdcVR8166wte1xk5n+0m7502XMWqEAhupL
o2VxLVdSB+7Vvx2MCc1kyOkrBBbGXsbkaW4q/G3RE7b809utXE/zICv1l22nU7GtcYpYP06TXp4m
ThSp69915cZHfDfweaV30iRoTSNagWQDBUOPsgqtRsotM/iAOuLLG6Zcssr1+hP/HkWR/sgFQ15f
GDN+aHeTTtQOThM4XtQLdtYkfxCppF/NlnvluilB7+GyulgAmlYPcYTPRh9X3wiSvzTMoOqS4rI4
VI+TVXgLyz7b15W6TRXvNSiLRENl30VGFB4I+sMEM4/hDWcrhHQig9n1kHiFyTI5NO4S37od0W3l
cKzQO0duThOdjEbKR6slcR1qorvedO7SwcoOfRYhSDOMM6SvhyxKPyhq0bjSVrB6UMeIWbDQAGit
h+csRdJvqegwu32GHJKaQcNXsGu0OTskM35zl9iIoEmf88T80c9lyeaIJtYYxe/s42/7aDpmXkal
hzTjAHqWb1BcZHgcgkkxRTvtFO74ljIdWCxxpzuqi8MBXdn003VEHjFjuTuX+zrhw3YWVewdQiwQ
PiU9+rOdNbrXGQYg/KvO1zLz0Hbm14UihXnhWkU099kenUuaHZRBTJzycmp0sDWAYKGVxRdcU+Td
884sbjKsPF2/jmHLctXPenZ0+uVx0gHlsHgF9ZNQvW7JtsqVWV+jiKK0qaX6bTXr+8LQOEHd5Nrk
w6EVy1AujTGgnYGK1lM3klpprqU/JkFNd/TU9UQ/wDeb4g1vETjTIpzJtcj3eB8+6a12NZsu/qhO
e6TQ/3hQIf2XWn8dWsq+6zK2HN8Fu+tdaoj2oViSV3ztxkNb82+3Cr6t1RUUnFkOJnn0yEYgNW+6
GSNZlMQwgWvwliEzHpHzflkXT9KIbhzWxEPbxTfT+kWrGSuek/pThYjQksY3R7lL4HQvpZfLXY7m
ntbPi221+iHuLetIbsvNSFzWzpOI6yk3I8BwYYTgVmLKgKsah865jXXjVIb6DYEtVMsI+PN7EbjN
9LlPE8Jb9PnJJTpFlyRz1YxZzGoN8hgbflZP/pk5EWXu6nB6ddQfGKROuS0fDIOGQDJ4ZFtF42HR
5Y2kFNe2GHnyom4uRYs4kay6+yy86fGoo4Bt9AM5Y4EIcerOEhnNrCkKASN6fjsj1AseqhXR6ik8
09sb5g/N676bRvzJKKuapLMqZ2H8JYqJesRyMxMJQNUw2gmWB2toLwUsJCLuCs/lva91Uj59HWoB
HKQE+cGi+LAEgwrWKa15sxvrY/pW0iUkQqK80WZhXxdR/LlMv7FTjSneddmhyzi7sbYLabBlq+9A
VqzAVKpWlkY/vq2fWosTxFkelS1c9kvm3oqs8qpP3qqeVL9pJHdzka+pPo6UB0xc8zMIhixq9j1O
pTrDOV9XczCMlAQIv0EJLky0UpRZVh+9XaToBF+rNB32KbpuqzO+Jia6a0Wi9C5eqpeyoFSuE+Kx
S3SkUX1TBd2Klc6oJpaz/rSsMvE5iEKuOehlT2HiNadw1dJV2VNmQd700qXcS1gqsvDAbKdoWAzQ
O5EOkbm2JRUpMI8mnRNfVw/EEQLHoGfemWMgS3x9OOUzi/ZQUp8Wgqf3rqM9YAHqHmPL+FzN3pcy
q0nU1GPv2DGkt7H8ZITJR5RatPdHZP5oxNYNWkrPiAzCgpRXOI9tvmtXXbqTs/YAo3tpc3oKaCG1
cz9SN/bmVD9Is0JtWtmIPHQiTpjY0l2eaF9bpAx2CBqK1PIgTer64Ey6dXAbi7wykPW29o2LnXg7
opxweq8mOhBrETFvjnFrFleDzpWm0mfke0gToEtgpadZ0Ub6i0MK9ZE983lxkQmU2I+Ax1LAQ4Jm
Vc11Bt7/OOYBa5rb1nAPDanvvjDjlpe5gWMPylfPHlVtfhgNggxaJpw7SLMcCAlh7PXnQuU38VMG
H6wfr6Rd0gFSko/B4yWGuFY3oTbuWi1/EysmUUu6zzQRbF+ZBjGvnkAfrl0pGx2cBQYQxA8rkLy7
xaAEpAd2EF7DygkWtLp4MGqSCvGiB00TS79zCBqaYEpoSlXwE7xvXYjhOl5qeROly3lYL6iWGlGo
IZH0AJOomu2AXXOJME+0klJvyXy5s41IBxnPHnTuW/ZAwjm4EhN7GWKQlfQcyN/FBvlGdfObqkpE
lQl8l/Hs6J54SkgH1gWYInNdJEbmt2TurmAerxxNIDVTcZaCHpHnRAf3u3PUy0L4eemANUrXktHK
DceYGAtxSyb7Ox02FSQdwj2q9/be0tLHpsokNsPsYZg5xcREw67kkkY8iyo3r8ksykqQNrJFz+ZU
l6Jo0sBVAIqmmA5kXAtQq13D1RUzqDpuBRp6l6BjWugbXaLGCXInbDB5sa4ULNfVVJxY/b6SwsCp
aaCAVgOBmTQ4x7x8t76ldm5+MmrMpT20yMaurLMNL2cZSQ5EkiB3cUlEEHgFaL1u+8EY4/hKOMTQ
TsMVxGUaK4wZR/CXMK6X/oB67ytO2StnoRWcjg3VHgR5IepefS0dVoNV5e6xwxd03DJyfh22UJ3U
gLf2232/ftSAakNai5DRq7LV/S2vpQQCndMwJds72diwVBEUboaw9uei4CFmNnKpc5cJcf2ln7/f
hAb97yJ/rrenb7/zDzd/vtz669VaTJAGl8dGtFv5MvqiL3Tx1jdcD9tzf/3484/49X7/8NK//frP
95tHTKwRmPVgIkbW35648fui9cXHjQG4vbUuY/1ULKInkcB4FouZHB1sYTh0um8UxeZT3xEAoSq3
OpWsrg91Kr/JOTsNw+dEVcyGJG3Fc1yBxWmIIEIsjN/oLSYxoYwd59rFLnXSDPDabJZou2ysxt9v
biBF5bLBweP4Fq5blS3RaDukrkQRst1EdeCRgLPubGLDAw273WyFk14Km3ovutequPr98e31nJKK
9c9X2XKStl/aDtJI/98r/bzTAswE35SVM3Pwr9/79Wf9fK1fP//Z7/zZfZbWuWenPaq1gG63M3mT
K+QTMom5336M1/O0/fuj263tvu3R7cftsL3Arx//7Ll/9lJFDz4qJW+KdgHNERpt1JXoG0T8t9QA
15//9E6zbthz/Hq8Wp+U/HrS9vP2sFTsfnDAj2vrADTPotOv5mZYOfPfbm4PbQdkg5TItPOvp//2
FtuPJtTv/1Wh/fdUaHCAiRv6/0MIX340RVV2/6RB+/mcv2nQHP0PyzFJIDIFu6Q1vujvGjTH/MMy
LeRp0tLlhib8uwbNsv8QOne7FiHMSJ5RwpGLsarTLOMPx/B0pGe2jZzDtpz/iQQNKVtd5cguyvP3
v/7FNjzb1lGz8QdaJnQq8VuokasTWp1Urn2CFvHN7Zltk/tFHwnoiDBF/sMHc/fzVf+r7Iu7KoF7
jI5ufbF/eDPLlTRU+a+Q0HmQDsVvYrewH5RB1zQEgqBDpnZ7gzXYRGFTmQClYY6L72wZzj3bRDEj
4XVflTad84L1bTLQF3Ig2OfEUjaQQvZjhyd3QvJrZZG3c8vkOSEvvs5pCUtpXiW5zf7FUCOhAy3N
tcwlntBx4ZUn11XknsZWGAdtmAmo1Jq7f/+POv8SFcU/akvhCo9vCrbZb59qLPN8MqnpnDCHY8tw
W7pQLtuHxAb/hKBfzzFsJcY3ArY/2LGf6qm5E2Szkz+7GinrjkV6caI4+FFYxXWeD+PexSS5qn8O
WQnSY5YkYsBWpMTPzqop9M+EnNMCPWZ9jpHBNc84vUiLjyzjUHUmArSM/R6wD2Eetp6VZlBh8pz0
5R/K8TG5tBRHTeHjKN3nKJBX+wl/qcWf3Q1u7o/A5HYeAR9QdrvXWeFuiiN1il39uUwwwxNhjgvT
S0+p2zIPoDbmKcmHns6I1Me7QfIFAGbL9sYO4sgPXGF3mYg+ZGa0uyVLHmuw2sZIugL/Fqg5K8MU
jJeQyuw7RZhVIAF0+z98V+tJ9/tJ6Vh8T8Qv21yhv52Ugr6rWXRoimDhu3Rbw6fUzN6IiUd1MpEe
mpUhbOi+xy+RksKnaGZVzbhfpH1qNey3Yd8ddTQUUQaZ3MG4iiJaHsKR2B4jGS/UNOXBVu4rLu/c
NywWyAKtFFCSAltMdGxQ6tH/7KLAne/1z4PIgWhFyYdNQLJfJ4QQKweqeVpx3quBAJVx9A6L5X3N
gYRccCW95nFJpBZuTS0hlcdNeizA2VVh1C/9WN4VFSceVCf02sM1Ow5MhOVd2M4YGy84YM6zIfeG
nn9KQ+22N7prYsTzqbiYAgZiN+Db4Bfg6PAtWiXlmdj17gUWv10463z5aXqLWH7vWOho2uyDiMO1
uPlAhHn7HwaPP7ukXEcS2+q65LcbvzFSW8uEue6M3ikx63HfCDpwbmTPgW5hxTYeOyt7/fcnhv6n
7+jC37bos9j/Is21B70tap13NCfK5FKuaPPCt9aLAa365zopP5mAxXeJ279mM2dwglkfowbgMLBD
5yaJPijMRApDav/l3/9tf3bOEhKJQJnB1PBMZqj62/tDUkYMu/r/MfS2LFFCeCfHgClZxRCr+NOY
ycDkga2l4wyEoFyK//Ad/MnbIlRGSe24KKbRy/7z20L2Avkzau6J5ujHZLtPomY8oPH00ao+PES4
m7PWffr3/6su1pf97Qq1De6Gy8k09S9zFIQPwwPj7J5Eh5EgiW6jkb5UPObXYS1IYqmx7VgDyETr
OWydpywlWFVNxuBXjvggVvCqGAgf85iWuOyKG5nCw0kZZEJB+yDhZaBnHImMjnZlCouCPyT361yi
8ZTFndXC58vn5HPZaPelJS/lwEc9o+jd076ESZN1h3yi1ZWjvUixFXJu3lGNQCgr297P8uJMfmHL
BnbNoJe76g0pK9q/Ek+FGQObAIlNGBLSGuk23zrxnMFN24f9iKmCTG1KsDneJLLK2MxmNn/ZmKE+
zVSbMixmnm+5lK56+4qGXbbfUp/rYjoQ8E7qAXV6qB7zOvDk03INQOBQ0Q2hRc3XVqtAk6zWk0na
7HXmJ3Oonnt9/V2mVhrj8wO4i9xX2iB2fUIQQsSFF3p8uLYyX+W8oLZYZ4eZVtyoFKQ4LxBuDFuk
oHjb034jQbeipVn4/+GMMCzWTP98SrhC6MyxjgG92cM3/s9nYmhAn4vZ2J4iz1gVZ0FaDreQ0pej
Fra0zT2gixMmPb2+MU1SnWCT3CzjolE0JqZhYik/HPKB4i5dd2zzrjjp7thTq0z7oEiZiFir+DZ1
urEvsGuJPrqG//vcp+x1jSIjyBCdTUu6RA9FC9YfulbVQ3OzvyXO2hBF6D4DYvEJBENakHco3hyb
rBmHyjUpyqDf4iAu5o+ulBfHSAQue3br4tzE44NXjZQqBr3eVW13NJCG3VSL9R2gr03S2fw01SEe
adc+VJxObbZHCfBoivg6t8sHF+7aTk4NTtIKJGOtG68ECI8BkZaBXZQOInaPSmaq7W13oRrZs8SK
9AJBA5FiQHpwCZZ9EA/aZylt9NTxfHRBD7dL9SWskKg2rY2tvQ2hcSaPaUoJR1EBkKG2T0M2rjlV
Ldlqn9TSn9FVwk3qnHvel5YOpryob85d4aIJjcdHM61PxpAcXFEkCKHHm2ZO+z1eDd/J+aisl24E
6D+p4QE2xseskupYNHVQ1k2/xqCgV3L4u8M0vo8xcPiODRdTEuqaeSnYqsXguYC4phCCgUPaBp/V
2q/BAaxRTbISCiSh6RFWxOILDsk0FZzJPNc35PzO0gxGAzpijJ4AJZSpB5Ye0v+i2rnosUsaJ9BS
MFu3KOmTAGMT5K6UFPHUxNdGgY6zgVMCf0XM6W8lwQj9Fe9VUftZliJrz4yrprTFuV4nZxPRuktC
58FdeRSZXrzONnXPScUvS5Q/pmhJEhoOqYwNn9AvECTEkBS9AnBFsQoh8+jYx9jiZJgpMwmnoq8F
doLT7qSw73J2V71vzN69F0mcDhrJRa3y/FpvQFbGEJ908z4eHY26HqnWrbG8E0ctM16GqUQe69B6
sZX9ScK1gC6DFDVDR1gKZhc1kV6V0YfGuAV0wyaTokqey2xC80gbb6yEuSMA73kylLNfVnCQN1Xm
ruj1owP44GQh4sAjT0iYpzkTsY47NOcAiUtIReMMSWnAU1klNWhB85Y09EOtae8gse9ZtALiy3Ci
mwarJ8xwO6jpX8hyeYgE33/RCHEFEfDSOpQLB1aoNquVyq6LoOy1R6z0WCVKhlgrKk8tTbY8TdaE
ea4nd3xotQG0Wa9Bk9CM66VpYWzrXNUdsTRzliw+8LgvJpcNDDmM6uGM92xMcRasEIziSNH0Cy5w
LHUEmOxkgXu3gs25m3Lz3esuYdx/V4w252bkOvYmrHZ2+ClX6rF07fN9gBTypp5Bi7gYZIkZCGTa
7WsnfsmK4QdKPah6AteKXn9qp6teqi+d6p9gHrxl1iVTy0VhuUR6ibY2mx3oNE1JaqAzfs4RhvZd
yKK7O9qZAtEEpHIp0fOkA713QkfovxfPTT44eN+99wxGKN246TH3VtaSg0rTLOTOISoNPZwXlJpr
3ILtWIAX48SEUgPFa9KJA4TJIdaw9Dy/HsrwaWXlEVC7fBraCLGXkX9JSz6d2HqpxVhcFw31Z5rA
wmdp+9kzmE20VGT3tUYyHfpjtYMHcg9GQwsqdgeUW0/a1BUoC+GLYwNInZnaqIFbJLc6Xl+Mzy6W
VHYfw4NCO55aXMx1ZXg7ZXXPjgfku6tvkVynq6MC/WhPGxOJjmpXosniPDvsbxBfFNjnp4QxcmnX
UNIwO7Zuf3a7OD/g5ypXrNR7mDw1LZLNcWbQjM37kgbgKpTYSeD4E5VVPU6fHMVImjbyknkYYZM6
xHtCBgzFcnHoBgVB37Gcw9DTTUpcFPHj+Fx7My5+g6w+LDeXXj+DimW6nfG6THxXmTd/1ZI3rnLy
y9Ix3QPefulb737SmasjL3tu6+ZoTf+XsfNajhvbsu2v9A/gXGDDd3T0Q3pPJo1I8QVBUSS82/D4
+jsAVRUlne6qDkWk0jKRsHuvNeeYxOzWKt7zq4rPZw+neBuXoY2SC5gLDQS5LNpmo6bqSaX9umQc
uVCMplqYo/5cuMZXUvBEkTYM8Lhuhm1zNK3sUOj+m06mbeK/pYaOmKSEucNo6rEu6MTWdGhXhdkd
hFc9qYr75qXhziqADQye8iW2AFEiUYfetiSsFxMKcUr4Q+XwkHJ6WQyJcxPZdKxqG/dz667ijmlk
nKDJsD8iuqxglSQL2uZPnUsP3La0dZcFl1wPnj3/uRLHBDbcQo0N4uF1d6sV4P3rQOzmz3Y4HDCU
N5sKYsjQQ57RXYYGnWYOS9y7Yxn3Sxy1T4HVETerONGixR2zlLaBQrDBG9Ukm7CD3kj3NVlBXF1k
KufcGsl6C0/dTuJupw3aU47TBKSvuRaIB9aqUZGzHqfUImiGho5z7KX70U9fNjo5hxrq06CgjwAK
FwGv/xgIpmt6tNSi7mut5HCc7Gf6KOazIq9RqN6l3SjXil0rC6GM7hLNNuNWmaZf41whOyJcdUMU
ba3WwQBWwC9XXO09iCZhy/AKgOC263AO2VQR9krRPxOPdarJmW8zeECZgqPZVB6HQTPgGNUQ+4sW
r90kGjZGY8VlIFk1tnEbF0dBxJ4xKTHJ+3MqY+PBsdgCNK9+qFuYBcqDiegPjS0ixNoyrwxXx00+
RR05RC0um1GhrtMjucA1We75uQ2ar6A9zPc+b/xJL5hGdGKQSeP8s73x0JKZNmS0LyzTKegokEdj
TdrneswvQx+Ph2BWyaVhNHFItWldNmAZQAY2yPhL098ZDp4xJ6Xfm9SXWfwTI6KV5ERuZtUepjCu
HB0EncCmXRpH2rbRxbkwsd6QLwUSg4J3Lc4ReF9O+o/s4lx2jRiTPmLwReMzGjHRnpcKKXtwa46j
0yJOBy7hK/E7HZ7bbkzp/jrZu6klZzu4FiFzj3Hwbz2vByCD0Na1g9surx5h79yXcXikFv0uu/4Y
YoXTHPHqNNaLccBO/Ry3br1o0vxdJP6tqNWlJsC2kcXsLoGOLRhlnMlT47rePGL/fGcMdWzLaZhi
BEB6Ry59FMMc4DNywLSCqISTKdQzBDWpuS7c9IV533CY9T7dxHttgf6iesSNuDBNDlcBV7NVMDMU
xXbWv86he5bovbXZ5F/mKLw5FC9mQ8eVCTmGQ1QJ0QzP+NH5JuvQEyNbuTDu9jY/AiLJETcSAqJn
cbxU6akuw1TSkZX5QxTXb1XNWGXeuvO9eV8JR6Rh4eAxztb9hu7W5Fqdcxzne47R6JR5kEwGgQtj
yEV4IZ2VmY7f0MvCZkYUH0r1qx9R/enaDKKwt82mgoYaxR9R6z0wYdoZNKPRgJknUfuPKBnD7WC5
iClVcxf2XN0yKE/Ief0DKLIeNl/HxLWtSXF1Jx4Ng7gwhz1eMnRbGnqNUzAz16YYvxtDt59rmHWE
bwJbgOtXytLJIVEUxBqPsnlm1sbwCKLw2hqRWcBn4gWd8+a6s5ieeKweWUcfrUFBzjSV974l6kJK
fkAtlIVZEKaM04fBDUPMg830UhKPvugHWkml9UGaq7iZSn/zJNGD/1lYxLoYab1zcsRQ85QbZiOG
0hAvZNrW+0Kkzqqfvg4y4aOmDWuXtEJmL85qLnMpKVkSavKC4ZVxbUz7XE2iNwgcH0YP67tO9lbP
74vkJVAVnWAFgJwCpTKhgupdJBxqbB1vsocbpaWtC75T39KBo3fM+XDdeAulILK66P0RmSXB3bWG
j8Ryg5UF4b0m370bGMLR/KcL7N2bkpyWAXmk1OOdnTSvqYU9MWwBDlIiP4nwRKopcTfAwVpMassA
BdHOpp5av1Y5M6hpj+nHwFqVUx3TGsU6DTatRvVA1mmxNgkXNOQQLn3VwZw0laMdJC7YydQEmAbH
eDOVFZEAu1No+bW25XfPoiKQdcOx0Ahu8FoKFVZUPXlOgQaSCoep5l+0hsxOo4QYGqHAlahLVyRZ
MkGVZMjoDJqouWerVNpiGSsslKXUWAH3eXVsSE1Yz5sn4EwTBhBjLS96qdkQ63bMvgiVSxlZtS+d
md9E+MwWMRT5leJ1d6MBGQn1HIdHrF8U3bmqJoUTorT5Pte5U9ByLHocTMuatUJYZrIg3vFr2IQT
o8v5sdfFfbBONbWFZMHopOvVJY8+xpHxQ4CcYSqEEKamLkYdN6lHxZH+g4opyXlIInjT0fQas7aS
HWrvYHScNgD5t0ypp0qMnZpXKY03crap8RBnSyHpPVTUC0QQKGvRYgjID5pWaYhBYE3ndSpU0iBh
nEPS+fzX8viVsS1kyrENTnY61XHJRlpYFdp3dvB1V8f3ad9fopzqfJszl0tDA6icClU5GccaZwFy
KjDGGcUGcD6YT0d2+EVfs13n4nZGMY7KdrevkXmg12D1Wmm2zuNG0EjGSVN20Vr0FIbzwgh3NNdr
ik4xZaPUhGTflbjJohffoAqjKadWoyghI6SZKHc9p4w3qOm5HAf2sey0YJ0pOWKz1kHuSyBsZWT1
zvXugwqrWuCRmglcacX0K2swOptI2DdJx0wButdeQw8tFRMhW/rBrABxUeYdEBd86/y43cdNiXTB
GT9S9bGedmAzoLCmuDHyOZRz0mN6PPnhYupmmlSvXWFvU53qnBpRVhpNqFrMKqtpx6N+geotPs49
GSR5H5RX2Myd84DX/ZKM5rXCgbhmAFWRc7G2IdELBUncvI+NRgYaGGaYBlGWQ1eKtdqU16oymAnk
8QfsYiZw8Dw5VYKYS8XKG0yqYZo4CmHgEyBIhEh3IUJ32WNbTNWKupqCqA/u+AIICV1vJCkeASpT
FRdUUF0Od1j/n9SUg7q3EMskbrFEqzrV0RgF+62ztzwzWA0cz/zC6h2qtSRAJjiaGi7ygh7fLjIo
kLoROTucU5ZBMGrUH2i1pT6SWsyG3rqDSG71rxKbBJfYlWcMeyb8JzAp2YLwGvw9NqPEnmlOZWDd
FLVy47u7NA/3ebmTqihXfb6JobP5RZHv6RQ8hUZ9Vatul0/oBRH5UxYnsBimHShmIARxccbSt4RI
jxWaJFEN1wv+1UdrtHdaar+2jvIma7RVUiMeQjCCK0G1aAwLwyikFEXmsWR+U4joiQw8AmCG/sU2
gSRVbbxvCX6IU415Taa1Czdp4RFa1cVzxQ5J+sMcvTOGF7VMLiDXrk2OCCtJw9PoRtbCS+TOlap/
LHPrm9Ykz7XPZJHwP7hkKjJQfC4xeHfM0GPLtch81jz48l0Fw941yi0l2+iYgl5fKdjAjbppGQnH
+bEfGKZY9TU0qGcuwmY3jNg6hKm/e6MonaXqYe2kzkykq06y0nzjqyUuts/H0qWsWdKjV6rcOcpS
k1td8e9Izx0PWopn0TY4h7S9MhyrkcCwETOnznlp0Y+TPwRbNChvS6qH+bEbeDegRCHqkNdEdVHP
Th4N2bFzMnp19lqlWADmR+AY6wAQItoHSaFrhzqOJ8fXdLeYgkHne/MNvHM6ply74RMPULOmG69J
IKhXyITqINZ/PDe/MAbhiZp/v/Yj6oQydzaRr98TbhSeipVf4o/nyItzAW2ibRCO0p+kZMrUuNo3
XI7MI+lh0Trnqr3wZkvUXzemC+RYN5C0wtvPjhCkD3Mh+P+99f/pv+e3P3oA1Zyt95YXA8daUP/2
8L8fYFLl6X9Nn/nrPb9+4r/P4ZvMq/yj/tt3bd/zy2v6Xv3+pl/+Mt/+x9KtXuvXXx6sZ6jNtXmX
w9171ST1n5mA0zv/ry/+x/9RlOBMFfH/XZTw9FoFNIPqPPtVlzB/7A9dgqZZ/3KnNjVzJHeC41BD
/4ONownjX7Zu6eh4BcKDP7A4hvsvVRWGYzO3sDRuaQ/9qUkwSVg0Nd1FqYCKQGPp/vz1v2zFz636
s05A+1WUwKmfjojmwkiwoPCA7pn6UD+1t8Z8pJheNdY1VhG8ZDIe9lXt72tf7fD1cd1MaSwbjiDN
xkUfbnU5vRX62bPRtSoc4sKku4uSRj0rSfzx05r8Y2l/Xjqh/9J7mJfORX9BqxtuASvot+abbwJc
tklquVqY7csxN84JluYJLW3uw0S7krR7Z2qUY7Ocijb0d5qC2B52eJ8NhisOmYY+4ycP0mXgmNHJ
G6lAqYNNciDG05vGC5HDYSob6eHpufftHxb/1ybeH4uvq8jgHcu22P6/rlzp13Enc824cr0vvsox
jyjXR5jz7QKj6WiAZUCgexvQ9NG7r4Ov1rc1F86UdHZk9UYI7iU5lLWTXWxQRA7ZGLVTa49uIfdh
ruC5T710E4pS7tu2uhO2wIGFDDSH2bXSC9U+0bi8/sNvmlb5Z4dw+k02nXNNZczpsg/+/puEHvqZ
GyX6lR09wz2GNBKOjI8B1d83ImsWNk2CU8z+ATPdAbWWl8oButpw6g2v24ZO+egA9zwy9tu4Uald
DOdBhCFl8yg27qxEIsXLNEa6fr3++0WfAU//tugcOwZHFEfV761cEDNe4wMgvmoFFx9Lie4Gbdul
5SScp/po+21wBKJLm3mYJvFJ/1Lgn3O6DVO7dheFmruGahVumf305PzlFLRigrYppCxLfsJRicRZ
af2QlmUFgkVmeFRAp2N0Jz/KgEdi29WwjEKyxVCcJRv2DcqXxATh9wD/rWvkXtSpcNdlOEZLgLrB
hgQrANpdkQNBuQGFju7WyP0dVmSqGGitS69msEXdaV8O/gXRm8usgxvSRu3WSrcm9Epwj+p5wHyy
N0Ol3mgQtA0IcjhW8uGFGV69cLrwqVXy5hwpRrLmVNFvK9VDIx5pkJXUur2Z73Ux6N0Ieb6qK9Wd
LkTOeMLb57R0nVKs3K4jgseabD6GXEocLmtFMwA6o6nf9/gTVoz7vg9W75IYWj2LzCcsoncMukrF
zkwrufv77T2Jx/5tV7V0m+hYYWrqv/XQnQ7dam8H4qqI5tTaDRUoB/aIhwR51u44trh0uuHs86F6
JH8Syj1kduguub8cBbaNAJBM4ypLLZYjU1Xt2ikrP6bIoJOKtBqle4Y34z79w2L/2oP/cYQhXnNR
6HBK5v9fzxqWgmC0N6V2HU1sK6oV3PmxdQMIiWmNlTqbMoOEB10dJZbtZGeDOmCoxPeV+6q6qjha
avjh+DmUAMfQ91UKQ9wI0rVeZrQPAqonf7+42v+wlnUNkYINVI3Twu/n6BaebEyJVbumTI9u1QEf
/TDNUpITaHe4GA7R9FHmHJzMOGljFp80P3oMY6fe//2C/CZ5m9ebjlqdGrHK0pi/8928wa65NLGV
mqyliId1VT6Rk2KdcuI3KXc0X9KWyi2TVRILzyTSuMsa6dDNvCoHiCXh0CUXiUN3NQ4MzakURWJf
lBm1ugoDVRgpJzYOA8QsI4s9tfcibO9aKuAXsEuHztNctGTwZ6RdqiCZswG9avIcgZT5h678rMD5
7UwGfc9gSKHZgPV+P5MxscrRF3vqlbBELNJddOwoK4IT0gGvR+bdwLzbyp2rMgHHCnQNL5Gln7Wh
tdYi1MdNEdXNdnBGuQ9sJmp1SslgVPrtSF16VSokl/z9trH+/UJuQyWbrhn8s03xm0oP5LcKJqEV
V1nVzkqkYbvlJL0d7eatYB5345gG7q+ESN/GhjHcEGB5xARg7CsaIE1s3hJ9qa2NvH8Dz+WctIAs
D2zYL2ho8C+pbBTsY/EeWTExprQrhNXqe8d4smr0h2qgg3zJA5BgfMOuqfRD4E5paFjiNmC34Mhq
dnpq0iE9UZjVXT8/2qK/i1XhnGoKvmsnkhqtMBu+RrvJqC9fSqfdc1WgidIDAFYzcZtVvvmhRBC0
wkK7Ko190COKknmk3WOT0R9TwEcLTeQG2mpM9ICpz55FmBGRL0zR+VFC6u3m79e7MZ0rfttRbMEh
gZTI1F1OKL+eS6LE9xpncElddItkRADT3g34l/BSSklCu9XfKW7bLUPGF6dhGNGzdVOM8OAi1Uzl
LlUNb9NUxgEOxdbIlEvTUEE1DbQ0keoTB1cGK9/Jqab5j83kJtUdd1OUTbGyqNMuPEpVu2ww7v3M
cjctCjb6fRaeNwX7iDiOeiPOTl6ouO+87oz8YjOCPi+cPLmH+gP6s4ZtEZDV03MdJBzMLtYpyoG9
yFEm/P2a0hhs/9uaQvHkoHlifZmzMuqngbDSi6a1PEO7Yo9+wv9Jb7wJnuOEHbEqNWPlWAoAjA40
uQcx92gOEL4bDIax0RdHCFqIDuCoZ7o9/INqclZF/rwNLZWupMPEAdmyigz5t22Y1r6gSTtU1Hj0
/Bh1cXWL1JiuaPzolYpzkrZy6hXapNRmJdXYJMNlwlzYsbA9zrtvQUzrDhg3vBmh6GfpIOQLm1Y9
DZ57HkWuLH3PSraGKJQN6RGAWKoxXtVNMKwzHS2Jod51+lNncV1UulFbjIVlABOuX5Us6fawbDJl
xJ+VmDQaDXwqfVJshxIoBQx09GIER5rVtPPrAHBUcDHLFEtvT3ce/o0bbDSbGlqGQmEZ+G6x0bFG
rzpTZx6vDZc4fo3ioTkR9FcknJoZe+SM1QU9ek3boCuSi7ZAbIBDWy4h3PjLykeRgqcHbFQIosDO
wuSfzr8I1n7bXZguwRQmOVqDRWfDL/31wBohEaAPGPyrEnf5JVVwshhKYi9NbCXLXDmZZvk99Pp6
Y4+Ds6+j8DDHKtejIvfwyUhdsr85vaQDM2AnXQh7HFf4Fhg2aipEMzLYIKIM9QYkYrWMrG9J5TO3
oSWyJk1dveRVCBQ5jm9V7Wtdl9pd7PWPdWup5ya/hVAEvFzx8ZTW6jaI5FvYWFskFGDhqAUGd10r
rPu0xv5M12YhItGuM2MNza7fOBzSCwx+zTkb+EmtARwkj/wlVn11xRUnOjZR5K/65M4OJ/duwChp
spYjb1tGDtynInAo5+Jf3qpy8m31hoDcBbpSt+L+9OOegM6ZGgfb6/W1H3reSZuyOmLsyiZ1YyyS
0JMVaW/tBBe035SQzVT4F06vIf0Vd+5IMAVB4lZzyqxuAoBEwOdtuSMJ8kDLF7TdROSX48CeBuJg
i9qaIpId3vhoarEYFu3WjiobNQiqGZ8EwVXdEUzBjk770exhfOUDwhMGvZcyeUZBr+0bZPjEhKpk
dfSCvqsynNxCS9eyWlcEMO+wnfdXugg+DdAmIhZ6QoR4rrXW+/RtbGJU2TLgd5rGpTeakwK87yaB
herLGz0MSgrVFZAFvdPpuloTBrDO1wA1l8SAvkeiI9qqqy5pm1CVcjxIEEgyLEAhV6Nj72HzJtsi
tQldV6DMBQNYqq5cmp7aTqnz+m1bRy+o4V4zJwvIwUqs60CkCtcMbd861i15Fs8S0OhtmHcbmsjh
SmrsEBFmW6Wo8l0ZQx0x8+q7keCh722SmGSLA4BqJV0PdTyy2bBUOjjO3EHb6abuL5MqvoQKTaeo
QL6kxklB2oF1W3Co7PrCrc/FivmPt3Wz4IRq6t3RKIe5sorOCXp1LuB6tQm8ihLmEFaXRALRThG1
OZqTHgWSDsoZSAM9rrdwZIbFWHXpmdivcxPaFLcJ477aFTC9Apt6m/GzrLAebpwEaDxKLMKOwiAj
VQ6gmd2lOFmHxlq1HrMwf9zbqhZfuuQjTzjAAB+5O00tLy7L7DHkyv2qPw+EJK8aKMirEJM0igJG
4JyQaW4qunWEe9FsYd/Ao4ylvAlGv7oxEpoXoy5YrRS9jzIp/HVuGgWSRotdTe2/GHzqpKj45otR
cZ6A5gYe2JkC1QvhV4Z6m9S1ejuMQ3cb7c2Mbn5Ys5JwyGc0pFExpS4mzzgI/UvR0krIDZzVgfXa
EEy3Nu1xF9a9daMlLRXbnIR0z1RMYmhHdIS2XqyFdN8I+SHHVH/pPVivbVTBUuhhpyxs9vx1P3X7
CYObKEz1u11H/cWdbmzCExalQ1GIuZ19hCAeb+FIfB9S378d667eK8K7zR0PSspoPORZdZbS889A
S4HaurLdaYH8khKFcE+k8DFQhvFC0KhN7WHR6uSiK+y230DkfkfYYm/zkY6MVrswHQuNOHHOlJom
+2NhPgYFc6EYCcgS8vvCcEf7dh7L+FF4U/VKePFsefGJYdr5Reptif0BlJvojO/aEh5ZFVnrAMXL
AWP/pLS0b5u8fykJSICXFNwbsbH2TMJ1W318NoOh3KSl7S60pgQA0Nr5A5lKRWQDXCy1G85TRDEW
0a4SJJnZwCA2dtyudIsOQG1ZfKzt5Q7153tQa/q+kd6tnqMKqtzGoK8rwAOP/bp36DkPoYlUqWFK
Bxzlr7vM3nm8RTGSHZjNlod2YscxLZoyIXkoqh7PynzXidwbzsrjxnDD4mBmzqiuZ/z1j8cqimov
rByyhq38UE58v/kGbPMZiRhUpklq0kwqk88bwE4qOML9D7Nhz1l2bTvi++w6NMioXVi2R6wgSWaH
cLqx/XEgkwTLsCXaXQmtcPb2BQRd0RxK95GvQOsd2tcfT1Mop3ETb4tJdCCnm1T36kNDg4mKCd6L
2SWZGt7KZkqPDoBeA6V6GHbzTTBBsgiqqw51ErxZ8Ig3+ISomhMouRY5DKAuSx59qC/SQvfgtNTq
XaAJPxDayUCEko5kYaW3Wni0Mw6WkTy0RTEO9yLgRJ0KNKxKd8ia3kTLidX20wr728NxCv8dQc7h
Jq8m7mOBwb+iFax0GYMDyC/zzTiBZD4fSrKbd8AvwAT8aXvkWkw49/Rwvud3OlkW82Oybjf0jKql
bmc3stfuo8TwiUblkozAV9l2nOxXIqBriC111VgxUcpW/qAZ1EFbH/RpGw94olDVKk5NjyVX1rb2
rmJB7zp0luQdW8xpW/QajgXhuxxLcBGlhw7BQlZXduoqQb7tdFF+SdyHupbhxre9eK2I5LVz4Qt2
IbARYm0XQNGtlQd320bHvAgKhNABVu5qmHADCSA6WiCsKOoVh06qH4qrvIJkJrvC5vAEF7CIESfI
qFuTYLSjuUwcaAtogiHOCaFTtjdzggpKrv2JoZU7cArkzG9o7jRTTNMESPUbyAXtSeBAn+bqKI4T
5d4ywV0GXk050y/MVarZZCjoUF5Ro6F8yuj9di6kh4k2RxQDwjy33rs+5MT5KaTZoNqn98335uc+
3/vjs//ry59/wQwoDtZEbYCx+/U704pT6uLza4pSDbfu0B9/+ttk+/EeUbaELGcTuHDg4ecfhwuT
r4FRvEtowSMcG35FzukJg1wL5Bid2+7Ht8yvfH5uXpT5YewXJLHZ/krzByTtEqRPkvWbCNHTEVPj
1ChjguTk9fco8rZKT54o47QRpwKZ9ACEANDPN6OA2NlEqr40o5oT/kDi3dASUQ49fNlDv0HcjOg/
wqt5VKF2r2K3ZcZhCIphhXgjwc4ifSowMYcQ4RtjFc8WGX6zjVIH953jcCTPL883DfOgg2O78VKU
xSQi0kOQGdOnuQqaB9R7RxlF43Z+3/zUfDM/TM3M2E3c7mr6I/PzZgKHbr5XJGgo6Y26q88PMJIH
lsdseZkWg7MjGwjNmVLv0xiMnCm5eCK0qkiUGlEZEQC9i579DpFMajpryk85uEsTnfB8F8tRNS6r
wplNJbw2P9tZKrb5aCJF5VNMeVPCa5mVVvPNjKv6fDjrsGzTYNf9fNKZFFqfDz8/96na+vwzPUCQ
tVtNEvxORZTY2IIiAlhVjgParuM0Zn9AcBVuBD0ABkCEbR0+b2BogIn7fDyY5s8v//Zwfl9dhdlP
f8EfAocI+r/+7P/0EYYDSFs0+r5BQ63jx7vTFNnvj7sjDOWY7N8/vxvwJKpsLjmQQTnLC3LInPDP
hf982+eXKqH382LPL/z2vrkb9vncTz98fuW3j0BDAm+qn129uJWUT2vjx0rqG8iWABymRS28sarv
1ekuUd9pupvXTBG3GYlTKtKo1CaaNWLJPrfo/NCFzUNQMMAJVv18f376863zvXm7h3nrjxRZpg+0
LZk+y8xOx60ehbtWFYz7u9Et1hVhliUT8VlnKIfOHEnoZA/oRxFVz7ME0Z1PPnTZ/bWGumbRowk3
sc3t44rBUyb6P25k5Uzqq78eeyZYZ6UKJveMBS5mNJlhTH96Oj3hrMwPmNV86hLeMVGgvZtEWYRT
NMe8VuftIhn4bkSZPxTM6mCSMoIR0wYea/hc9Xpegb+t/vm5nzZRMe+mP9b6510vLthtQoAPTuO/
2UpIFwt8y3EgSH2BmQcaC4F816b3jj10GMRJZn+Xx3HsLwpmXKqzcZSKhNAIYQ6ApgYpCz1MI+5I
CrSbYF3UdbVtXXTnOUNJuFajPNOCOPelKJ/MW8Xy9JOTXT3N9PeI0Pe+6tvLMUe01gTaNzLPjEuZ
qw9m14Z7UV+aWJVHNzWuBOaJHYWWb+EmrMzhYthxsjY4BXPNo0tUlXKdi9I6h03wMEqyyWxi/aKu
RMdcOt9yTlaLJonQFyK/JiSWa30fui/oR7RLDgNo2Ru6t1cH5Zh4BaUxS31xA8fatCIad7WjfTVj
f0TMTG6TSJVl7k8GAIIpZZN1uAC9fpN1TOhJwX0lnewlAx6D5YYKlKoyeaLDJBgbuMQiVjEz/Ngm
9lXP+72r9W8jDeBNlyouZO3Kv1WrdWATRm6g1fZBc1lAbYfM/p556bBRq8bdeahbF7bq3pXktd3Z
FSSqoo0eWxCoa5rDyUobgCPqQ+6so7QzX0VLwUzXRn9b+eG+42C48XOqVWEAvA1X1JkooidzMEwu
sZ6LOrb3V6z2SwYqbhnK7I1oguzcFj3KrQmoVza3nJAI4x7RuSYhxt/Iave4Ha+Gq6YPTevrDIuM
b70Y1C8y2eGPzY+5YpNvogBqc8SwbRCXM3Zpo73n+OtugLhFA9kFJEjNgO3xNtr6pXUL8xh6XAe9
Pt7QHfpIc+qUsYrbR60ybWmWKEYOKX2gU9o42RcM7ktFx0YsndfED0H+CMRxWu5DAC2XRd03p9ji
pICTp7wV1YA9qdK2SaW5J0grC0L3esbZ3rgu8/amHfBH2Vo/EKwtdwA2cbKbZG7WPSUUHTB7mTox
oSFhxa4WMdHjQqc49mU0Jhx4RBMzynyAvsm2qa+Y/PDut4ZzStrii9/a2t5AclW2xBYDMwPibKKQ
lF6M970dzGPfKS/NLokNAPmxe0oCPBRqGsBS1r4pigIjrKWdMFQ+0ZJj7WIDL829bplb9xbX2EhI
AKeL4uJSxF57uVN9T10/vESu9oX+DSNYZugbTevAA5r5pS/ZsQbU3noqs6Mm7fug0MUpfR1pOX+p
yf0qhrshzLyrRkyrXhr9rd97eL+H4UwLL72YdsRJzFXbvczRZg6khEpyJe5FCTJAyOhUqaDRJDUq
xNTWeVAg9WEsHw6uSqgGzfUHR0nWnRpBc05jVIVV/gUCZ7FnfrpHFKFuQ70/oUamfxG2+4K+iQXr
CbIWNgwhIpaOFYx40FB2yTA+RkUiH+IeNiMRLLG+8S2/uqLLX8qc8NvQTCgV0xXVEpshErk40ThA
0w8NdUvTBuAfzpRFoPjqyYG2ss0T+gdlNvhHF3pQZqLVE1xXZVybKx3pyRHn/1PfiuRkVCOuFEFa
mjpSIxxwmK8I29aPDLz6JemD0Q4n4BJNI3zKrFnCY3seOpac2T6yalk/KzkpFaJNvLNiZ+9DnT0H
hb3hLdlGFx57t9oUx7JvmjukB/dCCuoJPFwhsNXptig1vfhvk1/hkhUktAZxtR9s5SsesOJSF4C8
BhyAhW6FhzgZ0xNt1zeh5g9YyB5qf3A2fmHvcnM8R2nxnCuSEGnZb1XygxS3/6rWsbbKkdKsI1d6
q6n9qOnvarTvYAy9as9wXsezEgAYkPvCbrSHcHgJbV3fA4p66URj7ZqovavN6MPE6rjrE/omJuDG
JA1WLXPZh4oO9YJOg9ynw50Tluq67S1rSZrweN+1VBj1jA2gW9XWZtaaWJHyqAl1B+9IJJF4CHQ0
5LQDTmYpsBw5ro1VUcES47TqcfDVPSGom9YcnkajrNaFX9UXs80QnuWlu3bte7UzJBS2mkJ/0CMO
bR2swMwAB8X2txH1KGyxGGXC7oQQWzmbDZHUTXEvKoeSll7cBE2XAk/QmhNGgLwb5JV0zmsjunuG
cta6o3vQJ93wrFcxluLkBNcpuMdROXu8gAJVskD13wWPiu61VxuGJjk1yH9Gq7m2wxueDflNqaxy
VZRkVdYxOy3VyIxuLG4j2+6HpWx9MK9FXFyHmmuak8C5JNvapcVANaEZr22NE2Z+xtN9edT77D2O
3GRnGc2SFAhrq/bZCWyMshsrxlBiDINV5XHAFHm0DQu+x4jaAoRb32w6s+O4wNxMaTiOHgecaSSi
Qxt1CMutvQbK95jS8XAlN31202P5P8gwASOm68vKEsem4sJgW0W1Kurhu2USOpNrWAuG8BXYlL33
s+m0nVKLxpbK8c2gkqGXdDdJ3VO6HxA9NPUOXFZ6a1v1FuJEbu57R0Hw2JLcoqqGcp9AaHMM4yMD
PfmlMKNDrOK0MoiGuasSvOVV6G/VPBpvAzd+nWxt56rNwD7Tpz7UV+gcw9EqDQSNCGRouzCVN+xt
OWQ+9W48CzVVUWHt29zqHimtsPsqpBxKNK257uOssaxprNS9UpxXt0nEFN4pO/dsRC7ioVFg3oz7
i+yufvGVrxz3HWthM2jjc2BJMMlqgN9XaSs696S4eAYlU481A83fRj4dM7xQTIlk34NoFsdPflJ7
dPTEuAw6UW2kNVCaU+ntFh5kcBUM5chI9dkwkse2MxjBUmKFEUDSawgaPQz6h9iEBBv7+C+7zr/p
JdVPXMPFMlJ0e4lydtfpg7OlLExxhUA21XqleUcuMiRnVqSept1XHZrb2jL9dx/HyCKnz3Tte2yq
ZY0y3r3t/RZcSJb8f/bOo0duJt3Sf2Vw92zQm8XdpLeVWV6qDVEllegZQQbJIPnr70N196AHmM3s
ZyN8H2QgZZIRrznnOc8QSZvNkGGgVBbHPyUMT8U0Q2Rz8lNEr6y7QN1my1NbPxnfMrpmJshz9hL7
/TVJYjiF3jTvZ2Iaw9g9OHn0O2vGcm8OvK4dAqIthO8Ho+jazTg521y5wbvp/qGqwxloawCcHsTF
sZffLHOevN42fztGxiA58t+5veRift1YwDMeZRm8pnM1f6aJDwsVwiXPR0PNOBTh2S18tKx2Y+yj
ACuD4enoqJITV6j5Zjb1VwAwMsoUNK4MS8zkzgZjtri/zEkaXaRf3QDEU9ejHtlmZZ8dVEGn0VJL
X2jFsdoHj4ZaKq+4PPRxDx7DCh/npm4P3TIuIbWWLZslxa4sG3zc5KOnidszFsZCllYaAUQO/zEu
cv9nlJQf4QKb9Uq/uWhr2Gg9Jmezm9IVfgLz0EFjwDvj3MO6Cu9erfdxwASj1NmZleCBUTZzFXf+
2UQV/AsOA8U6ZmP1jOEE4uQV2rb41PTOU45mZg3UtTs0Bt4j4RMnxLKK3z2ysCsp9iHVjWvYRxdE
CcyLXfws+asMiNXpTMKfusBEiBSFdzlG06mwzZ+468ElW1woAUtVgIUXSoWOv4HEfh+MvxvPui3B
RhogTl4F8bkpojsq0JttMWyxmvpYzEEBiF1tcKQF9yYXP6VVnLNeGnvTsrEMz+S/5Wzf9gqHyYqy
KkcT0ZGFYFVP+WQMxwii7mY0wj8UPM7ZaIEYtJE7H0dLH33uthvwrmPbaKoKfD+McMdPX7GAcY0+
e/XM4lbh5BzHmLLJV1AHW+zwBTDCUDgeL73bYX71H+oUTXZYfHhyCr5rFX+64mfmmOOTnwOi7J2f
AmnpLYjkex0VaLgJFdjaUk3UmxoOSO5B/rP6syi03BJmTMxJbYEsaeiAuViQWw7VA1os8lj4Myuv
Aym09pvIehlKeXCMuGLTNoenLvVYfZnhU8H5W07wQUrR4QmZ0M4hLqz2phzsPYDkcIva9g+z8ac0
XUIoRcDXB1vEl/50mBPrp4B2TXmkTjAo922ezA9mhtqgHe9DcQmS6mfjautupxHOm6YhiF2I+YY3
g0hyp423ocEc3+lXwuoIH5q6+9Thoi7ImRfus9+U7tXqOiwViSWudjo8lij/C+Fn1yhGRy9RTe1K
S56SCNpwEMIN/yvPTDCJQN1NQY0biGRTW7Hk8Fq2Qdg8RDpIctooxgtjfPgaHPY3/eJ8CLhGqxQk
N4QXksTVL2uJGWJBfRlCfTBDNR97XwhY8IKgh2yu+ZMzkPM848hkN6TgyqPO9B9kiPvUavi9hcu2
n2XNarRZV2cjNaXpnhsslmRhzBtkOCbFEfERPupRP66sJ3KwCUg2YGMH4iEZPwyJUDNkCHlHEJ2j
t+e+//tDgdj12lTTO7wXTAqpXV3myjtUYUN/tmC23BwlUhl269SdqgPtzYvCKdcVP1TrIpWMLJxk
vox37sIN15oe5O/aSdgLjj52rnncvP1rNFAazjEpjDN5yzRrF34d+U7ITWdPRpeafoRkQLvaFEts
YhGFv9n4HzgM+jN+gsemKKxzkvtYgPMJYnbAF256xtWN9IxDH7yUNRpPrp6+6a/VwZi8L3usCVoz
aoLHUmGt6InO0Al+sOALSVOADgzJ7beYpUYbVBs7Ur7Uue+XkOOIxIxBFGzEDLWsVgjcJNLCzl3S
UWqXuZBgBu+2oFxdTRZXGVXNkRGwfWw6/jeVJGw6YjJPcM0wKJLKsVWAitc5i489HXG7IqaCC5oe
5FwLXCaAXO5+WRmbRWjTt+xuagieK4s0mi36BNRXW4UrgkWE8+6J3ybW7GAS+tLRjeHzlO88M+qs
nKeOqcZjUUQPhmRKgyu/2vWpOd4nHMZdB3SXxzQjsdp1H73IODNfwOKT19eyc3YYf5yDbxJTR0uY
7maJC5ZkJrwiTF5Pdm7066FU1PPIunZJXXVYvrJ33F7FFbNjvPaSrlsGXJhr0oB4oMkkiiLEJWQE
1JkS1S+pNuvJjXnFpmY6+MpH7dbaGCuXAUnZqd8gn+PrKJO7nQy3NIujt7GzkCjXpnXm3u1WucSU
mtEtmggDT7VrUZKWbnWIEApuHVDRW9fr8WoCnqhK0ey7Aou7Mclqazg5eJZphWHRfiL061todqyJ
qkHWx15/icgUP3gsytZ1Z/0hgg2anaq2c982N6212vhZdpp5StdjG2JQ8VmfF8tyO41Li8z3QwHY
4CJZebFcwdDHfohstiDS95SAHp/5DAG8N638VymNq48RaecGVrfpQSgj7piuXR6R3VMl/RLjejOa
1lz7S0OSQKR7qOb+fV4yt4fC/q1BZ1Rkcq1it7dfNUcixIfsZWi7JccteGiU3XxE1bBr3fKXbUcJ
/bgNLdzICNBARQHpK1tVTl899j4VCY5pbNDYwsjRVVTmMmJYUd+RXzqExvM2lDLdUozhkez8fBsw
eyANDzQOWsqlZdA9eax+oGwEdMFwtUkhxZNgb4PYjw8tXBdmWSzOdVuTYmlOdOtLUZJbFoFmkh6B
9SWbdtkeiKHk+MwQO0pHvzik3LOb7RwWBjHO0hwvRlec4jFVOzsOycns433eW8Q0wKteq87N2N+Z
nxEVlNe0fMaF/DHgUTr1np0/WQ7LEAn8pp3Wfy0JYUjzYrpwt1NJ3suQJF8uRHjWjE8Jx8UDCUZ/
qgm2kkNLHhYjUp40qrbTgOBS9UAUw7kEJkKrt2aPYgCwzk5JrgryvnV+CXERTynWS+L5VriI532o
Xo28XgJwMuPICt5BzTQHqy62u9Nfy7OqXALdu4kyDb/mDjecxcLJ3fFG1wgleVFbdnnw8+x6ZHWF
ITfJzf5sFiEGSdRN5T3pxhRbN8esnlwXwHYq92JongsyvBCBXx1W+Ad03gSG1u7un/M1Uz3lERV1
CwzkRjII+ZtGme/mOn6fZCu3yYK7d0upbo6+cxtlF0MFP/6OYMpAu2svtQmu++mI0mKHiyCIIBte
t9kdWSIO5kYlRb832u+s9YjjzLR7r4fht1f556iMCTLNTZT6eO/Xweg9e6o21o3wkE0sYa6+iB6H
yMKdKNslmmSMmZJKQO7mo9Nkr1Wd2BsSiqO1QxTjqpYexdHAFEUvEg6o7h+gdEAVJoWJ7BaWS+WM
PDuQEm92b56yyd2Nc5vtYXA3G3+u552Rxs3BDgTjv4DK2nFk+QS18DUcsqdoTNxjkmTj1h0oQHxz
qHZmJNydqLyHUQX9WbJEMB9cEcMwkORjILEgEYBEAwu0DvncapuZLY9bRCpqXhnYOQtuOFjePQSE
gPjF3irWeHUoMAY0jkp617QYSHYs4puuCU8IhPep5dUm1eriVMyRqhz3iZfPULvaZF2ZgFW7dm6O
fZbF1Nzi+68YnuT4r1r66n3FrApWuQdpAH4T1xsv/M3X8JTsV28c9Z+ZNLeJjglxnDscBuuLgiu7
dTMoUKcdy6sTivvgZwwbRQkMTSBPLXib10yb15XGCisI6PASq35ibksSQuYHG6qp1y5vMuiVBuqB
zAsvCI5+ulK25ybBI9EHLqkmZQxDR5XAQBqF4iEcWX20/oVgcFLwKjRJ4PRiwpbYbEfs9qMkfZlY
SSDVXazuwlrnje9tUBUTzWVal7mU7jVGFj3iVHGn56lM5ZFcgWTHWAnA2DJ6hD0LerS728XIlB4c
xQ6yz4+GZviS+8bbELN/CdF8npNC3lS2iBcjg4wItqcEkycnHT1JQlXOf38oDZdnTlVP4NgdlJvu
d0qPinAY9dxKG/XnlD9QJYtLjfX2vcgCdKdYqK0UewNJJi/SjZ5LXoRzoqItScHLW10wjCP4ipCr
tLuhhFM3W4b7KDZLzvitGTJ2NTDZAE/900SDiX155iJTwOiKyjyzZOmO09xSkACBOHlo/q3CuDRw
B16zMS8e2y9bNfs6E8Urt7N1WQIfV22zB0eVP5so6/HTE/yCDHS6Rla7xmCqyKEsAUaodt7/nS1Y
7RMtCsm1Wmb7OUNhmLL/MMM2O5i/x9RIz83AaV84xnPd8X9272FetqIrEZFHQ2QBkvuWnD3L/sia
PtxaVcsbFWIA1yFT3my0V5qiNiA04YDHgRlWajvrwm7WDGyyw0TkK0eQFR9QiCAXmipmS1WIK9av
6w3NiA9goHk2lTPutUUoZOoET3Uw7Z0OrZ4IrYeqLj5A8aOgGSTJ1cC+ak0ke06vdpbCC495zaDQ
ykR3box0L0bbvKW1eOMjwF4+U4JPjnV3Uv75BPtSy9dVtWvC3F/3NbmHDhXxHo1uewLMItMR0kbj
25epNL4MPfj7OpRErYi23snsDevxeEhjPa06ss8YrGbXuC5SnNJDdylDjMTx2FcPbfEViXqThXb1
CZCQeHHkKzh+kqssOr2tbSffecBw1+RKgn0aMXEY2nJ+eAPD4aJ7L0QZn0plvDiyA++VcG4FgOf2
TWtt0jGaH9txAN46/qlZym+HlO6Ckc9099M4v40FJJ2g/tGaUp0EljGkeeSXDtk8oJGtuytsDHs7
wG5cAcSy9OBdMR15Vz8qflVJUx5FOBk3lv3PETEFa8Z17cOoV6FJWC7DoGfuHHLamio4K3sbqxS6
OS7NwxA9Mfcung3jT0mw8Z6d4UCuDa2OlsVlZDJyLc0SJU6S8bSBrrv4hXPLAdbeQCdXD6V6/ef/
2APPBZJssDAI9giECc5kWMIvqrW7/adbm+bsJbM1D4mVDBciy7rV0JNfrVvc6n8NF7amgrIVHSWr
IrEPTeSNuR+SX8PKyiY15gId6b3XTPJMy7wLFlYq7X0Ing2JH9JqmUTZh7+dIv8EVL+5cQhUx/eb
c96HXofA1g/2djb364AYUXp0hndjPt69hI4ziR8J8Btv/A2o0MMJsIJdbotYjFs0v3vBl7WmprE2
qEODqz83n3NFlu64RAnCYfR3blv8TJbzJAhiclk7g/jiIUefPo0HdIzGhjIyOAxTA72wfyxrR1/Z
Gxj7hvBZ1hysHaXi2tcRmj1XrlhiUbHWlMVIYmCj9VwODLvClYH/YlV3BWWpEmfT8Bk+cQ/D9UCT
FdTbPFZkh/TRVklkc8OA34x/E5rEbtiHPQO5ZLSWqEiWI/oXA8ziMLlTuot1Fa4t2QYQFpHzO3bn
XKS2zsSL5jf6ZFIkgwwgSgqhB5aGwCyaMHDtPOuFgf7ApJsZ68EL9PTiEgrzmHBkJdOEqCWYnrXy
+BVmFqIrs9aDXMqzzNpi2yeIHqXpnBusSMQUkk/eo8vBQjNZqf0SEKvQIeGtXIhGlcOYV4fy23cK
92hQFz/UWq4ZxG0KI/M/HDyKgQ8IrHdIb7H68Gwth2cVmP3B5HszGnvdksBK8UdOWJtn7cEmRqUs
iYpBzYeLNvXQSC/2yYwRIUusk0ia/E40EvjukVGvIkb0JJFbsNP0H2TYZZuZhuvS+vZ77H+Mid+9
8WW9ZjrU7CtavfKcHnWBP9J3mqm7S137dXDEl2s3+iEO93YVKfpnGiAZR9QffvU0pxiSRxLNvV7+
tANjq6vsubJ1vTV6v7vPojq6TQ7rKy3XfzdzRcmrDuw4PHTWxLdnZ+BsGtt6sN38HEwvvYsAfRJl
xAFZTjeRjgi0fP3TgzpzyaN4YwvnYNApXUr3y0COu096wKeTIAVN9cGGDWaynko/PXcCuoZhFfFb
tSAvU9wjtdWxJm5mTRQk0UJhgoK5nN0ENpQj9zW0kKjTRIEN+v5CCJ999tx0VeVvlE7NBjFzzoXc
AgLy50MYO6xKDN852nX1ilR6PEcwbM6kvW1H5TmnXhfNtUWwsicr8SsAOXM2bXJ+/v4XgMj6rAvr
LWlAjf4T/eD+GwIxzqQ9LUiHPi/VNTAYbPsYbTsPnQDkh2lt28jGwixBOd2LJ419iE0yX3M9pMgS
82hhwNb4FYrZepnapCV2GRt7m4DZG+t0vLas7//ay2rWq89z/gsh1q1xY/+nol9JI+unHIP+ySkB
YgYaOGOn5Ur6RnB2iMHEvsIwUIn5ag+dfnTyD2SJ3jNc7L07RTB7zB7wzllI1W8sYUMJ6v6IrPqR
UvnvWT8w1UW9zqU8Bztq2xMrM+qvKjtlyfjDNSuOuTQcN6D9aSKr/POvPmJMJsbTOmuus6uTFUpp
1OXE+6C8hl0UpsNLGuX2xUg5KRlDffb8RXK0eivUFH+sDqaP5/Eat6a/6FW68+C6b5U1PiHPizZJ
Ln7l2VwBtTM2k+1ZC0/u6oIz3agO927k9gCPJxrDcDi3rIvO4PwuhKkWGy2x8bqCqtvpeuwakTix
M35N8L2THhX6m44tN9NTbocumFf/TINp7YcM8OYuW5TK0C0l68AFw9MTNi3x0W3Rd4c7VTE9ybRj
rKc6ZZcsX/oybMhK55SozRjjOdspaE9Tty76KlmpkYF5G1mMFXUXY0sv8q2qoAv3hfAeibQp0ad6
x/yKBjJ+dRR8T4/Tfh35KFKACTMbradPpOHNwfROJKz6V0ZZlP22sc2Uab+GZfBdNeiiuDf3C5q4
6lWD6j0kKiRnpjt7HvfAJA4Iq/RBI0GoUwbPzXBwtGkejOoLo4vYDyK7pQxkVzhL1EEpf6t8vS/6
PPilD0q0Wz3r/knY7S1MdbtpPaPc6J75J2AJqJbFQF50EVlU2rZ1a4bumrvYlivxo2KktsJOFHC+
SLmyZdDtdEyXFyCamKK62R6issP34oOAHZNoRNFXldex7n+NucVcMi6OzhS8NhYrkgY4J1jpHLc4
8KttJz0GqqwrqaTtjR9G1pUG5bGNrRYmSvszccwHW6jq3nn2zsl0clWhdZ/6dGZQSzo5B+F0Ssme
7Jb0dxPDikn/t2ge9YPhBvCYZ/X010/QudYLEk1x7DrqItfNn/NWDMSc+W+du/CvZDDhUjF+e5qb
okqLZmtMUYTdRmPTY+u09kvLudRd95m0TXfOhmkRkHr/ND7/fyLKyyS///u/Pn8vaKqM1zv71f0f
aBMfStl/mCsX5sq/WCoPQF3++7/ev1X3v96yNsnq7PP/8jv/HdYSEK5CREtIDjBZAxjZ/zcUJbT/
4XuOC9sV7IfNL+Cn/k1GMf9BmollBqh2fQesBnb0f5FRnOAfVhQS+8y0w3TtyI/+X8goHGpQWf7D
Euq5rFlAr5AKE1isL52/7JT/sIQmk6vRcSXpkYxu8shs8V0NjVrbGjdJ0LVnjTiB9DKBf7XvPzuQ
Qgw4LwWlzANDfXw9R90PiFaSfdYDdKjrIt54bgWwSSc7alsOdvJCR6xtVBxEOCZJtC4aGbP/Rqyv
k/ia+QxUZh+FzMl22N+2CdVhb7cFoRfzu/7ECiEZz4J87rmQe6DxQSIPLDOpnLChwAZmdt45m7lp
jm04iqPrkk85TEa3sknUDJK0urgALnIf16YVj+chKeeLnvFTBQXXQtrcAPobDOHxWlkEipDBoEvb
OhKMl+7ruL4awmo2aB38rWU/9ynWMafoB/YIA72IM99HHzdBNfnutsFZs1Rk+EAnYPq0XdF2dKJ2
jUKn2ruhaCAvQFosswKevj0+F70X7oDStAMF91Q32druP9updKl48XJxy3Ps2ijSJeS5ftRbf5JX
oJ0gSDLKd7+hj7UMVsJs+xvWPc3A94QdIOtzCMLAc22Z7FIkTS/OED5VoeJKL4GKe1TntqeuCGtX
ZI9J+0V2g74Q5/5i2dZ26tSbn+pHD8jFoH0QHeyb2gkwbIPU533+i4Seto1pnLWMbj5lwtBHr+DE
Pl2u60EipyucdocuBcMFkVvLzzpkYUKLCmCfqA+dM0D0asq4rorIc7fch24pTk2/U4ybBXKUkRw4
qwbinTJ47HxiFMmIm5zhlAivPIcmI+jB/JEJVVwIZqYfGy2B9gZQTsOmO7MNkIZCdvjTXGtPuLnc
OCE6ndhCHgIJcCeGFBGxYtMGVJxVF3iOtdkEHgmbZfMDazaenHPHipkHLkEfTPe3kdasAaEAQ53s
ZF9WgFDC8RfT/BfTruTOWka3sO2udgsMLTadJ2nZF/YOjyCwb6JIodvrDzcpg21rMYKSaXtrS0Be
2QzGzYHGWFBkeEvwY79IXQwVsRm2KAFJBrnQsCyg/BRjj7XHuD/zSTYnNUiiYXW0dybibrAxptvE
Yf9Ejum26vt3m2bimGBw3fZpSzBAwGtGLLNpAHkkSfgSE0Qx2F6zCRpsfHSAsWr35DHqjXCJ4hWV
AKIWMLEhZbZQLpK+mbKrU9aqkcFD51bNFSHebug6/Zq+4K9mUPQUEp27xyftrUw5/847AESsCn57
YfNA5gBoYJN30VUVkrsWz+8Aj48Jlt4KgNg/NEnqJXqBaFykJbMCLxMH+MjWvDY/8vwJbDDSWy03
A1kHW/g9D0Gbk3GQpOt2eq+t8ZsFPfHng/fQ+OOxt1oEtxZaUo8Wei4ARqfjcJ+mFPowPfR6CO1u
RY+3wLsPSD4axMzJY9ulu8iMH9Vwi201b9tooRmXD0Et2MsWvrO2JdTewEWXNCCM3iTCqdYRXS50
NfNgqk/G7d7aUp8jw5xNYAYb1jyfJkJZcs9nHH22uwvifh/AO2e1oJKDEdbQOZP2F/oTMIIVGbxl
Ox8bG21EqaE5mk78NDZR/JpWQJPK5yptxLbDA0QN4qK7SJOTqoHdtCL9ltgorEg7t2yhXpdOcHOS
eDiNqX4LIqc6AUyP/bxBx0aSog6PWZGGjwOCxkIOFXIWIj3DqE2WhbVk00cfqmV3AVj47ed/MsN/
w+zJemmKOmie9rfukUNV7Ewmnw7b8MyXoKrUVqtfSeboB2S/hJGXQOtYYKNf9K1NhDu89hlnAwne
RMyyUnZADgbrTYjHNWzEvB8pMpFqu8mjD0uDuXNngHqWGXrztM2qfUxGgN+1BJhio1q5IEmKgC63
cM6jRKTAUHvdpu5rJdHPMbprNipnUsoCJwZ7DoLB3iLRQg5gERufWeYuhQFmOkHPpjx5bcyDClkK
Dno/SmhKbHWSzcAtGZMx+VhFJvoXNFMNI42TgpOxsWDuLl4ag5XdYEPA00yJQN6DvWROC/Tf3+AZ
f25LVlNllOT7uYg+/CgYDtUfatYfeeiyVSohT04SduZhnNE74/m6lWwbSh+l1LhshmSPn5Ztatuh
cWTTAA8zgRjoSxKgImAVpEMzbInx0jJwyT3Uu2UGExwmV1yYxF8bifUwpM5xaLnWUG/cHVJ27iC8
UEiS9uEy9BttNz37S9c/B9mx72rkNhihL5kvrwosqW/c3I7kiJTpZeD23JCoKl0zes6U4ZADZRR3
ozf5odTV0cj9QyrVwcsDep7+eQ6aVxw7L0XMg5IU76moQ9zBwPotHktrbHaa4K6jQMyKQ9XZV4kx
bzTpGg3RJBgGj5yrdCQGSCAkPSFoqkekV1ITStvgfY00+0QxsxYPA35dO0e7iQAXiCnTY9w37cmd
5t89NAuiappwx6v2wdbpqe8mA60Wz3/UDLibeDCpOfQBcne3RnFH3CXpaD1z0krcPO0RAVLITV/D
BRaaRsSV3wip+10ziu+mn4gWbRgdWYRxtIOLpcMDFsbW5ITmvyZZNP1Zjc5L24fFji71KaEAyUry
QPoo6rcp9NOoFwC8KvOIyuWiALKvHa6jjIj2zUDLyKUwXIPhR2ZnhxjC1KYCXepXycEbq+qGz4BR
op18NEGgdpllFAdUkCkfS/o6CNRyU2V/pDFcrznigseCGanx3W8LLNJN9WIVwbvXjzv+4LV/Au0V
HxwJCLZhMH/wo67fzQlfKPpMho3Zp2fMmjlx8kssibFtWOwd2zn7jabxC/nETJiSDO+i1wGTYpCF
/sX2XXuhWVjErkRcY579VpXUXb5ffuYdU1ZYxKugAdzggetcG8bwVE3dW9kP80Y08PAF2saABdiU
RN0lGbG9Yi59bSJy3Oeck0tpo7iKHPFUEMzyKkbIv8iAbfkFkNN5cGok1shENyMLktM8YWDL0sfM
wmNQSO9TDlm7tdr5MTNgenoJGILkxwS4fB02H35rkAkFpcNJySQnBAme9GioA8S9q3Jh7Kbl/Fhm
HnpYJ/fgJVh/qoopIdZ3WlbynVvKJ8IpgvwoVbotw0WvEL+D34p2rZ3vAr7nI9VKeQmtkRKJsw4c
brurFMKbTiHkIqhMrGmRp10zsfZq22sSg1qbg6+8kCDtF3GxBp1c2KyNxmE92EhfSOj7ghry4drC
Pyq0jSyhsrNVRQwxZ4lb5UaeVLGu9SxpNeunuGluVgDFx+vzp3zGiJM+xm5RbZEgUFKWjINruNxr
a24JLYGqGTCxEcqFutDaG7OHVtuYDh4X80mwZnjoqH1A3x/bKOQe03CZPXs53HPgqhCz4g0ydlNb
61G0jwyyLmEFigAkAFjmEfeDATBCx6yLXEMpbtnZ2YzjYBw4kfrtrOb2Z+U275S81HZIaNbOwKqw
luqOIHEJZTCQ8GCcla7TvBRdF67qIe+vgAIIHHeMkLebzzvALCz5PUwNWEsO0O0DQLP8g/BbhmO8
m7tqYhO55Kk7zqoYHSCS80iKVW73p9JgrUoWgo8M+sMbjkEDVsTp31pT7ciQpkh17YchCR2kVjA4
9CxILYRyOA3OsAF6Pa6U18YYT7DSWxG1mTEzHpoIleqMoLjlgGkprPvmo5Gjt6od2S+IPO41I0m3
foW5f4j1m5sFEKfqK1kt0HgZavyA2/prCKlG82K8qXT47h3lrHPXhxJdeXeTZuPi9ZwoWb4ZqwTK
fewzJ1l+iudPxK46Mpj8Us5wNkOeUSSuxiYt7a+0vBgYSLFwiIywneZ98qZvbB5P7PrJ3TZwqfaj
fVFX1/D2dVNfawvhtgCrvPFytpWKxUFgpl8IB2YA5c0HeLxjiE5wnO9Mwk+ql590UY/+ML1pXHGm
Ad3NBh1ZNh+dobs9mw9mWnP0VA0JqexkG6LpSs0cthmbtPX85MvoyRuTTyQgfMLttvXQGOFx2LTJ
Z2z0x6jFN8TMKaG9CdyFzlQiRbH6TQQgAXfhibzwY1axLbVZ4TEm3qBlOvhx+hVZr+M8b2e6twHs
pcTFDiL+1Q3GbLXEEkUv8RT9ovr8GQycIbAI1wajc+sauYz5/ZKYGX0ITXjGcQ0/guMviO8zysI6
lW+ZwWLCABwYqrsbJcOqK4Mntv+bMp2JDbBqdvs5/JgxX4fkSqpkOC1/VF5Wj9LtNoPvnCB6Twtz
foHtjjfPR7Gk23s+2z/qVhxyjAzegGEx5oQ24m2J9B4e9IPwANtbI/wQzoWRT5PHkZzzMbEfhWm9
OU17wHRecml7X4AeYiGuUDzw0TXFS+SiAZTtDYvJnTg1xn0/eym2oH4vCViMQBkbiZRlljK7/Giz
Ot9ZjvmS1iZGEE5l6xgL2+fwdhGaux+NkC+M5q9Y8LH9bW2DOHkZsCZCChsRPTA03ldfRRfqX0bP
6cgG0mXA1/g71GgIvdI1KX7E2o1cBRQC2PIbSjs/hzJq91ts4L8ib3ws45GJQE7bZwd3jzmuI4eX
LCMXq2JosHw1NVFcXlTtqvYQkdsh2F4ZdvOcC6bCloYfPkLHsHFrSqM6jcI+dZFzwP+Bwdt+D2cW
LTlnO9kc6+UzN3T40gp3v4gaYnkdtPwM8DPVNtStgUh24ZFrNUV3bCL4wsCnqmEbxXhNpnrNGOSV
suKN6QWJQR3dMyKWe+EPO8gfNYs313t+kn7anmsUv9uxK4BmVsW9gAlydCCeCSYuV6MwzUvmKWwO
szp2A4eGJBdLz/RRAu5EyNdUmv4xwTmW+0rSKBvN2gmHPXd/f0qc7pol5m3smQBwcQEOl8iJtfGc
CRtVDesrI0b50ymMCDYPvsCdgXY+PtfJeJkLGP412qpWNN/C5y8QT8hteYfmMShvqgneUbMNB0EX
QWoOmRG9WhauUQ+4b37AMbEqjPhg95BlyXP4bCnrMjJc4lJUW9NiV5XIPZMryrjEefBSwveCBz+8
tg1lQZ7aNPPpldrxC3klW/mjainjcs1t4aPvJhzOf5gmxMUjLRp6jOwwS/GFVDE8Vq4c1gz49Nqq
9C6N1F0mTbruDPHu+/l5ZPa8ipX51RqsGs3s1oSkV0VxLdZx5724SUgiS3MfnNxY+SbMp8l48QcC
Uh39ZitGMEIxrTJltDMy+xZ4WM56MX/g9160SezounDibesPPJcwtc3FCENMj66LK1bh8CFLrHOx
5N6HKPhafDonoyh3A/betQBdsS157vA59vtU2h8gWCii5S93YH8wtv4mFyV+QTPY5jZZvaIQn+SL
kRvVsTULLkW0IFCTrHups+IYRzk5J213Lpl4bjwzPf0Pe2eyHTeSbdl/qTlyATDAAAxq4g7vnT0p
UZxgUaKEvjND//VvgxlVGaFcL2O9GtcgPSkyJHe6A2bX7j1nn3g5mGNCHMIgl42nVw5CHofMZpnD
RcEBMRXndmv8KDP8R5A6CE8ExIDrn8QPWp27MgebNQ7WblopjS5Hjnp6ypKBKUsZbcuqe4MfTfAU
hc1YgFd1jPkEA7/eolm4zAkNtq6PXpnxbdACks2Rm/sq0JhkFIh8S423yOtSzqM0J9OlbjhR/CoH
btDeazlJusOr7HLOC+NTgXVoizKhJ0sFC6MmL5pn9MQlUIvcg417wB5YhfzXCKpWswzOgcMkuvxo
2xGnu8U9sqcSiegjWhmYg99RigMvYbMd11CS3HWP8yTPKilgKZXeznEi2HWa9gbym+Fx6j9qMWKP
YjrCzj3SrRI3be/4JwtQdRg4GlNzT11QTteuoVGJVg+1lLr3JuD7tGI34zRMu9bY51b7w41oBWYy
+1gm6WG1sJ0tlegPL3J/lp5V7ccCOEnve9llaMwnFeijCQYrdPr4vjPjB5EazIIHrurAQxuOebvh
lEMtOPVbC6TrJo+ze9JIfqQagaifkQVcxzekPu5zW623qChD5a0z4YZ5JmLwU2U/R0u1W9CtRnjR
CA1lUmWuMpyseyhq8dwTTrWhbYtf2hYhE/JzNzBrR0aDMMY0EHlRmRhQrUygWDKlbjNFfnDLwdx6
BxV1X2od04+NJQlDWblzcnQjttBYLemMoiA895ipAVZ9GEy55EJHSmYxFCV3WA40VI/RUB6xuJQb
Iy3mjaem6rz6vBrmhhRkZbvDK73DNuxvkyGAnXtqI5JeScFR7Q9lEIwNw2Bcj0wPQQEg31sfYqZw
ZAUV7l5a+l4gcj6mmYU4J6O2qKV3HhP9x1dMcBd09Shjg8gwztwonAg564SuT+/z86FMCnmeHVue
7bnlAvz8ZhekzIoFt7pmzSRGMu33gobVKRN2e45765aGjLuv21Kfm8pMQloz8IUIkzw764OIY7Q3
aIPhb1QTX4oYLTtdGA4bmXV05nQ+0E5uz80yHMeyRC1TVYRkraSez6/GjqLGn09FwwbGSP7U1w+l
1abMJXN1icaAo8jnsyc4Q88NOCNZ1UER0pP3kXHyvP/Kc6IlXvOx/+V7VKGMuxv7CNkGKh2zyc0Y
eChE1eJv0S0aG9rQaMSl/cdDUnFsZbLyVawckGnFSySfqIzPL71PEEa7Mjj8FXqRduw/le1e29TE
yasd98LsMjtw5zXnDmwd7q0hQhjWO1ur4k38fOi5a3ajbb7/61u265+pcpsDhlNaav/6AUPgP/7W
5/eyubSQxrG0/+sHI6HqoWgp5sgtONEBJMURN8H5Xw+BEvjbP/+cwnxolY12LeAu8Fd0Wmn3xsHr
jTOA1i4EppmHftk+eUVU3tQx9fBgsJuONLDbMrqU6AYAx6abwhyWndVbVojIVYQKSw/jaZ/JK8Br
0CuMfrewhCE3BIbBwpPjjorTh7Ji44cmZz4WkWLITY2UsZfiWlls9tMxvXoYezblQpMXwBWqpkH+
XGyDoMJqOHEmcK/9nB5U55e7hq6UMT3ZMR7NkuqWLiRqfXjpzJ+BF+AYgA1WvsyZxlExgzrgorxk
jlgdsCQPu3Qg8jl7tqKiuRpNToPeS4hCtM9zPK2bAC4Il9y1XR31906BssVckp1Vz2rfVNV+AaTE
fiOyI0NfdlUvPi8iQNKH5GK7DD2ezN6ctmVuHitz7s81qaBEsL2YE6K1jH4QKA6Mvg+cE8U2cRvv
VEQ9xyVcmSySgnnQAVouDzVFnB1/5+xb3DeGle5lVAQMbRAPOsSPV81Ha9d32ryNHfvYCo4qYj4U
Hn3P0v2SW92wyZX4WRrySXGoxt13QTdTMMgmVt5woq1TZNiI7RdMezMiiE2Z+yd8vIrhCVyqeJie
9eyds/yZTFP6LWK8i3rnMVA4kIIMC9aMj7j+QjOe836FXGCIqpcZXLHAzrUd+uEtKYP79WkbH8IH
xjnCEnG1J2n2UdVEiNLBZxA3v0aIWJG8Y300yydG+V8d9Hb8eNwUifla9ays9aI+RiVeO35DN6Mx
ssL3oOTqb8lMD7u2n1R3rftUkt5qoR2a9df1t9s6tBtucimXQ7B0794Q3wcGxXkNlonWLvAegHnD
bRb7nNwc4JLucxNR/yzcHkWz8mIb86XtpsNgAylM0v5Djx3lFedcOuDslWCwV9GH7p7tbA2aWxPX
OAOebCTNqY1WO2FQI9sVpJiWP3N8s0xMBjRn8yZLgbsmMcnPnCqIplTItaz5ubGDHzJ2l4tu6EFZ
yHC2IG47DAMgxoKRJJS6A1drJIqOw8HtadPjVyY9O/cHTBKpvEc1yqFgZUsyyyjqiqgKRRZRtYZE
VUz21reOQZF4J8gXZJ/xdlvWnFKxlAYbr3fJdhvDuJNPVp8dmFI6NzYjuGzojG1k0/OOLBq+EQIm
icxx/TxUnVZ7lSg8/rWGpe1/HZT5zlpJRGEtvg218jnL8ju3atgU+NBJ2kJ0WuAeUPhsxwKZTKSe
pZPTQJglhY24i6sGL+rYqj39GmgzmQsinZ639GqT3Jjs+1wh8rM1Kbz6l5fTCF0Iy5rLeqAvCN0i
DRZ0cAwiTD7FUEzxBlPk24LSbVMHPoi9gICf9jHqxcdYDtgnYBdTUBOS1AGPc1YIJD9KUw/uaa4/
bDKWat/5IlNu0igduB3rL8qz7gIEYXuMIYDXUHgX7RcOWTgOmN2jy3UgD4wqOwUR7N2cI2VZus9M
1B0uUpq/ATTFcIHJ7XntTuCA36R6oHRO07D9ZvZLG7rEV3Od8JH46uJ69VfM2rdOWoKXBR+aLF/1
0J5sZ7zrrHifdqvXwfadbZ72qApd6zjI5DlL3HbvS7WWqWtCm+Ec4hj7RGe0LJzZWrtz2grsAxHt
NEbwzWz8I93sVyMRWH98NvNLjv5bKfnWUoJptxLspXkYNf5jG8jvvsfkhsumEv1Pu14emvbes+vd
7NAGxE1Hx48fZG7OILiNXtcLHnfork+DnQGMTzjGedJIbJPewZvmhcacveshPgaSLBUAYWEv6cWB
9r2fIzoxFAt26M7TCxEEeElz47HMi2szfDfiSG18kgAX1zzNbeZspYrFBtzdbQRHTKxpy24fY3T1
iw14yjASxjGX8y19qgfpyXtRdA8EM2+qSoYYGO4+n3fuSC8lKy3htFfslVc/JtqsN4RKbqyFktsh
K3KDkYHENROCE6PrfY833kMpzdQ11qgJ8BwG3aH27YSdZz0jujTZXLvdZf2j9riXEJbiB1XVTVBF
jxJFp5hHdSiddzIUIEa47o+GdWucmdqq9iUDSKRVcnGBjotgOKcJq+IU3Pt0kwRKO25d3PZMYd81
cZnG7L11vv/LL76bNeA7ZmfPIMdx1sDyrTwLnytTd2UeWVxHmsJ0WCeT2Cf1Rht3FalmHCO7Q8VC
a1TtexaXj4gp7lTgbvFQADZCaYa7FG8PNcg1MeMzgTXPrul8JXd8S7wcQeNcjensFSFy47c5Rs2A
fHMlRm4axjAbg/YpNfmO6es5c4FclIw7e1rGfdG8ZMMEvvPRdLsfZkyNY+O/HjXQChinQ38oCOAw
2QyshJGNM69R5sB7gQpvfRDE2xaLRqHgd2QzM7Emsw8KcyR0GeDqabqbTee1Xcx1ehVdaqCcFfTc
3iNtPXaZpZi4jtrmW9YPX3VOnClBJnciURgns/Rh7KoP2ByM3p3+1S/ane7093Z23koSXKuCsgDD
diuHb1CmYIhVIJCLptpzfvTYANJpW4z5e4KvMmA6gVWPQUOlvrt8npGPqyFhoD/V1s4vrPzoz09x
ZnQPWW1emym0zbbdMusTd8XKaWSnIX+sHZaty61UizD1+ESbfgKFM6ZcCa6C7JvidrMbkodTk4FX
x1zSyt+7FkVAxEbBWEzsZdfemCXzYoc3BjlBBgNzZH5rx9802mxzbi9VR+Xj+OyUSEgudF7v3TXY
zEtO2eS8j0Pu8FY/+7P1TtMMhOQ4HAwiqtkvqx/r/R0hQ8aLJ7e02AhIt4H6TY58hjt/GpKB1Ucy
hRvFfHXXNFBfyXIjbW9mKe2Psde5d7rPOYDaxo+65V9xjS/VajjQLb5iGMgAcJyvSAOOTiXVmtYy
nxJaxp/lvtd92JL+VBfDSgoMa92a76ohWkOgWTLBqllEuRq4t2gxW981jqkFeNkSIJ/Mqp1EyLO1
lRsg67BOOLOWo3EG1vqSAx/ax3UOx9O/N/EWEIdONgPRpvWyMJEhobWso+cgla9mwlwgJlh3Rnjc
mcNFap9Q45Zsoj7BP1k1P+e2Ysmwl4cK9qKX5pA5y/xScxyiq8AopPPbjScyVE3eu9ApcdyeG3pI
FGkkZTs44scKx4DDhH8LtEriIvftDdOD8VAb7legLyOgM4JPMov5pJd+be3lrqeIPES+DX3Bzh8o
gdAozN4rwhsc5yqARpkoAGUgHmrBjLtfCdMIJov+dqa5OvTtxJKBZpx2BT5+1hU+XIdk9uSxbeN2
Z0V1RELBHkY+km39ai8ZgdmTWEIDYZIOVicIuA1LgOlnenIGAdGdmd5gA14+GAZdGs2potburRWh
zxD+9MKlgKEPAJdLmCWyHyAr2ctowphEvhNv04qNjPyfXTaNdYg8DP8eiDeqZn5zlqhThXYomun7
aF1wq3Cv4CnJKfI8A8GUDCDTZFV7bOLTAqGV+MvqbLaI+wf01NSLzkifQN4HM8KQGhdOQd/qwMzZ
PAxW/oi573sT55iQ3VOQ3yoO2Q+9tVymJBYnRmadCbQl7koqGzYsnBfYCWFNn5yGXPLGdDdLk6GV
opvX9CV1ZGJu4GW/dLSFRhvrHMbuFko9Wmr1pdOEZwr3NWh+SIgJoaHTaGPa6WOZLo+VoE2nmFkC
+Rofo/zBr+PLQk/EM2iLQfi+yL4Y90A3f6mFwJOV4MKyjBEMe/7JdftfdlAigo/mg5OZL47xBgnn
p+ks27Gyq4uoUM6IgaBEC65dENtkDJpil47Vrb0UX1a7fFSRT2nQbMsWHYKVq/aGTOS+b+LjqLvb
wZrM0JltmoNdt48SK93Rj/Y3do7zbhEma+JchYlgD+FTo7bJThq6O01RbFxFBPMvOMgJFC2JuAd/
+kJ7hh4hWvQ9DpHvlc1Ypmyip3HyXi0b/EvfvvQVVne0MOpglPIWeS+96PnDUnRkC8gckWJqE5Me
uy37qGWZOC2N2R9yvx8xK8Uu+Hs2EqPQ96AGoKPgzCLFfNh3YGDagF597GfvmAs3dl++jgXyp6h/
wxi8rzrFXL6JWgqq8YaBOLFTTA7MNpYPzGY9Uf2U1eBvc3Ket32Pz2Hk+Bkv5VEvZMCkIOfKBc4w
GD/rSNzvHekHFFq0Ol2xT3R6GEZw4KQqfwdpjOi7wEsZZ0f2vvhQWy994JRbxsSIT4oSEJiRYAgu
7zM3IX5bDA9BZT8N3ofOSpyoYMOp1r83Xf8qs23UqPKmcDNqG/63IFnaELVbHKJouQqz55hrw7Ss
bOfMuPuYp3LXBQu9dG0SV2KREOWDrcpu1LSTdfmSpqikS7FsGkeJMDCXKeySbdRXv9oKDkLQxxaC
d/ndmScM9CXY8SG1HhPH7E7TWLE0z/K1/+7XdnLMW6ZJtBh7D24Mkca0ezqOXFUDHJ4jbT6++G57
k9gyPfi+3HQLjBm3fUkjXI1BuTxJ28jPKfcvBV+R7Tq7AeO62sdV0ds7VDIkm3ZM1qqjJbpxy3zr
aYmxobrxnavorJNy/y59Oz0N9nCnDZfp/NQPYUGY/DZJpzlchdVBNXiPhkskgTSvEJBGyIxcuWQ4
b/tawUacoO5axZFhDg77eSSMxDjazdA/5DGvzM4GFHoDM9wY15I5fXyqj/+/UPtvhdqfsST/Iboy
1T+g7ad/Ta6EtEWYyR8ibV/+g2YM2miXFp33TyX2+FN3//t/IdT6h+9b0g6YXvoYD9w/ibS9f5g+
UQa+xU9sz1ujuv4QaTv2P5BSA910kbHAVeG5/ifxlb/nSgWB67mCqEzBP2dJseYf/UmiTVhKgkw4
wUi/omNAzk+Irx5dC+yT207z3kfIeusyFEZdIk5V3IAXNOdd6rGN9Uy1P6+0v2Sk/jmv0vo9um19
OZ4tKf7XqB5p8Xv/+eXkvCnoHkv3IlxEt3ND0ERm/xhmr7kzq3dih5uti3hjYwzN3dr8/WdI63/7
/L+H0nw+vSN5d4lm9Kll/vr0RPkuOrA956Km6FvtD/2TO0VHVMNYrUzmzqNE2jygVEQt+7c5cOtb
/eeYIp6cS4Vrhbw90zOd3353lYxJ3OeWc8lLWKoAAEgLnQUiyJ5sepXaz0bGxkyCVu0toPiyD4lO
M68zvP3a6Q7UeWoD4z3BRK+Xv4kC/Ld0p/XFWWv6qu+b5In+LuUHUDPMpqEcqLVagThrv7krBqxt
IwvxEATUXnPAIhCAEUBFiAf6yaKPmZIP9lNRM1ajYG3Hyd//5wvmM171tzeNu8EKbFdavvTXO+/P
F8xUF4Ccp9S5JENEx6Il2gULrBnCl/3FeTx+ccwMxViB/hbbV6iLAQA50pRzvQZR5ked0RMVeiDe
oIUINHfe3jCBDY9enN2Z1jkIhtCZevUk6tbezASF4RxLrcsopw/m4fKhr7/JVntHhODHdKGGJD6k
fmPmC6jDdh6NvLnnJsvxvlehSX/5QZrZvojt5twH8wM66l96tcJGtUGklPbFKcm8b2Q8fDXtKrj+
53fLInj3t0tMmtxW0vQtT3qOveat/uluzyxQPCSaOZe0rk0QM6hlpAs/BjO3Jj+ALtIyMVdLa0m3
sFI/aoj36Bf+316ItUbvYVFZY3h/u9HiDEtTMs/OhTETcyUzuSnJy3xc+unQ2N0TCJGD28z64kQO
LqZyZbNOz//5zVh/179eORLhP+4UKBzceL/HLqbAYgxZ985liJJfhn1EmsoxE22oEwT3TgqBx27+
bnn799WW55S2BafDtNgSfrtazSFzvM4unAuREMdJofU2tA2fEIVsVBp7HBnLpYTUY3cIYcDI3YCW
2ajWEl+Ucv/m1rH/fb2RprA9y5bC4YP4Pe4R+6mFNcUSANzoieejuAoSenwA9WZWBI+mP/9wwXaH
ZeWlqOPHYb8M1Y011dRtS4VPJWmsm75jPK9n1z2PjB92gSwehUmZW8/kG7Qqj06oiK7YDeZ9zoCc
kQpaUzR0f5M+Z//7yi1Nh30M9jhf2L9f2XScodbK3LmMK7y3WproTq19PXfCGzNlOIxWv3Fj4NlH
4Q+MTIN4imZM1HXTPoLT3YyNycGqz6u9DxN6K0aVh3WTMFMaxWVwbQP7f7yLTFJNZElwFc2nGTFj
jKEaQ+6mk3Qu3YYaOwv03yWx/tVIRewj14vjiAA7F5er93uCXQ4pcirzhusmd9vjZKDGNk1e7lj1
8BGH1z6e6r8J+/23WNL1OSUOMWxdlCH27/fH1PiqZsouLqkbgO+jGXxPPN691QAnC1zYqAE5UAfw
iv7l88EndV1+5G1V/s2m/Nvew0bvoO42vcChQiGB8fdX0iRdXYDrM85dlBsIjs0nhm2QtiUT9gSR
LbKczNw3a/mOnFvccNJgJ9RKHH0bXUpQxGEcq/ipsgb1N+Gt7l9X1PW1eT7VmCBxaL0A1xruzytq
g4jUlpYXnEFVbiUBdjvL7cgeHohhkXGAnrrPkIL4/o3p2fqCRD0E2+TfrftKjBMMSTRxWzHjlcvo
ciqXU3p0h1jscYwhu3EDxiZcxlXlesdp9HcBVdkmXfEuk81fzGYXKicSqMnq3evUFjGMdTKhORy1
R/CFARkz0YMZ+5sm9oNdpd1zp5jt6Mw3D1OCY+IT7pPjO8OPO+1bhdqJ8igHBpwyb83qnWUMwdGJ
G/MevbpV15f/vAzzEeI4/NNKzKAOHfZnynBgCkYe8rfNoPKnzJlK4ZzjmEalduULc9RlX6fS2Muq
vAPZNLJp9yYcvk6j2fKZRiCN2lKhJeUmUvl4zjL2kRao8C718dmaNYGypZjzUwbUseiQS6Qd3SXK
rrfSKU9Llo9cO3Af4OwJckyQNQaefGCMnR6w4gPuxXYQWhOH5Nz2zhVt88Mox9s2JsuvjPEH0kDQ
+FziGfxIlG2XxckZzE+qOWdlNS9bZ82K+vzzBE0i1AFZWaYSbDINcEi0HGorliY5GciEcb/AFqBF
j/AtJRlqnI5RP87gHpZ9xNT8Yo9xte1s2e0pD7iExvzStZPAO8DgRQRMJjoBWQM07SatvhbEXJyW
pHokVwa0iZkc17JIFcPbDHkKipF+Suy22QwkAu3I0pi2jZQRjGzc0Wbp3HesoXej0dUhKaLJjtAU
+mfQx9os0ddS+2iy3djb5WLVssw6uHYx/e46IMNOu/Z0hlcUbdulIEJ+aih7sH6chV7pSvarZxbr
BdwXNIWmd80mjDjqLauyV+Ee4YmnaAY6pp9kKV61A0RnGc2vOHVirFbue89QcocgFoKGwXi6pmt4
0IDmwskzDUbHgzjv6wpsjNOkzskdbtNeyBtkRIcFu8+lUnpbdIH3NMZLsKllBGSn65j5Rmhflvkl
W5nbAEGPNuqzE/j/n9UEcofWDI3MVa9OsCPIPSaeoZd08f0woNExYemKQidveTXfOX51ZBo3PHro
jPQoKOS7/lHmAEijokJ94EbVrs0KjzIeQ1veeqR3RwqQBIVHWSrUQrI7pX5b0IQvfmmp40djiH5F
ph3tRpd5x5AUKN8wxIXaLZabKv6SN2hfiGsJ075KbruonDf24vuvY6PWpvRNm41rqpxD9xHCGM0j
bwRJjwkeXIkiRaHfMas/9EaEFlPP2OuSAzlQ061BbJWAtYWu1oRVxmV9skBYbDvPYOTQ3Notmiuz
cJcj15oA2A6WybD4bERAIyqxK59bqRhDrBbNP69wVZF3VUZcqZj0aGlHv4JU6Uu91B9BzB4cBEt9
P/prUkBhh02yBIeYiSfppyYM/x5fl9bfDW6Nl0h8y6rxMchT+7qMVBaCk/ShSUCAjNVwY/Skw7dz
+6RFfIidMbrvMGRks2YAnCGRCeTPtPK7nVsqtdeYQLdBPtQnCC8XDZEO+HiW7OWSxQ9z1r47IN+O
SgP01HHxTgudSHYZ3OKtae/5BWuMBso7RTYE3SCaL11Z/6JHPd4gkDKRVgp6enyqG/yb6TN2/etU
IUC30vmLEz0pGzFC3PfeR3d1lyEBW8AQuSEyaOt4Qt3pKg8XQu/OhVkJfD+/AvwGdNo0c7uuvXM8
bJv98j02qzVNbdY7Nxf1IU/Va2qeQDV7X5H8vaVWFGoQKrhpQZ3FEbKd2Q/ymyget+PoiTPibIJK
avR4oNiAcK3cZ7LvbntHzQfE8ebOLANanWZiEnJjZNe6Nb4ojsMHd8SjqJj4shDUP0pKik2u6UNa
VnPf5LE+DX5+Les0gplLIIy9VE/mlER7GeASM5a3xF2Z2S0kF8vwilM7OOuY6k0lgFxLTWtMe0SO
bVQMuJPOaW/Ja+pbx1lHNxlxAg+CtiljCeZSaG0dcrW47Wq9U5qcbKO2refKO8adFz/3lhg2blG+
KCebrp9Yl9ZxfsbmROzWMucco3kl2IjEQ9GguS3lGHyBi13fkpwHA9YrhrBK6LyzWVfH1AOFoopl
Y0Xt14kKDZF4rI6Kruy1HILnZEba0erhICbLuTMSuZtWjHs76WkjKnd+jq+TOVBdOzSwvdi8Tesg
fxsYfI1WFmP25UxdEo6ndWuchs66b6OWv070aaS1f2MskGEwnn8ezipOxnvakLxlSiXAjf20PhAY
421HeuzUi0+Lxkk0TQ4kElanhxz6dV1NOwvH5WXOF0TVGIKVDcG4LLEnmZl+ps3lXeKSXA8A129R
KevHknjzbdYRHyehma6YVvF1cFBJNQRq4MkodwK625VW78+FaUJYjWI4VVHE9JbT0GZ0235X1YeR
M0OYJM6MbT+fuEjsh9ggu026nCUCO8KD3BI6goXK2TVV8ewZU3EV+joPyjgGdduHKMPj+dIvDafF
ZrrXPoZFh+hYUiLda2MbL5gvnE1kDBODvNg9TH3DMT5X7PmEPTOTYk2RtNonY1XWm564s0dM8zl+
Nrsdg9dWz6+gONWREVV/sIP2m4H7/RWgAZhgq5Q7E4IWQhW8a/kC6/YTZuQ7o/6YMxvXuZealxwm
+IZ0o2LXOkBAtUhC33DFtU28hw6pz52vUckEXTPtyx6y5tCpB+rwhacLYpT57r5omN8X2sF7z+jh
bLj7xkM4CkraQZyFiGhhGlsnBolQgoa0L1ANJjnQhHnidCm60AmM4QAK1dxPSDgNWCQbUmUIOIE1
igAzU3yOPaHRU83p31kH5K2vri2ZLoAcG7gfdrFVyzCeWYfNiiNx4M0e53Hs27JGwW0F8k7VjJmH
VdScOQmoQGmZF3JFboNeITsTBHPEawHGTH1N1Z20w1As6291JFPc8nmwQ2h/m7WCRh+K+MNUiQ6b
Ei0vG6oFmz+mtW6qVIi4aa2Tc/8Y1eW0GiXHna9tCACBA/RRlNG+FGl2g+PIsjdta7i7z2ckjhl2
Htxdgom/AYsb4VwF5pZOHspFG71Qsgw4jUtlX53iLMoO5Gk1uycQ4/4u6mV+M7GD44DVAFIUwnJV
EOpLNwrITPCTSeuvpB6Q+/vO21DJj6bJOO465q6K4HVagfkdV0HKkYTokdEY7oeyc0npnbj+bZLe
FWo8FF1XU8D2kmCoYFl+s43g1E0XYlybQ2k1Px3XehOBzd1lSxc/YHawppS9w/lRN2MCSbR87bH/
H4c8ZZkm2URb8nEqJzyWvivDtkrepLyszbApEcnBqydms+6vqVoQ+Nklypz+q6tzYnvlXqZTEOK4
iyniXNLkV7bWop8mbtmdJgmcTJk37Tf5oZwsYqpKJtXt1J1wHEdIK6pQzeCZmdHdOK2CIJTpG8P2
p6NZ7ave6vb+8wBBcaMm8cXn/2eLj42Y7jd3yuWeWIgTwxj85G4381nX72Y5v/dWduxn64e7G4Dr
M+IrnoZ5BFrho91xGudYqi9Gj68G9jKZUi6SeOV+2AXeezTCJJJajAn7It9MfBi1oymxA0xIdWOj
9Zjc23kAsz62pDjMBQnqokGAVWUGH0vLCJNgTcR31cNgtttVMbFjygPPDgipT2CGOcO6xCaHXxzd
vtde2wnuFBEIzAvHWIVV0VL9ohNaM+AK09HhmNa3dUZ+VjfsPRuhvZq6p75BlFa0jFOZqwFdNZ3A
2moLYQ0AFYC8A36LZTpaq+xhASa3Rfi3S9yGw06nj7NN+A6aSpribr5rEGVyDAbQvzTa2VgZutsW
5q2FUXfHoa/uUtKYvCJZFb4dzoK7Nr81RP6NALQ3nEn+3pGT3HZQ6YRb3Rke0SeR2W2HgAWdk1pI
jUjOtE770HeIH27Tn5x4kVJASFNOBANZOV/YGPBGJh9gymvWJHbu2GtC6s4xdCAR+wZ8RVs7e6EQ
nYF/fCwqq4KKjl4ghxpOhb7BY3QqgR6whLLKeYwJjfbn7HLEEHV+YNn8SmI4uX+0klxRUlbGhgX/
xH4yE1aLskSkuHj1xckAb5QiR6XYnRfsD/BNmXzyQg9VLDD41/IY9E0aYqVADazjYFPAdDpE+Qfk
v5/jBJSW/AJvr+fsME/ecxq18y5vEzaCDAZGmYhQxvHVtLCDiw51xOAPq4UmeigbArz98bGhCGb9
IKTQMYIfq8NzMyja9Ix94j1OOOkbq7ksFIP7JEZnwcAavaCz+hAN6Reip3FeIotSbTqErb2fAuA1
lrSYa9dUjjXbD1IZSCv9d4Hdr4DiPAaGG+Y42gy5HZdqjREWdVgOLvP8+nthACrtqlgfwYAjScRS
WA/upkAJ6RkIMeZKX2sfUVdnfRtsV62StmtMIchUeDhWXkAKH2pkVtop+QrBtdW3fuQO22iEqVs4
+sEGCrkzIjRivJATMZ7E3JlYbAek7gb/3IKs2mnUbSkLTuuAqYcEMrpwUaJaxdmV31y1zmqderqb
hyP+VwzemYvLbUiMzejxHnPp+rz/+S0uXxxfFsdxh2YVihaScDhNsFR8T9/qCaerM03vYE3Y6lFz
lCuMw+9FsHEhtGvqfJcxrKkIsvRRXKVV/OhIBEJNjlMrIshgp2N5zRS7a2m5BxDY6P4VZq7DECvr
aFdYwOXwrtzXwu4+jCCnPMH5yBZmT3MfxtqBp58WW045gtxt65qqHh6+2XWh0ednZ0yOXhl/qczm
lxWzPPeMs7Mx4DjsYl/wi9uYXQ6jZbLNA3lvdHOzF0W+XWhPHz0G6VvbDB5Rb4WFroYrLdDxKQ7Q
g3G2IGQyoEskFvIKXb+q2X2guVlmcRQW3q/tSkOKAueNjqd5VpEY9owLojAZ+uJoxT62nmEy971R
4dkjCnfbtkDDvDG14Wa0P93At26krK8Dy/DZSim0QW7szQE0tW3WEkT6lN3y72S3n18VU5XdJnF5
L+ZkwXP0f76vUcmQhwKM0JF1yonKxGxpc198/vHzgUNJY/I2s+M2AvFi7yAwmPTQHYaiTW4bIXKT
anaYz200nrr1e+rze3OXfCRAz4/1pOLb0TaOsanNs4fF//bzwf2/X0mBhxZAoNpMsf8iRvnqFGI4
/hd757HcupKl61epqDkU8GZQEwL0lNfWNhPEtvDe4+nvl6DOlo7K3WpFdCs6mgMIhqQAMJGZa63f
dOZI0iltBmcfBtKJmg+b1lCd4PHThHAJwgdjE1SRui6jtPySboqyKwGGpdkuF+TBKZ4gJVogNjoJ
y0A1k78QFY+ehdLPZjGbBy0mK8E6ysofTR4LO5a4dRtcuexh58AIYbTGIqmEIYEZC3OYEBODCQ9u
9A+tA5fU582mAzQLR7S5rA34g32LuTfFQzrOTPcsE5k3o4YfDnQsCciPwYyHLtbdx3Fw3QGc30Jd
3/C11yRlAEXNRHOO4qSrFVXaBEsp1UFkYnpoKu3rFDWmR3jyqwN4BByy4gESOcZQY/YPmyiDlJa4
pERJpNdWvW/0Obyzlf7UqFp4A4gmQefnctDz7RiREdUasz+JnnKAGcnIjTS6lgu/mwAldxtoyB7E
NKh9nKdxN3TsI7or7cluKjxzuvy6QeX/qgzSAm8IzONw7hPSt5F0Z3RQi+BleATR6r6RRxxlsvnH
pBXhPdWLS0vFIMq2EZyuS0Dj4+SjMtVhgtzUt5DGnF3N1GI1Y2N9rxgMJn6Ag5EUJtmxMbLrxjAY
rIN02MUZZiZJMjn02GD/LeQ6VhN4dC2swLdGSrwfC4wjJEQzm3YGJtmE0bZW++JGJlW2GoHzWuih
nvx4Xlvq8DHDCtCjvGGcmjy/N9FIAF2ZnApBZ68szMRL5Jls8Cgooqn2lnFzwHP0JpcbC1UPW7k1
wrtECDwOfhR87JvsCnhr+K0oweaOJN1MhLLLytA8SUW/lqflcyGl6S5LMRI7iwpPab0rrA+x1dK9
DyMme1wqmkabemQcCLqovk/jfarqxdEIi+91VTfXelpAZu1t1IomRlfVGL84vfWITTW86FrJjlx6
uC0zpLDGMUDwQzswUU22tY10qtCvO46QZSyC2wQ++uUw3agzFmBjMARrSpLOChVjEDCN4rtUBLFN
MOrprmR63wZddSyC4qNaZDIQmdTYWRba5HaV3zvosDtSIRDtjP9tm2anIiN/EvQEPqMTfMRS4qsE
LOdgFvbdJPz4AFx8UFJDOcJRRzKAHB2sNOkDgMYC3wdtT7htow+Cks0SfKpFFezx47kkUxTcQK9A
5jWHGp5oQbXNyB9elnIvX6Z6rFw2clpgbqE7m6aRATQvO5f3DLnRX9r3OUZfkm42t0CYMOEeEnRV
qAGTsGIK4A5Yqk0wDbEx0Ns9QyGctxFjEgSmdONU+CMkT1ND1SXT834FJtI4ocJLdgThPMt+UEoJ
XRq85eHbTFCuMAyqCH92w2A+CPHSXVVnk2eBUjdJi27LoXIQM6EGzqlT11IHeV/GhM+I60NDglRJ
O74LZ+WTPH7CnafzUHltXF1LTo0s9/wGIRrq5Yg4NuL0npYz9aTDkolD1xgsaBFPI2dLJ4dNT4Dy
BACwaDfEmK5lRfgjgipOS/JUPRcEfSDEkZFvMt3xuvraISCDiTqlGcji8LuGJ8Z6lqTpgKm524Wm
s4Njrh5w9TD3cvAIQGo6LAueo7tZj7/rkk1Pao8V3S6pltkmR98N5OyXNZRcyOEDAG/WmDOSO20D
tAsI+lGQ8oGvWubEvNzgrqQ2Kc1wLoZDnwJeM5UDhsLRse9FUY64f2ihsxYIjNnKyhh6BO6CEWoI
JpAEGORPbO1kYpZ1lOma5UAaN06o7NF7tlatk6aQxwlC1Mm8nwbzexNA24nNpX9VHoZqNLa9Ut4O
Nfz2ke56PRrjdRQH5KT6VejjiVdrqCbCcsoJJ+m/Gg3VaKmLMeJqmONpLVzVDh1WfdxbenNEYIda
FVN1z8yMfZKQja6C4pdR47JE778jC1fCodKnXWJvo5KQbzJBCuddnR7weflQIuN0G0FtsLHi6/QK
UZ+JMx4NKV73Lb0jIdlKTuvgUjFzcLQZaM9YQsawzGG/gnrWdkSxQWpFq4qec1VGeF+E1agTVqWX
JJqStdxiJieTioBj4TxqvaQeh1S6HwVfzYRBK0HMdSyS+3aAp9I4ONdyQoLKSesvPbHkHunr7aAA
uLR6Gjcwf7SQ9HU3GmhQNXKy6dKM+w3ucUJyGVALabBJnQ6EnaDc4/lGUyDKjIJQEG4DU8exAd6z
MXcIp6LrO3cQ21qIKl0MIh7xk3CbSdQxDKCCMXMSzJ4BuVsziU1J+xzhJLqVUuTG9Drbp6PiUbzF
pKtMt5QUIAAjD7VWx++k5lC5I3RCbJuOEM5VIKTg5+qHTJIoS/EFmCqR8hmzdh0i9pCo4VU43s4w
3XZzIt8oAXo1IGcaysTQ+DMdf1QVeedO6mBgDZ1bFLWQNojXJQSrNcmQHg3vzEOqH0sMs+PahHaa
lTPelObPSs+QPHCSW404m8AndlOhUMDAsAlg4dmKjl+0/xnpsmFdKQ5upiinwBWchTUj0nNzianT
aGGRSFzNl1FMwYHBM8ritk98f6OUoOkRnDKdYVeEjk/+9Q5+f+q1qv+jNqWfRoBaaA+/e8XE70sE
nmclOUyu9ZRSWmURB0WhBQK71Dd0EB9CJbuX8Z1ZB6b/echMLM56O9+MmAW4AxpFZJRQk64xOvDa
zNohtrl2cu3RD4LP8GER3dCmEvMD1F2mCROdAmvFdU60GkYFY6JPMVXzPdhRsGTzEUg7cXvTaOqV
NcWPLSod6yGp7+K6+z6PLU3x1xAxW6goO6nRUIJ5Li16io0dkxSJUBmSP811RAo/grubJtBxS2Dj
iCFGa6kwYROA7yeAN8fhu1OKFAcVafQKEjeucciTEP70kHI2Y3lLRZgRLx0BZynTSSFFsQFGhjUL
PmZDkz4aZg3Bg5nVCnY6VZUSFecoQ508Sc3bWdK/THJv0h/YqMFH+XoydQC3qga2v2kGb/J1OgtN
NG/plxFPslfXVbo2J1CsJKdJeShHdMARVtMm+vip+gFEjMcDZ2jZb1Q8mhBvb+Ow9NROQUyAJNBA
PA7nWoYTSyID33d8DT9IWXHrzPiUSHK7a9pBPlRlX61LEL83yMHFYiJJ8guxgyiiRkpWm0Ic4i7b
QInvR0L4I5h+DeycNzH1PmhOzJwU+wgXZA3q8IOJ5yB2qwcjQiJSr+bPFnyCD1g+GNdm2F93vRPc
qo2/c4wheUhdm8Jq7WMlM6T0CSgFxFtVop48yGXuZvrUHwfmdmipFhuBxlfM8gR+OHeMD7ltfzWR
CoWeY+2qpLWuy6JbOeTpNzMeZBsMfk9DphI+KU16jQHGMeu08T6jZIhlWfswB5J/DPXcPuldyPxK
F2p1/nbudGdbWkyUyqyJSTlpxMEq0RFyq7TFal00JuX8CSlC6ga0v075gFXSuIbl7eVJeZB6Pbg3
5uhnJ2mkcoo5v8yK8cro7GE7YU+zlsvsew63e0cSr9khY/UVyBaUhFKTH9Vg9t0WW2Y1T5pdGUVu
l9gVBffxJmfCdcDb5KjrzsdCFDt8pOK0sfiI8bKyorgW7JiVflcLrqaA/evaWUbJaJ6bbRtj51C0
rUZpVrmRA5xs0UVAyL1kuhKV0kbpEYtMIkQ4dMQLAzgzOUZjDqkm2JaFTCmYKtHi8GwE+Y/C6r7r
FZI9ra9cGgXWGlrU7xLQJPvaRual0FI3DQttizvTsNYMRmhqSLbXhPhmdxh67aCnyyg+2vi5dQFS
G7LdkLPqlC24mG/Uo1uX8uAtquY6hJM0diezQj2mqcEf5m2MRMaEgxzqYAliAOua7GVklFS4Rv02
ULKtqRGJ4nUKeKH2jIjerdOZ/Ex+xmxLrwD2OxDXy0nZwoK862pDRu0b+nMAJ2ANMNVtquwyN4Zg
iwHiAaxOsO4lC35q3lGWpB6OLjAk84BB1w8nC1Fx9bPf88uFgCNSdYTXPCZ7mZ7TtSOKoiR0E1w6
93NPa/dXoT7WZCGZQ5MRRNyy2fmY1xw0FG0ZzqlnxmMVPpad4KowFSmo3LgyuNR1PyfkC6x+YqjB
3QAhXmWjysDYkVuNKLab5RG2F2zRdp/39afayvJtL2qDuoxqg+HHv9CFQMFg0L6NBuz4zp4PejoR
oVdB4LXNtIUwlJ7qBFEue9Qt5IrDAOvERLr3q62dGF4dWVQMdbAjJhK7bv4T/qQbjKV+KtrR9ICo
6KtcAv9pGuoOS9ucXwnvEaaqWs3gDXrG1UPkhjoronoGuy0cnDV6MCsUVSo3NEtaaAjnlDQovDK0
B/xRAWtWEV43+NVpBb6hcE7JpxEWBSolcQmckktunADBCqNNlBF8Bpa+RoraOdgkjG8AUaFKhbJf
EalXKVI00FOYwcVq5W+VCqPjT+oIaYv8jJCcTvjG+DNRts3o6sjIhhq/KjtX1uh8AkOJdlmUBVRA
IjFsNCCpneHAAHrVp+1WJyy9Nhr0QyWlOal1jTKDGQCh7cpTb9aXPaSojYYftd4XmETNCvHnrFhk
DhbXXO5dPY29Z/YjLLMAmcFZnhTP76sP1sSjYkvpB+gwgmAxkC+Xm+PchCrk+5zRvjfmq447B56m
PegW/7ps4FXjwDt7/hRQVIMGCi5mF6jtTnMqlQhXUlwSEjWlB2JXxN1wE4TcTMMGdiVQ8wiWUUHB
psKNFQSFp9iabgZDZtLpN/ba7qoTqIV2nevzDUp/zVojCnNVtQTYgBuU6zQ6dkilMm37ySxXtWrB
NolbQlDN9g9J/xi7ZiMjnVQgwDf6KO4hzHWPMqi16roKkxoc/9bTSCWn7KmZ2Fl/FwAVvMdc8ZjU
3LdKif2DLyPZPXbrRuo/Rtw+V4a8D4+q9uLAOQ6j8wEVoW9KF+6YFyIGEcUvF8u+/s8Hln1SKqOz
qmlY98mJtNZLitFNW+CEoRaH2MI0BbANq8vOZVFZduzimTC4XZ3X2wKIpl819SFW4/ogzQo62Mv2
805LkutDxdiVMtNmdXln49POQsQOvcyyiL8Hegvcn2u0pMS3Zfl89AuGyUQuOIflP4fL6SyrcpZn
e7gHDCDovTwvql6Qfp+3rYl5aGTG36UYsZSKyzvA276rYTlvdOQZtpIqVDA49vwGufLh8aiI6jaU
ZM5nC/esQRdPXOKyCMWa1fWnHi0ZpvVme8jUkYW47QOPf4rG3c6afcw4NPm+SrRsY4gtLNWuHdMk
FSq2ll2DrRWbJtDv9QxpoARzJTTskgIys0MlWLCztgVOnbvep8yK9u9XczZ+LB9PxC9T6jaS2PlD
o2PChu/l7EoOkIcFZfd/FJ6Hf+e1AF1juVVnDsjfey1MBTYNwZ9dFpbPPBF4FFm/gMsqbAxwCacm
A2b7icCjKAqHLMfWADTpIBifTRaMCwo+OpjQBbjrqM8mC7p8AbkEsplMw5GB1qr/CX/nzyB2QwYN
C4hdcwz0vJlQaZzCS/ipMqvUOB28lbTqUwhVVwjDSpt8pHpyg3/siztzc8bGv2TnLGSgZ8j83/+3
V2DXKtDkchyEk9Pl9GvsV+Zjgbws/cUtTpPomBofi+QYXFLqeIjQpfxUrqOfeDfsdRAOyIa7BLen
4VE5kQDfo0svMlvg+NYtE8F/gypVSEb/GVUKxcHGJ4digaY7Bj/eK1TppDRk8wADXFqNTFKhmhsU
lFigWj4i3SHQm30QMn9usZjT8germce9lE09qieVUR9aZagPyxoddMukq9a9UMUMDDjHDHOTkXVZ
9MqMarcuf0E1azyQux4PmhDyz2J05JZ9uQ9jluJt6VWx43hJ1OBKLpIMs03agRAyPywLuwmRXmDO
Ha91wEQrLbXzQ7T0n8RrqGmJ7X7p3cUm+cWb3K6GzdKN4PM3u4VSUh+tperwvOiCoj6g2Gpugrm4
AtNVHZZFhvPMFhyngHk97aqVCG2+2WLA5yY5wF/JjMmpTI7MKumXu65MSJ9awXlMMaxB3eXMeJfO
TJd6kmfmslx2yKJrn/U+InmvTO5g1z4kxX5TiF4cSUliENFxL2vO7y68qZmjKereIHYkoAjptpdu
fFmAnanA1EqlB04XhqkYjRhY6cpzHbWa5+0ChDhGef7HKq12INpUUmYJ3XsNaZwB5FKOWn+z7Gpn
CZMvW9XMtW9Hn225apBmS37ZfVyBfGVr2bUsnjeVKv5kDBSiJKGr9TwWkDEc4U+IK19+FbsOTlYD
uPr5Kpc1v9eEfoy4CbKdlJtsju+fr1BNJMyNlm2rHYQGu9b9KENsvJax1R5LGunzxS5rik4qn8cB
gYyuOUgysmDLGhbg/bbXZ/yhK8rNlvG4HEsjP9g3zGN76vD8avAiRpjPRG4p/9pR22Bjd8XjeVOz
tfwwbVXREgzDZsAWa0vrINGt7gYyDsv+ZRe/OMVLhzYfOAm3qBK6axUw5tlVwlZCVKwX6X3JQs+0
MijBtgnVlYoZnYYJyQE4IqtBPlVrbO0DYBvReIiUejwMOlVJ3CJ3ljiHpdn24pzPa3N3mxlMXF+0
1xLM3hMmuykKBI/9+nI5m2I5pd8LQ2jVEWRymmKfL4Qmo2I2MC+k0fg2XUVGWHpYNpfFKA48b756
C/rVyQrKCxaIBXMheaKFksBh/kQ5ydqaDpqKDk13OTqLtVebuQ/SA9l0tKDjHtH/FGyCRiCNZoP4
QhONo3WZdp+ev35Za6Gq7rq0P7+LqjVP3TjFbq1zv8j9VIdJLJa1ZR9perrvvI4QA8L5jZCJN85K
FxDLOOn6fPjFO1v5p9RLGaB6+qxkQg1jWQNYVtafltUJ3WQ0h8TxZVHZxteQIYNCukTQ8nxg+XT1
vPP525b3SHZGsiC3Y2+588nv22/qJHLRyb3rwgqVCsbZ2eUZwWfBEF0UWorObiA1OCyXZlEjOl/v
ctGq1oMdCWSMZcSF6yZK6KtwEr3e+Xio2mtq9R+LiVDOjLWTPxH3iC85v3d517JdKOrTNy+by4Fl
3/nrXnwml7psOw3pUSG02GqytIEQwEP2j77meZ86aPbsqnX7A9w57jIOLp2imdqDIdDb1tdlKxa7
ZNFekW824R6yOUDROixrz4vX+zIhxmgaWrSVuBuZJJFwXN6Tz+GvSVz8P/zs8rHnI8XyueftZe31
v/rzKYEjCWWH2zCpvVvL6i+KMeUaxeX6oFHMscYy3YE2/qT74M5RgyKIEQt0IHg4ZyT6UonExbYH
BAJSrCVvBLkUS0wkw+R2Al8lYqRlYRMnaDH6GWdJyUVXUixk5OTO4pLPB8i6/myiEgiY+D9ySdk2
b+LRjcUEPR9agS8a1A75SjKcnWjcy0IVA/Lz5ot9YtSrUYimv0pFsye9SfzJTc6HRvG6CWfOBtx8
PFTZRnX0vZ12xYYg9Qu3o99LCioAZphuUYwa8bY5GHLW06f39/q1niTJ+X/2PO0Ha3mCKr1IvDHB
+NAenWIdGdyeGpOryagskAhoOqotlRVfjJd91gxM2cTqIpq5LPCjMVahGRCYYx0/DpO/K/vvyw0y
QDtjyJeX0P5ITIg7stwlUwRAIGbxkZrjbdA0xhre8q8u1iphcrRCueJr1YTBBiot7NhmAs/gdcjN
HPTgQxjz8DZihjWK6YljdYSQfenfRUUvNMHZJ5oDFPl0V48xJ9xIs7Mf1NOgMIRQDm88Jku3puI8
tsx1pylApWE4FrWSMEXKEFTHdqwSop6KpCnnxax311R5kx1VqR0KmDaOpgAK1fkB4cp+g3bmoR9w
GFKY4BSKRU4OnfTaz63bWK9LV22p1cA/zA7LQnS2BycbnzbPB7B4BCWVw0uLkf9cFucWsKxGZsIk
OBlwuAQTR7QhXVmhpZIxJA2Al8xpAEPlWiqp33YWwPkhuG5HQ5QQwbiMKvNWs7OuzTmFJiujLYti
tPKrGeWMghFd4LJQllFakI+WTXQ7lO1sAhco9B8of9zkIFsOiY2M1rJWxdlIohD3phAJKAJgMQFO
UPY6vNh2ZDo74Btid4J12fmYTdfRG3W6fd61vOP8HfhGMiUjssbfF1MttxFjSyUWaWprogTEKmAe
kpNR33qW3jEjkgcHfsLy1jJhjrG8aVkbxci1rD0fWN53/sg8Rj9SUbhd9llV5WxtTMDNEmFxWyzk
OSdhsWzT2BXkv/LMI35vD8s+S9I5XNYnvA6N/bJrORgGQyfC/PZQSEmACBSnl3bwaixbXteDb+/z
zrgZfVPf0FIY0tVwn4JM3A6wE2X3vK+tfwZ2UK/Rea7AWvE2I1MkT6YqsWrF5vOB583humSGC4KT
oteIptDaljwagALlaqvY/VW6DYBGa0fFWaNbN3zMf9pKdolfRMHouAVQ95BeEXbcgWR1ULNBfe1u
Qh97JMsObnel+kcqtdQkp/quGU51hA43pW+yUYepf+zUrz1uc2GyRZ0mUddh8qjH10q8FWhK6Uj+
0Iq3rcozs7WUo903K7TTnfwEyqsaT1AgAMX6DiYBx1ba2w7Q/ttABg7oBdE+yfbJVLg18GSua2Me
8pPtAnukSN1+nzGOWGe/kO6p220HSFL6ImRDuf771tojiefK0zU4rSz5qAImiFeBF36ArV59A0yv
x9iRPHThGlagjpDTCilZTUVJfSOSy9rWkjdmtqdyH0QbsoiVfg2VLf5QxzeN/C29hEO6OhmH8qu9
iq/GVckj6kbufIAd48ZfplPjkZneIJgHbHpdeBKqZisUIMG7bEcXLc8fym2+HvbJJ9krHyvP9sYd
/jPhtbbrd0hqrqIba20i0n5D0FmvUMn1sktlV37DzzlsAcuhQ75GGi2NNj5uQcPKPGHeUXYbhRl2
6xVIanrfmpV2ne9BZj+YUAzXya10FfycfpCH/1WcqhMwH2x619knzNFI2lsf2twzrtSH5pPu/Wx3
83HfffH3nBUUny3+Krc8c2gh3By0cWdty2k16XAb1kXBkOVRudWwNF6b1ac23kXhHYgcKrYwpiCX
+hsH9HKaAQRHKM1yzfsZ2eXWlX/oxW2I8tJnamGSvDYxT5y8kXQtCdxuNxLWooZvrWKSA+MBPxIc
EkCGlAoa9fWX+niybh0uK9+bLhio8WDjUrCO9sqA3e9Hbd4VwXYGgNuvMDmzPmAW5J/CnXOresBF
NuOX1nGR4TwFMeZ7XuLsgshDC2+6TxPPdGAS7DAGH/w9pqyFeQf9M/+KmLw8bz4j7BGrt3lCOeBq
2MjfS2ldzmvE2GVGCFwogOB8s37A4ezxt8bJh6qDfPSZCg+udq04q+Sxmtyj8dBLK+mobEqv+Gj8
CBkHgSxiNOCc/LsA8ODnPncn302/4GwmaeKgTqVsBzPzwSlPqr6TT8y9btMvyk9A12Qm5G9wbtJD
/xVkZFyd8OZl9rOFFFa6TgB8AGQIBA4XnGGkEDKu1I/5toVbDNbh0fzW32Y39qdqP6KvQEEFyMWJ
x1/q90A9h3vqvJm/6n4Ebv0TqWtdWeemiwLrqGzSYoNBHGfI11Mca/GyuNQO2i2m8CgGOhmAnVX0
U74cvkrf0xt9XbgEaQ/qp+BH8kBBGR3tDueDVev6V8nH6iMwmluyA3j7rLujgVrlVbHDZ2/+lO71
q8fpzriXdtpN/BPtJitAeXCFhtYvqh/mYdxAQKLWNG3rD0A+bxFqOMp7CLr1oxp6YG8ZrfaNN670
tfRJBlG3oSq/6rzuIcK8ARtyl6ggxpY99SpFqEghXkyjl277L9kePBLwxtjEEHMln3AW2AYfdeVA
Ave+8D0uvVhnwJZXKtHvsMKja2Pv8lvnc+I5jyhVefMu+QIDbi2VbmRfa5SgAVO7dJpegFq2C00G
ZfxVceJxo1Z8pe3IDRsfaYcn3O2UFamvA6YfPPkqBNWrOMTvcQNb6fa7vwtORJ67fDfzoAL5tW/a
nbyHatjXGx1oOz2g5sqACbzqnnu6b4946yVYm7s5LTXYITcaoDIFZZrH+gZGE9iWEXy8S8GC9LhG
y4clc2WB2XBxAWq2PumdbbCmcLeNPw+XRf2B2CtGXp9vdDbGR4UKH20P9YaT7QX76gTf5mA+6pzz
lkrjbkzca9iD1hFVmHKnMaa42MVYbkA6Eq2yeP1zuk5Ozlf9JvkQXAbb8FuOP87VmGaD+zz82XlF
wmcZIjW6jYxy1Y7k0UGmVLQNNf8KahvK6SLC8YU+NuKx+KQNg4Z2iqgUqDZiZCT+hV3CABEV0T5P
IwN2QESOBJpYC0RAsqwNBm5Yu/MqXqjyOk77Y6LD9I7Ee9Iluvnnn9bQn3OrRiUoaY3YKzoTn/Ki
OdoWlKDcIqAKne7Q/V7EtdwdJC1Fv1SsLQeapvyCNQFy1BWSjc5QQ4Kf500I6XzfkLmyB4pf86zT
Uy6reN3OICAxG7RMHS5VEzLhHEBYICmHBiqFa6BxWR4i8qiRg4iXbd/ikKWl3gRYdWfWQjRfFmrz
jk2qaFlrQxEUPG/j8Uj0EcpHs0eKusRUcKUKwXtZLCwhbb+sPe9TnH7YZnV348u9h7Nq45oTPzDh
CZFulSulN8WKtPWD6wCJmoONgwGinbmyj8O62XZiLr0s2sS4qiZJ2Qwiu/C8CJYo8Pc+dUAgIOzl
6yXLtpSUlrUaLCEdwu+KF5jKiPJwHa6XmpKpdi7KhPpuSQe3IiW4rC1c/ihRZdywHQHnuwcO5G9s
h9RUOfYJOqoME35XVpi3K4DVNfrj7nGspmE/RAN8sNHZPieQZDvv3CkxxcMYdRkWRu18yGYyMVpb
06tDpAVKwcyzgwA6Gp123pSHCDQEUyWn9x8orMpYC4yD8DRRHsrarqg00hCoA4wHRxm1rRbZu2AW
v3itGx+zqbTXfQrA2Y1Fvk5PoLtaCCsD7uiJVMQv97x43gdmcdqr/ikfFAwS+xqfAr0rJm/SK+rR
zZVF1KNZvrnrRSJuSdEJq2k8njARWvzn9UYkU87J4+dksqr2XwwDUJ8sFSC1EMI/YDR/JPYN6Vmr
b1ObgDIfEJDZFA08UtzOidxYyBmWzzKl46YG87+U2JYfeFk8b6IrE3GRBIYyc/Ll51VEaI+UsUJg
VCE9XE6DvZomm/TOUjo8L0QO2ShrdqI34WUOvEekbn33Re1zqRGet215zM7SKv9XjPs3xTgsNinC
/HM5vT/M0v9S/PoLdq1d9u3P9ufnz//hfm5eODL1NVu3TU2ljEbp66kuZ1kXimLZjiXkRJ6M0UWT
DP/2V82m+oaAk40bOWJhsEZ+C+txyJYdDXYtj5ilqhz6D4T1xL//k6iJI1Oa0/EHpvyvmZq48peV
uUnJEyWcEMkWhq0lmu7BL8T6uyDYyA1kLYZ9WWeABVPuKz9h36+a/h4drJU8/1AR+25kn/kximpZ
DFD7Zih3OD+11ScFw4w2unlxm/9BYU+1/9HZghgEx87tUZm5//lsC8M00agJONtRPiihDR84K2+Q
rBGi058mpqZNn4hSNs6WOymT7yyyWuV8NdmYCUjtNxXThl5XdzOZsgDALmDxy4iM+6CZ+wkh+4Fu
LCpC1KvDlXNtaT8bYo2EqCD0r/kaIWcMBtRFzv9GfN1kQiIV+3gHrO2NXhXfxXug/xIkYTzOvysM
Er0OkKNZeNnYG+gAq5LJCSoAYpd4i/jKqlS24gzskkIZXzUY5QHjUOBt3xGd+X1SFPU8cU7iBJcT
pq5WyMbaZE4jTjzi6wJkfSnloWjPe0U45jB9hHgq1tGKhfLpY8mFHk+WgAdI4LbJ1+I9IYTxGnhk
yEc5DCwJFB0fEW8N2BerLoLOnt2S3Bv3aMK6FSpZVY1AFZ/WI2cnZ/4XswFnKb4jKnKvCsuDj2J5
xWcrEJkBmCjOasicS/F1anzs+mbHMLUR70ii4bbi3UU7Mb/j3w6t/Eu1EUlKMLPUwQIddSAMfCLJ
+QL+x3Je/PNKgfn4dKni/zXSuLIcZdsiqJX3O3FI18Ll77gz5G9N3KE03q2XC+B7dLy3fYBW4vaI
axf/XFyDDjYcKdeNWBe30BfrHEOoeOUUHl4iMqc2afmjLo8rDM+Ru05BeqmBDLIUBzPKowEEE5N1
+DQx/k9m5skRzaE9RICHTQNrWDbFmxuFmW9j7yaZqBu2fJXiOhX3mw5lpq7Lj2I/cjyCnwiYG8K6
DDSPj6HYGyUZ1Dt/+QqVdafFU6qLXHFWporQ7tNH4RW6eAmskiFeRxHSA6yLY5X4WlCrXBnflugw
biOlvZdTEOZ8XJyB+NiQIofxWdGkdQJ8rK+mTe/kQMmhQGeIdjv4gaNa6VLboPmfVIztZeQEvvY4
ENZdcjdKKIcHEl4kWvklabJ1qpgrZ9Ju/Cx9HEozBu+LhpRtkKa1jpi1XELMceegc1uEEKxQvewo
/nm53SkoXKPPQKVKte2HJP+kNhgbSJBeXWylSA/Iw3fy2F4WIglqBjwwkhLepIq2xotBGEqstaG9
JQOJolCzxmeOO4hLR4Zo0tJl/a8ZQ58uROBN4IpELVKOP+El/Wy6tG3+GFfE0RtA1O1D8V9707/+
or/8XP7zvxmVVY357Ivx4vdJLWf8r74j/cqFdT9+/u2vunrhoEDAmArYBqsYHPuW/RjKXJiqLOu2
geaheJ3BOC/uzj+7/n99aecb+a/f869O/Xxn9j/+9lcF7Mwbr17TL1Dos2UG+/NFMnq+vAkI/QLR
UQxK4Kjy8WL0ZRb0jm6CqskCOvSnqdnyw/wHbUBzLpC/A4TELG95cVtf3gVFMS8wIQGrZFCU5XW+
7f/9d+F70SFnw7MYMFK+BH4RPv3/3YNX3/D8HHAPwJUyWbKYR4nXq8fBccCFgftihnU+zvTzfbUE
QGtCKPTNLUHVKIDIT8/Dq7sgcHOmZavLHPudXT9NE9HWt12+ekFcoatA0pZ2Lr7w5YNgmxe2Tmii
0gzOr/fWCMA8vg7U/tPewNQvFB1hGlrA+SaAgHx5E4iLLlQBnSTkem+Xr4qf742NQKeJq7aKavbT
b/xqTLCUC4MIVDb1p2fk/d0FBejWG++CxqOgyujeP12kA0jzZSuwHYYEJggI9p5bybvrDy3a6Btv
Ak0BjX3F0DRAqOL1amC0uEma/ZTCeF+jAXLK+lu7Q+aG8Gk0dJmZYbz88XkETHIk9IRPreN8o//7
JwRffwAB/yP59HJCgDj5m2dF+oVKUolfl6yTeP2jsVB0AjwHfzSOd9YGkOR9c29oXeg6zka28jQv
etUPMOpegJbnPj3Nizj+vu6CQRt9Yz+gWReqoSMUDZjzj5/65fOAI/mFyaNiOeh7La/3dhMI8LQ3
Dwn6BTLeWDbo5/b+enaEcM2FAjcCi/f/qQDhn/YHXL9yDmCf2ST/6cQI/gcPAfYt2jkKEmPsy1Zg
6WJuDEDvjyfh/Oy9o17RWlxi3jZFFml42yBB/jTuvxoSFdm4MISyuvnupkVk8kWu/22XbxABMPnX
zafZ4avJIRGCpiO5L2Tvl9f5oXtHbcC2tfPT+V9/EIiV4UBZJlODc2/3akwgdcT9MSmhPN2k811/
RzdBUfDPeGNTUO0LQ2REVO3V5dskjWzYZqqgiYnXu3sS0CmR3zoxIEAQShK2bT3Fwq+mR7bGxAFq
Hbpv7/QuaJry9kmiQlNHn9ymRS2vV90haSONfIGDNdb5UXl/M2VtsS97U6+4TH9Ej/DHb/3qLpBA
vTDwCqLa8e7GREW35TfHicwMVIh9DIu/f+WXMwOCZf4NOpi/o+n3Nj9UdEt5c7ioX2i2Q2VZf5oA
vRobFYUJkiEc8PR3NypS6n97KUWjlGIz8AFdOL/+PD+k172gkKAoTwPwOxoPsXax3xok6TgfkhDA
Yk7/3eG/fAgUmSCJvKIwrXp/zR/LwDfOB5gVidoAMeDTr/96WmBekEsgb+g8JZPe3V0gyyXo7m8a
CnQ49xaOmapBd/Ly5ydXhkMirHoCxOX1/iaFuiOKoG+7fJXL10EhYXy1vF7dBUejzCRjTE6efnm9
u7QpJWX1zQGCzQxYZ8pjYXgmXq/mA47NSEE5jYLbuS2cb/t76hDJbb95PJQpLpM0epr//t1dAOz2
/5i7tt60YSj8V9B+ACIQSHjYpKmV1m5rN+3SaY9u8IpFSKo4tGW/fp9zHIgd2q49PDja06BfEnN8
Lt+5OMVRpWaRaBXC8w3h4XPTSeDO4Pqhzg+zjJoLGqarF9Ip1CKWACwjrUJwahGDFlOuLEwwOyRF
iJD6anEeQUgiZFRRwdhcwb3+GOwmN68Mq5AmcTLH0JSdqHtCkCCfmMyDza5HKFflboV4CnIICcpp
R+11V2E2H2K+YBTDgoQqC6gH4ppIU8hrNMLU84+S2TAZRUi5mCpfc9GeC8koRDiAhusgGIIQlc2Y
O0Tq0DeNyL6b3DoSKs2dgnp9OO/M18ePP5lhyMcoPsyhm4IrTGoyoTIJQXD+ETT1jB0qIa88RsCd
gDE5ZBPBGsFYGMrICklwvjLKzmxB4Otp5HgynOEUowizr2gVPF/ZFFpghXBa1N5zgHMe0I4AgWjq
7XkRA7JqEyh9vCpJvMejYp8MsdrQGbayJaD3x2iliB0rgBqcmENkIVHN5b1/Au4sncZjeKJ0hRcr
xPh9uFKALDpYUpgGGzF5ewE5BUQJ0IrBptnHSIuxvWTIQjpBJGAVQi9uRCxBw/fsXiFFHNCOMBqB
KwsT8IgYIIFcu7WRviyYuBJpFRRjBmojJ+ibojjm9dbBxI3wBkfmVZvLW4UkHc5wrjPEzq4SKaKQ
ZGGaxlztCFI1BmGcQK5oFbzomThlZKCQhgzNXwQN3pvg+eKaC7Qn4Dh7HMS+rzTrhkzwksCpm3rV
kTUf4a0CyiiZ1gFeM6qSp2bk6EEbmY5QfgQhmY/2GiMwTwlnznI1AkiEGbhj6Bb7U3sBJLJs4JmQ
kp+/PO/+H2pj1/uDaW35oun6UVIfag567Att00v/c9vwYrpaTCuD80XTBET33jcFvXMKnRqXuPNh
6yI397F/bl+wf2vnXu1btf95pmQlqmy5bT7Y2se8FGt0Dr3PxbVYC6fqsql12D/J2zfOc3Z2wTPA
euXhGu6FjVupv2XhAjdlonzglShwanf7iPvmJC7yCQ44/FNWhdtNTRWNbOwyLyuxKLtPTQVifOSi
kFmtsk3tgDcF2VzwU5mLe1HJLjLVNLGRla4rldXPNLE/3pm3iwOfkm7M36nUwpVCqkbiPv8HWVY3
rqTYQh8u8hlWXKnuikdUNcIFPl+IpSOAtg6BjZvnqiiVuyOp0IMNXSyU8LRI3GSP2cjlvSsWlI/k
wn7q6yZK8bGBAbDJVltHLihjxIX+jCPOdG+ZKQ/Dxb4QqnC0h6X2+bjVNhfForsc6I8xfDkfWmuR
LTda1rUj07bLg42vsqW6EW5LJaV9+NCwBbqsHckeE5HOx9Za4d/traObxtT+dAz0clP50IYCZ0OX
Re3pEFuBw0W+lNeV8Lwny1jzoe+Ea7ds7zEf+H5wJta3eqlcs25J5mPgf5SVlo6msh0BxwC/kA8q
c8yYbbc4BvhvHBLbSlwTH1DTPxvaTNUZnIiqhKV0NyeRuse5wanAfG8f3jQlceG/4LC+FoXCpoaE
ZcOucngkblRjmU02NEbF+l3rTdEhF/irLAq9ze+EFyaMqYaFC/9tWS7k4Fz3bBv12nLhv+OYp8OC
aLnU49ygL4g2ecOF/4HVl1pLx6WwrSZ87Ac3qrQl61zcn7VYdjePHR3Ahb2S1RqWzUGmkkI2skJk
44m3JZm50L8E7E5xU7tbE5kWw92ywaWuB1eHHh6t02AF2fhKZ2WBEYstlFGFmAZmuDY29uPnKz0Z
Ah9imnZZ2z7/1M6DOfRnLrlmvpHlUlTv/gEAAP//</cx:binary>
              </cx:geoCache>
            </cx:geography>
          </cx:layoutPr>
          <cx:valueColors>
            <cx:minColor>
              <a:srgbClr val="C00000"/>
            </cx:minColor>
            <cx:maxColor>
              <a:srgbClr val="8E0000"/>
            </cx:maxColor>
          </cx:valueColors>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rgbClr val="000000">
                <a:lumMod val="65000"/>
                <a:lumOff val="35000"/>
              </a:srgbClr>
            </a:solidFill>
            <a:latin typeface="Calibri"/>
            <a:cs typeface="Calibri"/>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title pos="t" align="ctr" overlay="1">
      <cx:tx>
        <cx:txData>
          <cx:v>Units Sold by State</cx:v>
        </cx:txData>
      </cx:tx>
      <cx:txPr>
        <a:bodyPr spcFirstLastPara="1" vertOverflow="ellipsis" horzOverflow="overflow" wrap="square" lIns="0" tIns="0" rIns="0" bIns="0" anchor="ctr" anchorCtr="1"/>
        <a:lstStyle/>
        <a:p>
          <a:pPr algn="ctr" rtl="0">
            <a:defRPr sz="2800" b="1"/>
          </a:pPr>
          <a:r>
            <a:rPr lang="en-US" sz="2800" b="1" i="0" u="none" strike="noStrike" baseline="0">
              <a:solidFill>
                <a:srgbClr val="000000">
                  <a:lumMod val="65000"/>
                  <a:lumOff val="35000"/>
                </a:srgbClr>
              </a:solidFill>
              <a:latin typeface="DengXian" panose="02010600030101010101" pitchFamily="2" charset="-122"/>
              <a:ea typeface="DengXian" panose="02010600030101010101" pitchFamily="2" charset="-122"/>
              <a:cs typeface="Calibri"/>
            </a:rPr>
            <a:t>Units Sold by State</a:t>
          </a:r>
        </a:p>
      </cx:txPr>
    </cx:title>
    <cx:plotArea>
      <cx:plotAreaRegion>
        <cx:plotSurface>
          <cx:spPr>
            <a:ln>
              <a:noFill/>
            </a:ln>
          </cx:spPr>
        </cx:plotSurface>
        <cx:series layoutId="regionMap" uniqueId="{665F162C-7914-4D37-8C12-9FE20E726F12}" formatIdx="0">
          <cx:tx>
            <cx:txData>
              <cx:f/>
              <cx:v>Total Units</cx:v>
            </cx:txData>
          </cx:tx>
          <cx:dataId val="0"/>
          <cx:layoutPr>
            <cx:regionLabelLayout val="none"/>
            <cx:geography cultureLanguage="en-US" cultureRegion="US" attribution="Powered by Bing">
              <cx:geoCache provider="{E9337A44-BEBE-4D9F-B70C-5C5E7DAFC167}">
                <cx:binary>1H1pc9u40u5fSeXzpYcgAII4deatGkqyJGuxY8dxki8sxfaQ4Abu26+/TUi2LI4c+63xrVvSTCFE
o5sC9RBAb4D/e9/85z583GSfmiiM8//cN39+9ooi+c8ff+T33mO0yc8icZ/JXP5dnN3L6A/599/i
/vGPh2xTi9j9w9AR+ePe22TFY/P5f/4Ld3Mf5VLebwoh4y/lY9ZeP+ZlWOS/aTva9GnzEIl4LPIi
E/cF+vPz3Sb34BsLGX/+9BgXomi/tsnjn58P+D5/+mN4t39886cQOleUDyBL2BlBCDOMiK4+xudP
oYzdXbOGDP2MUhNbyMBP37reRCD5vt6ovmweHrLHPIcHUv8eyh70Hpr++vzpXpZx0f9uLvyEf36+
jUXx+PDpptgUj/nnTyKXoy3DSPaPcHujnvmPw1/+f/47IMCvMKC8AGf4k73V9A9s/go3vzbR5ukn
+vfAYOOMmSYxTJ1vgYGf/yUwlnlmER1jQzf49vP03Vt43tGh49g8Cw6A+Wt5qsDkwQfiYpIzRAhF
lO9wGQ4YapwZjFtY54MBAz/sGz15FRAlN8RjcZJ4jB/DTb3JHp/e1g8YKfxM1y1mGhgwUZ/DkcLo
GTEtk2BkbZvp03dvR8p7enQcmb3kAJvx5CSxGck4frwvxH1ZPP1E/x4egs4og/GCMd1OZGgAD0x0
2DJggRng8s7eHIfmQHiAzujrSaLzVyY6GX/gVIbJmcGxAT892Q4MdogMQugMliDKTWoq6AC5rd6x
W2Le7tBxcJ6fZADMXz9PFJhgE+cbUE0+SisDZGCusnTcLzP9xzpEhhtnBHNEKbW2Y2owdP7K3u7R
a9A8SQ6xuT5JbC6DcOPJD1XM6Bm1MCHmbjrTB/MZZ2dUh+VfZ2yLHX96L7aj5j09Oo7NXnKAzeVp
qgKjTSj+llksPnJOY2cGJabJ0U49G6CDED8zEQMNTd9NeofovK9Px/F5KTtAaPTXSY6epSxFLjYf
uujoZ9xCoLDRgUHDEcx5yILlSN+OG3KIzLv6chyYF6IDXJanictIhjLbPMinX+jfa2nYOoNVhlKd
GEe1NKTDtEeYhc2BVfOerhxHZS85AGV0eZKD5RwwEQ8fOJcZ1hnllILnBZaQA9sfln+LYWL0y0z/
GWDyjp4ch+RZcIDI+Wna/tNHmbkfuroYZyYBW8ViO6fLQGO28BkhBDOi7/SyATDv6NBxYJ4FB8BM
T3P+moELQIiPm73Uot77AJ5+d3Q4YEBTPqMGI9zEg1Xl7Z4cB+RJboDHbH6SU9f8AZTkj4ODkDNs
cZ0ZBG2X8oH5ghA5MynHDFabp2/dKsdvduQ4GjuxARjz8UmCce2BW/vTPA838cPTr/PvF3hww5iG
ZXC6c4INTUoGbhpkWXpv76vPYOp6b6+OA3QoPcDp+kQHTRiKWIr8AzHSzxCMGQJq2NFxY3HwPVsm
ptbe0/nSITN/R4+O47OXHGAzP82Vfx4/fLDZws/ApORgNm6R4UOVzDwDPxoMH75zCwzWmXd06BVk
np5kCMz6JCe3uaw/UEMmxpnOwBPDyC56CZPWS0WZY/DF6LqJ9F27+TRYd8vNG715BRIlNcTjNDWx
xUd7Li0wTQiox4wpy+Qf3jELVAMdBspTsAY06JdT2Nv9OY7Jk9wAlcXNSY6SBfwk5X3QPv02/375
x+CVNBg2LHI8bGlRmL8AM/Brbie4wfz1nh69gszzswyx+XGS2NyJ/F7GufjIJAxQhzHnFEOwf/s5
nMZg3QfowBXAj9v77+rScXReiA7guTtNrWy1EfHjx40bQs8wuJMJfTFfvVxhTH5mIBOSZ8C4VJ/B
uHmzO8dh2YkNIFmdZlh5tcnajzVmem9lP53RgRbGzDOmIwhq8h0aAyPmPT15DZCnZxhiMj7JWWy1
yfPNvVfmj0XxkRaMcQbBFQwZYxCRfDlOwLw0ddDFIAtgO07AJfBy3X93f16D5+Bxhhidpm62Evee
cDcfu9BYjDDOrOOOGdACGCQuQeBy1z7Ql9/To1cAen6WITYnuswISJXJZfGRxowJSw1HENjfOY/R
4RDikHnW55VBxsZg7LynL6/B8vwYQ1xO0768eozjvA2rzYdGlYkOsUkIKu+A0YdWDWNnFras3ug5
Oru9t1fHQTqUHuB0dapzW54L+D9JxNPL/AFGDqSSGRAGeHaPDdQD0KMhlckAr/MuyPmP6e1dnTqO
0qp/nKcnGoC0Ok0ztH8kWWYfiRCY/yaDrCUCKQD9Z5A92yc2MQZB5ic39RGE3urR6/BsJYfYnGa0
eSXj4kMTM2AnQK+dIQ7RS/UB3fmlBod0GD2Q+Gz8I4b2jq68gsnTMwwh+XqSOvX68Vf2Vor3/3J3
BgRlDAbbMyCyqT7D4cLPIJemD0YfzwN8T4+OQ7OXHGCzPk0bdP1YbT4yNwPzM0xNAvraziUzUNYQ
MmGtobjP31DIQftLe+ft/ryGy/Y5hqh8O9ERU3+abaIE9jV95I4Ags9Mi5qIP6WcD6ayPtYJQ8qA
YM7zsDoE553deg2jA/EhVLOTheriMcsf26cX+d/ra6BWIwwgUHxcG2DgFwVlDnbYbbVqPnCurR/r
T2/36XWQnmSHCF2cJELfBCQ7fajZ0wcNwJumW/y4SsCsM5PDOCLGDr/BJPeeHh1HZy85wObbaZo7
/Zu6emzE/Qdm2cAmAfjhMUNkpxwMZjmkm2cIMtEBvwEu7+vNcWReyg6wWa9Octz0T/RDZsEHzmvG
GbigDdhwNsgPhK1oYH7qxAI1W30G0c/3dOV1WLYPMQTlx2mCIrPC+zTaZBKSbDYfBw2GREAMmWcU
3JxPCLy0chik2FiUGOTJ1TNE6N39egWngfwQrdFJoPX7DdpbVWqrHhxw/i/3poOOTSFPwDQZBEf7
z2A0cdj4icAharzirR7sG3+9W8ehGogfPMlpbEpfq5dtvAk+1k8NRwYQE8OqsoNl4GUDXQA23PYb
C5/Utqfhu026eW+vjqNyKD0cPqcZjPv62Hzo7kEEvz+2iIX2atnLOQ7GDYaDA8BbvctiH8Ti3uzO
cWR2YgNIvn4/iRntoNdw1salJz5QVQNDh0AOOoR3dllRA1XNAsc1nBdArVeGzFu9OQ7IVurgyeDB
TtP8vMwe3Q899wSDimbBsQB4l+80nMTUuScwgvBAd367I6+AsXuAIRzXJzk8bmT5/0Y9A1h0yN4w
nqau4UDpA3Gwuwa2pm9VgkF84P39Oo7SUH6A1s1pqGcHvYbJbPtUH64HgP2JIfUJXGlbLAbqWa8H
GBi22SJz4Ld5b39+h9HT0xw8KzzqqWoAfRw+f/zAzDWwdCwCCzycfbKFB1b5l1oAHCCECYbN0q84
Qb9CJP3NLh1H6IXoAJ6vp5lVcFtsvCcl9t+7PfvYgYEZWJi7XKjhwOnP3WCwE9owB9PbW/04DsdW
aoDE7deTXHi+PWYRRA0/DgzYq6YzasB/g6WGwV5P0zC5CR409YGMtpdBgnf05Dgcz4IDRL6dJiJ3
j3nxae+vfWllHzzg/9b4B98yMShkqr2y1VaHcxzg3Dqu74wcgO8lPO/u1nGQBuIHTwKH1J1muO2u
lXCioPv0Q/37mQz238DQgFHyyjk1EJuG0wP789L0nbvt6bu3roB3dOgVeJ6eZAjM/ydv5+snCz4f
vjjeFJuJOrXxxeGCv29Vzw6nSQ5Ed+/5UQfbdgjMH/78bBDyYsj1tzgYHwPv1kDucZMXf37WTPMM
LFYMCaGEG+DNhimwhuH+52dI8j0jHDJJIZnH4AY3wXyKe2/Tn58huIrhpAjI4dmd6ZX3tgKIQM42
qBugtyNIaeBwBMvzaZlXMmzBunv+MXb1T3EZXUkRF/mfn+F8ys+fki1f/3Sg1cDMoHOYAwwGzibY
lA/t95treL+BHf2fEPlZjOqAPqZYrmis49smDY1x4nV8iirTuK1JaoyjLuNT1apbGtq2GlmMt61h
GOxaj8mqWynmY7KIb4QrvbFbJelCFVYYpom9r/OmTResLwY03+2SJ0YtX5px0cxc0mXLfREm/GVV
kEhbyGDGU47v3CSMlmDXuiOtr6ZtrE/q2mNTw0zJncGKhyAu6ku36WzkeRPJMv886Or2J03SUVwg
fle5zTnlflE4ts46Mg6dzlm0beos1JWZcGcRO66Z2ft64CB8UVW+HbS6OyHMae0iw747tuoOLZoQ
sfQcdq+ihap7ZnmpSUf/lQTCn7U+iZd+58ll2Bee07BRqCdkNGhQVVWYIpPLIAm03FaXyYy7dbBU
bWHTaBPXa/yJ67bVeYM7a+3nWXXuJo619vqrrmkaO+NUjhM0lTnOv3E91a6KUAbTQPOk3SSVXFd9
4WgBFCxtbZrEtV0UtVsmNonMaJykLp/iolgjt+jWbqKRGwQbgidG5bjnWZPRG89N6pWb5LdpFDlj
3dNpdR0Efn7ReCNm0vy61MPiGp6jmsVCiC1NNfRjxebCd+eqanaGe/07IXWjkFYznEk5rxssU5uK
sl3UVvCyULTEYM2LBkWrSHK7w9zC69avZgTV4WWGhXfjOBqd5sREo4yY3k2Tt8iu6rwZ+0ZdTNOg
wAuEjPIiYXU1s1Aq1rTxzUlsdfLaaCw8olrg3QUhi+264dUiiVN9LI0mHPl17n9TV+HzVV5rYkvb
X8H+J2Pmh545QWEmRojFdMo9p/RGql7HFZ26EXdnFWrLcdV5qa3ltXfDmiCedVmVztxGt66TvMrs
Sov8B6+pJ0XqRT8Lp0Vjj2hiRQvDWbo4IGOnaJ1zWRJqR4njIhtyfKgNL708T0JDrr3Wk2udZXLd
9kXKamo3PEvOVUNmtR6CcQMtmldQ20qTe1Y2q9QJfxp+VHujhKfaRV+N46ryRpJ12gUu5U8YnvBA
z9UsJtmXvJsj3EWLjhY4tUlA0MKPw8AdF+DVn+C6y7bEbbufo19mEnkzFlExkZ5mjspK860p1e61
ImpWAXPwOmr4yPJZ2H2rwjq09VS4VmxbbhHaiCat7dKgveIdbbZFTMYgIV5S3MayZZp1U4cAaxM2
o4YY7TRkrvgiHWnYRptF96J2Z41fNnc0z9YsTqdBP4+oAmY9Z0H7eURVIzWZ7OsA4KXTxcJmGfKX
RYWilZcRNoblpvvuOvrSzA3zwRPdDemouIssXk906vhL2WXRSkCoaMtaxd3SJ5G8e7EUHlldwM03
WF0gK8UgHDK8+rRvWGj61efF6sJQJErP9KzHwBThXPDAD22Di+RCS0x5UQQG1NXlsD5kfVH/x+VQ
Nm+7YKQVDZkQ3Om3Zepep7RtLiMh/FtZj5woj0aObJ1J2MOsCmR2BOawKFjGYbGlR4b0sK1arV6i
0TJnovj2Ys8Sezo1OhfbSuLt70jjbJXGdXzTWllg55Wsvwgjy5aO6fljahbJxg2qC7fB7reIa2JO
LCc6dzMr2VSLQrjBJo9kfg5HaFszMwzyb5oWzSM/sOuuuGncLr7SzIJeR165cltWfm8p9WYd7NOb
IFaU3+Mqjewoy73LiObuLHMZGqEMRTbPWu9n5eTtKNL1ZlnFVnsTBekV6+m51XgTPeqceSpofNeV
+kjRS+6z87bwjakTBd5PVFzWbcO+O22szaoyIxNFdisyL/xE3LrcKhYF6YKxU7viJzb88RtvnwVp
nQe6DYRmwLQxCAbbEzav8779xdvX+djKTd0UDz4KcCBGsHT5etD9JHpnjurWAJ0hcfB12VmwlMv2
px5yc6S5Rb7s8hZfe65218KAPUe19Mdt6ATLDOvBMkqy3ZWiaVZ0FcSdOxvQFW9Tmk1uK759s2+m
VxnO4Bc/cjtF03N/mnjlF0aJnDRlWS/1IqLLILP8SSQ793th+pesH9zUoVepSfQ7xWp4ZMdadcYL
VslC9iA1fOUnEboznVZOUIK8ceYVLvFsjWhdEl9ZZT2HIXle+8R37f5KD0ng2m7p7a4OW4d8WiPO
m0CCxCGftHJ0YWQlGVkx15da270seILmPjaz+YC+5w2cRF+qqknlsmgiZyaCti3tPcteVtGojC+N
OmxmSlQ1KvpQLOL6tRYY9biRwbnThe1XWDz9EbJQ9t1sC2GLwqp/uUmx6gLXc20/KGwhtFLYkUjs
gvLsGokoG2k0vkV+418anm7cPtc67uJbIdJbo4r8S9TX+jZVM2Cl2nO+S67rv+H5Lvvvc+EbVO25
bf99fdu+9twzGodsHiSitH0kvJWVuGTUUEOOI0bclaKpq30RqAY3JCMTNTu+Y8xe4zgQPHs+Xv/I
OkLBX/dyIIPtBDE/OA7BoJClYGE2GMhJ2UoGb6/1oLkhoppNUWpMlEkh0TQsDe2rqgTBrKaJ9jUR
prwR7aaK2MLJfXdlmhnoE8/VxNFBn/BrZ9vKBcu+cLcd6zBT0S41lpiE7ixPdGNJ+yvc09SVou1b
ZeJo0z2fuqpFfY3iTixrxkF7JUZzXqRZfhl07q5QDbLkDZgTTzTF0sH0PFINCQ0bame9HAREd7dR
3IqRBy23f/8bM/CWDn9jDKfi8D4WAZkgw9+48YRmeBnWHoSv3xRdZn2xmO+v8sCpRmrWBLXrvoyx
9QXUS7FKn+kW0PNnetWJeiRTo+3VtPuGCf6CX9Gxy+5DZyMyfs2LsCttmEDR0nmeGbZXPU3v8nTi
C5PY3Mt1YOwnDtWsCjWi1ZViBA2E2LDrAu6oiNubW8iJR2nn6WNNguGRhkFixxWPF2lveEQS61NP
x2KsqnpshV8K5G9rsufAjpvYoonkQtCfXRGOLKelizAt8svaqJNRIYLoPgWIfMdsfkZgikz2HCZ9
cOhFXlnmnGEc2AUy4cXb1xP8hsZl/hNFBsYhHK7HCYTBwaY/XPJcWglNbzz8QOPCHeVCoGX5XJi5
gF9R1YuCgHaYuBNciPxiT0pjGF6hqPCkE5SsNRGQdZCHto+9fEXakqyNvlB04ZNwwltERoMG1drw
ECxbQ0yKkmvFXHaChWtdVv5YGNH3tBFoTiXNL/OmzC9xf9XTJTHb2ZY38ElwScpgUZHKuO0Mya8Y
E4usTvAtDlrrqm9LdetFW97XCKm/Shm2E2lo6TyvE3+hrvy63V2Fz1f71v2VWzN/ERh5Nv39CMOH
6gglcJYbwv2+LHAqEB3qh9jUbdeIrKPBrHUy3acjjEYNaPDThMlgHoPf6LruwM7AvU1Ql8FVFZLs
257D0UgHuoDR2LXrJBetYcBa1DShHHle9ysspbtssfRuqB6lF3XfqqqqcIv6V2s27tIjunezl49r
GshRgNAvvYbTkX83aRuHnqX+ceEPa8ARjybEzxjsExjo/pFjRG3pmu5s+wLgBFQusOMmZYj4ynBj
W01lao5TM5uiV21sx2ryC8yuvXDLqr2QOits7Bp42lZa6U2wqx3U9+3YCfNLK4Pw8++exPrH8kMN
OK8STgnvtz1ChGOw/BSm0P02iB04aiYeI8RMaZddCsamDhaniaxooaopdZBNM78byw7MG1s1Dxh9
y2NstGVXTE1/D8W5Z1e3VFV1Syuhl6GBo3PhF+1aEJwYduGE5TpZKEpX43YdKDJLfOfcrfXGDmHu
NOx9OzggS5uxMJh2SLTrbfPuLggcInaWRXQi3UmSWWUBxn+ZLZEv02isLlWRa6GziNyJqug1yZYv
mPdsbd/iQTr8QgsnsHUVbqdI20unFLAiMuycO3koV3kct+cJqJ82AzfSStFUQcFIbmx1adVsmeht
Nje9wtvR9oweL3Z3UDSeUA47E373AiD8jzcAXmT42xcmbLlUiRX64dD1mOeEfqtnD0ERdzmZsISf
Z16rrUIrvUq0ppqr2pbEkNPZWVy2YxfOdxyF23rPrdr9QLQXNcvmbWxpKxx5tJq2XL64jWpQvAJ2
DYwLWRe2k2T+yJed9oMa8bVMMuTa4NpsCwb/uviqMeL0Z+0k7igsYv1G97pmEkvNWaWJ7s8NEadz
y/TwKgB1d4JqP7vBUeyP2txzf/Z39AKm93ckjhtcW9jLpkRLsF3UaXQP2xqmaVO330UVOZNOY/UF
Ck3nSnGEmVmvQ9/37UItNP3C0pBSXzK12tRpm9gUu+F5+dyyZ5RGGY6xW8WjuMb5F95IO0wb74ak
3Lsx6tIYC27l54r2zFE0aTBGjXOd9p4f2nnxueE4Ypz3VUUTIYvOUw5WG1O+Ive5HoOP5YtiVDSN
+/64Q37+RTXs7xUpl1NsEBvlWnFBUm+SFla8Lt0GPFn9FTMiuU5oTBcodScDuuJQjb2kYt0L0V4y
6yWfb6s4FF2xGaLZ3laRBuKHt825fEPbhqMShqoghWPdwW4Gxw28oHDQ2OHb7vLOpzwptF9BHkwK
cDphW8usdIxk2YzV4r5XAqyKN2vrpyKIOAFWpQy0EU7HQdft+BVNSXaia9bVPbxI/V179WJ7r8P7
b79U+OxvBlNe0ET5l6gvKnbt6SS92qrsvd4OvpM9xbWi4Crxl6Q0Rg3MQl+CIqQ3XKvccU4kmboO
pzdxZ/oLMzVSW7U2qKE3vQBx4DVQJHCVg0Dd2WGex1NlWmg8KMewQsiZqrpRWo6NEMmZ3kdBPOep
VYVM9q0qZKJa9Z55IIsCPb6VUR3Nu6T522mN6MrTvXhbaG710CUBmiuSaiytsJr7RvZ3hPL4KtSN
btzA/gl4Egj2l+c+dsdVr476VR6MWqOll2mrlwuW02RCc8f9mTNtlDke/t51zth1Uzl1mtIbw9zi
3VQp9m5Q0Ey4W2iXitSIRoJ2nHjjmvowxZW1MeFFGZ97mqhGFEl+mRJuXbL+KqGua4MbLJzvG5qA
k1WqdSPFtqerm5RFXL1oACdvZ2NdAy1ROKRbVFkKbqkAjCk/kVe6Zt4XLWu+t5WMzxmi7dRMkva7
U8pLs7Tq68Dz3hgHDIJvBxYRuDPhIDcdNmvDH94Bu2igwJS1Y2V62jW/mgxCNLodN1psm6ShK1Cw
v0gaOcmIFeRvXHl80fl6dQP+9nwWsKgeqaoqquSrGXfptaoYAt4bUBGdc1X1UExXrk+/qFrpxNVN
JZy/gzAtF0alJWtwipOtg7JttYmsa22hnI9bJ2Noce/cq8JgtOfDyv3IS2eScjrWwgulPUccDNUg
CfWxUpjlYZW3PBoXLDmHeCVd4VDeqKiMKpIgunKrLFmrmgMQTELMzMk2jONn5p5fohaPKrAsLojf
4LG6iszG+pq22bLuHWyKTtqAXPDCsb4WVjKk41qH1dAX2ahGuuu8oYIj2uvYoOtDWFSFOxlsKIaT
LjEcMGoRTMAxfTi1WamRF21uyl95W1vj2HGyeRGVa79pg9ZuYq9ZuTJrVupKBnE+N7N8DUZiTi8U
c1+NasdvbY6vQz1kKy5FNEs49y4KrY5WzO/MCYuj5gb0KG5nQkQbFjWLoExyWF9Dy2ZVYDywtvXt
WKdrA5y5K4i+xOCatFoICMKClHa6Zdlm2MZXMQtszrppCeq07VVGIB4N+Dt/47j1olHXK1r7wvRE
vrT6Yk+r4sTWUePakMSOJhxW9+JaVuY8drJZZDT4DvueHLcJoXMaaviuMK2lY/Dkugzb+tovnAVM
gcG3hF0y1gVL6EqwVFeqsLqszW2/KhYyD9FM0TJeQWjPcPXp1haHiOHXMMmd6d56Vwb/vqqsdWXM
P/MqkuIwtWTi0KqY54nbLvZFVyXtIgqjWRQVxgxjN0ntfeu2zjyINJpON6d+TS47sx6XcZSucF9T
pAJWnYVeNCtVgzlmR6+kLs5bX69He5pigeDbT1S2+bQG53z2y8d6PKmLxpzj2AS7OWndHxGO8Qic
zu1CtlF8hzJ/S5eOI+et5/sTcKl6P7DMwYkIm68vSRSbXxApbs2eTsHrch7wxpnGGosh+td6XW07
aYPaRdXU5k2Mpbgt5LnyGJIcqYpy/BHP8voWVQl7Nrd6weaK89TnHhxM8DvdGOuQvTAYUjA3gpkH
qXZMh21GA7O2wXWc8LjDvyIPxkt/qP9SFZrV+edpGxb2nka8oq1sAyIYW544DPUljDz6LKV4B1XF
T3UwDcMIHomlxY2ngXXoVxw82n3RUn0Epww06z3JFLlut6kRz1JDki2bh83g3NRza6RouA7QmKY8
Pde51YySJo/mqEn519TU9ImJEwjF99WkI9ksKCwPtE6o+m0MgVyZFLaqlrBN8bLSyUrVAq+TX126
FVSUyKxmju+zK5eLe1+P4kVkQrSgJI1jq9hl2+ufA5re08AEfsm3p2kUUg62QdKBXImtdkFrI7A7
zf1RBlHwLa8qbYIMD5aU1nVWZqdX45AG+g+9c+c6Ks2HQ9aAwepDelaaVtUYXAz11Mo8BiGzyltb
fZHq4IfXdW/kidBbmzSNdFu1qnptNWvQ9clcy4xQtxWNV9RbZ1pQjLDXxpMXcqlmsGloQQJH6nnh
Je6Knx2cH/3NN0FNIxF43FQ1S2oyZYEXT1Q1N0IxwVbtTLfMoeONjLDKFqrqaul3Rr3y0nQz9M0L
8pGF6WPplBAFhiMqb1qailViou9qFVMkCKouwLwRl0xytnQDck1aCQFqpY+jqNPtBIErd6+o77Vy
1Wqk4M8dqOuao8t5g4R1wTsHZp+ibP2LVJC51+iR7RsW5Eq0+QL3hQvHO0CkF646GUiY7fh4T1JX
ik1xqKoq9ILlC8dB+RTSJYTtu6U1NRyGJ1IK8d2UsrVF13arAFw+33h76bFKfNcd6iw6J45Hqmrw
iIzh5JRorqqyiBdVjJxrP/N/OLm5CVDLxq7pNBcc/kTYbeGFiyys2p+KLnq6QfSjdAbBkAuh4c5W
cezG5MFEVVUwW4WxVcM+3r2nlV0xSzp9ruU6Xjm6J89h8dMhWwGq+4I/Vx2dRjZNiZiqVhdM33bL
naWGv+rE3ElSvPK5n07chsQT3GFr1YAVZrt1nf4Au7EbCc90FhUEBm6T0oHBLtIfJNDI1DfC4jzv
9ORHapCVgJX9xiIe34qDV+8f4lGpjRUdVCUyocJfitTSXuStYJn4th8xfKHyVkATQJd5hwAHyHZp
Y1aMaAdaolW6wSUrb0XjMMsGHxQYBxAlHjdCyyaVD5FHRYNDPCD0xG55KQ/YYvo9qMHysb1E419I
e92BV1aOEI+1cWBgcU5x6d3oPHX6xrRPWnEqE056+t0Kgeih4xPiNuCwgtw2E9yfcKIlWJWHSheL
tDit4ir5mTikGkWgfy30SsSZjQWCcnttOpQuKpboI8MzyYiqpi2DatoWGU2mfi1CG6LW6bSK4nAb
B4KzUdKpBe/mRJlcjjSTqdTycKIMMrOSu1a/iuQXDkNVJZ6oRBR1VeblbcZKMd/T9zks9VOj4lfJ
LHs2rte3fpdfSyO2uzgQt4HfTFgVdd8NFMKYEpEGHo6s/c7rrrE5OOfXAa+3bFrHqlXUaMZIKTyg
XejnDkViG9hUtL0mNAiT7JkH6tSgur8zrFNiGxrZ39RoqmWBfeuSN8VaBZQjUX9BWlDfkYymE+KH
xZJrAV9qbutNNM2Pvuc4W8PfO2s3pfLsw5/adq8dWEttlBTpJaGg+9aGfgGrdvsd5zSa5W0G4bq+
qtgMyEFbJqiKbem0KcQjmuhq/y67bXRbJY1+sX2ZsZk0MxyBjatYVFH0L75nytuylvrFnr7nVffc
DhqNyu39fNmKUd552QiM1OAaQgho3OSUTxJO/WtVGJH42UWkXaiaUyPrygm+q4qS8ZhjzHHBc8hy
Aplj92niQH9DxYIk+oGKZZiwzxS2OUB2GOy2+4fVEjRBHjmeTH4WnhFdgBfaW4WEu6smb6NRAMbH
mOY0zseKeKxZNRQJ/ZHnJFkoQ7Pgl6XpVteqEmRZPjYcy5uqqtaUaKU7zfXWyA0C/TGVzF1WmUVn
LaJi5DQNrcc+L90xThM5rrPWnKV+eSfA9JlI4UHmVdfxS0pqxMBbju+smPgXivZ/Kfuy5kh5pOtf
RAS74Jba93J57xui3e0GJCQESGy//j3IPe0eP/PNxHdDKLWU7TJImSfPScIZLqCjhQRfWm+MNY2+
nkmSIKX1ncQOWFWtn4g09u+ifFqZX4q7QB5sFuYrEy2nlc7vwEBYhFXW35sZjV8ifyrKamfMmoTR
vp+BHmM6XuknNSv6TelP4ij9YangLZ1DOY7nqVZA1Z3c7leZttQij7QIl2aotexvsYz87Rhn0yLL
snxbjaJbZsPg3HLSdssJ4M4tY2O3HOYWnfuqNHJPlnHbCXNinJEFOBBlfg1yF/mu+dLO6V3Tj6Dv
aqypsFcgIMSHKGTkOlndq9k62iqb1p20+MZp+uygFQ13uUjvVDm0J8M1VK5guzxuUmRAsaWbi8XT
O8ZIezLW5wzDVTSr/nyGmVFkw5h4eOKTz33RbHau0+Ynlf780m1M0rn5CVCVMT63TLM/mrFU//zc
LE2r9k9dGzXheT6sZETZ0UOqfI+4ESwmGvQn26nAcorKAXhfXuBLDeiTzv0u4aquvtdcXePST3+F
6q0TYwj6iiNXFaifP1vlfBNhLF4zFmYLAbx7L10E1K7lkdPoUnKiRJFTEbQVEm7sLmLCm5b53GcG
RHQf5vABO9uaA/AhowvRudnmE5obRLmu4u6Eu+AuynL/x59GmdGPHvqvxjykHHKx8o4dQruMTlbe
6inpG0CLOrAahCLojB1Qb5e1SuVa9KS4K2gQ7KU9FEmulV0uWj/IlpbN4rVxDrD7NHd0vJRWtKnB
Pjx+7n8E38Ya/h5ffGx9XXtTeWStiAN+bF+w8gHzX5zU12+6CHnSOcD6Az9u98SW3qpukEIgvE3M
jEo7xVI1DTtxrck5TH25YDVxd1ZU4dCN4uAgEbkemvlizM9LU9ub3ivz3WeXDlm/QWqzmJ6cptUb
pHdWAN/ys4s08nVA0vQaWTRESDWRTUd8K02qiHbrvA7thRn254nFkFNEHhky0DXdREUZJ17nxRta
NtPe4UIcS6actXYa3Dx4ydyiDVLyXJPgxzAF4l0yLyEx+JfJlI1bq26GN2aBBOPqNl2OAMWTqKua
+8rKkxi6sruyjer7iupiZWvG1mbQKxS5pFa8NoOmK3OElSgAkjtjWnbZH4IsQIDfMyWB05SPJfXK
01RLsZQBiNTrurX5quBI/uUlUok2qufDTZubptNc2Dz80bLdoEqkQKrxc44xsd2Gm8gfrD1Lc5ck
g98U+7ygL0M1xJe05vGlm1u1W1gLm8lxZQZ6Vg3btMmsBNELWbC0wLYSDeOL6yJxMpBn2bnpIRtk
uxCAeGru0+lpEraNG9elN3PJrEed1unVAuh8U4EYDs7YfPsc9xo/WvVycJemz7Xb71E1UDgKBMzA
TTkWyAtm8rsKeLiEPKY6Fr1Nzo4z9guTBP8PM2RmO+te+i8ewrNbBvzTQ5DxaCwaZH9Z8xg8DXAF
5pmVY60+rXlsDEP2zgHiHspK06sG2fHjeatLgP4DkNAPd90wxkXbHVIfTMtU8vOoHOspiNpF00zd
Q2q13c12BN4NVVlPvgiGY+2VTtLPs6jsyYbWuVyZ0ZLm7TJvJWjhEgwe89FuVZZXR+m/goOu76pN
k4IiYJ54mnl8ozJGk5ZF3nGY3JvmZCrxnynKVRci0+f0UXszF6TLzoOsgpVK20tg2DBNi3xwXiiA
9zPJ5qOzHINq07nIpKUZxREWWojNXCau0usEOMxWf6H5zvR8dn9OzZ2AX81AyZ1hnmoTK950EqKW
bVHZ7goYeZuAFly+t2AFOlX6TnhUIEOg1GNQxtBaOHo6DtJxDsRKBr2Ak2gtPxhCZbGPw6l7tDPS
7Lss+qvfHzx6qqbqjWfcu+HwWdilFz8YpKWK0kVc9PJmLJqSF6dL0w9cxgUIuuh0Xe3NYJepeIm0
c7kxZuGFakML4i7Np4VjM+6Ja5EkiNJ23TkVBaQZI1WYNsHR9pFZaYgTJn2q8jc8e3edw7JH38MB
Jl3ure2iqk/jnOFCNL1pG6v4SUqPJ9iC9X06ZdZG5+O4BbWpu5VTpBMzhTKgLaDvfCt7C/+RLgfr
0OXd/8DA/f/gTBK8VRslf3zcPp7zJRrzQMjNnFiW34qCJWFX66vjWe2NKZftZcvqBFQodTN9krQO
Nv1Sb4xpBiaPfF01WM52rGJl3Qdhl4hpEQ0xZ4mvPxtIrfM7z87cFdAoZISJp9qDuaQ8qNdVYH+f
LKs9iIwMMnGJ2x5QsPX3FGP6QmGdaX4u/muN+ZxhbCBt+6/Rqz9nO6u/Ugbu/FosyLZAYJ/r8Xz9
vtrGbvOee/2r2wm+5plDE2/2J5z5YloyL3GsF7a6NQWhO9NXzE5FXwcYQB6g3RDLo4np1KyIThzK
5iPrCEKgKkMwGjqXL63OLd2PvuFP6/9/Xu82axVk08bkKQMwuZPcB7BmwmJjZj5lB5OYNCbzB/qX
aUY/J3+uVVUXJV8mf5pZ2+AHlVa6sAeHHKOqqi7RyLZ8Tu6bC/B6b8Fjz9sAgM3vyykWF1SwWuDF
yvVbw0YrAblc3UFg424lQxCZRz5DXOB5CR268CdLkxb/7Z8h01bCy4HupYMtOZStTKKhFC/ZiC3f
ygdnY0wxkAerIuJOuEjGgfJ3Rn0z/lKUVbvNLQ2NiDHpNCVhn46nnnbjkyfeKZ/ES18KcfD8aL6z
8dGQiBTLKrLbvRkdfWsR56IB09ceEE7gNzAfZvMiW5vf4MP044cq6sSdjkV9a7vgzLM8WAUBLXYa
vNZlM5AAKQ2ZXgs6k5tZXbzh4Xgtosq792zq7cLCyddtQJtvEXmzFMnfvixMtfP83+9/N/x6/3sE
Am4C5hMqiKKgm+HG/M2i97BrWnHIn8IBvsiT70T+us1pOK6zcqk7nR6s0EsPeVff5Vnmb4xl+pFZ
I03yaUMGBeQd/L1t3/t8N4YUMV7uV3xBXO0kJJ3andcFw62uQ3mtQr3ImnK8mS5RDd26s4RaGtMM
+G58HzYafN15EYGq6tjm06OxzGVIHQlVHlCVDlztFXUhOCNTSzaVTsGlo+BfwsnMF42tymMAMsLz
UICVEPHxERTIbFdTQhd51wVqZsNMCxev9l6ah/jjkTePcqGqje83h0zbbhLgWNrQeGovPpJeHxfJ
fDfxy6D8ayCfp5gVZF5hJgsZvjleGkL4JCFs7DKN5FTM6oP602rMiLGR6I2iBd6x/GOQMZj680Rr
sM/KDq9fcABjfvYVYzKBxHQ0PRWOo9MnZKDcrEaWLfWTPBL5HtId6ymj6Tcfe//FWFpdSr+KHrmb
8jub5BeknawnV+fDASUbi0UTaOsJ6rJiEwJqbXtQXm9QTokb9mp61+IfkjM7uLcoLnXeV0ksaX0w
fVzGm0rxcZNS2R2s1NIHqxq7Q1y6kUw+bdP6nBPNs42JsO+cA2R2O2fYfgRxOcCLfZ7KR0OjMMQJ
0/JzXSdDFUMiMEoEexmg5M95QQXpXmvRCe6B41+cIggWYQMPyptNc7FVFlyEL+9mmvB+bIKCJKpj
6anp0uTLNFqrMfmQNdpT6h9Y2+QXcxFDw87ReDUG0EDAzkCWnyrtTjsx9dxPzAgp5uST7wC2nZfG
uJkOkaIn7Dj0NrQkKau+vBpLhowjf1HMuxG9mQsvkeKaIIyDe/GvPl/m8OVltOCsy0+iGX+2aec9
slBGxpIF9R6pNf1lIef2YbXcdR8ZS/8a66BmWwJ65ctMhtM+yKm9Ny3VD9NHy/RBQOsldl9CWaHL
eo93HMi9Vzkp0m1EC5BfTdvxITDltBQJQc57F9XjuBu4Lo9ulEJIaY3pWfd8WllIdd4qLoulL3L1
KIKaJGmPvMXQFe8U8eSPQDi4nQcF6UZBE78rEHS0TZMQlvEMuhx95LUVvYV5+ysNVfQi4ipOfOnw
xwryvmUaQUX23zfUf0iuIw+MqrkoiUuwmWL4C72KhWku+rolj7lK7cQcvb3U9aLsabk38PVgQWIs
bbvcm6PXjPKi/T1qO+Xv0c+1ZtQNhp12K3n3n9abjzMLchfU8KBp3PEg6gG8FpWL5IuUI9Tg8SMY
7tzkA8SKaNwffbdoF4iX+0fZpM0ii8P+0UfQrsF1tCz34vuFfJ6iYtoPpJozsjCBFNqrKPNGbJIw
w4yAn1+r+jQpp3oOgmpRj3W50YGKV5nKwy1EW/Um6NzwUU/BzQSCo5ryJAJT/Z72QbBtM7veZIqS
R6vzbgU0btssyP2tN9R7u63Ea2CB7w+Ju3PyPeEe8tgNVnEVdk+8DZ8Myv1nKm/F76mkS52PqVE8
PFe9tJaQupKTH0FPvnRKiN5opQ8qzuHT6TGLTi5SsCdP9dGby6dbiIfyzfbqd5IP4asnuU5ink7P
kBtCyxqG3eNAoJ7hsavvSyrGZa0BUtiW6lZRnfsXIaxuDV5ofk4baW8G7atj2Ptk61pDvI8jwvee
VQ070vf2IarrajuGUHHGRVVs9CDJWdLAWoXROF1dsEKRAuz1TdCqXNIiUg9t4yKWd0X/hI3LSzQf
nJeCWCVYE731jUzTC/6S5gccgBOZavIe9Hzt6yrfZ0jabOsef07ni/IyVmN9J2T9NlDPeXUy3162
mVPvWQsFq1P2ienngyKbBty29ZAR+zXPgm1eRvlDry8DHu7dFI90K6Fxh8StLRZIarEffq2TvGb6
fayjLNGhlo9FWmZrN7C8g6pFdoqygK9Ku86eWR8+9fGk3y1G11oH/jqsqLsdEdMsKo/pG69Sb+1p
uzsQcLexIWZyrZtc3recYrvMPf4W1NPakY06sKooF4TJ6IDEP/m4GDNENg4+SJAvzYBDnL5JTNPm
FE0z6aMZz8s9NYkDK/76GDM5KlS/IHZV7lwrbpdDbzfn1C7cvQ6Fu87AWnwA4VHgwPHFu5e/9lM+
/RA4mBdDI+w7t57E1qJ+tPWtzL1aORjuWU3qtzZrFmaNiKJf2rWrR8l9tta49Q6BB0m95QgCwno+
AI5ubByLlO+xG94XxvuYL97spZj+Rk/3YH7+7vrsR1by3lh96kKTVBbtx2f8P/vMh5ifMHTlC/dA
EwiLKFhC5ZU96K5uz4pHV9ei+YPpCgO1b5FMvthzVxQ3HMrXwt6YQRpEHHQyJAOMGbsj8Lhw4xOb
tot26FbQRZ69clKXUFnqXuXFISsZYCynK7e1E3irbka1oHmnSefG7aX2PH3v6uyvaXoE05LHzx4j
41YCpuNxD866W0fNcQjAXTMXY3I24v8XBGIJ+Mi7pk6VXWmxh6YaeKXpsvrgG4omq999U4gHHTSA
emVG4WXI/6WzcL/wFCMofSKwPJFaxcOJin9fCDi1J/hUUeE+Iv+JZMwae63c91O0CYG73dXzQT7F
8QZ629/WPPZpzWNmppqP9eHfZv5znZnZzp/55yf8WVcwq9n0jZiStEuRTkl1j/RKfLTbDpzJKBzP
psdcRpClNhYtUUPi3wfasEQUYIDiKOL2Mm7EPmcBiOxzyg0PeHUOmnRrLHPx2yLYYKNoFk6Q9wwM
xEgvujgaN7lwFhN4SxBv6vhCxiLdFx69KwSNL6bLtKwC6RqdTRZOjH8NAN1q1oJn45nG7crnk3vN
Zq915LVchsyqQTsRwX3uUPsA/4ElI3ffGuC8D4UTvU/KzR8bp+vXo0idvZOy4Oz7Xg7GcNbuZNXH
K6BRkISp4EYkl/dMig3jYfUcip4eAw1s0JgD+IrYtQK1bgYhn8fJLRaWsw8rqc9WKfgSmJQLtUkV
4jHvg+qcNavJaUEZbS1rB1dCrToO9fJmnKbvgVv1ycg6tQIyHT1q6d48JFt/8A4plKGCIgDUoHBb
esik/4cZQDerpUoddwMFlrOepEJSw+X8hBhYrri0+RPOsp/QCaTvrvuqlW6vJSTh/jYlTYbQSQZA
b8rg2peVs6dASlbg3AcvtrTW+RDwH45V/p6B397ez5rPFQmRvmql3y5yzuCCz5RfQOp6UTaIlV0J
kgs4p4UV9YcPilya6+xYjMNxsLM6A0RQJMpqIeRtaYCSK737K3P8M2Bm9tZA0J10oMI+R7IWCzil
7GHsCmeZ4o+5lkWs1gLU8VOQ83E7KFBZxqLLD+kQVNsqqqIT4MZyTfE2iTv8x1BNw0NCecx42K7h
g08nrx6hBHIrb5fZ1vjCBpwBcoiBmafNaYDaJjH9ftpOSy8fMG3euIZ6+GuazeogUfMOZo0Cn6aC
39MYgzafxb9wtLNnH18hql80rxnqVKzKMMqPitbNuXRYusigj31zUDIms8MfhW1Xi0mxGMyo2N23
qinwy7r1M6v4mYcs/MHL8l1YffNA6lr+L9d3Lgb3N5aGrQpv+vFdB3AaBHDQKf47E0QNzCFQqo2P
YOvEt8Z/ijyNjRd1TvZBF0MxULL6lRdUJqGl9KXra+9ucB3UREE/m9iqG/tlDtXRwpMD25lAxJhF
G/xtmtGwUoe6kHfxFJXH1Cn6dd4M8lY2rFkMQDtePT7dFYaXG0c7GZD6VxvK795YRs8WdKML3jt8
h+TPL7z81T5YdovkjZbjt5yIW4tST/fN3J+DjL/MfG/81h1rmlaX3gb0biL6ik32up+qbGHifYML
IME1nApXBruwJL7aBJUtkjrw6IaUHTxLKP6Rq4xE8xtMJ72zBFu6OxIqMjhI9tAfjZ1mVX/MhkAj
KzHQrwNmSihDLDETVdwMKx4Nj8oPr4ZJaLiHOhzK49xlQTRwl0tSojZI1C+hfbZPEVH1Cm8KRjBk
2xK1W4rhpyogh3Wz4BeJ6htNI+sFlSCCBaONc51QZQD7vwMs7s/yIgVnzCzHN/exPAwy/1dTdLfJ
G7OL9tN+S4pBXFrICpIqC8VL0xRqHZGQb6ymFS85CV916vfXop6K+xhaXNM9xiLaouoFajPNi8SI
6M93m/To57Z6Lqqt76X8Ja5keECWuFkYc7DGe6jNLnSu5CSa9ExoUD9kvSoPveN1S9OfiewCUl39
4KlxKeLJSexSrn2l4ILDkz+CPP735bMPSsV+5VeNl5gpnwPGBFO0X0GhR5aib8fl4PLyLq5FvIK7
YeOgLLpNQXl9zOqx2jG4hXsO5sLBwwO69ajWKO7CnbWddRHoyxNfjZwOt7KM04WMRPvIVJUmg+Po
FztvWcLp6H130zkHLKv3RrbrkaVpnkzBJgrARYXQNE00y4ossSskYVKifuisuPe6SdBfHcgUO5Mx
G1rkBVLN7uw5m1ZFxT7F/nZnxpDR+Rjz5moGf8ZMTu6f62LW5MuuF+6HeiD2ixCk0jjfGgYmRM3e
vpI5pIiz8FplxFr7fSlBdcUdqe9jO9vBjc9+Qai2y9OqeAUW4mCjGNi5jEtvb6Mm0ZpTl9xHDbLY
BWrqvNNwgaef/Gyc2k4mV1i3yJmqjYIzsB8y1LnKavibtVuOr1WdHYq4VKfWZt6GAMlLAHxmv0A5
5cL3fllSvVZILj8TzeSyjvR08Ygct5Pnyp2Xan/NrDI/oMRNsS7z1jl4jVOcbFWXK5C+2LPXl08o
4KDfwXJZa+bn30eGgisyHPMrhBHYaWqRb7Om8+5IznKExW7wRvpvcJkhNyiF158KI1MIB9kf5vxk
P+sVzAAYQb9bvjMOKExRTYk9BuG169VrI+PhpYvGcU2ED6xxJmIpx1/a2oofxrKvj9A1FQtb+cWL
rijoarg9tsaMp+ak26y/NalSd33F7t15Vlx55ZarEdWEZhPgHZBPK/8hgl6fkU/AVyEhRvokSU3F
SJBpLoDl/yFbjbpbWqgVdjFdRJBi25T5BrkC71CyAYKLjMQbX7bYGezSWraO1g8sHMLEbrr+m8rk
HcXdkSXSWjHGqjwRVB5Gr8ve1OSgWkBW+I/2dP5wDCz2Axv1U6p871kqZ9pqLvKVMeO40wvLwpP2
MYo/qxdZiBq8/y2RFP7j7AvxtgCQIcHgd2L7H9J8p5+gbQ9r66GPhQNuk+ctxnrqLnbP2b7tm3QN
cXD1kFZwS3yXk58SvMBM4SH+nDtCxbsb2RluAaYXUjzIOi8TWXnh53SOtxl9fHQJfeP+Y+780cGs
JmlT5S4+FPZi0qDUl+VBAfF9b5SzH3TFvqm28xeFouLqs8bdVog7tlnl0GsGjfQitKrsG4eUPoNT
bhZ1PWFAQcHTmMCbcOedQAa8eCAZTdw5O5+jUtkD65H8nXcQM/bHGtn0dWxeB5YLWf73fwAoc1+9
DyhOPJQQsUGns1ET54v4B/BN6oNOSB48pHaXTI9MPpdBmoBixjYgirWHyO6hRDbNRiMdqebLx4jw
x3hhOvuyRSZyGqNFxgMwScPpZHguhg5jWl84MV/Mvg9GlKRQob+FWApFnXTXwQHvonviuHA6o04f
HKsmR8XCbtWiXscjasxkyRwFvXN5RC2U4KdZxK0CiwjVa9tDzG8WtSzDY5lH3iMpJVz98uK6Mv+p
+34VuS2ekjqrFuEIMgzUfd+JCqeX2FHtAlqW4GaPDCJwVoQnRX1rC/2hvWM2y08B6AJrf+qtfZz7
T3kKQK0EyeYIiC4+gB9K1xaf+gcBTRzOyn58T0FvVj5uEPDxwPfo6GPP4mBVxM3vRQDCi49FCFvr
P4tGwxRoUGOtKd3iYxGdf9IcNn38pNS1+gc7DZEiAQFo0/kxXwkQO4unSWXfoQlzjr3H6H6SNIaz
C5SxTeHLtsOQbf0Zg6w9u0qCeow/MEjUBUvmePNRlsGyt8HftCwnfJHdr3bmuSuthnUDPGUbBZTM
3bVHq2vmsxdOeIq6dlCmt637jPqT6dl0mYsxY16uAbzT45d+v3XdheZ9sxLjjWlvPORz5UpkQCCd
n1ufF9PHsk5umThih4o6xG32vWAz4bhMg6MzS1BJCD6tG4nw6Hah+2hGR20Hxya+z5qh3bmcec9s
itdI0oX39kDyuybv78tZBFb5bbx1OAuX1uR6K0ujkFMlG7Htgb8vzVPrRKPYxmOkP0wzykO5S51x
E0j1K5hDswFE/TVgnBBdMC3qnGrwP29p9dMbiXVs45GcjIObO+uC2PXpw+d1o1BNQOfdbglwGu4M
Q1m+3qYoe9fmYFfDVUOUmS2hVs+Pkub8Ppjo3/0Tor5BBPx+nh9oHr/67rEcwfDnChpbhqoRvvmN
Ci53cP2jZe919jacAvwDeD4lXKnopFhePVoqW5k4cxRa7jjw4UXPXH0/DrncyMija5MoTBn3Es78
+MjwlT0LepW2Mz6BffbwQYIB18tbTp5lr+Ebkz1PtXWKOoXwkqr6JVDsms1YZ0flPuQieO3ZQEEU
j4tLnRbpLrbadlNksX8rRekmEbgqP5W79ln7S0Dr8CqqG8DgCiLCfzUs62vP30MC7AWa/D1H1Iq8
2hD3mZQDuC9zjogAbp1vJ9EiZeQWTrY2ox1kknU1vkUkESNi9RT/zgWkBOpcFoQddVAVKJrXklfN
m1VbKucHr7SdxA6b7ko4SSAChtG6LPr4kavuwcxoeIGAtSgflSzrjY5EsXNKXd/0DL6ZGXgLzEYG
3XiS2NOWai4U08yX3oaYxs65s4ycfERcH1J0ktBblJrQRz4UZ88t66s5fCpYWCCv5jaexz4t5WV/
WX/WpSluxP9++MQ2+ef5P9NtkPlxkKj7Z4ElL7BaK7OH8WGK943l9HpXcHCS8OqBbtlVNDwYYYRp
ZTpFAORD47SkbWqBS9alay1QSwjiFOjwgU0can+IkD23Hxhh8SrEVrUZfUXXYSqACs/UYkMypnOJ
KVWh6FENwVqBSkmHEDvrE/HjJxEx92IsOxsST9AHVgC1cUKR7rFvN8tMkOAViuufBES5Oxm31plN
3ZBwKMzOY2zVwCCGu1x1LcR/+meAEsOvDZA1cBe68Zl6ulgUTXllY9afKwoVehFF1bmJSbqlTt/u
GkSnHDHkatR1dz+49nQsC/3NmdzufqyFu6Cqy9ZhjKyCxFn3Mw7bxMN3t2UOtbZ1qt7GBgX8uM8l
vo/MW/ZO3Hx38LQLV5Jnf/TTDeTAYhPWUt/loTyVoPK+ltxbmrySrVAWbOyr/EpofddbOd0NQxEe
UgEtirng+ARDsapRJ2/WCc26qu5X7+K8RYamqOOXvEpRIdWzm0NERnVBSgxHqS7GlRcM9bphqX9p
sDst+rSO1lEPRkEC1TZKQWlGblFqXzzQ4L47IMwklaxEkhIpEfCM68qOnvNAdG9RVFRJ3Tftik6a
bsLGdhbYAfrnOAyLpPHz7kcGOXyT1X2eaO+hE378K+isOwTFW4Xs/HIkUCyMzF0o5aik53m0Yb6K
D9XQDtswsvbpVImVM0LFXrZdYoNd/TwJPaw78OLWVaoRgQt1cSX4ey1Ih2+a9dcIydZ3pJyA2ZB4
kaV5tEadJ7UvQYsxaj9M+JcsUIxTB9lCeRyynN6ZS13bzsFioPDNXcyymkXBo2Alg8o59WSE/qCX
L0Mkr3Uo5ANYuQ9OE5cXVL+yHyvLeaoyh5xdKtvTGDRXCAFA6eeUIoR7p7YWR7vIbjF03buM8MKH
ELvyjxYA6Hg15SF/7UOgxlLbzdqY1hheIonwMHS7/qxDNSSZJcSrb9Fi2dg6P7ixPoGmGYH/jNJk
RkGTx2jVKLbFZJ5t+Nj/7jeDDCAm4Jp5irFRwuybRSqx7NLxEZkRcalL+gjvpD2PA8WTNPXOvu/b
7smOsFODGs43AEl+4tzt73jUeadhINug9PNigXp2APR8UNDnQXtM+7tuIGQvJ/aGHCNm9KiQsIsL
FDv7sAuUMk5GqCaTdBDdSgJZfoIbo1eg3uNYm835HU8LO3b0TqCw9rqI5bjoVWuh2FHoicNHk/ga
YRI8rmjRz70swwEVudYi78+yz+O9aMdrPdLgEnG1QfS58mPvZ9U78PCoeuv9oLtOisuFW0XNuile
pwbVriginVHT9lfv3/cR6R9blsfHOp2gHa5LyCqYhoiEYktH7cV0a/cFTyQe5yu3tLyK/6Ptypoc
xZntLyKCfXk1eLfLdlV1VXe/EL0NiB0JEPDr7yGpKWr8Tc+dL27cFwIpU5LLZWMp85yT051jatcc
D/0jdZGxK0W+ldKIfGoC3JQ/KBr/niIlXArHeuap2u2lsLlPTYdFIyJv6bdEKexniELLx7wt/Wxq
VSUYmyzq2nWv9sppnC5Ak73dZanRbbvY/rZ0LW6LrwdGMVIbWP19pGOLI1C8f9Rh5R76WiR7tw09
UEL7fMdMLTpLxsQ25kb6gFTisDEqo76MLnfWXg5pDymjq4df5l2Zl/kRQtLNIcbXf9ey0j0ZkLjd
6IM6Xvq6KdchwB+P7ZhCM9yU6nOV3Ti3gDpwx/wGQfJk15mc75PIay4DaxniXhn/oofFWa3xTU8z
YAu0QnxNeGv4QOrlVwNp1x2AVOquq9rUr0sddDtEUfeajdmkpUw/GbL2XcfQvtk4WOgqt3+5Vf6k
YQ/hC0QFr9JQ1hAXqf4wQSqL8Sz8EnV4hTJOy6tVsHbHh+bBxVdpm+qu3PYWsDKq4yK2YMf6q2qJ
77qdJ38U9hkoTQgs4Mt8tZF7/uLEEByrO008Qu6l3dRZU57cnh+9BDnBMFLEFQyj1i8EMgF12ftx
ybNfaoxjlldgTwJRs2IDemF5HEfDOuvAkQSxJ7XPphzOiIG4SFR6Gh7ZG6Ha9TcWW+Naump9QJjS
eSyE/AVuBR6UyNrjRCzsWy7a5GiwCPKAeTc85N50fLGs74lWRaBlNMNOi5t2a0fYIkGg69YCpfvD
A0xupRX58DjkpgTCnKsbXnTtK8ITSJDAg00bZ7cu85suRQkcgNipTpTtndGz99qYlCf8L9PtoDb2
xTNrL2ByUivqE2836Gw4FRXg+D3zwmfLNMXV4f0hBTNVGnJl1Ej3Rn2TnRn0L7fIIDdrAndFeC8D
W7J6T9CvFor0QIq4DTSNAP0SrbtqIUb7rKpd8aiGJUKmjXW0eJf5htnJfdtq0Xp0teILiBi/kHXp
r7UHakdpxD/Z9My1Um9VdUrlMx1x2MFT7X3HumHbd2nxGOnSQ7yyFT9sj0OFtdV+KUhZ1CpzPtUq
FPI0Lf3iDrwKysLwrvl0AcFervQEH9TQVnRlhUCQFozcqdZxyL0rOaI+h7l1E9NbLX0Q9gK/xcKD
ZZqF3DKrt6/uPPc8WWZr2wiohk6Or4MSxWu3rIqzEiEACH4g9s+dkZ28xPvqpIZ3ZgbO17F4Gg2D
+fqoQ2nYA8udhwfHc7VzBYKKP0IYHdATVDPwMqHviy4bLtV0YbtiyIsNDsdsV+GkEJh2q79Cp/ab
wfv+D+TnRiCVsVHBaZsrWb4SjVeuJWLfeFxm0XhQMjyoTcW69XiO7NRBSYKstrVPdhI5uzBVCmik
Fvi+atlnYGayYHQFNlxqNZzGEOiR3LCcTWIbPfSA0nLjqoNzKuu27aCk1D5ZpZPvqG+5aML900W4
OuJqDuBf2I1ASlKIV1dIsSock710UOMPutwyrqkX44gKLATw3NvEGEERACEB+B7osEq9lquRNWfJ
DRwBEaF6ypFnWoGU3e+pT8sNe9WNDUjFintNDOb8Qi4K5Sv8Jozcx8jALpnp6jdVUYYDkKfjwVQg
t7gKIXrNhik0USsSG8H0syJY9kWqMQDrgANNwGUXAfD4AFR6B7k/w/bT3uVrGxh6K2ZISEY5O6lV
X+zZWOD7UKlKUDujjtSeFz4OjnyEFOIZ3OgohjiQggBL2m5DjZc3xNNASVbqAjy2BrRxG7smUGr5
J7scknOPuAZCIQ3/lFal++Cl5jM+P/bzOIDNAzr4nwxxZ1KLWahgNU5xQd0hAUwEcTIktQgfmuoH
New4VtelI9PAcfh4TSGNtTK0pgczwRivcx/UPrZ65gJ7MbmQAacFaKQo0IBBTyWT1FetAhvgSS6w
95z61LbZ211mVOkaep8WZL6kaJCHhc98iycRPleZ2m1Q6wCyeBa0QhUV1O5c88IzXfAx8PYtmFYG
tEXOFrfxA5Ant6ZWUnz98VjEDta5aWMPcRS8M3uLW86N+hq3POipGHdl4uoQmAKzq81sZOF7aB+q
BTRV6uEBWSfjqg4DVDjDOLrFeNXbwRmynYKjZa1HI9howxRCuADBGnSWauJnGshNr9LBxUnMLx1I
fee4+wl5TSRa26HaeC4CtxVLnYMIBfZi052WQj5n7qQ2XRrnAVneYdO1rFkjbIoURQUmpFSyL2Ea
p19RBWJSRFGaFzzvNb9JwugJWBS2NhMeXmwVHwqWfsPhCgn4lgO831r4aZmadJGeDlSt5SE6AF4b
THrv2IdCBorM9KshHpkpQGxUbUivhHiDIYkAyWvV49k+tHUJ/oamML8aEQ8wUysL2KgYN7rUMSiB
2G21Gy1S3/p407ZI2Oj1vs+4OftJTXtAQs8+paXlbapkwok7mnloGCItHsTHn7XYFo9SyJUKZd1n
0+nWXqoqt2mjHrZCezWAWD0hQBDOTavKcz8ZZLLJ9SrhEPBF6ZIKdRu2kGDKkIstf7hhUqLkg5QH
fNcYTsxmf7OgpOEPXjZuLS90jylXXuKkTB8lGJJmy8VzNAz8uQQaqTIa7aGKFP7sGdLyO4iL4wmL
JsrnhFutQ2gmbMIHqwSoCtSt8KFI7J/aOCavUZ7wPVNjZIS8KH21wZZZm1KwHVnBiIB0Y2xWQK/A
ivogEJlOlSfVNdVH/H4AxoLu3unAW4xLe2XjoHl0lBGAwc4ydpYhsgAqIjYYU6mAYBPQY+CB259y
hBJQeMRVA8T1YR1UbVuV+HlXUsdCiCWGfCNgomsaq3tdtK20ql3PY1uAzvBrjzjf5IwdntiUI5Dx
ZE07xP7MYaznJmBa+MEaenVDzoXMkN/sTYh3TuuqUVqseYvA2Dy278PAQUJ7S85G1+gBj91wtma2
aKFvkde7eSyTSLx1SAnRn5COseIjw5puUUVpZzled+lQs2CTs7E6uekR6BP2rAi/01T5rGhO95zz
/gUsKu9cmkW/qzuQNxWjl5e2gQQd6zzQixRmz32N9q0eoac2d3UQK3gwkWwO1QoCxQlOzACaxwdX
uvJCcxScZdA8KdjWLXo/dwqJLR5zAsCns2MUgfgN1tuPAsGpb1UV6yugPKxLHlrJjvXuoWnG/Npa
6adWTaNX8JH1AwqSQEbb66NXnjbNBrH2YUNWgAeEjxyhdyBrafKnXJTdNWKu8dJ+E3Ue7fS4VINK
WhyKITYPBHirW5EgyYliJJBB8iqUdVknlvPnbTbdmlpe6/4Hhw+3Zq5Vm3RA+CCyHkOQMF9s/HlP
ngkYb+9FLwY+bbcwKw/UUixpXpJoeKRWMhZQwCzkD2px/NGgb7Ma6dY6fhk5tIPcHjk6mjVpRmMT
ApkSJLZiXIZQfbuYyt5RZHRZurHhrw5ZGH0ip6U/M1ttHQ/IFN8ZyihRV3UItsDiTC6IR+CsAx0z
+b5c2OHAaHFN+wQ+/IbJZvjijnYYjA1AzYNWqGdVR7gL2OnAhdYL+O889tlUvoYuKIj1dpeh+DS+
3gV+wx0UriGr9n6Xlbm37jsQSu4M5ExW2SrRByvIPqibY0uBqARir/OsQrirTIwA7rUgFSPAMozF
AXJhb5cEW4VDNl3objEsfovhzu9fuCzTjwDEpyuafxlHzcVnWelfuNxNtYz97av87WrLK1hc7qYX
0QTMuzPfrbRMs7yYu2kWl//u/fjtNP+8Eg2jV6l1Q71pY/a4/AnUvzR/u8RvXRbD3Rvx30+1/Bl3
Uy1v2H+12t0r+K/G/vP78tup/vmVQt6BY3dolD4EQrC1Y9PXkC7/0P5gQioKo4rMfRs1t1szLedZ
5vY84MOwv12BOmmqj6N+/4qWVRcfFXnncb1YPs70f10fhxkcvaWZYHe+rDjPOq+zrPux9/+67rzi
x7+EVm/AgbBq2W2WVZdXdde3NO9f6G+HkOHDS1+mIEs2/cvv+sjwL/r+hct/PxUw9W0woDTTykwG
8dD2sbPmQMT71Iy7STLALASQO7ACo2X5au2GgeKKUt9mAtUYBfewo5zM5NgPETBxAK+cQFLnB71s
ejMgc9StTTPzzsD8gkFHXd3oZcfawy6w0it9qw+GE5hIKvng/flIMwB6OdXZm6vwUUE+qsUHzh4k
PenW6sdU8ZcKfbrzNnDpWmr4haGRQOVYZN9CJpS9Cclnv8jzdIucFOJRal4+ApW5M+uieYDYUvGo
IPpysrzmSjbyqvHN3Xg27wPQwotHctNT1GaIEWw5kIseqtgiFdiaYlZyyKoSGC4zAVhwWoQM/3J1
3e2ujqWHCKL+zcreAOUlPfweFQYicIUrzyOQWMPKhvbHmdqoEhr7fea9mReD+e5imwpcyh4upXwb
RmPpQn7e+yxWncab0gR5V6vAaDF4giwA3dIFUUKIlC7tD06p656Bvhy2H8YAefqn+4deiCtmrt8b
qoRMHyTcUbPPfug05jzQXYaiI11XtOe7fmyIWID9KT5DdwP6Jj51aQS1hj/nIA+6VDjeQgXK7rZL
H93FmdPtQIP8dddPk1TCPfJqtA9kpC4nk5tcHeS+Bt4emEnkCVGBy8Jb5PiFzb25n4zUT3fLBfA6
+0jNkQTw6NZFMiXkydtYGiZMFgbM4A2K1eX9BhCAzmfJqHsr6OuJ66rWECRBNSoFn1pAqBG2s/tN
4pXNVUZqc+Va5Ryczn2mrqUf8lvPVt64OGvAlS454Mgb24w6f5hGUt+8Bs20dNI6rhMN8zpkUKvx
c15ysSWaLt1BB+r2xte9o+5ChM+rVrNtvifOLrF3IQsLtEMTeNDljJHDPaiNYWTQNa9zcVBqxcZ9
qKj8L/eNZnDVJ/ew4V1/bDTdXkWiywORGG/c6VRpPRfRDbCjl4tRCYh1IppPXR9c7pnXZI8SF3Ts
D66GEkoaTkRsyBesGKpaoOIdYtamAaK0yFz7GE+gCJT2VL/mJdSBpkIKi0dsaxpEg2Xu6/s70E+a
A3y+oU5nKvMK/quFAEhQvmODoGl0LOwImaMpAohvyiNDFhXClZDFowsE2XMUBGy6WTSvIj3pya9B
Nmz2A9RCrqF6IiAdV4nbpFCwYQ1PghhS77EPpGABOEieBDL0+K2SA79Rnzb1tSB1o44RYrQbapP5
bp5eTS6iDaN9Zwt56lSrO3kSGeIVtROo0B9d/aFsy74IZgOCT8AD9E77PUZVIiTu9Q76y1EVLDO0
RfI2111fPM0X6g933bbKlK2i97f2vbzrh9+Vt/KvPBx9xBC0D78w888OUoDH2YfaH0bOPzIyZKof
AfTkg+EHfVwFGdM8Y68SvLBtMVUJpEv2fjcAbi8gB/2nhcydTOcRd/3UxAm62wL5/1nI1h1XCHyC
NeWBxJybTDkvlyIUb00zalYtYCInMlL/PLYDG8ePRj6ul2GIqodBV9WaP6vdmiAcggYlIQZoGowB
BKzVa8URX4yhzaNDUzjyVCQFDqZM1PtkzOp9amSu+igtxA7U3i188uGTY0pUhcEDMrpF1g1xyAfq
cmO99LEZlZAHEZqa+55uQ6+4d8Ydfua0C8is+oXuchRw1UfWnpd+HTX3TrluQbsIrp4KUO1K6ytr
6+Blg+KHzuWCsB7+EqC+A6ZAxHo2M9ODVOX7auQtpiX7UkFKBqstLyDmhTh1wpxX+9BfZDXQMSho
KEd9P2as3iJOrT55bQ6hSiW0f+ooXhO3ufzuNoX0OUj91/DdlxnOeOcrnc8cy2Q19JQjDSmAVkAc
LfMEwklFtDOg1yRnc20zRCSBdHjrK0GsKvsaBVamEfNgmkfGU1Cvjt2VmCwcOmZaQDPafbwjl/sh
09yg1jKovmMEWUurDjLdcXr7Asx6sXYFhIbxr7N/2jF4Ilpaf4vtBLoelsguNU9RtBlVKDcWeC7P
5EtyLX/1VbvRQpoG0AdF58rK0fCTRJwBgaoHIMOkaE4wYtWArhpZiW1AVscF0IGsNLZskYdUPcP0
uB9iHt9EnnzFp0JgiNcjAl8DP7U0yVpPJcTImpeoocRNAJqEBpVfr12ZUwkpCJWAwTPdLYalL56s
QHBoWzsBW4H86CKhxjwbwN34OSLDN0qJJOoygJa4m4mWGKB2AkVoTEzOy9rZ9KKAvhLneip95ZjV
2h4Ax2N2n3wBDwrFj9QvEd4AJAsZpIZlq32pLQ0gq2p4GkoJfp6SZsiER9oXp1AdJD/V8Bxlo4rK
lfjATsNp1qIp+L5HvPffzRr2OrQxFAXVrLB53FvStbZa2IGZDXzWCvph3YnpLHqNq3Ef1Yj2N24y
Ppd16feTMBr4c+WD3qJqUDR5gbSIvbONGjNk9VK9xp+CKclKU4KVJ09kZab6YcpiKJAoxhxuU/5E
SiFDhsErgaB32kcVguP71o3tDWod2S/KyB7od3jxyAD83FfMsTaxsCC6bEKdSq74aNVb2iePCTOO
plP4d3tlkCqxAx9V1ThayZv1rY8sTPAPlqHHz89q3qoj4bMzSvGUTnU3jSyDio4pDo0qFfnw3kRS
NDrTZSycPcjR1dlWUE4SE5U7obnskS4eAB5VCiwetaBtoZ9rszkanYkCMPmQ99u8lR0eshgw4vv/
6ORZ40/ll7YlpOhQJKZRD1XTOmdyGfRQPtjuuF0G6PaY7vAEBaueBoDKbPkN5NNnn3ndMb1UZRnP
kxiQd7zEAxKf9CocwPB3EJi2VuRLF6CmswDYJrkxp+lHxa38HlURnpQsUBPUUSlbIZ+GiOs+k6hY
TH09ELcnoKJ+epPeK3XVpQmpoFw9O1OXBDp9k3Ibu8ipWeHQ92hYn8lG7mYCHqmXg7LTqKF5GPLw
C7RD5NGLInkcwh4odLqlCx7vioK6Fu8O9171u4V8qBmWTVSvqA2pM7bWrbGb51x88jIZQn8ZTfNa
fHh7HfMU1K5y51mVPNreudhCxS9q5H2KLY5KKq1nHtxOYcAOjipu6bK0yU6eZHYglfXmSW178ZxN
5IqExOBrEXRGyInmoLtlSdQmUAz/b1cjT5xRY6gOApmo6qK/OBAYDJJeS9fU7LwYfZ3RXzp3dFYS
GhSbO0Mos58x8i37+/6yP8RVrh15wTMb5VQwSe8+6UMlHyI9agBOyp2Nh5PlDaL2fBXyUe6pSZe0
dR9Vs0tO1KqTRLu1Vh8UKCB0KaeWZ0bRDcTMZUgNFY5z21q7cBAj8722gcqAl3/TQP9mPjReRnxF
dIj90fBp4d6M5UawHDilmvuA98gbd9T4CUQA4CrDJ7oYid0AQWSFh2zqcwWAquOooLjL1ES2vr0U
kX6oTe9tgN4BwmChjhx1gYqWr52xg2zs5A/sbXHqSuePxR/UQMC7bBQ3mxzqrh78qIuHHTXHpmoB
RrOZT03FzYzHonrJ0+xtNagi1Qhf2s7eyJoUqJvSQNDGnar0QUs0wV+WRAEk1ssz9bHSAoh4aZt7
A0Q5aPXDIZwGkRc16WIwOwGOpoyCO8PSRO0WcxNbNjCCL4bmok7OYEQoleIi2TTVvbQAfAwaKcYN
FbkMXRbfVOaukqHK/8NKY02U5CHfzHCjJxoPcv/9ePKIp0qZdyu8r0/GZQ6AgqHlCxC6B6n/jRVD
wyvlKBi5skHeObtKswYzI4KQgCV/8CaJDsmEsV6Rd2szxx9io7/SpYFq6rkKBWTtm+Fa2CB55EmY
b+k1QWIaJRksPhf6TF2k0YRi9auU3o53K726/G+sGUJiH8a201g51Qwt1NTaIVcdgeGUgXqTVvwA
uCC0pQCAfexjP2NTwn/qKdXEO9h98QeZZicetuusdtl6GRPJMlsNXfQ2DxkgZvz/OM+ydv+/v562
G1XfsKBQVmeWcSqFvu0S3do3oYH9VtZ1xmmoMQ22XplxymwjOfSgAKMqoHGiLknW2Yfca5By1lrj
gUsyDSFPmpuaSo/qEUEdQfCpSethTZ1knlck9x4kpDXIV3zFXJa+PaWrATifVWUaww41MdaofsdM
H0EN88Dq3AJ0G8/8JsJPHkpMoO3R853siOUM7rqqm2b3tq8Je7ZHlE95wBckurht5m76sjGgdfxn
nzoZUP8OzByuz/0FlHdQgXlyQen5z51uVXsaT100QMPHJ8AnBbIo03gyyC53T7Y+KJsk78HnkNUJ
WIn6NGpWdfq7JhnIZYCqtc1HUGv/d1+aKWPRN8eGIhq3nyrFUHy6MwFame+Kqa/KFBT/e7f+sx/K
gSpABSOY6WbrO20sauqA8SoFA2B22sdRF1143EUf6qdngBZkoQHZtjw6a04E8hnyy6aZA+PcmwYA
zMmTMXWHeZseBpylfWpaNaj30EhSAGAey1ddQxAeUSAIjk7O2NHPc4zY01wTJ36KQFZ6xSXF19bE
PgYVLuwc9d62ZeU8itBG7dSlCXLIvosgaLJVhDdbI4iV3RLbtE6QCO+vI2RSrMFojxBBG66hiYtg
ClSwa6YHTlfh4dUndnoa3bcBNIourpHNQ6lF43srTdYOoDRB5dYZYp3tsC01ZtwqEK3WbYU4mWlZ
KKk39aHMceNXpS1mFzIMmGAFZbbiUOnDrzaytANCw8YNoqYHNYnVs9Y2LvPL1wFcsVszmYa2Uc6a
3e8aw/EYqnPnwyFV9D9mTxNkLaDTzdKnNZcXk0XQ+k4Ai6mAYT9Sf9Z4jV+jxMd2nmp5MWSmF5g4
2fxClunKV81LnX2R6BEEE3Cwm4sTM6XbAeoP3paCI/1q6dSGEbhbOi+SOzDf8IRo/eyzTLEYlr5l
GlT7SVYjvqcKamC8IIT2CkKl8tyUg7UtW7PaNTnPnqHk910H8PHHXx16hoIXPEJYhqSABhU8GQNC
XiQGqMa2Edh1/rFpTk1yJis5L02y3o0tbcDTG2CsfdlaxjlPgQfqQ/cz8K1aeIg0yKWDxAOVL14p
A8I0iXlGbNc4k7fomyDlhjyWzR9ZaZmHGBJPRzBJ8a+qFdSpBDO05BARQ69rIKmEkBBZh8mF7ujC
BUhSs+W+bbPGONjdD5Q0s8GLnvxoOmojiNSCCl0fkiGCXHuUdjlo0LgYoxYru75GwH7E74jfWXXh
/pFlZn4EGrhC6JPl+VEAEeWnTqj5NEi4mbdmbcuwtyocxTyjVC9Y63IAA1BFfHVqQjVquHhx2MY+
imLNVkvt+G1EaYAzCHivOHWWn9s8GVdaycLXtgUcSevK4TWsmbXyGlG8hg7KDpZl5KGKglBWigXO
bmuA0YS0gXfQUIt55mmbSRLOTY2kHqBW86G5WIlX92/HZlnEfEfiSN5M7E+jBTzG4EzDXsFzzvak
doL0GVDsA3KGRxnVa+rrAbkcg9k8Dcm7UlvzaQYThK61p+l87XKl2kE+xV2noO1+0dPkRYBicFO7
Wr/IvM5W1F/knRnkKmDk3gTqBf0ZWzPtczjWzQFvgEClkjz9AnabWInICx+ABRwfK6W5UX+k5/Um
C00LgTEswkSzaU3AiRrobL6yr0ac9D/lGKFcAR5rt65qxh2qn9Q71cyjRxwHgaG3C/sn+6o30D8h
T8ibDTc7gSzM284aepNgPqGmYwAJiwwcqAxRI6qMTp2gGmTrYXCyM9B4zqWoFcVXIgu/Zu93UYFQ
KfWx97vFOt8lfXluC4hjsci+xdi97vFZNB7oAhK7+WAlIao2onLg6s5AzSEJb1WVu3vyXTyg845I
mAXMaZdFjxD3K540niXrUAXsvxQgjiVKVflW52Q/mj7xR3Pov0aoLrYeefrRQ0wpkn/0IJ2oLGF+
zmJUE40UED4KSG1uoW6T41ukqPElpKrisecElgpNsLlkeEyHE2epMB6B36Aw6+hBM7QNvMlAVi9z
8aXJ+HlQKg5SyHSm+TBsmhs54P4o+LmZSu3qHQK+Ru1VjwOAiXvpKvqmHyvlBRGs2cMA6WeVDxAe
shNQogrkh7VJbx1FoL8h9awdoazbPEJHcXiA9vnOKPCyfbUcyo016DIgX7oYavYNEnbakVp1y0Zw
Krsd9NzFFYdLvxs50pIhirlRodxGIA5XGoiOjKIZPjl6ERAFGvKoOA6jnEpALGdXd7SVa9vqGQRF
P4u1Tnli4TCsobpf2mDKQBaXLrGtqgfFmi7Amud4iuAW2FpTB6Wg/Z7j2YhMwWQh94nT/rvbIkIR
SA46LHiv9dDf2PS8htiXhRxOZuFYD+JC8WsMm2KzlPQcgbtFdb8atQIHZ0f991U/yaVIjP6YDbG5
GqHCEZAjGZap6C5KxTZ5n+rOLXUviqflgm0huaInQZNbQdPYxdWqMtRIM9Nky/UmC4TOcNJUMxDn
WxV1Rk3+XVa5t9E7dUQpAtSnptrV1Nd43ej3Si9uZPhtnzqNBcMP1NTFh4ZkXEi/HXotoMTjIhA9
py0/5DFjVC/ahFJ+oqzlbJ61o//zfk5vmgZK0s2a023Z2puubD+5LID45crS++wsh66L16kCqqdT
/EcznVjGhUSELuuaLbXeXZuJi0wPs/d+mpFa1E8e7/7Ub04Fkt79aUly9b7aNQSYqkm1mi5lFdpr
0fFxtfTR3aSfedZLDzK25GO50CUEX/9tXONKkILIU6Y1SmnJ1FmXdfrRZ5mxgfDaFtmon6iXYB/q
2nqY3w9qQvUKtGi8ActfhCzb7EZdbuHgef4+dG6S5a4PEd9vYcTrlaZLdS0aPNlIXaASxk8A6rtL
BGgxMKzaijQIRFTnJ9OETih50SAn6qC+MEmZ/+egRqTnt1SJxjRU+jYL0N2qdEANKZRnXqWV3Z+p
HaE8zqYbkEqkPmXy+egI1vUaTytnHk1mxIQ1ZBYRfwP22oDwUPLLROZtrxSDcaXL2HRO4EgRrZc+
DnodUohqtMoL1cSxGKXa5VQ4jC6IVkNvlSPmXfQhFBynwmGxnRooRv2VHD50t522gZxt7lPfMgdi
csA9CceZ5yCDXWjeWY+w1ZyWat/XAwoo24yjKe8N2HP8QOq12y+T1x6+BpXZ4sPn6TsoKEESZira
ClFDfjP0Ejxrx7yIAlXoUVuS3yYH6iIHuiTOxy5ynQYCrGzNA/861zL9X+cayuazxxLt4OrxyrEt
8UiXRCtR8V4L27e6Nk0JUSR99Mx9q2bNY9fl3rXL4ylGhVoyMkJ91VCF99xG4Aq5+EJ783ZAx7mW
OMrcey/r0Qh1mp/6BrP3rj3mp1Zbaa8sj1/7lDm3XmK7V6dGvKcmUXe80TmChSbOxOHJEy+6JdqR
GuQUQ5keXEbzmU28H+qHd7hNO6CmuAUymN+idF6gCXxzaAT5gIH8ttQy1bSUgyAuym7jxWhNGd9C
Dp7fNIcK5tVJYpncmzJbalhsIjUGyAI4/Wucdw98zIYjddGlgqrTFkWxdYg5wg2RR2jJJ/BTLYAH
UsWpD3VvJg4qCaPs9o6OEin9xNEtXaDhGAaNpmkrOqZQHx1L6G7pW0bc9dEEJrJ+K9Ut23UMAigg
Q9AL+yAaBrKos+dqdpzlxEB3fRMMKwe+tiwdEpkdigtuFPAnN3xKkI5plW9AM0g39ZRNXaxDpP/o
NSBokNJjPnhKzvoOJk9NslZIOc7WBSZPcHpkaeN57J1hnmqypiM+yahtiOgWWESoafQyVlDqCjUo
+rudZr2Erf4VBZmKCxnbRl9BJE9/rnPuPQ56vKXuOEchPkOCh9vrzH7pS1XsC7VKA7JakVDWkZcg
jzYtEKL28bzAPGXv3C2AZOKHBZgr3A2kTIF6Bc2lOVlx6qOJsAs1cwuAvkHT/SztDhDwdE9tOLBA
WIx9r0HkGHXon6IQnLmRemlD1KJMP/UKv5EDAJQOxC4i47KMRHnA+Hut4RDshebnbMytDYq74GNl
QbU+63Pow0yYlW4CuywX6itQeAXytsV26fcYl5saQEnEuVAc7G4oNRUCU05jwdNFvaj3iYfHhOHD
ZLURr1btVJ+CLnbZIlBFtzwBBKuZLouZ+oYxioNRIhBEhvsp5nkqjkQxotCBoXP7tFxk24lDVwG6
9N4fAY10MnoI7QV/3oJy2I3ig0/ZsH6bNt73LurLB2gl62eubKgBaWiUebaxHZ/763xL/dRDd800
RqZCP2Nvs3RHKCgJTTskWf8y6Yf5lv6/TBqhIFZXCOY6vg7m1HSmoAOIFbr2tu/Tr9S1XO7OHyAK
f0bRL+Bpp5HAl+kblvSIFk/NxdeZZqtj9nU+AZF1Ps90tQwAaHKPiZHXCOkU/ElkIPCpyggySl47
0BGunefBBjMdgjV/oISd+0nD8xMxPC08jQnnR90AEBL1i4wnvOdyFSuN+lNpLlTnaxpj1frbmFBT
wpOIGEpzp+Ww1uTgD3mJUzEi2l8bPJ9XHURcLlx0kPNQI5y+4nz8KhxoP0AvcvAzAS1HRw5lgIxK
cgH0uN/b7qBsdUeUN1fzapx8wMMyPMgtT+JhA5PXvhP657tBWsMVqK2a5a3h0D1wB93Zm9IbclSd
wAYS/CDubFKrMF5S3j9kg5v9SI0UTErs3h6hr8nBMYVHrKjGC5fdA8XP/s7jfY7feoDE5voFWMCB
26afoEuRXwno0K5VZLderEFwEMDiZwJUlLFqH3pobM0wh7wyAPVENYyN0UO9qoXe7rYyis4vSxPV
tickRFKweVIa3wQ06QC0JE1KGAoQO5150lYb2nWCoiWAFmObojryGql1cUJtA5xAUJxsblKRetKN
1dCF2AkUVqbtDvVPXTxRixNN8T4PdaGgp+8kioa3GfL9NkCPIF5B5CM6jbaeXsRUSK+N4+JHGwMx
1Xje12FUwyDDQWv2sBq1W8UA6XhA2m1skYBA9R5PhRyAuJTV/7D2Zctx68qyX8QIEpxfe541tGTZ
emHYXjbBeQBJEPz6myjKatnLe++4EeeFQVQV0Bq6m0BVVmZuwQEZOUX505vRBQ82ZC4NHF1oNoo2
zYKB80E/kGNvVY0T0muqKO6KGlyipGveN+kIQNW/Ha1n4CyhHTEyavOMbAjxLtaOOK2dE7PBQ3we
kaoqKmGK61t+R9p+sRlRoCa9u1U0KPNrl71AKbT4jkyfuUxCNV0s4JtOaGAHRdhbQDkk6zY3gOcz
0mCrun7jmp1/9FTk+iukS7JNCSJFoIygMU/uxGD+McHvA/oh6FXmaL3b5wxN7PSbAWa9toH+f+lH
MH3c7ODGWTt5xl/+Eu9pO0vCCshGAS6yCvQeedbiU6pzkjQ2g7hdoGzsQtAOuYuwtsaF4xUdJGMb
+0Wg8tJ2SEIiOXDhbV8viGUTPCugtDLAd0hDx3P++6TGcgDOK9UZSaoK9Lf6YoCnEvBC6Gd00y+b
dqSQKYMijATsyfTWCuzGtRU0p1Qo9cD1pRzdtagrsLvrEV0A+HcSgU2ntoRFb971qBXTCJSO4OMA
sg+SyPHxZkrHtjjKwfxCJrp4fVjtA5N180yRtHxftu4PSPT0R3B/QsaoH7MB4qBVvwQRuosak6yR
b9dG8lAk3c3hNHbi4keZmybwMtl4wpHJWjfTIBeEtbQkum+wL4eHxhRDd3QBSxp4C7LTzQz63rRf
1H3/NqEVkNhuJvMuYz6kjIwu9PGdbDD85fo2WqsmDlZpZqsnMXDkUd3wgZnAcvGxBnuoZxlHck7S
NNFQCaF18gagf9pBtDpakjfAo+bsKf8rOovVkwsu6CvkAKq2bftl1Rp3jQS3GEVWLrqzG1Wae1qH
tfjoCFeqNXmZ6OXBQr8r2DDxEwHHkd6nrD7QshQBJCQI+4zmkUZJCSJKHDmbE62GnFUPEvtGgUbL
g96oAz081xpwDJs4e47QzIqCRwKaKCiR7iTeyHsbNLpndGXjq7mN66cG5BgLU0KZrcIfLULCJ4Zc
kFiZcTru+rgE4ELnVHGctpZJwhuw4mFYsIrbC6AZsjMeSuBrqR002xiOv0q71FrmUfFbIPchAhA1
xcYsG6gA6xKcoUtwkS7N5cgBhcPYXchETk+AwMYMHbmhCHJ4PYicaD7ZbotYbg+MbtFfyG4KQ0KS
BppZ6Ne3Tm3flLuaRw/RZDig/iJKq7hgILKywJE6Ren3As9ykKtoDxchbqEFk208aAcvyAjuZoTT
7RwK6spy3fcoS0GeehWGL7zq1N0tBaAMB20BUWLsKHFAjkQ4I4SwRbvCF6x9T46cCdS8K+sFBBn5
wa+qEl98Ids6RR9e6g66BoWbQFAhmqal2frpSyeDauFPRfS1CZqLlEjIL8bptcaBD3/VqkMHydD8
yJzikyuz8rU38K9F/7J6xnmgWPEyFw/9UCEh4LjWOeDjtFOx3x8aM5RQ5WX/euVqdD6+sqtf2eD1
pVYV8ixV/oqi/cdXHvrsU1oX5jItneFuSsoNSMzAxj05xtaplPHVlnifh33GQIbdBmtQ/Icn9PwP
B9TRra0tU/M+A6HZ0hdN/dkV/YsGbWP+T1AbodI5ZV8NyzBf4sHPVgwf+vs4j4wt+rfTQ5Kl4jx2
6bR2w6l68nkEwmjuWN8gpPH2Y1j4MYwojr/1NpKAf/wYagr/9WMkTlD99mO02NicbeyTl/2Iz3Mj
IV+BIkTxBCrY6sHu8LWiR05o4gIsX+mr8kIm7LbEKhR2v6UhTecTsEo07Oxxno6+bl8s9VQ0BqDH
HKTI/uQkq8Hm7jWqrOIBRy0AEzr3Cj0B9zrEOgkDEaQj2do41qhfzXUFkuMrEEbFgxe9TYckGOqJ
iYtsgtObp75z3i5C32WAv3vGAHSpHnnJMCG3kttInGoPyHmg2mOZexMslSvSdXAsZBdQAplOYIOF
pp75ncxQF4VUjI4inRqKKielTnVjPmDfEi2TugYfppJOexo0gwpdWDcM2B+DDDoB/eP+5oA0AqLN
92g1tuuqi3aQ6+yXNvJneyre5Rm4r8AwEYAMFThr8oLzOtxT4a9gE+R4A9DLelG0noEDk+R8EUUy
2FaJ1dor0nu3tBGaCsGWhN1JLJ7uyMvA4rbotLfpgJ3pZQfVdZCE3U3cfmLEUqtHyjOfiMKWfHp0
8+lI8z3y93kQGJ4ja7u10UgGWFgkXbXOOnAo0RZw3g2ScUxq6ITozSKVyukyRzudjS5fQL1vl1AZ
aq1q7H4l93apY9gAKSTqFcCuVZ2H2YtK2hqtfrATN22WhGCyaPLZHijNMBZE6lXbb/EWc35g+ybx
HYbcy6gZ2+nSZQzdIrJPkG6D7eaNdVzhdxPADnRaLPOCX2ILD66uk+i0UP74OQyjeDXaBTtQdcev
7qdJiZc/oqSf6triIccJ/sHAP623PRQugsR3VkHJUeDUwqzSFuNDo/AvpbLGwHBmo/LaaBv+Q+6Y
9hUsO2sDzxtoprj9ychxXiOlGpZb2M4xjiYirWMD2ZcS0HQujuTtcvegQFvxGMfcoTXIPEBa9MQL
rEFL2siDAY+UFYuCVxkUrHp+rVXTgH4HQKXGTvi1AnE/yFqC5TSCfXbZ2AM0DaPI3zSO9+bNcKym
qWT623wdQU4fDXZrF5o06B1o/a7Wv4qYCcz9ymlO+FXEzFluurw9kXfSlXHyojqOYA5+85uXPk00
5D77OPdvwfRZw7dadpLHMvHHZemFxpMRq3/dqZG92eT73R9xRgot91G041aUmX3kYwDSHf2mBQ7i
UdWjurpDZx/rXuVQNcSbswXdt43Tywc7vZmjX/EyBRfoNFTSM9e15yNBBBKT4yQ4OyrWeStIwtsL
st0cfxsil8CaBc27ue1y8lYdh0L2Hw5Lr5/jibvqAhsSX4bF7+hSVPkT+ld9IB5/megOvG7hEpzy
+boivUwy1qkAbYoXgALt9+iEA+yee99uZlvFye0VCr96ewXfBXZLs8aFSxbzfE0zbsGeUVxjWewN
Ayyb6F5KF00xppsOKp/QkgvYvpvM5mLqSq/Bi/Bo9oAY6EovnrTiUSDnBJmFBrqtOoIchXD2FnrI
5kloL+5XAuJmypqiC+RIu4WRh/WXrkY50mUFPxbRUL9Aj2y2twoqRRAkctZN1jZfauxVLauqHu0y
AltRoYA01vZBT0cHVHyb3kBy9Rp7/SeIXFQraO9lV2ki3UJ3ZJPaprSN7v5v4owK6YXSBNf0OHJr
GdoT6Pb1N5q7nQbVfXYYV0dlArNM1iwvrOUo8Y1Scxv6Fet+Agl2CBEeAwR5m1ak1paELibfvrhW
ZT5mxZjdJ4L9Q2aKCpLA3JaOoz7rKDP0t3YBPExlOFfsNcuj5eJLAPV490q2ivPViCbHB9u13WsK
oeaVD9T1liJogqOQ7tQCsFey6QmDB/bWOQ8QsDgBiC9bg7WbvwAu3e6joWVrrlNfPuxu5360VzgW
ver4v9nllEN9tokWfOT9JStlsMnYUK2rkhfPoDG0d9ClDJc86opnyVs0LfuxvzBCDNMpQlKiBj0m
BVs2+HyGQl7ImdXp9JiBhCzG1klCZ2tVxBV7Yr1MHqTfyd2QeYGJNJzXHWo8LPOFtOJo79hbyxVi
+IccRgW6q2PBxu4wh0O2D3ozEKECeqoBC8tUjxcnqfqXbuWNjnwxDdFBcGrMFzSM614zTBqQgdVe
qJLWEFdAKwsNixEKZrErr6hMhw9B753JjL8uGIpigNzrrMWSAVTQCgjB7MjrW+o1clS3yXKc726P
W2RHcrVIkCGBFsCHxzA9bW8P32hc66beDwHk46TAAucEmZf5WU0TGXLQCciQTg7Y3XGGtORm0FW2
oh+7x2SKNl3P4zsy9WYAvWPe/kM+Mt0m3Wy/T+rGqTlavfyH4v9/JyU90GJge8CP1osAeVJ/vAvT
GFCPWki7+aba+Gik2G1ey6irnsos+mnpXVfjt8kiwGbyDDpBex56vw/JewtGxkqcb0OZoePMyuNm
FRr7yNGdxaMdTPcYxdRnPPx1ZPtluZC51zwCEsKWbsHZQ8AstYGsdHsCEdxwkAJiOaEfiDvkl+2V
AcDE89RASENVTfstaPheWMDbLirAucFPAKHQwv4G5R3+2WM+W2Yot81LDoamffTLtyXlBMBSL923
JdFSforx3k06IT8bFRtAzYg7hR68BXQO5OdS4DXpTmrbX+MqewJNbAjC0uXYFXxD2mAR0ipnzwfF
RQPi5DUN276FUDgUOUkpjDTD6oL553c7SYt5SGDgYZyl2AuegxKywQvcOBGePwtIdcw3H13/JcYE
4OcwTIm9iXu7X/HJj/ZJGKrPPuSse1nVn4RVpeccDNGLEboenyksSTJjD45g6Gw6/qJmQ7hLMxZt
OZoVV2hMdtaJrPG/rvOpX9lVDt0PGqvO6UEr4jjrEaJC0AX1prVt+ltgmf6JXBXvibceoKvuju7e
7TcT2SfXmuOJ4p5MrgaMjLDjqRrvyU4mcv5P+x/r4z3+4ef5fX36OUNCdLyvLZm7CdHVtrEMz8Eb
8tdlAJGtYv1dX2bgfW9kgNJFmX5rbT/K1sC2I//T9iAZ0RPmGHtKIfSS+lCFSfEt/e+lbpb35ebp
KSh9vbGAQrhWQ3AqV7+LRL0MrSDfkI20E3own15kbi7sgYEXG49S24mtPUqj5owbk0HuLFwR9Gcf
LPPPSWO/PYDT+i1shpHpsLCr+jNYQ7zn7FfY1I3/Wu33MJpeRTH+xR7e/faEgzEUmO662oUmvd34
D4lInAegPSX6h/FGr8xT3oHZgiKFY3c7z7MDcCUyHEp0fDsloDrkLbhuKUYZrrdoBdB0DDWWOUa/
AtiX3Q+vYK7m8FxG0wm0EfcUTcuOIb637Lk4ZIrxMPpArTiRUexy6GB+MmuUJCI/is80BNXfti26
5GpAke5aKHuldI9rltsMXU+iWtBwmix7BzJmc/bmIwcQZizLHXlpSQ7BjTMN9ZIqBycfLVmCXifv
4+7sxhFoUYwQyQq+ZJQ30RfRFoCJQw7uRLmUPq4naOIl8YaGVsblkZnQLBoaXj7FqBtdnXxOpVBA
24Dy+TZdiMZchn6/tjobKoVxGj6MDVrVmFYLreUA2gm/A9C4H8D+8O8IGXTHdsSj/o8IIKeQFtcl
j7+s4eP8vhoTG/rw2LMUbA0kDlIqnu3gOmna/SE1NkSkP9tmP0j1QbLftGCBdUvD2rqNg6oEA6sp
6mDNyachSibzkBA2hKnh0p1NN0zN+yRC61DUu4lGFPo+kaEd4cRjtFKnrLrr8+wI+UH/Cmiwf/UZ
+4Q2rvYMklgfkuVNsEZ+e1yTs/ON8KyQsuq0k0xlmV8qP2dgpcXsLHHTNVrq2w1ND0xh4STafptn
60mQ0tgC3p/ck8kMBmyqQPy8pZ9gHIL+yKEHvCAvrcFQgytNNjyQSdYGOoikn+3oR4C6dnNwmWcC
APLrJwLpD1S/jEeydGYB1afpW5Qmw54ScAIEudup6es5gScTu7vgQftATnqToRoL0feUP9AbjGcd
2j5+ny6Kul5xj4G+ucyCfYLnALC7wb4Lm+LJZWn5VGCfZI/ZeBc3Nt7jLnOWLuNiR04gpKedDaKE
JU14n47vqwIkrspfB16VXmz7SqAJhofQCpDeCew74LvPGhSVWzkm30CD+9Xroe8DopFwX3CoMfp5
br1iIvlpoqqNYOWmAM2UK8NM2d7VEHzLaNQOZXFLQy/EA+rC7iKq23wTgLVAQgbpc58lNthOc1Qw
cq0kpaVctB3IWvbB/ns8aoZnFra836N1eQSENQNSQWf+/sgB1n5SL+0EBY2b40OysKVMoC/Bqlkm
+A4fhgpcGjJ6gIpX9OBZqLJgexxuB8jYPoAjADl/D61fMghPFMGi1Lof+6+Tct10mYfc0/ThPyJf
eunS1ezArV6SYmkNWtJtWmj26VdoBobkbQ/17mhA05s+2eF7yYOMX9ztadgyc8XBCvuc4OSBbcu/
w+hRMbhQ0A6L7q9hjV6NgMzvYfocM69GdnpRo3fE7UVptX4Ao/KQSQAnIEy27aYsO0IXLD8WluFs
FVAId1xWgLFXVnDtI6SuG+ZWX1jCvyRc1j+aFHp3mT/yhT0CAt3y6kcfNl+UwcsvRVOmkMbJ/Kti
+DDXBs/vIFDx9iqNNX58Fc9J0jXqYC3oj18b23xjjYHStDwCs0UcMR/M0IacaWX+ZqNJmoIjiC1I
bITBOkfu7QqRmOrgomQDYR7XuZItFp876QyP0sLjIHQhO9xO4MK6xUP6CpBGYWKX2lrtw3x5GboJ
oqWVc++q0TvYerPqAbuxsTKVoow9iTsU20egXX83zuLxZLR1ZLp2DqMIgn+qzDyZYDm53fieNVvC
Xze/xVRpqD4lXfNKe2TaLdNGWQ0QmxeRuSe7DIM7bgfAPuTTlz6G7MAtvUtpYG13GMTOHS/eUOeB
kp/qGEoVkIqwVgnqjJCcS6eLHQlzSQFu+CnrGmfJSzSrtyLOl2Iy482UuM7FAOJ2vlgh46dQOOuh
iJDeIgeFSMgtLUt8yDZkG9D/tzLdJIYwXS/uBgm6kM7Nxk1VCvz9mspAAlKoAzaN6jPYc31IVLrG
oddDxjZNOPovNchrjm4A9T6utaOtYvKXvQCF/+QbJZiw6h+1so1XfRNk9duNBX7cTEAQxLVQXSyt
3PrUBF234r1w7qQFbYGsTYoDCgZgdIimcF0zqCKkVlQu8xrkO7GWpyv1XR8A7Q0gD8amhaJfOprW
+j/HUCBd0hRsJ1xH3xajO158LcsuxHHLPtGRc6j4dM+M6UQyZFnK1L320QmTfC3Du0UfTt99/20e
+FDAcj86ry1kGRYgPuJXbkfBRgXA2EjQGJ5ZGibrvhHWp8rovxbVCDXzBDx42NV9B92zvRj1JIP9
mgTw7XhGQ08KZk3D/DSN4zwJsqrzpLZCQgtwEyMasmPSuMYyn2S6RM4pO8bRCJJ28nRRqt5uyTVl
JhIobjEd7BEFtFK3VVYGGsETC8Lr0AJLTmEEBg2jEO2j4aT1sqoFf1WFvPNd9HotBvl1EEH3Ay1T
P3ngBp/83AYPczA6d5lvZtB9EvyAv2x9zpTN1sIJ/CtLxUsSxdtJ14/oIisVAlvD0TdO49xGuThz
x4NFFagPMe9uHnB1oFFnQnG+U+G0JUhQNUKnfGiR0ZsRQho+BEqWv9uEBwYKEqWmYIob3+cS6ojW
o7j/uJ7bYo8eZN0J/BtoTzF9Y3XLsAyO+QSWdGBudJKmdAAKrFwPVGUaHa0vNCmCttP6ZpvS8GIZ
rw2O3YckCGuckk1jxN8wXs3DURbenZJFis7dJES6AMRJib6QA0x20cJ2S779EI3d8qpV+XC+Bbu+
JvbO6uuHMAi5J+vRLVpwgb+AICY8i6p27UWHfMA+tKOXmrHoogTOLSvA7zeeDZ6xOQQ9V9MiTSID
3y6qWAFPBFGD2/fTyPIaZNZr+mLqyO6o3rmUeVespA4mT5SjArcwBQCCqZiD//jyo9ULZlsgW0Rb
umY79DQ9YsxK9GXSrUnEhzcXGaWVOkD1AZuhp5AG3oc4PlgVX1Ggm1hoD7Jr394zR862eQVb1bsW
Mm0OXxR1AbkJy3Luk2xqdm7S5fvSdtXdBCFIaMSlzZcRco++ERs/AtnsvIr5r51fjEuaVHhps5O5
BeaRsFd3NpacJxWmd6ZvBKfsdsgRefOkCLi2+zBVawaFvkWhOxU83alAl3pslkhahWfbkRZwNfpo
D64NDvortB6AkPEtDqcmMJeIugHeHCmfxftks0rkFvpokDdGOecOmOHxrshkc2YeFOoFKzyI74AC
xUxadahC84FGnjbRHXhL8l3v6fYEPZUWIUdpxNnGrAG/86O2fFslzPNuxXpkUhMriJJ16eCgOWYM
hIS3l0JtCT8NEDQ7Wm1U6S5KU3ERIFVYB4FM1vSJqvTHykzKK5Tc2IlGbRR257LpwfsHH13CxpRr
D4iLdVqFbzZ0rj5ElRHMn0V01ZbnerLvKJ4+iiCPF+uYy2Z9W0hG4t6GbPGZ1kFyGPQbyk+RZAKl
Sq35r6ws+Slk6t+7A8S7RQTWerILz/WXVmuxYxuX4zNL+bZTgfUllxaUrMtWbSksQwk9t3Cwb6eB
Hf7TshMz6oUnQcNFyxaRLA82wQJbo7d36BqM1oU7dRtiIaNhitz6hyHXQ6IsM9smWt+8kURSwix/
xngsPA/QFDqIDL8lDR2ObHnlBWhE0N7U1RyRvAYuUQ/NFNhDoWn6aYiSQXLO6i6bh7GS5jmujR/z
Sqh4XNK4/EqjWLjuZejMT/40Tc9dKbo7Azpi5OOWze/bPLyQbwRy8b5VNjgD8Ipg1GgesMHaRSBY
eU6MyQCmSG3IVwzMevRAGEjzerdvr6pLluSrpzh58oqfNd55W5kC695H5XCVRZmBlisfjp4mdwJs
2N6lzKmhpQO+qDkE3TSN7boPNErLnAEDmFgbGg4WMNxlFl5oRJNKbNAXSBAMRxrSkn7QP/hZ+qQ0
7Uk+tNmjobO2Zc2dLTYYA+RueL0f0bt/oRAUZfgFGhT724SuEOYWjQBAUOhF6NIXiZgXiYtm2NuA
Li/AMBGilF17i7QJgWauHcdYMMPlENkS4crpp+i+zqvoHt2S+S6BvNHCpJiGoc2urPsLeelCwepQ
hrF3PwdlLb5cWrwH5nWzEExJppvFu9uk22uV+mWsFBS2YVa6KzRcAUMSxiY7uvjjvO8FCpkArU3j
D0//MVH5uveRBK87c5v2+bDz0C10jbn7D0+n4ntphqgc+NVzAbq0vwVkrf8cqqqeA/DgHXa1wqFL
r5DjsPTog0dmkXjQtC+tuD77uWG/MLGZoiJ5qZuxuYxJDJy2Nvel5NsMwPENilH2y23S2xC79RSZ
rGmqjvOTcWQhPiMJr9DeB3mkD5c+AuCNDwoqv3C0+tlKd5B59y848CT2GK7IEjKGfU5WVdsoL6GG
5zohZF1zsXYFS59Fga1g0sXdPxVyVQZznJ8CZazaV+kXt0NSIwc+GyftHsdDbL8PVt2i2U5PjyB2
M0+fArN9RsljWKc5dvutxkJ4Gh8hWgePS7+/0Mg3waYwdZlYWsoCvkN7+0C+eeMY7fKNWwExpae+
zw+DsdyYIRhME1BYIxeARvhB96jkNmhV8AG5om4fgCsKZ4HBZ+ZrL5/IH4HbbcXscDrSxFxP7Ki5
ZRqfmjxRB1+3VTRdUF5cfUfD2IvwOY2GkzVBaxssHOBnbCp5ojCKmIy42nY9yGL3AB/1y8AtGlQ8
lTH3BkR5Wi0Sy5T31hDUF2BfDKBZUTr1ZF3h/VlrcdJfM+w4Cx9ACAgO89z57otAHOnh1LdJeIEM
2rbjeNIvWxYPGzDptavbVk9P8GTeHckkQdO3MQMbIGmkR0Xqja9RXu9BvGP8sFzrBOHS6YsAs8DS
R7//HXizjJ3bm8MO7aVAbepJvou+xdRs9tPIq7spcspFpkp+znVXapYAHi0hCTSP3u2ucEuxKmRx
KG1wKd5IZgALha6P0ftgVzXLAzlyvL3WVe6gxs8iKLn2pjo3YEh76X/W0upfYjbG4MgFK1rYhPaL
AP/XJrXkuKEgsLa+zWFe47xY350438mmTB76xuZXVtgAxucm6KvaNLnmompP+Mb5Qs6J8/oMiupz
OXr5yVZZvoIyLgQW9TDs8QRc0C1dIiPFV5j2qDGDx4dwpxbq8dZkHNxvgMTlD47ym0sO/OiiG0Lz
M29HY1U1rNzTMEPFAuqY8jmz9BEMONsFBzPM5yhtRmArzGDv8yA9ouvUW2I7tOgzIT5NRczPpqFC
EOgCBgAh2W5lVEF8qPRQhwkdZsYNPyNfCU20uEUxDCisFahs+IGG72GWXg1gMXCjEahgar+hswMM
W3X1NfSQU9cZ89RsJZBWfXAZw7I6oSPOW71HoCSBFoBUyqWnI6IOlPIUAU2i6mvcvK1BEQYU58BF
BI5kfCGZjx2KaeupQQ/IWDXWI1rprcdchJsWWco7iiiS1AbiIBwXyE6BZ9dPvWmBbxu1p2DHRmO2
UC0wV5hKM1q9JtKR7dqp5FQsa8/YjIP7hUFTa5+BjmnRaWYYd4rqIw0hUmM/u714G8ajSjYJWpVX
YyO8XV1CMIzO6h5+652oZLKigzx5aUin9Vuw08noiKROuqCqVud0oApOy2GTtIEBkHLRH4RjB0cT
qK25OpZFoOQaUWGlCWSn0lmrxmSrgAGaV7pN+HNNZIqgSrjKOLY9LAfQjRdDdh9meKKNk//QRCVM
wBAcRxa83kxD6kESwSnkMu7yPl36vBCr1OiyzTyu40lzlif2fh5bER6+TVVeaImq8LJ7NfY4H+rJ
wNvN6+dosQVJ3XjIk2MRy+yE3c7bZQpSgH3+HPOqHo5FeyQ7zeii0AaNqklUM/bF12DzaYggGOyj
l9KODLYgm6sd+PdXyxKgqPWNBoTukEZHGRVIO54U18lV7tMoAJNRyV0vDPeJLLYx7UEf0d8LbRps
s1mkde8fKaJERWLVCiihtUbrYUeFVknRgEOKpnJIyR7QjBUuaIiWWOvyP17Jt5v+PgHEpUUVPuxz
F53SU1McO31JRhvjXvECmKGpONIduSunH0FObI/gbXyfE1M4+Smynmrw+fx5S36jHZo1pLSSrZPH
2Yp0w/eF7g6r8T5ZsdaU5x4A/LOb59kqN5l9HL3qh4iy/mTJ/u0Sp05/IpsXgF/PdfIjOScd0YOt
AXm09xDyjOigA6UzeNUK4+FWppoGnx9N1XwR753lDsoMZKIyFV2MDhSVOopGFEoTJ97NE+eK1q+1
bsv/vhbZ31/xthb79Yq0MitL+4hebHx94suoydB5Swje4H2I4w57Tjt8rdy82E58HJIXBXGes/bs
uIY8j0xEezzaDh1Lgdgh23wbAKCyTy3rQDa6lF6NfmZ9QZsBSEpfeIcTBHi7hK+eDcDvg9R4qbum
+lbawUuAN8I3UEHPN8CTzje/ucxo9D9BKuOg3aWe+T+W+D+PgQQYurzA3712e9c9NaPnLIjooeA5
37TQqZ3ZIWwfyi51bbqXDr/yJxY8JROzX/42KQpYO7ND/HvSmNb2S2w7yUmWaL7sC2O8p0uX+Dm0
Mpc3y4RE3L2X6A15xrXoq6nZLMva2loJzqietNSHqXm/NKKmiuYlBwtcHeaokxL6FXRO776JuLXN
IhDBks1BhXLRdn4JatCyXg/oqd9Hvsg/KWPalg0DqFXbTTsLb3YZV292H4xt+wb4uk9uhTPku/0W
/7u9atC/RtWrufClq1egvIQms5qLZQ1oa0992D7d6mf5wJrt4Abj8lY/kyhhIgubBJtbUax34i95
7IxHMs12vqwidJRRzW0youzE7frp9tI9vnC2TcPV8rZMGw0flyaHsvJ5aVrIBJXzfe+x5WShQ1B4
ExKDOSApl7z2vKXRigJ9AGN0mT34hlJ79LU8F9pGcS2LoKAIBMmWVpjn0gLvq0iw+6ChSS/6fsH2
dF7pZrqt2STZFs8b/0hO4MAeUzfvTwPa+Fdj4WPHrTcy884DD75aOSjNalMAnuldlStQdekhbVfc
MkatTUbZkWxeAIIDgMLvyDmH6XU9lMI3N1vJft6WNVTwcVmaFBpIZqVSZDhHYRtEyw5gtCYnXbr3
ZSOBo4KqsasaO8Pd1x12drSfCWLgIGhI+xkaesEg0YiE0sRtSF70suHzkp2CGKeeAR3E22icvoYd
jkSxbw4nEIpjj0djXxvpji5JVEIiNmu3NDUCyzoeG3oKjW8rRBUI/u2hffzDPq/84UVUHiYLPyjl
BimOYT/68ZU5g/nqQ4g1jNzke9Gnw7Id0+ACwd/uBBoPtBOqKvxqNWcKcKFKvKx8cMo3Y12fS+iI
rMjhbW1oTH2DsnOz8hqZnEMeFxc+AXuA0lby3WNPQ21NX200pa+gY1vqbXO0RYkYuQcB4U48c9Vr
YTpikWR2fF+WnnMhB44A6K3QDgMtdrOjNsC/HDH0UYzNwbc4qBVdDYEahXwkm+xcoOzUoB4bZAY3
dmzIuyjn7M5qzQehN7UpSkk0kp3BNwYY86EIDJHH2PfZAVmVPTW13BpdaAh1Z/cA8vPZSfFkp4tC
aengJt7uT7teFuzQxqGyut2HeG2nF8gmgx/RkDM7/5iO7l3Uj005/3i3fhsKAySyPE51vr0ty4Cp
P6eBXDaGGM+eh4LOCEz+3RDhcY1Gs+RRZCFgvxUUG8Y2LJeWY9UvvmjRxifb/DUIgAKQsvweZiBP
Kr3+Z++UqywrfOiHPqIYlOKUkotlHdrRT5TOAOPOs29j8g969Jpnp+/VmuOr8dSYZXW0UF3dTIGD
TSXIBxZxEXTfbRYvjSkvfoKD+1PvKuclNEYk95F5v3iGae4rB637Ps5kD2kZDEvZmdarcoa99Kz8
p+lPh16FzStAmxDoAvuh34sFl8N0NVmZbiOnyQ6NL7I7J+DxygoH+Qok/VbVWf7DVPxzn6fq0yBH
hdOnVZ5Cq3dO+GRXa3/wqxe/RzpQh9rdtE/8gB+bNnGXdZz2oMB2xTEJrOnaCesKng73FRrNUHOK
nO4E/bD6ETRt38iOXwZZmaGR5xK0dQ+t4ABSJ8HKCNFcBwLM+P9R9mVLcuPKkr9y7TwPbcAFAHlt
7jzkvldlLZJKLzRJJXEHV3D7+nEGqztLy+lj09ZGI4AASLGSIBAR7n4xMhWdSzPEZt+2268VX4s4
Ut+QXAOZrMnAqsWwBYYyXMdWou4BflH3uQ+AFxwOBfz1PLs3ob3mLooMdzymd1QFDJeByHTn2eGi
N/JdYDTxppuSPvCnNq6Wm0YLuI27gz199+YGH2iB0c/vqRQKPz9nVni+dUpzfPWHMAKJ598DKQSM
V3iZ4o1BKSJYUL8NTDYyNOtF5lbfiOxtnPg4i0QPxyZbKD5Rvs3Eb/ORbOjwrlz0wXiskeuqTfcA
CZsFF2DxyFP7MucsjJDGgHMg3lCOQ6Cs+gyAxgdqpCoRmmfLbt/sa2S4I0wW8KNRuXxJdBROXn3K
I8d8sOA0O/2hvi3V+/rYaj7xtH6zL5EAtCT2CvxuPnl+bD30AdBUsydL+W39xu+KIMhJCnCDUk4C
QdUy8C80VQPuCd+5x4PJn1tIMu0aQLg3zWCbn0ZMvIGW4Vd8wkCfUifGadB8vINKtQuiDACSp56I
6ebP/dSzzuEYCkQx9yQD7gMERj1tZFTc6Rii4/KvnnRNJpGiSD156LJPNZKPyAArPWAvgnUWVM4D
MsTjDf4Y3qlLIvANQ7x6Z9d2gbhAaEMtXDPoUdugV7Wt5BukizZDIccAmMRwDY4u81vsAFmIjNn4
Ax9Zt/KszrrLu8DYtmPbHETZDCfE2SE+LvPyocQ0D3heq16wjHjyEyT3LsKHUVdgDCtkMamKOC+1
wdTyT/c2avu3ewsK9u7eIsOAyO6E/SLoVtjX2bK2w+Ywg7OmIrLmmwPBvmrLeACOpN4XXZJ0C3hW
QSFH7jq3kuXajsAYMFcKhG3Xbh8aC4SxFXatjdz0EDNbhr2Pp06VdR7hGx3w0zipePXTQWkmN3UA
sXNZ9Fu7l+pgICXk3Andn+mMDjrOwVDmC7G6NZSl/zWqmb/IKtlv7Diw964swgd3mCBtA6h+kXly
AsSz+EgWg2NbiG/az0D/dEvosQeHHlOJfQvrv/Pxz6dkNMKIQgAyjvim60Ns+8FGN8C5y6ULDIqf
rssprbi262ZhNsgMbJEW9CQ4UqSdZPxEZj4DzSkvCnjgWuw1oqhpLs1k1gbA8k3d/2TW483fKqQi
QsZK6ucqy7aAciOuhzdvY/Fw3GZTsUuLZQzdkI+JKtkhsQRkx42RvTDefx9iz71HoLm/A5s2EOuT
vW16YllricjVNGym1Zbsh1i+DZvDb7wbMyDbQa0Nht2Ni5yxJaKL0Z62tlQsWBzv543v1ArERvSu
CF9mtI9Lhkh0CXSpS4mrQcTbhWm2fO0pj504ZbviI9GKDeAZ929XhDrNMWjgp0lHqzkBZAJ6iQxE
1ScIdPrWJigAKs9l322onQ6GjL7EorC2vbI0MCw4RCpoz3ld5oDypxwMMq7oF1QZ5fWbjS20XhZ1
jejvZE0NWgY9+C+htJAUCN5Ca12fdecjmRD6Ussmh0RjlyCbH6F7nGLl1WzA+NYsXLgm+wVVVlML
nbnIlNnnpby71RemBeqPuVXbK7NAomGPlQHHZ/xY04uGVyg8N4mDd45OQ/exsNMYCmfwm9MBMaq0
g0v3r3IDfiEFXn+qedeTymMSmdAsX9JYtz4QEoIrfjpYmbTXTp+K9AJ6sGbDwAV+KUzfPjP9bE7p
XnSgajobw85einhQ6wgrFYk9iO+exiBbkklCdYOnKuj3hM76NkIVsWfsTkLQ9LlaLQyokh286UBn
QcIbBSYFgUrs57w11TZj5SB9d7Li0oHSeT3syIaqHJ7/1ZuGvJXJhop5nnFneWsRpsxXpoCgZNUh
YNSp6O0QwxtZAS+Pctq7JQiHgu9zXUotZM4rmW/azPhBHsh3TsokiqDyE4I8vUE2+wl7x/fezF+c
m9TZ5cGzERkfkAVtny0D/ICdHQ5Qih/iczmkCtxL2rgChGYtyya04ONJgwUYI9VrHyRrJCkq5H5E
EK7hfvhdx+XXPBDNp2pA3N4QIXvAgscF92TN8HfMkz0+Wi1YcCqg+WWyFvi44n3gCs8i7obTfGrY
2jiYFdZUKimBJJpa6CA6ZGYNoMXrsRtsIgugPdBhvCDx8gqxzurRHQvvBLBgtaR6Q4N8Ma/C8i7x
7fHe4z3WL1OHEFwBiBjl/OgAX/zk5pDT7Zh6DvKxWvRg5DvRYeiM7MSmw62OirrT9ZKn1iYfkRDe
qfpciyB/9pAF+1C7/pJZVYi8llUlVPrM+yZ/hucV6Y2FfiDDIE8vyJJy76hUxdVrr8phHgR6daBV
TUO8h9OY+bShxUTU7amYjnxcIRfI2VKxcQuEB+Hg3lBxiPwau7HKXdnTRcEVGu0R3bCX1IpIvHEo
c9BbUKsr2ujcNFihUivrreoOLoMrNWLpGi0KPrBdZhj2CLblpAIgozo0WBzAlZQl/hm/Lf9MZ0ZX
fAJfdrezzJyPC6v0WzjgBzDBmxk2hhmUmaczOgRQBTj4EQ634p/sbt2oB5lQt1vx/3+o2yV/GeqX
O7hd4xc7apB1p/et+eiHEFk2oBKSL+j0dgDxB1/ldtEvIJSQHm8NMgIlfZlnf3Wh8q3ZnUa8Fens
1wukDSKSpgTL4T8PE5Z/3xhdhe5krrxdlSpFVTr5QjjmddQR9m7TTdy6UHE2oVPqUhTxRyhvlnvD
jvL7BtKQHKGgk5oYO+lQDBxZIIZfLAfLfqvr6CxONgZEjc7D9AYgN1rXm0onwEr83Zd65DGy5Xpp
nW/1IwN2e0wxE9FVbw0D6HU60SUX5YZYmeuwFeukiLzlfMW/B4aXCsBtcHh3dO1UK+ySSzNezUNR
51C/pLIL7+ahUm0W6zAyytnEM7yLDRKiLRgm9EFopg/zmUzbt7M/1JFJ7zoyxYuNfnRQf5/d6sQ0
zG1UarjVlWAJXcYO3njQu3kPRSvBTRWCSZ2KPk+8B21BQrtLrLtwsighr7YLG94uqbF0XO8hh78l
Kzt2njt1GkqBAPHA84UUUaVrdefa9gU0KeVrMfKLIVjx6mh5CSVOFGpcP65PMkrBzeQxfy+r/pkS
0ikNPZhy0eEJmOtvVWRB9Vk53gFlvmADNgQpj+9BoOdc4yiWF0xIayrRwRjB5pzazWs7BAkifQ0y
8gqvrJeu8MFiILPgWKXOtJ8vxUvz91kSm291dNamjngJwyFdsDyTL3NrsGWm95honVw558kVvNfi
VDfjkaogDpFcGyTi3/mYy6Ca1wdLMmvbawgypnuyokNT1bvEzrszlfooTq6Vyj/mUoFJYxqZqvoa
nBXCsIL9ra7N7WrpxizZkgk1pDoD6CIHiIfqaMywhJxo0DjJ6nbVQGp7m/RgoL6NF9iptZdmj3wt
08UNx/noHh3RXKkb/ZOQF1FCqbR4N7pZgoY3nm/h9k9IsKPswP51uVUpv7rvPRmebnempR8tTNAk
ApOKB0a2taj8hWEI+e5fVVo+0kgt0FWRCR28ERwgtVmb87+KBpWtB9G9LNPL22VZo9ydUSJv/fYv
bavWODC3+3R7cHCQgvdfp/vb3fWKe3d58EJjzX9Dry8mr+twNxfHwjmAYaObwDTdXloQSTDyrP8S
182TlWbJUwzJxoNkDBm6Uz307Gwjby4j1uFI/nTrTQMqo72bFc6zBtEdGTFhmctGsOoc2dxYGTzP
FhoCfI9tb37omkGdu6kkCm/cIFcEzMmlZz5Woq/uXZBeNW5iPlJVa4LaK8iC6Eh1fRsUuyzK2XLu
wK3gsTc3vtYmmDiRood1dRvvaXBw4iYHeEXMBRWpg4cfiyHM/kpV7QhXYtq31ZYGB9okO8W2+k6N
dLtGZB4Rwg3u5qs3dodss0isaTBXJt2FOcWF7OngxfGXPJHmiUo9lodbX1ot6ETwDxqNPrgiU2VF
jVSVQyJz4VR+f6BiMhb2TkZw1pEJ3UIHZBwbH6nCkNB48cqR7egGQOvBDoHusZXEnqqLPrLIbq+j
I/V9MXavfud5nyDtPqyhCDjsgh7FUBsrkG4hRzP2vFNRZVDgA4L6E3gKHVDiZs2xaCOkrlnXubqF
Ap8uS/CFwEezfNtxg0JtN+fp3XLzE4Q+jq0qFu8S9ey4hpi4aT8YuO0i8D9S/Dpg6quudf5UIMi2
0zUkfuCl9Z4mAwptYw341ak/G3Byfo05EiCTzvmR2Oldkw7Wi46bAXqglroKO2q3bmn1B78UCfwU
CQNroNM/JQOUcRUEOr9N3aFR6vyI0F1mcAbjJ+pvfDvFTyNlgCRMOPLINcBsYSYAn6Vh/wEaFeBy
Rv3NrJvQ56knEUaEQ202E8DekxnQEW+jDZPZbbQo/uYT0QEkjwfQfAPeYSyy4TWTIbJLPesjZIdL
JCWa2a7um+RD2TonWZjhV+B50mWB9OiLlhY75+aA0Jo9RF//7tmlEKOgnrkIkLZt22xlxDECRIFK
P9CZCkQyn3V/qPuTXcBMhnmzSN/F2QxhD0cwg+3eRfXmGBsfHg0+ij2F1+ZWiSjZmhslYCZ/x+jI
mEZJy3pH9X2cLtSIwO6laItiK0A/8NHKipnPSqSuuU5st9ojCwnivGk+81lhLY36uAGBtuUZHyZ7
F34yoNSQpsCHHDzKVtFZ6yl3fhkKDzzYZZj8m3K3jPXCj7R/9BLIjiBVJskv2cgRcDG7FTUgTphf
ImgI2qt47FfIofKPNzN/4OFmCFK57B2gOTskahx11rZPYWepNVjK+s1cHEHE5ogKt2TJ9kl35ggC
1/REjXToJAjDAOq6UolG6xPzbTTH7N5GC2wj2LRaNfB4uVayIM4syA+dOtesLlSqWVrvYi+rllSk
A5y8IOYM6otTekjYnCxqEIgtnUlKhOr+MMZsMXX4eYw/XcUuof1atOCeDAeneDQS80jcDD7USXcJ
sFbrfnopoNEXTb7o7q6EaPej041HBvHXNSZHeQzrIFw27uic6iS3PzDQpc+0dVrlB7BQFqsAWXOf
yMxPS+dksmDrWnkLUL34Sm9MXUO4ooTP4tow1hyboHVXLEiirzo756XtfW4T0K6OzRgdWJaqx6kj
tVdJDg0dC+lCdpSIfZJiHFFb4jWAwycMm+4roqXdsnW88D5xTRNiriNYRu18hIhy8mbLociiIceo
ViaCpy0YesH94bBVT2c2tqqd0i7cBTibW6czO/zCmx4q7i5gQtMBpJg62NZI6N3yxkFQVmMmarCM
AL+/HLce5plrKRFan/jS5j9G2AyrWsDpSn/LNGzjK5TlJg2ue+4x/jkF1y7EFLvP1tizpU7iDlp6
QbdrRGvsGCKddx0g4UvE5caXsu9PxKHtKbB3Rnn3mZUp5CCBvzC6OHtSgN4Duo2zoCogG4op+cmI
9VvdrZXOFGP1ulMVmIEcTJSAaGQHumVfpOlJlNWX+Y6nf4ooQPZFFlmod1AsiJ+9rDjlueE9xSB8
OmBGmd7Cbvg81acMXwsrDJ2DkKBK+bl+RCBjkZt1ucP015+x4O/PIxcd9KGdfJtYRbQoWR8PC2qR
YTQumpKH27wboGtmQAfB9San1lS81ckkHXbIbauu7XSoQayP6AXqqEgNt7q8lvWm9K12SVlulO+G
PfBVOsLfU37brd6Q8bhlyB1epETTelO28uzqithavVYas0dgmNadSrixjqazQAxvZ1T3p1YkloI+
B7mS2xi/noOL0MGmHmXxXFXq1YaX8TUq6w0ccd1nM/OTFfKnhot2XXj2zLzeqFSKpaVGY+G7mXly
iRGBHMVU5vDIYZ0THKiKDnLyItMZwhTQci1GCNEieXUTSw208gS4oyQuqgMBAPRvbHGGIye/eNP0
q7T1Yo0N28UOx5RcGH2yd5iBr0SZQAO9rQMHYjpm/OrjrXAtwb8UXhivTM6zi5cw9xiOeb3utdLA
egMvDjXPV6fOfgx52zy5YdRsfT/P9kHGoZQ2DUYWow3F9ajmX+Daj1e+HNVKMnfYgUKQctTp4ClV
rn3JrTUVO4D3HsSbgWPzrcgypIsPzeOofED7kyjbI6YBgCEUHq5QBnmrK+XZ8OO9CsX6T5oVvo1P
7dQ4TqF4qUK2QspiZzzCu4an0EVBsSLsf4LQ1Q6xXgufMKg8gUixuoZwxsx1VKQGZLc3O3tpSBAg
tE5rPQMG3h4cq5i4qV24DytIQ9yKAgSKeK72ObYDZEi7wlsmE8M4pFo/iLoKHiVv0lM7JP6SGL3F
X/U6t9NTbk/yTPDAr8Hlm0KUsFjgtTW/gm9DI+ffSu+lFgO4XvCHSHnUPjK3AuHQNNUO4ZttG4LR
2LZ0+BCaIK/WPgJZ2BuOnx0GZZ5eDx8hF/NWT4kY4Mic68l+VLG/DowRGIOmSXZOF4UbBDkQ13NH
zIuIlYPdBqCQJE13ZpI1n8gibCJnG0Ocb4HFVracqecbg/XbP5aJeB7xMqBkuOvtLAFquFDUUD+j
R6qr90Vqhce/29PzL6Put9Zf+t6M22mo0jX0dgzGQzcg6Aop9PLYwwOwUZVpPyqkhEHmWI2vuX9X
9J3/3R7LHzZ33WedmthZBr1/QhZ4NffRWWGs1QCkEr1vbHCqbWyEOXxP0xpITwuebjqk3mgvGfty
w0zfcNUFyCT2WQlxHwfI605kNQSKB/2GxL7ZQZMBa/M2e3ZYzfA77Spw02T2JuVILo6SsjgDBK/W
SHsqP1TS/EbQRkN8w7SVvN76sGgMV4bPX7TAH5NQa8gwLje3olf35QbyyOEmlUFw4gOgV7z/SNnv
ed5Cmi70h4vruN3J0tjIRKVvfqmT2cDuH1lvLhAtKJEhglcixwoTbmGnOJEMTTYV+VSkVrsFtpNa
sVe0nqn1T30TESJykSkQqBrqgmUC1pUQoLXK3j2WmmGpOdV3lQBhwNC8lNrN7R86ke4D9GhXYLgN
smsYTAAGHZ3A1M2dbwoY4hVoNZw7o4Dq32DI5DlI82oNJanxDMhXehBFIrZjkdv3dlzwZctF+NJa
6iFLc+cHgP3Ib/T0a1j+1V2GGukbbWKByB/fCvAjeHDFeNmJN62P7IH+A73+VG85SmxlUc3qQ95g
ZffAdh+VgjDSTZAoK8Jmy3UIMtwRgkS3BrNwIPhh3IPBBkxUBbL24VxZlDzqjlRshvytSNBDfB3e
tw4/F6k1ZoCH/du++YgcnVJlK1Dbnngt1d6bFljIRoQim1tm4ZnKdJhM/HxU+ziR0cnE4pP4DGLd
ffd5Ht6Lrnce2JhciAzBVp29RdpovCGrIRu/A6UX3GNtO1tRtTXYsOpTWE0r17/HAn/FbKXqQmy0
W9treCiRINxX7GNkgxsO77V/VWENPm5M/mdgZBCD8tsQTpfOPo9IFYc4Ym0/NHndLHNT9Z9iz/7S
ejL5bpUNuk9xKJ6W2Cqx5FV4EFrtA84gyBbgnQ5qcKN0A8IkrRmdfdP4khq+My8o28TMTnkcfqFl
Gm0QXKBcF67dJgdarHkOfoMAwxdrYvMiXi/d++nZqPCpmJi/qL7pNaAdU73TucubKdVDpjPFh8Er
FyDsHbcAzWQfJeTFlemGXzMfMGgJLrZLnIbdxQWAGqkGTfg1hjQAZ+DesGTkb3/umZjReK8y+6PC
yuYMCiZ1xqpXnbEDiXe8Nz64dhQd7TjaBFZWPqZp3N6LRCKhpYMyaA+fy7LyGdtRq9Hy5hQE7ue5
lQ3itQb444jFEXYtwjEgeQkPGdnSAcR1G94p445KUemJ1b/+63//3//zrf/v4Ht+jzTSIFf/pXR2
n0eqqf/nX4L967+KuXr/+j//cjzXdjl3wGHBPbCPCOGi/duXBwTBYW3+r7AB3xjUiKxHp87rx8Za
QYAge42VHwCbFpRw3XrOzvYmVgUg6R+aZAAMV2v5itA5wufqW2us5n1s0IXJEYiVbUIrrI7zdodU
M55exBhmW5d45SCX6izCoYy2s8pgEjU/lYEjvoRIhLktM+KExytEYzIIhICZiA5B4r+vI+MyS1cM
v/ED5ImRPTsduMr6sz0d+ripNjkmPTAy/dWaVvoTyPSzHW8ZVuw8ExXykdx2NqG+ZEwDQE2BLf75
0TvW749eCEfgl8U5YtDC+fnRgx4vN7paisemi4YdgsABsqbMcZ05RvlSJQiaTMuJbgQOunSd6p4s
BDBPgGozpIn92apSvnHIQvfdOB2baDbsXkOs2DhwXocvaVRZq9hOurOEJOaxLMCTMSA29WEE6TMe
r3idTME/jRzvyZT5UBoJ0uFEr5lZDXc6jO2D41iYcwFpkP/hd+nZvz4ch8Hri6fjIDVEcMF/fjid
m5QuUufV47xIFwUHLj93PiBCkV+hKNteAdV/pukwqpWxoSmPipMV0rXUdSigVWyF3hf4gPVa8EyB
NQ0TU6hqiDVw3nyydHWW0xoRH8UHFbP8IzcKSAYVHUyH3DnW8j408uoeifYbBOz5Yz6x6ZfgtgXd
QeIfqQ6UYcm2KcD/SK3UoYr6DZ94+eE1g2ptFTnA7dnZEs6peD9KBdZ+XwHy2PvgzLC7pFrWPlCE
YfMI7Xr++IutY97Xwtq7UO74ZWlPCnOW5t5haiT5ubENgE7q4PTA8pedTCf6XnVe9tRMB3gKi4rH
IABDIYtEu2gBPTxkXqGeLG1WG8Mc8zW1Uu+uS+feOch772Z/o1NYbG05TfKOXL5t5DQrm82GGkqL
hf/hF+F4P/0iOGOuif85FLMlYMjSnl6ndzMVZhZrAJVM8MjxiYJ8HOsvnQl6ZcIZRuUH06utL7QI
c4y2PwXc7y9G6GGJZlSQgoyTM6nKziqxJB47y8PSaeUVRbFoJrW3CEmA0N4pY4jLJOWROlEDFf9t
3TxYwBJ/W9cusmwG2013shvNI3Nc80hnTp/Y5UJFA7KtEChiO8eN97fm32zmCqfS2/8w9/w87U8P
EwRQwmHC9SwQ0Xni54eZhBUz04z5D7KvB4RiM29hAr9wb0WGh6TvzFy3qadecsbXtNYli6oKgdLr
nA4MtyCeRRixcIE9botdjTjDNM9W0+z67gCQ0bnVEG+DAVVD4wNOJzOEOy0Y1bJKTNC7Wiy7ml4S
LcjZQg0sM94aEJ2J4CUArbvhaLWMiwJcNr6XXgXyXP75qXjyt5+Y7UjGpWmBcpc59i9PBSsqJ1BN
Kh4Y5HLP9iSYAWqTBClsk8otcaIGIo5XfXGNxJiu3lEv5xA0ILpkqgN/HoCxLqjkiVrZlwPy4HrR
rOoqNsDFndVLSgXMOeg5IIUcHPmUMRgHW6kL+fFmVQtkp0kG6cZucg0VfgxSjMgIdlTUU13nAqEU
DvZvdWRXTK6m2Xiyo7qhdrHUdoyXaqL3XshgdB4xDUNXxApiMHWJck8tUQmNLb+CDBe1vrP2nLqG
QK7jnUJtTT+B4TN+TsUmtupxpzgSVaZ6lvcCcwScimBNwY4fhP0ukvG5u2hrr3+0JgBJASAyQrfY
KU2lqa0boKCUNnDLQSIsDBTonTvT30Pcu7joJgLN/Nj4RzeTn1KlmweqyvHpWqWIYWyoSA1mCggV
M7/882/E4r+9Oh70NjwT4gIed7ALn9rfzUODx/C5G+zyIQzNyeusPsZ1FX1VHZIO/V6we0R+IqTn
IQEY/Hrh1wKMGIjv+y8Fwkob6KaCJUOK6Onnnl7VMmxghpOXGREwruBiEV1cwScFuloqutG4Dgs9
PrahBKtIoDbRpIhX5EZ+Bk0sUk2nInYYzc6VE8vNVMwqkI+WLu93VATQ6G1IKkIKeR0h1Wzt2viV
EyIo8q16HY2ieQe9BlocK6OqmoFDcFSN+9QB1G2GXvMMRBJQAjNn6DXU5vI73+bvoNdF0Ndr3WV6
vgRdZwAwB3nfViJfLEvqq7C84C5pgX/tAeJ5sbUFpXDGshMyFOSTGZR7PyzMF7CKNBvMqf6WzOIY
/OcFYl1d4yLfqcUOguqF03y5DWsHIzzAU3cattB5AFd8caq1MyJvFNKNQ9mGT+Bcd5CfA29dJev9
UCMiAFiBXIL9InrF8kktsrH0n5N2tFa+0ad3CrmhO5231p5G4g0igLeROpYFD17RA5wMnazW75cW
ROPgnAY22Z0OVM+rZljX3NZLU4xvddRAdj162YzZ8xhutIWIVX3nBvCgKEdnn0EAfyBlyCZujrwf
vRckMYplLIcQ+AnIp8qmMnd9BIe9adk27sDNPrtRfah99QwwQ3LHMB1eB2yMoHkBgWuet0+IcwWQ
swvypzwba8gEFO2WiqJM9b5ukThORYgw2/d1zTaxtvMrPOzmKmepfLDKPL1jpdyaQy8fqKqP/Gbl
W/64sac6yylrKHfM5n6XqotVqD05ayEaBHbDVOzJYRRShGyqa3qJ3OiWARCOxZIL6rYXQ5nXqOJw
6uX13var8kdrJV/seHSBea39Jbbpzn1p2vXWSWsD+UAj6BqA4twUkc4f/jROmuz7rCi3cFi067KF
JJ6KiodiQqMgDRIqyRMQRRk5RBvrVOGVQh0dOIQDyFaMmKXcqERMvh8+uXm+God8eI4TADTcUpiI
tWDHjtWtA4BGjg/pRG7I02IFYFF/6KqmQgSua7vkXMd5uaxN5l3BTxpubbeIoDiTD6fEgnceKYny
UVgIFIg8dL8CU7VOs8D5EWjv2DaIyFB3pAN4VycIoy0SmsbNP8+E9q9fS6waHGYzfBiEaZqYU36e
COGGKhurN1oIxptwsXY+wksEGQDd1L0XanMHqjB4RKiuhXZU2LRPYyNKCN6AJV/IwrzGrcJ6oCuz
bzl+lUgucz7eLJDDHyBQ7Uc7OVGsEM+KBskq9j+ttyZSFT0J2NIZJBwhjLsM6jqb1xE2so+X2hmS
iw4b654aGCIg9//8GMxf16XTY+AM64bpPyFoh/3ueyD7HnneLtOXt5x26U1IUrzyDMrHIPGCG8C2
RvBl3l76NLBXTm+Xv04G1KNIkeRPb39YgM8OkbJ4+c+37Ji/rHOk6Zqui7+ci8nD+W3nCaSpCaHB
KL7MC/rRlxWY0IPoM3zC6eSUB9tOsi09n23/qqZvfGUiler36gC8jXM1s3X0GVIbN+s6buSKR6UC
R9Oa3JyZ9KJni4PLJU/XQ1iDOBghj5VKzPDBCMq3MwghOKtOA+ahAtNZDdPZzU5BIu8/bMdNG7GT
n58LZ5YrsS62LTgKHNf91RnCIA6byyist6lOnIOG6vQSCSdIhOp48CnKPDCpIX/ZlRUAd04fAfiD
eiSSyA0o/RDHjFT4yQPRLjRzuLiYcF0/ZwivkZnKuToGIXbvVMw52I3ruGPgBoyw6Oqb4oDAy1fk
7MQ/suKCtQcmNhXYCGz47svEWLuEg0k/OH7abDJWlqcmbeUBschu21TOeA+Ib7DCjGB9nMZpGz/6
MY5v41gGCAMFYlJFcTGDEPMQiAjbC/K1z26Q5AcLPxJz8jJoEBkF+jwazxXoGy5kRdVUHHQ57gCi
/UL1VEWNdBja0l+ZWD0u5ytQZT0NWZt9u9BKBVuqe3cxVzZbPcT18V1d1qrs1LByxbsSsoXUhS7F
gSHaWmmVva8jG4NX+SSl1WLf+/tdQ9EYWwuXeVt8sMt9wECmlwKABDFAEzA/N1UrgMYsfooLC17f
xPTBtqaN9kjl3M2DZROYERZJwzr1awFxrjEZluDhxcQkmuxR6lCeR8e/E06I0lSlU99c1A3jkJzg
GcIAgXM0nOzHzaLj7Ae4lCVmCCfBsgM9Ec+R+0ZCrZfG8KaBwL8N7LvmZ7Jw0jLZwcUKP+bUSHV2
4qzhAQnv5ytl3rDJhmFczWNEWDjFY3wnq21UJyAcm/pZtavWpmfK9TxC7pdXGzKJt0GlOUYr4AWL
LY3qjIV/idLg4HLG8yVQZRA2KPxhl7L5Ok3gOycogHwkcxqnR3R40YCP8UBFP3SdCfyB9MDpFuhQ
BqBlSIV1ol6BGxi7qsDfhO6K6mwLWe0ImV7IPnIicDz4ZriiZzP0/mc7r6OTC4qxu6psN1boOA/g
C3Qe7BGMSpAl8NaN4KFa9hCyh/BHdiUThKptIKEgahlZVr62YqfZei1IaSEZn3ZpuulHJ9o7hlV8
SEcf3zGZfkEiXb0STW4dIV7ZPxht+9Us/eQL0mvwRVKNeXEDL7nDIkcsqEGJ/kdbSuMa+XlyGusm
XdEF4GA9ulNWXN4OFzC+gQ29x5+CLpL6TznAxiDx7NNtWnTetnaM4hMUnJcDq/yNldZAKHqIBhjN
sYtLuLA1fEpLzC7x3kwkA1QXjwwOLLYo+oiVSx+TmG8G6kqtpojalcAGckvF0PCQFgP9znmoCr/h
Elv9i+tp9ghdhWjjW/AHUbFUFbsDMm432zY9YL5gnM83fm1/o9FkIY0ttFr5Eps589EyENrI7CO1
zTUKCfUZEqfmW3WNRh2w9IVix3TndoplOrgogD6pIYgFt97bPU+utRgxny3dh86Zc7Id9XbPnXDv
kJWq5nuefg4bQOTzNV015UiEHqVEQHa6wHSg+4bbspvv65/umTr1tfHbPQdJBd53hG/uGtVvOiPh
W115+wIhHkCZdIH8AKPFF4pOh1RXyH6Ea734f5Sd15LiSrSmn0gR8uYWhC2gvOsbRVulvLdPfz4l
vTc9PTtOzNwolFYUFGTmWr+JHGvvyRZXKSC95SnuYNeeLdyA2HJDzL8WeMEyxwAwdxtE7ntiCPyI
ZZ2KSqU4ydtrbdnr6grEVpAriS8iFgAjeY6bClpAjVgYpOX0Gfpe+lxlGBsO3qPsQO7Z2Kgwcjay
WKqJ/sRg2VEOwUjK9Qcx5FtZ17jkHLtojaPmdCj6dP17GPM2ogXe0VXIN+t9+ozNfXs/afbu1iOr
po4/syv2cq5ubr0z7wi+7lVZ3sl+cmgdjrh6qWNzkHX5qA6nyYw/52ruDq5RpT4BwnhntqN1VJM8
O4djzYZv9IO8PLhJgUuSmmerVJTTTzFv09xpfk3p/J2DmP7mFsSo4zrIgRajnzY3JucTvQ0fxwA5
krzXsy+65pJyZBC4SzbMrf41tgz03Ns5e5JPHqfCOsbxaB9QmNuVro1KjT47d20sfhqDXpFtU9BI
tF3rHLFqbM0y1CBl4bw8JZW3VgNS50qzqUz0HVKS9V/dUL2gxLxk0Tj8uyNvcky+WUR68UPpwu8V
BqEf9qgma3OYgucGmUMfNX8V9sD8+9mQwcvjX8+NutB9BFYP+0qI4Q2wKTxZjcT0//E8nJ6hhRVN
ufWmEiFsRLS3NVISfpDixJL3Gvu2qde+wu9aBb3efHoNjG2B+Nhe5Uj85pn2scqWWWtPW7szfjnG
2Gv3eZSQEpAjCWkFopqeA08rjw6exBs5IMt3sx67X2AopPisDM0BtLf7Mnv2g2yf7ZjQoFYNF1ES
5YUkh2328qTMC9GLMp0XvnbtYVRFsq30OvgS1NvrQMPtN3o3F0dNJVCCV9zH9YUAvlwpOW9cwr7y
rJMGWBfLhOBfjkXU5W+zK6a9DqN4m7Vd95mU00p2UAxoXljAZXdo+FRPnouHkXxUY8EBbtg1PISk
0k82Qoq+bFCsZuvxq/neuYa5c1G83IlkVN4Lk09+eSZKaZU/CzclEwhwBKvd6vp2Ffhzr4BNhE+2
gtFJsHjRyhF1DHCEeMRnO9vhbpzLeo+ZxfQ2F9h1LG90kkHPR0cxO9uz4oHkivXVzJL0Ss7jtZow
gohIS++LMMF96po/JYlqQcEnLGKTAVv0RGSDFjrPyojH47Ka1kpsPZXLxU3Z21VGrGzk8hl5PQ3u
d2GPzXVBLbNo3hXIx6zlINmrBwQ6sZ08y5I9dh7mDQPLcFHoO7a52hEizsoBXPGamorymITlnRb0
4fvoFLw5cAavIa261kDLqNm4ka12Fqa+QgboIGNYABJ/paWrXmRpmVEnGf+aLzOicoY+N2Ewq+K5
/3COU4FtIdyCExBG99RZPbvTvhr1/eB09/rSAGUKLtIfzcpY7vnRtw9zGWOFBrzHPQWW/s/tJGzM
WubxR6h9GcwQzeiuz4ileEayFo5o1y5r5K4yVDNZ4+q303vXuDTQFp7mWhVnI1Pvf3fOFfJGY5f5
17JO2AmiX9VimLJM1uTYWarxYxp56RMZVuLGwvvZ2SlteudmG71t+DeTD2rM4ntXttoGQLO6ATZr
IOhkx+9pqNibTPEK/FEoVgPK3oFIypMsjoa+B8rELqoIrOd8LjfFlCfvoagJiC/eUGykk3dE991d
rQa/W+N0THyEf6aDbO1V56tZiPpeDlXCzWyoAN/TqnzgDP8qn5PlZnWULypb5od5/N8vSrZmBLHk
i1IQimSzkFS7YJrVkwQLXmGDSzEnj7oKOMlcOeeyy5WN/gfAMFQC4rRLJ0dy0m8TXTvJOaOlk5Vl
s1+14WaaxzXolvgZOMH8agCaTlpIprKkDgVbNES9ZcnVjIMxq8m1lJbTyQiL4UG2Ba13j+yTey9L
eqg+VygUXkuA89670dEusi0Ps2+asKKr+LSKUTkhdnM4Xx+h1umK70ZwkhLT6HTWq9ybwBUsLy7o
CqjvWureydacdX6lZSbhftmKjTjfqRTAZheqr7bjpetMPbd2nRzIsBQvs+3Eu0RRNV8Ww1Rtz24d
fDiqHfFfjN1lOCFaJRvVlkcVRuMd80YpXsakL7Z5TKRXtg6BkZ2aiV+069gWuQ03fZFdsxzFa+K9
bNyXh4pu6DcYB6QkcZnIg8h/BESe1kNzSQ0U6tMk03zStM3FqrCLBdvBbSxI1U8I/2+vlZXwaMLd
4iHOevOgh/mEs9gyhwqeIDOyj3oQh3EG6ozGXv6seUN2qSJxUXGSL8AczhzYNANXmqXVipr2LpgA
LgVZVTzLOvySvliZDp5nqYq8Ae/x5SA0yQkmDfC7XjT8+jJ+1EDgBAKPQFmUI/RyK5JefZI1mmCv
N1lpspVtYkqGh66frt1lj2HEN7krrWQviy7RM/Tf+6fZGb+guNKeZHWrgI7jH7Q/ymLYVCaEFVDn
sigvQ62/GG2anuWTvBmUfsTqBfOFFyovquVj4eDzj5I+DOaobgy16zf80lTbvC0cXw7sC015Gn5e
/9qm8mZ/grMMuotZ5tjQ75M03uliyp9ldysnv6ers/775buhyRnIevcSbIvW0A6hdYdrDIIQiHYM
4yFxFoCv4h5vVfIuGZ0tgLDxLEvXKnwbyD6N4w5e5u/hyMUbIJCnfg1h/iDK0dmkJnD5CTDlQx+7
2fUSNO6i2x8cva5ArSRrUE0bx/x3P8Prhm3n4A/niTLyhyTUzqRF2zOAssxPxlR8Dw4yWnlrV83+
f22X41maMw5/abElWeL4FZmGu66F4i1Ntm9FqcVyK8JAQcVk6Qzbjc5sv19vrXJsA7rPrz11PLgk
Qu4bQ/slM4u2K1D6qmt7JzOL7NrOE3r2Ty27UNkriJ3XaUD2NswGb3u14tG1176L2kfP9KrH1Ejf
JKCijEN365Slt+1YOsnsrSYbdh5c1WJ3k2tKlTo7CY4tSRKJEjDJP12kVFMyispHUWXcTEORTCvH
yx+Qz4sPEmdzrZNoG3tsG//qEYZ1NDiDckRI21Zd3jT0eMVsgvzM4V8gH2e8ylacqvDJxR4gTYZw
O4bE6UplQJRR0wv1LBJvo5FkeTCWy4SIwkOYld8mvU6OsiTr3U7/PVTWyYtqK6M/cWi7twwkcyM0
ju8mp+lfrKRrNm0lmu2wFE1Fcw52HEZr2VqYsXdf1eZRNsqqsu99z1C1R1nCdgWV1ykr7rDy/nM2
VdtGYW0/YrjcPinJudPz4VFbXLSHjEysF7TqSrbJOjtUcEOKBgJCS39Z5yXntu70Ux9nl9tAexrV
lSz+NdDILbKrDIJWNBCmmH8/SQ6IszzYF7rrppecfQLcfY0QVujsFSXX7/JgsP+vO3b4W80JABG1
RI+IpBGlWMDsZJmHqrdOstSNinWHv8JXWZIXkOPTOsYwe2dkA3rPvRs+9cRTl8FymiBqleXbHfl9
kyDevMzYCss6DYMinmwB1ibNsRKc33T5J8WoI/umsF2UNHn75CWu67vUMJSzLE0DdMxx0N5kqXaG
/lQX7rxLScCcolBgTLhckn/vrMjrdm1SfcoeqVb97iGLU5quLbOMcbczW5RM4ZLMOJ+uPESXL0OV
evfq0pAtDYUJJhJdUdjexeDdw1n9PQLS5K+51GF9WOmhXzLdhjabjyYiirPePGVLttvhp33flIRR
ZAdZNyyaMgqQyuugplDMR8fb5s7Ztsa1negRmNvcvMjL4I24eWHFuu3x5eFAT4NwF7zstLSY0OBG
g5Ca7Cdbwai99Jh77aVAU+7ZOGvY7p3UZ/I0pNpXskGWl1YlCL8DHYTGLbCkyb1Bf77dhcok/HKp
U0JazcT7s/XWbyysE54p38QwVJ8EZ8fVwMd/IX2nP1UktWR9jZU5YbOm3KtjVH0KjknZWNpvfceG
ByVHjtxL/W14jtnJXQ3C96HVET6ZsQN65yCBjvZyVy918k7WyVbZb+hr8Xer6w2/xxZ1UK+9Qeg7
ZTbgWrUCrR0E3Y/gGDay6lYv7wq7Dc+dazY7z0rmFzMNzgpeDz+WG5B3g7zBW/xa49QYwl4drQM+
iS7uxFGptYc04AwRyU9O3jbejOeLOw0ESPhM7eUiG4xZF0fvnxEuf+nlyihx8P8AKmDMvl6M7W5w
K+2Fj1LZDWmY+7KYNgBWLcI2K1lsxoRjGjuFsI70bm0o+nYY4hgICkM9gHKrim/endIa2oucuI4r
AqtLUdhM7OXE2gMivMjNTu4DOlWbUujjxVs4JsmI06RqhX4PeYaMaNCaxjvCUyjjJVm51rzUfFfs
nGitklfQpSrjvS6bz8ky0oeQ+OfLfwxStEn180K3zznuzIoSJ+yV/DAEvMc3xo/kzTD7rFj23jZs
a5sper6bgAoTH2fxlUWjMTlZLYuvLLbYcq7nTFSP05SaRz31lDVqQtOHivbOuu+s7ETIpX8H2pSb
SO/LXqI0FVhL3vjhuWi/ohuUnYxekb3k4P/qZShQCnLNFkRDkv7dVM5yhrLtfj9WFv96LL2adCi2
lTJo/qTr2eV2iQ1kxUr1fKvJNNbxFdCedV1b5Uk2YFKRX+BQdycVfdiPPOO7zDrzitmUvc+mytom
pmp99HXjpwv0JXbQwg/L1j3FCIrejz3O2VdMDCODOk5e06r9PVILsutI2SH9d2SlZ8Z1pATN4FT4
OBXtPsLy4GuT70Z0j37VGBquqrK3Xy3EHjZFP0TnulKSu1oZ9a1n2cUzkRZyW05vfu/mbiVHJcX0
2Yk5em8JxvuAk8RFmEF51Czid3Apk6e4CcQ6zNLqWzS4iAWQOUsCVlSlbD7myKuQ/mjEPaqD/cGt
i082/ZlfjSaxKPx7kA2a3C9sOIFmdtGvxS8jgTz1mWeasw4KK3rQ2kDfu25i7wtDI0kEjBu312H8
NO0CNxTWVnzeP9HHu3Sa5V2CSiteepDo6xKrib3mFcWLSqoK1qA3r0tTlC/DNKj3LaZ7fO+KF9nD
Gt19OE/pg6yya69Zx64rDrL/HPbWrsq01JetBPHbCypbj/JRssoVo49jS/coS60wPGgr2GHIuaOo
VrY21rwojPJi7NAowFKWX2TfscjqSxZZEIcjxcCTJcpeCF1d+jQvvhgRUFsTZZhj7bpANGe4Abiu
f5mCCVHIzuSfAkuIj1L9JrsrGhCX0WVjL4vQ+52iHT4Lo6v2GLQ1W1mNHabfmnEGJD/TD4Uuqo2c
tFesY8GX8cXOW5hdhnkAipQ8JYWJ/YsJRrhxemyOij5gKaxYq4kmP5UtYBUx9XCF8iFZ22Hd7RGD
UkiQLuX/x8HXqZan/ecEWoiZZNwWiHgsxP8WgjiyCK+xhqZVp5XWStbn2jj7ZTgY1251Pv7RrXXT
P7vZbJYOKvvk8xRJZ2mSiD+ipPVWjaMhu9/O5ruKgWuOrPCbqnri3rYrsZqXH1H2B/3OA+K/kUW7
sqxVQqDgJIuB8dqHdvsmjNq8jFmYkMZkst624KR2KOXF/crOpu47pGhf1XOCE+Bj7mLN876YBqZk
OPCpT2h+9NsxaZW7wKu6OzjC7taISuUxntANE1CFv1h9d9Hl+DlBTWiI6h9ljtPB6LQDQp9Y2JaB
l1+ccuoOqCFP+zho2vtsUhCnxdHijQTRzyzuxa9Q3Vu6weuoNP3VTd0RUxO+e8rCVYrjStsBMO+O
rZgx/exzaxMhIfmiLj8UnN7Hb4rdIIlMTAzbwX6fGGqwn5Q69NtGN17zqHX3ZUUQQhYnkEn7REni
axGvTGOve01yLQ4h39IMBy1fLWLzNVVHsuVGnrO+UmyteKRoF9fODunqfYUf37XVrsN27xARuo4V
hcM+LxU41i1jS5vsSTNpuAgurwqWSIb7mNJfWzMLPmLnqogZLq2eV0b7UFOma2vqBcou7DX12jqn
cbAjxQ6mf5m5dkiE4CxtXFstDcNgS0e3Wk4lItXYqS1ynLLI2qbt5q6B/b6Mzcdh3ulWgPfG8lyt
18cdLmAwfqbm0Lhluw+m/BULm3FcQdZrzvLCx/v7LjbunWYeT3/3kN0EzMkVibx0J4tNiVdtLiy8
dxYXwszU3bM3t8BVyuCexddw0Niwo20VoqEpK2U/eQmL+JsTAVCUJdloK8gYdtmwjZfxt65xSiwq
jcmF3erkXaurL3qOM+Zt7gaDzztXWMcmCljxZLcghrpZIbniy4m1jB+fVQQJOYOse3d7WFDgYlEp
xUPCgfyP58MEaNDKyeON7Ht7mKMnB8ttytOtvguV7IgE8pt88m3uKNfdNYEx7TqH8xw4GozDxbVD
XpQIww7hYbY8LeSkf6rTVFjtSpZ1HBf+vbVIpSEDAnPdUDJfBWBxut7Krm2ZKivRYusmW/6X6do0
2ulBSGpheeS0zGOHHaciWTYnxUWpwtM3WuyyN0NO1Rs071CF/JfLom0lDucmUZxVywvfaqzAZL02
usahqlW2scM0f2gNjCK7ATULWNZ8zYgGyPok88bDLEY4ZnJy3F3IkQBPIwbChlYjFSAvZRt7p3q5
yGLbWtVWDeAby7qhqkhSk+MvV6qumkSmYuccO61zTtLG7zxjvmMRNomNLQ124PQbAl+sK0nOPlt2
lC1ahPvf0lssY2/18s4LtN/DZPE6tg6to1kg3fmtSpvdNOnKCUhD6prZWV4mM0L3aLnIO1kXkTDy
gdPW678aUKyGx7aMlZ1jpd9Nalkc/6qXPeRQ0uTBtma7fH3ifz1MjtVq7xsBxCUyR+g3HYJpqy4u
ezcfd+n3XkofvhR2wsEO1U0ti7c+gxGqa9VThp3eOPHK0qwIX+I6PDhllu4GEaZvUZA8SmbC3AQx
/xbtnz08MM3/e49AqVp/mltURj2EKL2uJXjVhvlJV52NaWDZeqty0hiO/a18G1HrSbc3iuoMyyI7
yfprZ2dSHb/PMEazuq59QLIcgoSJ8cNI7MQj3Vc7e9yNilU1We3DtbLMm92g64seKHXFcmnqNNpw
xlZ9Oc21QXOwIUkQZZ7VxQ1osQgalUldp2nQrW91sSsc51oupAXQrUnTUOVcyZGy8o92WW4aJBX+
mu4/O47LK5At8iJntDX3d92tyLeOhV32cXPs2HHHgMfke2RcxlUZTuV5xNSPzE5RqXcVFAfVEBRl
Sxc0eueHbQ1Fj095Kyvt2l68JSYj9pMaCU1jaJ6qSOW3RI+cg+slhEuGOnnU3Q/ZJmsALsZ7h8jj
+lZnW9hBRDmkLC2x6icBVuCpeJLd5SU1PLbtqutcnyHrTKHGaE+IZq8X7rDXMhUMTJalZ4Jx6bkh
9rEXiAlUQaEN/O+6XGWL7BONYwust0cOeOktG6DgaduiN1CeylL9WFhJ37wEGb6xVoWjmueGz5kV
jZ9aBvS5trKWPHSFt1kaApDIMVKfKrjZbBzDB/QY8flTIPIlHJ1XQ2ZOP+Brr+EyDOEq7QawRoYH
ZsmEl55G3YsSkMTrjRoFCAcFZzVN4oOy7LugwBQbY5zGl7IBkxzZCLRrbnK4zoRfJsGVAN3Ajq9f
muWXYM7Q4mzLO8PSyeM6U1qSHfqnLO/kpYmaYm82BppBYXi2/70QWoNCPfKzlkWuvlPd5lM23ur/
6juPlViwbf85x22oSNz+iLXbRs59q5d3t7q5dKNThPry8gr+etKtTr6YZEbB18XM7t+ubm5Gu8rO
0WsKreaMvih+505obEc3azZ1PAMDzx49Bz6gUrTuS5nrDyUuPvcqidSXptPm1ey06V0/ZN7LHHSN
T9zF4T2g1WwGe2uw/d/oS9FbLFlnBQiOnCnuaw37EfFVNloozjwFfF3Yc5/qxCpx8wr5qmPhzTVY
VFHJQIFlkGV5i9r2cATRutAHRu81C7CLTsfhIkswAp+zXB3uryVhEthyx4dryXb22Vyoj7LkJURI
bOjnueG8A2OGfTq087286ABhN3lgqEAUqMsr83dDDaIS5w7X3bSq1dkQxZcWtDlWIb9Q+9sMFXTz
+zgUuzyN8DT/d2Y41t4mN0Bfeng5wprJzA0SVvZDC+jmwSyceD+ZDgSlvgRaslwMoiLnDAdzPeA0
wq6Uus4Id0Y9j2xPKcm+cWTqq9qOYD3jEvPQ4b0TK+NJjabBz4hsfUPMpdLsbzWCbb6aZPrJUErn
MvWk1WRDBWkZ+0f1sx8sqIAzZvWZ4u6mpi2OGZr/aMndbmMLCC5p3WZex6FeHFvNxgJqVIIDzgDE
nOHl2VZdvog+LciY5fWB4F75krHB2dU4KvuyNYOjdq6H7I1gdNquu2FeuV3UPJVLUhWxknllOZgB
9qGHtjxEG9wpulw9NlowXy9JPvxZ/KbMdoZerBLeERWC3rDcBXMh/ijKhr/q0qVf6eY4mcoh2txu
+G2x9jVwoFEIMh5TJjaOUGvIlVH8qFk1hIqqqb41vf3ijarxknSjuU8cM9imZR+8K6DRR6A036oZ
5cq8n9pLrGbGeSTbua7qMb8fI6E2uzCE0JSD8kJWYQgOWpNgOdjowYO+XDg1VZdh4UPFhPs3YGDZ
pDcD5iM0ym4s0T8JX8dHOYe8CDsCBB5uYTeCSxPmjEU2inimMX0xyhLBRhLpmAt18S7qQYQHvSUu
MXIAl6ISSIc2gU0kguKtQSzFzGyBPhl4+dwaFNuqzgrATafKEWDNG+fDCAMke0Xt3NnwU9+H7pu9
VAdYCR26JThIlqBagWAO9xqUSYSUBgWTTVs5wUE1N0OYkfhZGmSdbLU0jrloftMHOGy1RspupWSz
c++1IMRdx4y+qVP61FSV8lIC7do3s6lv0ypXPnJLWcsOE0bNflcl5kmODHKgOtLBA7eKp0xTye/+
dhRorZTVLjHuY9vS74lIDtswUzCi+LdO3tWxqNZLOGM7eVMPFY2TUT+NLv+YjJUXq071i1e8yIJR
8AOxygD9HcbC+eHUU5ds2HenGxMimH8bVS3jQ6PsV80UODvZIF9KAPYBJ5gQrfLFXNmB0a10jXib
sA6/70stXJHQJ+Bcz9POqRpnI7u5ASkC2/RYd5fW/+9RVh9Vrx0ePoqh9w9o3PQPsBFQjDCw2yWT
dLrVd1FOonieXY6DdJMNSaqqJ0KsBzlI1vP3oh3QDkuIyzHuyXYTYR9c+1211A+pzRJ7O+jrzk8l
bFCB19zyzWkU2+898HVGKNpDg/HQHmSWcW+Vze/RvKMfoId/GWH3k+nC81UuTgrJOYvCibAwA4oC
fCFvCnOyoe3H+zxNVF9PNcDAjXueNMS5pLBR3Ou7UI3csyzJ+qVK9vJmEeyuiV89LwD8mbZ4Lic9
eFSyJ0DC4lleZpx9/Lgao60sAhdd3HiraVfFM/qIbndqtHa6t+YMPUSy7muYOfNBNkbOOG0x8803
shXb1PEuy7Fzka11hjDUBI5LNsoqmBZAbc3pXpasgBhD0JwCjje57i+2xeniytADKPVTAOlrWbzZ
Hl/9UmR5XPo0ldKupTWy6rgjFFttenZd1B91BT9Mtrzzs6Jmy2FifJ2WkqxSdf0NtdH0LPs3/Mvu
cBtn1Vl6uMCIHnthEsBnMg8yBVoNIMV03Fj06ILLElvAkV+fMn2cVJvdoxmdyUupPi9oeEQdTWdj
u+J383Gs+xJwpZ6sp2zCtk3pEZvvPsLW8h6So82PzaMDRTidJrKtaebsTKLrW9fx7K1ZpB9lXCqA
9G1lLUhP7knHHtCTjR69gB93DarbF5dAt9ki9KvppoFUgjle5J1iATeqSnQAdZuPNVaGDBfwctHO
9dbEn1ilCcUSOWNJHtQA09wmMH230IniJguSfO+Mj5O37Ig8FGJDno+SwlQcDb2e1696BFkYFYYj
3/9xBYzte4FS21OpGuEhdLNPrw+/ijj0dkGkefskUIhtcRxmlYz4L5pfrWhKd/aCZnCb8RDXJX8r
MixuhNutaa0mVIkeSghtWwF7PglAn1faS2doXzxNd1cqiDDf7AKinYqzqg0SROoE8GcIu3U/8O0h
SpBjXdTi/oT0hPrgeSoq2uQJcXIXEIBIRGwAPTvwF8ux8cl0bIahY11W0/huBLa4EkV77gjHh0Ts
fyRWjlJpZbSbsNCqbdkq2WowAZjqab9GnhCgU/Sp2d38ta26HTZ4h2a27o2yVu+8Bmwri1O/8aI6
X2nR9CvovtY5Ir6cfX+iqMx70XwiVreLvfy9zwCT6GUHo7N40kGrrYYaj3JdeQ/zZG3VFctK1eJi
Jcyvaf6BfNTW4J3JPbzXRqf5qbJN8C3zDTZAdQRyzOkEz5CVGfeEDBRlWOtzngKwsr7okT4D+GZP
6UWFWNPhE07ipsxZYKcMz6KqTC6RDbJ6DsnbWQlS92PR7UCLflWGPH/pgl8VSqy7qm5eFaKj7BPm
SzkSQMqiRbdoTFk8ZsdXNf0CHpO/ZK4Q9yG8AERy+JnGYX3RJgNPrfSl63vt1XCOPQjKtRKIFw1e
iF9AkPdHfgOIeJoHXKov5jweC6Fi6JRkl6HFOkiDIrOZEz4MEr39LgJPeozCg1e1G0fHgy8oapxW
zOGx06KazWdb7SIb7bq+7x6AfvhmPQ2gkM2jVrjKSo2iDKRd9+zMBQnLqZj9Lsjro4iHQ92BzUWx
h9Qs8HWlU/fDAMesMHOAr+C6UD8n2x85OHGUpInaDtOxHnH/KLAvrgPMGfMV0VX2ru0iJBgjdW2D
gBQw+PfzDI/BxElmpQW5duRY7q6HTmHrHtQHYtgrE5MrUBzqMfYENOOqivRNNVXNsUvQ376XtxW8
t3T1R9usq1Tkhd3vGrU7FCWBLtCRjJKzaLL5OkGI1Uwc6KtsnIcdZI8c0qxZr3AMH5FjmJuj8CJ9
a3XqvaqX1REg+cw3LHJx3eB87DcTIJNOn36yVtnQZGbvsRGLKDk7gxWrX3i0dTj6ebgOSgcro9T9
8YQt0GfscoDDsz1a5fo33XaeRdCtdHJ6hxDK48aJ++9lw8cjvPmhNG10YEskgMnAF/mitdx793Wa
RMjQ4t9pi5c8mqtN2gFErrufmYP0BUBdB/XNstzMSuTe93VwyGZXeQ7QiQ2m6E4zutfcaostAhif
bZ4qGydo+PDQB0REpj+rtuhJ4ZOo1priuYn6L2FttgjiRfYusUmolEO3Dfo6X/N6k7ssG3dexBuS
lUh/6JnVn6uCN0tLxUs2kNfXK44ugdglcbadCSjvbdGcsqxAISYpXodSXYvFYgS7Q9yGsN4io5ls
2yI41SXiBAlfRlXrH8pA+4h0h1BNU9+pnDfW3dz3G5iL1lHRFUHMPjEPqUAroW6rX0IrihXWxoZa
/0LsJV6NZozDdZPiuxk+trmh7RF6rcPO8hHSLZzmWU3FW2Wq0cozRo6+bnaJHDvc1saATG0INrX2
soOusUlI3OSjrb151SXutHaaU9mmK9ee7JXwcnzDs9LdFqR7Lh2QxTps2ktudURzUbVAkwseVitU
pA2b7pWYfrwSvfVhFCGMLEJO90L19kOKdIbbHAtl+uk5yChZ3qc1ZLhIGsMhJ/O0igTpYhbncT1Z
wPkK3XPXhKHHPSevlOwaoihpVt3FQ8tvsDuaWzwY9FW3GEYaqfYGL3gEu1qfzMn1/LjssWBIIKeK
Ib6Tl15Y8R3Z0bs0q+0jEKgMGG//7CYQLIgsrTJbWXVt/Ss2rDdrmL7XeksOLDJPgLHvSliIzkQc
0bTdyodO/97gWblx8vQFdWrrMrLcr9o6rfdl2GQP2QQOT4m6R9HNK7PL0k3Gps7XIWahrRRjFKUN
YGkze91pGPRWujDQlXGTfZ254Ql3kwDRGCO6m73MOgTs1I4iSrRjPBgwNKN8viviZNjnaOmegIYb
O02I6dxHWchmFlor8Jhq2w/465Fr0jZlnDgPWRtGm7A+Vx20HlPYJFPxEUSCgS1xXmGXF6Ehu15Q
kOs2Ucmbm0DiLSGsF9vwcJ2bRfXaNPtesZGtz2P3tSVpv64dq0O0PUKqtgMGZEw4+6C0rr7PFScn
reqLD6UiJ+ol7XgoLdPyobw2q5afy4/RgumDr7v9Aa24BZwM9gGcKuZxnTA+WMAw6IOq9THaXYcV
rFCxaLSwYSAu8hGiq7HiZ334IJ7OgS2p+g/NC/pVBkrqw7NQ1LFmt/4IC34ikMOrPqCQjWgzoxQW
KsYR3zr9goyhR0DCCXxZjMWsX3IFFtEYfcxtUq7hJZlgusN2W5kji6xpHiObM3EQmv0Fp/Xh0vC3
3o1uvQVwxlmZBcgvvQyqZepYZ/baRJS8B2WulZc24S0bzHVv8ypRqklQhB4HpHbRFulCY4mCIgoD
NArYb4gRmz2a2toGMr5VVaXBf6P56vYpKWYkJqCKF8/kdKZtjyyFD1LIXmOqZPwPW2fW3KqOteFf
RBXzcAue7dixnWSffW6oPR3EDGLm138PpLvT1fXdqCyBiWODtLTWO/i9ZmS32hocfxKpsU1JAfuG
1e/1MvWwtk6G3Vxd+7SeDl2ThNeZ/0VJ7AuYxfcsDsUridTOR9qIJUsq6g1FbYThivnVNicW7FJO
AYkE0HUIQFOYYier9kkXQGZod8bipdkVSYAqQnqzh648ejOGnSgEYuVRzX+XXYldRTnva8zdtlPl
fQAO3nRySCC+8PyHM4jfqXYF/4oNNgTf2nYGre3Y2zCNIz/MSLQ2EjkVwctdkkAZEiFSUdqQvdpK
etWXqTvKSFzZeSc3HRKUCnJeLNwC4gMJASQ9QyvovNzx1bykEMny0Cah/Rgqj6S6le+azqj8oSSp
UXqRu0nxEfMbKsvbJq7szeTK/oTeg/2SCA3n9XQGt9CQLtNMJtSCEPrmlMmlMGpAusZlQuFs21tT
cobbUe8J/C0+2Q35rfqgIbwglCY8tzyqaAxVv0xn7vDzEtahR9EkjhNSyJOjbds2LPdlJLLATN4b
W6tfo2nUfTJqfzN7U2EexHQqLL+f+sqPm0i52VXTXUd7VPyCcv1LIwYRIP3LP656pxgHh6IkzZO2
8pVsN+CGDuBPKREyLCx8mB1NQ+Ac6UQfbVNX1dIr9MYdt8R4bRuqjbjxeacodDHezN0X9MD3faRk
fu+qN5OEztawp8nXWuXUeuW7ELZzKVrljxz5oUZLM17Mqi62zZT+bgzwOxJtagxYXstOJpesH0Zf
SSbHHxGrb1n3Hajnvqfa+Qk/6HA7hZjQiB6mdBeGeHehACEc5Y85msPZDIFvjVUcxN1oBY3gPukq
PT8poocCapAYncby6E49BhNuWV+Qrrqqki2VAVTEwFlPx7kBsCwRmcjtsxw9jEFGgidN9s0eku02
HhUoa7WYD7mVNUArq7e2Ke+KCuANneZm7zTNd01kemBIzeQJy3j4PPM2dyMsuTk6uhHmN0tOtOvj
dIuqMBF8pE0bld1H5cXiBEdJpXo1/900Blg5woINDwUcCuy6g3kcMbHpvO9ZWJh+6/TkOlD7GTMk
hhv7Rql0vI6ADJG+aXaZG304aJ5sR0/HFFNk23mMbDbDPV9Q34udHYXqVjjZB74y46YmZbZFuVPd
ZjFowlKJ0OvQq0sxIqvUhCxRuW0avoOy2E5JsKRv86QNRBjvycFlpxQFV1vV7TMx/gXPxBY17OTV
0DRlX/Eg+eH0mgHgGPJE3Bv2s5FFodlwqZsIeCVt3bBjVaVOpM/OrjKicZ9XtrZJANj4wkWVNLlF
YrQIb5o+yEFIbiwnvceeONuWK7ctSqvUrXN110PHO8yO6sH4RSuDORwqTZ/muw798LmzS1ShEiT9
keXehZO6bRxX+tCVs13oWcwkoYi2iAV915Bv2dZdMzy1nLRQDvum1nUcozwP60sD/ag6TMYNHoJP
fiqXHIv7g/RnthMKhgmTsXEyMDIRSTnQ+o7EGEOii6aHOTCfUXzE5GfguQYK2EBA7a0MekKKXW0h
hF2jBAE6vGwfdQaFy6AQ6FHzlyMI+mw0J18lkjY7HKaYf34iszCcRZLdlbCeg17VwhfRGN9tkzr8
3FenpEvFsZiYrk0FOFdJNaNyzg67TKinZyxcNxpmZkFdawjrlCHUuRCcUtqcWr0A5DVmSANGtR+i
07lXFfYsfW3Jz8aaQUGYZY7Djm3dQy+dd3A08VRIIaR2s8JOfcwTgABefcQ5sTuNg+hP66uvJrLN
7pQnQKfg1LBSO6TbwbfvpyJz9/y41cnI1Opkk+/atXN5ndCMPaGsM5+SnE2bBy8pWK/mthQDumzc
1xQYUSg7k71wfVL9V6F58pTWxYd0cxIohTnIwxznbJE9WM1uNqFu202nweiQxHYaLFVtLc99yyp8
vgTz2CuLr1q1H6e5OLGKFGyCxnBrdeWHHYMKaPuo5PqkWhrsWnOzDJS4jNlLueFpbQhfiUPj9GqR
dt+FiipPcyeRXRqsvWQ6PEk1BbsYE5b6tSzfkrT91bRF9/ldra/WrymeLSS0p3B2fRKPYh8upobr
PmN95S7dxeGN33sjq2LkQ9PYYzic7OgdUlPFRLfVUIxnd0FV1nOSD6OICi1o1Do9tu1MwX3eaEN6
1xQvwRSdf4zim4WaIUoQRPBNE4YBk9TyAepbXzbXVGG6QIk1iNMpzP1YDcP9nNWHoakRVigw10vi
49DCS1QI1oDBjsZp/QSIeVAXduZ3ynYVtgeGOwfry0aLK7a/oeHHLSBKpEKgf7+VhcfWajDJ1+Br
dALooJ8EHPOgcuCx1T/dOftJ3sXlmw2RIut1y2V3TB8rJdw0Y3Fcf6tKH8uTXJq1uzYmYh7c5stP
+f8dDvEz/6+zB8drdtMgSC4We60aAjx7v7M56YLGRFxsaysmAiNFeujr3KOowwlRhY106SZobk++
9CT4TOHUQO5oehB/u+m3wJqACuCoKe0lzLr4mCk5quC3Dre5XRf39yKsLinzwAmxZYy2qvwHqmQR
ifIGmlaHVems3xokxkmHK+7WSaXiA4ymnBAl8yOs84K5e8532hDdHapiYf7Evvtdqq6x75c0gWpZ
+WmMUBuUUj9PGg4pe4gIzrOTPMNe74KXzMs3b6VBomJfRBAp++GolHbKo+NOVzGh62U5SkPURJ7R
Q7yh7rNTqArknVuFsAoy1pmv5ogWjGL5M1VnXxkBabmG7qdeZD5RkSyqKj155fybHxubE0CrR3Mo
sGjUk3YTUyLTh9a7DmI29iSVK1hjQcIWYmPJprypOaTGnm1UILIq8bssKm9WQsUZPSS034s9RPt5
QxXG4yx0g40RgVSsUnR3Tv8C9S/PYZGYAc66xaZR5vqSIpxhaKXyUTHN7pxRuscMe5s7FozUpK25
/TWmYu/MLRbmrfl0HFHueQSKQ0ge/aMsQhQTEuVHF5pVgMppD2JUZFdFZd/TeP22ymLxI6ridzJJ
AUbO5vc+End0NZ0/uSCfxrqgF4p9y0LClyJKal+quH+Zjf2TzLxLLoA5ylHb7kCy5EFpEI5LV0O0
IluyKaMmPeoIl2+c3JwPiGHO+5nSwQaUprGZlbbZEj5uympI9mq95Ds8MlIFmdZWdPYVoD+ud6J/
FPBJjKSMv4dKZcMEp5igP9NKLRfySrxVDXt+NIP6vW20v4qhrRG5hjBJtZ86DJYfiZt46AANxQbp
3vQukjSH3JpOTFLbdsqzc51Xw9lasncTUN/BkPXB66XyjoPyVngGKVUYe5uwy7ZjlETvIAV/CvyK
XkypK2+Gaim4MKjD1u1ykI1WGe8yObrfJflr6blg65twOpP4jDaZiZxSTwX5gLD7xkUQ/EfjDUbg
pI52YwdgHGUVN/sG7tkzNltY71TC/0hUaC0v+S3xtSWe1oy7V2bVYmFhHjyjF3ejDkltKKL4lVV/
kBWIqZHGlT9L23uCNg53UexAGK5nrJrmdL6RYvg96e1xnkT7HJrWvXcIW8QFeGb8iuUeQWmmo7X+
nfFhT2vNO6WWlvlf/c/D65nr4Npfm/X0r3d/jf2/l1gP23O4zvOhnivHiMwn7I/FG/fzZTngmrv2
11fretPHKiet/f96+XX86/R1bG3+Z2y9zjo2aW2xMdRq9NnbZZkPJLhiUV1eqg4hDOnUf48avUlA
sBzPFCC7W2y9/tX/fOtnKybKgIql7KJU1Ke1qZZldjBLxMfWvtlM/+4jgkwU2SeXctKjh6WpPA5u
bgSAiKLHOlblNrN7Yg77dWxtVLjpajyEl8+h3E5fI6axrze1GAAeTUThP8fWA0UzS+o7i2TucvHP
sURpFid49fg1xo4zQBPduJVmpm1jt4r2VoVidanU1lWtTPUa5l7M0je2P6SrfeQAkZ+6qoynORT5
1sbH5l5OM9unaPLRuy+/xyAu9gk+ggcKI7CWYSfi1bbRdK/f9DIjlxIWL3bZNxczyfYua+wZQ0hC
pDnNjjDH9ilb/nOB8ucecZf3QmbOFfqhulXYdjGtRPbL0I4JEb76ko7tCTGU/IwJrMCZBSA3KKp5
a3iajXdGjn5cOf8QDuqFfNHek4T+S9FK9Tt6a8VGDHaxVWftlXJzxxazQ+2vTMegQSRvb8qSSo+K
IJOmQ5Qj9N6kfa++184AYLRNFzYFmaQMmyGcjCLjr6T6bTRdw04ZQGMXWR/zYFabHO7cI4sRKajG
8ie5/Om8DslI765elh/X3tpAFI52DdTvzXr+OtZ2+rtn9fKy9vq4nKkwjS9tO3ng1FqxKfN0eBQi
LKDBxsNWiYbhsY7FJcEu4Kjr2vMwdzzHdf4HGZp/nTCPKB6TlQSDslxjbXL9n3iwxH29jFfN8VHF
Ac//OqHvcA0wFZkd17Ga5/bSKuHVa6jhT+VmhL37qs25ihdkOu0cN1rSE0zb61hkxfe8oIK6Dlll
D+o2K3+t8/o6FA/zFKiVpu/XbjI15WMiK/55hQInZR2g0op5XUGuwEFfkypxDknD/Ipky79Bt5+n
NDPxuRZ++xr/3/NI8RfAIQ19t17v68Rei58j1Th2NvkQoOBUviAZaB6NcdHPqePRX8fWpi/V8qVd
mihRgHPq07xoPkHN+c+Br5O1dHYOla6+fg2tr6YsLF++xtwk/6N6kuhHxp7vyiZ5KXVKxgLP189X
X2O20gIikN5pPUOhwvR5WhHV2UHRAcO0OuLVSWXiqaHm7XtEImgbEjPs1q4myhxR/Q7etWM17yIM
F5DPkitcTo4HkR8SIQBVL91BdBXGs+BMkGpi7yXsd8PLwLeVJhnmpWtSVD/oDcj9dujs97GQw0Eo
RGzr0Wxs0kMrq2kTmXDl+9Z2TqEkKLFTsnOqoglE0jL7zekLtmCe+Fh7Vq6lz6VOsPZiN7TfDNNC
JanN7+tQ2UVEE3k1X9YuiCkzwArwe43Ow0Yfa+/NinsFSbBY2Vqe575phEYHtSCoW7slUi/orxHk
rCcbTBevMBjO68EQRMfbN53bug+GyeC5qqpXdblo2hLutp5XXNYTcbclpps6DHbwv/PXsYGVZysa
VKg89vdeXPWQaFjyxnVhW9cmV3dC0p1LGaftoYsEhq3PBydrdsLpM7CfUbwvUAt5i4Z7Vcl85yn4
C2fDons52E+SBBbFX63blqCy3pW0JzuVqd+6KGV1n4r83dLGiTifWQ7vkYxY3HDOcwzd2Vm6vTJS
bPHCD1SFcXIY0RD2OnO/9upqkG+OcWR2jLc2logOqKCTo+se9K0UReMiFO/NSCYrqylJQaPRD1oR
OYGgJrBk+ZygB+myjTOz25HGWnJjLuF8/pw6owhMPY8Onr6xFxaqvdiKrI2eHQxTuRmF/NbpCo4u
bj3d+NDIcJQj+eqMvYtiQItMKB4HkV1BNdTREEQ1q/zRFv1rGNbqG4Z4K+LGl6YXPnPyWmlNrK4q
Nd/PpIEuWpr1lVhiDLs0X6Iiyj6HtDGMTzi3P5Im+1XZrnFocEO4Cgt9uIkQ95zX+V/E3s0v1xTX
fsy1P7g17FKvsdgs3Zpp9gnIC2rYbQtcwkp9D43eb9GCvxaF9CMsFt7NpDnGAHl/aTnCcMprhhvG
Q7fLMwKvxa7UyNMWSlJs3SGpKHrH3wj66n3vQmQQrSeQOU/bV7MvJYkAO/4lxQ81mu2912gLOr9w
N5NKjrBIRIn/skvSVgUZa8/6fU6G4m3okoVdmInT2s1q9EYBTVxg3tuvYTdRh+qGGq6GMb7G0lz4
ZUmzAxWcHJoajRBLKQ64BuEFkNnyQNJPbs2FVs7O3HgQ+vPnZ2qQFCg2gKC2iUKhn6JW5id6G5O8
sX1Tv2Ne94hmZiCDqXYXhXqJaXQB6kvRqnfdaXEbyou7xW7tvZ9d7d42+m49hvSpd+6wYvZH+3fH
5PxuCsd75hUq7zgtvPeWMWHGjJfvcmxECI5cM+aYS09Fb/FR92Tul15PsfhRYOi69iaZV4/GS3ci
rKz3tqzxbC3y/Xqs8yz17oTy8NmrzPreDjP+hamKrIV+SOtsvuZL06rDeU5anXQNvapr+l3vKjZa
Rrp9HXXNYc875T4ZHTQD1kFjOZJYrDHTlJ9zXdpXddA4Gk7tvDXjuEewdumvh9aGAiZuQf117Xxe
Kq8bi6JqSRo1H8Rh6HPSko3Ad8u1pIAwhHLY2i2XP0ARwObdC+yZqgVwIrpjq3P27KrzsRPT22d3
PaLJqj/FVnrNs/4vs0zKY07G69r39b8aFDCdLfZkdfA/BwbVG190PsrXua3haIbfjFrtAyBHWmS5
StySDBr1BMEAM4xuRuqOO9FDptQyNbrxJEESsPt5uixWOOvYep6Lw8xt7bq1+QrjjizD8v6v8blu
kC+StoIuYyQJ5UJtI6ZQwDilKZK2AGAMxXLIKorIy1hsMnsiBBQB57Dbt9wq3quwFte153lTuEAr
MbZeDg5touyVwU7YSBfdm2oX+ouNfQSIkRbQC2fUwFLZHD/XjpDUmJA9ny9rV2uBckDGy/Zrt5qK
5BgOHsjh5Z3IeOa3eYg///A6ZFtTEMsseqw9Kx9IsQ5ooqzdGAvxrW0uiejl7cK2qhNcDNtfu5nu
WK8SCu7aWz9fG+mHzM7l6/rZ8wXnNVqJgi3j8rkXYNGka9V27VZ4lHNrYta+dj07RwYpQQhqOXe9
Whz2r1lFipfCMqU1SyvUQKkbebIpFpBInmrmarNsDqpNZSjCQ/LdGcvJT6LI+QGA+Cx5hbUZz1Nj
zf+Qt/iYyIR+rzroIhTlxRO7aJZ6QkMfq8fqCoIjO1SlHZ5aYxbnMFTiA3XI4lAi4nnT8+QjQ57t
dzs5D3PC9ttxq99FXto496bjSavwxnUT0DfkfuLfRwrxDRl8NgZa5CbXbCwSkDhRdKZEuk/G+c2e
C8NHjhP4RpXZL+3clbOf1xq3N09qn+W3tVFsO7uRDcWYOfzhoPAY9CkMdHeoqadFdQ/gCug5HDoV
jc0OFovXjmfA8vNRNvVP3BeVo6Xl05vV1dx246uGrfgH9l2/itkNKNC/9FMV7oQt/tRdnt7iJEa3
NnOUHTR99aOyEo2gtd1prm6/C3tPSSz7ZszzsDOUONm6SnaOFO8X4bp6MmX8x4zLn90oTMo7tXPQ
QIxSZXPxX0JobJRJhgIT5AdPGOnfA0WibLJcoEg1xUqHBzutR2+jC8pLNUCAR1nuycgnlPzwzm6L
BA8R1ImpEmjf6jnyDpZH5RPge7atBfKYpgNYaQAL3zR9eLH+dmF9X4dCexhqc4KIXvtUoaKdWpIR
s5C7JPEyku9Vic2lY9zG8W8d4wzjXra2e5jyDvnDEYCyDMgzKgdNoa4Gp6newZ3XkQcJjdMvoB7q
NSMDtkFfyd4UdrHYkc5HlkckNu3oe5278jnrLNoM6TeHwj3gbkeQMaVRzFFcRi/5NRV4940D2rk4
9v0zQ4OpWt3DVC5qAqsX7Z3irba3MB4+RVZBVj6u3E1UqMYHyM+fg5VU/5ioYFIL+hN3XQ35W5Cs
LyvEIYa281VE6o4YwA3Y4Gjxaw1KZe2tTW212g7iPMmx5Yy1CSsdpMvonUPIKg9kVDRgf8kBbMQ2
QdL/1mum+pworW49nVr32rUQUrzmifey9nrQhc/BgIw92v1lHTJgH+yd2K43jZtqT683WlCeAIiW
3jqkGRaCb22WntY3LKvP0WBlJnaJD6UWLmqfVfecQiCtZlzd1x7WRtE2c0OcWJaDIzsb6tXtae15
utY9YyUDIeD00+eYjtXEsfcKGxYNb1gbgpIdjwYulcsbIleZtmmdqqAROIOoOnntdKoPy0FlacaB
xJ8CaeC4nkGqeziFJSpQX5eM3OyE+Gr6+ZnzeCiD2JueU0K6Y7I0/dmEOGwVUpyyXLDSlW3yj93a
6EoTOz0cYT+y4XeFteobOc1gMqwRh4vCeKvG6pdIEZpYj5GiVQPEKb0DiFHzzdawxVN6b9iu5xaG
Hp1q3E6C9eigUunBxdvah+Yr630FGEZO+ckTRBBQ0eLH2iCOUm7rNCy36X/G9CnGZb32EO+29fgx
RSMor9BD+9vcZyI2nm7ZGc90Vpj0wbQc126ieN1Rm4GHrKdog208WcAmJ48/zy+wFQhGVFoP9vL2
OpI74O4hguhw22qlcx5rkyYNs10zjEcnSpxHizb6dUwUaOY6ALTSjGBHY2yyX08mIyjuaMmxpwnb
IgD122z5gsYtwOZ/XU92/5S5Em5h9gOMwn3jAZdOxymt6T6761hryo3UWM/WHl6Y5X6uAdh9dvWQ
d835PgS4cVuHRmOmnNclKu4QdfRcx6Y5PGkFD8bak63SH1pLlpzBH12b3p5uFeCQl88hWJAYIw2e
bzhF/Oq4POYt2ln2pJs+tV0qxcYQPdbGU8VeLY35uvbG0G2usXT3pZ7FaTA3SxZY1o6/Hi1jVvnM
0kmdNWmy+xozvPSPp6osen3V3LUYVtkfB4vKsVEfa8N9hIJHT7X6ayw0h3cZq+MFRR/1gUN9cpGa
/dfXCSn7FJQ3mmb/NebietWOnxdt+gHBCmSEAmu0p4seJ6/t6OVX1sD8Sgn91EOCOK09/BZt1V9f
epl4aK3ZHv9rbH2b1ZQ/ZRtGG62qc0A+hXNfG1eSJXQgBMBQZ6xSFUC61GLksEnhqD5lElbPMK1I
r3lJvF/H8rggV5kAMRdFWQVTHao+9354XE82Daw+S1SKDRP4T6XiqpQxzW6jLpZPOVePlkThC3qv
8lmmiNyaQgkDFTooXg/D2enMni+AgwL41IZCKkgpzZZPdZLJrUnc43pwHcKuSiN533hHbRqq62SO
Z1uKnt9zMN4bc6hO3ig7UEFTlL/IqNoW1VZRh2rTNI7caFY0AzwKcWxXDOelT6FoJH2YLi5WW+zA
vjVGWMKH7y9h1b9YfYRiu6AmBS/hZ9glO0sgeJBa7HRKIgCv0urDGNu/Z7cAwSaPah/BnFAEmG61
1zctMUjQEH0UHjY1eu7PoISDMVYgkoas5mu1D3wM7HoTDLqqDCcQE++adOJ9xIJAglsFkg5Iue/1
szqjNddqikFxAXaSq+yzUf9g38VkA3phUxnqNe+yI57GyqXuKuix/eAe8x4CnGG8J82QsP1z2SeD
9sx74T7n3NJOExVt8h0tyUSj9PNiauFM+eqIISvqxJRvJ9wAvKpP/XZmjWQz/KL2d0003usiwjdB
YrCn2oT3GBkXs0nUnYLjqV/GH/M8v1ER2sStVu1Ku3XPfW5M2HItL7+aaUAB3jbqM6Jl30BYjJiZ
tf2ucgR2oLoeXvviN5cRJ+RWDB/d5yFwTIPKbalol5xYNbdG9W5kXHmo8/lsITgbCUAiuYJzX6rD
yZvSQ6MN8iS7UG5xIRw2jeNEl8yV80Zt9W/RiH8AiKluG81QNNS5ulvAP+61br4rSVwfctQaL8gk
githTdlmjdNeqrIkS6IP8LfmMIjqqb8AJDh0EkHGVqZBIau9l4/esTCmepMRN7C1MoVvYMoUyL47
WPWCCIw6bWsOdroDIPwTqaYfiyflwaRKHvBt9QFwuC5AnY0MHveN3SjA9dK2PWu06CQA10JLgh17
Z7DaGzZsG/VnneoTvDpTngeABkdlSXgYzX2NqLUlrCZE4TbqqINkAmGWIkUyIh5a9V3Pf/S2cs0y
eL6IowRZcge9/M/sGvWJ+pvKSphKNNfU01TW2sOE4WFy21PuteWQgr9x6sAoRHzpijo6RSMRRq7x
/E6iDKB3VsjtDcvdW+WkrJweTQonfsfvlQAzJYdq11LuhT39dE3VvYxu2gakAltBKvQT7IBFF7Ul
2zlGvcARIoJMoxV4X5VyyZR8gwhQBEMS/27yCrPl2DywlvcpiBXkreSOL/QfmWERM5KGp/qAKUdb
W68kRnQ/AV22CZPm6bkNHDO3wURMNcqjkMyDiWIG89A3QdWRE5DFK5qm6qWPY+3SLo1j4nvoQMLM
Cl/oUbg1O5B6QtPZoShOx9xrNdsoTd0AUNYuLqPfCpUHlBhiFIVIZfzqraH6aJE1Z9E+dAVuaI4L
p0mPqIGoI/RUj/D4JWoA8sx3diRtQN2zrswr7ti5jxvAe5aogj/vWAuEejNBLr6NHgl2qXcTVeHo
gbAKy2dbg1AK1Q4cvplcRpCXPu5LRBVsCrtUhcNjtiSv5yza2d6iPlv3vyM3zBEoM4A3unoGiMEs
AB6GezHj+KdDmPc7DSpT+2eANBgD+902HnA+aTtknR3fLFo1QGi63KplB0K5UzBg0VQF+Uj0YqIo
pLBQuc+pnh6jsJsLqcY8mLsJUbS8vcFefpBpbnwLPfmjN+mgQPXQOjq2e1LC3jspaeierAWnUyfd
j8b1LlXMNGs2CtNYVteHGYUlnDj/HgCi7uuu+xvvAwNOsB1tlSqdXga8ii4OyeNyIRBHmf7MHPcM
/mEiyh5DvsHh75FdO9mNCPhSkmx1owv9poREkSc1iYo2Mqm6VdahduvSt1K73QNdLwHFeRagGxaD
HWTmk1NQlNJLNLeQjn1WVueS5Sm1TZok+2pqzX0va++vzHuDy9SpbfhrtuUGzjtrqbdAZJRfsdEH
hZVHJx1f+UCv1WbDTt079ADP9hY4UHAnlKSUkM1bB+HesUqSHqq5IWZ88UZreM0GNIoceojJpNvW
jN6KXLHPX009lM5n1ybyP9oSipicrasVEjt6gwWO0c0Betaetwuj0AuEh/qaxtQXsGX2dTXiUQxN
4zzLhLIp0cfvrNC3RZROJ+zfDx1CUXctif5Yi0MUVJ0LusXrzcjujIV4aRbxHLMYtYtqyvY+9O10
bZNl5qbnVVF7lzGhbi2zfRU5qggyh58RTNhRadl/dH1G5GHFH2mmo3Nolq+WMdq7sYjZfy9N6L7M
XgcPrdWSbdPdM6dJT4LtwSkLnXhjlBAAYGPHZ8s273pkwN7wRu4oXAMHEFfk95LtoMj7jM8hiT02
Z90icKblhxUDZi8VaajCwBJNa/G6AoH5n0bpqBf1aJuWHnYZhkBSK6xAaoy515Jmwa/BQfZ8KQQo
s77VQ9xBMdyCI4GnpAfHOupBY03RMLHjDHkvqZELgtJHbtTy3JjTqyrmEWpHaG9GVGmCaekiUzAF
vcmPZWYuQDNHZPBKOqQnZw10kWeWZxAZh2GCkQJc6dqZ3V1p8X8qzCTd6HgxzsGKmRMLgd8Cf7Z1
hqmAUzC71zHTNELBLr95lOZOSVN/zMCN3vHaAG1Y/hBDnL2rBS4xXvvbLUNu7jVL4CypAjnr7HQy
bijHc7WXtZlYwgBYecomXM9GAzwiqFxbBbBnCFJgkoV5Wi+D+eFbLKPimCcVU/bYORt8n4GHUFIA
BFfOQYliWuyUNs+FHZhMeS+DBqVXAhRQOoBVacPfQ3IkfElIsB7SWXwIpOAQH91NUVhtHGeE4L7g
jQBob1KNXxf930xBfUv+w76mPbdDvpejZJkEFZg6OCOrKSShFh6nlEdHfC+LyviGhDyKnONDTyPr
kA3KYyYJsNBb1X1tLsYDyd9qZxwSbxRU6zdeMntHEVvXhFJakOnIKrVqgfCfAWLcPrumPl20LHkb
VXapWMkjoyigDC8mTXWIrk3a8PeAAn18KkBEuex2NgVvsFyV/SkckU3/dIOjPYHtukhjKxMbAZN5
Wltw9UXWN5sys71XWADOTZ3eZhB8rwZgBLuIml2dpN8qAgPkK2OglRXF1LU7Z3pOzIePfVIoyj7t
XEH8ZGTAX6xNEXVGUFdlf4AdUb51pmwOI2yRYO3qqdOAN5YWtpNK80K4zP/TdvZGr6Lfk61M+zLJ
5jPCH6/9DNjbdO30FiHlcosaTVIZRgrT6Z1sa0m73lfQwI0IdoaSIjGX8/EWpoY7IBXsCIqMZeQ7
85hv2UXfDPIczOKbPMfvHbDYj8J+w7SsPeYLZqZacHUChMXRdG7xghuVxqQeAUaIBUm6NpMefyiK
EW6T/wyt4+vp+fLYyVMV8b16LXQ6Py8z2hXo2eggpzVZR5twN2EseLDEW9KAFAifYxNluwg6r90a
cIuG8YlQOeqGeN596mqsGKEVN5SbbBjcxEHJexHcWA90YQZJcvw5uU10Apdl/R9j57UkJ7Ku7Ssi
Am9Oy1dXW6llTwiNRsJ7z9Xvhw+tRe/+Z/7YJxnpgCpIkjSvmY8MVvklEpU32qrgkl0kmsysIMHC
4u8NdQHa1211FIRK5TwtkELGstld0QO3Dhq8HvxdomjLOgK5AVisI7sq3xwlPyRqgNHq32Y/gGJe
blyznFFiGz7R1hJ1PgpUUTLHOZuyi9SMnJY7gyxi8Of4djmJ1NJCddrZTpYe5FcmaE2zAYvw2eLq
dw4a9SwKI463h+Q+XMFw/uyW5zeakXPJUaOWPWAJErn/Eo2ZIrOlhfGdJLOsOoelouM/s/ymHNxn
gHfGRS4pPwMD3zCqBsRJ+uqIn/rfclw6BnDMl8e4PmHJFLxU7rPrYi2k0S1vLPXujNQKnkyAPlbs
r7QGaLfsUI9TOh5Vvf4heGAJBmDUXQ2/jvVUJEeyarAxI6qclD7ebY6y6b3ivEI1+N7DXDx6TcgT
tZEQPbVJ81GevZ24TwPrPqe5NujWrSFCb4+hO9tbxV3qMP1rQzTbtocGdlgHQt0EB3lc8jQkVmKV
muwkKq3ACnWffeVu5xV9foevowf6TKJLABGBtqGcKyzD6VuGZAaIAMwZx1pzPr6JytEOjhQgkV0j
v1ujc9qDhrKji1xvbBrWqJtD3CZf5lG/kzu33iWopbvCSqeD3Gu5K0lbMP9vNcRXFgyAPBM5QmKS
tzYHSUtgpDiGNF0IRBPRx6H7IA9+bZpya7bWICU1K5+7Cgz7QW6F/Ei9r7k/bVDoe1bQGeVa1V/t
YhuC3OV6f83c6WeAV8YpYzRAq/uoVXkL0zY85TNE51afPuhL1yGf7Sy2nfMczCCBsePbqdA5UcJt
0BOykrz4fy785jdIFNsryO56qK8116eHmkwO0sTQD9IFyPe9Q278YgPIGj+kcHnXm7vCKd68NW9A
Fe/voME2XhHBmpybkxHm2nyM3fC70mXqcbvDdIJ3uuNC6d46F7V/zjCxPMlv6f3qKbVn9YRGYz/v
myy8bwddAeax9EPLay1HSuxf87yunBEOCJODtIQ+Tk8MYZi6LA1BH5F2MuFYb81nqWBXMxVMHb/6
YLpICx47a7hMucW0pDrmzoDxkbuAK//1unaRXv0QrLCXG8AVFkDK1vbm+MHVFwCjUdj1Im9D97Z0
y9KSJLnlFaz+LD2Spc/O0XeqAcxK+uwECn2k1Jdge1vfNNE1KuVz5Q0XrzH30hLWQ7AVOCuf24YN
AukLmbA3ZxS6r9sbvrVlyZNksLRCte9PDSC9c+hEJykzpbFLje34901Q0vLUJLYeI+k1+q5cku/y
1mZbVrb9p+vBVo4N/tS8BnDldinwmCIF5NbbIJyXD4fuQTQNdCaqk37Ch4J9esYF8sQHW8cY1HnK
5/bFYWzA/PBeZ8ViVgusmpOXHFDKUHc3a8GqzmP5kg9udzLNmaFEo6sHNShYu+kRmNmxwXsS3sGU
L3aR5jzUhyAqn5ysevPg5arSDtbXaUtL5tZMtrYiVYohbS899oPSGCWol+5aYnoCfcmM4TzJ3ZeT
FOAZJzArNLveh1a/l7cEVju5En2TO7jG19xCREnmLROuwUdIdd9s4VKE3LAuVtIr6+BQQ+IF3zAm
+qeoB+6OjMlR7rEE8tjjZXiCUC5z5Cn9K5/0Oy82spM6j7fELBEo87qLdDIavXYLZ7dEPfcQFsH6
BTDavyHlZ1c5oTx5idHTtwsbxo6Gv+fBe8Yszl0xy35if/TxPDvl0iK2zkDVVOfKcdvv09tRO/QT
xPvtLpaZQ0+aLJ+ZzM2sg29BFxJSCbyAr+CSDUbiHvKjUoW9NSgnBrooo2YdVx0zGWyB163Ok+tc
J4A57OeeoUeiURzZ+wzHsHV0tc6iIi0o2HPTtbUThkv9WBuJcZLzy+/y7Wi8tvrTbOTtSTWNF3mq
26OVWN51P2NjinZjUaD0D4X8zwRt6zgU+fZLeh3YMT0tcaRh+gDG/6hldg47v82HBwTZzQvQtOpO
WDtD1FV3tIXfZZhl6/OVJ7H1MduD4QP9K4WeaU5efbAgSCOL4Rg4nBS8BC49+AGFwGPJLZMnI806
UFl7tIAH+wW+If/tzKXC1qNvT3Jt0Et/v92ErVRiUuX/fyrGaiPspQd5n2SkID9GkutYfEtLbM2c
I2w/GNAizCADXaWzLyoei1JFLrsOuSSKwyav2hplX/sPrH79UMrvfDPKWI8tc3cPLOCeDUHsMfjQ
y/iVzRGWruU1mQvkYPbBZH5Ha4X15LBPLkUThupRqq9Rf/mCRoBBuiBdx3HSUmVEtwVb3jRnbDlo
KEVqwMSWQZj8nS1YUZKSfjOWXX99OY8wcR7GAl23nngDPP1ks0s179HrLdiE+suVH2LWd7qrq1e5
2TKok9h277c8NoLQvA4ggGyV5epbcjtWYttj3Aq28707Nso/dQh10IfRZ0rH2QEEyC+SljePO54w
jV/K1x8/l1qxi5RBfTOMlEe4trz5RwDR/irNNUJJF9D08gzCrkNyQ1rKP0fl6LWrApTTXNwyPbyn
ggQwRbYp3DtOiBA8pHQr2OaAUiDBVk+Sg/9z0Or8uv76pSWvZI/tnVnHM2tjllxPzzv2T/773kls
rSXR92k5aD3rm1rvL/D+KEVjY6O1X7UZqVnpV7bRgxz7T3lbFSldx9kS3QJ5HltSYnLcv571zXRG
akvFd5f6p7x3Z313pWDp8DGaq7sQRt/yiuPhzF5FNa9zVXnhJWApBXImNCIm78sy2xZseXOGJyj0
O+pUrUF0rSTdrZx8q/qmRKK+GYAQYgt+bdHysmxv/LuXanuBthdN8rbD5Ih/zXt32D+dfn1d53wh
9xcxaL/x4OLQxrB2GQvLh2sL1pnsln6zVvFP1d/lrfOJ5bTrFeQ87+qsVxgS715Tht9q54V76Rpk
Diqx7RstfciWlNg2INsqv8t7l5R6fo9gQP9Tq5FESAobIh8vJ3vvDG+lCa9RyZX0zFI20+qsyk66
V3zcunfAVNDGt7QyLzRySUvPz1goYEXJyix3XTryA6ud99I9sPqPJGuDMvAfutraadgqawjSuxTl
DAkT8beDPEkJtu5WktIUHJn0b3W2ZrDlvWtC22nGoElZsnBheg3qbB46R0/nvcx/EwAGLBcl42vQ
DtFpfePlpmzB2q1uabld/5qUgu3VlWTAQsqf7lvS784geXOWgJ3QEl6jrbNfB9ZruTyf7cgGrxIm
b9nVYmHEWFZI3swct2pyrAQyMNiSEntXTzrRLe/NH5eSd4cMXqUcZ+MBVOBzDZUC1wCpwUq5oYHk
WD5cJY547UfpuvwsybKL3Jky6fPsMqvOrskc6yJPeHui67v/ZjHzzVBhqyoxefhR0bOit1ZaF7ly
B9ETI46QSdHRyh5mr2Q7BjUXbXqUV3Rdp5QWMM563HyVF/nPqlatBkess9k6adgczPPsmiARDEsc
0poEdcNu5W5L+1agoH8WWrty0R12ZgsDMjrkbeXD0rXgbOr+TTjbFhsAkYp2jdxVeS51BpVJr4rX
MoZnInxyfXnAc4voTruuZ767/XJT3zyideq63nWZs0h0fc0jNidnz5yOcpflslsgP2BLyo19l7fO
6qTkPZlzqynF21/Sw1Df21jr7bAxxCouyP3PXRGPZwMhwKMOY5Yk1DMESIsrPpOUWjp7Z4aDTM9S
6nnAPPUkwbupDj5GWnbWlnOoSZ09lEHd7qTW3GXjRZlL86D2GSC9YSh2TcSrLoGXuebe9gB4amCK
7tPEPalRaOVHJIMwXGZmf2RVEtTw5FwbPWie4GSx14xoLMTzzMG9KFbvU398XRDtHwJkYD/Av6kP
qMaNqHKQlLwMwaMsYXuiHlGBiO0q/RB7DsqCZvcwxWghOMAWTjp7+2fP8ufntGp+wne89KZWfh5z
E1et1P+elwzJa3zg7/xABSmeNa+9N1s/PFbr2dn1AzYctBZ1nGHYBU1df6lnML1MyctPupraexR1
gFdFyHapxWILYLKUPOdWhX6Tqh4qJIJRhirBcWPEWD2OSwlLSZgJDDgKhIl2bgq7fJynpHqUmARZ
UTjonuU5wsIswltFHBzKCvkhfxq+mWyenVt1kfLL1MrAjgQljsOyALxzfWZucRGjeq1C+DR8jERV
FAwPbVaACfLagflwU7h3IDXYXvNYbG9R/Zr6KXoelgCiS/Tsq8l3ZDWVq2SVGSbd6C6iylUgfGZY
7NY4wXODGvazyk7oc6po2n4ax4AZBAWx7QGtSm3uZY6lKB6yu2kYukct6byneQnqDNieTduCXU2N
rSDUs3SvlQ6uaAO7M+aE2dw46ujC+L+mJJof1xRoDpR/HdrcdnwVWd4TKjPRvgrbHbqnxtHRLPMw
TU2Oxhtg+sLQzDvbAeoMrFU76LaetDus4JHBwAG89MLyvoJqd98swZakfZ6TgjXUAWkjG25aqd/l
s5kae800tDsJiin4T2bRV8p+8mC5e2HKYjOiBq+9D2DUtcf+WzLkXw220sGFQ/fn3TLhM4NMBK1Q
VKjE9PMvtju/hHmif5uaBLQCgjivwZgBu0YH62nW2Eu2psS6VW7e3+l93F7SNC4eeQQalP9W/dCM
Co0rS80H1ehfa1SDHtwoeRrsqoH6qtQf4p6NIwexx6MkpYCt0E/Ir+fHetz1GHfspqV6rKWY8sVg
uZbj2MEmy1Gg3dJnHN4cbOXfnXQ2b3KqujG1R8cLL5DDcOrMkEU78cGpDtsvaIPkdxjOyXre2pjb
p6Zrj7mKrM3ex2K5D7KPGBXOLNoXDXNl27xBtGg+wD3vH1k6vkoKo932A6Z1kKGyEbGmpYbkOUb5
/qDEfVVd9LhwDQSoDe2HFYslqsCgu0c/rb+vB5aVyxS1EylwULK4IoOZgGbjVuim0p4R29T2kpTb
k6Xq8qlywIQt98ceR4Au1TLQi8/2+Hv9O2mS+2e7qOGcLfcP1WkQednk4U9PmxkHE+UUiUpQBTMM
9y0trW1skZB8kynFUtJB7jgMTwBnQOAFww5cF5YKZUWnpNdf6zoIL709BGi8h9X3sjxJeTyE9SnV
UW2qZsVhwVpxcQtnPfDaBFFw3y3BkKB74hr++U1B36fYyXwOfDs+QmGIb+WY4WG4BBKTPJNZNpYN
NopqsRY1+A3+S0U5ZK29Hd2NmAP+Xw5J3QF8haqd35+m7QpEbl/Gx1JlNXD/7tdJbbnIVJR6c5+2
C4+CbUfTamHAokj5EC1BjsDEgyQn30exMPIHyOtqzOL6UlyqKJfvtkoSw0HvxoevYx+Zg2OXVZWw
rDw8MSZFuXM+W0DxUZaS0neHSlIu3KI6enEQAl8Plau9OSLTzWNXAtB4X7D8qqmMITu+zIX9NcWe
FOTS7Ka3dqrSmztGAE40lDe7jH1Gld2KY1KE2ke1DId7V6//ykNN/TjYhfpRD+vHjg72kb1pmC6I
DvL16w30v5y61W820JLPbsap2MwpH1LUDD5HlfIFPnLwJIVmGTz4RWw/SxlI4WMKoe5DvtQc68/J
oJmvmh8Vn7TkKlX45mQf1aaBfvkY1ul03wda+jAuAeJ++rAzk5qo3cw7+mzQeEtS6kA0ZSPHd3+p
yYB7qcvaJcyl9HPm1ehoa0a7l6TRN8PFwDX1UJoWivg72+r6D9hYIV1kjfoxglD5uemxRVDh650X
fuVnoGDlwc588zJimflc2uMrEJrum1X+mN3G/WIpbnuXlRHSSbbefWtmgBSqY+XPiOigpRv2vwPH
br8B2dIPc4yLuN34rxrgMzRs2wG8J7E4bI8z1rDwhf+TBS3yT+G7PN1yQMVm8305ePURv7YShTmn
eM0Uy75r0m5Cc7svXnUY0x+wft9JoQKM7RUExheYvOqDZNl+w/6CO5RnSY6oSVw1b0r2kqxj13ye
2aWTlJyxG9QHFa03HUb0LZhmcAmFFRq3Gq0YaNG1jwqbnT+w6B53B7B4yHoiLXus/MG5k5K+9b2j
qQ0W7Q63k9mn50EwJvrcq1W/h+MT3UnSiVQbmELU3yRpY0SED6Tu30tyVqYfLt/8R0lNffZMf50/
GzH4Hn8MLmE0KC9p1qoPkQ+NOPSxqxry6hmgzxHZif6l9NpPSdyqN8AKw4uut7wqMaryVeLeSwXJ
RxfxVCp19ihZEpioHEU2BIa60zFcLXCPzezgRarH0NGec/OlaYqT27kVhoX1ERnz8mZPTnGLOshy
i1hweVNUgqarXGRm1ekQez2i43bUPIWagxX4ZL2iEJZ+U63KO6KbWV4kCUcHSL1efC7NEUlKowdL
sFTT+snfoekHqiYfcVdWW4DiVfoNFHV2ho7vnHT2Pr7ZlnHLXcX6aIaZ81AmFgCLpVo7qb8m0JJX
Pm3aA8M6DTciYu4SzFrq71nBa8Dv/idvqyIxS2l/Vb2unf/peL0FANPZ8VM9zs3jqFTApQsX6TtQ
XSZfol+56n8yx8H+3Dgj+kC5XtxnoWGjbFylIOKG+UtfuS9SdTTS+zoyvK91k6sHt46th7T0MGCp
a9RS0IX9BB3pp4L41TEu9i6woXu15KVyx/hHpwEQswy3efLMLrhTbCc5R2mofkRVpd7J6Z35q1p6
zc+OfSNgRGaMDuNkXFizLVHdLa0Xz0ZznNfdQdhSy3dJVhco46JRdV/Sp97bZXjofT2+qxEn/1Ow
1pHicsuFRwL4GRn/gzoHanyQ8hDc472cLXZcMu0KOmHlmNc1KcW6pyXjiVc7WmsGmv5imYl1Vu0B
7vZ2Cssxbzbw8jsntJRjqhU6tlSDc7HA+17xumnuNcN0TnaSTc8TPi6HvlWbT7yNKtAf1/nO2PkF
bR7ld+O9ukPCkHQsrNPLR7stzJ9wEhGLNOnnaX28tFniQFIJ5mNdVfVjrLf1xTSq4S5yWwt3X7/E
lqBz0McCrErHBzNTL5HF8nv/WxyMn5LIVH4pIC3XC2W5hlRcYf09pcOPUFGcr5rdZKgda/PH0EYb
nCFK8ASF2j1ni6i4qvjprU9j68xyQPrkQgUC49xYrJ/Rkdn+HH6jA/4O+VD5Ww/wQQadxAibQXgS
uOavDGVkvetfA6w5mvZD34FZRqe4efVa5oRdX2lP4DY64Dk4LMG7cg4srvn+RdcNPKhGZ5E0UFPc
4rQuu0nMcWq2AJFAeOgSZF3wr/mgOYP3mqfeV22KlQez9zzuAfK9dZjWd5LsDJTncifurnrcI0yl
MS67diVQt6JxvU8BhPRdNYTqQ1+V/qeonr/pVqA/SmpeEOCObj1JVU9zbpFm+c+SCvvg3KZl+sEs
dP+TP7OXWFjNx9JwnE/+efQz51vMp/Lcjmp7dtoh+F7o53qo7e8liCwsc6r6MgRD8RWbu31vRe4H
5pH3mDwUj7WvIJ4fQN7o+lDbrXlLQVSw44yz7sJkGc+IHU28RAivGZHxS+wOLcTUQifoPm0VGqM2
DpXdWacBS8HHbgloGNOhwRv5IEkpYMO2eGxm3LawrL4BduLKQVeBbsBwdMfaXfFoLIGNFO/NVYyH
3KnmD6wCfO3KaPo+RQvQo4XPgQ4Uknup/jWeh+n7WEfWflzyoyX/f9d3kVza6vuuz3mAp+2bwEXw
7T/n3/L/7fz/u75cV68GmNueeTRzK94PTNhfymGqX3TH1M/2kodcRv0iBTmT3zVPqiAU2byUS967
Y/lyImeleOdY55sogbWwLb2qUU+0jOxPnop9tJebp62aFI6x5+3qGr5BUD4pWWtBmITzNWr1EBwd
3vVDj47NIRu14kmC0eR5Ff1nfac11VEPE/U+qCDi0UlJAoV29b5dAknahgLpfk1n1aFnuobW439K
JX9LyhGSh7bdLY8AtG1Z65m2dEqnN4/uU8nt+tFj/4Eimfctgc9Eoyrzq+fDJdVH58Nk994PAwE6
Vgu94clyXQxHE/RWilSN2H2FTQzx+NqUysnQvfkLigzDueOsInj6GVrWVa4RZsD5+qq1HnDC9h79
TmOjazk35hVPOnftE7gRC9cBwzjpTTve6XWIZvdiuCOOOqu5jhUWkHOZfEmBBD1a3UcXkBVM9N65
mqlZIq7T+i+ZkygvCER3B/3iYSOWzDOaLgbaMYiQO+aOIQi8mHisz0qV9Wcmf8jiG78rs/2OxMjw
JYpxgk+6tn+Kml67qHGbXf0xNR/DQMcTQynnz2mY/gZ0mP3m4BA7+DvFNFHHwvr3BT+ZszF2wWNV
NM1LsQSGyvAwLJBLXCoY+kJFaoBsWG35qKXw4pFMVo+DV3SPUl+qYfB0xDRywgANcZpk8WQHMo+X
bJ+8BIh14KvWpM+IDmEQYWGMZnTqeMIHrX60gi45V1BrHpIMUoUxmvO944Ishh1v35xsiK4FUsY3
z4ysK8sexZ03zcNdVo3jVVGj8pYZBcY+fh/dJ42PxNPguPdJOeH1WrNIEnWJf4rbVsWBQa1PrleM
EF0RXUYAqn9mf6I8prHTvfioPaEbDHaQHgc0UNX3H+cOqx/MncfXyEIeuTN3fReyKBUU6qeGPeh9
OKrG59F10fJG9/QL3jP9roqm8cHHhwoJ6jw9VFMYoYSFfhzfJggffjr/lTTu0ceP7Cu71w26NtHC
tZ+jj2BJf0e2Ov+lJMZfLPxCL7cCFsoDVz9lLR9nfzDP/XIGN8a/AxxYicXDyITKnhDpBGLyVwEu
Ue/MHx5YA6aA2XBDG3V8rjFSX9T4Z0TX6gfPmjqkkHkDmBmVl6zREJJBvG98jFFrYVA+XnJTiV59
xXMeHQ02rRjBh2YP5c7yh0ufDtNX02bupGnBq1vwpmhTXiAboI5fIwCAx6Ac+oscpcfJtTYG7S53
tOHAWmJxByMoZqq6IIMtD0MOv92tWeaEIKJUkdibTHspkcz3JVv1MRN9Qi6wnUfyqsqFh8YG3j7D
MfDRKlusHFul+9xhYHk3+mqGfAW3JENvm3XLAabHkkTRzjtObYHP5ZLUzQnSkmkVV0n6aa3tYCfG
O0weIMnZDpOCJdDzEL+n0pzK2+glFQ4WxCTY6khM8nAap3ajA1EactBY/4fjZgSjSgjq/+vcknxz
aQcfgSsjod2bvO0Quf4YlfNdln5tpjB8pc/1d0XsWFfdh1vR58ZH1XP8szGEyn7OecyOV8TPdlVc
JCUHmYb3se0y78GylAvSRfOj1zVQCtu8/dKPTrUzBif40QbKK4Qi729T0065S3eADvg+0HI9ogKi
vF0W/2Yx4wl1kPivKqpjPjtN+3Wxu98nVlc+sM59UxFxf4AoUD3kWhWekDOdd4mpVg9bgZQywPpT
z8SSp2idvdp9BiKDc/NyBjlEKm7J3h6dnTPU7Fn+9yLvTq2MCXwh3f+cglFFMHO5yHYCSaaDemHz
K747uIPi3HdjgAER1qE4vih9CIVEd55NlByfU3vpfbUChIEZumseTF8slVL34rBU8OCoGJfEKlL/
a3LJw6l7eIiWQPKAYGpHfNHYBVlKtwKpJ3lVrWYnc8AVQJKtbeTHCFmYQxdPLO9X9V8RxAWvUOtv
WjBBf+vL6bNTMmmvp8b/mM95fwAq1r/oXYwapjNmT66BqEqMiNvDZPXDpQBVi4JjBGYf26qrlXpo
giy9+OCo0WOeqtUpY677rKK1y4oBq9epVSssrBfZJ35duGfN2/2S2CigWLNpfsdT9KvfpPbP0vLv
VBYyA5Rw4DUldcJQ+lNRtjbyfSwysKHR/R4n797P8+Kn0cQ/FJNVanpLAPSghiyrxw3LRGrBQtIz
m7Phk18PDZrmTCCkdHTC8hZmUAGlNMfC897v52YnpXEaZnheoiknpVNrp4+1Yn5PljOx45E/pXX1
Ucpi02XNCaElxuTRU9mqymOMkxDxwJqjJ4lJoGbBt1lXq+uWJTHcUMNDjI/PetRWqjqZc47ZiNpJ
ntOEyE26DbxTxEH3W73tOuqQPTRmYd/5s07dOcaVCibSxzHxSraIfDZPtFS7eW6n3VR4VHDWI+2c
zkjFSIEEo4tq0F5Z6tSKMlWn7RjNV36Wc4my3X9P86aK5cRwyOTk29l6bDr2vTOVh/W8UuynMZd4
U3O2FWWPHZZ5MGwPIthyemWooQjCYH1zoBSsl5QfGGaqf/JM8/OaZ8gv2C4+eQlN0Hc69dqE7eEf
/9NW+895tb+zAN2G9Tcsd0Fib37s8uPW3yQl60W7MnuKEXaFKn62Wle9FUs1qeCbNcs8EpUSCSa5
/RI13Q7phuEvjx2hB6UbTow2sFMbm4cmiap9jYFFEEE1C5r8h1U0Exp6YBp79WqH/nx2vO4XsNzp
kCKsqEY/ez3BOtK08aPw0Afzhu4apu3fdeZ7J8ZMNxcJ06jSo4NmT4uUrffTVrDIjrudUtORIzRr
IofveqwxNrhbuXXymXnmBRLeJ7PpvV3Pa4eux/Ra+xXg4u6TFoycDJofitjJY682904M/7IC9cSC
zjFldasw9R9hMdwr7HpOBZaIExIM5bLhVyhsOiTwfS/wiJmmesktUrSXuk2UZzVmylviZ/Rc+TeT
sQj2ckvWMPbQpNLkYc3TMHHZzcWQXbejAlbyDlmN5BK+qcqzFMBB+9HOMK6qtofKOX9sqo9Nag7P
AwOh1qnRQs+Zkg8zkBHEy2J+SPBJKTFZwSEH24Oqc1B2aMfdCNXU9MAbWuljr404gC3BlPov9QCP
PytuTjBYoP4JClaL93DMxpNeoDUmeTkKDOcZlzUWTP+T180MJJA01c8VLnqFa/lP2RIgR+GVTvXc
2sg1pS26OCNjmOd5CaLUKC/u5Ew7SdKDGM8xahQQhpo1a8tvbPNLZLXGnWS5SqWjSzbO2IU2xVHy
JDB0X2ebCM1GqfKmAMU8Y2rWC0u2pRfs705FfpULS54fDjvba41DO9XsWC8/UgqjRM1vlo0A4ZJl
saz+6DjKYQjC+KUojwWE4OdW06IX9sx/j1HlXwfNeECIPL0fMat6lsCd0fpH1so6bXnp1OeYuKHM
n6hKrEBp9A08r7u7xEqsZxb7rfXYLrKPc+HjfhS2DS5aLpM2P8VjaLZK97ymcUiqTnWRmntwvpSH
paXflsFz3LhPs8fooJ8r9oqqznz2vER5sqJbsCSMKP4TjFb9rWPV8m4y02VaCN8H9z+AGVu9MUHl
KJ3peuVEjlrYeFdEzxjedY9lMR3WFjWXUQDWuN2hitw8FXUWvJgskr3ocfGx9IPxJtUkYEim77AF
Ki+SlLoaKusHqwI5LkdJHoyKFEpC8sAcbtx7auA9p7nhPaPLPd8ZRvc98GtUQpZ83cl6nKTinR+7
MP+lGgqYV3buwwepwcjvWY004xbNtL9iitqLEnj2M2RR5xkHseqohS5eBuPsPEuB1iLuqZZszkhS
ChBMMR+rlAEjzhsKyrFhy1ayYez7iP436a37rW7I2ilmZo1zTvUqPrkTiAnkLMOXEjbEAXuW5Gg4
KKPtnbbyT4ZnoByOfssLUs/Ri9k2cEONhPWDkfVQ10gxFVq8TCRg7DLjloWbpz6PjDbKADs8BbMQ
f1Hq8xEe/hNbkujrfclbvPzw1vDA3y3WKj7m0HcSw645Y//6rl1YQt0CYZSYBIMAJZeASS3ASclE
urY7ezo73mOM4EsxvYYr8GrBeasMu+uvqj6zzNIyi12ID1vAGBmqg6QzYT30ZvbFXIhH3cKkqZef
gDcRzCNb+EdWhbAbapAsCqC7eyeBXrXjjMFRvehv/Deqp97PKNHRwGhyZB+luO9nGKISjZGdQfI/
idnmQDifTTtU9tY75k5YkCTojMSuzRai3MW1GLGX27Iqc0b7BLsDGGbQF8yjMhkKFLvu19SZf/uo
RaRFdR6x/zpY2scAX8e7ouu/OtzWW4Qd2KnVzO/hZHrHcUHVJpym8G70ONlR/u92tyUmT4A9rPBo
BtwrBZe0m9rphzoJzEuLUdudbRTl1WaSkFRxvVPU7jyY9qeUf21ZIwx9SB0qT5gmoNWMyV0E6WfF
OsQ1JOaFlJYviGtneVgSyxBtOFbIgvDd7bW7BmWLoLLZ6DJKlPiSdLx/c2OgKHPfbK9BQtHR9oqS
+az3s+BWhdZPMwuVo2HdF0M93jWhPayBYUbjna8vdy6bvmeaXt1B+a3uvLxCdFyiuev12lGiYr0q
MQkSx69AO3moYSzY+WKxYymNCoIOg45/bFil5+TXKEMIYOGILn9TAvnDW7LLDJRlNHwz/YXDNC8Y
RbkdhXBOJdrOLHjlmTMdticj7XRLSszTBuytIPDSeRfoBBIYC+xvC6zODM+dad2SBXsv7UCCaEkO
bHGc5qi5l6zStzB3CFxGI2Jr0Iujga30PN++KD6kWlPjPmrkcMAW1tgadTp9uCaIfEGS554u+hCV
iY2BBJKMI1SItUj5XTOkHG4YQ7a7uXF6XFGUeLw5bnEwsOlqi3HaBRnWuiH+1AfVrZjF6Kp/Zu3n
by8dX7VyEdZlPIJvbIHhHFT6ia3zo5718EaTh6yowh0aZWyUzmV4b4OFeQj8bs9+e7Mbpuwx0/hE
5F5lHTxUVm9q1e7pMkq20FlZLKvuitzAMrWd1RfY9/plHnAQsl08aZ0vbd3mJ5NNGFDsXY8XSxOc
ohYjSjPfKX3G/ggwwQMfXDqN+MnUNXs/aZNy9JUWW5heP6H9jzzd/Mkw02telqzfYUkUNea3aqjw
LJzSE/JL0dGC6Fe03X0Y1OqOjyPM5LAoDg2EjLC7R/gVPEnMlq6isvUaxCyqwKXaI8oWnYZq8Yhu
DVC4LFGwOb2fS33A39htDiUSFY3LWmM//m4cbozbe1ilcPzce/fBlMT7CIMtP49VdE2xKI00lqt7
FeFbI0YdH9PMqv8d+zCyVZBU+3G23LOP1o1StpdWD7kJ6NBFps2dNkO44s1ggosZPnvusnSJESTj
seZvh0/30rdoGtoxjn3Nk7OhTBCBFfD+3aCcGVHMe/YfvzN4Do/uBH+/VOwEbSJgOu7M2NOEm+Mi
jwZ8kz8e5N50SdyXEQmkCzue6j1gWtwzXBwY1JwHXcLShTPfBQgGu4Gr4rXVmWhOwXoKld+tj7dM
PT4sLUiP7fYhDedfFoX7vOFDWTHJVhz/sdC7n1WGOpLOK7rXhh6zpmlgvzF0cMxRY/PAguh9kTQ4
4NrwxGBwH1KWEwwTUvicqOnebhdJEbSWd6PefvH5XhxQed3hy4w/aMYWjsu17MqL0ISY+z2onAlF
L+uhq5RTFjT+y4Ti+ly5f5UprnqBGvyYeuXUukwEB+1/uDqv5VaBbls/EVWEpoFbgZIlS87phnJa
5Jwann5/+N/7/FXnZtWyLEs2gmb2mGN+YwzWAnCUVnzCK7ezvfhHg8O6qRTZxIZa3rwGwQIB0tB+
HSIS4RpZydEyUPK8VL+HuOD61pwHYTw+zYa7IwgX+0iMFUsTOt1Wdkha9p01xrBbGjUEc5zXO819
ibWy3NhpEW7bvESfGcudLbXqvMS84NSjDCaGcY1U2oOmnI+D/snOP/a92Rm3Q/vYZUS1tuR1oedv
pVe/G/0IngVAkmsRetyPLzhyLWBHaeyT4llsqAYNf4G/uvEITN30syo2qRMfbKHpmxFkl0zFCyCx
RmCSBPOVUx81elCmpK+4EEN1YzgYVmTzvfk18sbPMGpaoE7VT7q8LWYGfC2PvzHnFkFnPhOh+Dzi
l6TrAi11OnkgU9feRq8GN0BrU/PgIJlhApah+Q/5BoSJfE8n+1Ipmva5dxYmTyuM6dbSqf5Z09Pt
SOpwX3fncBkIkC3nPfG8knTZMj7MXyRno1c/ZeXwYQwEyuv9fCdSKv9hWXG9FUIg0eg0+gQrdAlk
csAzDNgw4pzw22oACJZ+jhykTVsTCqxZ2rFWFFmxMBq/33Ps9SB3EPyJFDhZ9a4t7PCebMN+S2sn
9VXjPEtVBFY5sBBoYGjz/I2M+zwwPBreXdsnm64rXvGLMuTYs4dWWUJeEu5N2RIkvObE4oxW207L
X4D534NOczfd6ygh0DVJxtz9dHQT86fSsp8iMb+7xiIssIXMr7OHQuHel9Mw79yCZkFi4GV3c3xE
8Ry9GaigqgD2N83Vo542l2YVqsp5bcT+Wp1D9MLELxxjle1GsYF7126VJtdx5/o6xukmqSRqyWrU
bSJ1rAxuCgUeIQm8D9YLq6aM/NQ4tkVydTBibOq8uhRZ9a+wnGPTyM8uYeOlxF3s5kUg9PyAUQU9
KOzJa5lC5urd6aYnzSwCVR00ONC3g5VC5JnGLJAaafSm1s8bzS5VEFratwvZKA5HjOiJtRWESpm9
I/ezap+IeaMNXYg9KsDeXlAy4/K5VPpOkOq9c2OJfxjPSmJzmmnVm6dX6c3oR7G7MsQeRiuGNp6/
zEufB/BnnuJ2+a6UfDWr+X6UvlnIZicjdbuA5swk5LmO/ElDytsKjLVbdXAGK5OOmuiOWRhi05b7
KdECNyHr/n1O6g8vyp9kPZyVxNOoTy9xnx86PDiZ4pxI+24Hkg00zXiOAQdiaAOM1uZ2kNXswLU2
sFquT6jydn5oumpCxJ1hxsGHBhpAdkVkf8y9+iCbutg4ufbcuYBs+sR874rsewKnZzXqnfmyX2y7
+GKt/TImx0EUTzNj5H6uVw/1ALw8gcM0ZjiqOR6PghCxfUUbAM+fhXbULXsakMDUumM0DPdkGpEh
6KKPT73z24kONAV3WDK2iXovBchfAMobTUxEXuol2Kb8bPblfQaaZ2Msk70VnrdX0ju+Fx2APmhD
x0rZPbz9DLP8jD0iJkeTNPYToRjVhblhLHwO2HSTK7IOUXZQhXv7Wy/6c6ZPbwO/FFu/1wQTBqTP
/MVrtRMr3yPmsnozDA6HProYJNNXtrnv0+mgqnDXHbqp3HUcFhYJdv70DtWG3l5C/T+BAnbqS4JK
dejJU9M7gsWUd84qWJ+DldFPKXdTwtU7ueFvnhOhnOFPK1X7Kof+bHr93eDmPnkO93UffdgF+0ZG
yIhumPJ3h5l6+KTV6NOaIeVBEP25cG7QEQAbX1I2tMZERaO2rqVjMB72gn3G0WO3XBUXokdb6oBE
R6vichleZY+ovOSu2sDhueap6jaNAxFQFxiOrCJ6qmT+W/eq3RR9PgWNN5AYydBhG+vHUfceHIsi
co4hZ5fReLI6qux6CD+GnutuGcydBObtdOOthXoHOSULQNxJLacb2oSgRPFOgdx9hUGI0SlCQrPQ
DtvR4iA7HEYiTxYWdKMIBtPxGPh33c2YTkVQPHYFjKgx0/SdacFs6NrkgQD4PoRtzw2OSvLe+9HV
MJwNQGTsxuyDG/ZPmpjBbnrDh+ghjc9agu9l+Gg7bxeNIEW7hIxiL/OCHImgpcGRY4wPSl3j4qEI
a0TqNxGKwKDrBYp1diiW0T0SMvnqJMB7uIMPY/1j9NTG88TlWcHXSZOz0CoS5iYYiimnS5M8GCw/
AdNJuJrI71mS5hwl1T9CRuONMAbaStZz2LkElZRfBuQ6d2mZkjBIBAsTl3zO8naImpOkWIz68jJ6
NA3JFwF1dcsA0Qu19otL08K3ozUrwlTfs80OIHNHdXE9bjVyDjJ3WBMGuZtLAqTSDo5q85qZDVfH
5Mt20a/2WCiK8TzbCJcaTOb4NqLk34ie3Z/saiVk2Qrem5qe7WraGqatKKwIzUgc2A5yuNMmVR8T
LbuzIgpyMmlL0y73FspU0ywTBW087hnStjpZBAhCzzKOvuBbwU7N8OzFRsMVwEmj/UP0+0yq7BhK
S5EM3NOtvBQ1GDMQ92KT47Y9LHbUBh1ETG9K/XSxb9vBw5s6/NraDVHL54Rg1hIRGuAj3rus3jLK
eJeOQuz0snkHsnAzlAvE52pFNH80guBq5RkM61fxcy0cKiE8UC4iwabRI+rOKgEziQW9dPeYlmyi
IZ3JTyXDPXJmKsT+TAcQkOM0k9kuzZ2w5idTl+cm5QqMOcKZIFSCruSv7YRjkPcQh4ttbMh9ItXH
om5wzjznOFI35II028LgOBElfmESA9vIwn5dMqvUz6sEb79qkPlWb5sPPeTN7E6asZMEHm08W3sU
ldiNAG7XRarawEFlFGrGQL1f6XKkf2QsbJp1Ah34PsbWlym1eReaI7BkRkghGrI9zXPwdlSEtsfZ
X2nMDlCYEJsYM79Cjd8nMYykzPpnyb7cSIXcb0NNYt1EQrTBC5r6feLqJlQ5J8hIOd1oHmeJY5uf
CC6/ZCjXpzGja23SuJ+JKspM4wFgXxFglWGA0jICPavs9Qe2CRpxYJo09t1sL2y4tIZSB8cYXeqA
tPZBzXXQU/q31GjAUfcnLeFsq1qx6fL6Oc1LxpHkDWDMYKmon6feI9UXkWIj83g/kTgOtXO5SCzs
tfiZDe+7LpY0wMhWc5oO9045vTvd9A1J9LDMsy9N46NSiQ0teQLRy/BFqFobPslU+vRB9Fo8jplz
P3QuYxlpcTu6Aw2URqeR7b2ndk+ifWE9hf3DIHRQ3TBESRAjcUd3wkDF5W1ui7MwJJdu1JPnRB+j
1Z1rza5jrMopiBP9jsCRZ3MkFdMbyl0Uzw9xaI94AZ17GioEuKQhzOblzfUeXKlhEjFXFl/RK7/v
UwpsCkzwdVGQmlUwQ7El5nwztgP9hniv1eVtmT+DzfNodoYHzkm/rWNrq1KDndho8FQzKbeaKS3f
vekigJ2IfngXyAb3BjwnpbOdGv1Ny3NaLYO5DxXMPRUShpeDQWucwY/G/jtusN7b1pH6oitzCozJ
2dhUley+pqueHamkbajDOSlViecb1Sh5G/IQck/zQ7y5ZWMZvuumP7MTv8X0Ked5KHxthA2YeuZ8
dObXSiT5NjT3uaAhXTKHygxqtJXkwFRieMvKaFWo2fmHKZ+aJ1ufGwK9ktZAaSWvTtunDJHOMntW
iru3Tar3rp4oOUbZ0ybsaA/HhER7jgdD+acOycjI4vrSR/HOIkhk583qVGfmV64xsBunkN9X3lDT
f+NIeqYhXu00PCqbhit+62kOe0OPS2mauks57zwowPOM3I6fqwnCLILOVjEW2DCJkNPVSjtm//IQ
LSRJfqowP+uOBtQ8rUkWCm1aT0l3iAFsbDAtOZu2Mn8mC+xU/mxIp9xHlfHhGNrBWRT6iYebx6p/
qgrUKbzuH3gzn1TU064x48sCchiyb5b5pMFCIViubUyE653ibsqlyMBh+YklBuv3+I98y0voEbGc
sEYZBJ0Xo/PiGeo0t8BI4MyRJW+117EVnyUfFkiU+yTzzL22Ri7H9XzObR3qe1IOuyRhn6ZT+9f1
9MI1ig0EU/26HMptG817fo4u+BABvo2PxAo9Z4apBSRg7V8YJA03UxPiHvrx1GvjWq9o209OMVBt
Yky1FxxnRFczOnHKM49tKktUaFHwcm1iskXrbVrsNe+6ND8aAy9VgWcCwfah4uBtysm61/IMyVBY
byN9SyOaxoD0n5Wn4kXn2BZP0SIPRk6BLiJC+VidqAAg7bGHdU3Yrc1gYTSGJIxgdefF0X39y8Ib
0vmZmKxU8XifC3ZqsmWeJp2IRRH6W9wS1DCbFXlQ0xMA0nyHh+sudcYzbQUG/bT8IvKoD9gEnqeV
3Dpbj8ZnVLqfztC9dDonZma/kH3xaMoyEBE5hUQAQwEnSHa+6VquFsa6cIgfOkt/G3r7S3NGdGWc
bp1Fdl2qI8ak3P+dJbGYmBiPzXDJGjjgLADY4FZ4s/EerptXV4vOC6RCkNrnzJQLwl33XTdq1zja
S04k8caJrcmfKgpv3cbNEHK2UMUMZeUxKi70jS3ymyrsv0rBCEU8LEApsT+1w6OTi5NVyM43tYGa
qsR+rwOoVqmmBWLN5x08Y8soOFH0afUdF/EBcMVNm8Q7PbN/YrdFp2rpApKkSpRisjfn+pJJAkXb
Jj/WI5Gpg15vcYV/ZkaHXdQkodtOtmlG4znt8b+FJeBge8uvcBriq5OUmISnc6kZ8J2kEW8Yegwn
6yHsGaEIw39LqT2ZRAkpWcVPWvYBM7G0F9PXIh031mReZthjgdUb387QH00veawmOutMAP704Xqw
4/xjNsbXrGSumrQF6FcVf3MyXeZsuq1S7Hlh9EkJ8UmwarxxqnFn1/PHUK9zeTo3cq3wcAQuFexx
E7cdtfmqVKo9Xbw4sGakWT0xCYA3URPiD88mkSLrynORE6dU2Q+FOwk66Nr7Ek1nvQEh7ZW3Jku4
cNx9X1WuX0xA7sp+m0zJW5K3wv/X2PW3beVfYV3jtTSr+wJaY+8ULC6yJW3J7sHjnZZy2obkx+Ny
YlbbqE/MGT2a2og5nclfpiwO8wSWMCYbNE11RL2hHDkb8Zwvwgp0eqowuCJmQcrJ1/1+USlJiUm2
WyLnxATlpxTNR74s1xHOF201ecsV8iozaG3aEHhlhQfTjfZmm/rONGA41kiLSpcLw0s3UGuXfWNb
Wxu8AfcfgzzK3HdNrq5x0ccDmQ5Q9LGBK3cAss4fVVveg3IQbxz0lI1FRcdZXN5a+csgsoAA1bs2
7t/ikRb4egouMxFTGEv0XSQ5UZifuCx5uEcRfwud/oJyew0B5bNLYA4tb4wtKUSnXBSPfWy+F0oK
NnoxZS3zVK4H5Un03BjL5PHPKhDpiDKIx/WB3dgjodpvdZ9+s/t9Ygq0P4LNJ1N5CQPmXt7s+tzW
4TvlAX6MmBIlRKg/azRyWoOwlWG2s61bmAdcRsh66WxRMjQR+ZDauXJq7cJe81UVaLvL4OzIyy6D
ypYTe3rl7YoFFM0i8uxQtrdlpdEg4AW2bqZ9s+/dzMxCiCR0D2rRmJssQFYSkhUpN7oZk4lNI+QE
evuaX6c2scWzvZ+7wrjRcjpYDZMIdCIcNmpurDOeYezn2WuOjMclm3Ymg0kZVvGgzR3QeCfr9n9f
/ucxMPQp12WXh4HDCAcg/trkXtUTNu4UFVkGa/qTenNFAoybAAvpqNlvvPlYOYykM+T0IdGRDYH/
1LEG7cDfs1sMCtVBhCh9QOzZ2rwsedvtRyr0duIeNrYIkEn/SL7w59Dn62QXd59Fm47CGL29E/5z
yOz059z4xEfGvabD7pbqIiLnOH/XBoCqlUVpLyfjNyxdLhoq7CIMv6xUDD4SkRuADRCeBcRZL/mb
JMuS29wk01qyxdopdvDwhc537JnfY4d9e2YRDofwCIkZQDqKVe+Zr14G9Nve1bN226xvl6wdGEti
n5og33vuC/w8sIclyRJL6Y9zel50+VDU1zoV4ybNp8cyovucu+6xrQWSpnPNTKbJHfenVTYQ/6i5
m+38Pl1bB55WIBuq9iT0aPK71uKK8EiBZ6rshnyMMmiiRtHD7wOK64nL2jqWoyBQx2b3drCiWACb
wNmhS4gEhlPDRM0sB0Jj1G5Tu7626fimijVoUaXjPrSKf1OydLc9pI0IeVu32SlbkccNdrboD1jW
1ov1t2R2br3on9lZ9GRb8tBcNpx14pYsj+ljMb2EVgJdyGWPFkdWtGHEeqN6WA6qUr7rpeydHXva
0FPdp4luvGYeqzXsWHa3SCyqIB/KSE5iQH2Ro7iwx36SevHaFW6+1VqRYLSI3mCMMMLumnummXQf
owfL4Go6dIgdQjlEpBr8VfbcjibD6iafsbl2WxeNYEg7y/YEmfJT5smiF7bTXfm5MMlfTEiV4Uhz
BYQKI+503KdesYfTyF1yy9z1MykNJprGJyMHCKhbIF/GqsZWhWBl1z9Z2sB+KadDPqMzG7ntHU1x
7It+2MwRjaluQXxynOxzQOTjblNpmxLTQ5dX8TFKx7WANt9tRlw2qJURuBPV3ulFQWPFtL+qtfUU
fjQoLL6RadSu/blDs8Qm295EjAYOFCP3oeSsLCvEzkFn7mS8jMzX+XhU6q1X2lDSZ9oeck2sGRoU
v2QZJvplnDCQEbJ9G0OpoLzbqDYb7hsy04OOeKMVyH9Cl7+N7MbPB3QbBVHDmJA1qaXqYzo2ED+4
I8SNCP1mSPTbftJ3BTXlZnaYnE4WEsuFfvVqYe2FPjQ7CJHHpUmdjczKbWwS2LJE3ByiSHSnCb09
czG4p5l6kSUmU71/pmvG518uWH9QZMOkS2/yClmdfSuc2lQSvTLuYDFAkWjK5Nw79E+bFtG+tpTG
UCw8yNwrtktvcTOeujcQPdvSXuvPitG4ZTzaGStpnlQvpVysg2NWuJlFNd+Ibu0JtdhpiN/Aw+dk
LXVtTp44sxtbEXNaaJNgALtDCORCY5sl7ZcibwvfMcrQB7lS4uVk6rVOfSLbSgBQ6yV5zRVvkc1c
wlbe2r4QYs1TaM62SF97ybENjV4e0iTDwMRlz5jPSyv5ixubt2SeCCUmkixrtGSkO77ano2xOCvO
oD7VKarudSQUzqhyE/KpbOOsA/fdtWz3eG+jnncEjYx0namyHHo9W+nWlZ9G40GwcSdeuCBidRDl
nmaxBSNm5423VUx4C7Oyn7oU/UNhhtsxnV+tianL0Rmfu5BZT2xA7b4kiIYlur+qZOFJ2j9BShCy
TvRVW3IIHHe4ieihIhx6JmCUaEY2l/UP/GYO0ZzejfqgET7tMgEzusRulAwmNDV+WhOFziRsZCBh
s+RMtkNwa1xITP3Xt2LuWW5UaR4BlVQLZYXNOSdq40dF9qdu/hvV8gN6hnALQOF2c7d0UoeME6JD
h5/At/hpYcqdnjNBQcsQek3HkAm6hzaNl4kesyTFJ43HbRdr714r3O1gtASuJVl1S+fP2eaLSzqe
oKdD28vXDSod9jkM91Kxsq/dA/YRPkyMLOC2fUytcL6RoU5vg62PKLHkOFGldhoseHzIj72W67vW
vYNxQWGozy+jMg5Lp6MKq/a5H+mIyKn3zajsfDV5BoVivvDbR7dx17/nkhaZ9c8ckzuX3T6bYO6K
46iwGrEdGBQN6NjTqNkPLXPj14g8Eq0izJpwp2DqtJ+2Gt+tiFyvPLzNBryVYviZXAT9OkWCx135
1CMKkPfmwf0tJeKH9TyGbA9T6A1bBnQ+tXV6LXbmk3KILijS9F4TNfR8e+aUW+pqU2FFCYyRPZ+z
MvG7uvzVremrH3UqFjkdDNae/Qrdnqr8C+8G6ZXQT+n3sjM2nfaBvyjlrIpT5Bc738cgcDEbBpmW
HgqdQOc2tO6azktvqo5z22qCiIO8mWsPeyBNcKPx7G3cT9OldrcW7tnAVYK0jeFznqsrd9iUKtja
iJrxubYq8YHUuzldB3Z79h2EtmGQX+qflCErtgrpo6l7oR83SK9xZSf8D+Ekj6rhWkomc7VvtPbp
Q4sOdF910E7iMna02RZVfjvOymYRbI3aDmPdyKdi6Ms+8pbumqz/2KhvBU7am7+HZN4QZYTyUGeS
v7ZbI2hCdSiwP+LJNVlLCVZ3NQ+KfzvOQd2wDoe18ZQOScp5oL924CUCwzQdP7IOrpR2IBbvNUpi
wZQbmnbVFdO2DdnIFBNzEOmmVVVzbFT3NDr1sjdTK9mObX5RWMboHdOds9q82XPxEGzsDhkcYUWv
lk4cJRxrLFP6YCpQh7dW2w2XsXYf8pIDWi75pqiN9tJ7fU2G987lpu/WMFl62htQx65tOCPyIzP2
sfqaBgOKuENbPh2MF0viLKy7j7qB5MJEF6VQsfVa51rQEQvqRXQ+Res2ZHRwpMUKM2cN2ph+03YO
Qjn2xBfeZO2gdoC/cS6GF2+JbiPJXoVt2S4z69iftAw9xphuDPIHKHLUL0su8CjHvTOs9r4ZMmQY
Gb3kM/1PwX0pgiDdavM/RX5wGlrGJbGtMejLItppOckIjeH+c2w8mkX/ovox3AgwyL4z677TzazP
1vIjlHtoLWKy03+O5ARdivy7UczW6k5P7acRYlTO0Wmy6uc2w0zRc3KZ3RNzHCevxeEThfE2TFoo
HoO5cTzxvU6cUIhDJ+k80/JD0zmbOK9z+i/bMZJHD8vPDYOKz8YaMx7VGt32igPgiJ8uZ9iSOaIK
8XWnQheoTZo/eZI+temQUQQL5EZW83W06B7YInyP73CgsKr44bRsBxPr/tjezkOW77FlHOcxvBIX
wugLWkRmKKw6Dq8ZzfNrUdq/7aJuhRiuVKlgi+NTFvIMzk4NQ1C3y8TA2b1WZ/RRrjKNBeVsV6Cc
WIfG7o+GIge9UI/avBi3A14gEx/wrkoORUuJ23vWr5lZw6aU3atW9Qs6V8bNgONmMpnZYHpq3fjU
00tDc/s0Rd+fDcJi09idd1rfe0G3VL4nYs6W5D6HzOBHrPVVuwerdMQzya08003m++uPXBInFiqL
xGntN7KHz0xkX30bL5z95n5q+FxEQnghees7uXQfkYUImabrOH1KB80i48ms3MgXIMpQGOjY2hzm
sR13GJ9YYW/SPn3m839wvtq69YIIvQCZFtG/8/SNNrGtsqNf1amHznR+67x/defukS5E6JupBiff
ITjLgyjVhGwHhLG6d+ijaqQGS4Elm8gDdzMUS8OWX6fr7ITWCVDalxFOrt+U+MTWblbZM57PTi0P
iN05jkoCf7iZrXnvcAWVUbUvWLhDqb1ZQ/IPuFmJ8tyofaVja2P8PW5/S6d7JWcKNbqsro3YGSF3
TtZ06MreoRAj9OPyy8xcvOlqO7gJljpd1OQyMHdar/Ez2ozBLjR+HPOXhqa7jRfvVmFJC0oDNALW
66TR8fR68Y2yF2OTJvFtXWmkVlrFWTKtlpVNse9nW99im7OpLiZ/KOXemFQEbaxuiGBpHkxeGMIa
l38mblo2pRETnaQ7xgxee03PCr+f6/Q3rpoVOtUfrVLj7yaVU0hUHMpbNmFrBto8vRhL7J1QNnzV
kT3u2omxVU75FNftnTUQBAGmml8jCaYCr6uLWs68t30rM7ZCDe1yP5l1gqus7AxT7x77N9A/VdOx
UjQxFOFOOKf2Ta/V26m+9otunMpi3E2lFgVNRlFWd4eqNKhb0YSTMuHTU+XWjZfbpGABCuOm3Op1
fxO5BLdHOrELOI4MT+u2Xq4xrjy+5ardtmNHCdBHd5pB0T+V1U9EQ69JCaP0Ii0JtNn8lH1zFXp/
KLx83vYG9W7eZxI9yGJYKIfIEk53fWR91eIUWaya5AQ6tMP+eXgcKmEz5j56v2SkfCJ+icZ9oYOy
V8TAMdNystiUxhFlhIrMKwMr13jSr8k04PYwjnWUFzsDeUAW8k6Z3mrloRytG4IUZ7yudWu+dip5
wmFJOQqHyu5HBjVKeSkX6zG00gfBmrJznWGftcveq42bkDs5w6L+UNEgI5pym6aokSR2pkm7MRtl
Bdgo+cqNKHZqfDFdgWrOLHdSxft5NHZO31OVIDZ6ZBZsai0/C9X+hOn4k3X0KtJlYzQPeTMMXDSM
/IXVmxnLn0TZv8NYwes3A0vP6z3we/plM2CFhl27jL+QZGnY12WLeKZdrWp5im3nJXXUQTetYxNT
qmq9eQa/w7iHwKMzcEO0O3fYnP8ZQts2es0NAzTE6Imd3XCH1aevtgQbmH0JS5DDlh0Rde+lgxKX
99XrEnpBOy9iH/fGs0cOa9N47/GwOuKT+KxNGCkw2pECUaizXZB7WpkI3IX7rENxG8LqCvBoxHk1
PjYjWkwfMQxbOfKWwTEC7cL6oWCQYeMt87kcvCBZbFKUeAodk7MFJ4U2q7uz3fbBsovPtiOrTNMd
WPsY0vTxyRPIy5bHWIHtPk69QcFmByy5dKBhJGDDFc8ZAZ2Mm4AXs632s9SHQMOl2pAaqhLzKg2H
zFC4gSma+1CHh/WWR1/gdSkzeyPiktl0Rn3Cxr5vrO5it8r16TWy7Sa0bqM11l0+yG5b4umZXJyP
qj+ZA93giHZKq31DciDqEW11M7UQJPGlmg4f7US/PM8N9qXOEQmetTExau5ry34whpdCRwKDirRO
pO81Brs7T1KUUChOTKusbUB4UgnYCT2aEQeofsPuo3GN3dCK8+A48FBqkiEz1myAFk6FoDn0t1Mt
+lujSoZbBIiFtt6kHbCPTJtOq9Wx6ET9kAote2Bbvf7/74GqY/4RThG3TRnCggzjyPBbW+/2//tt
nqipcUusYXP9ewg7AH0IW7z/90XSKUpZx121tZeufkCHaR6wiz3WOvCOv4cs4l0vjacf/vOE9Vk5
AaY7fts4+O8LIaQzpT+Z2vHveZit1b1qiK9fX/XvH2ZLDjEDlbSt+c3+Hutk1/s47GwwLv/3WJ64
vgHU5/r3DNhdM26XFEHbzqarUOP//sPe7t4V5XTz/z0uqA1A6Uw0tP7v+UYjoViIM31S8/Lfh3Oi
1S4RDqO/F/17PK9moqdi+469yK42m/AuJdPzqQkxTlX11N/8fSm9Klsz4JZtotLhyWuj/GQ2aIll
NA3cOXr3ngwEP2f8pvdLR91OOovv34/Ordf5EWa949+Xae6lewYbRPCfF47C6UxWIaLZ+rZtDnUu
M/7z1L+3cr36la6LuP17pykhsnEJ3QhBgqdPQ1Mc2E5r/t+XCZOnt5NnPheNxu+h61erMbrHv9cx
+EmkjLY5/72QXWLqa0ov3P19t09tf8bTy1RNXt3//WPnTbvLWi4tUFlx7A+ygnUxFZ3/920czdU9
b5gcWjKYWcXX5xTJEuO6oqn139fJulmxHyj3iBTmru+t5IrEHu+qSeV3tOBX50Bd34Ooc4IqSsaH
DKRm0EFVeJzbRvoh0zdP1F6tH00yf+lR37ju7Ok1XuDZObntvJXKLje5NlQfoq1/CZVlXLItX90x
Lb5VXTI2mFo/5YKRPXerf72ioijoqdDhqPxRr1k4Fv0uVFQ0m/aMWoUlt4BCI2SK/YBoYsqdkWcv
1T6mF/JLI+Jk9Uvzk7fOvYPD/yuZ0ne3jNtPnT0B1VvnvZv0bjdZms+7pI6IRvGM5p4webiaucMS
tAYu/z0WZTUjlYtG8TM2zf3fN4zIcFgkwnr79+XfN9oEcSiNco1yh5f6z/PqSG0lFrPg78t+fYHK
Md3tqFyIev/vPch6rrBP00ezp6aK/aV19J1mGVCI1+f8vb5HT3CvGnv8z6/6942yC4d92dHT+nvK
3+srTcfnP8b0+6sGPxsT6YdlzIiLpAV6JS2oOAyNnRIJWse3XGbattdU+gjEIPFbw+4/ily7mHY9
RfSI7xc3jP81hf2Jwdt7naTpEoHcMzY7OTmqitectLKyTo45uTs2ryPXf2HSF7fGtykc3+wKlEts
b5ke4ANasuW+dGr5rqRZ+VE0LQ+ekVQ7TxbgdopuvMHd7+5JbQ6vxJp2gdVk+guOwhRgUnzX6NlD
uZjmxaoLQAuWnGhN0Ascsri5cOLQKIqq7JL9D3tnshy3km3ZX0m740I+Rw88e5mD6BtGw17SBEZR
FPrW0X99LYC6oq4yK61GNSozGSwccIBkKAJw97P32kydtjqshVMcG8m2KaGkJBkFrjTuhlNs6vVW
z1AVZAbF/8ZQ05PaDNoWso1/Ul3N2vJFsW/iGCNAzg2Xb9khQ3SyLbD273QzCm4ZjTCkU23r1U8O
cCWsbzXz8IWs/eFu7hqao8KqzJ9d+1b+1lXH5nwnyPjetrXJ3beJ71FPRTdkn207D7YptGWWM+Z9
LHhu27LognVHXOiqqARVP6+7TTVJsnLkjWstHLvbeUO8rL3UwUls5qY69VNbnLi+Xpjbglsbwd0R
a9lQffy9Fpb9+3lBxKKyo3nVgSL4t5E0P0BVrPSj9b/WhQv2Bp8Ss0Fnl5OigsaywwyML+FWhyq8
QrTTr+d9Xe54t4zu0ehD3KQmRL95n93pq24AzzS3usBLzyDKdnNrvhD+NHcXkZ6HnJlrzBvTMD2C
m/kOfexDz1lRyrW0ffOzH/WPlQba7jLvKlwnA+lW7fKKCPU+SeqV0DrUFSyg1BslMvi/Iw4yWONG
xI+pjDFrWZq82DwWEAJMO1mbjJfvbVlWAPhYx33vOTcB57PUNG0+LjEfyE2/vliU1GFOO2BgOnlR
vUHs5oX7TEn4Jfhg/h92+qYldorKEv984txx3swH8KFSDp5OHscC+XjsWnt/moCWQaWfW9Z/Ln5a
ImuBGviFVUNJkcfMr1oBqMIc8ePkDQVH3c7eMi13b0Mf441bsp4+709t9x7ch7h3p+FuWWKLUYKG
/ll+zAuoUOZA2rQ3ZOV63t8EzIi6pnimimMDJ+qJV40oXaYmkbNq0ClHafNpWswv64Hk0qxvQZmb
ynHeVUUxR+f2+8t578fx1sW4lqTK99/2z83f9pmao+7TMl53Dmuo5F4Nx0AbfmyEkLdhw986GujF
08A2P6kR5gNRxMUXinbfTKOwXhQ7e6pVtd4blm5sHTUK1m6qQ/2AAf9k5CrlMxwemeZwP/VVuExV
Ej6TeEmoMTdMVBnKWurD0YGy5Q2RvkIVzv0v689DWaZvQwHUs5HaJ9+UAgVp7jBj75RD97zT1Bas
qKB0vxCd7u+8NGNqXWPtcrT0pXDVz+STK3cAs/NjpoEZDO0RQULfbMq0SJ5bQRFtUBJ1o2Dh+mJ5
Sy6QrpvntvKLg1pWyUZgENvnjZ8+OcOwZzEye1E7Pcf15HnHNGijO8/wv88/btQc/gfLPr/Yedqe
PZ8qQz+dMP0eKCipaUVoAzPLN7bgJL9GIElP80bP+uZUGg3yWtMBcaAwSy8RSJ50LTT6xdwHL+f0
Epk2Hjjj+KP58xJz97QontM0yXcfl050ZMGG0tbrpsQa0PfjHm6Le55bWYwBzW7B3s/NqELFgjx1
3znybFMQrPeSFRDUYSJc5qVSPQ8tddUoM8rP9kjdOuwT+ZIn6TMyj+6ViOZTw3j0TbYWlqzMJ8E+
Hxe5g01goTCRn5ajXR9/S9qjkHF8Y7Lbp/jEa3zKE1wut0sIc5paLEKipbdz8+NAnCgpOcjoLFuW
uy/hk9ISI64DpL5xrKB0N7JA4tv1ltwHenOYW/Nm7mJO/eZmObmLjM5nvay2b8NeKPvMwdeV4lJn
lt4CUdAwX63C6fDcp1I8sUwS1kQr06QPj9VXpvTK4f0UTU2Wleabl/fO/D+dVZIlzMq0bzEMcZGf
P+P9/M5LKz5Z/AyJpODYF3W3WdbosO/8OM3uvGnKEYoKrc7PfY5s6lXMEhjSHZBwOFe0ayUc56bU
ouoGL8szc2LzQWCrgjdmXQtpg5SN0JPbfBBv5oMmVPsVOpBiJwp0gnWrF9vMRu+a1Lr/GHq5vS5a
4Aha1OOjwt5JeE6L1a1PrYcxQWXj5r7ytqG+5r1lLUNSvarNh5RrrRHIxje9qQerIkowEKEUuGc1
c91zratu6ub9WHksnNoaM0xMdszNgbrrRh0t5qO2TqVzqG3vhvI8gNEwTM6FtKqzjWKNEnoVfi3t
9FBlkflU6YWNp8IHBzKm4XOhsIAwdbD/eia1VMmiuhN8RS/yfqbFHWtZDFK7Ultixd0uk4cuwaEE
wDO8jTwPbpRa55RIEnvbDZZ2jHhGIIdJGyraUX7D/a3eDqmwzwbvz9qOY/02T4i/C4ViP/QTsgge
76IsDWcrG28cFumUwdDYg3qi1JmwcAl1a9qVoeA/FdPmvV9dGTnZFsqPM+Yj9TCQkNwZHhGEmNup
ca9RJDZ3lt4E94UFsyIE9Laem/OGDoZtNXeM7CcXEOChjw7zPjqoBsuBrIB0e89tDJJpW/9oZUl1
6oIuXcdpUj9pYfQ6/1er+vfQ7IJvEZ9VFtMHgi6mcxxQRUdjOiexWVOoIkM+jfpUPui8NyN7Pydz
E3WhOemPc0oLXUqcZEcsVe5RrQf3SMmT+lanUZAoo8zfxDwbKtKwOZTNh35/ySBYXylNuEn6Mm0I
KTDw8ZGqu5D89VCeyVEffCAMC1M4bLNpx8emTkICgFG9PowYaddNT+K6DHv9Js+0eB2akfKMSf7S
8Sn8Zobt1ZCd/oxvIaMsLv+lq5c2l3noagT9tXDDH11/u6oxCjLW8zJmGfFFqzL9UXhV8eC3vzTC
9kVtLe39iOr+cuT3cwq36Lay8hChjGVLsrgUPc9YHP8URIWxnl/GKkCAcNoUbgRh0rkIuF3HKp7m
a/PLDAatQqbqX/fObcjw1WHUWbJ2B+WQmf4Ry4ixTSgVH6jKK4d5P8Z3Fk/nnWraO3CRp94U/dxs
MfdqLLUxd3MHOe+dX86b0jGpldlNtCggZ/zoPx8ZVP9L41bBceA+f/X5auySnoU5NS2zq5ep2XV+
xSj0qaaYevjY33u+unN0CvfzqX/ti9r0R98adu8CxkEDdtjxT/PGBPTJ5yg11naZwi6pG7zf88uP
PnKg3PF7n/mwJUxgLS3BMiEyQ/9BAf5+zLJasD49vdQUFF/zq3kjfZ5dyJOCxce+VnOG8vTRjq0x
3kQpHLP5ZCyOkJp+uw7LlRRppLS4XTnUyH65BgMne5kNvUBfU+DVAtfXuuEVkEF29UWQXctksPGI
e/rKHbT01wO7ugXg97G30HV7RaVVX80nzhvQytlV7qqp57xDdujDLIYcW3waKUkzzyPlxhNhCOVi
bmJlyrdSh7Q0NzUDy6iCV/NmboZWuOIBqT0UrqZd49R4mHd3IezW2iBDLhqy4VmqlHqZQtj7+ahi
igtJmuMtQdnGvczG90u7idEcu6gp4ClxEhWPYQ1XiPno9GupCTTB3FT0c0eu0rPmkUzyr7+tMf22
DMOCDZWk/vnjt50vGfPbphJAc4lLfzuT0FMeF5s699FFT7D0dzr6xFP/aJYywInmIqGZj84Hxj7h
zj63E5F9TtQk282tIS2P3Cqx+CTq2o0Y62ILDMMrbLd+JVnPXvfSHpAyBenSA1RwzhkKEZ3kmZQf
KvBZc+/3E209QDtdOlOuR3g1FRle0Zv5TC2625j8ixsA8sdG6Z1nofHjB7fHdeS617KNH+W0O3Px
2VQx5fS6iZ3nvtajJQvx4c18tLYiMjGG+MlXUU/XBhE7fac4zxWmsU1WRf1mPkvTOpYjmyg6u0ri
Po3RzfwjHaUVN5BeqQBOP8qLIgq5VaZs5+YQD59HcmdhWMniQfreev6Rbk1tTB1Jvm7aRHsycI3F
oXOqE52KhxCYiwmyOpGUbZ+60qT2EqmWhy7UuB+GxAA39PNwr6Bh+DhlHMeBmyiIfZNHq27iOgna
ez9o2nuCllg6TBCHej5NkDcEyHTDy0cPtfEeu0hPTnN/Uk/kVm8xWs7NarrgVMWdrjWf01WpuYQp
4m5d3dzWzVBd+gy/PQMApPaVwrdVAMlsdMv/Ftw2QZt/I8MpRSfoT1kDBm7bsXYw+nfRo2nJr66u
ZN9iT0P+YpWfdM0s1zVkwhtWI61TMaolGUiu/SVSytXctXSo82mdcO7GhGy4QYQ8ScyquxsLt13M
P8/CpJi0VvniFUgVlbJnMKbE5lFiqlznoeU8Ixw4zV3rSPvcOgIPomap/FKs6Mx/Q+515dJmHvXn
3xAzh3r/G/KUMdX8N1S4hh7DrPyKfLfdeGVsbBIRjzvEAelKA+zxODfbKs5WWiC0R6OWP46Orq//
0hSxVu4oGqUb3M7USXQlehLkpK/EIKozYvhuX6qx3IFNhiOqhMnKhpv3aRjaZyTQxndHHmWijG91
yW0CCHmEoZyzR9erzpL1zLwBuNDp2UuXlsEWXlYK/i7pihtW5oiMml791myAPBMzbNRL5gH0Lstu
wB1BDLRXp9Y5UfW11yvhDWUjZ5mw7rqe95eOhhYIo3N2o5v5Oq87IiP8hjN0NyT4xe2d9wt0e902
SNVSp3g92xY3hoEWdGqVkY+KJ6+G94NtFajrqmohEkwH5i7zUbfV8iMFBCj6EQUqSGCbpPLNk8H6
5smaNnMzSDrrOBIuObfm/XMPNaV+RNHHhkydRVjfp3O7nIyjwEw3Aak3yxnAjtP1sQD0fx/6CCal
is5iBqHbo3y0XCe+p5wevO8vEnvZqJr8Am0Dt3n7Ddo4zzDkL7d+YXg7H3TQ1gmS7D7uKHLUimi/
6Z1YAoBuXgTUphUYR/UMOpUEtCYJN32pyKdKqI9+FXcgdQjKGjL32YzIUIlUO75pirIjA0QfoPYP
/pU5BmbszL/FVt7d6Fpt3ZrTxtDQLZr57RCF1kQUa05IMI/4/9BaVkZc7bWRYcVH/0bKcCNqpmzz
vvm0NkCFP4RNup2b8wERVm9g683DRzcbJZUt8/SCedO6TUpPXpxWWX50gCzD0CwaXj8uI3W73NYj
pr75pPlA04T9Kk4CD8sFF5r3qXXWE3Ydpvu52eaetcnCAjWEIBvH9c1nhyndsXMRAcxNOQzBGlKN
2M1NO84fa8pdV8xU3j0O9Y2sG/O5GHwMbO6d2kfGidIFCH5ffEeGJbZRVTClmffNmzDM5A2eK2zL
9BVjrm+8sSr2dZt9RguM9dz1tJUqnOiuGzLzamhfG9YWMM4QV7EHY4bldTqYV3l8J4xQrATVofW8
7/2AV3zWB009zi1QiubVzb7O3ec9oamKPYPWX68TJblAFVEr68puW4yktfzs46F6vwaTC+Ta5fgZ
84uzrFwq0xGlf3W6AYXwXu8/Wp733prvVT2Ui49j7V9aP8+bb3I/e87nUXPq7rWOWvV0A/zZ8/3n
Tccm4M6/Oc/tfdSPfrf3uyE+4WyMT2bs3TXp0O7AscSnj/3zq/d9ZU/BrEPZQPeP3VnFnX4xt+XY
viY+wnzyGU5eauan+dW8keUAU0VLGgLE/jzgqSLsf2kbdrjLhZ8eoo4cyvfLfFyhlcqwVqOJ3Tdd
f97M12JQ0C7++Nt//fN/Xvv/9t/ya54Mfp79DbfiNYenJf/xh6X+8bfifff+2z/+sFE3upZrOJou
BCZSU7U4/vpyF2Y+vdX/lYk68KK+cF9FpJnWl97r8StMU692VZW1eDTRdT8OGNB4PU/WWBdz+4tm
xTjFkV589qYhczANo9NpQI3N7MFl6e8Qz2PtTGtbHjDIa+cu88ZJS2eZVeh9y4USdi4DFUICko0f
xca5Gk39fZOO6tng1nqgNsx7DS3JOKPKL7aK6jeLj37zAWpuBGjmIcjkImRR1Mx2ZeZ0JzNL+9P8
Sv/5auoBOSVjGIfuNGBqcvI0dV+HTX5bhEhpPWP4peVmYm8G7rD5z++86f7+ztuGblmG45q6Y2u6
4/z1nQ/NAR2fH9rfKmJcT5aW5ueuEcmZdIvpNe5tSX1j2lOuzYFkMmQbPeiQafNjd1S5YANL6Z0U
ipur1BAmwJte3rqhXYFQYF/vWSZyUtEGuPr+bBdN9VomVUP6TPBUIte/hFTDn4T2lMR186hjmrqL
0XLPe52mjk6qh8VwbiYqRZVeV4DnT+eYeA/WfiIrzPuN+YTWIlmOdpYc56NZHv9y/b745fqKLvZd
U2G09FRSTz2vBtYh2xOrz//5jXb1f3mjLVXwObcNR8XyZRh/faMbJ3MYsPrZGysiHbwY3r/5HfZT
lzfVBGWBsQ9a3vwefxzucrCoMssO7/0C2eAUhiN6CIyxumFZBz9szAcutYaG0MxpZ+tM+uH5pecZ
00tb+9GrMK23tmTcVfqFu4dZpa9bpx5f6noxSNbDRwJiNiLVmn2TGs6D6anX+XjKLIcVc63AyelZ
5wq88VK2zvjiyfihZ435gXvAbxdMkB/cCVdHaLjsE7ilo9lfW9sObpquOM0tIIHD9cf+9krOMwS+
tsi8RatDfkTmoq8846MLp9ZG9n6qphjVamR8sssjVB4B6BAQ9mF/J7zyYehVlYC3lrUkp57+Fl/5
ZNvroTHFZwH9f4dYyHpvWkN4zvCw3usOIUFhbqYEpnL2v7vqdHqlw0KYPxr/9Zfbn5xvh695MVSh
H9S/Nf/5kKf8+5/pnJ99/nrGP0/ha5VLRAL/sdf2LT+/pG/y905/uTI//cdvt3qpX/7SWGd1WA+3
zVs13L3JJqn/vI1PPf9vD/7tbb7Kw1C8/eOPF/hZLLMSzhq+1n/8ODTd9nXK/OYv36LpJ/w4PP0J
//jj4a1/kf/mjLcXWf/jD8XV/85yoeMISzU13cA09sffurf5kCqsv1s68nXhqBrSJY3bWgb+LOCn
Wn/nYWO4Dt9GVxWqybNG4tThkGb+3dFN03AMgUfRcYX1x59//Y+H2Pt/279/qFGz/etjzVQhuxia
49qawS+kG9p08/3lsSZqBcVrnov9/xe+/T8XvvWgeS3MfeqSKIsWCOwhB2Z/CBNwttQoUd5pvr9E
XaOdUtSvRztCADK1jL4koG16pVYWSbNCnHAcqARBIzDM8tDd5jGBVQvNkDfCBNwgFd1aDf04JRe7
yoX6gX/19NG/UpjbZnjVb8ZBj+ASAn5yzVKw1kPOr5OSwD43m9zD82ksYhG6G11jXB+aofFgt1I7
5HZroHBqgxNTgmcfFN5FuH6xIQu2XdqK413mTeUMyqXQ8vtW/5qCONl5o13jlEgs5psYUFhs17aF
kbKP4tVa8ZA3RiGKgaWeFhjqYgn31Mx1nwAqNQDeg6fb5uON4IoQxi6z7ZuKEn+g9MXRJB/kxu3y
ikgYr1iFeOqvPfDycwj2LB0arLt10DTLSmj9Numyq2sJBQ3z0NzLIUQS65M+29hmfZ9VpnGrCihN
+8BQq0eh5GwEcviROczU0MyKemDeXm3QgWoXWY8t6eEM68NPIrGToy7aEU+mjD6NxMoSU2oSDyT1
Tz0qlAdPr59aL2+/QsVCLUxMxW1reeqBrMt+HaDaW/aNaI4DYk6yk5W30lJQbvYFQW4qgUHobrCI
+4BzM8p3mqWfsT3UZ0t0yMsr7b5X8uGbU6aM6osG4xiPLRQKwee8Q9uauNsqNlKkJ711F3Rx9EX1
VGXRqblzP2C9XfvCDjayY8JAXPS4T6La35ESFdyOHh7+MHbML2iG90Ube19bDTuF0l/cvu4epZ2P
uyDoFYTGuvwE8gh/lqVdzGnMLLpK3/YK4hJ36PynOHaMTZHmGCV6139KYx2BlukLsCscdTttq+K9
X0aACnZx0QzPtlSfh1jJr9LAuNvznN87numjGpZM+V8UtfDuEKPrZF2WR9Ia3bPErwtm1nK3SR9C
c1Q11NI4HB8C8GpQvox1ImEDlBGeWcerJDYG7dHVDGLbE/8lVcJyUfnGeM1VMZwCFO1LLe0Jy+DL
dixJxjv0EL4m52Z/n4PNus80bdeYDO86lvs2SBr7e0De47oOB3U997Bl5bIOLrGUsxTb2ulwG1d2
f2sadXcitezwsYv/S0JlRXgkRVQsZJ8Vz6Ig/HsE2bqem8Og9YsiwDeRUlmrujZ5NlXIA/BVb82x
iR+HHI9V3MFLdUaWNoPsAVLPmbm0f5lbvd/5rJAl/i7mO9EPvfPAHQhvWDr4N0MYi+dU4C2mbMOo
pWuulek+mUJd2cJK7gAwJbd1nsGiZGXVYMoMYCBJTwYhCiclbiHFNBDVfeZBi6LXw6OnPRia3h3y
kKDRHMjNfTHlSZBwUL4FLoqxiCXS0gb4qhTuciQC+0Rlrbrw/wcvsm2DLT68bCfc/Mk3FHmvZGp6
BMEkVkSQUOAuinBXWPrFF234zXFUEh6F8tpvGtXaIy4cnhXy7w6Nm1CUn5qrvA2MVdWU2r6Shv0p
4VOFzjR+BlToHu0Rzd+Qps6nDk3YUvDxWoQdxgnb8vNPzZpHPhB1lFbHJAR+phb191bh+8R6Jrly
afsEt0mB2qUSINF65sZ1kTPAC/duM9XMcS/oOTRi2145bWlcicZBTUjK2pmZWL5o3DRbtU3l7Swj
KJ4QhoTL1K7DYw+vxMPTfelGXIaBb/sHfuXo0TYTEmOT4ZNGCuBGhQ5zn4q8uXVAgQKfCe7LzuBe
7VkFBYOJzBgBUSS/6gpUTeFrHjXPFYjrKMyzg0Wt9LGXzDsMO5P7ogxD5rUofULBXzQfhatMvhxS
+HTc+75AemqxMHo1LTCR/tgc3/dNzayN8nWRiievGOuTM23mVx1L0ouuNYmnwQ7PIrTWHudXOO/h
6I2FukoDD32bj+y8z7g9iUpigQzx2YSaVpDOiTUjddOSYlS3gxHxXRUke7stlZzE0PMFLHIeg1Zy
CDPP36hOCnKeN4HPjwN9IHWXfPBZnyg/A0gAzB0SBpyIZk/u0GaAibTFY4u8v0JbUOD5UZEHnbVD
EVdXBC7prcJddtH4MRog600dKTgaPBS2qaB4H2uyhI1WQDMOxX3nhREybg9zrA7Wx3aoc+Rxsdf1
8vOUk6f6rbYmwbzbmV31lZvwCLhUcS/+YGA3zJtnuI7RqTVAOpXu0miKZmmbPB+aeLLOD/dhm6A8
abHv6XXNj8U5ZRtGfdDtV8QHD2NUckdFfKcwk5NVf6uauH1lVX73qC80TYVh0BIsS9fqVaknprzG
6mg/7OHN4hm31XBTK2aJ8yUqd05kY0E15KfRTSFRNnhhRAKyG1s/YEw4QkGAVNItXn0JC51v65NS
o8rnW8MUHx6WjwUydJ/0UntVU+VU2+KsCA+urfHZKYItaTC3TU5WHCiKN7tBeoeQC0ZnaD36MJBi
29xKy7O2OBsFf/obmlNrYVKVbur+2fSK1za3MG2P/pGhhq13IOgGaMNAMLsguCWgu1mAeetEuwa7
B+IfMGP2jRAPPsx1s3SrQm79xmuXolK3tWZshm7AxJ2YEgOm/6rFmLJEat6CVIC98hpG1afRMFdj
0mIpZ6mgCwl7UpND2YFoGU31Oa/FvWfHd3njopLFRG2L7x2z3W548iCpFFq8Knxz52nKAaLaxRuV
Q0WdlU/TemT8N7bXXjpQp9KBD6ty1+rKS9zJW+ETPBQ3q0ixduRF72LuxBOX6oE1LH+ZK6gQY5Y/
F0ED1Q2nau73WBOTu8zuSPoe09XoqLCDkJPz7WdtzbFerQ7CkqPxlayifamZcqGDj+k7sgMsMpZL
PI++UT7mNhJ2l2e9fgiL8lL6SP2rQN4wfoqpbEI7ggvaq/1ZyzpgnEYnV1ULeN/UFi5z323g2hfp
QuWr9GVmZ5S6S15NfpNQcINJQWcQLnBO3PazTUkTSskra0/FluW+B8H3cVVXgCINW9+lxFd0RQlC
oOSL6OI8YyJGDdsdrurQCX59HNY1Vi4IxS3kiOZ+iNNjCj11kTmiWg56AXqgUjd81INFgxJsRcLy
k8j1cyxQKvYuJmIE25/HEheiZGmnltgQ3TBaj67WM5Brn3A1fJbTdajmsPKbnPXG6wghiqFMBm+l
wXdEV/BCE/e+kI0kefPRTt0vtoOIz/nGE+DqVRW/agHRoIQRIJ3vTjp8NSwNci52EJGlFcmazTWW
IEmGxFqFxJm3uvM0qMZba3VvAwRSo3iT0hDLNE9vjCzYm4Dl+NAGr4EZ3tYd8Lec9Hk1t/IbOxh4
fOFvFzyLWiDFwBddajFwzMx+hwbjxID5E9j2Z78x76RlnZ3CvU204ZrnLL4Paf9ZOM0JLyG5HsqR
oZEGQCX4Fqg6hkE+gCkRiaj35KZtIjQ5hXWpYuvYjAPoiIWFmB/36ip3JMIM4qS6KuNDMmLKgsqw
6JRuEvtdSdD8YgqKzjx/LSUjgbkfcxiDzY0vjV0JqXgtw3BJ8HVUpde2JTW6Ge3l6IOcoMB28S2k
PjWl+IrcQxwV2As79GXOF2NKVinH8a1xQNJX5BxK66yk0ZpMTA9hS0hBHMnuDmLERU7UYUttr84A
PzipvqBg2mPOjDZGCyM8kXKT9SHU+bYnYAGKrhX6K9UoxW4oTarO+UueWc3esHuYfkIxz8z3N4Zf
VIw3co3REsYw1eE9cMcePwDsgMGVwdWuvIcwr77Hg9RB0sLl0JONR/H21b+L7p1Gv7cg4T/Euf7s
eTzafVkoK8XrDq0p0w2jLLk3XT5Smdv0u1HLLsSvPKuBgZKvgurnhUO8ibs1XuSSqdzOVbqTLCNx
pyQPoe6M1AcKgyCDyWjfXpj5GbifuZv4pHOBEA5JwAzcjWqBaihbcrRZbccAY1jArcN8bTrZhcil
aNO6jVwJzz7G/K8hZNmosg722BSwOIrkoiidtipN59IhGN354P+tyI0YtGAWLkQ9rjA4IqdX+i9W
BdaKeSKLyxSkRoeQg8qMP4dRrh2qFPsaJgyovSB8ikRxVp2Lkb7QwZ1qKdYntS4/QRve1JWzHnC8
3ccpIQIsEb5oOvQ6P+fe98VUNGPpsB65qx3mzRb/+YtSF+hPEWAGg7dhWoutuHLuLDJjF36lswZs
8bisEg00DSkWtXORZnY7eNzg7UQgzFPaNZVN5+gqx47Hq5O6NeZQgwk6ZCY4JANeY9g1lRt+ghyP
tdvsTl0mvhMin/AoCzP49HAu1dJgYu0jUG0IEamstjgQIIib86M979RdCwQwAT3z/i4lrtSSw7/2
mw9HIjwwGyu386kVNZicZej9b5ecDwqPEaHRi5v5kvOubiLhlTZ0YoJ4oHj62VHYA6L3NOe2jMpM
N/ddlZ8j7D6oCd6ClMFsPYhPLHic4BAqAg0B+uAc+Aok5z18WbkIa/xijfUJ9dzXuBjf7Gh4KyE2
LJrBW0kXP0PXvY2xx50ABh8PMQTUAL0mGOqUK2tq8AZHQ3uD7MqcMlhVhXoiOgoP07dxzO1NkvAU
aE31piyslRFmGeJ7HaQBzuuldChjpnldH+JpQxD8j1fg3EBWd6W91Bq72TWdWM0H501Q1+kGpPlj
GfcwlrTwJQ0S6yBAvLedQVRRQaxCD1qODAt3EeUulCsD6oOapfJQak3P49ohr2huF8zxD0Wzi+vk
NqfMuJXE5eLUzKFiYKMc3CA4xFaSrXWT0dmoIZs2xmAz2sQ2lSO07yyIvowOdutW9wlraXVSGKeN
9vOVxfofQymfL3GfxkeglfEe9hypMdF9kgIYlvpZsc1vmoX5VNzXGsyIDsVPDCwbUZJrVq+B9B7t
sN8FIW94f4ZH1QHz6XSx1pTsYKgNPrbxpKtdjs9Lu/GxIhtUv7RGrMIcJn5PgHcDfJhJD58NJilL
l1/Wy0Gky0Jbp8Zk/Qhv20JvD1OdyrLXtatA7/R5MtjZOezdb8Xg7EPpLaYhAlwV0htAwLnJbaOa
RzurDnV5SzrqqcjKsxL6GxcPuSqUL7XXrTC9MsSnSgS9qmyCL+ooTnoJOlOOxHLhnWM1papZbBBX
h+CbVXCXQT7bUQ05u72GmRdyyJhs0BAd2w0x77AelOKGRJMtsBvo4aXKc1+7kEB8if0eC30E+rDK
ui0qPyAQIYh7ICgBQK3kIadePYl2QDWyCPYwQKReGJr3jGp6S9IM8wtA0trFILECXE791XMwIFaR
R0pIgTUw2uuC0ApDL77HBaDlRDkQ/yJJRmgOpsWKgENkctu7+bngxr+Ax7c0nXyvZQDfk6It9tJM
171TrBXSc8rUI/8UaIgw4gv11HyZF5fBgI9dGZ+pON0raEyWPJqAWF3RpmQMg5D2ByYQLFaxoW3W
kBRGxpcy2nR5+uzBI4DTh86TvIxlFeBmN7YNrK1FWzILYMDBR182i6K6HxnukwhZa+DuqF5KY3gE
vcp9BPkP6qHPAcsOzojq0wFnU8lXTFaH2ojxuCM0jvLUWeFYZmVy6FZadzLihNIssDFd8uHMgMgZ
XbGrrcl+iQhkkXvBN1z2zTk0GD1C7epjHmOJ4z5juq1g6TUPUdgylWlG1oi6T2USLqM6eesgcqjG
sMXk+lq7pYvwLM43pmZzZ/C6fTreJ1qlrdyJCWVAGjSF8ujYoOiNID8EQwOAtDGPItwmSXiX2uLi
Kz10iuG2Ra60V+tPhiF3Sv3c2OFBD4AjNOVeJMZdlA35UtjquVMbwj/KkNiJ1iQaSj8pqrcmjeOS
l2gkUu9/E3Yey41D25L9IkTAmykcjUTK2wlCFh448Obre4HVfet1xe3oiUKiKJIigYN99s5ceSqi
jngibdHooZy7Yvxp1vQtzm41pcFioQu/EiUgtsrUwslkRcOMEOLEunZAj74Nov5SzPygddL1DN4k
ip9tTkRtpAqxtcYT2MIUZ4bjQSliYpttOvlFN7IrVHgPsYoXoZi4RudXJGp6XWs9lFl70Pv6I29Q
aMsp9J1aczq3z4e3RHeSHeibzygjnsOySV5CAPCYJDmht+I3YaFQ1+ZXSI0nR/1dIbPmWAqhW5FF
C/NzTefPiEVBUcpf21FO/SCOi2W9L5l4H1aHPSYweR2krIDu7Y5KXYaTwrKSrznhNa761uLk2zvr
+tjZygNxAHqkB5xdT7U83QE9fBfRNjpMSS2awNDyAteTPc97Z3kaSrRz8VIf4QxysIjqtycsQ4bq
gDtMe2q5BJCcdKM7QN7loXaVpYLxZYXI1onegdzDpS+k23ZXKDPpJl8qlzDspx5H8JumnAeqN5hP
53qdDj2pn9m43ps6RdlKpxhHoG3gW53yW72eiIoEjj735bEzUFw7ZNErwIVSzXpoMhNd0XIwtAnq
CbBrfVLeJtm5T0C9E1eG84DaUI5VIjwaEpasgn+XHCne7TyjH7JQQUNaAznsrfV8t73FQykencIR
nsmKkKMcVvvkS2Jf5i+ipszZUsPeUN3TU+4q8jlh73eZ86TOymky+aFS1qBdW1bPcjVIci5vbbJk
O2M56WniuAgkXrHQv2k43dlaOb695s9tTIz79AS8A+ILOTOXE6kvOPTFL8XHU5ladRBDcMpQTAeN
fduYjeZOi0O3HQ6uZ8kK+w8Ew0TPv1iYFMA3ULNLAGfpSHGZzNeTqrAvMvNrxmM81ugW2uZ2njBb
qZgcdskgf0YgVJQ8uYXB+VlYNou809zGCqF+ajcFSy04K1XeQHwMgb1tt2sgI3IdK9em2PiKuXPm
0z+MVZV6dkw7RJplgGs6bSP8z3wexp4cm9IzIdL4kfFkNGhLDAhmlgJ/hgbHOP1S4z4PxYMBayNM
F9uPJrP2ObYKN9LQBcJb2AijtuQPcxJTRy7HqCVXhE3frzGZMsADO8zn5T4WPH8xjEMoBp0Lqqp+
lrbZuN10zBYjOhnD8DQxBi87uTmjYCT/pEtBnslXKghe0PxstJ0JGhZAWVqu1KUdzSfZ3nDyHUZH
jyiMOkzgCHCewtZNVeVtVT7Qmj6jgSVmEVgSUBpWyKZ7g8TwYWoESNq4Qc1yJCeDrDGooyV445aX
B1UI+aMMODTi2kqYBn13VQfWtQKS7TvLayzI8ZYemgMw+9YghGYsBoWAQ6oJJbOJIOgT3INJfGtJ
CXaXBb+QHuMN7RM7nHCfQBVInloU26xYbdjisV7lBRd//zU0tu7O+rpwzsU3VuHcdSpd0l576Jv5
RWjOpi7hxTbSKx1bQ4bYNid1tS8lWpRg+LnOckHb4OdpskCWhELDNu933WjD7cielTkfQ3zkor3F
hQAsSUB/3TlEKQjNDns7alTgJl6lkeWzdVO4bHxDwwv00uKDS/I8WAV8O8W6d82uH8NErZ8TfQjq
nhcwJrLlji1d5dUZAqWs42sJtuzgcIgrNW0WdYwbvym1HZAGI+yJSqC8eYpXdrndKqEY3YipBYSw
pP8qWz3sCciAwZEC2lew4kQRwRtafVb64Rno2EwGzM1cBny8hBPTTyJd6EaqE80foCKyT3Hcos2f
rHWLSPUplgb9jNp4vhpllS5tXBPuVCKdzKCCPWMuA8gyxQ6eZiJmnO5DX82GqIHhSNjGqZqBq+o2
Kl1Ya7TXupDlecG5zz6dGdTR7rbs5PlRzsXJilnzHPJrpTwhSMARH7rKOCmJoZ3ONLHGH1vIZHaw
b1Iy1Z2U8mmecpAEzebpTzJA/4LIPXkNaoSxS939VFJjhFKnhTp9fkU8w9gDDppaNPPS9FNczV05
Hu1RJn1hlxgAwMqc4OfF/iFEgv4/c72KdrUkbStAqcNemQJeGrLjpmzdcSxNaE/EGApsjpXqvJgz
73iL36caFvAUfeAobeL12rCJVuWg66w7NrSPSTR9QKCysMCBCETDs+tl7a0lDnMX9cTRjHP7DoSV
6WQ6ZH4y66TcDR0XJ+XGYFBoRDK0IpuVT5OICBdpOM5QeUEHBjnTlECNuKRTsot9Z8HRES0kvrSw
92LtqNGN2S9HqQMi9T3pMjsYS3aVQet8kJGmn5mK4o9d9t0wMgPElD1aBHy4Kp0AiM0kHZg0AXlm
lYmAPzLm8mepezeihPwyjcJYjlSCGYjYVNr1OZZAv0Gdkr3JJl3IrOzFH+T5C1+gDIZDvbUHKIv2
fIyZvPg0xrh1vkeUvwZWkgA9ra8wY+2hka1uZNqkWSqtv5RQ9wW6JrIp1vulcyJ/UWAiAuzrA9Um
3YZEgI2mQzFpvESWdqfPMWyZlC4hKiqfOJ83wByeMzwP2QDAoiZhsRgj5Qqmk1JZTairA7XtoyVg
isAdX47lWuC/V8OUsb55jgrOZCZP2j6zJEBmMRmCkTZq4TBzkREmIEAlV35SNn9eMnOhdQyCpGuW
bChqZXHIl+U6mbppXxZrERS6eZjIYGU1bA/U0nf1wLAnm5KTpDFtSIv5QOQCM7pCPsSFsu7x+X3h
09E9S4V+7HQR7mKYpMATw6qjRNDbObRHaG9d2rdeZrIhXzvptW6tI1HaeSiE3zX1lRyL2ZNjGipa
aytktGXqcdw0XlG+shbVThcu/fKpovo+FeiFmZ4VvlzepzERwY1knaIhnxnScmLEclDXWX5dRelD
NEwUHjavjBBFt9G3gDzyLlIAmxnTSbdvh/stLRTesIMSlEntWFnFcaywFKVHgrpujYrBAmYmEujt
4n4aY+cl6o/0cGphSN9056DtmrtiJNtt4TKjO90NCbijL2VjuuP5PpJRsGqOw4a+ZxyvizrUxupT
hntXdxk50YnFGgtRhnBB3q44O0OPOXIJvReWeRitqvSNHirgrNdAqqFikuCkmx5/RbPN+kL/g31m
KHNW9cwOSLJm2tOpQU3IPDMWccSZDu1P+YSQ1l0NgkScvAUEbj3Zi8zMPSryGynDJlCEgn9pH9dx
cmBbciXphc78gHYI0ohD3qgekiPi4uXydhnWa83CxsBwx5X77pacVEYdGMgV1Rq5OpAsbI09uD0S
OPikyfzIE9RnleY1cTXsilTId3YUM0qUtKfGqe/HpCfStQGoO47IjqMmXHWMIjpDx8OowDVtnSlY
6fmHclf2flStt4BOdKmvdhx3J2KlzogKUH7M7VkFmHJY2MN5uIU2YJL0ASjsyX6loX9VSM8TolOt
Zrs3wWbwVIdLD6GG0zhTFBTPeQWhml4QEwdU/Wy+TIhQLvIGQC61IOSbT3LVZipXuzQDnfxNl2n0
Cy44xm8VOEScjohb1j0WuLtxiUk+inGp5aTuuFpt4nIo7HPi6FjoZKo9tUpOZVtYZym3ruLMgP6l
5bTWhrcUbBbQPeJw5TKiUYGFN3mjO8hOpCfnkjDBHGqfy46i8nSkhEw+9HMBEnyCCg4rfI+HHjo8
w2XJw9TV+b1KJ5vLLTlnKIZEN36atS65ht5UPsQX1nbsjpXyrYCM9zILOk+pyXZQOsOp3NkEVU1t
so+kLf0lp/7Nh3GHp4FAaMrYIWVLRVO+0SrVZ2ZZ+ezpHM/JgTIrOSs2oXEULjS+DdPh+hxFy1mr
Cotrdnk1C2UM84G4aaQme93qfmPc+qxavzpMTl/widijqQVmkx4HJDFcB0Ir0T+XdLoh5eqoKlkQ
LRb3Ssenvs4eSEUhR2YCk7NOTwv/jTr270v60Rs9pF90KAF2Hj8hASfUq6oI6gX/KslD28eU3fcE
i+xK9D+KMtxGjgMzwSZ6RSsfcn3uXbEmxW6s4Rb2df6tJhuPwqwfI9i0yCbeBsbvbpezEDlN97GS
X0ElLVurtS/ikXl3Tchloj6vY8hSzvPTtXXxdj1bynzqFjsKYVAkjLRL2avq0hvS4gM0j8rKqV45
qvwdmRUVLbU/9a39OJq7ZNTMsM6m22Vpzo7Tmy4KpD3CmiGAJyGIV1E7wkK771yZcjafVMCFbDV3
Q6NfpZbhBGUPfMuSomOhqNjm9yNTFQaFcsZFO3phMNWGNCv4bMAeE4aV+XkHvLbk4qnT0fDSuXw3
bUBT9XZZshOSTTrnmG3I+qGA41qORBZxxTRm9pPCxLdXl90PoziSlTWEV3HFEIk+XbU4xTFWtKNJ
aEQ9MeyiowlDaeSA46FZGbJO37VXptXQ6dCdBwnrCuKL7htpF5uogsQZKGM45DVtYwCaCecxFKCU
YlNRnlcZ2nM865AZ6kMrO/m9fW0/KgRtXXUk1GEPMOl3xg+m9mMWWXdbZ+tdPDS9V6ekDSfzeV5d
ThF2XF3eorczcncx18WTm1O0lmDDe5TZ2IBJmgDF4jbEoXlEbr4Ytiy/mp1x32rg7Y38NS6VaKcD
oA9Z1Ubr3qDButOcPLtCGkVsG0RBdj89JqiSBTLXiVbRGPjI1gh1ybAPs3jJu3U+RMKsj7LRfNbd
2BxLoXlDNMD7AU2GckDDNEbDR7QSNMte+HFsgDSEDbh0Ig6aRnch2pyjBXyBMi7LjWJl18QGgQVO
W/lgkgBI44BudraSEe1nDYuxnAzNvtcVEJ3pJAc9HXqvy/EGxhOOQb5c19Crv5OSEdvciCAznZ1k
RgXWxU5A8ZGCAY8+GVbpbjaisyQBBJvQgnNyZ+dlMR+UOtLu9aI+OBP5TXOsPKTMovazTNDl0kfH
2jDJmSTmfWSwf1Rs0gHh1ODBUZ4UOoSGTqp0HsmSR/6JcsQI8JEJ2o5Lu4UklQbDQ/ictTKya+nX
QNE3pkUpCGvbutmOnIIu7RI/svuPrtCdXcJKU5l4AZeWDlmU9Ltcm8EtFzqatbwYAaE63QEdiMxS
8o7/V3glHNKQ2XsLRpkxEN8tXMNkUnDLnF03acpD8TEajXJD+HgwlZ8RGQ3PRUT+VaF9GoUZ9IIk
BKcYa7rSQQ5WZEim+4JDAU9C3/rSZfcr+ZEFtqrtX6RmcILUrMLIIn2yILlr13BdlkX7bcYlhalj
dewDITf1KlfK8TjVAtJ+Ex9Yp9hNERg6Zbgfcw1pX+lEu3nbcX6ndl+d9TR9E2Sj70AdXqUSjJKi
y48lB/Ves/WjjDLpoDXU1lNNSHUbWBrl0xKv7xqb4dli7CqyPJBrphhp/xqpLfFmef/WqS2kG1p4
UHb7n6kVxY6kocRz+r7zHSIguZ0CecATFFhWWEocr+s0dKGBkKSQ8Z4TLed4uIqxulQZYwjrSrDY
WLW+0h2WX2Sqex8r1aOMjcpttjaxXqfCH+r+sUydPoRrstBzMjQfDDqQOxanEaTRkZxMnOtd8kRU
Jex1grA8oYLvb1epCuWElQ8tSRPE2vLR9uUvjn6BUMq6rVtZ35lo/MOCuQPeNfGMMZjr5Vo9DxPv
m64NhLRZWErkhh6vupIRIqZHeRzXfeOXgMAKMvSQIXQkdjCiOiROPPOP6smVU84lZ7lRHi/f0U9B
rPn/v01l9w7b9j93XLZH+PswglLIM5ukh32bVY13uePlPjj+EdpdfqaPby/e32eMcsGvLj+nC8Ro
7/IH/+Pbv4//5zc4lzvVPvw/X8WfF/nnGbnedbDQLi/7zy0x5BHfgktUXJmtxvGx/TOXZ//zQi7P
BkW2Lvd/nxijMCXE5a4NMIP2z/v358Evt/59lMt3sjW3nA8cpAdnfI9NfTgCDKoPWJjUQ6/MNctM
Ko6X7yK0D3+++3ubvW6RdX9/zhBZ0VX7zz0v38XbSv33ti4qvDnKdIzG3P7nES6//fPHf5/r79/9
8zCGtMl64Bh6ikkfPYCRpVA3xDd/X0ijSkwgLo/1P77Fe9HKwd9Hq0DhhgDrnvJyYms+5vIS2gOo
Yampjpcv2bJWzB/48s9tf3+8fFf11rWVV074z+2Xv7/cdnmQvz+uVKHsfUimvfz27y/+Ptnf2y53
KWhk0YHfXto/j3W57Z+Hufzo9A344M4AjDMwe/nPv/Hn3738fHmoahCk1v7zMH/u9N8e9vI3+eoc
nW4QO7M2+yP2pd6HODyy++JHK0oZo21f/vlRhmNQQEX6v35NjEy22mHmbB0Xuf3ff3T5y8uXf26T
a5j62qwbJIP8n2f452n+/u0/T/Xf7qc4Ea/p72OhL2yOkFguN1/+QBcTM8B/HvR//P6fJ7n8+O+v
JacU+yUbgv/6Fvy31/VfH+Zyx7+v9XKfy20JCjL8VNrPkA66h84XGaHCCM2tpp7Rh1JiLr4lsQNr
9GU5nbRnySD+az0lqni6rAY1LbxjktX1QddysglpV+Yk86rQJGkpsmUzNWm7iOVEohDRhetgx/S3
vVqQIV0Z23d061qdLbYpglGBwsv/fFZzWmeyXT5C35H3TpLtQEU9EiBEy1GipWlVFWPEDvUfEbCh
iMabTqlPxsqFIxqomeEe3C5i/NajyM8T9ARa1rP3YA5LD7DZ5LoLqR0NijRVjnalImM1nx8V4ZDY
0SCKKGcQGn0L4UqJ0kDFRkhm2qkEKOy2KTFI1SqSaxMV1Cne5jA1ccHTUp5LBS0AQ2zDJ1EaQQCl
MFN0Eeh5H92JZjjMMulDZNXJd7ptqvt14pWZbFdn64XShK1NnytI2Cl0VLuLw7TfKjFm4GDodwPv
qQ/blY5NdqOrCumjyiIFkUS2w9aPwdSC0H99Ajt+qIQ4odIVXtpB5Z+aI1EORUgBlQYG13YqlOsk
ZiKVJbTd2LHXflcdlmS4pivBHgNUvkumfOfHmeLKGlOAqNdJiG947/A47yM7SR5jZoirULdMRLvz
BRvzzl5u8nH+7SzeGHt03pipMx4dnet4yUH8FTxOlQG9FWLeMTu7VkcCuYGisG9pkxdCDLKIAlKW
qQjm1YDqurqWRGJDrzL+llp7l+qkKU2g/1zRTXpAbfxMLTmHHR57r+i7byu9xdWXb7pA/taklbzT
pGW5V/HEuwPwvJapGzGv+Xs3OknA+L7cC4kGgRiSFhy7Mu103L42Go0A6FTvxega97l9N6dOu7c7
XvS8RbDFWAGOcsUHTSpmYjkeM0gNQp4tMzbgXOpVdvaJ9AvfdfXb+bQdQWpm9qciWX8YYVMmd4wH
Gv29J0bhXKvDV1MSYaFy+nnIAAkMXZDKAWYVni6TnRHhrmFMMcExdFwd/qhfIN/SdKCtay6jd+4J
rqEhywxH7V+wHSPmN4mKqxBeLaTuxTbPZaIk86t+Hb1hHpdjOxjo6CQosl10tyi9uzb2pygq3Y3l
+GMZt/wHoBCTQl2maCf6CclVUsEwd5JvaVO+Qkairz2vr05D4Iip7xXpx4KS6qqplh40RS49J5Pv
1j4ioXfBlJ+Mj4tiA2Z3rgeb6huwnBzmY+tCev7KG2UI14bCmMajIM3nOdkqaCMrQdoRE+LrY0Uv
RKqvV05pbwIq76eKQvAh3YmS6esgfxgN4U/OYo2waR66vHlCTE+4/ZbU5Yg3pR/PzNBKD7gv+OHx
uZYjzdM7srpxIZM3kBNvtyqz7DpxTQwCTliooskezrdMnazcm5n+LGU0ReG1FwV7pK5sZALrxVGz
FWIelWGvaAgui2J5iZ3xI4obyLBp/Z2tr6uaT8jUki85TZjdq092kzyNuA+uqhSazES4dCibo/PR
z4Pt066aF8R4GfZF14zU36pATy2bb9kEsn9eX0hzvtZV7lYq0wk0QOn2YKKDEUlLL7rrCH0IrSnC
E5OEhPkVzCCpwOOORK/HHLanMlTMhfrlVs8kjNzA8k06iZgkWLt1BmENpmOlGmiwtpMfc0x4bT2g
jss+Rt4ktxUIYbBZHMSMBQubFpnT7BETmZrdwu/T1VcapIHSiO5Qo0B9IyXO20bI5lz6WjWwEEh0
HIqCqMOBRCAHHG+3BeB2XfkiDEXzjH7xC2CMfpxPq2+2Mg2ZmYkYKvugk4pnM1PvxnlrTr+MJlPf
Js3JEEAQkarftZTjPlW/ukajy9GicpfJBB6sEsfMQLlWRrlH2qjBwI2pVrLErwoqhblE1zkt9YOc
NeemW7yyWq7FQKOzo2GlTrzgRA3J2dZp4BIUOkuErq2ygFrM3LU2dV+zYvat8XyoSfriE6lyU4To
RWiP9mbsZcqhZapOqjTmIdAmZU5jSwO+2JgfXSqCetZvE7sofV0u9olC+mUc9b0/TBH6D3s69kzW
Y7PSQY1OSrDFGKL8GyFtScxuEPct6BtgI0aa9GU3DPiicd5pKYEjy4RGyTJ3TL0fdWXdWX2p70Ac
7Ix1OuVJ9VTNcggQHiF6gjxkaYq31OAwk0gvkuvsCH43Aesimns0wI+lUQDbgTOkt91j0q5f9Wy+
qDW6GlrDpdmEZjyfVtu3chquSoeUVTHNE8RLGJhQ/miuWcDBukMeoVAhq2xKJdwlKNXemNq/O3Hx
aIrhejYNN5MnBK7FvtOLNzKjPCPru1AdqA208TpZERGRhxjILU2tXKi3qdSSdMz5SQqRUezZdaM+
JAkxTCcTiX29kFppvC/9/B53zAStAkmoXdMmSJn4lvnXZKVPWkOYdbP+ZAxpx1gjXD09DDoxdDXr
SCHX94I4hSElO2PMieLj/YDbiCClXtMxyBUN0AFJD7oTf3R2d4gHbDl0N4OKYEd36q2fTu9Wv+cK
6w49EoaKZBOutJxL+uQ2lVz50eYR6qs7sqrYJSGMCDBF7WbTObyBZd0aZPCkZsb0mNRiT1r02k1S
rs2SetUUA/vlCEG7bqn7TUfdiKhyya8Fk/UllxiP5Ol14EUdZPGSirxx5aV4dlrpipXvIW0j4Q6D
xVsfnxVBmWCouz6b9nNNFuW+o4Xc8bawSCCVSLFcuRNjwvdkYTA4WOKc2pt6oe8CuVsgBTvXeV0/
FAP57wyFMKlw9k529FMU8xGEkwF4s31BFXKtOv3tQHScNUx3oo/fjRIxweDQhsqm4s1yHPQHmD29
Ds6Pq+n0hleOjVyXTZdF7KVplYmKZg7AK1xzSu70YVkPhI5EdXnGG4DaBjMQnhlOl+HF7GnLrYU9
A16rbwpY6y4uH95NHT2nVsaPtVn8iM24UvbFhPR6eEppxO/bhKkKgh4L1wIeA3TnVTxeId2CSkb6
JjYYnyVXDc2yCS1IEVrrEMQLVKwhclYqUjxfjNY1CV3B0L2UOepUO7YkyOIgdEaNN9nibbSgfbOg
k343qCROdXjY6bMwWS0f0FMLjjnETGioXQN+6j0xk31k9o9c4Kgk75xvwo6Ga2XpPRLljL0d9Y+S
vrCbI28eza+7LFKKXXZ4bzuHPAubqUa68FskcwVNmpapSFHXjY9snpOHIqxBE9jEjM+Y9SFILfN9
uY72wV6LF4uiXnAFH0aBDpzaeIGZl9XQkkkB1fFjjfF0MzsZh0uT3issP343cK5FUc6YsLmO0/rX
6lLa4wrj8hyuSWefEZx8KiAv8HZ2lN6YhKLUDhn3noa4uTIpFmOabKMTnylB3IwMJDXNn6m1n22T
+B8jVtBHq/MXXSmGLfY4n23AaBHZkLk9fMQi5Wpugh7JaI+bDdJtaLti8kAeyjfGWDJtMovcJVnW
8sxCD7M4/R1DR++vjFohGtGYoQjNkNPqKcDjP1NYkXdF6tjqmcMtNlSGvVJ+q9EbZ+b6SUus2jFm
u2malSnmmow7dLkahGBfsasnFESf7JQbz8gbZK8KE39AfCfpV43Uj7TOD5HJdDBN+iuhn0tBQKST
ICYuSgrR1YgR3OW252DKyVbj1A7OYykNP4x2NEe/hoIaIHmHvY3AEqtR0I/xbTbq5P9WzdvcwuGr
1vtVozkzindIYqhVHURjcp08CR3J6CyiJ3tCQNvIMXUnaTRoZTGA22g5ZLJzEKcwXln3o7m4aWV8
ZANhT1D2PD021VDXlkcVtHOTcQYmvMO5nsab5OyH6NHRL3qLsNYAqD1KkPl9nY/MfZ4Ki7O0LKcm
KBXeJ33Sz/FcnhaszNsmSaUc605dbrxIJIDo2MiQq46vanclKaEpz4wBDOlBr/Vw1NmOsUjVGANt
fKDLM/DH1Z6iQOQ5C5ukXWlJ90bWwKdqSksYqSMcxShYekLfl7govLSlIjQcjv5aWkA7thgeiiSn
oNK4WCDpq3Ptl9y0yoVM/sNQ+7JuumlDtvSiyncp6no3aSw/d5jdSw5HiWWoH4Zt/6TMl7AK1gdN
nfbjojpMHpT7xnCQTikOomIN6xzs8e0PgjQ1eh8B1n62cwbjBLkpiCItZbSpAzLhKQ4SHsQdr5nS
HNqov5IQKDY1or+uEE9ZUZ1IwT2ObeOvwMkJLXaYwSuQjcxis/xlvluTH0kr4FXo3wuSJFFCBWVg
hU+sG+6sanqzuukrhSq5MtQ2VeUdfafhC/g/XrU2hNm12PrWiYEAB4/QH8bcuhsYhrpLVp5GHEsS
M0q3zpy3zEB/gv7pMervB11mEMrW3a1aaNayFfkMlU4F+TgQWDh14y2DZcaoIVs3gl3HCFLMh952
6+jTkzpKT7IDmTVOlnscbqMP2uCujBwG4Vl0YKv1ahN8Rq8dkUlpgRXeDAt9RoFNgWla+JLgdPrL
ZByRjbljO+x6K0E/hOu5eGpwgB7lLNpzTHoEd2nBnBETjdyOu6ppFUiqSef5SPYYIvcOn1+croEz
4D2trGBq5FepKI52O6i7aF52BGmE9QjoLYa7h6Sq/0qazl8M7UB9gSecAmMirIaqkt3XdCPnBypp
4yBtypMxdVDIjCZPQ2B14Uj4PpzXqtHQ4NnZ92Ilr+SLBsuCIVkaB/LyHBXR1fJS6ylxvuquAEPi
VmNVunAeAzNjtKcPr3nFhD1i2ulHBLUC3mrRwjgTbkcFC6e1527ZJr4y86d55upt1AhaxUTJMZq9
59idcBkCVIiEnKNefwvy6Nw8Eec+TkItN1JMr/OVyNVPQBD7KMkGNm3okZv+C2jZU46KLZRqImAb
zvjAIenR0xxOpWnqztUSOgVu1SUlzaXrGyZfMaPQOopJRAv0YhRuhsnOLyJ6IWn6XUfFtWyhaWIL
Rlx5ZAh3TUnAnglOtKmz3bZWvycNU0fxpDC73iF8e7dQs1jrTP/EKQ+5Jr5rZkChVRffWYHVdxqn
sCFDdY0RqjZ88bptfi+vN23i7K3bmaspp+IZp/JHCpVdNcZftRDnyMHnlbJGKVYblKP17CgwmVoJ
JUfDLh6O9c3Y6ujKmP5ZTK9yR91JWys8Ect1Ych9UKQVsaEIGE2Gza4Q0zPnKGoQRSBymXQzaAlw
4e/cciWpL8+Sg1LIT3hQJT9l+vesq2hHpia665NvZ35pbO0F/cyjVQ5Um8SNGegsvI6EJBdRB4ok
tJQWuwUKXs5NNLs1oNzWDLU32VTxf2jPczlIvKHtfc2bR1NQu5OKfPF7XXsd4X4o8TT6K1otPhkn
JuxKfyTVeK9sujeAgx2lsEsFYHJk8XGoaM4aSIL04XA9juqtk8R34oeFN4oR8zXaNaz0u0Jnp2a2
KrqdqUFCIL8mbaeSzFOfjWICkL8NJpP0NrPGa81BR2Yzk9UZw/psAq/hXvnzoj0oH0ipPyycy53M
gZkbz1ZiPqhm5ePPPyXOust7LCjFcuxazpYY67Q97ztNfh1641OykITwfx0wVYW4cWnGZFz/rTXV
XFkdD81wzhvz1LEAOHpaem2vvEXb5tWW4uu1Rauh1Ne5SkIOLPwv0cybVuC5GAhgoEMKVIwkOVk2
EItEHC1UMUNVO/tVxk1lMEGuo/6T6KI7kQDEtTODPc3wYBXQ90uz8xhSUFMhtSe4hmZPRmKqXmY/
FAAKQxmCrvSs/krKZJ8Z+bHFWwxP+zuxW/pUbSt8vVDicE536iLOuZnPwPOKgxhn/CSyCJragEDc
HVuVSaxjpAEEeCJIe+0ziaq7NjUAiqGISm4saAjdOl1XEvQbsHoJEcU30aTdR72EOyP6XSvpUd08
azh2HqX8fUTjYKwqnDdZUHOpaDtL8hJ75csa+oPqpA8QceJDXeXfPaFgvFHF+6KML3mFVaXScBp3
Nf8zUTNLPp1qci+wUHxQQnyAHU3QiIyhIZb3QRCoaMtcyKXSAUK51rq3qhby5uHSqZx3M0umry20
ZuVUPaJap5uQvDtYgraZ6nUJbxkV9H1pT7prydIbCY3XcuMcE6c6qSzhQFF2fV0jMZgIjEewSOjc
awqw1vttDPFlaMVnJEREAV/flRKJEBaJTVv0qUYaa2g2V2s1BRG2V5OOXpEr4korygfEkG5FSgRg
Vho1RBHRiI9eAFjS1Bsgv6yTdZWugM9kgZhequOd2VSTJ3v9OmeuZaV5uMbWFci1D1Nv3pGO34xl
ZIMSNU+cIS+4HaxAGsitrolmseOd2maeNQ1xYEmVp5FlLkXVsSrGddcYWmAMkH645EmBUXi2ytmF
inLck2mFVA499Wxjsdv+KaE597NF84Z8QnblVHQcxdVJK54hyJAsVt+2Sf+ajGhft0OQjFPVJbEM
R4bJgUIv/4zdb0dH/DWy+jOd25uoI7ogitT/xd55bbmNZFn0i1ALCAQQwOPQ22Q6ZUp6wUoL7z2+
fjaomkp1dc/q6fd5oWiTEAkCce89Z5+eo5OxtqLimMj0oQnEj3QgRTpvApa1hFs57rQOZMOJMQsf
UC9wHtZpytA8LnZUYw/NmH4vmuiN6vexd5pmr/CDmNnkrSAIfIcBTGjaD5YH7T4IWKJ4NOpPmiPX
FTqqJWL7GBST2FWapK0XjSZLhtI/paN2ylWh3VBrPg8pvd2pVZuqgHSG0qKnpkeIg6GGzrhM4l1W
nTOi5ZYBf4DwRu2Nuncxtt2jDD1nBwf1pqAqJ64iponp+Icu7CkatWpjjrVGnjqi+2K0tmOdGgct
QctcTqXPJEJRqDkBWeiesYUVXe4tzUGOP7rOEgdYeq+NNZoayBzb681f93npLuJ3yfhmpZIwRgtc
CM5VjUUZn+bbJABbnA3fHRmeGfy0G1vhqSrdcZ+rNMZxoH7a9JENDNQLZbYalG5tMxksVFvp0ekz
0iWlzdOUVPW2Y4Ve9ZzDuooGZNg8FEP+0pIJTLuHs8+k9XtpdO5WeZ9KjcBeEkZDJX3jqS7Jt8ax
ifQ1+UHUSoOFiaW93RsfuIH50bDCTj3v1Ywk2BybFjpUJelikQ90JFiVzWHJKQ84R+bmuYZo09kp
T70FrsD8QmL5yEHYaz2SusKTLulYNa54duObFikCHuFzOb9dOE9gTNsoEYj+7F3nyZEQMZxsJ/Hf
LLsxOk26fZ8WlyICw4Cy5iHzcbhjZNpXhaSlqS54GBeVct6rwSJK2YfkZSV30Tw6cLWUtuFQHaXu
97ggTH4RLuj7Vm8ObYfusfRLIstHJGsI3fhZm/uskx+ublG9wU9BJ17GAZ1QG4KxoYqaPctUCzFi
vAMhdakI5B3SmuXQEGFrNNPPPpzqcxM3W5/2tm5RKROrwgmW7HVy7PEGBvr3cFRn1/9EBRUd9Wr2
IlBwFqGTcXiMHtL+yTOxpXQONVrgI4/NsX4PTY5KOEeZ4QKKBcTXL2DIbKNQN55jl6N13JDOGtNi
gQZlbY3wKFu6L3Ynb6ixH209fa5TJ1lrFQaDzgBB4WuwwhxB/BTqlAhFJl8iQZRK30k6hzSp0GnS
9sT4OyXMSrA0F1p5mDT7ZiA1dIsyiFeJo8ksbKM79suEITHtaVV6HcOVDpr+sp4Zb81ADaeZEJay
xFnGtm2sval7NJKchapZ4iyG9LMwaVhZxXsclbcVuV+7ZJzdRQmeESH3Tdq0SHcYTNUTzSel4peW
Jh9nm1zDbErHLMmDvR918wJa/LBs/K90K/0tz65udcKalr1A3jaPnryfJR0WjEsaa9cGMPmIaRBD
pZ8QI8ti5M4D8wJkjmZnq2vutrvptBlBk7bF2s2sijU/Yw+76519W9LxC6e2Z17GDuOahGJXQUUu
A2PLoQLMXaYMgWqr5qvp8yN9+bNvwVVo6dvA46Q/RFuTtVSxjzosNFRT26CUYAfaUD83jN1xlHIQ
U0LhsQkJFdQvbiHNrdTbctON+X4qIwwaMZEHgmi3yefk4PuyPvb022MHS0MUD092hg9Ub74xNeP7
zyZgc3RkvbCODklOW526lZhZ9IWV2W2g/FbLvgRG3oCDXZCHGQIbGLRjxV4MA4yU3Aa5JwXEd9fN
1pk1rz/zxjpO3d6KOZImYf6U2ZO5w3MWcQgj117W80yo0rVFa6T4tlRcsa4l0wgmZLeWAbuF1ktx
ZN6Ygg5fUGbZ1lOaYBtTRuYtHbnMBJQIq4coLvmJ1oUz/yQvycBbxCM/YTMhbY4wQxMVXXnCX/vc
2Hy2ntHYUPZIbuXHPq7S4amy+R+XFm8pYgxmg0/0RM1Ixna6Z8u1DKTg6cmhKXn08zudFgp7FINu
vpV1ENfEG4NEWHu8t0FOrVlyCDXmVZZi1gMFHSV45Hc7SeG+0LVUW4tWZluGxWZgZRsXGWYQdLxf
+aIT2XGfEg5FMOozOIZT0akOakKUo6fEWpGNjIgmAAJDOPEk7VOm5ASTLvVamHa7Uk578Jmh0jh0
hVsBsKBtbhfvoiFXDXfCbTc7dR3PeUqCztnhU+rWflkQMI0GdSXKctdmxypjT7Y8XFP8kCCzFGc5
NhxuBoi/SuDsZFlhsc/JwngffOtFF5/Ezb63WXnnFtHassrbqbb1Qx1iLK+9F7R7vFoKG0P3owdZ
ajUUHDKJMrqxtb676Zkx2/inoqBb14H2w62kg1Sh0pcc75AUSE2tk8l5C2LJTIex1xJlLGuNibXI
yIqVunYrco6V6TDGK07b+8j0xoONFWcRUvrIrGUx6+fDhkiebVKEDwTR6pvKuRVSY2Goj0/dAKCq
1ukKD9W3pmMiYvf47vysBgPkgtcZkomt989B3fxIbEZk5qfowluHap8imLNi1w3PUlAOtPjVFsEM
XY92VW4F5DXiSshNxgasVfoaPW/e/QAegaabuNA27kj6eO8dGvoFCVscIbXHhqZALhJi60Rm0/ww
vxFWRLc1adI1WpAXjdK9CggdHFQIvzyK7jRJUpFjQbchhzFf5C79a6Oj5oMaR/O/yD50s39tOp0V
i92TE1rn2zjLV32evOIo93gt5hLNoTIWqrrnfxSxV+Erqgor2QYm+dVTuYq1aJfqsIUqz7wtazci
hpp92yzhI+EFHAv3yH6ULY0Sr03Q9IRSYs2SULSdAXRW0L6MY37hDBuxCjYXmEpCwsAzdCDFZozy
+oSzjK6/GxW3+lS8RzVakCaIHoTuesugpPUa5GS+ByWNEwx07SWzl2GqvdFr739q/o7pKzJ2Td50
NWO2acje4JsbRJNRGlX1TTk7cyJDn7Y+VLvLNe7UovuWaq46XO/Cp/LWWXQeitjmf1s7j4ALhl2K
QHwRI4GgQRRvHM2FLFiROVCUHIe9wniMCHJiP9Cf6yLoVwb4W9JPd46NZ0xO7rMfBkBlKnraOREk
4LYpZNJ+Yi20qIa8JPqtfuxUMW0FBqQ1gYk3Qyx9ZsdM52CBlFt+PLiIHSxKjYP312ASxxKOY6yN
yp7Ki7gZs6rbm65w7pOMDzSb8KsWRnXTuE2xiEOQlLweAbxGauyy7KML6Z00+Wkz4ih87VsDJqli
LB+1xpNplwp1x8+izLxtMGCwzkGXVeqSMhFbYWFHToxy3iu0TceI1Ui0epUDLYswbXl2hzU8P8RV
O2zStAQe5t0AJTv7NrUKZRk62IKgdC2mH2Ogh3aLgkXO8MEhFxibcm4Ns7oria/YhDYkjpH5p+S8
5CfE6mh4M73uNvJwjYeW2a2aLPU3WgL+rTScT2V1eA+bp4E4JRxcLDfUiMK2Hjk+m9O7HJxdZUJn
jT6VzQ46pXP8GiQNXTWs/UgqLEhqPvZm8a2KEVM07Fyifhzi+uhWKHzwaa7RmX8zYrgGypVvsqvw
yZsGaDlXmEtPqJPwi0XC/GXd+fbeRfJzKKLhmzFh4fMLjWl7zgeg5DvcgG0baEucIslm8Jxo1UfJ
I4QI5qYKJz8ycjR446UzmR5Y0vsR3KJA4aiy9HpCf0Sz0rrqDHgs2SLL2I+ddylqBsSKXkRsDEh1
FH8TG9Rzmlkf1TScJXgDVqmrwAuOGJKzBXunhiCo3sQSn1Y8r86Yo1zsKMDSHdcYNjtzV1rN3oCY
1KbDgzZOxrlFCyQKi9NAuINLYbF4Nz9EbLaLDFaERl4vfa6YkwGfmyiXaYnoqXKCY8MsjZ7bi5BN
c0L/ydGehHatadxVPeVLVxJ2lYZ3CTlQS59jfV5ta2ns7S7hVB7rYp0Yxc/EDrHWDdiVhPbhW+0L
mbmvTRVM7P1i25d8LzLsl/ig4o091eBqaUJGUbrWtGhOB8LPJ3KQIBIXGx0GJrYWH3OHZhnhE0fY
Q9RE3/j+79VrhV9y5dMvoE1L0792dXyHlFWW/zHUw30t1EeRNM/OWD8whYBCGmk+H3rD3Bl3WelR
DkhjVu8wR9XwXNsSvJE+h+e26VRS8utMnZVnHovSeDW8HsxShk5snmZljY/wJXGAhWXFvhvsY1cd
RnPcKn5BGeq9lAO3Z2vfzTb8rARObFjWwzYnbrD3cM9XH5mqn11CEZZRll9KuTE8zpwc0xP4dbtU
dmTBZq94Z3uGJ4DYQyR1uiQ+hoUq2aXJ2pptLhx83pX4YKDprImbOZPDg3LJkG9J6t9hFg4OMIQO
gzVdDeXnAkAYC/f0ZAMKjLMy3TajRYB5Sq+sofHTZvbW6Af/VDcFWet1eY8PbK1bOT//WB4qilK/
KTWM8qAHUrdsOMJjJIs+AohrmBaavZlp/L/BKUqbLg7LW4ow219rY48FInCPdDaWQ53N50HiGsky
ewyK6tYkF3YA6sBmhKseH+3KoVu+rOj52QBzFyXj8mU4wtBTZnyK7PLOh3W7EEPBxGpgiDGkEc2q
ZFs2GoCS4tJMugG1udvgmgCvFrMoK+pdnoH6aOkJhxnknWYgqziYziH86qUXlNlaL5qD70R7z9cR
qqM4MgAwruHXPIcUi8mA36WrWQI0Phw4Fv0AIN59BnplBFjBJSh9pY3ixW7Ki9SbXeom47oxWO8m
De4Q1tXaMkvyDci/28Y3Xwt59E2OmkPYK8Zhny4ah1xaECs790ONzQvNL1k6T0xQtkPmMyuJjyZF
aeCzjBh8cVHRcAl6JNV9i9rD2Bd+km4M2gN2at8OAjMc7alqW5T6Aa4MaLNKPNcDvJuShqmVgllp
OnJhM/smm8wHz4zuJceUjaPabVxNW7cwDh5nculEyzZnQGaDTIoiupFY4CIsEqIczBUySm45Poud
Al1MDc9Yb9J9mIOq7oyNahpWJTQb3Yx4wEJLTnKo3r2oe49rZhXRtDDK+6RsW340I1aY/Du6+/dw
sD7aLl97hliZelJsdW1gXjYCMiyp2u3glZYsA3sMZDTPtIuZT4+BpZ4iNex0Ye4xZZYrrRGnsNdm
vCwanZYTolXjtT19oqVez3HWblVXy86VG6vkDKv3r0jWb5P4VZoz4IDw1Ti5wxIm+P7y58lzVxXo
A6xOxjc3r1AjuT8IjcO2EAYnDUzCAqFdi3B2OFmp84DXigZ36nzTq+7UevnlivL//9SDf5N6YNCY
vH5Sv+Ih/in04L+Sl9eX9OX32INfL/kz9cCRfzguCQUEcAnEv85vqQeO84dUhjCV4YBA5vK31APr
D11XlkIka0rbVq76K/XA1P9gsmy6rmWzUtRN1/hPUg+Mv2UeSP6MY86bwW4q9H8KlImMQsjalNqO
vom7Ec4QLc3JZWDd57sCSDCmsh3SOR2v4HzoYDQIhNWLf2Vq/EOkxu+JQv9yM5RrKtIbMeKKOQDi
9+iFyairsZs69C0FzuQxEc6R6v5VQTN0cSP4JVCKELTjmvxEtWx0DXiDwFD321f3L4KNDCIofgs2
suZPAyusSfaD6SpbWnMqzNtXsJEjjah2O9Pb6RWQKA8l6Xo0NLHXvKXZqX3f599j27u1Q/c7eSka
lUezLIyZ0pKRuIg0h8KVGL71v9ksKedEpa/EpXnDFNBCA5S4dAwTXs8/bhjLTZx2sDB3quOglAJU
wndZXiCYOKcU5+tiGOSwumbGVpPgpE8qymqIhCwWZd3SIOxscJSY7bdeSz+7yN2TMSTVSSkU/J5z
Qgk27RA73KIClKfxr4ukUBzxrB4s7+jgNOtza5aADRdSy0ln0MZnjwD4I1ga+iqhlp99bJi4K/QP
rXTsg7yzfEQUPijhod+OszJDm3pt7xvZp+s5Ax0aOuIcltd1U+9UmZyhBddrW8ckRVhhc9bT+r0b
wCJNPZZEvc3OejQ9OHnlbbTxzfMbmttRvhmaNdxvrwN94qgkX8Vjd/SxgzqELHbdsrFTc1Nq5Y2K
3iE/o63tAyatUP9ZUkAUJcuVVPv+kfYGfPa2tde1e6Qns4wE8YGJLu2N4UagkhXlm9NjDo2jfRUQ
2NrVyQw1kRu0kwy9905A2G7EZsXp51jq6V4rgAqZgfvRzF9IFgznPnxOLXvcDk0Ld9jvqMFAJ8Qz
LKyv5cFFA70KG2fbd5hryzH8IHkZuL+ysa+XnwpcQO76t6XJQk56YjF05V30kCXlK+OCipifDDRF
zrmDhtklRv4xzbDdoWNJ7VvA2ExaJYpTBIaLLRM2Tt7AaCmPJXNIcTt51U5lMWWmaz0Ypm1vcaTv
O2AiNKkr0MFMeay0/+YIJF3aWLZrDQTIoRjKV9sA1qFujUn99NWkbQqLDrqG7dodsHEWGNCWmqnf
NUNzo+LkA7+1XDQpwK4qBVZLsi2t874LVpn6YRQPoYHsiz5ceIn0Vx8I4jK26GRNWHfhQ6T6oCPh
6j8G+rRWMVMLa3c21OKRiQoAovS8mEdkw7kdDVYYfmveSqh8UB4YzjtjsB0YugLptN9G38DcFxm4
o8f+M7GFXMbGzOxtNWeBQBbgZsu61WCUvTFDX60iWVjnzKsIWO+9VVhS7hSGqHZuYh7AaFo4aLHe
aRYXNKksdEbzVT3qf79Im8BalVFIs3V+QMP7PIbJtMZr0PBpBhfbr2Gb+CwQr3d1Pulw8G+4fb1o
2uyb4QrKqL+ecr0Wz6+/vuLrget9Xzev1yprmLaRZu3a2YVJ4Fo4LftBElkCHep6H2LN7HC9JmeS
qhyTZ9wewMua2bXWhzJn4Dy/+PpEwj6wHVTKXl0fvl7QbwJ4eL3KLsPChY+0WjKZzoA68MJfd/66
vD4rdGOAwz2roevNan6j67XrxWS3Dp3/60t/25JR10E5kCbR1DojpxKAwvXpX9vm+BporV/vc713
vG789c/TM2fDrlfL6+ZyCEHfSt0h7YSxf+R+tKw4F7XG7qn5xitQJHMhJD8e32qIuEP/2AS+s0Hh
dMuEdNv3Ooo1VIDVUPWHAHdUKOt3Ms47YAhPNiDrLLUPWZ91d6qcnrDTfjZDf0B2jifDQu/nFQGK
E6RDO3OqpwW/C30PQArche87BLBWO0/376Vmi7UVInAHRHFPaxOcinnxYt0Ft9zcCd9hGoGdgC78
WrWBCRmrkqtgFvFYeDG3hiNvgmz0Tln209Cd81A4tJEiKjyO37Sv3OKj6VRC/V7tMpPyGc8zrQAr
Qv6kGw/E24XbvCtutMELDlAk9rIbp0dh5vA667dajespJOuzynoQalaO/dkv7zLidheDh0cGDmcL
oI9ZDn09CyDAqCHRKfzVOBEoS66e14SQ5Xu9pvnrAsFJmM0xsFpWMN/WKkwFh9/pQqX+UfL7/VG2
FzsgoCfUzGnTvMfKt092aBe4crJoJWAFrRkBc9Ji+tWCfkFTS0e8bttNSQtbbzYp3hSSE0MUqfnw
bbRhEpqZqDYdo2d6Zsd6CKxbNfm7XoDgFVRNm7B9r/r0Q07Ta6dX3yytyu61TpU7obk73OEZsY9h
ccEfwnzbh9Gmt1F+lJ+s91wAVjRzGa3CJxuTZRl3L/UATkJVLQFICnQ0fRhGXpU4BjHTRFc/DDW/
MFjPS2A0ACQosLWJuW9Kk3xRdjPKugU8eetcSSyGytEpBZ+AZnG5G0erKt8Np+g3o++sCzD1Q/A9
pD21Egq1kirbAwP3NUpnE+X3S9aF4mg4FpVMUg47LdcejJbCrpPp1jQIB8gM+1Wk5Yc9DII+XVmu
KVToOLhJs8qLo2EP58QBsMNY9mbSiGqcwOdDsEBMNlQFoHIEOjp7gCjNTa3MvRFB/rPEKU5GnCD5
Tkdzs2LHvtgiGDe6z3pT2n6xE/mGNuqxbGGM+2OAdLmJtduc1QwdkQ8ylJxF7PnTJvLwBTb9zzDX
J5RFCfbC4C4J0zd+4vuOENcwVulaFRaqoHTF2P6b14DuoL/0aFO6dfeOtNbOwNDFa2kdV+Kl6oqd
GWQ0jQq6vqETfDdDEJC6wwQe2Cua60s0MaUrOww2ghPU4C1jl8jKThPJKaz8W32mq1jTPW6t+zHt
vvcQQ5YKmOaRLM2N1vlQFO1bVn772PLr5TTkOy0E9IRp474yyGO25ypam8xPon7ZtwRyGJqdGfz8
dVegu0j1n0NJhy4gbEJmiGIZ9DcwwhzKwpCzWBw+9C41oguWaNVuM3VGm30ZIJFwhsJA2Q5go3yE
ZcMe8cNBpM6to8rb2kZgOUD7ZeH0Y/D6sy7VUwW2A2c9+6F2IDMFdV8/3g6hzwc9OnfkBq0to3vM
nQ7swNzmrnxQirTI75VHf8kLAlQsQF0GhTCQBnFNorvYFap7RtRlwYaMFhGqKH4cCU3IctNkuCnw
DJ1spo/KX/l2FyImHE92M6Bf1vRTltDQmbr2WE33YgrE2hE9802v+FmY2ClaaTwR2YSNSJqPajo6
syom9IKzzvRpjOwPZ9BfxmEZa943+IiHWFY3FktaDLQPJJLAN43GEyF171mfPucFFmM93LnHsUVY
b6cK4RI6gxuF9QzSPO60m6QE8hNmI9XU/Mj1vl8PG4nNWgpqA8nxjyUnGQhp4vv1WV6RVusC1tly
5PQPf9ppt2KOXmiE0/CfoXUYxWl2M+F9PIlBLqYgHW9ovK4boaXrpExKNF/urH7BYhgyFFvlgqmI
Kl0EciAZkJxXS8/RP9WuA5V7MhG/roMwu68k+tyiVmezEercG6z0cvx2G8WQDMSyWNoTpzTgeMPZ
0B5DpfgfzltC22la27UH3AdZyjLu9HjtIk3tUSqsitZishl++s2UXQYz5wKF+0J23UsfEIIhSB/g
ix8LXACDd27ViJeR73vi3zxX/K+blCBb8SHcniBS6PdaYa4SBByUSN4pagZnT6TPLdkH9jbL5Dmz
sHWIqb1x0jhcIzj61DT7EmMNOUyNf+mFaXLSa8wbAmbwrSfJGXQZ4kcx5Xs9t/cih6zYW9VZIlNB
5K7fWYnQ90RZp6diTFeBo9W8ViFhmb9EEMLRxgcshPgQDdxYG+PaKdG/F1a3Hyu19tMwh3FK3IMs
3X1TFugTcevc0JjqMy++wd9Y7oyxfA1z/2BKdOJu1McHd5jugb2NN8wm5AG7GWGi8Wdgs40uttm6
421S9qx4sgh1teIz1Jt5CW49lxnHfavWd2jJsSSrH47Ft4LRrqD2G7sbAQ8HMMKO89J4CAgnQOfm
7fH7VEsJHI6AztLi3E+3ysCIDTyiPLpjsM8ap79J5gtX9B9EFMhNqrOj29NT4o7pwgKq51MMNaxc
JHkHoIq9BilW+Or6Q79DUxWfFOidNNGLvSemdycfbi331QZxaELvu1508zUtV6OxvF6tW2MylteH
TL91OElR0QXloWCoebheiwBmJIuv29c7ZQGFZXG9isGSxynk/3z+v7yzlu4qNrEyZG3eL5uAT9uu
xxIuKtdCEVX/+83rU5i4/vnkr9deX/Z1829/ypGo1oYEG8T1ja5/gOO3hV9872l6ddB0l6HYfO3r
4n+9z8mgiiz+1etKDvyhnQPrkVPx6xnXpylC6uk///X3AW7Wv97p19/6eqtQuP/zTPAtqdfJfYnR
QlfQyOaX//a4L2ed6/XemCCEP7foevv699oWd5MzCqSwVQOyc37PuLQ4UF+vJl29T3zxLZl0VgUg
43EYJyw8TRSSFkMDGMIXfJ6kDJEDwlilSPaRTx5MFuPIzpTjrUqyUdexT6p0xCBiQPoOZJlsKDC6
WCfzVSVzPCstxFjZpPWmZO5xBo9SbbSgpt8/3wQhm5xDDfOUFljDpgcUcTJq8ylC4bWdTErpxILB
KZM5dgdpyC7MKmNP4ql5UrjZJr16gJHUBzLatYxrT1EQJqcClsMS6RJk2cBGLlp3e6fSL5GCEcSy
aKxOI5s3aySDzYiMvZny09gdvlGIT6cu00ijnK85lWCRkLucaeebxnyRmbgdWDzs6zL882n+ZIAz
tMdqExsGLg6otgVbMlk/wtTOzoSZxYtppCaoYx0lu+mtiBM21jp8w8q0Z0yl55+a+cKgdwHS0dpH
ZWkAoJP2Cj23pp0FlcrBx+xwFDSvObHxGfEHKec5vQDJPnE0pSPtp4+lsBTHZZ5R+Vp/irUefVLs
I+xN7HkWWaSU6QkdhiF8UqIq8KYy9yR5hlmIzN6Ae4qN1xbMUWtytgJ5TCfdOmpds/NKKsMpwb2Q
u1G6hQ374pVDvmmi8Hvl2uEWDIB+0hNHP12vXS/MftRPrqVPS5FAiIowRND70Uy+gm6KMZ5cn1WM
brahMzOTcFzrWKaZfbRMA8moo1ajAaSScv7ENHaeujXMELnVznsK9QV9SkkIyNd9gaK1gsyu7vr7
ggAUuOepJKSJp1+vOV1PhKeFqJ5R+8jCsSFsubV3VjqZZHY25jaOoufJRUOywncek9ih5oeuj9t9
YZ4cBuBBwqIPPCk9237t6/m0twoqyjHHdwREEscSWpmBH8lJ6ClI+/la4uNgBAaAWyQtmEidiNKr
d2FraeXKtLQMtGD5jDabkBVGy6Lsx4UVd/HJFkkML7MhWHnrysHYXO/1tbFa2WZKhyd3IuA5//PM
69OvF8o5Rnb7SKMz3rQjmSJml5IIMHImDucvK0hBPDvzZ9jMO/31Asx/ju3fKDi3FhSCIPYnUIi/
LsizgCx2vf3rKuNcCGXEgixabXq6PtDOL8mjFvz8b0+8Xr3+tevj15sK8//CjE3j19t8PfD1rtf7
vm7C4zFXsmXJ+3Xf15sWZp0exvbZjJwG/lkQkgbw16YXvk0JIGcg2l/b9/WOX5tXXrc86eicecwC
ltdHenY4HHD69ut512t/27y/3bw+5W+b8fURdE34hg3iTKRGuvUlcZADUlLNKuKHGN8xVHLs0xWW
d0l29G1Ow3lnFub3PJHaTVSJbOnT+VmzSg+XxM1YZxfZUK8Q0Xi5S+jr8KZDqocGhkQG7Wy7yqwE
/nMixInmI7FWmFNY1QdjM1386LlW+jahZ7EWVfwmWOeuHdt1OUhR6crcgRfErxNvCJEZuknQjVUH
P51sG+YwOJ2pdtZ9P0wHGQpkTc0cEyQMvMfODy8b9bPdJt8D6pot3Q3KUXNAOeQosWcj0EXVLAct
N3I2mkHs7+ifIbH+TPXRee6CFxDqm6IaDEwWpG901U6rOtIcOc42TdhCfaHNPTldtYa7+iPQOC1P
PVYMWdJI6lvzjYngW9wmcj93OtDyYUxphuimkd2P2nNuU0u3N5rE0o+2JDKeqdOsYzIm64nvEgs7
ERceJkHYvchDSwe+Sxu4D56li2UejRyJiP/IA1JloGcdWfcjLoFyMHk1pZMrX63CbZal3u8zfoL3
Io+hd48krjZ+FW9dPcc92NeXoeKuLG96usHD0pB1uJ1aMCyi1l/7sv7Z6JaxQfm3QvBnbsLi+xRZ
/kNax+j+0fKxk5z7ntM/2Yi3XSnCjaqGi9Z5N91IQ4efsjwkuwnsNiUYEs/Gru50t1lXMZiFttOy
nUc00dGCsE/kGLKkehvp0BJdaZ8GZ5xWWMICGtAt5qGfkWfD3OzG4hH/5KGhfbnPu0hiPveIJyQF
eBOQnkYOaW5fZEu5lKcSgF09bbqusO6NyN9kFdyeLrfPvdYbZw/mUFSk5gG1FBwXL3COZdh/CCbF
Wy7MNevscUeqb7umdxbPtL1p66VCW9QeRgpkINqeBQlj5EBbx5TEaz3VidDBCLcJZIfsfpy0u2IM
blqnb/d2ltLlaO3ZSlKIXT5GnzJw4osuc0zo7FF02rB8hP02Gf1242oY4Bg+W+s26V+p+hbRYE9r
oofFnrnvPsah+f9R9x//l6h7hmyO+G1G909T3332Hr5k/zj1/fWar7EvYi/TUsJlhivtebb7Z9g9
Y1/d1Qkc1WmhWb8e+jPsXhp/MKtTjH6VZUibZPuvsa/6Q/GA69qmy0/JUs5/MvbFW86f+oeJIjUy
KxgXTZspcGn/feLaijoIJ3KpwUuvJwnI2kadpEVhevHGgBGeSyZw0CqK1CHEoso6Qo6wRkYjxQsY
IZMY5FYms/1Xx0MOvdo+tH2yTVsSV+rqpalTbCOYTW2F311mxh3HYXno4vClhEC/6fuApBXpNMc8
RyBDf3eYM9P8ZW8H+qmGTTblOKDKrK7Jf/netFZ80uNpW7RmdyQO+xA6ooJ5SgxHqpCZsvg40d0O
NsFIZvIIMEzPe5KoHf1subZYaQIbSllGr6NoSD6R9JLrwUPPBO+1aNp7rcIX4pIvq8LOXnmpRRLs
SL1h0qXzQJtgeICGb6mfuTawUgd06bOyPpY0xnhKuc39fqv5CGRbUnbORr2uqhyZn8zeLdv6QQr0
UqUY+WJCfbpnwjk3ZMYmxzaPnFVIDCM9amvNWlZtSdolFlMr6Tn5ko8Y8cmyM6xdXxnrxO3NNcZq
tLxFute7F/QgHzE9kxKVYZrEtPyNi+4nYlsi6JxkXz5ZELGLIt5RHgUMVxm+yag9VS2ODYKDb1OA
smuRy1dfBs0lkAA8wMOUu9zXH7SHNMCUGBIgtCR3fgEIDaRkYKxHkbk3rkd/pGw/o+biCuE/94ND
hU/OCrQdwblOqUNvt8iA0SgPbjjdSFhpTPrugcngxk+lfSmTuxgQhepwvNtx0q/raQb1gCHYp412
r5mZsSwBU9to8Ol4Q0F3LReet9b721Cl9zlZgPjxIPcHYWQuIjpcK0OZd7XDupEODQF1RfLGGiQ5
RAq4Ia14bBRELdb/zd557EaOblv6VRp3zgN6M+hB04ZVhBTyE0KplOi959P3R9Xtk3UPDtrMGyhk
yYWj+c3ea33LwNBBSMwTQcgYNVrlPo7ZKA4jIYnJQoTfCHF5LpvV656reasM5ctDr4ySS5Gi24eG
1LmyXtNCbz1iAkx2EQ2pJ53myhpMn0WcorvSkixvCLfkNlG/TVT7Xip6HF3mmnk0uDR8VB/AL615
QkOdsqd0vsYskgywS5QImK2GadcLyXNWV7duBUMeEk6+l8nZFHJIuLKo6TvdWkD5IKzzWb6yTQVt
pAjDgcU0G6kYKb32bkzq/Ej4iG2FLcvgCCd6SpvJHAQRDAWihWgjO1TNxTBV8G4l8rGhaFoU38ZJ
qoCKdbnmiAXMlUks4lMidh/Jqr8gjhJxYmBWxHYtp+MF1xKFuYQ02ayvHwQz0k55c29MqXmHI3pA
cQnCQ4O5Q2H/K4uSdE8kOGyWkRgS4mtRT0W/iFbzaVnHgbUWnwJQiFgR6AjM7U7mfGOQwHQkCIuN
/pXKoukk4NSzjEwCU5IER5FwIM2LCpUKWtRRG/TrUtIcrFSwDSOEPlg3ztQb9Bib/hXH2TEFdrbL
WSAN5vqJ40h1k0E/Ryk20RI7gj9F/f2gDV+ZGFmOIPcqjpXFZT81O6ExQPZSwY3phvrQnBUOFxlf
IaEL1ExXhRI2BB2ZMqIEiCxa7vpmJJ2TVZdYrLuMOjjxGCt9sZoBCG81cQcm2I4+JZxCjh1Fr2MP
Av4BsZFq11IlYJwVDVDCJ1p3y34u5126gVOESJ9cuLf3cUmMzgilyqZlMQ+aclZzhvbEwovdI20d
JeVBrI03ePysDIviOAkvuUwwbDFkL4JKbBztRCx/E1L9NVPvBathYavA4MpYI1kzoadiXzJG6MST
idZrPM2aV0pj7a7yaNJPbz6iRr4bk3jy4Gg8m0tt7LpRE9w4K3ftlHxJJHXcYwSKHXU1H0lKCX2V
otetQp8QJcUUKFV0BdbzMCdAmVB+V57U9tMBhLYNFg2nwbyt7linWyZY/YR1oTw81X2ByiT52vaO
gY70vp40ZIPCrAV4EV83+1K36q+YUM6VmD8QOfXQi81vlYAqOxmLHj6jeQqhiHBzDv1hmS+SiGJA
EmuyU2ZwB0I9eqbJHiwegmhFRJzSN6vFuwk02GWQjKcylkhFk36kFrEARvOtFNWEJbxwUjJL8LNq
/ZibtA5WKf6i1DifUuObXBV9n1v7EhGFCyVnv9QSGakSdA8lr5xmvSiIFR/UkDEUfIA3zOiYpSFd
di3lf0Q9SRUkk3ZJLQz/GnIfW8zzibQok5apRsNx82HOxi2alr0siDDQ+w20qtHuyofaFQbYKLG4
NqfOXD9CtUwPWZ0964ZIkbfW9lGNrlKr5/qhmJMdIaJ5oKqMBvhnMHtHgG2a8n5COrkFZNGUt/CX
lK2Qe51Yf9W0h08tkQ54dajWy7QU9RaZ8qIRSVPI6bkJ6XUioR4CbWCblMOVSvuQ4BxNAaUSWvTQ
UEeuCiHBaSNgPWi9QbV+jUZEtnBjaoGRyrWvFTD1yqq8Cpp+wCZcHTBv/MaL+CtdBsQtaroJecvl
yKB0SBE+h2TMHUtTuy2pNRMSLGK730oMA3hJd+mbRxEpjy0U+uhpyurVEs6smfquizjqsakz1Gd9
fqXsXyN96XQff1HoRhKKYotEEZp6bl/P6bkFVJrqgr4nywyvdRoviJk7/O5pX7iz9C3TAw3MWj8b
vbiLBjQTC/waaHx4Mgom6GZnrRJwSwUbalnrrL4U0QjSgYmUvWEMT9O8lHjzSGl57doIABSFsDQB
hMpO2C1YPx0XQ7xGiwJ9bsXU2QNb2xujTJEMV65uDMY5gvDJVkiQAo1kRkdU+99SpM2kX24pSDka
Y41Pkj5WDUl3UtX+no2h8iupetKxsfewwXcZtD/C2xQ2/taBYlN+IxVHcRkNTWki6kIoXuIEnblB
exCcWe3HIwTLWZwZs+sZu5uw/kq6uCKfrLzDFKUzuxPmISXqs9xLsi/XSH5zf7TaZ5w/IYwUUkrA
r8OvkGpJ9U3SQux0zL0hwitG2euTAgt5Xqz0oMcPx1TOiC4yIC7kNYIVqGpBvaCzLlYJBzPAuqVo
GdiyDUyQE128yFuYOTSdPiSXRmJckxoY+xQuqmEU8Q82fl4pVM0GfaCJjCYCliwjLe39SGANUq3p
s6k01HaLcyxYtyTrhb2S9HQIaQypDWFxa3csUnM99EsCoIMWWbFRGq3leWWgn0mLn61q8s0cOQnl
W6QyqUy+USr4ZsUq0Jibfd828r4Pz1AM4USo4nuc1NVhYZX/I3BBEqYnyzGMtSaYBfFAa/smG4Bd
ELtDNFHavjpg/qpIUxVr0avrsvPmIv5NVhvpMDkpCPNA3rYaPybhjC8WFwSKe8rqtqm2oHc3HYr5
A2re/tEq8NA+nQAoz//8IWtsWtjtgzJZlGlw7dWHJmMw5bEpYed8XqFKFKAn6px7Jtp/BPv8Gtam
6Gvwupst2plZpDn8fPXvvv13P5tH7FVWlhCwtD02hy+HD1ev8cfyfP/uET9/FzYSWU/QosApkFL9
t7/W6G8Ss/TPR/es4ekA5ijZ//zmb1/+eYlIx3/amC0RMv98tCBQJYgigs5Fk8XUX8/7f/sppb8o
j5PucAu8Lw2u6D+v9tcn+HmqrEbpWSiC9dcL//ysakvdDg2QZJ2acd419lR9pey0n0uhVcDv/vyi
2q6An6+6vCkwuTCd/flF2zLcbP4oO1dp9kp93zu69APJsTZKfCuDl//5B4LisWIxj2COs7oNdX/7
5+dnljLDiyNM2C5KIjl6IH5ybqIj2+Re+NR7zGdJzxqdoEXEFU3s50X+JG8nNC64Qn+4+X8R73/g
1/9k6f/5maqaOzEdh2AxWLcc5Qbgm2oRyrwQYUv3hiiAMeKC3+4dGcwbr9Oy+40hw/EaxGQnCW2o
KsIwuz37n39+wgAqnNh/+1mlW35urFoQSuR5CBWA1gglsx9O2SkxiaT+83P8oJaPuPYUU2g9wGZk
x13wmj8PsmL9IZbKyrc0FU1aFBEpxr3C0ynG4CoyBcefN1xvx/rnq3/5VgY45a/qkSv6pFmg/rd3
kHd9EghN1x6yrZn585W5Ne9+vo3rEYtfnCbun17kT8P059u/flZP7IcHO8j218VfD9cqsa9py4XW
HwTVfxEtO8gnFlnxQ+tNPllltnF+mQ9IVPaL37hoOwI61p2xmwYn1fzreniZ/ACNm60DU/bo1sJt
sMhWWvfhLRiJ5TjhuA7CW+tp98Ch/RMlOmdwkfEudrAeOpccae9te7ETgzN91Cse8ZfUdE4oEPYv
peG+mIKvX5ZPfjC4vCDtyJtGmaP6LaHgyVDL2kFxeglvtLpsFjpbrY2E10OyZxV8z3uTApYA9wHP
zbX9Td6d3bhEOzuTS1gq9Enyzlq3tsjohWXDsVgUh083vSbNWS0vHJa1CLr1WkH3tOh5id4K+VJ7
BTIxv8/LpdwSwJJ+F8uHpoMVSWqTLwo+Vp8RT+VyadarbuAK8uZ1L8rorao7XptY4z7yclbq03Wi
M2ZTEZ6IISPtJtvBah6/cTRRs4BwLdFzlFxzeuF9ZCCdA94Geqt2C8+0J19nUtinEx9rbVEYougG
eunxBd9iT6nXPWlAc0yFwMZcrF7iMhDhIEPe3bLr0ck5unXG2jJ8KhoTrk8VSIYv9T6G5L6ybHRq
snEit81uU486bUM5HxJEueUdi//txeY7KXc5C9XrCs4RCfWAABgfrCfobrLX0QFS0SH75bIyrwGZ
9Kxkz2VhU2GHyIFREAAvjgTPvJmXhhbsJQ+vzFiYp6/qS+XJAeOdfE/CKynBYe6u5N08A8pLnpUL
SpjaQaOBEOUBchBqg3N8EPikB5XopEd2mDCTJ/OX+CkOAKbtyQziX+J1wy1N7vjVkL/wztEplufw
gVHRtuS7PP4gOs+PH0cXfsvya9c9ir43M7Keqn3SnnuBLttXXbmysIfG8pA5+a+yOKfQb4vsWSJu
NZqROZ3Fh8G23MQFc/0dfrJY1Dhfq3NXg/U/9nflU16fhP03pl8Q/m/jfs7ve3ln+FWx1xgx6tAx
nJkreoxn8KawtxUFAaSt5Qfle/5GUk8i7yn94BKgz+eLBrCX1U294TbeFb8J722f0XqbxJcrTo33
1bIRrNb31iZxrx8lOkPNfVe+8XCYpZG8HQ/1Qk8eZRBnHeIMF++MSAexNx5VhEP7YnBe1oP4GfDL
4ZVaybuU7kZnZPOeOxlONyJP1x1WgNydnbV7oNNXlBdem06eSVHwm9Nfw7znvqkdSohqfebiimI3
NraX1Diz5q0k9eCZD8dTckPEnFije8C726jbFZ0pzrLlGBGVCxODSAsYLxpbFb+bjqrgMxjghBMA
TPfDB1dy1+5lCUstGH5s+E5uuBjg4HXww2FpeTNHszvkP0epzA6Z+dTUj+jtBuV33DhEJHhNu8er
hYrBoLDV+jxlkp6E9lcXMvvg2jVvSusX8gkMqzPmHVJKDJDLTho+lPCK8MXmli+ae0AVWCbem/JN
pIMArkmuz3i8IA1tfG/OyESKGPc3JHEqK6gfsdZLAU8RV79fStuqnrvOi1oWYi73HrVAaLZbXpUP
DMPYgyQcHfXTlOzFz9o9PTjr3bxwhuV2x3EdnQ8Cmi+9fZfED1qwfHIH6/iZt5IhGyJnancICw0M
hxdg/x/KvRJsnh2HoTw7ARCVAr7idBjBeBi9bexmjH3jUuI1AukAUp+PyaZo8XjQeii/8SXUHm/l
VD5TZ1p8mdUYOg3JjqwPfOHyTfgiQoqrh9MG8fRT9GsPXUC7UzPW5HeLr970i3GOf4amZAgUCgaF
p0DYhOdtz4fltbcBB3IRuhvdJFjV10FysYmGl8WfZDt6ZORMTpw4BLkcLWN44i2o/LFmOKPXc/Ga
s7/4CEmXT0YfhlJs5HyuzGRaDHfSgQ4jM4cauaOXOJj7Cq98ZrAcXDb3xG2yP4P2zmcwAhMVI55r
ZlKueuFJ7YPyW3ivmNwxzoM/YX3uyBddQrfqFXvLYF1qF+n7m3oTzl/gY8VPDt3g8i4W4mQ3pP3P
0wMxMW8Mu1qyhwHCHcxvGap/Xl4pAgHKwAna4YfxDkzOFp6MewSir6ZtvRv3TH+cRyPgAMUf0ydf
BLDl220WyRLQQT7hGczDTOwiJ3qbCVUClG3YV09jzJni2lDKa42MwUTY4jKZrfcrZ5RLi/cK9sYp
TmzsuRxaGwH4QeFwsZTM9ttHdsTPD648pgvDwSN7aBDTuOaFs2RBDnFWZuLOJ8f8BEqU52M+CF6M
d7Zhp5onBqzAnzMoKIF4Ec7Ck3TgJPHfS/o8O58cBP2Gy4ixhLngzBHnSz4/H4uLnyl0PGz3qXas
PaS2uD3vmV40HVXic/4s3ziN1YnpObwZ556cWMxGD7z1lCGLY4Vakndzz11WnHja9IP8PZnzByIE
//GOV1wDpjITVhhverK4ZrhY2JPySIZK6qw+o2j3+saDWaMUXNJWcWSojPaYsZITJ57BJ39mGJQO
3Hn0S058MsaAVyZ37fzGp1De+TREJDOHcmQxVXud4PNSxvtb250SJtR3/qHiuaCqdaNHLvtiv0CX
ux8ELuja47zA11b9+KPUjh3z5B4Nn8soycVKz4c3YAQc4aJ1lXvGfx41bxepPtNZ9vJv3haTPy/B
VnzdDe2uxgbxyW0dGgFnpVxBrTsL2SU98BbXOo+ekOxZRQknHrnoAHRv21WqerkUyFzoJ0UMwmZP
0XhmsaD60zX/phZvstqLHjD3rMGyzjfqBzGF1+GJeZM8TrN5x8EBmmS6cgiqU3JNMefDUhidYj9C
rfXKY0i/lZo+Vz1wAVXmTNoAgrYE8WU4Cw/oJpPdzCHWpENtdSeKHyO1ErRh/F07+OqoH/M42SED
Oxb73oBJ5qKNq7sr2slef6y3uHbZ9FLJ0c4f5o1Nuk2HlqFh3gY5WbIt/DV3kfF0XZrXsghQMCTv
EydepBrgRDBxM6HCYOEAwNwb4XraDr5U/izR/GS6veRo7xufZVPtMa2a41G+ydJJLy4MUQZlielz
PkhwimHT4lBy6Ihgo+I1AfsnYH7SEZfLCXmAB/fWwpj/jNXdOtScRBoiUkCOeVneWbOnjttlYFbn
ut1qw85T1JEVQ85r6y/LlZW5OAHWOcdcrqyI1aPqigr+DDbbpAnZ60N01uCOFMe4+EIpLzwztRpP
KTtKLuDIU7hPI5fWD2ua7QI7NYwjrPU/uWaZzllnc+0Wu9lypyth69CgFydk5a/ZEqIQzW9eFyD5
+9DnRA/DLlX9WfWZA8vyGJtIKfz5fjbvJNHBxILlDRF2EAQMcn37IDyR5ceVVr0yXnEFzERiU9Oe
/cE6FyyHcOkDNUpcy8sCpKArowDDykKWjiPJe5qC7DBYrcyO+NtMAkX0BPFxGo+8YXYcXFtBTFoP
+x2mV9ZuNhAV87FMQb44LNKZMToySPDv2KwNctYpLIQnJihHOc/LTo7c4tR9zt13UdL8u6e7V2oc
zF47yI/Se+NuwtogRByN/6Y9bhB1lsYMyCq6YRK8qbLn4nxtqEj3obozflmtxIY/fmtk3Us/EFkh
oM8T65anB61/zgIeGLFF9ZPiYW2PHAqk1O+kic7GQdXctPVidJO9U8ACOa7ZJbkXPNaWnsbFtWNh
23pcgH0LTgZa3xY4cu7eem53gjxMh1Vr/6DvaFnkkP0FR7TrO+JAPrnlqtTbHHpYbUSeG4NJyv1I
m4GFHNm05Z7KF66/F+pNyCtgDaNCaj77b6Yp4whBDJ+fcGYw4eTGagDdvgJnIuxyySnO05niI83O
7l7Eoly809yFQLfL6J7AWqWAyNIFtttGhoIjpnsxEU6Axip7olyr7zEgbWw2Z25p1KJdvopvcCe4
hLbwPPIkht+mFdvXRghi1M+QmPlBfEXKWg7PE51u7ZAKrwTJIDqdlbMATlQ7LOy8n4FlaXek44ao
xRj5OzuZX2doiTJpAK444DT9AoJjL2+DhlQlSInR4zd0j4AgENUIEGmAG3yxxA8a6nwU1I1YsiNW
z7pr4BMip8cxHx8sp/Pju5+FicyuzY7erTtuHOPB0oLiK3parkx4pEOaCXzDY0plF9x4Fu1GCgHM
uoWQoJs5pQrLkEBwlt8RRfqHQXWzY8k0aJcvAgoUIGmP4Y5N9zygXVMql1CGg5gClBT6iWbPvfbQ
URhW3bRBesWd1It217wbjD/NOyJLzjU7p9hleS+AIG4d7SG8J9hE+U1oZPEcvqvENgBQaE07vUVn
6rvagzVEdv3LJGOh3NdNQD6FeMN7ivWFYUx6D0/WQ99ITtXj8Wu9cZeSWqW8c5rVcZ8EpnwKe8aX
+cD4w6WAQoylqmDnUGyMk9bftTTaST0b7xPtGk2Pa/6qjl4VL0Ecv5HybVPRhR9vb+lkio7oALWr
017yzxUPzX35Nr03CLQSlxmYUfI42+xfT4BQMTgduhOzMuI4+FLtL/4fX/KL/NRfacR04OULMnNg
Ll6s8Q7ZQ6i6KmEEjBepJ5wLGQuw11BpQ3jwwYjRTYSugNu0G0q0HYg7D7rEqd6THXPg2E04fcL3
1Ud4e4oZ3bz+FEmMhPiDWB58mMEZDtZj5mUTe8u49CKOyLjvDJw076gXXBxciXHYpTVrZfZ7KA0/
OsG8igb3VL1Xnerd8iWfMZPJ3GueI9M1z/oTRRZPpjQsnlXEiQxVXLUv/eiHEmhAW6JwRx/V8qFv
1eyvdrEPMngOXV2wW4TW+EH97BixoLcuwvG4FHvaGPp9dGyC6Ekedg3pzOhfXTid8YXRVH3LzvNR
E21lV2SeslPc4sESCU49xQxnroRR66hdJJeKN6MCdKfdfKoQ+kYfig0dcwRQ9lruS5o/bvjWBCIp
c4TteJ1+qAPkuzC77eZ6I57cjU/GRaCkYBuXyquOIqrFW7IbBKh+J0M+Fd8z2zs8dO78mHhEAAGR
X1/1t+h9eOpFYtsOqds8qRzxHe+4Iwfi9JOC5jQws871i/QASrsiQIF4sWNlem1340STwsPoYeM5
LyHx+rS2JgFWHEoMFltBdZ5g9zMmblSkg3JXA6PZG173mr4wiopvdMiiAIhhr+yBjqXtsdpSj7Cj
EVT8XiePWC24iwk0UK/g4CRyHtS9KX2z6jLbHWsEsd2npN6w6i4Kke/QVb6xdWL6Y4UgjNsmpqgQ
fbSzI9AS3v5fgUESWBS56cn0kGN7UeF0e5j1GWPmMZ7tnLoK7yXaF/oWwUY6jNM7w2l6NZAgsKY1
X4pTEhQaGJ5kCdoXNApVhLzeGaFNeDWQWLdgV0VLh1YbuWKkgXf2cK+a7nKWSc2lMVMg+LXF0pv7
fTns5Bm0K/kJ3K3pE8tNdujLK4Fr6+Kx1K89w7qu0j2lfpEgPvbsKEm8hBepbOZ/qhnCefE/uArQ
WLLsxfPNBjV9BySaO8Ss38W76TetP3ZNpZ2hqKbv85STbHszvP7F0g9ILOzkGe5wBJD2TFzf2zZ6
R089rSFb8efX7Dt5GX5h3qsov7vSp0b1xLV2GRgaywmXvdidsuW9+85hLyooJhjHrTMQfYBp3Bff
IC8Z41AXsOI4SY1LW5wGlNzBJaXPtytjr7HzPW0m9EGUD1AAsUJglEfRUQtu+lrfYpj5wUQHY2fu
WeTf1ubQOcVDwpWR+mH9Ud23ILsxN2RH9E8Uh6y7+EIAklTu8heTuYowAo0oAjv8nZaSl+0Lczh1
iqY4HEaCLOZD8ja4ApUilOksIJ5HiXhEV1ud9EFAxsT22Wre6mdKqp99es9KSwgK9Up4daTeWQTU
dpSECUWp1h1DB04oXK1C6oz76U56Md8GwQ6agO39iVtS8cdb/6K/xYyitMT9KoJM4ZMFs4vSazag
XtNAutrDF0eAXeB3cSdXXxpw9149KQ8z64knAzrveM4+ZPa9BDNziVS25CPudUJ8eAuyWua9+lf9
q/q0zhrQ9q3CIV6QC6AWUJob5lhckw4Yeo+lyldqbfWRKblad8qRqyPZbZDuQLvM9X1EfeHQH0Tp
Ozz1v5Kn+qX2tlXZJXwslV3UXyJCOxRSbEgNC78aPJkrmPotj/wxT/xSfjKBnH3BBk2ddRcdKQ0Y
3kYO91QGN5sVAAPwLgnGX5hK7JHbh2eNabod512/m9EiONtx3DGSRPcsb8/WHWmyj4Sg3WXGK35B
08dxu5ajjXjj9mDdRe/0q7AvMLSIN2pszx80gPRttH2OX1hCpZxlXtaoGOnMa07KPWsADCeMsy/G
nQaBg+lOYSTHy0Hx0059mX18UJy1l/k3JIPqXXmonkIivGzjJTnMj1yJXw2aYRKcm/RZjQ7Gw6OK
Kdz+bJzkCaLeXYi6oXOEu+wg3A3MyFwK4TV3+9VFzG1DcYveCySL9iWLd6PsyeLretQd/cDijOpG
Jt/3U7jLpn1vPRqVcOqF6BptDaComNn7/3w54RVdHfyo90g0iWKaKsUR+xHw1tZpWmC2IfACHFxM
dIB+fmY1ybFGxxNkWwvrJ0wXiQT1HnnLeU7RADt/flNsf/PnWzXCHpuKj71YIsPeunM/j//55+dP
ezIA6S1kGv7SGRfOvzw+k7EfRdMhEWns9IKOD237J9q+/flZWE8s0WNT+4BQRNmc7TAsgL/96b88
8ufhGllwf/sTSCuVn2fdTdNMxH9t7NGoxYCDRe7nn6jZXuPnS42GPR6w7Vdk1XaSZ4hlGeCcP/75
8/Gfb/PPzwCZNf/5FD8//PkbiL7JjqnG//N3Pz//8+1fX5GoIDr/8ptMBXjQdExNf34BVYUX+fm+
2lgVUl1b7s9T/O3lfw4AilDMY8LCbdVFLCC5p4vaGj2UURS/thouvl5/rC0Kek2x0Zh3mmZAKkxN
MZCV5hwV9LySlNrVqjzCjmY9Ot06ydoNNdu/TFH3eJg0d0A+0eLq6Humdj02H5JI+AWa+9yp8rsF
NHAp0VH2ImU00NLFoLzESjs5Ci0LS8DQG6vUfxZBzRy0vKUjWulKrdkMxkKSqBiPKjJ3aSe2yAqy
0LB2ioZMNs5e8imdHb3T9v3SosETH+sfrQ8BsTzl/ARwilGwSm/TtOL5Y3kmEtMC1zSVdnJqebPK
2rLJrmnxGkWsU6hyTGzeNNPaCx1A1yotqMrlrW+10KDj5BJ3ha9KBmOXEl3XD9FUD8YWuaGlwkEt
2qc6ESAcr/e4d/0w+jWNCr0gLCVoBHRLvqwtmRpoVOA+k3vnEUx3NgaJAuhKUSc03mfkos5sllek
ZhHozFpjc4Q6kh0A3VdmEc16iyLEerVKQaeaRuEc5+CFjS8CB2WXfMLfKEnOYmS8RmCwXXlYgzn7
lKRDNOWf5dRiGi+JVujiDv3q8B2X5i/ayOVxIA4XvuIaB1vOXy3s1gZpoqaxne5lZLp9+WLg0pV6
6dA2ywExyb4o6LOs4WlO5IeuHa/LAtVqalFHlYcloyPUloiyoFH0IPMnnbUYw33YompU5afBCkbz
EXhFaleG7A3aGki6eYyoefbaO4fpV4foj8TOiySnv1RWW/lszTbZ6h5Mm6mm6lFwzJRU+qrT4VcX
iSHNBgzrInN8i8iFI7boBixvcLtAysmUXU1AFRJAZaSzttUoulvP901Uq58rGYltSBxHv7wWdUsd
1Bqopio5OqPyS4qINooH4Th1lTurVbnLGiOYC8pgpGagJdn61Cws01RY9nGT/q4KR5UN0Y1ACwFY
YNDrtZqEpG7Gr5yeZvRAbqfNbidA7SkA9N0lnfi21vJm+DYFd1TYTxby8zxI1b4r1vdMXxlSZAmt
TNe6yAAEfPrTG3t9uk8RsHiUl6SJwWFXv7iSPEnqn+FtfvSLfiEeylsNpBqrOJO0NB7HPPFavUG5
OxaRK4nnxYhuRlweCknpqVhR/lAm+QFgeEFBJ7dGeQ+32KvlXnaiRH1SBhMyBEFjzaeoWN9NVoz7
rOJwzc3IJLscZU0KSXHmya1lYfIaw2OvJaMtNDNhGtpBioW7VQx9FL7hHeJXfOL9lwTNwQW1cMtr
/Qk1eYsQE/Xt0uBaGrUPnRxEQgBYR9MRW0FHeUIrbvBbQm+XwltCZbhkInkp2XqH+PkCX5L1B1kV
vhqF36EypadpeNUkhrlGnA9aruuepNDdjhfJRI1ukXVRfLdGCOx1YhY3zfs27FhklCzIx29sNjfU
zvA7I7aFZBvNUKnSo653L8nA7qKQpy17aKAMA/fMzc0m8+rnXCq0oNfWu1oQnmPuTY6u9pqQEexL
AhWZRNyb0UKvUifackjfl0nCmYX8S277CGgjO+Yk1jAnLArloSV2QpJnib84a6Z01AH3sqMR74qY
qMtkiq7V19jWv8OePo9GA7I4KPEKb1hNDCcGB2rIYP51o/PkEa8YwW/bkpCOS7gkYLqG92ql+6kJ
lD0Fxp5dm4dUzObkGufNu1Z3TyTB3HHM79ZW3jUsaOchpWsqiC+RSdErsx7DqbkWeIiEur4mKpwU
oWRiaI2V3JMi+Vbnm0L2rB0pOuaIKr7CBcyQBudU5EUSFSxJt2UUpo6gjSi69C2maIvMHPNPfJgx
4uoe2gzlLcAQ+wgqbsbg7fRK/Mts13SPNHg+QrI+LIzf+NFBxmTYfBmTFqO/dXBkCWBdroSzee0a
oVZXLdiw2yyI7KHyC3NMKA8OqZd2zWs2EyfY9eVFuSpUQoQaBUvxRfC17PzWVdoFTfyW97/0eOVW
F2X4EgsZOlKxegj1gY3cC2ELcqHp7lBXb6pSCupStbCzgUgWTjndmr54FuLhlyYrNYygrdW11erU
1h0LsgGnChBps0xPCZBfVqfWBdkneWoI52r6nvWCgF32hLw+CDPUOxHyKTnAArG3VMzrniKIibZ3
rqurUtL7QoqLVyycXsQZ12KikiBSkU5cznKHplp7EVsM1CHZJgA7egohbfYorvJnNcZe1Q0HK3bm
iGJtrbF6IsLFMSSILClZBSclpZLes/uMqYh5VQHFn0CAcQ/jZMuYdxTlIAwnQwlpN4m0GaIQZn89
5zsp08JzRMnRKhB9GsryCXKsscWOktGGSRZGCvqZeVcMVejG42DxbumT4GWDwN1IFNrr8mHoms4f
VRG6fkcJwJQPYrgyICbz7CYhNLgWy1yCOMzrhvpTyvS/EIv/nyP6f+KIkgfxv3OU/Y82+yi7j+6/
gER/HvO/HGXWPwBSYpuRLdX6ryBRS/2HLukW8DDVYBlOAOZ//Lf/dJQp+j800cTPJlmKogHYhHjZ
Qf6L//t/KMo/iETgr82Nu8mZ/n9ylMmS/C8oUUni6TDcaoYk4WvT9M1x9jd4ZpM04CblQd2TmEF2
IAZn5vPuGCfac64axDXLNIAmXf2E0WV0jq5I+l632jd0rSLmzy7ZgcW5mXrx1lms3fXVbG1ib5mV
hOjJIui+QpxMQNAwe7KS6AfwCq4ZnQdxmb1URn2dhpZKpd54iZZ0DiwhJYiqc2uWdYc+UmzcW+sZ
CWc6+8RtmHYuLZovy0rmJaTN15n0CyBlmFKFEUuA8DGQQVLCGPCZ5hlDK+M7GxX91qH8nWSVhWJK
RVcLMZD01DmHHNmTtai4MkVK7jK6OklloS3qomcs8VUtLXmfi1hdi3fSiMhzrVf9aDbm4g7NhHt0
JU3WrNYryQuSC19JpJUR61NP+hXUYtEoWL1WmbWrchoL8CcTwtauqwaufaJPXsnpfNGqiyWZGweB
UdkSCwnquY7yqwhnJxqqr1IzvkL8BUHTQtBfqN0WE50zFvrLuiJ9rEoRGQ2c/DtpZOKsBnqhIbW8
loBX7Ks6SQRI75fnqZBvQMkVtyziF4tgGQpwmYqgGseervStv07fYT5f+pYdeppB5xCz/8neeTTH
raRZ+69MzB4d8EgsZlPe0pOiuEFI5BW8TSTcr58H4L1Xan0d3fHtZyFEwVSJZMFkvu85z9H3dgdt
Mu4qd93k+SFVsX0GLoBES/dvMVPCvJJU1xSl3s42vgQlDJ+20AEWpQETg3jXuGSY437b5bVW7my/
0+nTOVfHEDtRh/vEF6eupEdazUCEIQO3gIeZqmgqqJAWNXkTY0Sr1fGfKofuWt00DRYKuA9ulRzI
Sn0r9fSB2e/Rk9VbIxRkoNzHw65RJ5ItJLGJKc2R+viNGdYnP0nttetGtK704q3WDn5dhc8y2UPo
3BAS8p7UVDuj4QHORyFGmCBFTuvLGd4ieAe0xrjZ5zZzSx20iUIr6VbGoXXFKzM2tcuaLkVXb3xo
dfzsyy1AvqcmE6i3s5zfy/C+2UPy1RZjvHYV327tlN+8GYsf9ilOMUG0QKxpSHRC85qXY0o1MAjO
lG1SHoZbM3UZCbaohYfa/qpX8R+TCQjNBJZKx5+uO+YQzE48VqtNMs12BlyJ/Ljht84ECZIGd1qC
FcPPx9fEMg9mThuC9IG+nstrMgTzlXcHi1ThKdIf5OC8d3FmEy0SHpJCfoD/6nGhjBF/UPNe9uKR
3Blr+4IXstoV/NTYsein6oSzDni4GiRcPS4BSTyS5tXol9Pk3NlEsVhJCfs9ek8NqVaz5pdvEo+7
ab3ZiZNsu6BnOurDbiXigucvEBiHLiDyZ2Z0D6Xbd3t36tx9p+KXSCWbwqXoPnBBR2b2Uun2V4AC
dFvbc4jB1a9aBrbbvuzJ7n0oe6hLsXhIuOJaIS5ObN4EjZesKA8Va6x/NBs7RLtZ3+xN8hU0oR27
zLu3NX9ro/wCnEof1V5MgwbFW6bKkZ6/m13PAD7P72pQdugG4qdQIwMoNPtr6CeUqQvmQXnNrM7o
UKf1Rf8D4OGw0rL6K9r5CFjG1tJIkRaa/Ub9g4Zg0xzpdrgDOXwDYDPMn2sLWsEhJhZnxcTxRwBR
eWVmQ3AOH0RFGkAa1OQ1myfP9D5IrRAUNhJ7G+cZl06br0ucoludCsDa17tjHmQnExf9dvAxis1q
Z54BnOY2eJGyI2cpnryvfTE+kFirzxdlf6xCtCLQ766J0Ap+m0YyXGdY2w3X0GxhsVZ+vAYiA+s4
Kpc5K+HAWES5l8UDDefhrYdRudEd6k6a951YvMZpPlKnD9dzMuzkYZUsJWT6JjKNPd/a4E8ZSobk
luoeIaUpDRbwas0mD5I5LQ/BJ5lTx6Ro8E2WAHwwJ66aQYsvLaoZl7vPIc0gNWYf5UASJEVB2hTi
zoStRGC9rm/8lO4EobkdiWHoWyCBnxVqFZPEQKh7WgfSBtm/s+kqGgw6EAMrjsmyhjwRVoZ78nKa
OaMrs/3gcGZgD5vjRyMBKGfSiT0QVMJ2g0X6bzuOWwOnNyc0KSFGVMbrrI/CXVvTO3UKEuhNApUj
GW8tIj/XQ+e6AAPxapcUj8eoyXYmsIJvg5GZh6EoecRiRtiS8XvbDdXXOPbEDJ25Geqy3pJn8QrC
Qj8O6hVztyTYUKffW2hQCSgFVxFjWofh4Zwv2oShfeZmwE0ZZNM6Nvu9E6CLkS53PH9VNkO6T8YG
TmED3yWznBdRhi+1C5am7hpaE848rXYI/0kColBAfLoogm9g8Vr7PsPF07vUysww/QbK+DkpG/Au
4gC5S2wUSF78cdvO6g8FSJCDKfj7tMUcVtsdxIir3B7q26KbCLDwT6GFQsOe0YeoE0LlxqdAWIem
YJFWMVw03E+D4b90bvQc+2IXOpTXXZ/wTIsWVtVdGnxWG0OFfLMThTWTyTgwOCSnAU/Vzgn4X9Hz
8wTqtpivoXSU1PP9gHwcDqwmZHhdCrUzME9FOhKPidKv5WfUuJGg6Yi1Q9zBhNDa5urS0s3SYLwf
c/cNL8DEOdkfp9jwz07Yk1TCtLPRUcc0XMg4G/dGpXB4J+4lHnOy6hxUMzoM9yIg4SKuv8GvyxPz
XGBepqFu//CtijN/3GHpkc9RTWRoWHLPxY9DuFW5UbGvU6Kk8zp12dU4ywKtVe6gbQgm62BggjoK
Rk2i5A8aKx9kZ/CH337JEwfa45zfoffpIWox3Q1ZfjRAJW81b7xzbtXIiZca9ZurA2acrdxGT93M
42ZG35JE5RbwMwlYMehDoqgC1XBvsb83XIhoXNRrp5WSYErs3CpzN9Orp7dvY2nnFx2GSsno7Zzl
o9xBAwnPTjorjutqhz+eEVCfPhHL62Nk4amNawzlOMSFU8If0Ato+3uhDDZWLl9hluroPKqrZwwJ
Rz4BaEVEktNLSiUPQwf2LTbwPvtmp7DF5Oy7AZpNGoyHWlmSlnfw9OkobP/eNP2BhB9GgrE9fhlj
YrE82Q4rUtrpJdWSTEJ9wNVYSNiZLYWjhoZfoIyAhBCQvCYO/LVfD8epn1N/2whdbBkcBZnH63Ki
HzL53LsYBVJNEsfB4ltPRxJIDAvxVZdbG7+L1aWSSBRah/ivJqIfyozyoHzfJz2u6laGFX3LCK5c
p2WzI1LthufSsPVKi6mn57ackZygELO+YDxwJ/XUwRKf6yr6NfMgnSTeriuSEmGl+ep4dbUtXGcl
hMSQOo+5UkJKRoLMjiKRnLXBidjKajM32pxMHXLhXirLwwvu8ggkxtFAesDIArb6yjBQsySOhR5e
ISkJqq0WoIPpaZpY7ciPVOsPU1Yd2qB5iGIrJEYbfUEi6QfxJTSyPSrD+iJVO8KXxcydFMTu6ZbL
UKL3SEoiY7tXfnfIWmdPmp+5cfkyqd+4/pbwkuzo2pTep9eMscu+S5J2g5mpu3rgzY28/q6CsN40
RfidTEfqQ7A1jUQUVI4Lnm4ZAeMKy/jIlGOdm90PQ4Ye4dCy3How1QmoA5dkYyVg2GYz3GSoGdjE
fZe9ddP/IGvo2xi5u7q0EILglI0zAZxWWa81UacqbZGKJFDCsxji2iB2DBHFqS79dYuatEkqpO2V
h4yd/nCnlL7po+nBq5nfZzkVT8srT44cntKuomFb1ZjyW7vYNoOwmHXU/rqhfoRJNH2QJbd3h5TR
yevQhLWz86NlCI6D91uMo7hgsDI/DcPUo/OZ0RYeXDSRxdH7EF64dXRl0HApuE4AdYheP7pZdy7z
D2J5tJXTocUBm3Jm5qo/jf3RiSFMlAjz41K+M1ZC+079QsBnLm219YledFLd2zajwjEzYKo0Q4M8
vDkVyS3rdYQJGKFAve3crtxxWgf57Dtl2rLx4vESjvoRc7V7JRnFJZEyeJ/cvtyNPHOUV1g4r3N3
DVoBb622MQLE9dYujToPI7iVr8eIgMU8a29tZEDO1AlucdCb0lI7p1yAR7JibyNop4h32i8iimiN
dslbjmjHS7TqalHDp4nvdpQZiznSsT8T6eXfqxG3f+QrVHctp4fov+oKRIHVTIemsn5kVvbY1dxK
XeMqIrwCnU8uLmz/bZbqt6Hc6TFdIjuQl8LFXBI2Fugr0z12EO2CODhqKZBuUVsvoYegoFZ9uXcz
EBg8QydmYXA3zq5524WMJULdPFkFdbew0eMtHK5N6Gjv0Lz1lqFsITu8FGlebUtO5J0dBJtGkwQI
a9+THt0NtYCQJB2ecI7FmITJjrFVM+TF1MMTWiQm8+0YnQTIC+Rg1LwZ1PI8N1AqRQzE1mlIaV3W
+aouqEHbOfk/PE5/COHdRNLbJUbk70s0vzgG/K9gxb8YetA++p72oBcAeJPqkNm+TZrms0feEeLu
oN+FTNmLkblJ/WBXzOb9qZsdjIELt2Vc4X79ZqRwFtw49XeuZJSVTAVofwXioUyffFLsUdI2h1LZ
T5ofIaJoRvLtEePpTwmsETkMaFVVU+4iIzrrKqYpnE/EXIgaoxF84HFs6fDHhNZL57lKEr5289V3
iI2KkobnHsMoCxE3hj9wZfjvoFThliNgsMvAD6dUICFs0OTDe2KlBl6R8msriSEpY73bmf1bH0fl
ueRWEBdC7JPIfAQlvSaqonqC0k3gfLyNXXQ3DdJHKTxywhFZEhU4OC2I3lBGlLLfizDCN1cjJCuz
66Rhfud5iUPd15q3UAUoEfWd3Uw1cOkeL7nskXsR6BoYCpCiO1J35hqGDckzJDVWypxFPqgaKEEE
x1DeFelb347ZxewlzdA+uYEuQAjcD7P3/Q2x8gQ+KLUOQAiunb53toNGVpdrF5sp6PFHo7Iu3MHY
5iHiZVneeG4f3BMVSstkmP2LuDxqQ1tpiu5dPGyZvWnbXEPu4QgCDwPCUqD9r/OWWaWodaanI0SV
UbnEEraX1nYm7qnUqGRUwKHUn8y+9o7Cmr7kOKq0NFjnCTeXMjCuaY7NqmXE4yaQajoinjZNCIeu
EdUN8a4pD1TmTVZWXA1HQ5cqSCNoBv2l6vznxuJKc9sXtxbTDsTme1+GbEg4l+360gtGDkqC5nGp
ajlmeM2r/KnTuUXFqCb0DvlsmCePQ1STuRpRllknWfiYEc3AXGy8tjWloZbaNqeTbj4UU4zeScek
EIG9SIr+G7bUXibV0bOsV9ca1leiHx/hPj1NliDHQHIDi1GLL3ZYqfiuP18u60n+kSpRHrW4TQ61
BhChaXnszAsaj3uXa26/rEFuLU+1USAbt4M7E8PSmHuItKPCP2HiRWeMr7uLdaS/uaI9R4Tf4ol1
RkHsxPKyz8S+pfa2j4yYO1mqDstkUjRQErNwoFjuIi+N6JSPdf+jsGR6jIxZ9GZGd9IzXxQghE0l
uuJgMb0zOqRGLXfk9167cyNHfe+z6lhn9LI66RRngKUuOH63ocTRz8E1IHwAUM0NN/zdbdi8Q7PG
nQLvP3EUdzTD2fKXpk2Yo8AyzJREX2aKkZ/C3XvUvche6Xp/ZwXeVetJDGE+qzZxWB31VlEEMmKm
dESEy3Z8CLQSlZqEg5u1D3DX37kVYZW13Kst8lPaZ29u3yMI1fpNqemI6cIb0zs3dBF7S6T7KVb6
qoxwreLXyyuRbyMfA7uuv8WYq/klOvK5M3I9R2E+ZGRSbVqvwnpVng0db00CEiNP6DhBJrsEFTwG
YgbsfVMZPj4aSD2t+9WvzNfKzx/qCuQLA8R3NfgErpfnuMz1te0aap/UIe7wDmiClc3a7SogmhrJ
Tx/rd8pvrsaIls8rPYP6LPyPwqhWFZ0dgjcxnmfF46RtGZLd07FHi9S2AGq87jVHMEPXI1z1eZ6e
egB5WZyg/7Z2Da7RFHIAHpd6CvZhlp4pJ9zYlnkZR63eOR0W/96nFzsoSJU6xImT+ffCKooK2iiH
LNucCDqgZg3FWkyAEPoh77a0kN+rPDNPYM5vJafSflkj2uiZIPTvcUfVBD2J3Ezkaq5+esdtXZjc
ZJBuZso9kQpkzRqv2fOOw5eqDBgMhDuv1myFRySB738xxHfZNG6k7XKnmn8sbZj6fTwx95s8Y6IQ
wrYW1GDGpCgS+zi0yN5J30p7um8ShvzCEdVpWRC9CuH657rBF6UnbnRcfsRlMRKDh2Fztrsn5sGm
nH4smRm1VuLvaiy6s5k8WTz8ZEp6uyZorqE0k4lkSIo5zDZhTogvy8X4tw3dnmVTy0eSSfLXp8//
t5XGFEhDkatzzX+SaRgClt/Y8RQKguXvsKwXkd/sPHN8cCz1nX75WUWUT3rJt+uoBqNDjSYRZiNs
8MlmOMV8DIYmPxGTMRRPtt8ee/ga+8Ue/5vJvmxQjoApA2k8/9bLj95Y2WvN04pHjJK0Somrdzv7
QL+lPRRBuRUet99I9QwbTeT2MsBIgj6F+mieQ0gY5iwc8pWLXV34D3QqilM32gjsyg4Q2aw8z32/
OkTJRFlqVorlAxwgVyLXiRP9rMcBrvyGQNVugI7kN2l/0kP0uG0D/CWf5jTmyEH/tfw/kPaZy2QT
ADp6hidP8+TJ0XBHa9JEnW+7+pri4lgd5hHGcv9NI7M9+YW8Qb0wf4UVJX/65pTDIlRaQOY/eenL
6nLG6bH2A3EDKoAi4jQzcVKTCpAdPi+V5XqZF8Q2c8OsPNIiCVM+qWpmiCTzzd7nzUh6EZBXcaI4
861gXUhIE4myGOjFW9Rsx2rEJz9Uzh95CEg4z5wboJbIwUfVnZaF5cEUcVouec/LupNV1YJz3ho8
WtsNdaNAIgPMuNu0WPMlQ3UmV9B6soDMsiQ+k4hSbUBRmKt/RUOIYg2bathuyGWZjeAzECGsXfR+
82KaT4135SqesoYqrZn1ZJ2U+6wXSYtrke/bnNV6n98I1Rxhau9a5zAVdOPvdU8AA1O96SLtlmST
MGn2oT49D6bj0ZbOb0dNWFd9XtRxtFOaOe6kjF4INsXuI8g3WPYZjbZ3Ehe2PbmzlywgxGXS9K1A
trfJqUhcXEGlKyPdYDmALB1YFu5svWWfkfcX6QY/ervlnoEvxW76ca+nuA2IvuhQDcCo3VtcaKum
KvKbzrYOXebLg6QaanQNvhQtcKJr7VCDcAblb3v4vJehrEi47B6pLVDBbRgkmfMPrTf0uCptQkLI
QOMazWE1GoF9kBSn7z6QuzqxFNIh+9xJ1D5TflV+RvmiMIprMP4olRHBjpbUkCi4AWMeU4zxyUFA
+drN6KdV34/27AoxjSu3TPPaNQqxJaGtZFZklwhd5kHVGsKuDjsqUywEJ9rXmjguqRKqnGV+FkEh
cNw2QU233AEri4nGGHA1jVR7HD17VfXUb2EaI/7rxXvc5Hd5CsxilF2yVzVjbB1eR4Xgxo0vhmNW
Z4Lu+GOOlbNxDZkwPSHoCUcYOmDCFPPzz4U3mO7KEhOScyDbnefuIuHfU7jVSUgZ6+yc48xDYNUy
BkGVo2IedXCh8feb5klIzTwtr8BqbjUDkgKpJPnZmkT2ufAgbgFHYnCmvD+G0Ys3kZOjQigxVI2h
eTJsC5zy/KqeF8urnzsiWZmnISjMdUrHlJQzDtEjdMMgZHPMun99wPIpy8G2Eb9I6uu7WtfcU2eb
7sksE4k3en7pe4Z2GO1oA4q2PzWoL+etPxdNX3qfq0UzE9qdPF0bncUQDXNZ0WIJEtMMNKFOfgoD
XZwG3QQXnesH0sc3GSPCUXJy9jVxXoTVf6e4YvMBRroGEef3JFVX0KwGv7K2PAr4Xrg9hpZ2Qo5n
Hyvuqv3IbTPXMBLUWe+uvTDtzwZKEjvpUZDlDCaJVj6iNyNIUkPI4nAXWFkOevxI5/JGoNRm5DhT
YHPbV6tEEWyJdqdK+RSnzHFT4X/pUxGsMwuEGlcV5VZ1UwTRR1bZSOq8DHxfX9F6a7amzN2lhnmy
0uzN6K8JMhQnpZLWuY0ASpq9DzrmG4s/WdbId9+j5y3arT9YT4n/ao8UxmPHTpAHj888sueIcURl
yJ7mi/PRI8KKyO5kZnMyz869fFXa+zqKIfQBjqCYAVtGie1Q5l8yicTfwiJRWDN2jTueEzkrKSv+
Cg7ltiK5EzI6QcKbO2zRU5e/xTlgv1C/tUasqULPb0tIcpsqJ0+6nS/2cqtDD+U+WB0NRCYoBBks
TBFALw9pq1dg+6OsbTSol4KgOwkzQ4/OuGAe9RMs/MPTKppf3sFF+G2N+A5Nj0fphEyIJwMcLPM2
04YTffy7oRz2fRK91iM9Nj97ammccmLRzkKE2xdPyNCiVRCn4XoqOQO4U+59f3BXTB3qNSC924kP
66guwpLkbwQSR1YlFWPk4s1Wl/bZ46YYomI0sUxM1XiTpyaN/SfgOciLLHIRuQFyBQezEorkmhon
oj7peOSCr60xWzXqOcjiOIiBv0/8raITAHlsVxb1TVbSzdHuNBMgD30S18/u62AD9shYtUFx487C
nNg7RoP/0UFIIQyTlkIXf0O4sZ1zyyqrA/dzHwiyplJpbf0SXF5lWGcNAx0K6VUOQ62HNKCoGYhu
b1Dygxm2sn1SX2zzQiEQAj0mrT7o9qoHroV3lS7EhfK5bQ432Q/N7A6x5Ft1mvehgmVYZJu0D8/S
DF8a13g03EvgOR+NdQNvl0KYyYS0n0EKKj3Wg5+cR80dNo5r4VroLOPM1W6cl1fLQlmheR4F99I8
St6qCWHV6DG4TO0Jkq6ZfzGdoFwlkPup9EcRnfVoRfZMv6LnUHONK30vZHKv4OIJRm/D6DcnJPPy
5DY+bpdlXUpv2sQlo+7ebP1VOuDLSKgwqt6umcNx5+3D1PoaMfYgXXnkTslYzZrnmdQq+DJbqqWn
Zl6YEQaiqMIlppmy2ZL4eKOwMcWWWZ9UWDYnw2ceG7uFoKDAMGFZeJ53j+y02VXtTNSK58HcKKxq
AjL83Z30BK0kkxhvnnEAHz+QNo7DsApmOQHGXDtAkb7sHG4TmWcnKq4VyT8siAxlhJbrHdJCSs3r
vE6QnsRkFCZcK0Vkzu55wqy8gms4NZrhpLlwhh0adOSjO8gxJwJ6chh/XeT0YAqn2aMy4JmKc7fH
/MAiZ8pz0t+sebzdTtqjKPhNCm1+5C0HNTkNgwhOeTQjpOSceMNkDdfR8nIAlwrqcGuk2JqlCL+g
7OTXyeOG0aIz/8bD5+iRZpCtUGWAr7XUeQgZ7JkqpxQ/j1CJV6l5apTMZ36uF4ZzhKULCqJdnAx/
//fJ/IrGHp1u7i1zXk6e2mLtApZc+TPdatm2vFoWmlleSi59xkf+cGKo4h0GL9oG2fTVsgmRo5X+
4nRGfOZZAFUjo8hUFh5NuhKobaHUqw5vE8/p3Cxk+OsqnXDPeRF6sN7GGMOLdA2eRvMC+tfJDbVh
X1AbPi0LJ/K2AivToV1+QzmVxSZjyEMlIDHXbahRxjKSeBdX1nOmcVuEHkTgJDF+SP8anfu06jRO
AMbazL2YbsTAS6TkjspLNmYSEl/f+o+LBO3/xHr/Sayn2/q/Fetl32T6z/T35R1/SvUM0/+H75mC
EYxn/RP83fDMf8zgdx2Cu+mbvuv/rdTzjH9YNuHXtmcLh9GGQwT0n0o9h12O7rPXsjzEsZb9/8V+
9/hdfkG/z8R5xHuObbgGaHpdWHPY9C9CPeF1aEyUbv8xyfZHM4zhJZqc+KZTWbYBHDB9i3mspkab
fNSFYnYVGRaVB5kcDc/D8jBTIqH/3ocIWLdK5QiBHKd8bJpO3qsYya3IqsdlESr0HCpD0x2FY/UY
1pV9VY648zzKP1Qa/XZFEFFHE553kNI6nhRgdlBNIca5CmSoFXeo2Umvkll5/bnwqq6kJdJiMh1j
GroS7fzm5+7l1XLM8qrrPO3CFOPn5sIMXhovB+sx19lkVBuvmWfcOHWj/jBSmneGUl/HZig23eC4
NxAws1Oqg9FBARM/2noH39HD0OZNTHkLvWzo0wWg39qgOgRl8Pxz07J9Wfzcxix3K2vUCMt2LXYl
Svt7zSpdxpR1NZyLeSHTcDgvq5xp2cFv8v9nuzDpoPdlRezfcvSy+Fwvh5R9ywfFoj82Wa8O3nK8
8/kuVMEgJnCZeo0EDVJKeR/2Ybi2R4yaeWbnBC0pRm9R2uXndAwRu/z+MoihSNuVlh19MktTwl5F
fyXUYrgur6a+xNkqpEzO895lR1uX4b5wWuyGCVb/Jm3qr/EU4GPoOlpFfiheKyQ2uV999YMq3A9I
ogGMDzfRkKPMGallGgZ67aKx5Vkkyn4xTNxBfVV/ZQpWHDyrCXfLYZQi7+kcWg9e4va/vL1makz5
L4z2laeYrRNHHJ+EqO8+VxlD2jduAE0mD1z0YYWumStb3KK9JcNEVR1nRK1hEfDFrWeU/q0zL3Aw
nCNl2FS9/tquoiJAQhXeL5uWhZom/9bOUihxef/nZ0R+OCEnGvKdLJL+ouZFpzsdGC3IttrA+fXb
juWQn9vkzMrmYYzRw0u8s7TsaG/I+suypiYbVNvy8vf1SMvYRSqAd86y3OMhZ2P1nz9iWRRNPget
AFX9XF82xlDVghpLJ3lB7cOyoIq9byhR3eSFah9UZbTnpojvEU4mHx0hiiNx3d+sKjZWWeVDoZBI
EmLsSxj6I+hIg5Gfg6Svzl4cDnun9NU51Cutf45ahQc3MHONFqBOWlg9GgeqXvHd5yIrgIURIvTL
pnmnJmpn7aQhNrW/j407P777MJHC//neeU+eSOxHRUbX0MRFXkOVht3jPy1l+WVhm3zPyo3sz1L9
si2Gy+MnGm15NbQPRCeoiy60zzcFFKuPJBMzuC1NIprUVFzSfL+sxMmEsvKXl9Eo7cvoVwJGG43K
ZU8/vy0x6Y2u7AiW4YjKk/GBHt2IMcSUX9vXRHHfU1kd3bTzdic02B4IG+PtSBn/8zg1BX/uB839
YeXGaewiSqWtjRazIciAEdf8+nPRm9U+lKNHNkZqfG6bPO6OadBcynnTEOYFc70UFdhfb2ojhH2/
fWjw+QEwU29JZLb4GqPiTpDJN+mmQjPE2uemVEm89lR7l9XMkMXdrET+eezP7c5YSFgrYHktrukT
7rUYbkEXXOE8++sImPk7hj1Ny6bvOsIEoOZ5ehVjxgG4cpanwn8+wEmILEYu9st44K4kcKcs/qtQ
ObTTopX/899g+H97yKK7wYrpCv45dCJ+f8iWDAXLFpHYH67vqUPLH+8yWI1xMR26+Dsvc9x9nbfP
mmmA98gRTW7beCr3CDKMB4UIYaSYeBsq/uZG55BPOtKsaeady7YoNIirYnJwmvrYuRp5csQJk4pj
kSTfs8khL1Vv9tUUfkOcqD1lXT0QPFTslrVl0XdHCFr50+dKBccnmuK7Nuq1J6clb4MoGnVZdlY5
itWiQEm6rOpoIaVbwmlC8HKbZY52sqZRA+Sqk1WX1XdhlCcfhk4rMlXGc+nG1q4gcHk3GuKSR0gY
qj7R7+IEolGTWUjwZGdc7Xyqtlini2ejQK0QSTSDCGDVJlFmejL7AoJf19kPmmLhCYNpHGXQ4zgk
82qX3eRTeFnWlsOEzOpNVvFfj9KzHz4PQxBEnz6idndXCmnvKWJqTC1i79nxAOQ3Yfc9CGlkc3ZN
d1PdTFQAQyIS86H8Htz0nqFoAFLzRnXE8KdN3Zt/f9Kg/fr9pPE833A8GxOHawn8W/88MgNrP+Qo
0MOP3gPxlnVN+tCFxnRvhds0MTGi1x3i36mt71wx5rsxkO3WSob8Sa/Q/JGDQ/csTIazVVOE0iY7
OHM/AYtCShGCGM2AfYe38OeO5dWybTluWf1t28/3/rbjXx38cxsjTJN2h0cTzyy2VWw718pOtaPh
CMr3nd3d5Rrx2JGt2a+jpx59q7d/NGQ2V9IK31WUG3hhQ8u59BFdNceT1qlvdEF1b16PGCLAFZu3
fr5ctrqtI/dmFF8+D58PXLb7Jk3eNFbZpU9cWtl0yI+0LKtbPwEym6eW/yrK9nY0yuCPWCv2RldX
x9x3obL4vX5DSsa07ZOOxKAuZ7XNJ4RW80tSXG+Tyk2pCXDcsmkMXHoaecJjLvXmVr7zfahT/9Ja
XGtTmUdbWSJ2p9Wd3ocpC73C4o3UqpsjStN7q9PSe0HPC3mNV6+XbctxtobHAM8daKf5bcsCXZ12
IhMC5/Jfm+yhyxGpWUeLP/nGbHrzwD6YSFVqPaeEryNwc8/Lwrbqnikwbt9ifu7/3LG8WrbJWBHD
/a92K/IdVoMZaTDs//rA5VVLN6nBXGZ9m1C/X1w//MPOBuNmEMp58TK4LVYYPxF/0T9GY7lFMKo9
VLpWXiofDZ/RRgaRUfYhCIX5xZtyQtw6xHh9GOmPPFzelwPMlAKt48hH34nrI2E5AEE1S/vSKLG3
q9747gdhglPe72/dVFQXnj7kwM87sj3kcWI8TFLuiC5Yl5jfriltsOvomiW+/cg89tS9bhgaR49A
dO/iMqLOZ7vRIyEs/iHxQF4uO5dFpzV3Y4MleFn7eURtxbx9ftffn7EcYRZF8PkZbRICFzZzc1sH
Nf5ykQao+JaXSWmIk0Y/ASnhz5fD3YTwfe/RYdvWjtJegi6aNkzjCGMkmfpFtywci4KnwbLXbQbs
EkID+lJoDz3hS858FPWgev+fblv/fNfydB50ju37gvA/srR8otN+nU9CQxliLc2KP1LT7+5KE+Fd
nwTye5VG5y5tkE2lN0acw5bpwo7cbg+ciSrtU5tAJMwEjtDYGnQUnlm5W55uIs2sEzlA2SnuitKn
Q9TDFPXo3Lhp0W///Y8/R7H9Oh3mx8caZ9u+i1OIm66Yn+S/TIfHDEfF5A7BB3FG19ovypeBDByV
CetVWpU6Fj28K9ey7NeErMJV19VMKJgwP9WAl6egsl/R0sSHmHCI7bIaqPIjs2RzZwlNu/cISPx8
d1V4O7uNov3y2bVf3kvQWQQpFP1bPEySahy0er2h5UT3jpef663356vUqat851SjPLclOKpyRE1Y
liXpS6gI19KJ5gasww9hqyO5gOBWhy4V5zjzvM9FMkhUoct6j/AL5QaW/C7X8DnMTz8b5HjctuKV
iqLcDWY5HP2yah65hj6WAxqubiiwmniYpgxCedmkOzn48msGxcmO/fQbbc50lw7c4ii6ms9UwPRd
IenV6J3766pNxP0qscgY8+zwmhhxdF1eLYuoYrpJsLJC+/dPO+IpzE///utfbImfA7jjx//8tz1/
/cx5LZ0nj0WEwe+2RcNCG+oPifvRSdG4Nw7o/5DuzHXI9VsZx+OD5aPbwUJpb6KYlGZnXl12ZFqL
8dAdPw8LZR8co/8l7DyX3Na1dftErGIO92dLrdyt0Nl/WE6LAcyZfPo7CHlbdp919qlyoYgJkGor
kMAM4wuoW7bxSnuausWV2ejumTwC/yyq0CNPMH3tUDA9mxOpbKNWiLUVeCDIkxxGnppRtCHsOFrL
M+TEKQjeuL9ae3mGtOPhnK8qDVlguvKqsifPkFdNtVCHbsXrSls4VsCurDJay3kR3umS/FHDKGEL
CEr3CMfMh3Mjj2TTI+WKhhvrf1IvOGzn9IbKsEhBFtnqv38Kmv63HuH8MeD4MilTNfFnGLjP/v4V
4tJOKMGwdKJopIRGfimOaZVcPHIOdg41nEfZdKMmjnEEBikvyOuTNjlXHlWNY9z3mgf3cD7jNjCU
fbPtwvH9k30cKvFY9E+fzJRAiaMexIcmH8P97TJyGgnsxE4TQ7m+urRdG4OaPfLNleur3wZqxHo2
ekMB580mj7Ia0Z6A/c3NfnsxBRqkm2nKXg5Ke2Q26S50K2QWsxJQdR/SNMLDCyz7nw/lBJ8I0yxF
y9w/Dv84DZDjnHf/+WJzv1Egh9kFiiJtNVA1g6T2gzxyUsqx2uHBitunaAiejKByDyXFIEDJEQqy
wmbsUNAI3YMcIZfePcjuiH9q1VCQcifmAIanhP0LQX9EruvgggdqeCRvTL1zlEn9SFKvJvIrtMMU
uNlzkeh7aWczHa968jo3aRhpHzpqyqhjvNt4qbYFSRVLOetfrqoh6bf8719c3f6fjw9qj3XVtS2d
Zwj3s7+/uNQgUt3S6ekPnB58wrY/TKBpdfdB9NWK4gSxl7081kN1GeopEdMxICtwnvLHSE9BoJ+U
V1MzqpFKdM71WIKa/fI2eZgC7zqnLojhjcRTmtBv12o/S5aIdh3NGo/a1LtncuZZ/xDl9pzMO0tT
Rp3JzrQEOdukDZ/1uaEMGSJ9TFKrtMl5onHbhYrG/Vra+iTYpzyPka6HEp1pvbWXR7dG2uyQVFpu
0QG8ZuY5egnv6NOcW/ePYUuAwCfNejfNmVKfrv+pKy/wyVbWPBJHe/nJLKd6TUNsnfdoT8aTcsid
TDnIoyiqXzthKetP9mGedrMZlAnD0zfnpQl+5Nv5n+b1JkBCoD3W8tMAJew+iT3zVesASJ7LX7v4
wyivaOMi23j40UhaNfe+6M09Liqkzj0ImaJC87HBLgfdQUSUExiRdZ13OwPv29n3VSKLvy9yO01e
E2pu5D/h3VUPLn/LvQq39bXRrQ9jdn2LwSZRPzO/2l3cAfQMIazhuTwNQQL/xi2/uKM7LZOxYofR
gk8lOd9aKkjUfZB8tpLbfjsJEUcj++Bp0CkAc8qYBDvUB/uk9I+6P20K1ylelboOjkXSfKR+Xr7G
gSgObUnKruy2UYj+p6j0xXVu2urrqp3iezFP7qut4hzSaC75yFpyboe42o7wo9aFpURPENta9iuJ
80P1PmIX+mZSaoQklGi6kDzqbrsYMCElxfMTvZ0uBcAFsrErUJuzzaJ86DRG7vUEacLZD/o+LNtl
ECDIJ6/kBwZs+jx8kDPQZ+c/iIsLrGqJKphHsj81GKTwX+94gzV0FJjhBRq1kq08d0rZyNHbnfE2
IHi2WDp+6ZsJsUUucruh3l7pZpOz0cH7dXnY41v53A6o7Z+Dg4An5XP92p+f6KNmEdPQoIrIKbPp
9vj/t9WAnHdbHHy63O1c3gKIObJvan34fywWjL9JE6wVLMN2Lc0yHE11WLt/uuUqWqA4FGcb38n7
2cNwTiBcRqLbiNQtIJjMfS8KyQwvEfQd4ibfXI1u6RYPw1TdO81I1XMYGiGZHRPMmxHfiDylEZTe
VaibL9g7x8fShCuRsSJfGoodH6VNNjYp5Os6UiF1zgPW3DiVHsDomvyx/z/cica8+vlrkWqxubLn
f+S8EVmcH0J/7FGMKqkriAP1d7MKtjr5joek8PVVW8Y/h8qbkE4r6wJm/HwYeG9NoTg7ng3q90Dx
n3OeW69aSNqHP1jevvac+oElvQnVP9dR6SnDPUg1yqdqu3uYBsN7tlN9FYWq+07+XrbpHHjZgxN6
743Zfi382j4leZCcAy/4wK1//u9P1DkG+vn/qsEwgRhlghSxP3tONU+4+qCr2XdUpykmReX8QhE2
YtIhMIC5p5J2vaaaD8wd6pnZIrXzc6Dx0crRlFrCXaKnCCh7jrkSZUz2uD/5+2Es/b08Koz+2FGx
upY9Ip4AuOWhbKwRialpVHd9YJGPTFhuVyod1HXRkB9GvvoxjOCJOXghnt2wDBatV6BLOmeph7Wr
8LpWFBwCmwZPqrKXR9I2mXq8bR1S2OfBT9Pk3FZ0QY32KcNKNV8rirrHYIzKF5adFnUqUbaaYjQx
m5FkfBJHEHeZu2QAvlHaah1lT9WXkMOaV29QjRNpj2dWoPEV5PN9+H/Bz/zfPNyfw8j8Cj2+kCyI
VFbzuvbZWekrmjoUlaV8ixSrWLeZ8sVIuuwsG98aEgI08Yk/05vxQqn6EKlUL4KSA7UdZ+eqDdKj
sFJghqUfLMgCtk+Ru+iiLkJ7qP1q9Yp/lNfS5qvCjCOUYFaPt9ewIj5TlyWmvJ60K1H1EqCa0Ah9
OrdF0PLx+96+9S1tn8fNBJHapi4iTtG26rv+a99om5SytH/cpF9nie1+1XuAKTBCAjjRU7PqtAxs
hnAaatdJ2DPt/FFGgmRjTiV/qqFRfk4c7CKbqLIvnmcZBxkiGr2sfUi08l9PitoGSZH5BGc+QZ6u
uEP7ML9KEyYa+KiRCpPbK1hKeYoolVoUZd5c0rRsH6qoeoyE2lykiR8FfO4QpI3sap1HjWNIFhyc
1tGxD6Zf/cwQlD71RuSdB8NFmDq03yu7nlYtRUb8qlr7vQzbh67zyPKClHasejdDWwp7B9zs3hzd
ZJv5I7pDIqE2V8nzPbp6K7vplYdbE6r2r27VDC++6PCxP4V6Z+zxY/9qdN809kmLpjda59CoEhQg
pE1OGZvU2Id1qK2Fiq+givP2Tf9eOZ3xpjbl+JCWKoHruUvCzLCqjNFeUUVsvFUsCe76Lgsef52T
B6V5QUTRXod9WAL3L6ny47/xHTDcpBbUzoCAhjGAcHzV5k/2iHtDjYG6jNZIOrcCsJI6NnDB3SYl
5vLFIPpyrxgihZATRe8xaQhyPnLpDr/OwmRJyemzJicnf2Sk1W9w5LaL/36j1DRd/fwk5FfnWPIZ
SC0PosSfnoSQAIoqpQzxG/WT2sIoXJvSJJpyCkFBpCr1vnO3b4uKYKKqb9AHLg63eSHJ5ns/8Q9l
bzQkZgKraZ1BWwdj6wHk7u/jTp++xh5I0151gwPF5+POGLNtoOjVKbNsHkiZvXXCqD5JE8xaOJUW
miE3mxywJpsfcNI9+D5nlpVHjXaaayuLUkWi7QZpF4QLyNQNkeG2OvJIZDcIihjyUIWs+vVQWm27
hs33xwR5WBTEfOIYZuR8oWZurrPns72qmuBLCHvfmQqOUsUvnswBSZdauKwcxky9BBXJ9dnkNAsr
dsZVXOfhQTYUZ4eHsYBNTCCDMtF5QNrkkTuP/q82Q/Ri79vPt1lyKjEyJHlUBCbCoiZhs2ihOSsl
mYJm4pR3re3rW2venvnz5g2uzar2NVJUZtPoJPlRSUlgnHvSVHdZsiMwQe6h7scn3el57LMRNfJ6
/CirJNiYAWiktrDHjzAK99RNl89+IkzCfgYpsvM0PhiQeK6IHvvMNy5dZV6knWyYnrprJ9jKrs6e
Lp7SDytG1AOKJWAasY8thHI66qSfqfQleZgENrJ7nq6WMDXugmQodqFdWUeRpcU+tJq9PrQVHwGN
QuEhuPg+3k0U9T3VYaDuqliby9sZDaeO7AZ1LLYKhXjLMQ6iR9JUyEQckhzAi2gv+qR6d2zR/W8o
ISyixvR/Aot6I6ZdvfV1by3V+aQyVMCOBXZMSWEEh1SvBFtDeehk7BKvjUIcfiEPDdX310VcUbA3
hqWx1C3TJQrlbQKzgWcFyAYiu5JuZGwn64g4WuQ5rWXgR00zAFpiJL1fBG8sIpLFMHnJA1SH6QkX
LkqIuC4CP7Pu0QkelkiixztrmJxTaDYe9QfKVvbKIndO8gj+Csid3H50k4ioBIJkQh3Bgsh7rhuN
3abRI3Do3HetzEfqQw7IfjoNQPALff/p/hxZxqVvkdJJ46jgGZWiS4MC8dnJAToElR69JB6B3kak
4YeZ2z8clHq/D/m469yUqh2vPyuCGpBW0IEz6T/Kxi3t9BD79r0KN8C4DiiK5T/mmfYeTQbBbDmg
tGgnFmW39jJPPfjjROOm2kF23SYByC77VW3XqHUUp+u8ecp1VPb5eajXU+Q8vmIneamhTo5RleRL
LYxn7W2Vmpa50Vjok/Z1sXMiUH5cJtBlRLWWY0EeItCgdS+y1/pZ91RW8TcrgTFNiXO2KlzLP8rG
K+MaNM/Mf/xta22hHHsfcHhaw7X4bXeEM+9au5+8knLU1ZI9J/dyuAKDpa2kUU6GmxpvK9SwhZM3
27lI/n00vE1jpcS+cCqfQJ5+k+Y4MkGOU3ewkt2OL/pdzM3saGe+++w1ylLaGxfYA1F0CnE0N4HR
GWqLUUSk1msBG107176gb+3hS+VGQAa/d6JSiJQyzau++oIwPOk7wZncJ9IWjN7n7+36lTl2QHJ8
hVz+uRG6TR3ErT8oE/DmntrCbh4GYMFwEBftXth6s9cKJ9m2ia5QMaRkJ8dTUI2olOgHVUzO0Azf
ifEi2Iac9JGSE3TdvZZnmEic1yEdznJmpKuvce+5L5Y2jislAUHlASX6+1qBCxhb2MXJ6SdtDz/U
KVfy0BwE0Ex5OJho6RSw11T4iXubSlfyuO9qz+62TmCXL2WqNUs76aNNx6bxBQmh5r7nCbJi2Vq9
5KPLGxnCOZejXtrz3PctdSlHKeQQ29rOzIXs1im3NFMblDvZDTs1O7Qd6xTZzfjAnMS0L8FUwhjI
uvCnR91W6/cgq1UfZw0shC+xT+J/pLnUz9a1cm/5mn8geS/fKW4YbHpgf+0MNnYey7EI74H46M9m
hogiFcDjVwB2+7YylC8Un2xxxgfPdh26p8kY79lvxzXlheLDt+v0QSf/+jlXIxRwWxOidmZmW0Kw
4z63eMKM6UE2ZHuTFvS722pOeujn5mZTfHu4B+uE8wvdn5WWxdSLUMImGzzfzd4MY0JdjWsT0Epd
hIcqs90YOAyOssm9NNp2WfP1ZpJHk1JpKzPKtY2SIjMUmcb4JdW9I4k44rlxonIv7WjTj19iVTkq
oJaGrjL21Aiz3w2o7Q/HMH/EoZw/yiOEbvLHpBt/jY5zV9rkqJeQCtP71fRu1mGx0EfVegTJWz9U
hLwWSlGX38BYIRQGunIMWkQqoVFuraLUnwoj+KpPrIBJF92EXlM95mNcPcojHX/fkk22vcBXxuek
uAzLEUp6COcFFjJc8ym3AXnyWFuU2jpjtpYD0na9gqVHTw5LtLWJKojHY4wM3ehIfh0x69KVxNno
ONZBf+36uOopAC8OfQWYJ5+qcd8UPaINmiNOU4HQsamDwHbYLqObOrSnGhwm7KYIVdYoNl4y1yrx
SaZoi/7dVSobgeIRt1761XdzvsRlajyr8AU/OgMUEhw742w2ib0aysbc54la7712jNZAxooz6Roo
EZc2DnAgF2t+ucmx88zXLMrUrTH3pCnKguSYOG0MARGkbmYRCudtYTilXPDe1eY3tiof3MIOL1rf
ITVuOyoVvOT2htRYpJPdPmtR5xwKNckXelp2H42TKBSRR8NDpNvTU6ObDx4aJx96lqcrqO0kj8yn
k79D9WMWn0slXsvAPQ4KdyeD9bIBDg5Xao7dy4FchvVvc8zERy/FKu81pTWfdDNedUnXvCX8PvcA
IGY1qLB5i6kiW/Wh4l5H+SjRYC17h6UnoypMtsxI3WezKf1TVpLXF4/qQ676MalYuX8iLBs/5Dbx
67knTbLJso9xsI2jSaLgaVK8YisS76SKLIKlnuZbv6zrVz21zLsmrRy0G+gm+vC1GXvrUfYyX6dE
sYwvsucq94EztE9qCpQ7LsslxAv7UI+9fZhjdJBT50PZl03Uz9JsVZ3c3ybKgU/dFgQVuWHFH9e7
XeTT3H+7ZlMSA1X7Floh2XbHVg+ijVFBwotwrIj7hHUzTK44vVfF22i39o8GxKlhApS7w5l2LKNE
+aipulxMhhFc+vnb2vXquIc9hucdEfiVNqpi4w/4uQctS/dWQTi+4i7yJbBioHhK8SztURj9smda
crRYJ1307muTRuGpHHC7FcVQfWus8tGJh+DVoup5Y2bswerRHV8r/A9ygmIn893fHI4RfJ2DPbUF
v4+g/pZRIzuQm/YFIqt5X8VAQrUw6S/2AA1enurG8Y9AT4unIaiNrdk6yQrk1PAx5SAL5xc3Ksgy
QzMVBCNN57EwSKrO5oE+oco9j1CwAMNPYQ654DILXDYy/1umisuj28CneZ+6cjJl0YjW2EOwvF1K
Hn263u01dBb0ZOZNxTKCHLey8nHY1OXYfLjVKu9a8aWm/mztJnxMseaKLzh54Go7I75QYyKHgypL
OS3NG9A+Vv/s20m0ywwFIBJKGPuhd6p9pIp6f+t2s024SssCZz6U/evE36fcbEVOyU4uKkDv/zI5
bBA0qSgOX2iQ1kFF8C3QPe25rePvIUDaB3PuVSMlm6K3pk2joAekRDyyQgoWUzhic84xb49FpV3k
/+FycodoX0Z2eHUyuR6et7iO3q4epNsJ136sUNc3T1anQoXMZoU7BWYIET7wBBEokevRbFPMuPzH
NApUjUbvYNgO25K5kd1bkwckvjfaz5vl06zJHFAnapKeNDc0lqq8vog5Nw7wv046X9PCO6KrNYrJ
4lIgiQWU+Jn62Iy8K+Ujhg0DBWSCMZYn2oOiCXWp5B5C5EALQ+HbP8bBeTXsoH/NAtu6N6ta38cA
aB7aqASiTC7vXV+kyk4HoYy06gy0MmzlaJvdr2aAHUu9sZ2ubS0JTnKgUfrmqLYr2Rlj03funJGi
VJx2u9qLFxmUmDsjUMVPDSZO6CX/dFH4M1JdoluKYFcQThMSp+q4q6Y+XU9uX1xITQTRygP6WzIk
zOAk1kinpvBsCszMeOll1nhsbRLJjcG816JqFfpevQyVqflWdiuZ8RyVLnonaRk92nNWH4Xp2zGf
8rMJbuRONzP9GyV8x7AR/gvkfnNtqSbrVyoDX0zXv9Sgwr4MjvUyqWmOoG6XXVTHZaFQwq+UXTmg
VPUmpSbjUZoUJyV6TyCwMd7YLZP3oBU/NFG/URhIsQs8w5XhBcNOncR0ZGtI6WU0ZN/NfO9OovyR
diVBak8T58RXyi1/er2G+ZE+hw0SZ3JKPdprgxrMD0o5IHSVjn+ADeweeh53yxZ21YfVpRv5ujjE
+aKyRr0UFsoodeb3j4M9/Wpy0rv2adBRTvEfu+cOMc6kmAz/km0ThKn/TL7NGXvCBfmo+XetsM6R
r8breCjDV5Z6FDwPYbq5dt0aDdiQ/4TsTlpMHSZFhDvZtQSI2w6W7B5nWvhqzVyQUhPVgxyNGv8d
h7TzyK00emUb/FgMTnu6XohAe5AG4iJP1Az7zu+bFD4cyDP58E4JYfUCMqR8aEtb28dETSu4QfNz
/PZ4J0muL/EmN3awZcMXNxcT8siadM2vWtORPlqOqEHkyfSdxOFp06o1dd0lPxRwg+VrO8JzE6L2
fowEmfUxJ2mlNOrHFk/ylyiz0BmayvZCOTcbQYVUW9vvs72H82JdAIA641UHIU7C6RKSJFKP/kgu
T0mudeFZ8UU2XptsVTKhHq+9qMZPaytbBFvEdYKrIG1jxF27cEA1z+wQxRLDg2x8vUECWx6O3ns3
xaupDvzX3HfCfQ8PZGGKyXuNdGRM9AxRJn3uAg1wYEZq3laOAoP5UWSm+yhPtRLEw1TcZTg+iouR
WNdJtlvooCnFBH+CSwDtSjZZmgX3aoNsvMnSBFWx6tDno6etxsKBmMvdCX222tXYFUZA5GMqwpdy
KPcAGcv5hvwI0rHQlkGS6ouahdBRo2ybotT0LHu5FTTHv+2q3o/UgM5z9STp5Vwj1OvrNHJW/7iG
tEvTEI39AVfVS66m93IzRBRLv+9aYuiOnkZvA1BcaYd0j7JSnldbb7b/PV/auyrPn6uALYdt+Pu2
a8kin4/0lPRyHdjavSJwlg+jMm1yOBt3ty+kZRLcmPpyL02u43on+ZWt/F1DhG9bFqWCcGvVv/2v
yzs5oDfWz6LWQtZFf60nb0vBVvQavueWwmT7HadJ/4EHvNv4FrJVztwNo/6If5SFUBLrcI4I9Ui7
IVCzUauJZ5tqZ88d6/yK/UagGy9KmEYUuZlUl6Sq8iF05Uvld9bZ8AzxCCGQjcBst10WcmzNCxxa
aIXpeWfvetXzd3z1cHT/rtuoNSdZJGJsNsFc2sF6Qzn5IOtkT9Z+FLE68/P1YSltqYPo1RQDvdQQ
8yQZRT9VQ2U9xQk6jZZXlWveXusJp7m6L20D1ZVCMZ/klN8nDKRzslWOSdFEFOB5QMJk0p3orM89
UXFPRIXkOVaA8VNHv+vsCbdd1gz+I0QJBFGD9DRYlD2T57DLEiAOHQg71g/Nwzin48lGnzdewnLe
/b6rt9IUzxu0cG5snFoLMj4FARpCeMqE0MikBCOaz5BhdoY/PFy70n9oiuIhKmxoXLNLsZp0bqgu
IFDihGsWQf6TbEjpfDMGu6SswPOfJqFN9yzeAYTO3dZnxWIWyhdTNE4FZ7tYsboaT3Iugi/IWE8t
2pPz1Yxo9jvPOg+EWZUnQ+/0p+n70Kvg4ZQxR3XXjLrd0PQWkmaevTXj14z8nH9Un1oVz2reg7AI
lk5m/7Cjmtr8OGV7DZyKIIZpP6paXJ+rzKzOGmgyacqyjv34PKMZGudRDspps8n1tR21HcWGPR4p
dJQDuwfHzsNqGWnRk1qBdGZBM5ELMid6yOHrzFKbpuVgGPXijzPlJCsIfogekuCAW+1S1cY5Nc3x
fVLZ6uM+Qk9h7lIv8CXh5nWqo+k6S2vwqbkNaecRG8W5YU3Dl3GCqXqzZUEWbomQlpQxNig2Ah65
60C3xDOiCWGLaO8PdriXXdlMeZARVgLUCduUpbA0aokCL1QeCnJwwJzOp8szmxXxTTC/tV1uEAqo
L0EZUn9rOt0PUqM40LtvaqKSDFAZNfLnyKoHGo8nv7dJLeyUL4Qmuh96rLMX184pxPYd+jltsG47
ixA6IlVLN6sgMGYAYu66djoZvQrpssqMl44KBsBV6gm6uvEy0BNzT471VNzIMXWeOY8VldCuY//z
PDmmzTnQv88zvYRs8lCEi1oU6P4MGRG10W+3ZJn3ax4DxVNueDB+5nQmG3VNE59gbDf3bRqZ33ry
ou7GNtVPylTl+16U+b1GPsyXkrVZMRnf2mD+yCFjEsuNxCNppjoC4wxo0Ieg+IkvVc+PpqpDYxdZ
DV/Q0uFROF8bTP9xCBRkETTcJnqv5RutEcqBJCaETwMTsfMytXZ10v06Gux8A5kz3Bh5Oif+zFNu
o/LodhpgbSjBmR8/slxHgcKw3wNYcOtCiGE9eIn/PoBIDzMz/cpjqrnXNXiANrfnZ96mk82N7y4I
AW6C8Oie/SokOQ2915U3Kt2zEosBzzl6iHK0U2vqEXFHGJmDOFfp1pBSDHGxKK99pk4eR7BqTvvb
lWqHfPV8vjDzkak2qn3li/YA381YBF2szGJSdGuHD39uOhfBE3AlHF4nzkdCiV81vknr2zx5VE7B
mWw7Su2L6pXbfv1PNfscqGz4wZK3u+si2DaF7QQk0LbFoR4idW8iY7UolOFRVM5w7px0PA9JxZKI
RAFpko0F50YPayTd5ll4sIfzdVSeEFasEDq4nLdrVB63bwRsd7drRMiJ7L2wepWmlFvJo1b0JAnN
pcAkqDsI4VEu3MzNrZsqwVukQtQJZEWxHCCvHxVDc64eln3Z1MIX5JCXC3mBz1f9ow9i/1LqpktB
upVuNJKIl5qjqK8Qm5p7u9G6tR802munlSWpN4O1Kyct2Y6zcz3QyVQKswjRrSxMX0LHm9agGbUl
9JLkJc5KfWujZrMYezV56SwBlCwDI3vthlQp6V7+InulQvauV0L9mTxR7qvYKPfy6NYo0MKKO9mP
iWW515l10Jb7uGnAdhetdm8r7bMP9/cuDRq0yeq43oHahmU1d2PbSvaZPovRqOnwguw8WUEm2HM5
imihe+gG8C+JbfUvfeRa6F7b3wGs9y8Z7o7HGC0eOYa2qXH0ouIkTxSBb5zGINzLscSMrHPpKCs5
lheFc/EDSAPzVbyMJ16TQejjrxnMULxo3I2COBoXsdhkTmo+y3nZCOOowiMqX9vpzSVhdncZtjWM
htbOXvx+3AqLUCXVAvnLFOKfzBHKkWNuTBqwHg/iIAf5mYNZ91ApkaOKEwGPZ0W9kd28w0+Abhng
4Vgj7l+4SBYU0UPxdzOOy07ttYM0T21V4KE2p1/TYmSvdiAcgEVGOgJQ86kqIG4EhJsJaWm9Ov/q
yhPluDw7bmN15Ycm4pUFfIbC7tUdywF8TjyySemxEuMwizkuFILpy8Y3PD6q2diXlU/eqZzkRmRS
qxPOxV6fHm7NNATqgx6bCexOfavNPTko7WLE/00duFete4iXd9KYaVSxg+vmMteT8yi6r6t2XtAo
/3QF2W2EfMnU7TWxzAc7gXFDEwYkhnfX3EfZum2TXofSMrtEozPzOH7PkYeKEqcHhzc7d8bhKJwR
yBUA211pxvVrVPJ0HzwrwB9Dt4KpPQk1Psme2QKANbrxidULW438IIISVENVIs2jEyAHbGrMdyzz
HJYChnYE0iwG8RQvWOpkS6PL85VAmjVGnJhIe6ASN7v2tco7hqk7HVJTN8/yOm7BAzwzTtN8PfSv
mkdr9Ek55yWkiYKraTeK5h9putqnBGZJiLyU/COkrQP6hJhn0N6HnZavNAQsWTVxjxRTUB8DFHWE
6RvQlav6WM2NtCsgKEIU0B7kVLMEWX3HO3W13abJs37PlfbUHcuDpvO9b4to/OL7AA20XH0fgIdu
QC82q5jaPmkPfHt6R56x2Vhq2a48E6VcFirhwSzjftGUpblu0667jE7aX0JtE7qNeZYWVij6Bj+n
AknKQzwwzmCmKq5Vb5XA6S4mSXwnjf3/dZSEIIqPotBbyJPDVPzsSCVe2u0oXtuh3A5Zqp+NNhEU
FsKKZ5P2pKWR+xJ+lcY6ctunqnMIvnBCNuCuyO1mL8ds1vtHTxnf5FiAu/ZB18EHtuhJXtzOeg2m
6ofu591zXAb2U2GvagUu9YLLvSierzyY85id1M7CFXmzkVNhL01rYCU1NwtG08n3Dr+vo4+1vE4s
WK/2EaXDtaYfjXlnVM67pSIznrS4B8c59wIVdaWyGfp7JWez5EVIT87z5SCYKOtJra3P8/Hf9vdy
0DemCpaxeYTwRtJS4qOv6g7uzi4scVf0hXnhIWVewBVYaIV4+bapQuuCdFNwHBGZkYNyWqgN5hJl
iGR1O8vqn3KK1c7yHL2A1TeJ0VrcThq06uL6evwgzwEn7e7c+YXN+TU/vbDsBnF8EFX0YtuddkQq
qV6qIvRfwaX844HK/Rkaz7liJFReU3msufr00URBS7aKQfIRj5lVCQV0L3Ifx5rCJignQ/IcOWOz
6B3XevWLdBNkHfiHIX2q56YKempOUB9YZ3mSPnkuCwk9sg6yJ2c4Ze3ceZ4JD3M+wevS+IDy7DcH
fUNYdg5UTrKSWzK1nH5LNXBxp4tQPHbuoG9TpzuSETGod5VsI98LHjT1Q864mii9FI+yD7T5nsw4
da/NJmmHxgYuIy6HpZq33TE3arYgiSg/ptqolqWqjbu6Nvy3vnp2U734mHrV3/Rd095bkSjxQSYU
xYip5hYKn7v0iuKSz43pQ7YMp7DYSpuhaTh82Qa1bnChEC+/+Dhhye7IkVibx+SsAtADhRnlg9V3
xtGYG6BtkJCtJl5JW60J4whMwjg6oXNm46LvbqbSaM3HSDvrNeuCO3l6Qao4P3g0uFNBSc2PyRbW
QTaK6+Hqkod5V3IIB3pcpuyOFrdJ9dD+mk6812IF+p9uGCBTQWR2C6vuO/eNnwh+EfEcpumg+WHE
Lzjvnij4dQjnq/7XzHbWmm4o/1idt1ICtfw2zmoEaZNaT2MovHukkOxDbNTaLoKnNKdVB2eQC7vY
CsjTsuBm184HQn7uSkMzb63NXUD0JLTZ1hu63s427lC2zgVB9jyc5bkm3wAurhhvXpC9UGJonfQh
i58noqvSXIsw3ithNsvxMCswfG+Zdqn5X08yCpEhLFORvYVzutDCb+Dk9WXRNAa/hjE4BllwR6d4
Z1/5Yapk1XSmZV3K0j9Ic6VRlzBWEN/bKCnfM5T37oqhtwkwD1BWI/t69qDruBGdtD0lYOAHgjEf
uGIgeJAntEqKMfgwxvCEkspMwGiiI278EqQOdmg3YNYHfXZuBuFHOa362CrewwxpMdea0JvIB5+t
i4kmQTozL3F5dOwYHzpNjxbKHN2uelxAY2fED2TOimceL3sZ5q7+P2fnsSSpsqThJ8IMLbapdVaW
rt5gLdGaQD39fET26TrTc+9mFoURHgEpKoEI919EYbeZXPxxZHEcfhsK79H4iv5udRxLFPflMAP2
D7y3Or+aKHncML15l6etiiRbI4EElGl+FbF2hV99NCl6VPgKYVA5R7vJ5y/qyX02DXfUqcIFhBL7
VGIcZIEO2DfjN6tT43GhGeNTnIQGnlblUGxD3Q13OZyn02RRR0hE623VNjShNbRde2k7KAxD3B9J
rmrYyN1jRXRuEWgs5pZldt2G+XCyV+xROdZlgY5Wn3nPUTUqV8tLT7KVGOb0PGuezF1u14tjUWR4
+Q4xbCIoeqeipk4fCfiLvmaq/LqK8D1zve8l+vY//FltPqbws2iZ6Lh9PX6HaY3LXtRbr2jHRDPA
qAKaO+AYFg012vjYj9cQFe/NDmbyg6eGqxGLctLbBmjNHMLCOjR8/1LqbvcUAK3iRv4YDT2NPqtW
iYHIgexTwnI4h2YFSZPOsEkYkWg/UHpOTgmUgg2vS1ErMdpl2bG+mKrMvJZC1e4gMH2ofuXqmKEf
QFHNYYK7kuAwrRs22MUUb1rdlDvDtMC8DYb9UeNSgprkV67iYZ2G0Mm5tf7S/XCEF4PhFVoOtbFq
jJE7cBIxCUISWG6gbwDIlLsMZLdAyvxQzZu/+/819PN4oxUYj3+25eH3Zo29d1Dl+s0V5I2GMum+
OiqwEEctZmECt0JbAqB2eI08JfyKcyem453pPdcVjG+QMOqV9Li29WDMosBWN0clbsKFodrpoc4s
/4bkVLcNvZAZ89D6NxnrYUMs+S0bmy5XSQynHb/DFP2dvJyqrQDy/D7W9lcXhaWHGgrDU54ZW9SZ
K1arYsKS3QaJzH3PXouBJBEoBnHydawyz2MJjMHDQNMaKUDmYD8ekc8ud2qoFztwN8pj2HMNlcyb
XjBlcblqmozaml+/TeUwYJFkJWc01+s3BRemyi2iFyR/gJh2zqMMt/ng7ZMywz6cucIbz3gfUL7R
7WSv61m/oOV6F9kpQ7LZFv0RR5X2ZRj6aeehj7w2e6F9kBE7i863nlACD85O2Dwng+vgV9fFM8iB
F9e1GG3lwVvrcxOMXY0OdJ5ARqUJMUE5KD6VcASuohcjKoOLFpLXV6wPDAzfVGu0npsm1zdgxbCs
5gt4NvwZSevU4bJrFOvZpThxMcv4Je1xa9fbHvff2jgJyxFP3YzwzBGoAeAbJ8dxxoeiJhXs8XVM
QA/QK8fFbbSsmQDeZKsfdfQgMiCXbuXdAAmXB3B29kMIFIDfbTN81wRu4l2effHNOFwzt2d6o7vq
RZSWjgA3I0pU5RQceFqyVssGu9OLP4HqcGpHxxUV2aZGOItemS52FZ38usnfnVgLQYsl4mAZfvbe
I3fa8xh6EY7dXfoSi6KAL+K9w5F4zUxU3xr1iJBwQH4E0S+MeXC/+jHbk6cVP/NIh+bmmIZyiUF2
HoaSxwzXv/WMq1awMPD+uJlpGO8yQ1HOXq/93qhp9WihybH/jLcgL1NzaPdjjryswW/sQ5mKqwDj
/MvPklVtq+n3PCKjZ9eAnWBdJptOsE5UB7U/2hMvrOqZ/diWOlYhCLd8c0p9E+vW+MsI/MNINuZL
oxf1Uh0D72RZWIIoSS0WKvTq18jI4wPSPONSNuvQtnGMNKnSzb16giJHmPnWBnxa/Urhtlg5muPu
xrnX1kkY2WZFcmfuZTIEb7nlP4F3fP066Rr6Z2Vyk2cqBRyEoumfgemMz6OBoPJ8jG7o+c4vC/sq
huErgC7xy3f3pto2PykGY0KcaOWLDZ1m3Yxmfs40kvtWmOXbkTzvTQUuuRxDnHsTt97B0Wt/ZZW1
70m0fInDoF7mUT3dEj2C1K1k7SEvw/FsqkmBwIfQX4y5VIsBsPvTFkvmf+0vbgE/MjtRX9s0dQAT
eAW/ODjxKeTb7YByw4PlgQDWseyzGr5HYPzdQcmfAY1q0b5y2vqIWk1DTguZbUokZlIf5UZ2fTZt
PQJU5aJb9q9jctw+FlrlKTseH8WlnjcYG6UrrcbMCaXK4kJ+CQib7NYazA0/eyLWdMzYGSN7YbW8
eCwM2mFfuDyL7xurCJgd9e2m6lPwqnNHjwA32oWN/oFglr8XslkjjYwKIYDVeYhqTbiOJX5H8QWB
XyridbGQu2OgzbtT3mwLv7vce6rOj45d51fhRu7+a3zoXnFntW9YVW8isiNvk2rkZ2qKQMrmZtQG
zc4wuDlofhe8qULHftEKpp3s5UldLaZC9GfZS1Ed5S5FfbLGqnqaTzm0mvIqTxmJCSubuSlP2VP9
WslmwPTmfkrZRB1ia5mVs+MaVA9NS7YqgI6FSJmKD/OfmNzrHX86WH2Nb4dsf27kcZ9NufcZY8Ky
a7z2TIXHREzgpS0zCOEoIT+IwHEfXLhcqV1Mp8+4OQw6ZnlgJuQI1rfuQzqjElsysVSo/jlUr/lq
dLvrF3LccDANirLcn5NtH+LpVc97mhv/3pMxlkq/e/8a9596ASW49/MVaXD2UXNNEt05tAN8QpSI
YMi6nmmaS7lrmhOzDrl7HyDHUszTF6HbNfdDZayWx8vdfx1EucQ5lJrVrsbQySAK4D4SdQB1s7QO
HqYsCOBsaEwra2A6uMhQfPzTMSZOcIE+v5TDPuNegsYs9wvg9qSq3YXsbk39DKq4P36OU2I9OjTR
+D5YlrNvfU/dOI06HPRZ7LqzzByptLmNocR4iNTCN9ef/WaZ0y+HyuB9/L2tY+oJLhAQKKpPixjL
R6TBvwYFxltqmreHMIr6J11r32Xcr8uFNY5Do0PNZ5qX6kFwyxpNechdFNT4sberurHRuq5Co9lR
esTTJxgQnZ2q1j6CsryPlocwufSuSfksG9T+OKq3lI1HiessY3JjpGCLgfByV1ExxercZk6ezizZ
Rd/kJkmexOPKypVDhy863PvxxTey9laqenVLy+TVLMvxHc0E1Ak3VViqL+1L7TvdS+N3Bvt60nUv
Euv8e982EJ7MgukKTdtdxnahb7Dr1FlfIRQFZOlnbQjnpEfp8BzVIDRDldVTFPvDM1PdYCeYga9k
r9JguddM3jfZmVaGxhTpCC4hFXhm1xvNCPBd6EA0mpV3lptMUOReWP7YbjvFixf39me/3HMqscOV
QT8Ikahi2yoRvi04Iy+9uOyOVkeuAjMGRRxl25mDcu+vmJvqUOnJTDIRM5AQ0U3wPq4RndrOCa7C
7X9vLAe54CGeqs1fHRAG0LmqXBXvqX+OIL8XXDMzj8/8XpZ/xeU5/bB4GtHq2MvWYOs9VTUSyTM3
SLJ9JswM9pZZwNX6h/Yj4xaLNKhon0QixuwNxn2G7nsu7KHP08mYPOefsTL019n1MDhqdtXszGFK
cN6OEOuwfLHzkgy7VRS8Rsp0fVHsOzeZd2nLvRylVFyvopMeYkqeYBJ9QcLLvJj6FKAhNK60Tikv
9ugjRKxFubaKlTgHdD/3mswf+s5boBWfQuhCtcKrx+ht1PkZ5WaXYSNFM/eRnke8pdqDG47fDC3+
qc/QJtmZWI9cJQ6+DgDAKTA+YJcYvYFl9A52h5yhHIRDBrYFbqWDbuCEXNbpEjxkc5SDh9A/15Sj
b65tU0/jNyHDTWbVyNLa0f1N6dhxKMqXO/ShzD/wsUweJKSBOUpzIwKDJ334RDqAQf8rUmgfcdIl
D4CFmzte4r+f5/46jfX+eY5+gCwGXfkg8hFMAYnm8Fir/oiRYqgADZs3MBvbVT6l3CfyUkBXVER8
yiCsnuReK4PTZLM419uQlds8SPZHjY7N079Gyd0ko6KO1BnQ3L9OIrvvB8VOmJxwyGJFdEw80Ww7
4T2T4FWOoTlY9VnuRn0ewLAiOHJBctOA1ADaz+nA2EF05HcQ4eJtxb5yjMiO4E1wGbwfrevHqzmN
WC5k0VFWIv9zUVJ2AQiojnKkYoQbHBXyg4k5dVpBUK30GU1asz6/y7Dd23+6G7VX+suf5hChU72Q
2mwa+kfNKk2GZV9Z+PJpcRtsP5XcWmO8v0BsUWW5/Gnez4CC0YBcTtZD6pz6m/ZhW5Zxk5va1sU5
NkPg9iF3ry5slH3kYN7S5cK45U1q3pIqgDGi+DgQ/Yl53INXTeJQeJ1PJTsKp/YXo06F8TOmqva7
l0ztUZ5Jxrmvrhrw49CIONLQivhBcbBQns8tQ7Vr5pRnxaM8Bo+bA1kkfR+xxoK8Xw4no+V+1fle
xwy1ihc5gh2CF+5jtmptUeyaB4x+sFLKeDgE84GlHCR3cYfBjCx28Tee525yU//Z+4x9Ts7+a+y/
DmmSpsWvDOn7oWPhM4FvCERQX33gzKgNzxu7fwhGazgIHvMWwDRiVeG8koE197LlJHV9zQ2tujpe
9WOwKlDVf0JyxKjjgCtQ9N2NFlLESVcqZ1RWcbkOu/EtnaBTDsJvH4c+s9dpqfhnr+20nak16UFH
wPnUuFOwNYq2flBMC1/4LMpepqli0dxZ7msqhu6oCBV8FAUSF5gmmyAbslNZHbU88k66H9ApOvN3
pxyh62N8MvVwobIwVlMrfijmwmIcxc7Ftbu1bMmNwl3gkBrtj24MknjptFG/Lb0K68XZQLixU/PQ
BJDNgyjEd22c3OdOqVm05vqxtcAUUtJ+8KKLY1kJ8o9sEp7Gtxbp3sx12qts3eOBd2AtqJwoQEwz
16754tuRdZAj1DRNby7iywtK19bOdAI1WELQAJLQ1OH28+xqhhBon1M4/4wVTaqsJyPNVvI08oSi
EuOWsjqfaH5T1rwZ8qTdYxaDC418C56KN4tna89mM43B0kaZ4hy23fbzPQvbyB8K0qf/+9P1GEBh
dwVofn7bcjg67PdP9xn68wk/30FsupRE4sDe3V8yZ7kBUIXpw+drxo6DAk9OBe7zVbtIwW/GAmMr
Ty9PWEf57094/7ai0EXqd/5093PrVsB8h08nR8vzy0/YIJz2+Sb7+RNm7f3/d/9a+hISeDL8/nTy
aNWxDkrggoqavwh5dJHlX2K9tg6fp3coOy6GGgchYHjVE7ijme+qlufSFu4jpbKnRne8D8g3aOxh
InbINb96K7R8WdpKdil0z1x7E1YC2G1duTFZT7lORi6cfO4yUULVM8XjSdGMr7JTbirAGIbljffx
dQdpviUBupH1UGy0xMktkx+f4z2N/CHPfCacrroShsJcr5pl2jNM45vY1R7DoNAf0dA6uUOrnOO5
NVZOfwhjvlrZKYfZPpL1zLZDdDAZ4rchchQuksfzOeRGb8thnXVO+a+YnzQbz3aa6/1Vxrgh5+/r
C/ky8qjWxOp+ssvsIJuDNjYXwM33ljxqaJEzquwKOdI/7zfUe9AHmvsgQzGCDzvEJIrl5/tFM/xX
oabNUY5I2zg8O3pzf6cyhLY7edAhCan28YFkzPhIgk7cvxLA/uVWjTNg/MaXwTsbfp5fGkWDwDoG
0VXuWWkGdaqvy51sOhjgmotKB4EQmW28+mu0l6jDvobt+HkCOUJueAU/H3+/wmfYTkpc0f68wmdH
Wonfr1JAQkE/nvmQiqebqYbZGigzqW0mHRsde1Eo9UGyZzqPmPXkDUeqzi7l9rq6eB5WCYMatjcD
dMGKeo79rIRusOxwjH+3mj7EZtEYv8VFe67dzv/lTdRq8nBgTogNMFLpqJKnrg58Sg2/O6b2s3UC
5T3MPBeFMJG/6PB68Lv0zBvUJZamhqFeeLva1g475+gonbv3crfeDwq/XJzypA0LMy/N/87FNZ6A
apVi0citxpS/NbpsL3sGw5sZRzm15IXeZePpHnUMbzHwIFiDqMj5F7T8l/Nl1OCmrilauhEa05Nl
lc/lbO2WJ435WKE/tI2ach/VWkTO1AuuqgceBHyxggBlly4TPWvPU2Orj7HavMi4i+XYKp7q9sCt
VYNTaazy0lE+wLNqG0/3bQrJHD7050IXiO72Zrjn0tDWMswK8dhXA37zN2sKXWhgdtoi/urBs9ww
TSQJScU3PfaDmR6bpsSST+5OOqoVrqUdei0oyC+Gq8jtyvU05tmLZ1M+EwPmCK5jpy+lgq2CXYDv
kM1OQLmKC/WXbE1K66KQ7p3lkWi+WI+opC/RRuZZPG/cfAeypH2WjT4ptyi3tzd5LB7TL2YQqRfZ
4pOgROyH8UkOTXtAgIJU/Z70gfKcsf7ccymU6sIsm4hcPRtj0HDZdHJjjV/Z79iUwedC4boBKGyR
9pMD40H/p3seaIsJm72xAG/8J15ac6KhU/G9n6bXBLcVYNVV+tYpo478P09+2TRKcp5GbAaHAJDW
G3OAV9XCmRC6+vQqrJUcpOVeejUwxZYtV4/hM9kaM4H5kNS1KOcrPiiB+fyjxs2xdyb3LHsn6t/g
kIKXEXTVzTLaS92m2ZupudFxwmeQdDwHFd1UbGwwFht5kFWqCijfiMUDDitH1Pv9TZBAw5SbWPry
eBE+POls2SODBlhCsqNIweAkXD/FpLWwI9dvIjFq1JajZF3wDW9kZz+6/pWy470lQ7Xog2WejlxC
8+EeJe2jhkPkwhhKCpAIob4oIohZJnAmEsHePoZcAIL5l2Y131B2APYTzTRx0ykfErOytrY/zZy5
AV1ChUe2J+xmZlZ7C6S9y68Y9x1ibS6jawKzKKBL322/KhdJVqgvZWhTajF1nUS26e16FKL2njLN
eJIyWqMlW7w0KUszfpT9d/Jrq/uZqjzZl31nfk1MmAq4tZlPoiXr1aZRdjbUgspdMgS7SHX8a+gY
xcrVkuwtspUfmeNYP9Phdj8Pplc3BauVD2H1LeCrTrl5qD6s/GnCpWlIXyZsrZ4j/CCeuwYnqMTJ
H2UobsxpAWsDZPXcWYms2hSk09eyl3tjcurMHojo3Fuip/zcHj/PRT1uzmol7Un2O16WrYXDj0z5
yD3RPY9dtqoQcH7DS0sDfhEZC9k0SsvZ2KGokO5umzdWYlg5JQP0iXmwkfkbCh8ooPhZ/Qi16h4e
7Cw85pggguBhVFpwzUEfGbajKqxjr2COaFpKf571KVZqE/ZYwE/DWcbkBijCcE7nzRS3uMDXaGDK
jh7p3hHsKj2yratItH52y5jsRQ4O9FRuH9UmjZein/xLYwfOuS2cYTnig/uVFNwhGPzptZwwcMAY
utrCyYzeA3PCWyJ1vyoQmle5PpmnqNPih5zyDbRe3fmax+ObhvlEQGVjEfp5D66xjx4+N07rnxsm
OkfIjJU7u7sm+0mxw4UckkbO78FBhOqyqebnxIaSt7BJ1S0qq224/mWb1cWmyvh6IisfHxoEzQ5T
D5RHsgNwc/9eTygrSeZASwtIT4iaE6yC0Yu+q7aILpIdMPe188j/x3HyLKY17F2tjq7qBFVAwXJ5
7VuJ94j7o/foNsBHXPsmI6NK0geZnBY7YfpkzMbpdvDa6SpbqZUku6ZHuSzEBC5f2n7zgEzvcI7n
AwpfdzcTLlKRbtmPIR4rSGhmLEyM1n7Ui8m9pQ4wF/pkpLEtZe3DZ1/hiIpqY5zEawMCyFkDle3W
dYylZVK/akX+e0/GoFmJp3Eol2Aooi9e/8uwi/rdKe0cD2CUAmXYD6Kj5wiTYi93K6xjkDLI+uhL
PKnfoex3tzARxWU0Rmchxzc5VqXMJPqLZ6jZzdfNnzJueaXPPKCyka3hOvPc6iTj3FtbtDMzsY+t
LHiPTYrz89tReiXdpkiwbWWTd2f9eXd97w7rYn4XKMwcK+H8fncdU6llr/ubBimVuOqLn5WjXcnI
Fu9TXGA1nQzq2W+96ljhPbTp+yh5wa08XJCnKX7CBl8m7WBehaFnK2EaPlKXASYg897nJhPKuLW7
5OTZ4t9xOdZUzdfAdMOXrjOPWmrr7/5QoUOWJ+G50gT0eNUv1nrmO2+Dnl79yNV+xEbxCCouezMC
PlZfF8oxNqb+jDoFzFEzbD7Ayu8D5t4/NL/8gjWX+aLWSr5xS5LvRtSqlz6Yolk00/+SKMFaDkUO
CUcnr2yeC9jfm84UwUGFyn5FPWpY6trIRTyaHeLjow+qbTKdPSbIOxYYiRQLepvyul3005h+scro
W5k1/jcyCZcCgY6flT6tVW774cLrzoieFPFC2MjfwBhZQP3YmEVW//RC9QEzNfHN6KKfExapO8X2
+o2K88iTD3ivKJ+QiyieurpiATr62kbGusmsrxDHdnnRF/cRyBVi0p2apDFwmBuL6DHMY+9aRhYo
5nkPJn6zEmkRrVsXOZF1iOIY/wHvWOsUpXm8sm60quTx3tv68JJit43WiYN4EeVuwXn+OeQe41u9
HyLPH2qFto6HqN2kbqcsYiVVrr7b68d0BCiXBEX9tYtfwR8739Ja+EvExrUz/zD7bCK0vKznDjF+
z+Ahf43tPl4HNesAewSiUqo98mpJ7HybzBJGhgjfyz7pNpEbq3ultNRHNw6xjJpHDJ39bMDBfIly
M9ihD+oC3rPrF5FpT3IAkkTZAlE/IGdNU291JdL5CqgXAcUEXte8O2Cyd0qalZsaIxhHJOEriv/6
PjW9fu0OqvXFHsUqcvLxza8Hc4cLKsiqOV6r39ohSj8Edm5bAfxoq3mR/SXNMuuL4ZJRGFLV2Vai
Tz/G9JvsS+A4b1hWGzssW6a30WhWMq5ZLFTx4tXJeQ3hKwnlnXwJ8jvOKlKirWGnyrK2QqzOWEsc
5V45Nz9jssMM6/8zpDc9Ez6FMFd/HTuAtD+gY493GRJ/clPH4JQrjGH/FcuzvrjyJuItlQK8iP4M
TucO/AlcdLatH3/F9RbKbRi057/iPl5nZwHiv0vscdnAWl72ff+WW019q2bmoouGz/FPCNZ7c8Oc
5h6iylaTRIIVq7CsDc1RW5U46t2CwjLWrTkgeNJ53qY0zPLssdLbwYodjmrL/5OyuL8PbK88ZkXY
7RpUPs8WJrnbNimpYCi4+CVoIT+EcYMmgF8HT5nWoRAbMxmNdfUCDKC41rahbmytw6Y3t3wW1vfv
Qh13aCSwMrXt/Cpjcs9PPesAM+giW4YX4/kN1Kk6NxSkorTPr/dYXGdYCGZqugrHUX2CDB7gjFwD
YPXNsWKth5fzSFVE9lppW62cCHtQ2TQStz+VY/GtqDP1qTFrcUFs8ZQGPqq9ehxR0bWSnWyaptYv
8jL2771RP21NL/EfqZ4Gz60uVnKUOzF/qU3m8SpsRYBfaM2MFl7QUe/Hp7A229fIrJfJaCDH7JAp
nMxOrGVTtMkPuPHjg5t1yS1n7Wm1KSBRzzTWpV216F5yUIZbVUHFZKcW+Ls6ttU81i5ZYDONzmJW
tk1aKzp3PPxln9wEfVuvhR7Wa9vWphQgtHgwLVvdBiBI9nnkZ1e50cwqWamVjaGdUeT3WNROGWyl
IMQF1AbOOA+WMbkHg7PeqYIC52fMV0J/hdqLtgB5WE7rLh2ojcwaPJknskMMqWmb0n7gOOTsOhyb
y9578XTD/xWlBx4Y7s+48n/pYlBfs1qZgCU14bUtGneHInyE1qJtXnoN/m5plNWrFpcR9Y2q+wmW
1zIM75dRx8/xc16rJk+o0b5v2sxBoa7LblVSYGn6v+Pd3PlXjNwGNitikVrhr8oKGv3igWeGkqFO
axNgwbmYDA1sZPwTgfMRVZdxPMq9z41jadlWSwQsauzdvHkTMg+B9Tjvxkb93OlUiD+N3mRcV+Dp
y9h98J9xsvdz8FBr1TpVTX+nwEbbYrY6gjayozddUxS0A1VrHzdB9BYm2dfI9porD+7ozZyr4Gnz
GvjOQGo4e5KHTFWjHygZ9ks5KGUFC/ILtgdZWJ4pI4+NqYdZZA2O8WLHpoYV29hcU01Pd5paZeAX
DPtUxWm6CetBe3QgiS176CQf/eQ8kmSfgfxMvyha4QGePUc+05DQNOoldMf20Wx4gmSVpp40tGoP
uasEu6lSp2sZ5uNqxMj0te9ZJZfv3HOyk2mVlADipl+Q4FKTFfDW9BTMNClPQIVcyLbcAMmLQTiI
CY/G5J8eeQ45XI65HyPbuoJia999jI2Z3cJZ+lob+uI05BVSbITiOQQCwTrHfbuVIbnpTV1cyRUs
5DGfcbmnz5rY9xgj7kP/nB9psO39hGpGni5Lmqsb5sVJjlenSNn41tQAxDK8rUVi6zhVcXVoi94j
BS/Cs9sYxgZ8W/KALr67YuEyPhWj1VIwNqr5mVtizmQEK1fAOzMTUzui2IKIQTarhWh1m2xkMNZy
t7rvugEKzT7ZtPGojjoQNI31dBGI5qnrU5Dgpk+yOlPxZxc9wohDae7HrK72+ZyZjFFk3ExenT6U
ikxl68GzqRbZ0lab6h0f4RCdUFKLHcKksDlzpsrj1p8XUQuAheuur5Aa8wtn67jjwpoBH12lRAcW
4Pi9zU0nFP4CvoRyitOse/0zTDigC90BxkwRGr+H+Y3tY1rGMI+zybg8mz0PA9fy72HMQmxwAlN6
Stq23iqpS3E/GfWnyLbrW8gd3G5Dq1r6OqSADkWCQ+2l+pNj5/quCCyY/PNgF3ObpxxqzzzULLNi
qYF128mhmtqmB6EA15ZN02kxvPQqfdc7lISQDVKfshBlTcuzktcyYNUjJt1+b2Mmw/z7ta/JhJRE
2Go/lLxjzpUitE2uYuGS5ooXQb1lmYHpKniadZNk1U1RGnPZCKjmddyh0SQyUocUAb5CIj8XoSBv
Ebu7oC7cX9TnXvwhrj7KzCqXjlKZjwYouU2LjurZjhNjL8bM2GHB0F3kGZH6yRHl8lHN7obwa10w
O+XZNeeO72esMtA78xnNziuX4yxSaAKL2ss1zn9aBf0VoyJWHcKM1PZk7UJIinFhDjkOO2O2ztAf
QqVbMcrsFrVl8VKJ6qXoDf0y+l3+wrssADdaZGTmzkkpkLpzjfogex3RxOh3Wt1O9lL1qFB38m38
OTmWNKy1ach1D424gKGpwL8b6YcbqSdrdl2xHZYnge+956Y9y41G4uLFDcDMTvNZnrcQwpKqWzSG
0/6cNn6glD/rNB0AiCCJpZb9B9QO7+Qr9e9NK5pxnRapsfir46+mXTestiBHyvgUFWiHeFgIZpPp
ncKWNDTi6yxaY4sVfhUNP5iRIcg89L9QPnzFUDx89zJ0guEV9dc4HaxdAy8HrotbXjMKwitktu2t
bY7ekscbX/u8ERAMjrbmoiM3GNiLy2DhOB7G0mNCZdryeX5N0SIyA/PUN43/7Af9fKHoLcaMNLPO
q9e1sLC8mAfjEmBvJ8NEbmNuhsJDxxkz5PupnNITl1ARL/LQiVXxI4JHS2ceareiXzL1iTYp6wl4
kcGUrMqUhWdhKIPxJjJuP82KdcMQLoAkDzg/RIgOWKsyGfufaqk95VQZv/qd3Sx0x/ZecTAbl3ju
Zk+qUKM1wtNHL3PQCQxHNFvjqdgPIHFQPtGUYtnW3YGphguenV7NMdOtYrnpqkj8/CmbNyOVBSoN
NxlR/eDkOdNepeschrZ31rXCmvDthj6t2n62AiLUqyvZX49khIsOveJG+OeYvPyyMgd3kYfqc+LA
vrIb/u8j5aeN7ef1UioLSeGgeCbAtkU5W8cDa1WnBn+VVH91TD6em+hX2VJJoYO8fsZTtXnQ0Bw+
1EVer4LcsT7GrvjhZFZ2K71GuSAPTdHb6rmO8HmYs5E3qsnNtywUPyy+sw8eLgLvS2ABsSGiJYrN
D7jN95cCEtM6cl2QxJ6DZabWN/s6gG7tozc54haEwZA6nbhavmgTN0h8QHC8a7tgY3sgLNF7i354
/GOMWtF2iRYrOxKA38YaYfPMRIC8Qg/9N5cFhchcL503czT9LVYn+dauSnEL7fKc+qOODZnB0r/O
vqstyi4kncMHJ65uvRLG+2GI7CMi3ihCzhsrvQbl16IK22AR9PBFi6j71esb1VC3Q1R572Hh9+vW
UOujywLiGvAWl7FgkmWg4LDBddu81pMIlj25SNhCVYxStBcmi1YkDrRP9WpoYvqqzRariKfkC98p
S35R46ZQ3bcQrd1vrhuhrNJDOOOBEm/tGmUUX7X6N88GrlWbYfc9sMZtHVQU7oTx3OWmB0tPuQV2
vmtNxBZGB9GRMdGXbYvJdJ+F7jZBk/xYDM2ws13l4E9FvtZG7zilTbdQSXqQiBHDposMe1P44j10
8haHdzdaNPkYfUOX6cG1KudnycWDlDMesMigbzylbQ9Ivx48+M0XBsxm5jAULvkILj0BBjIEYXyT
GwTKtKOSoEo/hxJFQVYsc601tR3t3Dujdlb78n1wy4fKzsnGF/Uz9PH0irCz+lIoGgJemnPR47I5
j1b90MdAecosjo//w9p5NbmtK1v4F7GKObwqx5Em235h2XvbzDnz19+PkD2cPWWfUOe+oIBGA9Ro
JJHoXr1W4HwP5SY9yZBOOGE/7D0LBhTg/Zl+ku7chkpF30w+d6AytmDToWaahtJgXqbI1oOptt1d
Y9YUrkuA2nQpDFal3PhH1WnOSt3YcNZPiMMJmOg79HhE+DvKfTBSA/QFwi4airHA0wsXMXb86gsP
/emqdYfnHjWlSxGHz7WSVXcEWvkmjR0Zvq5qX2Q7DRcUWSTbMmj/tsmE3CMTrJ373qK0UfeDJU8b
2YnevZiENL67b3sLuPIYfSOsj0enGMPeCaJ8cRsHqtUvhkqNAdWl7Trv7eKl0MJmjQxmvhVDUzO5
/TgK/LLeSP2bkw/LrqYMlCiblh5vXYtT69HVqfRbTqCKY+TpD6SCpaXfIbvoO4e0Gq7FEBoXOwHV
2tVr3dH+5lxXLOSw/tbpRnsd64S0UwbNZxl8Hku+h6GkLocmrH50+mNnW7D8RL5zKkgzLWChald9
RPFMEyJFHkiNu0Maj4ATX+drApPnNZ16pKGviRoXFHFiEpNtRqFU1/FbKYayqid3klJ+i0D1ZCid
PZWR3HIPghZKDK3AG8+DTbCM+9wTmM/uIWmyJWUQ5lOeyckiACZA4rx/ryY3TsM40rjr+ubX34nJ
CQ8x4XB72GsDV3/TrLNgyh6C+Efh5vahL+B+tBv0bai6SXaBToUV9ZlUJpdwk3HkHjZarhWX0S4t
ii3lhhiOd3XqIttlPKofU5u8nM/Xf8c9hORcBpUChIfjBVLmbO0GgfzQjJGFylAnP+XxfVnyADrJ
9d63bRjuWh1F+NBz6ssQTMkXJy4/q256lgu+6VHco7YOnIkol7Y0LSTXtcbQd407yjuw0iiZZ2q8
Vgyr2CsmuwHunm4ZXUFmmudSqpbXqlya3+08eVQGZIKqTJaRrZHWnRHmPzjl3fn8Fn72Wl5h50cZ
FE1BsyuH+s7mq7SNVLvb9oY9XGXL9lZwQKuvMglK1UzCH6l5JpMFdJwv89Xsa+uz5cNzWrRK9UCC
qdkUcZ2BdSnBRhPG4pmrumaV3izTyoq+FVm/9LMy/i77JSIIaRA/m0ADNy3UJ8dx1GBpMcDy+k6n
kNMfzmqt20+24yj8ZG+IchVfA9+gvNOWi4OrdxZ4wu674kX8UNoWUHyjMgHCN+ERKuJwTeRmuEsc
M1+0hvEtVHLviVLEYadAnLqF9NR55owOVWTq/QWNBQDCNBkehkTvKPsp5U2Zts0rvKgH4RGY9UjV
GvE5tauybdNXO9ny4j2cEOZeIf9w4n8ZkfqrzQvUE84qgMh/3fQE3Qc1GE4pYd9FHzjuk6HrhIPK
/jBhTzoNhuCiBy3Y1/E5AKhHRU1Zr0sDmWqP93Jlovi55+YivTTh6C/s1ib9Pc1WjY3ijKE/yfLE
RepmPBTV3EhLIBWa3nb7piF6PdpK+tmJre8dSNNr4YT6NdP8vxFrTymAdhY5OOoldXwwLDiyuUdE
atj2bZQ+eOoUuc6a6i8T8qwkaJTvnHK+F3JgPRdQP60VJfpsD2W+Iu/pXJOpAbMMkyq5o51rSqoE
v0elrMYSzJLvls5VODqOCTQ/JIk923KpN4n+8sMy7SLcYuJKV/u2922z2ERcp7n0bUewWfL8tZ3l
6VnyKgQIxhjip1aLT6AuvlgAJs+BZqwzv3qEgjpYqqN6GivnqCfEcS3HVs45ou7LcfCVlVHX/c6J
K3WPDslwyacm2KUDIRdQBsEu95xgpZuN+moO8OmXff+DYrjR7zixQ2v1XBJvX1S1k607CJL4uYy9
8UAGYenrkoFQVK7t5AEQW1yYCrEaz9q5kZQu+cjzfVXiT76jQgNjIwKjyflwGilWXSYa6ejQ1PpV
Z0RE6OXBoqSuadpFVDePkAUlO2GbG6rCfrlUttqtO6vTFjyNnHVSBa921RGGsfTgZWKjXLWJoV0j
x3c2PsXZbmJsyUiNJwqM0p1noHjTqQWMP0F97koteYRRgedqW4ZrSdX7vbApCdAX2GWBg0r2laOA
9V1RCUONkxyZ/eBpPCWjNvFVlqTh4OvZeACPzbvjksEIKOo/NWCPeBCMPkkVaYeOItx1CwHzLil6
+15G0FS21JZDD0rz1L0SKw044/hBs4y9JDiBGU73wUjAwgbmsSqsUV1pvuNC7tI9eETDHcMkhT+G
knmuQSi61KvdS5mX3fMsPVU7Ixsxmjw1eaB3n02EABA39HnIi+vyGZUvguiR/sTnxwSjs4ThPb3a
zaSk3DxbFCNfiXwmt6YgL70qYAhbD5OXmAiLyr2r87/EAGlXeU3CNFpZVjleYZhyFppS92RZtPF6
s8mGuVVjWwf/iouY4LSgXwwgkpMl78JoKRsIuNdSU556xypOTRP/7MVQLcDQDQ0jpNeAlIXPrcsv
EZ+rWG43MXfCc2mgZyzJRr5NFMelqpKGj4Gzb2qL+H06no3S5AaQhPd1IUV8/flZ5AnWQgMXhm6E
TSghKQ3rXthqOyPQWEFbGtoqx6TKJUlHVBfU33aU03SVFcNdAx3QVYbZYKm5vnfv86q3hOZisoUd
rPneeLUBE5340lWdsoJXUOc27epHJ1eTbR3qn1u/jc5++zdB8PIuboZ849gubDEBCkSVC+mm6MGp
DE2O6M5Nbd31RT8QOkV+pDdlE6EJC75qKf7sworyxUDeYmHoUv3C772yrEPXeyzsEqW2sHQvpsyH
Iogg7Qmio9mgRqw2BreWaSiaDlIPqiCdrM8WYkrtiVun3UrqYvWqVQ+BPpEzyWaMPA9v8I27SSYc
t6cqjPTFSFEJp151CvUh4CYIlkRT+AqPBb7ZbBRP1m4ETmXdIL/aq/ALTRROwq9D1wq+aPMUZfAI
5KEXrxpL0Q91QL2+A5jrSfHN6oHj9ELuk+wJ5sc1MEnpfnpQd5tKedVipziVSeDehkaeJMtw6MIN
BC5orKRtL62Ra5W2MTDdh0rP/qJ0AoxY2nUHvmvBoiNTdW9kEXg5Jx63huMCuCqlFx9tq4duSJZ6
U1ZP3jCUT1liX3PIhO9yTyqfHK0zlu0wNPzCMrRtxd2SoghXbu3eGVnendt8cO9S5OXh5wxfvSQs
94Hs5xRueNGrGRGbJA4Z7MRsRB01GHlSZWLWlRCuSiPpUbZ1+YH7x06Ye6tNT7GfgWzioAlAcvQh
byCDaWhVvKIewnw24ggCbxXucCqqzOekIvYN0Exe2dPQGGRlm2fc3qXIMp4TqpSAhCrxWqxVndbb
wvDdrG9rG5DD3O01GH5x5gmv2mSj68GTxlZR2weQtlP/JYYqIpVrmPnljXBOOzDpOrSjt1nZi1JC
N36+va3te3cF4Y+8Fc4axRSr0rfd22xsVs3Kosx+J5zloAP01E5pWHHd0ZeWel1HW3CjO8Ny2kvr
DdYmCcb8ZEfHjAjdE2pfrSJ3T1MlzVNS9i/k55xzBrPADoYH2PW1vrs0dbynpN05WpoEG4uw1crX
YqQy62ZqtS6600EquHKuBlCXpvqR7MjB7uzuIvzTMohXnJ8DBNtRN7HSjke8gDyxHMbI1pG7SJT+
rzQ32q957qvo+GrGhbr0cBfAG1WTDrs2RvTcyEiFmU6qHoipt8vQ6b3XktDxRoPnYCNmlQrZD9j+
UBeZZjMdSF+VtVcvsLWX5mtVJN5O9TNIyzvCdmFilqtKKsotyGXuW7Y3DgcHmQpjHRrWr248dXUl
KdTlO4d3XT1R8k00VXt5xgPitt6LyZ9H0fKwkqABetH4tN27MUJE00gyOv0SesODGIVjmt0VoPPE
CIyVcdJQ6FkEE736WELyZPc9fOfTrgh0apuJXWsVmpJ2GVz5Z6NLe0vqvMts5oE/P8QuYMrJabbH
OpyL/hCYyw8TmRfKi8JNhu3sLFyIR3DWMeGaf7uc23JgNEpFeUaYYEN99/DZHk13NdZOdxqUVD7L
KuGuRgU4GHJG9gfIJoJJUUg0xSQrJHqxZkw8GAjDjhaKQsKmvPXibEoyt8jTfpgQzmIW1l5EP6ad
xTI0fz14FCCyWI+AqG+7VsSWgT2RlGoWIJlX0TCmh6wKfjbUBqYHIt/pQfTmidlvnvjg9x+4zNsD
N4PwXuw/rxPD2We+0n/g8mGree0fX+Ufrza/gtnlw/aVJ/16+X+80rzN7PJhm9nlv3s//rjNv76S
WCbeD6Ud0Hf0gwdhml/GPPzjJf7oMk98eMv/+63mP+PDVr97pR9cfne1D7b/x1f6x63+9Su1Pb/k
6VDLEO0deLQLpq+haP7F+N1UVPmsSskR3lbdxo0eZe/HtwXvlv32CsIotrrt8u/856vOr1ruUKFZ
zzPvd/p3+/2763OY4ejd6SFP5/MVb7t+fB/eW//X696u+P4vEVevh/FqFF27mf/a+VV9sM3Djy/0
j0vExLuXPm8hZuLpX/7BJib+A9t/4PLfb2U7JdS5pfZ1kIzg2EjtxJAI2OwYvzViJhqG4qBqV2EW
FtGrxILZ13TL8CimSxJIeydGlk3rvIdMa/SlVxnUVtWGdJ8FMQRqdf/EKRgi22kU51QStuBbpnmx
Zgx080D2/YeYF3YXnqjNWMKIJWyiqXrYMkwdEFgN2f4JuugLpB7xpbCleN/ZDoLPHXW+thndGhgq
43OewkA6eWlRhJKcmA0sCTibJ59uNjGtRvr3FgAVkbMGahmxVe731Dnnqry+ObqwSq4qI7DhSTao
L8lGJHY42YPDREx140doudrw3RjUz3fFRSdoQN4+pLpnGg6BVVwKJS4uitJoW08vgK6L1a1WDTu3
ANnwbrXVOwCT0+Yz5ILsKBZWZo4skVHfz3uJrf1OqwhqesfbfkFSNKcwjaHl/XVJ4Zb2XX9WebC4
uekjRzRL3Tly2VPEjF6QNynU38TqoUemRP2dcH0jU381Dt3W4P92BJTrnfxq0rIXgvfCKJbP0wU4
EUdy9EPSNaAq7Lyg6DSF6SOz9nlh+beBowQOaJjJngPHheCK4NVthTDOyyRrjJYkPer1uzU3z2oo
112cpMePC0dl8PdNKN1/2EsMjcw8E+k29kploFUfI7Q2yp13FzSJdyd6gL08dFtLb+sCmSWvzew8
Ifw6Z4zOI5Wlk+u88raR1j7YdhQTNw30g2hGQmcHlJH1g+ghmDbsEylZiMnkzU0MXV33UgpOWJFR
HI3YrLRoHRl4GWpjPsRjTaHetZKk3Alri5jcGkytthQTt9nJXfS6USbkrXon4Tt7kHEyN1IOpQd4
jZ++82yk+I+IDKkEbP8xqY2ZvtNV++tsN8ETqvBppRlZHlfeipn5Yg4ahqDqOihMplf99rpuw5RS
PUoN7bV4EYblqbwjZQLDlu0eRGNkGYr1t3a2dpGJNaMmhGjh5JuAbEH4ekD5bow76d0GepETMIi7
WLpteFv0bsOyh+tVgqFhpcKMftSnJgzz5iiGojc3H2zU6UEby0FsOU/8VxvMy27XUHtnk0Ftl3Lw
KftTwhERBWQ1ufqyn15DI+V0FSIoISaIt0VoUCNSO4lTwktrHygFGNOFGIM9/Wm0DP8JoQV5I+yg
x5zDvGL2LYWwpdhGrJ19Pgxzr6caw6n3oxx9lpqUTEZuwOSmh9FjAEBtb1sEDWQ+Ya9Fq+2EBwVc
Dmdux79aE4w9zaiuy824BFJlQeE/wUnaCU7SDIB68jE3ST1OXWGspxnRm33EkqrfWD3yTbOrMP9u
GAiIyrxTLI93blsP96NjXPU66Z4KDtyHXFfL9VDG6VdPN0gpAbAidDZA8jaloOTI/VQYAFejAvq1
sK7dhVQPewE2Fihk0dSV7S4Nw0nWs03AllOq6tYJ+K2lmLjBk13HDbeazUf/HejZq9toD/Pit5tj
QxV3FcCYi8CVe3AKxzlwctXTheiKBi52AwhBhab9zVpSpt0XqrHRZk/ITl1kOCcf8kbIxE6NWG4X
dQDAkrBAblY9jKEphOry6NXI5gTVXZnD+yx6osmHhGrbVAfV4VY/J6K3XuwBcoDJWd8KZ1nTkIOO
fDhRa6u69Gn8ErqOBflwDORUigd0Q37ZQlJZFzHhT70/2ZM+fYnf9ojaJ8KW+al28ugM9390bkpr
VTmEPiH1+mkSk2PRjeBJKiXfQ0J7kkd76BbCp+pAUJP3RBk+dSLqA6e9kraugq3oxo3x3Q7UbPvO
Ji4V/sjhBT+JvkTItO+1BKI73TkkU9ObCoyU81j00AlGl8Ssdh/tUuscfmfrDd89SIg+oek++dx2
FVYxFmtE0w6UnizFTFEM8o6scmuYylXX/fylJt7sywDZzdjXn4l61GaTv3heKqOg3oHrl7MXBQn5
i9GZj2JFmNvxucx5aMx1orVmww+NTsn10U999yh6SZd/GTzb3IhRNxTu0auAJHNz/+USvvVmWwfM
FDUcF/WJaXaeuC0W+4gdP1yuplpnldbJxIn/j3Wz88+1gYwKhRVsZD/ItsWoe/eSXMJCXzjxJ6J3
n41eV34gru0YOqlf2wsfYyuqPzttREonbP0HP7T5zTRC6WjWZnz8sE8D6dfR70r4bvgQnxS5svad
lBN/gnZgUSOecwqQlxjODayAmzYEegkWwSxfw0hy1jFsXQuLQDkJ0yRawzvWnJqpIVn3vpltwkWR
lXVU2tJ+tosF81C4CVuaa+ZujBy02v6xpZGP768wr9dC0hF1klxdw6AQKkbcwYKVfCuGsZwnd04S
3wGwjfJlk6Jm4fmobflaDc9XjwKXogX9AlKtjsT5P5oMvV70Xg24vRdiKuwUeKxFN/cSVGALwmrv
jG6RmWutC0G5OVWzCZRImUoO/EfRNDoEEmjd34uRV0CAM3t0k1uHR2CNvzx4agL/qCDvrRRptSLt
6J1LQZJU1DGP7W7Wr4UR6kz/PAhCpHhyEsY/+8xrZp9qol0SE2GoeTsZrB4MQrn2DFdI5Cr5c1uh
RPdr8GumkAppk1IdRTHM9Lunedk6hMphKX4G51/FbIAZ158mZtvtd3Sa0AeXQPr0syqaeat5Yl42
bzU7Zwg2Ea9NUn7X6/GRWv9+YZNxP4wRejFqYnnkWikpii23KZYVXCV+oz700yTEGPayUUBmC99e
Mo1jUE16t5nWFqRVgqNdqsFFzAY5/5E0gcZcDC0y83e61x8RDpIfy2HdUh9TgaQDsjDJnduZtnIb
09+nCF2cEgsWLs5EebQSXYjFh2phZyA7KUMtN/WQ9tWi0OSfrrf5eanodcHEwTBwVhFDouxUM/WA
8CIpe7CpNr5za015Gkh6LrXI0vegppQnv7Rs2O49F8XpHKowWe+W5pR9NZB83Rta8VcxyjbH1ckG
ptEDBNaU+3HKw4pG9xR9H9T1X2LUTDlb4RtQuvNb32nPebnoiX2VTCr3sHTFxz7qCurXeZ5SeB8u
eglgRthahWrN2nGd7Vhk0l1One56qFvU5novX/ZVohxG0cQVAKdskhNcCMO7qWk+g+vj4CXtz55w
eeetRcGnNJPLHeid8qDKEEu+qQ0KyUExzILsSFrEPwpTLVQJq4TUmSmnEwX/L31C4VyaVM5JvQr0
GMnCdyt6JT8apuUdbxuImXmXMYXuevX2Moa2IlE+evHSCPLvpFLzRzJQxaMkxV/I9bcnfRopstHv
gEwiZTV55IVaPGZBs4L6fLwKf6UYESLuKZESk5JhVvdqTeh+Wi4WuW6sADhC6/t2ATtOzklqUNuv
5fmyI1SyMCMnOwpnUATjXh2oFBLXRyFC3g82aUmIq61We22qUjtbEvBYMbQ8SJXHmqocMSwcq1rI
emSdU0+SX3+uaVtFO0sJPONu4Wiv8xoeYsOrqqL258NpGVjxtwQMziWbGlKYysVXE2PdT+qls01M
JHqGTkKEyo8Yika4+Hrw2INOPMwm0aNmtDcJzsz7kDu0D24K5e/b5W6eKrXmbu+AdZ1egmh6S4dB
PfW3nSvVR4OzZw7bgFof1b7cmZ037GylrqGnxRSrpkbVihiLrrDe1ojlZkUSEShuUa39EfxzU2e/
WZDJ1HxGgbRTGo4QoolbzwV1NY0rWVJvRspdfk7Pjh9s47SiMRvn52IxrWuxulXA5X/c2ogdO0Hb
8x/b5pS+7LQB/kZ4QeJVhOLMJ6VxOu60OiKdppd9UuxnSJGtF4jOynMVIhlo9XH6KXWHfG17lJdz
xIbouZQXViYrK2dC5iMFnR6NCbkpesI2AkQHVjzNiCZ764khNGlMO0YMLU833Xizbi/zzHyCl7q5
Kn7SXlXFcFddh+LNbDPlwjtXubsVpo6iS1hmJ0pXbbD7vTCKJoQYYmsC6Jh4rpvr3JiPYe1mV9CZ
FkdFgyLOrCodAPdcsAhN+ZwYoNkoMV2F0GvucrLVL03FO1SFBpLDkxIz9b9UV7tNfdSnYVeDYKVC
2D2JWdP2v3aDM9yJpSBgL0mpFlcxZ+v5ttHN+EHMBVK9AIETPymO4jx3yA/D8OKY0lMAU94VwGZ1
zFwQqdMogdrg1mucGBECpa32YqI3vPLqlHazg0mL55HJeZ5ofGkvK3qD4AVuwhccm7dpPIAps6/Y
HRG5IvL92+rbnF8Cx5A0ZS15nrtxOh8egtjLLqKRDaShxhoBXTFE0PjnRJVXUNPIsreZndNpFsmJ
buVHOdRzb7tEvZJdPF911l2TIxD0NiFWGB1Ru1CyIGPSpY0J0/ae65j7VEE1ZiKnlCepPWS50AoW
tJbzeJ5GuBDCSzEe6rrYVTrFy340bjPy/7A8ee3V1VQ+b1NPi84hGoAXcso/LaGbdVPUh3+QcJgm
2rwuqWAATEq0eO1KMXX6oQNPIAS0+86preswNVTlogJcEh2LlcC6+olhXQ3FtbZ1H1mL2aYrknKi
wukoTGKp8IXGZlGnqg9Gkd3EpOJ5we0ys22+jNNScdzCTXN0fKvdU5hNcXqcj68mj9yrRG+IR05D
GzYqyvb1+76VqsdIt7aerI5gTVrvGIMwXQZiqFvROm68aidmg6L/GrpTqh50znPBp1d4wa0C8T0H
QkQr2LqolHQDLUewFcMxLEBRKr5zFkOlBPEppa+p5jd33Kni2yL0WWAehqlhLbxyzZAWZQmeXwxT
C8JOFcFtveBja+YZSgvQAe2r3Eq3/OhqjyQb+CWHSODvwIR+G0L8b3AE9ksLqe/LB18dngC0WPBN
Y1TeeXxcUbzrrGp51I7t1IieaAKkqI5W4bsFHOjMSMCtFq0W1RBuMozK6kFz6vC1i2onfMrTpn7N
5ea70gQb2yqK+7yT1SfK0oFHlhVPioGvPfWgPVae0blbMRvonPdRLdEAYOA8oPx9jFxgUtHkXBJD
vFICfhCTYn1Y/BXbnIaExc/Dz14pwXA9eUs5xP4jxPKyYcirmK/ag2govpIN/6Ez2vyBYs6RWJIM
2eXoRvHSjjmuproOMeqbf91mW803jDvVUr+7CYJkfafEly7jl5LHSdjxQSNemqkRE32amnuvT55r
s/hlmhakqZ2fSzNc3vwb0zuE/nhuBEXpRD4venNT/8Y2JMa/85uXhSGf/0yq+5UeexFYaRfGnUGn
YniqOVUrX4UxiEb02pw8yUKMP0yDBQ12fuCehP22g1jywW+2vfPJ4erY8H34rsiFykMGF353pXmJ
6H18NalObKjnsW7xR0ex47y38NN8yVgX/KrA1I1GwLKzYZXmUxvlG2PilhZjqE0CwMMAGmdb12to
GL0bTwsbYRRr5qa0rfCQ5510D3DQeGyr9C8pM7qTGBFyVTeczYxVy+fmEeGQXRBl/SltbAWVHCo1
BjNU0TdN1YuwiaZNDUgubTVbi2EujWB3i3bcE7Pl89+U/gto6IAKNaVBKzBLN7ozoGEbVQ51KoF3
kCbmVzYlcA1AyB9LDwy6519Ez1C522RKAzvyPydQGSN67Bqvwm6OSQgNxeSixD+qjkSS2CPJbB9y
iF7lZ04yUZClNvS2sfAtBxIG7l8xwiTHpI6zo9WH94FuJNvwzSTshVn6+eJjt6eiHStv9G21mH/n
9LabsP15y9x1fu1e594WkJO9VjonPVdx0EK0QKVBTo3JIjBb/3sKzJMioh/8Zz5pcGO9jkpWr1zF
ji9ZBpMg5H7qbjAL5WLyjLYy2yZfUrrvkHyox5OvA8/elD6lRFZl9at3RtEVjeYBUG9rzQWuBWYb
bLc6nubpAYr7ZtG4vE3oJn+dJwLoYdFYQ/NSTrIH7rb8HENHKkZUSujHKhs/i5FoulyfPjRduVar
IXsQNjmACKYcbb7cmFxEs0nVBmsxp08m6E/U7ShpzXK2JUltL4YWsPq8UR99cxW0y2+7Ug52oEwu
XIg9hC114JZ14z7cCBsPR8GyUIN6B8/IJcsHJD6QWXpoHbM/w5t5DqcRZfLFwwAL/wbStHElhqIh
hv8doHxIdBK3uDKci0vGWywSpppq6y3MBu2yhBiaOuF+AEnmIs3Y5+olBh2v52NwV08jYVd9Uz/y
7HAQI1sedVCK6lBsLSS3FsJ4aypZvbgqUmFaA9OcsPmdrN3pQ7iokjJcm45U3AW5QXYWat5dbCna
HX+3DeDZUp5bkwSK3Or+30OuLBPIUCjmbvVDqgfZV7+gcNWGlQqyI0laR2NhnXQYSg5OJetbi6DI
taUecgUFi/xqZME3MlzlDyvcoqjhbfidKbcW1XPXxlHNZVZ42MymcRYZz+anpnYOYtaUIhjv44GP
OFqj5k4GC7mPkbhZaWppniib/w6lgk8BhYKk92Sam9lmwuS+y+SGenM8hF3qh7yFy/rXMmo3/5ft
fndVYZteIecude2BlC+n9GU9Nc2UeRUNxUarEMDvaTYJD08dlE2jyvxDJ19hE+vFkELQB/Duxl6M
5n2pkknhAtlmlEsdGmDlk8xy8lS0McWi1heo7J1LRYZtqNJil6lycJd2NdW/hmbeEw1CecpxIVdC
h3SBLIbxpTeaxy7iEyz11dLoyHFyyj/e+FXfUa2K7uAk6rosdEplJmZVVTNoRG9qhMs4sbM2U9Q6
GJMfo5oPF37RoLnu/fYbxSqHgrLKVw9yoy315e2uCNwQGRv5m8FnbJfaFvQ7mZW99BQgbR17HNZi
WPV1u0aoKd2KoTt24Uo2tHAvho46kV8hdHEc+Kl88WCyotwI6q1ClqUz+s/gmlPo1wrZVp97Jf05
LKd4qxg6keNCRdb+nBXD5Jrr68GTv7fj6MD8asqoDsU6WN86jUBHd5xgTAXFEv6YVSK18lmMRJP4
yURkoX4POy1N1r21V00C/YQNNMphZO3Wmx7WKYwpOpJAFJqJCR0ph9ssXzWdEqXJOy4NdZ2rHdyz
b9NOYWj5Sux425bK2sWQutK6Ripm2cZtdjCiBJ1A5GJXI/jzb7IBCYPqfJHGzliPih8cmtJOH7VI
+4aIZ7LNPQ+cTuNlZ9HYbl+fOvsiBkNVFM1qntQkT1kaJRJLfVN0OwgNX9y0oJjQKdWFo1rSXT0J
hpAN8C5pDNuSoWjv7HmRevqisyGfDOqGuAFuYhUMtO1+bFG6JH0Rfm5UOCpNw/5adx43uiiHJ76l
LqPp6hbOiMz5Ck3QVyVvy0ddG6IDj0rKGorn7mvE43GsOV91InVkanMZLKyqPOij/V2s4xzA7Zuy
k/ueikfyEY3OfTcwbpRkcv+oK6byhYpStDuBiOzF0VE0CUch38q5TU2nSdEEBWWfcl0gEJ5aNkzD
+Widc8dciUOoHU5ybam3VNxavlRRKF+yyv1cBp6yFyPRiMkwchcdtXHn2a6pqn5qcm0skKqUK+fF
HLXxbLrBsGhlRAVHSObWjtrbWzFMJOMZVeclaqxoYky0NboS+rxrqn8SvWj0k2ohup5nR9VinpLt
mkNLqYAMZ8k7x59dZP8Wem06sDmO/SmcGo8oTLoqte6TlZnNVkygvuUifRJkr6aeUnGYl37F/7oD
PSS6/kS7E06iFtMN53RrJiaf2/jm1JByU9D6ghBrwkwLVHQFn5vC8dO30BiFl1oiVIye66ju6km7
pwIuz1091HZ1oqrPcuv+nIX6LjwMHcpwPCfYC2rpvG+jFW3LUNd/wLC/r8KGIB8kDRwf3b1ZWdlV
BPJjtRgXspf6RzH0FN9fFzLUZHZkPVf9iD5SNH4xXTvfxHVP8NGxyk+TPSvU4Qsls9Cy8hEmvbMs
QEgdMrkPPul2BJmxUz01AyyQSdB+F2Y76fxtrvULI9mZnNEOMHfD1Dz19H8OB6nvJvlCpm/dm7sP
3ArpcMhz39Z82OfmrSAvkC7mPT3Hureog9iWqdWdJC/rELxHysrolEuDlrmOmC82MRvJfXcSTVam
T1LvWduoCk33LGxQg4ChUfNyIVYAMgkIT0+7FukY7RTyPznir2h9U5OUx90meivm4h9ojQsxawTh
56ySm91YKypVDdOKwK/JBOVmQJXem6OoAoPSxzwZ9VeOsVEEtWXLA03OQ0hZk8TYSmVkbnL4zGC7
VhV55Xn1jzwnlC/FBTqB1L1QWfFL7J2/Fdn3pvs5IQTgb7aJIePDhJ1aFL/O2whvoRJ/E47/5/6/
22a23eTj31akBswqfHd5NcH0aoJJHlp4z6/V8NUHT0+1hSJVxYoYQ3ZFYSy9WlMPfAEFTOZFWEQz
+qjIlZ1pvXN14nrgPLS7LXnboS+GhJ8xt1mLlWJr3Zbbu4FYljDpSeujeGHohJEDP9yMoeE5C4X7
6jm3u7UihmJdkscZ6UxZ38geZeOU+bXNKQAROr8ycXXqfS1+8Md2O084ddMeK4KOt5ehy5MImLRC
yNm6Twg7NQ6BUtUo7Pu4cvQzuJeDmJMnU9ZZEHVoA09H/0fYeXW3jaTr+q/MmuuDdZDDXmf2BUkx
iaKyLPkGy7LdyLGAQvj150HRbdk9vWf3BRoVKTMUqr7vDUtRNXR1P1y1RhBszJR9+JoTXLgStC9u
0N6lDx/qrYt4z0nNwqrQ3+Nm89EO9q87oOpy4/nZ3k9659w5Vc7ztSAFaggdiA7KBud0tp2zuvOj
1jpEXfd46aeGREP+rQzLeV/wn0XgmxEeP4l9J6xk5S6zqn4fUy240Mmrq+PlJQ20MhJYWZthyTYO
so+g4NX1XhXxOscI2IGKpIp+gdRH2z9iGOBf4y/hXS5/KaoGVSeDNNnWU5yiPAj2z0qHfIW/TXuP
x1x7n6TkvOzahPE1TC1vMxd4Jr/Wqc48BbtNPqDWoYqqnxrbpew9bALMl7F/mU+IuNvVAi62gev5
tV3JH5eg964HNg1Q4FFagkz1Z8NiWd5ghIAcp5OKqt2iXY7mBDKDjdFEGzXDL7dqWtVbtYQoiPBD
wxpp1jGPwnwTS8y6wBO+S4MTlGmCbIODW3o9FPrmUoaF6p8uvaYgQsHCjd9/aXHUoGoZj+o5x294
gmzDc/Yrdhtq1zOsQvZXXJys1rBhJuuHoI9pHLOxTk4JPFfU561jWuTbiBjnPvWgVc114xzJ2br7
yB4eNGuAZY0q8sqaZbflADV9zogiwD+dXs0ITQS+Id22zeWlvnTb+VI/FOYv9ar/DJzk0t/Oe+0G
V0UkWUbkk4amObeLu26ecTzu6ik5zov37uBhLWBgoLcVi9muxcFlzy8q3qjWCGnWU+hmPKCWsU05
uXe6luz7pS/WB/7Rj8IXJEzne+FKayVaVHvQgluh2G19sYwee4xIJsiZ21BcTWGu8jTIzjKp80cc
l24b1MTfgFmVWzcSGgJrQf0WwGQmflRD9sOjnYQ/ronFDRTN9gbpagyEGkyABr+9VEVujEARmfz2
xmg1YmkF8GzVWfVRDaqoLrUHjz2McOSJ4kXz5aOjutMWSedq+PoxvapWk3zUDXHyuffe8rGat60l
ImPbzC6kRY3j2gYj0mbNOirYRi1NTpo1p7G3WMWLIM23BJCK1b+NAkuVHq3A2lwmUfNdOtmZ/GRo
VrtPrTQ5f1zcChT1MK0/apBHSs7oWOKVMCfOEyHJ6KDqPrqoO1H78zo0DG3z0WBMPsOImkY7Rxbw
DpcXu1Sq26oF2YF608bK7V//CssjFNfX/Re/zYZjFE7yGOjej4uqU0XV8FH8pUvaaPnql/LPabQ5
tNchtlpr1fox+H+cy1teWOvqeI9n8wFpj3mXjF68ahcJrQ5lf6QA/HpTa4F1XcYB0ltKaitDNOom
I7+znpyEYG/YTjoul4zRKz6UaTavVRfkBxKUlTBgiqLa2Y+557F7bLW3YTAOMOdQ49bjkeTXol2+
1Ddz893KUOpI0tg81519FHG/HTR5TIVTvceFL3hKWtpzktrNZhTacOfqTrLz0Na49rGeWPf5VGNt
ZyJ+33VfCuGlz1ateXcVROISubfnkHzMUxUdVZO6IP0ApFkX+AbSm33FvRD2Cs/drw1ewU+ZZfL8
tLS1KjmYGT15Iz8yP+s3E3vtjWetXC3JHqO4l4/ZWKQbvwi7XV648lGvqvSGFfBFNarLGIWffXaL
J1VCjsPbCRvuZqoTFlozmb9MFnjxj8lmkfc7AsE3U9+R8Jsr9jCLiI9EIRvMyVJE+eTK68xdk6MG
lCTawEP4TyceZYxj5AJhZwd86UdDI+ov2Lx4SCwTBdCKmCzTmN0ppBUow9umK7I7BcJa2sRSUm1R
mt4KPddXU8euw3O6mnRhpq/A6tcPXmVXD+ylIUuUc7lTRdVgVfCE09Q7qyrhyPZkdt7Tpf8yKNIW
u9SIQ08+yTRfD3b3ngZRf626kMnwb7vZXX8MMPRurbNInoRhrzKPTXBWJ9JBKjgPD0Gh3aZtpHFY
Avh5xrJMnotBkP/Xc0grIVKeO8uDs4BHUbsLQ8PiTQzFunFiUmTLwzQ3M7SNU2x/lpK6qMZq6fHR
7T/XTRIXvlFA7s20q8r1USfkTO0jN3I1pYV/PY5xc4tHSbPGpbX4+r/3KJhj/H2O3mjwJLGqaN9k
efcoJu015G88VUupLft4Pw+jsdY0Wzxa1dg9ZvmraefZg6px8BjBydAZtqotmQLvbI/oJEWiu89T
E1hzY585m+LMXUj5PvDIjh0tfe28wNqKwEoOVaa7557FwB388LrlMddC1+V2nAPtyq8BQOL67iOH
OWO2NHfm84T00qVoStd87mXo/VL8aFWd/25sSexvj+ZtMZvdSV0CHeUDHroVUo5/1qk7vUfxglBw
SBakXACeU4Gtro6y5OZS2S9o0rT39oVrzce5Rh1bibL3OCDxTPKepDFr+0n2QPVLM3nTG2uN6Gf8
DnASOFjiP5teikViDQYnkwi7WsnZGTTznKEgA7mJn8mpiOqrS6Obdt7BjfRPMZQGUj3hSyVYIgJ3
7ncSA5tNFczWUxPb4pr0h1ypook4+F0iMkx6Wq1fW9Ynw6z7R9XWIrCQaU18ViWjnuq1f54TlvI7
NHD86ynTsjUAAOxFJne6kc1srbFbit89y9uyU3I+ya5GVcREIcudtPilXgzBlg5qZLYYk7Qjik5q
JFvr5H1unG05ec6nYRjqncyu4gjp7xnEcPstafA5nDpDe3Hl8N46bXarSrr5IvpOfwZS19+TXLvJ
8wrn7z4kk2nm0VoVzXIodkCB3Stweq8F/PhD07rlDMpem/c1qGszJzSkLxcnHtGc+nk3FihlcBgY
tqpBXYw6dy/9PAQ/rhENW3+MzwVJFOyPeoECRBhvvRIXrdHvORm3U3YOet1kxcyNB5Sah3VWC583
fY5Wwmtt5LiscV37UXXt9k3jX26LsK6uDd8hBO3VKDJqX3sLdW4CbhVWQyMw8ImnVGUN2OL03fBo
hotneGGnX/MwXBN67P8oUnlnI0b1Nk/8YGyrqe+6IKv3cnCJERqFebbSRt/EBgl7NLu/qEGTf6hR
IfruOUOxivWyfS4lRuutF8pVG+EATn5QoijKb05MdrvvMrd/IiaxeI2BbVetbRVHJHnsr6rRq6Lg
kTdGNakLducv+HcHN6pkucJfW/4A4myZGuniv51LNTba7P8+V4LhiW0ZwY29DFZzpeZTlBf2RoXd
pNPnuBsl3Y943S9lOWr+uuhRHBLL3roz0f6Y0YPZoxXhPOVG6m0bWWZX3bLXlmmL9K3GCiyXoj5a
85moNXlfSppRm49jdq8Gqsk8pz7g4DHwzKMdg6AGtlYRXKu5dGv8+1eKnuso4dFjReHlEpmdA3Q0
zpJtL0W/Ui2BbH40q+Klj14I4wDO4/AxOK05WUToB62MyWIZbcG4XZsu3mbAWMkF5qyvS1W4yJ7r
sTEl2DJxe+ldJIBrNSM9zkjk6b7x5ugxMOOuD7dDVE2frRntqT+r+walXVWte39b/VtvNUm5xPR+
662q4zT9FlRoG4+6L/ecnJxdhhr9kz1FX6XbTl8RCXnQECB6sc3UgVzl6DA3W44//TyvVA9kFreD
DGBzhnENoL3/ZKXGuLbIwN+wm0R5Vde66kaVe3Djw6ILFQxf2Vpj21XZf5RRfcZXxn8bzBa3o4ao
tkc8ddeis3P0RK+dpAzMq7kaxBPC5gO6cmL8WrXWsvDYfxAY2qE6vOrLYH6SAFvQJ9HBeC3vmtMC
9/ibejzUbjq71p8iHy3YwXF+9E8wivro/1G/9JdL/9Cjv5pfvaG/9/943Yh5/tJf/T2/9/+b+dXf
3y5/vzdVVyMJlCcrcL7HVj987VGBnrMcfxh/BZMuQfDfKfeEDMyv+Kd/G1PbOyJyK9lwOs4e9aB0
G/rh9Bm9NqTYWu2TZ6J53Cz1mBdPn1HkWds/60uIdpf6pf/s23JP9KRbFRiuXAs7a9tVXmjudTNY
HgYe0tyoFnVRDR9FddcKiyF/aa7S/tjH47j/qJ+MwSFSFuuP2Dqjy1Rk5lstxbNPVvUP9HYLzUNv
rJ+H/YhHzXpEhmWb10GLtB8X/LTakyqqO3XRBtLlkd0JlFB4JGlQtOq5u1GXrA66m2S5qGLojM4a
iZdu81HX2j1xbFWOtDndWnY0r9Q4NUQ1TDWqsnA6W+T9Pf1NzhZWb230XPlOcpKDZ1zqpxSJkzF3
sdPUcSThbGCf5YD8S5YXx8brcVHPQXPtghLjbrTbtROBXnhzHlTk2Vr078r5cUw43gQVxy1vesQd
ZH708S6AUioxX1zqoN1MGLuy4UhcaH6ueQe5bXrsxgAJXGAZKB8HbbOORh9GQW6eVaubLDwrUGJX
hhXPjz1CXMtpmM1kt7Z0K3hN4+mTgS7hH3l256FkGK1cF3zEvPAEkdW/6nP2LWYF7EDq/WcThtuw
w3kuPiMBtRwxrQErX5S4xr3uxSADDITd9KY+qtJIaORW3TW3Qjbj5V7jGbtxzJz3bAQIBIcf1lAR
QT1vYCbetGU9VrtWTmyZEdRbk5wcbxxoWyVaUCj9WPI9FNV6rCcbvdtau4r0IjlmxjA/CCdFchZh
uf2oO8GV38Vi6484xhpaNL502SL42JXxwUz78WXyU2PFAbDEh4HWucl4omCAZxfJiEtJwxPj5wUT
yB9FzkfpUQsa9OjRAjpDg5LPwuvX7EXImqQGy0YW4YmzFOHZI3ony006WvyTLG9R16zAEhOCv3Jr
Yb7W2uIhLrLgloRbe22DLsEbSpPwJeN4y+TdqulgR5S+b96rC5v7W0s3kDKM0C671CM7YGv1nQC5
fV/lEFMSc0Z2+88hdtIMxA3j14+qGZHOvW4R0P6YhjwpxjY8GS9DBcKU63zuy40RYoTcAsa5yWbT
+oQUfxPp3afKMaOzj5jnSlXrmYmDhu2+Gqhaku/3t1iwg5vKCChuNHOBK+vloc3aQNv0acsZqSrt
7SyN4tbPovJyKbA6wTYZCWwXKMq5Alm50y182BzRT7dFJF3YN4b3GYnmbW1H1fdq6F6r1hhfbE8f
rjQzFScc3oZT1VXNZjD77kk2RbghRZ7shZHML8QXgNFELeSLwZheYr//rIE1gSZISY8c9jfF8GiX
nf2kg53i451fSpx57uI5eFCdmuUrA+fBWHkJSstm2e80fcy2jY1+H9yX8dmSwUnjufvF9dHBtEbA
OUmC6ySUTHTpxqH70kxQ6Cov9+9HlMWuBwMcwARS+0tD8M0KvPoTyvv5PvKiZCc6p3tbUkaqAy69
aOBOpTy20jQfzaR56Ym77iJiAft2EX7tAsN4WhBH26z1kiOmv5AgEbNaY/Zlvo/aH42pTd8AlLL6
wRd/iAMv2Vt1Yu19Eer3XYS2N8Jj8zfwQwhoaV/byM/B3QjzLvKwrRbSw3IWqENZifQ6WBSk1SWc
Zv0E9qfYTgu04qPucucjMu13fKEuLc7SMTZ4iz3LptL7OQ/vjYsRKvZqTV2Ox2j2CC3+9VaV1cW0
7fGoQyP59056p+mknaNhPDppwywAGGMwQkgl6IDMrMSQ56hNnPu6HeVdGnxJbQtb9byIy1M0hQ+q
zQs65z6upb5vSzCpA5SCdJ05sX0lK9cgh7WUI1Rm1yzNFbJvdA9sNB5rf1c0qPxNtWns55aUNGR2
j32wQcZHzOC/MbCU/Z0QCbB/fTirEoK3/V3t+kSYy8y8UnXqsugp4FVgnDEyYSpV14Xma2Fo3fHS
w3k1i+hIhGJGS1TC3arAWuAds+AfG9O7J3uf3uZ6gMlM7N8XVuPdl4XTHfHUTlaqGHmjeYubIiE8
6c9fhDEcRxOkixZk877TbHvLpkN/A4CI/Kl2EKN2T+RJ3o9ekx19xwxWURj9YdfZsuVbPKydR7dh
b9KRN1uNKCg/m1mab0TYCF4/xwgAlOCNJ9iweB6Udb1o/es+1gUZ20rehotdARKx02PfgxKcbK14
jSJsmz0PoTrXRV0Anvd9HYrsHRe/aCULG2OPAUm1zBcmZhAp0AxPFk/IxeKF1afefU/g72oagR9C
Gze2XSNgYwA82LulaV1LNr2HSPI2+vqyRuhut7fnIbuB/s1S5I7ZLVaLPBY5BdxPi5lJE9XzI/Zm
OuERDNlGz3fQXhmNV/wTMhiH/Kg9hGy72Gu+2fp0qMtFhD90YAz3MxYHRTytXGl4z7OLPW7Stxyq
oxaGtJltAhG1ryCQcIawKsSHLa99rfMVZ6HoddLd6oSUSL5WvXIPzreV+9iOLIOQfNn4eYksqink
2RFhy2/abbFCbbQXPw4gRQZEJypTPjqRttanU+ycZV4neNaM5dHEQumrVZffHN1J33QD+GKS+vjK
Gi551zyfAcq6SF0UUXtWdj0mov2e6ze1tdIHIW/9hUammLSKcQsWUyKHLx/8hY6rqoYsQp0ll+Yx
8PP6cYa7eMRkWq6aNpP7EUzcFnsk/TbrkgT9CuOsSiBlAaYsF5QLu12GPjFPyMhOrxprMFdaXbgP
yLGYq2l0w8+yb25xgfCjFY9adxG05VVvkjKDOdKUyba0Kp6Ug5VpgKNyPF3N1IOY0Xk3hKmseRNB
uGKf2J8uxUaG5rZzEGTySUvzMaTp1s8MXT/qmcBnC5nRVW6GzY26FEvypuWdHy+VWblHvcY+qUa9
sFEfIUZ21TiYeeQ+qJDOjtJzbhVbV0P6fgIHxs+4su9SGVh3cSWbMwRDVF3/rBLLXYfCZDhO3vVH
/Zhp9toVst4aSRahE41h5/4yHSsi2J3JuUylJsZytD+JdvjDEDPa+mNcfS/OYvC771rm9Cvbb6ZH
v50D/qX2cORkG2yGrnpnB+DiokEKWeplTCYMip0qfjRciiSvskCUN3+pH+1e36Toam9Ut49LVRHC
sMs7VWP7Re1vxsno16YdlFdjeNTNSD6oS+zz1oam1A+qiFK5geIvSjyjkA8a38IHZC7LXeT7uMsv
o1Qdapqw1400OKp+QwfxJZvD7WXA0q0y43Ir5nDaqFFDa8uHttVfsCStTqpq9PGalSI9q0Fg9yrc
RuJ9TYbibAwE4iYD50qrHQjGIsvP6mm+aVERbW3Xio6ElY0HY0beVfUYPfFOdEt/FLrfHlpHDNuw
wytYr9KDqGrHwuTFDM9NB9+/D5wTqiRIuOIlsHHsRaQKa8INMrDtgbil/+rycElqz36JEyM9DWDQ
1nXo+q9WLFgK9TbllF05L06I/Unhx+uuAjFvGH52EIVlnMCnJbs0TYfbquvqK9RG9Qei9e7aFiJ9
aZrEQF+mQJfenT5rGEJ8FTI91Jll8Wzzp10SziG8Ei59zOIclJPJ6YZovBsirJ9Pb6GT++tuDubr
JpPec5K7V3E9U4/+ys6Y0U11Smt8K02i0hJZ15BIBC7kFimQZfhUAQuL67G+7eu5vQ/j4YsaXvum
uykcZNlNstdZUtwQbLYOQQDUvK9HebY8r7yKcdt9chrDgcJaJl+Ei3u0OvK0wyGRg/sHIgfPjptV
b0lVNWtdGOZDOU7RVs04cPS4zOih23rWigHzqdGtnppxdID2G8kXJ5Y3ZmZyiGLGElTFN4OM1/R1
8Z6xzNh/cxOLz2NwrZNVxPZjPADDGHLvbbCAsmioDxxsVKQf9SjnFIlAwVzrJYZe5QVFF5V2f83K
0a8Vig5Ua7+eyvfQbxIMqEJ/3RqtuY8CioPMEUsaBlyTideAoe7sXaJhEa5ax4wTWgwke61arQZS
uwe1EG8/51oLTH+DZnH0nsdXPPyN96Y3Oky7Cv3kJCK/nTS7XKhq49OCMKsr89AKd3rmrF8fIzON
rxSw7Pf6ZKlXQLTf62v2C39Xr/prY92SkSycvZ6n0bYIjBgLeit9jqWl7foM/QMvTLPnwdTqo2ti
fqlaKyPXOHdMPJGW1iAwcVMf85vZWJI4nXhXcA9bk/lxGJAp+EB/qDrynaTjf6I/tNHOj6pOAURU
g3DICwjAoZ6F0HGAQ9uNP1ukkbXUfGt8VnZhulie1G8djtcv7SKgTxAQhbOla/7dybZ9BapRRQrs
qbfP6s5c7hD0vx21OT+qqo/6qnS73fBzlGogIf5jaNg5v4wy4/lbOwt7bxpGetsXmbepoPtsnBqV
dVWnLhHUhr1ZB7haQeK5Fa3s2eDC/YPnZa/lnEn+hT+H4A62C5rev770U3OFIaTJbiGu/FKp6aG7
8WbwDr0jEm0j7ardtwjdrvJAxBhuLq+Q8QpqbjXPZfTyCnYtvU0RGsSdrD64d2cDpp0xtt8C63td
peO7U5fWmrehuCW17BxjDMK2Jna7t7GROXikCe9KKwJOloYsX1xdws5pzH4/LsXSaZFezvz2qFoR
c5BAmeLhNOlJ+eL0xecgHdwznO7yxU45yvOrOnYxXxs951XFrNdvYPiQN4rt9JxqQfEIc+hW1Tt+
VYHQgDQ846j05g31Zgrc8gXbd/u6HpIfw8MCibEEFfWz5eZ/OzwC1PLmztVlOCLs9nXkBebaKyzQ
GFYSrrOAaE9mTZwF/D79JPrXAFGj564V2l2Uk0gv/PRTb8X+kRBPh6dNnX0aObVudU+AluIzWQWa
K3bmFOIwZ7XxeexwZx/Rh96LCYskLZrkpotr52VO3D/qHHeKJr+HmswWeyFhwNdYpW519i17PCmn
XeXHu1TxfceOw/nTovdnVdvgWTgUaQiEte0Pbd48pKhT6zs4Ad0vRbxj+gNWUQ9Nr1fnOGthGIZB
sbFsGwXE5VIU/eccuZTDJBuMA6cuLW4NFMfXqef1W1VU/fSloZhMkoitVV4maMd2E1g5KDxpTU9j
SBQhtcQrDoQNGfLJ2YBGWgIKCG6jyZ3fjDzUXpwuX2VO1r3alqsfw9HX1mpUFJn9unCwiVat+uuE
vN8rgZbkVOQ4qcHx7ti9p8VmEmF9FInubghrxluZ8wRHY0C68Bg5gXn25bZCqFsAyD2BHyJKIsn+
Z7EoDtYik7Nh7+2vuqHl+Y5G2ZroY/rsdxnILLxSvxcCpF7ofkuBIRA29uZHq8SGdhzt6Np24LMh
FZFcaR6ce6et8CuaCTeTTUcf0XkfWIVJDUZIW2KbsBvD2jvA3XbPIgmaTTDl5mtrOrfqhewk3mdw
IbGG40Fa6zNQgypMb9WdK5pvmhZ7JAJ/q2/aLsDAHnfxgtDnftQ4cErdkSfpiuGk7voy/XHnDY52
rSdAxenwUf2XrrijD5fWXi66Km5NYDIjbZb1cbEPsLK6pM0GPqCbxkxfVWO9wEWqZDXlfv6kkl+e
Zn9hq1TeqCb8A8qNib/FTjWyBckvczVJoB2LkXRynJnRHSZ2zgajJqBNCWx2VRcud8TdrzTdJF2M
S+GlvglNsZdkb1eqx8eAPEFaKvDGBpTmn5MkBX+KnyDys7yMqlejMunbmyDDjlw1/DI7L2jfJqle
33OU6J9F6d8kkwQJspR8o3jW9CQ4q5Inqm9hsWhyTIV89nB0x2uynk/OUqzBM68a2x+ATjBSR7Rm
bUaBPPZils+ZjKd1gU/eQY0l4o21ZGrPezV21FmwpyG2d5e/wUBhJJS4JqixPkmubW/p+Va1Dlno
AH1c/PUaLDjbwsVCUQ71S+im+1k3vc+urbmbHPAD5KG4foI/eHepR5Vjk3GeP+lj2T34tvlF1at5
kkmgzhl0851bwr2W3ex/HnvbYLXt2ts4yYKzazouYQgDDcGuGDdixFay8ePhDhbmcKct9PyWx+Ss
B0DOftY7phNvSFw67NDooRoix8CsokSBZamKal0LEHadbkvMSq5VXWFn6YoV09k0hy4F/G2wi79q
AnM6ZCQ2n4Zqvu/aAZ+gjljg5An55HqQEXEIOA1L6VIVo2bSojmrSil8NbzM8+FaFacwLa+iPJ62
YQYG0e97d1sq5o4eh/2qXm4xj9/arYyXLQx1/cLuMcD11psujQHhLDhcY852RTAfy9rT3jqWVKdg
R87Reo/IKN8uEJFvXRHsMVGrnnlIiGsUYheHXerRCPo64XqjG4/OUFbxZrqLm8a4TthmX1vwZPye
CLnJor1yhrF9KLUy2MdTOu7GNJ+eCnP8Sujf/Zq6rCPoJXyqajvf+iAvjgTTkzskcJGTcTP3q18+
uPrYv3cmFr9e6ObnwAAUIASoV80r7Gu0EcQqZN/DMkdRXcJssK+XwAxw/6Xyl9tA1Vp9U2zJD6P5
uLR3jpGtg+WoyfZ+jSFBeCJ+bfubwdOTTaJp3qYvOu+Mg3fPmSfl1xLXzV5alge+hobIEQBGpTNC
UmSx3qtKMlr+pdmJY8gmgStXI0pdm95A70S33PkB71xntxhLYeE1dQWr8fgdc5cWm4Z0fogCDpyI
rJxVSQ0ge6hvxuWoqmt1X7Cx7ddNLto71SXkGXaYK8NdWagBPzjLJTIR34jKLDiooiWj/BzrexjP
d1DuCeu3Lw7qC9EK4vyDzp/8FkdZhl1SUj3qcFeu9AKLgRpVloMXzvGB01J0zoMEPyRiL49x1Ggr
fvjdZ9nkP2Y0yYH8OaNAN2sXzKV+hVWoubeNDE2Ltg1fEWL+3rpWexfDJMDuMXhR1ZOlE14p5mDn
L71qz9o5ZmI8cdqeMX03HT5r6iX6uJsRLPcRZyrxWhYb9f8kPw2ja3HkhU7nVTVc7Hz8tYi7pbYi
CeWui2nGaGmw21OqQTjdTsutXKyA1EUYjYd3CH1qBFC6lar86GOh3Ltz6kJfJyVhR+UMbJjTvuxI
VKX8JlcOGM3nyctN8kAzPOCoiq6GtvNfOnf5BlWfMBYLztGQ/HEpAdrcC3Z7m9juq09TU3QsrWF5
iEIt2fhhKLdaA+7aDHDqKiRPqnCQO76y1WuJ6Em/BG5tKDCbrM6w/0SI9t6JvGyFtdn8pQdJyhOs
yO/NLMtJn0awFX9KNao7Jbh4UWW8tHDQZpcbbj/6yXQo1olbWOsSb76hL4e7abnkjU8cPaq/9wUa
IKqk6q0ogUXaTOxF0V++dAvytrmtnVfV66O6m9jgOGZV7D8ampoAVuoBYFSzqdcTujTAu1pl9qUe
oiubpeGcixGfq35KHkqwPGvTBYU6tQAYhrhqPhtG94LpZfK9tMiGmj2rbmDsyt6oOQLa0dH0BaZS
mvPdmmLrNWimmAhOMT6ZQzZuyrqx7yQSMFtTpOKmN2GUmIO9EDoHufnAy8t47Nd+HUDRI2FGhmWI
xY1qFvBBcYYZvgsOiLuGcDBSPFWGTVx1P/cuPjoGMK5Sq4m9ZybmbxhN8mkn3bEHj/cKM091T4mz
HDIp4nUrhmrPKoXsokjtTbwsuOrSdWkdX8qZ05btyhIwyf/5j//73//v6/hf0ffqjlBKVJX/KPvi
rkrKTvzrn67/z3/Ul+rDt3/90/YMdpvkhwNLD0zPMWyd9q9fHhJAh//6p/F/fHbGQ4ij7XtusLsZ
S9YndXF8pBVNTRyiqh1vNMeyh41RGeONUaVnEZTd4aOvqtdr85kvKrF7P+RzcRod4tnoPeGJku9J
IOcbVewNx7xuMd/hLacVZEJ4a4XpSZUGEXpP0N7BG11aLXaWSF7eqobKHKFWNRW6Zj5CXbbMr/rO
ql8jP/EP/px3G1VEa7Bct36Rnka7rl/7DYjq4jWzSAbls5GvVSc9k3ITEAo92GXyXPrlee7G9s6w
w3ofRJVcGVYFfVxVlo0PXS0OT6pESLW9aw1tuipFkG38pmjvKk9++c+fi3rf//q5+Mh8+r5tmL7n
mb9/LlONGgqh2e69QzkHTF11X0+tvB+06lmZwlslmKJydtytsphPpf6ienGayDlMcyKIjPJ7vXBm
1MWRRo+nT/YdaF57z0dOfZr1x5+9nCVS8rNKj1wbVV69X9dROr7k6FbMIekCVQIbDBkleYm7vH8o
Zx8yL30iLRTn1LGJitz95zfD9f7tS+oZvmkGlm+Yhm/py5f4ly+pCehxlhwV3+dWdFvD7outzd7w
QBgzf06H6ta3U/1L6RckWHonIZ4dp7dxkGsr1VD79jPauuEjdOP0KItgusrGBpu9tnvEfBTLyjmP
H2SX5odLMV5SByp/oBOQ3fVaivFMnPdwMH+2qBzDhJ57NmBV9pFxUHemZnk3H2PVqI9Jf+nMePW6
qsdHfTgCZ0U6kO87UI7rupyiaw+meXUpxxY2lrxbO9XqLl0++iGQF19GBGrER3OeFqW7xnQ++l9W
EdNclonfv66B5RmWY3rL4dm33N8/IaEbAj1zyN1SS5rtUOgB7kHo//gBhErCDJxLsUY7p2ErT3UX
QNKXVffqCTO5tnJZ3idOWt4bOe6f+RDYB1V3uUiYH1FcY0i69FN1iNsWxC5kv1PFfnLL+6E2fYKo
ebed1IuHYU1St2rkFZSQEBkMaMqZbZXd/+fsvHbkxrU1/EQClKhwWzlX5+AbwR57lHPW059PLO/d
ds+GBzhzQTBJNa5qUeRaf1gMlYIusxFTLUHUEyJ16mVsa8XJTQp4ML9UGwSHd9Hk3XlqDdo9yvjG
+0TseDat0zSU8XbojfCaR4m+Bjba30c8ESuMGOMnvyNExSnde1GKHorZMCnvSRB8U1TA54runNCb
np7gYj1UptbsJoBRhDnb+E4n1nkna3BlvnMDlBn/25U3iBxGTfpiutPg3C4oSh9mZgou9OP6poNW
6BGGCxWexnwWfJusvIy/ElaBmGwjsuSrpb00RY/Pry6g/c612J6QapfVegrdW6dsAjQ3D83fIib3
6y/BasdzODBZu00AhFkWfrwznVHZk9yMUbBWamOpOQEWAJDoT0jge6dEaboj8WYI8LRkv+VX7KF/
qQJqXqPGPh0+5uQum7aVbFu69S0y/Xrr5c0+VIvgOVDbYiWIvZ/yyXQuLvnhpTEHu9t0NpRMxBuv
mHxD9tDcY8hNftRryVdW1niD6Utk/uD5WPQ5UDlnIP/YucRZa+BGchDwbXTtK/j+wpuKpVml42JU
I+yv5slG45JmzcIvYLyb0+T26gW05M8iyzCg4axrbzmnTvqi7lL1EmnA8pBt38h5lvZDHZvgajex
cx4zrNkHzwq+uD2sj3gUHDe6WtzZAzpubm6EX6ouh3jkOQn4GFN5JM10MTvPeyYm0y3c6ECOaLwo
XqX66w7vSNKawMjcsrgaCrwBJGmxzk6n8ij7MrCcaF1qxZVIxXNfoB1RcQL11xzxCOyA7dyNiBT7
60KwaVMycBHyOnmJrLlBBJEm4V/zca/JQRA+4WFZJ0HCFxuBLVubkxesbLbLa63ReXOjGn+B5ZAf
hVdZ19rWresYgab785vDND6vS4ahq5rpaqphajC4zd/XpaHy0sbvbfF18Ly1MfsoaHNB5K3l2E9N
IG7ngU37T2fpDMGqIj3+S5+c3YIOO8a5YqI2Ml8t27IWDMjKq1NK8mkykBZs2g3R74QjpBVfqoBl
TxbdkEX4Zcg6sgqqihAPs2Tbr1xYRX53lNfI/tsUIETP6Fn5KOrUmrrIRQafzcDo+s/fk9xO/LZ+
G5ZtuI6wHFfTTUduE395w4oywt1YsYqvihllS5uo0DYvC7xFATK9dwIFO3TtXnLHaY/Ek9EvmPud
CKVEtRDTNZkU784X5ve+sEZ8ajm/sJ2oD0If1NeoLBayP/CMcEc0tNjIppZhEQqC44monXEyg6G6
3bbUCjbkjZpeJhGkm0TXeowXknCjO77D2hvbrz3yRvEMiv3Un/pLs2jzL/4YO+seY6B9gu7ia6jm
N4BxhFbprR838/Y1IZ4sgb6f5mf0S8CwGyoROg7HsHLyxzkvuSqy0NzIpjI2+RVW6i4m3lUgvKzD
8A66fB+1efGIQTYZlqb+MY6Ktv7zr+X8Yz/Eu9YmESb4vYROGuP3v+qqrA2HLGbwtQtanKC1/HWy
au8+Skv70udVv2hE278PbQB+wHct2MqO9oxGzgZL7P5ddEOydVo93AozbdZ1ANLFAF9y1ObCIbN2
lE1Zk32B0MnV2PYh0uPsjv0Oki4qj02JF/IdYoHYxQ4sLn2pFidPG/tTgVnGczOKa1BF0xVRovzZ
1cUP8h3NWbaCOUjZFEF9lM20Dftl5dr9vpqvLH2Oav5k2Fs5GoIbXxtpVW98V08PwQw5AwPZnrqZ
T2TN2vHtsqn7+gRqD6il7JFjH7PKXkdG3OG0kNUoTbVR/51F35rze6lukR8jtvnAe6zYxVFNMCVR
CWHEKlONuJun1o2/sz3ImbU72mcbKbdpIczcPueVealyMe7LeUCOyn6tsex/+eHlD/vrY6oToxSa
ahuqyWFN+7wR7pGi7nrXN76Mul+tcqsAUSuU/lbE/MGjRuK+5FVkbThSRGerdKz7dEJ410ZgUbbI
gydX0ZnAQTkCz6ZS3Tr3zHCR1eBqxh4pM1mgFZVdHJu1329Mhc0onuMOqlOEWoZLx5Z4/+c/6n8s
1bowVP6cDRUmrGEY2qctZGyK0jG0SPtia95rDan53LDK/FIMPep88B01NnKTvUgRlz6DGulXZua5
d2Wq55uY4z1GSmiQiiz3DqUTWgcVCM2uS6bp7HVDtSmwZr6DftYvemNsjkWoEYs3i3oH6BqUUDKt
HS/19ib4vYOsFWrU3WrZf2v/a/Sj72MeibX4X15p/3j4deFauqOZjiHc+fD+6ZXGBm7izD5WX6I0
/ZFlV8Lz3nmIIusSzlgeic8RehqvUDwSq48+WYtbRz9pGGzdLijRqFnIajTNIGKjHDfyBnKyHEDJ
Zo5+eMeRpPX4E+rdoTBQBmOA1orTn2/wb1lVh3qWahqTdU8MFNwBhFEdQA/cML2+2lLHZO6zw1Y7
36aA+ro1jXmKj+bKAq3ZERnYOrur6vRJd4R5kGZDOBFnd74qmp1ARBcCFk1ZyLl5Gt/mpuD9nYUo
g3bnK8Omj/Qauq/Taot2KM8g5Z0vgZpgT+8AxiNCYnOIFW9m47tfrN5uljAXUBfReueuShBj1ecB
xIYIB+dBdgVZ41+LyUN0cx7IRvZ4jTdiBi6C/NwO6hweYiCailcTQOSfHxNbPge/rQEWexoXYKtt
O4AQjc+RASQrEw0t2y/WAHK8rEOCX7gLrCOlt19K0+tXoq6tXTA3lR4Mt2o02VmO8urGvZeo8FgI
8ZSxxZTdowV2ipfbN9RA7ZdWA//h5Ka6lIOujg2Lx6NCMY86+X3Q90+4E5UXUQr7LPxQX7YoK38D
5g6jyhjfproA9Ydryj4L/eKpUqpXOaFTsnphtWNzj9xjfAz8KVkn3qB8bcKFnJDrmbsq3GA8ekXm
4hPv8eqfb42f3hPnAOuJXYyxGwwFNzJJvHRSi7Cf3/P7InO0VbWovh/nAvrPz74qM6t7WSCV8muf
nPxxrRJ19W3eR58eoZTEnuK3e32+f2mDCuI4qZM9f7Rt9RLACXlPDOyF4nLI9nmt2G99hG58bb93
DRy6pFMr1Jo8690usQOHssgGvgNXgsEIImf0Q6+EmlBn1l2XDWheJ1BDXbfcdwWJP4RCEh4Tw8cu
Grp/BH2uGvsjG48+eHHz5tHRwb7oef3iQhA4T2bjPAJnM9a9i7hbiBvx4+hXHTZ3+B5FSFcs2biA
MB/aq5w7TDh4JZXiwVplrq+RDKvyKVnI0VuRN0vTjab7hIPjSQyasdX/K5Qi9U4+yZ98iKxgpD1t
sWK+++iSF3y6/lPz0+1aGH2rUujWQl4rZVY+7pdiOXZQCyyNcrtZd31u3IlCa0hw8LHGXBvmPjmq
Fq5+q/15Xo5m+MZVybF5M8bdknB3WfVz79loLfM2QGxaO7kSIS9HnXm2rBWDDziFeTE5osmABDGx
FwNFrUb3ssi9BjEDL0yXM5rm1tcIc9rb2QwXnue1c6E2LfyWWL9+XBrZrXLRp3bZR6O+Rt3o2XTc
8d5Wp3qp9V29lU1ZDJnWLvrOSfddU0z3sk9LgQcrkJ5kS/YXo7vPnWI8f3S1IkI/v43uMkM0dyL7
4WmkiusERyNCreMbtl4/yDf6d66imQ+DFlya0R7eRGkZoGlQb8Ih5ddZfcxKA7XyMqYFuHwYg8to
NNJymfgXD2mzB1dVhsfaj4g2kDLc+t00POrlaJxm/qHjdllJfBIPKHAuIAWZ2+WKAxmFl5MWP+q8
I9DlH+85LheP6pC2a0vr9bVsjm4c3mdjuZSt24yx1JamrytbGMuEGH1iCQh72dXG8EzjGOodu78+
22ETae+EafX1Xg7IIumBfW5cYcxaVn21kLPlSGOr5yApygfNRTy7bER/jm1Hu3gtgCRApOW3BAGy
FFnH1zxNs22GnuJOqHnxjPXXvZzwJdR9+xDYtRKiRgevw23M8+A4A7GncbhCgU0vkAEWtxkaO5mj
Epunjxlyml9kuKhZDchkU3XYLFcOUYQAa/JBDPN3llRHzUdEPkhpJlbj7bOsN9aoNZQoaxLQsQcv
/WYgoFPG1vAdoyKAxVhqPnSTjzxO2lg7L1JH1l7Hvk1JeOZcy/7LIqks2RV3WZaOe97HKYoVry1M
L0z6BgQA6/xn4c7Nj74iNfkZZ6LlBoSbuwjI5b5h1beUygFpZaO7pwLEjMrcvgYqr2WpGDCNyYOd
lvqp6PmWp6JH8RnVxi+TM1OWNGW4pCohPRMzEd3kkArye1k0WvkF3hDoo8DN4dK07TvUXCvJyi8T
IP+tV0/FVjYT/VAMHvCwYSx302jWG3kxkpDLHJ7ba68oyDt58biW/UEd7ppIE8/FpHaHpDfFSt5G
q+yLmhAu9LIe6YAW3clEWCZsQW94N7ExXpS2NCiaxnuM3L/Ifs0Huw2+WxobDG/xcAzm6XqjqDsX
w761nFWo4mrWFilfENBnwyoUFDv74X0UDRIA5SLGb23Zx454ttTWXgxNPb01fh3j9hSOX0Xkw1uv
9O9GlO1Ik/iAMJW/c7iREQGda8mJPViQ5t70eVr9iP30Xhk6437ywwzGtBjuMmDzSwgT3iaO9Vnb
V2m93ag3OXu9IajXXpQsKvQTr65QMm9haDAEK77STZz5qORH73qgupywyko5e72mnAcbHbBYL4+y
66Nf1tTe6/lHseH8NGAGhrKe+LBtNVg4dE3x1UlCZHtMxXseMyMB0ewqd25e+PeccJyFAYWDTCx9
lt9nF6EH96QoT5Fq9Edj0Myr2vjiil9IPMuyrWWXLFKANti0DO2BVCQR7JYtg6tqwXMfA7gF+hKD
ImnDZ5Q67GvclaxXDFpePDz6xo+8DMPnQtWrlTOmeB65Q3Me5qLQI+QdsmqnellzVh2bYq7JQTmt
NI1iKSDxrWXfp3llMmB7aT1B2tFOla5Ox95NSwx06uhpGkiD+4AvfoT4ZjSm96MTQbjwkJ4i3+pP
ax/E2O0iCHzlJkq0hQAqfbR1hGM1GGkdgpVGt1PM5u7WRFXePI016jALe23Ct3tuMgwMqoLHJBJp
9VxCFFxjDBZsHd8qnzMDOUtWdRu3GJp6aWIk6uSIXs7N0LbtXYCW9FI2nbYrD2wwo1sTRUX3CC8R
/NE8OZ0s9awX/vdEf/LiSf0KFPyvCIjm+1CX3sKvhP2UVHq9yh0ruIf9l2+iflDPg1IOBPlH9ZCM
/EiJVSCxgp/P0lL19g6GbbxT+W9vaWNzgZQnVn41ahyyu++aFvR/82goVZL8HbGzW8RYI7yU4Ris
qwKI8N9Opqer2Ep4AtTIck99qe+wWeQBKEzrJSsz41B443g3t8qm4Jvyg+wZFHCyUDRjQsRUTZ9t
3wQS7SvVQY66WobmIrr2QOIZ1buhR+XOnTaySdY42vYE9NbTmKXP6FGZi7RV4pOb18FV17W/WQy7
1zBI810Bz2ZtIUz56ueuRtivUFFlYdTtgpMeNPlDk7GCCB9hm7nbLs3qCJtZLqjda4Pe7boYanUr
R/ljQeU+qRLwWdyy71cVMKUXExm9q92bv3wupMB0La8x2mGjY89oqV39gONYDjS5xLIrtsKLj9Ti
yqnS+hW59FeYSfx9Rv2SjLf7zZk8gFrzRQLuyXYIBFbh80WBA1LLwNb4dQqS20WW0y+dqnC++X2K
QIUd1Q/+/EmpHvz6SYDg6tes8l8txVd+pGX3yyfB6t1NirVgLRWgROdkvEzRy6JKm82/HPLmWEcu
k/W3rDxpNN1ULQJnAJD+GedpM68IFBU+hR0FBsKfbXzUq0x/SfXoffKj+orwn/4SGDEI1rp6Gkq2
Pv3oreQkuNjYGgO1vl0SNOMhMkEVyeYMmNyiQmfww3ELZ1D6Fdokxk7eEYlIUBZFTJJuHh3D6Bpj
QXOncSo/EP0JL3nuZbsgwWeB3RrCH2IKT76b5Isg4kiZhwPs0nTAGSuxnuQMf3hF8617lOMBtiN8
dnORrVDjVZSOanIY3eDFqV0LwRSD07hqbb3KUGYgoXOCWwo9aG7WShbt4jiKwBvRdJNyQF7TtXey
aTYWzNCi0Y+BMz6yEL/ojpU92HGXPcQcOUBiksnoCp6FpR/x8IZZepSjIEba859/Qc34nHmYM6Gu
qwpiNRYsIfEpnBXZrCZl7fSc8IZxS4BwMsjeTiyMXoo4VoOZdnRuhWoerSrjj4p/K0Q7j0SzNYo7
L/umq070UFR5/FBiYr13YtGQRowglrtoiaoIE29rNVTWY150b2rHi7lNjebq1w5qK8W0TxS9e5u6
ftpNAhhngDjcW2mgvDERArtYJg454MNvl0MPafZOzaPTz3crWhiyrmOV5x57kpcReLa8vC6m/FCQ
RceAi2nlDKfIzLQ6paBPX52fn+m6dXx03Mxcylm+QNBPY3U8ynugiURSc1wpTjQsByKBdzoKc3cF
5gs+y9vlo8sVYGKMAdE22ScLDyuejYm67u1S5Jy1k1laryomuicff8VdbqTovc21j77/VfvzPDty
f97P/W/t013i0BVboNPkWtX7ulO8bRSE4ZID2jSf0qZ7LQ2SjWi7fPXR52vttOpazVjLy+RAZ+rl
0kztbvvRZwsHwbRRLzein76DA0ces9YET56v7oVBGGsSPUrVdeg8oP+eL60saN/1TjyBHwsA4Shr
OiAwqU55Mcqu/vLnv+9/JPwNgzMCaTULFjphWzn+S8IoszjkhHoTvCNUE8YHy97VRvYEwav5YTnt
Voy19kX1HbEMdNu4lmjq76tgsraQ/fNTjvr9Igc4uABhxR/5XCjI+q+sGCSobOp1c/nz/7LxOWti
2K6wDYKbluGYjik+Bc4sTfXDgKzUl2kcVpE71UBEKMykwPPZtpsdx+R40avezz51sLH4xs9uoadm
925n9RFqH3BzDYoVaQTIU2nav/vg9RepSNVzj2bYozKmVytV+/ei4gfSsZTZpcEK2nThZ/p5bCpC
m4OJv3ae8JK3XEfDNpERWZOFnAhSoce3Ksz/BaphOJ8WJv7hjm0homzZJllR8oy/J49g0YPEyGb7
AYsFUyRlfiI/489G3lTtuUh1Pz95BZxzAtj7T/2yKWd8zJV9icjRak1MvP7mm3ya99H8uDZ3Ie7A
aorQhDX7BwNx82Mg3HeIA8RAanPEoMH2xcYxa0bnKTBBlwPM+TvZBVpr2LOSTmjTMihv0qvYONVO
aO6Qoxse1KLsEdO4E1HOLZWOv02/alFtmS+QN1G8MlgAn/CP8iYwzMZLjHWcHBR1G6+9ojdlouSY
ECNkywmMIZ4LWWtqM18gs9yuPw1kKVrtCznR4lFZ6hpCslVb2MjpxdMyMMLuyU6s8cIX8tCmHepe
c1EO7zCm4sfbuEVolE1yfZJjgFj0LGtOeYLnjVU2aLn6gYZng6GeEq38WZN9sojn0U+TZZ8crRvT
3gsfdZp+8ouj6rYEH8bkXmhFQVz8P4UcnBwE7ze5ORZH2f4YViMkjUkaDCRpXfx2lUnZGPObV5sL
FfxKpLXpxZnfw8Bo4vPUZNf+9hoGJL/BrLUFpzCPzm4+SHBmZBJBVcibdGWq3ot2I8fkrDCdqj2q
qyMblfld/r8+VevGfeiZPz81Sgd16QwCyEY6TSjoYtCYILn3XoP4gZVWuFeIm85VNnt9VN71nii+
gQDDqRv07JpmzVf8hY0LqvLmRdYsz+QEiEuGVRYmx8QJEI4ciDjnYyNRl2vZ/CjkFRW6rh9dKsmH
RavFyKQ0vXIGCIQYm545m0C1lLPs+ygCyw+WfhEmB6LH8RENLxwA55osasUb84WskrVKNmijXqM2
SE6Rn6GA5RTZ2uFnWFVRUa1TZDZQlUAPmiDXAPGt/dsvc/Qz+i57rBvi1v2oq+tbs27bexfbIN0w
vXwpsorQS1l0+NExOXD79pJF04ngT3L2yeEheyqchdeYxusw6Na6FfW0lc0cc8CFOY3xtQxq/6Vi
x6K5ifmaTGMHYfm3q6zuLoUkw3aziYgL6PU3nubDCLjv1bPyapv3HH/yPChQtAwf5ASU3saFHXjW
3RC63VEUORLCg1t8Aw0638ApFGeVAZw6Iiyk37WjOS3kAFCxeyIlzXPn+QXqMgjKxhno9dDRD3KC
KNGkVgi6dA5+qsUyTj2ze+pdDq0eGm2cnKvNTML5OqwQTgRkFUNgY8ts7LxQN1/MGmjWPBw5MWhu
i/NK2lfW2gnEcJjBxfC+kJ5TAuVYSsW5QV1lNuJZkpjhF/E+qIsUXq7bHIfc/0nY0IfuO/mE4h4P
tPFSlSXpKSCY77U5rbWwUa7oLYwPo0tcqQBDuoszfXjQUVm8b82THJM9lWYXoJMCaymbxC7uTdO0
DngqBvs6NIxNrGr525jVG/ldWEPbLYNmqi9pUpLCG4W4fb0IMa+yLM/eNYOHGlcedT8EQ/koMHyS
V2ZajARaIeAk1ACVFNN31+4wBl/gatx+CN1DZK930Og08Oq4qkmZLa0KYQSlQ/IyM9E2rUt4cpBb
S/dWGWUFJ6Fb5b9Do/r/mfPPj+A+Wd1W87bg4yMUXxf/8lrW//lWxpnKUAG5mrZhuZ/fykL4jZta
7fBsmpNzjZP2in1H+a61+GN2aLRsZTNDtsOqdAJmFZnBZd8Sghz7lZf7Shfz9djFMkMQD5KgEgGJ
/09NMW2XXcYYbWXtNlpa/5KaRKbk92PrvLMiLWnZGOQCITI+n3k4O9RlAYb6yax6hDdR3VUrQ9vZ
JmKcsvbR5/6PPjnPza+4hi5GJSUrhWZMsg8JTh+6qSTymLjeodOL/ZhNkbHVBs/ejC1vnlsbd5oN
esZoogzJe9c2ycqoK/tQugiKivoxspWEXZmV7cMgTFmeaUZj9x33Re0OKpMB6S/8LmcRAUjXhoOT
mWxW3pMNpOW1AFa56Wqnsi7JkJVozYXFq96y/6iDBv/HuRkW+co3vOrJTyfznuePPd8M0BltnJdy
F8fNgJOeE3vJNkDJ6dqT5T3Z3rCRrTFu3ausVa2jojKGn15sIz+9kJ2Klb6joOXtPybL64lSbdT5
0ttceW3S8jaWnd2A63joG7BkDc3b+qFaslfpi1dCwDZIgCI5yH9J5LoPZC5Ngrdh99w1GRFe/kUW
fgVLOOUDiluZLd6LNPwaRFP6VzhF72aVm2z7B48/UAcEKOaQT/OEkPfEcyhKlrreBTI3b5duVbmH
0seYX1Yb23ppGvxPfGysKq0tvOXHVgqFUjwXYMdtp9ZMN044lXv2484TaeJ7wwiNr4XwYhQTfeNi
GEFx8cual9A80AbTpeDBenbVzN/bYdVtyp4Fp47+kuOknoP1lGBJbzbq7M3g9WuD7f8lSdhX9Jpb
fNXd6BWWV4esny4OJHKVleznW19G2AO/zVqq2761661duMpbgHiNnJDgH7XWe6M6oK8ePWUhAZr5
hqpvVktnnJwz7GHjWhcdKZl5oPVI+KJkpdzrXu0dpzQtV1Yq3Luoh+GCLulLXeU18mWF/yw4GxS+
Nr52tl2cxspEP2nMxldoHuGmCY0MRD6jYYGwqoL100WOVnCebDN7RWVpuFTYJnAkYVYcTtN29BXE
kNpwem2iNl6q2N8c5UW2669bpNuelLpX7uwMJ1n5wfBe9rYbdCt5EaaLyarxHGuPpFl9riK0WaZx
AthRz6emMDKeP5r4RP1sloVXHQkt/dqUo2FFyEFe28zuSmHpE9JNyT26Jol/EXiH0O/Ezyqvvm72
py69gwaNW1n/Y0xeoXhibcSWCiZkH2eeJ97Koa6Q7EBwDqAqIfuYBE2nW/skn6XpvELFV8qOjsXo
icd4ch5u/YlrEXUDSew0g3fPbvqH7K/ZkizTGkEASEvJXdoUzSKYoSbKiF1LGjjm1ZrK/gJOFj+I
CFndrgVYgzjv2s4a+3Cr4ldjH2TbIxmzxXYTjRxesojhmOdsRMayLrHqufWVpXUO1Uk5/AKumft8
7X4E0u6xWLB9BeXWReG3qvcf7MgLf3R9ucWpOA8WRfotxSA8WhTtlZOxCBZ5HKFo4U8/6tG7WpXT
f8N95/tU5dq7PpkDqmAI3A2EvReoxCOz69k2koIJJwgIbC7vIdVDT7NzCHLNVTlJ1mqjwSvKcdKl
7FMqKDMLJeAeqbwHGYRwi37n33L44zqnx3osCKZ83XnpsHCROYdrGvtrxSrNC2dcFTarpu0zN2rP
4LaQiRNB/agE7JWdqeq+oBR39XzQigtl5Wddd2M3hTOpSTKbJIvJ91PtGEwgf2b+UzNiTWEZab7o
qsEGgEZBsA+aSIFnnetHbEQgs+rc/g4Fte7gB/WbNvuzycKdmcStn54xiFeOsktOtQJEIT10Tlcf
c+0A50FNBLskqsRK10f/qqfNhHuVNeJMl5jnJlK7te7m2RO+WDrcW8P/ZgxAYGr20IsuLlYxsj5/
5UM8K/Bp5rMbIn4o71T52s875bNBq2Ep+tZSKnEmtJWLMDg7cyNhG3pO+ylB2K0vw01tK7MvAiN2
YkbwEPHnXIKEJGoSNTsq6WmYa5FWpie/qJpdjgPhrRb8t+/TaO7X/VqFyg86QD24xEZh38zVwFLV
gyIoZFMWwnAya32bhLKh0DHaYKoTW9oy14rwrkN6M3GM5BXIj35wzLZe6RZUZ/QyUAYLiA5AV0vv
nMTAh3UeQA+tWPVu6xxKP3BfqqRdJpY54JECRSLru3Ejm+C+9jjJiSe8fSLSxRDAEtS3W/xc+arZ
fedh7X3BtD1cpvksUKYY1SZLwuyELC9YZmR3t+Xkd/eaO43LIIC9riYkH4w5wuTPsaamD829k1Wv
H12y5pS9uQpnN0MVwx8tTp0TjuQOh354cyjNiaU+N2WfLKaCncsCziEWkQ7ifCgG3VcEwJYa+TCE
dAukFGR7mttD7YNikm3e4v9p+2n1aqoZml+Z+qaCH04rNfubAyKinZngvATQIIhN6wGssLUJnCI8
Wnbqn1tnTjgpTfXc5hnqFyj7/mi/JUmc/53pYEirSneeFZY9gANJc/b7Sj/kdhpvk7ItHzh1IvGR
lsm3DsNNeZXWFVd/ZLUCuOctWVq3f4786eJ3ehJZQtO1dZWwsCuEofLn9HvMixhl0Dlq4f0l8ln+
YDL8Y0qsDw7M33rt19/SeFq/iRaZ6wiD9WUcnkcdazythlasCC28tvqwxwkJy7/SM9iR5Zcwqup9
664Muwi3aZEHD0H2kMTNNTd886AqwjgQLcDQJS+SZdi1IGBMSBmcmsxVro6ofg2JytLB7WDQovG5
aV81UzFXzYh+G3G7Zgv9hHCyUUGpaQJsLbSDNYNvbBX2FILSb7qGuFZmvEU/QM4ad1P+jBmdC9IH
BWOd/CbOUU52UjVP26ZV+6y4E0ZFPglMuPZiRzY1XUKsVI529EjQA1Vvva+vYsSJy+ugI4WoSB8V
1SbljkLqIsOndZOCTF31Hv5UTpAsPaHlG6hu6qb3EmMzib9aU8/2HaGWtU18fCkQMt0QAR+WdlWw
9xbt3pvCZAcXF6zMBG4oFvkCiV4InXioKSH/y3VOjicWaDin5WJQw+mxRzQ6UnBvHAPe+dB70RTR
Y3sNjklZA7wrNqPh6Is46Endx025UhFkw/kBLRml17/GOZJ9nZWV68z3soWilOkq9fXiIQINCKRA
PyNirZ8buGCxFrY4MgRLFG6GA4Bj94iDIcLnNUQycobBYwxpcpkMOiFHfN0AIZbVHh2+FXqYJPOj
Zj+hY49YQ7GwBiIG0dT+laqlcQI+880PjK0dsGeyyjzKFl43lgei4X7jp6fUMF+GyDIOfqPaq1gg
38uuxV9GmtvgHWnV5FieONWlJ8j86alkkR4DRF9bGBlV5BWPgVk8CdGkBxGSqvbMI+HrK7JY1htr
7z5wMHfHd9wJsnNuWNFrpSRbze57TK3CepmTjrw3AdN1lblIAhv0QxFgAIeDHkzZaNF1XXNurcME
DGI9q3luMPU9t4kznYMcgIpikxWHwnYqPFxmVZhrG3swxaEoo5c89fqzNxKUjdHMcLTK27Wjfu9w
Hl2wJDt7ZEsRhdaHRy2q2ossdBvlxKHMsOALKkBXpWocjbEGKmfYp4Js7LUHibIarQD5fhsbWsC2
y96bFo169ktHvEDTXDhBcCyJYh+UVBn2o9u9p/DHz6Y+gI02+BkNAK5L3cBYmBM94Ebwk6uuQiDB
mxx9O7CTXaW6vQwV4y+1L9d6qPN6GYfhrGbpXQN3EXd68LWQ5JHHGI1mFWctRuhpsCZg4W4T385X
iCivrMH/aulG9y/LmvZ7zIBVDSqAITQBGByKwj9Il0TW3DyGj/Y9RV7rgAKgdQQ/ssLVPMIiKEGd
CesQb5HBUl0QPPTw4U4w2NYd+ILCWf55kXW13w7/8v8Gl3AEW93/Y+/MlttGtjX9Kif2PaoxDxG9
zwVngiJNySpZ5RuELFuY5xlP31+mvEu2qk65+74dNowEQBJDInPlyn/wNKY+3zPJJyDn+kD1/uoR
E6PC0TfYSZffBjcSFJq52yyml67sBN0Qd3JfDCV97rtuuulHbzmWpruvVYcImiTWgUhl8gMlAv7U
xc5Oi2pUzhe0DfshegSRpF7aJbqkraMBNRjic97r2b7HF8LaysE4xomflDIOVnqV3Md9/ZE21duG
1Zjjr5VZ+0Y1PsUZtoOJiYaYaadomIl0d9J7PbcLSZy+ttWtFg7HPG/1dWSpw3oOtQbnKAdSiyg2
tp1t29E5hRCRcCHIV/mENyGykS9eF0d7K+7+0IsFob+qvCtd0/P1UPPHWPmIUlXykFKHVprrfclL
pOuMuVdPoETMQxHSnJVKluytQG9OSbhtBMq271+s2fxA7YST1WTbeUTNtAnS/kZXuw6Ep4eFgFqd
urrvzlmOObAdlv0a9dx0lapuTNZCuyLlrzCbEOOb2c7Lyz8/f+0vfSw1UdRH0Omm7jjuuz62RLfT
qa2w+Fo46nQdGq/C7CkwxzWzDB/bSCdIr8jx6qJ2VnUZ3Vpu8gt+jPZzAkrWQcuxIIqTR8MU6T02
Hm2+wvEar/gKEE//VM4gDHFTcgYFilrnKKQhoPGjqratAu6sOVjVC04yzj4ixsM5KL3R1DT1U3An
fTzM8Ojp7f75Nul/eU3EZCmgDt4VgznI9xOnmuK0EzzZ5atWZs/YoHU3wB0y5NjyEFgn0ipyNldP
mzPIiD1DlvAYzdq0JQcMXngs3V1s6V9Q8u/PE+6yaKnMyimDhJ/MhboZx0G/WUZ8NP/5tLV3uT1u
LVLdKkxKV9c8MXn4Ds+gpYy/AAI5X+OG90NNrSevH/UNTn2oagRhfSwcG0zJ0j1Y0ZZs9xG1ceNz
6U5H+jpYsBj30WtX40UZqhXpSs9vnTlbJS5i/qj/rzWqFbGjq93HtaZu56g8IKikbro2PGkuYg0B
nn92m28wHLGPU7i0G1KN7n50SY6NXYYwSY7BJm5GQhc7+xQoU7FzRuSLIyZ3TzV4y20dBEiXhPFw
49gzEyDMu8LxxcOzL5N2VSfzl8JkMjCCQrhOlbnfzuHk7ErLjRi4lcOmTYYa+uDs7cLe2EWl1dwa
Y5dDys+c7YTR1S4wzYQu3CO8s8KRdNjSQRAz6k1jht06qIj0vOQJJl3U1l8U07TOdUZApij43Wou
Tps1/PeVk8QzyaPgHm6ZdxzN+KUnUILmI4PNaT6iWVsdqrYDfkuaYk8Xq/mIzsao7D6rBj64KGoY
zYARVdlFR1tMTpmMT7GLjLFkjMxjO4bTdkTza+3ZVvHRQ8b84A39NwvtwZwoQNcOGgyya9US2n0A
scOASAVo6gfzjadX6SGqR201D2a8kF4o1ladrWe8wq+Go+DDWiP+OKpeVKxI9Su3cfFYmMz4Y92g
5ScMKgmmCm0Tji+oc+cf29K0D+bQLuuOnK1qaVcU4YUvEPS7cunaX/RU7xg0r1XZRE/CIV/toVP3
jkHVq4HHe+kEX+0mjgg/hmKVOoq3S4Hs7DQ17pmlHYaLbVvDxQw1DDGT8FRmcOZpW3aTOXwchEMf
VL/7nIfyz2+a/jP2S54dCXQYPprO5L1jviN3aqqeNXldJd8mzBRxwcCmd1TLW+pJic37PB50B+Ox
iqmTdUW6dZdp7coYASdL5f1qQcgqmfHhMLKdodntDowCmb64y29LtfC26hLpu0UMT4p0jHn8mbE1
cwvbvDL61NHk/OJy/tLeOUwuWB6AA83Wnb8IzBj6uCzpNKbfxrj/AGxY+6h5wN0bEMbrgJ5yM/dN
du1QQwMnMaw1fYaRprnaurNosBUDV++21crPk9uDoE0dAxBkMnx0xnuvdL/M4Vzdh8z5/wos4r2P
Zrjxhs5MjGG4nklD8vOI0dbiNm+xLPimhAjfLEgqjqXze5clhArIl+7sSZ9WkRKURzg7TA8Bi/2I
2vDVyTy/0GzrKAdTg2qclXYCr1cc9RG3rLJnvKPhT7EKQVc63dieDa06JiQO95obCsESiDUopnl+
My7qygjaPdZAzzNIsT+M1AW40jXnJA+aPbnh9D4fGtJmNKZdP3365yf3DsEmK6JrMnhzVUsH6+q9
w8sseY9ywpQm39xcb7deaof04AG079a9NeIqPdmTZm/hSn2bFYyi+slX5tY65VOzhb2EAPEYnY1J
bW6sPKrQt9YeHYzrr4arHHEsHJTOfIDsixskZI0N6MV4VbfZsCapgvZJEtaXpQg+92pPGx0wqILn
+nsAr+fU9GiR//O1Un/+8rzB/xC06C6V1Nbsd21CM+ZW64ZF8S2zLHUDkna8wAb2MNoeQucYE2Z+
yON0A06mOHtL+NHsopegXvR1qurWLjO98CwXpUdqF+UexB4skJXQrZK+T29peYNj5bZ/YME83Sik
e90u38ZKc8FQeUKogvQo7MaLybldTQSHYurWwTNDPO0zxbxOTPdd0uKP2DnST2e4WeLjgKpB4Rkr
q3Khu6rG77XdbwPm6I3U1E6YkoPl7wYVpV1cwnpwMwX0+MqhayTvdQjCJFr3mIas2rAQkx8MsZY7
Ky9Ws2krmJrkSKVA0PmA7ENx0wnVozD3aizsEQQHS8OJWb3yoMxZvWGK4gP4xfKiT/ddt8QHhpwh
eXobUndeVLgMD9kaILi+XozfCQmBeLbjt97uT17d4OVD54MY+IpJxfRDRhi9WgC0bhMcT1a50OG3
rQar4rq4ELN7J9cu4xOTWOWqS03roEXB5M/u/DLFvc6sQ6H5gXB0DfTiW9TXSF2Qx1xhGjDdVLh0
BDW+lB3afhMt+84i6oIiR8JDRdxHpEJNS2TghsFZYT1zmoYGUbEke7DNBk9L4cCru+TcwAzBjdFO
bTS3Z3N4YYK++5ARDK2QETmi9TbuzaBJHwD6+0FDjricv7iZEt7Qgte7KUTVuwFat0pmtCPIjasn
SyxgSK9waK1uwqD6gkbRtwYe+EErrQvCzuad2ffTwUFNdUSX9oMeA6mcrPy56JuzaaNK37nhdcRn
64pY6rrV8jucI8oXJ6Rrty/k9p1PhbbYq5mph1Oh6pfJ0vSPsxbtZ7dKryNjTDTP5u5As0R+e4xG
LIQimLTg9Q52TOofeVJiiyr3tgmRyQnE+3wOe1JVi+u11xD/s19E9M5fRhWOrVmGRWfoeBp4w3ft
8IAzJbXO7L/Z2Mes02gmisvhZbleTxtKBPTBdWsqZLvT8XKvVkmI4ImthZsIY8a9HS/P+RRb+yxF
cD6xEB7/TNbDWSGT5R3TRGSoGDnRnd/gEAkZBCk8mrjwDDdjldrFiPtLYK90A5p0OM7uRgtn5Pvz
cb5R289pVhwMQJ93SASUGAgW/RkNEmuXlNqLVM2BNbLHu8Q4WhNzQMiXpX/k7ZBtoI7Ri/QRwxB+
a8xjawcnRt9DHoAbGsblaURUKxV+n0Xb9B/7RNfWy3CfM/OF7tqUbNUCCaVoKb5NLkgjexq6fRgw
oZSKKhw08WVIhvkc29a1W6rmdQzzv35SjWulitxziawYYLDuXfG/78ucv/9bfObPY37+xH+f42dm
JMuX7h+P2n8rL0/5t/b9QT99M7/+/ew2T93TT4Vt0cXdfNt/a+a7b22fdf9RvxNH/t/u/K9v8lvu
5+rbv//19DWPi03cdk383P3r+y6By3dsoWv1p7ye+IHve8UV/Ptfa5B0zdPX8q+f+fbUdv/+l0Ls
9ptqElBAA7QZ0IheCKHA113ebyqTHQ6oApQQPJVfKsqmixDp035TNcO2+aTqqYweyQO12Jayy7B/
I9uiA8V2SGw75Lf/9Z/L/y7+9/rc/l4MkNP4qRe0oA+5ruN5nuOS9jIJ2n6OelQ6ajUAwHfKmihf
O2Ff+2Ob1b7159rrNpzdGLrNMazUUa7Lo/6yD2HuZdPMeD//sF98nyzKRanpMDfccNyFo3eF8QZ8
qR2z22hwOuZW3MJP2whUfNu2NLtI/eFIxMZ4huArFxU9KzkOeVBTJAAr5WZ5VPbzoT983dsxb98k
1yaFeb8GlZShJz/0tvPdr45mAu3/bbdce3fM65nB/VZXuTehOivOWR5TaO0ntCS8rZJ1x8ppkN0P
isYvlrHxVdJRKsS8ALVyuVUuHLv9qYyzZ+PLPVC1V5piEZuJT8tNGRwrX7uX628HyqJcvB35erj4
4A8/8He7320LC/IQbWqfIyZWEb2sjm/fJNfwPjs7as20EXgYfzLSGsCrWJULWFnf12RRh0m5rE14
Ba+7e9ENLh5+6fKWvT1FefPeFQv5/N0QA6DZdghkbByC1o3pVv4sqhopPua1JyfeJlFIrZWVtMzJ
8Tdapb4eKLfJj7x+TlZp3VIMUHzaRdbTWW6Tu3NNO9VGlO5lKRttpghjNGB/+KxcRVf0avfOuJOl
15dDnJEsvn6pKEKkhI96Gc2m981YJxckV+UiHrXh2GdPRZz0PpR9stQ5SEXeCRakzDtfFk3H7daz
YpTrWDNa3ymzqDnI1W7uSHMwn61FCGKTlpnoIgxeKrHo26mH0jQ2aMH08cFx0UUU2+M/j1DTYK8X
jbpv9Kn0A8J1oSEpqJt/lo2mNLaZXfyhT03ly4VtcfPlmpGpla+JhSyC9AQIVblbVxzh4plYQRM5
TJZ4mQJFZYlS+rCHJ31QLSv3hzYu/JDgGNnbt1Ujvp0sckct4lEMWzP2RkmQA68Sq0ilF/5YT8PR
yiFxehZq5epZXlgBfIC2Qlyea/UhLk8MjtclqaV1oTt6zjxGCAsusQ+JOXvq9u30iRecjV6rIPZF
3a3E5cPWKH1ZlAugUt+LaV6fXWSVdpYXV37nVBkUgsVEp1cV9wgf6m63zO2tvAsJ+CbOhvshf03t
lfkwgYhKtIaw1osnP1mAjERQ1REtcOJ8ZfbT6IdxzSoTPummSgtrlQngiLug6cdcN1TfpO2W9et5
acy4cYOooSVZ07U8KflMTKVhfrHVD3KTfEJvzyrYLdVQ+Bmad9gmZPlD1Rbh7rWYiXOekxIdsKA0
V62KuTZGM8dQ1L7AsR68qQ53I8IFsLKH/aL0LUKj7JNrCJ5udTPLDjxxDNKQ6ifXz5o3oYe2Uuq2
8VHfb3E67b+6aG9nENId3hOs16l4YlWWgQB+xO+I0cVgVr4yGMxFy9UgieixxEa3zZGqbsKbLNRL
XyuKyk+7cOLGLEHJ3WIRNlCS0cnks174qCpR6+PM3jKB+5+FLLqLV6FhF73I7X0f/uEOE55HZU+V
cMjp+m6WBzsjXM7guTtfborCTt/HdnmYUvcTcui0939erIsHEBf7Z5mJThEhKtXm7QpfLxPHJ2pd
y1whVHL9CP4iTLnAt6uURXm9lVnVvjkMOyQog32cafNaNYd4La9cXq4DTpRLlUu5ASj32nZG/ZCI
W9RPUIZ6PcGy9a2+ytqBUwtz3TZWeEYrOv/XN1hUW69X9nlkaPu3TSbI+5rAGkMXhRbYoIt/WyD6
Eq8dK15QeeAnS7APu1odrgloBgKDrvRN0W3LIsMN/DVk2dJMgFPLkGwxn6HH75WaFkwsVMzFqDb1
sGMqM17bg4GGjM5sriPqPNOwo587aQnoYGA8Krwo5bagmD9De0t2OrIWJ7mws5QpxFIlHRFhkW5A
nFv1Gr3jBFbIl2uOG1JJcZ6bjo3zUWNMgOUlxmRlvbR+leewhej3Wt8Ti2FChd1DeAJvW024j+gJ
FV5U8NeyWXfBuvDga0WhtrGrhldNPv5GPEi5WBiaZat6Hpk5qT1rjY2mtqx1Z6C9EPUZ0n+ercpk
5XVlTI/H7ZOVW669FbvG1ralOvawAOKVMzNfKBdhqH2ysA1eLzhh+KpoOuXCiWlP37bJYrkUTODJ
VXmM3P1WlNuMJIz2+myfZAlUIA2yPO51VW794XteV11tXNsd7Z49D8quaesbvchbf8K42NfxlDyq
7W0JoAGsoSOM6+FLDEoYrkvLA+ZdIHWlV9QzFKxpGkQg1WoFrYYpNr6uyv00Kh+CfCGRnYkMk+hP
sPTOyScqnKVclRvlohK75ZpC1EynIWra22dkcbg1ICS8foncJbfKL5pt0WelOlIkVWtjISTLsfiS
t2+KApR79NgqRhGggP4Uu0sZz8jVSAa5YmMi1mQxzUcewltZHvhWfN2dy7hZHik/lMk35u075fFv
xdfd734tefuM5SXlvuuxGvvzhH44y9cDX7/DqRuY9oGrr5uUTr+cRKfXjnR6shzouMGGASwXuU0u
erH3rbi4dJnyYLn29llZ7Jc68jNrJQtm6NCxylVouMuylgcj0MlWufq69e173n6KHlFdh1kWreVe
+XvyI3938A/f+Lb73SnKD//w/eIq5LYppqVw4wO0LSIh8drKxfLn2ruiQbpjTQdvgWvgYF10Y7WI
Nt4WYA5xZbHmr3KT2sd0754Izd4OeVeUO/7HbdBo0k3co/AqjzNkvPDuu15/5W/39wiyQHiqBRJD
nPGfFyrPXW5rZSMlV9+OkbsbI6H5et0oLvXtGEsLreNQ49ozGocxrgXx7fu3y5s3Kvg1Mm0/5jsl
tT9WFdJiQ4ZCYCmDPJh05yjMnV0rojRLxGaODPlk+W3xurFBTX2F8gDuXO8OItFNHyW/Un6JLMuP
v26UZXXOpq1WQJ13mbOIXGAl1agqDGQbMvMZxCzwYN22bmIo4EwmYQfcGMu2rhwkmA3FIrgV3d6E
Q+1HbcINb65xGjJVcAhao9Je8S6ZIpbsZSy5yEgbVOyCrkGD6Yym4iXde6bvLSqy7WItqnPrdc2M
B2fPUP8Qid6nFfGTJ6OqpLCRKDH0Zj2Tc1LXgFV12v9cRnwkU2s/KjJCrlj036FYyI220irrQW9N
csTanR55zS5TQxh2MUZl6tTN+6F3LX8Si55c5jHuoKuEVecnYtQi1/KhPSYJMQOIQ9XvxGJE6dpv
oYtsw9L6gqto7w9iSPS2kNsQXcIfVzNg/8FXhzpVj1uUiRQ6iiWCRmBba61OHpfGdbe57I5d0RPL
RbtYw7Es0foRkaS8E5aIq+SNkWtyIXdkVTisuyEo1nFuj/7rQs+iQ7u4u0C2jZ1smReRfhhFw4iG
CKtyq1rEl9lMPDxIEFbzbHhuK5LHGtzT+fD+YE201vJjco9cA4tdGTwMMkTdD4v856LcK7cxZ16u
FG+y4GDVgx948+DbCf6OnhGNa7ntbYdcm8St8iagtMwNfH++cu1tMYg6IJ+53CaLnSaSPm/l17Wl
v8X6g0nq19GC+EK5Q35Yfi4OnUtnmxogQbpcjKoLn9iw8N+KiuwiIznYa8X+GlkF4rw/D41i+FmB
OnvrHw7KjHgfx902GhiqeksZtIdp7hGrQKHVx/LCJTjSmFtAGwTkuoDFjg6wrEEox8pFX5OL7Xr3
AGqlpVNApIuxCguwt8AoTNPdDGpfvTbgUO3oXN7asFxTp2019MgXFu7sZ0z0j0Y5+oYYoiEGNPpv
xX4xo3z1VpZr8hh5tCxWgZodZAry/ydrf5Gs1R1bTOL9z9nau6j8+u2/ji3Zk68/Zmy/f/B7ytbR
ftMEcpjUr5BdlXnZ7ylbdjE1LFQQHPhuDrnU/yRsyfJivClktJlIVHEj+zNhSy5XM5nNIAHMTMD/
S7LWfjc1YpkufxACBmqHAp9qvLcIqZuwb3IPoTKGnwUqq9FnEEu2ej+7DDtRxbk2rYpFOjiQ9VCA
Uhm9yd6VRXJs0HTY9ZlzSdbwFK5uPdy75YK+nfWIkhJotPjGbZN0DS+zTdOnPIDpXILxVcyVm5wR
DsLP+GJY8W1doDedwIhFL34/aJjgeQOuCsiE72nN7+LJdn2tuu1Gc5cvBBkLHJmVFoSHEE/cTB06
MlIlupkGUzs1MLpV1qsP/XJ2Gkzy4qlX1zXecamRIdaftPVKNcCmaNYLk5WnQvkMcg5P7kh9UBC/
9QoIGvXSrYoOlbskRkhlEIQ1PXlJ5mkENuxcqgyWpD5p15TsA7C0r8PsbBoP5fy4HXW8ts0DXjFn
HahOqjP+U8Z93fT3nclvJy0iyvm3cZ7vlLrZLlH4bbY2DtqqmMDXK6sfGRopHx1U84SZ9TkNylPY
cjedSaFRHm5HNTvHkKRLMl59UfKRamPW6lEZ52vcOFjHqifYPKfSU69eoD5EinVAl/7KhOVq1HdN
rj00Sruz0mbbtlg029m56eIXrSpxAYUW3c53sdvf65H12EOQyckFt1undC+OMe3zKcULPXnSrAUh
Xy4zLc7kFu8QzDvq4dFLu50J7sXU03M/L1czmU+JPZI7Sf3Ri/0GBOmwJOfYVakVMeK4azNLd87Q
7zqz28Slc9CzcU82CgqWdxl1Fblw+7Ge252jzFd1sWHVfFKzJV15ZvRiCEhKaJcnPKqOga2dgto8
QPndInYIUcdUuxVWMIeeXy7xW1plk7aJGdBrnfGYDtlTaGU34bhFO+NaRdah6iI/IfzT9NBXm/Qs
nrAWjA89Znrpkn5hEPICdO0FcbI7cRsrZXmoXSq1udxr9Z5Q/nlW+2iFmk2mTvsZ2RlwaBsmT4+4
GyJbON55RVMwwzeeFrtihAMQuDU8f9LG67TY4JljP8dGTrMu5WJdsO29mtV0QhzzEIbzCSzuixt2
Hem/fh1Pxg76/dmwFiSPnMtSY4usqmugPH5gTc/QLs7ELlM63dvRfDdW5iM6T/4yamujSs9NnTzJ
35iBw0yzcW3jmqlJBV+jOnwJWtdeZcW0h4L2RId2ss12i44g0pHFJh3gUFP/uvk6GOMqVuNHq09e
mrSlkeh2uZP4BLJnxUyRXkiAH8aHoATy0MwP01KDzMXBPVmu8ZKeUwyp64S6qjQfU7hZybRv6uHO
zHrEfiEZiObA/TJFy4O39HejQQ56utN5JI2dPbXDH97c+d24PKB++yCeYK/OJwVJPXrIJ3FjRH3U
wvHOiceNUi4PLXyJQZtXAxQocUkBJs2ThSOWYx4sdK1I/yzXsVWvnT7uy3CnT/kxNJgVj/CJ5XpS
uPoJuNNxtB6B42y9xTrEpvsF0bOFyGEVmEyyKtFG1O0UQUVxbllIWzYO3X2sTetk0bFTR0Y5pimA
V3qyrX6zBLzroL93sHReJtNEWfcRDZmtFuM2pnWExRNyZu2ujvUH6HwbPX/ouFPG4DxOFXz9VF0e
VLB4ivcxBGgHJMpXkmZXGj3N9HJ1mumKRMC9EKrsim2VT1elnx+cZNy7RU8rU8ZPQIY+DV54e0Oa
5GI26nPUVGtSsZtBR7OAeRQc06dnBKN+L6xxhc7OS1fMJLuQqKAyK2G8RR2sDO0LYXelXIOxvDEA
OtpYzs56d6iX1M9c+2Jaw/1Sq8jUrUiss2odLGM5GV/sJL3F4N7vGuNQ69k5rzn3iddjjqgS3Gmb
gXbzuTWaD32/nLyqu2/bZbdkzioJphNJRtSJ07MSx7uy9hUAhHQazs4KmWKx+uc2mK4TdbMx+/ta
5xWDsrEPomXbAIsQjRWzuAhaaUiGdGEmRo/3osE2sQfG6ukD8jL3UAMetCR/6mrkBYOHPp/uDWRr
YbdMz3r0DWfcI6YBF/FKijZB9RzEyXh2vEStzjumaYg6DaH72PdVvdIKehrPfKx760CfiPS02t3Z
Ju88DdUqHa5RlzzhSXqfFbRuXn+OJscm6LN51fInpKR4P6IbnJrFb0EuuMg3Tpsumt6Ah1PMz52i
XLQCQ2cyzR+GGNyljbU8+luQZHUrXoUoQvqT0hkrkHKHbMKGAUH0T25SP81eh3Bsoj0nIVgtsoUr
pwuqG6M3JtActg9MJ7wBQgFDfp7VrQ3NKHVscOnd71m8zIdkgPAQ1e0avbnHfJqQxUzn01zmp05r
PzNONcGjud02TZHfRrF0xnYWpYl1YU3eClEu9L/U+0mMeLRk7P3YNvvXNbltXlCZHPPu2Dv2bRwl
oBAF3yUPYtOXa3KBct/3ommI08bEklSg5zKDIPOBnhN+GkwEnAaju3F6mMCqFyirTMkCxu4R9txe
Q3JTLkb0fP0c7TtM261PGopajFECP3DhvJXZpygG1obe/Oi7GFMc8wEtmWyod7MaP2iOFh3nfESk
A+8hr1cPdWfvNBcx0WLYYKm+LUxlO/boteBOUiqPbvtiN/YuncDmFxYyxt1mWtVOvcEwcjt3+o1S
ReM2bwucanulhVRcYj4gFlDLOhDONTptTntxombaERQlqw6Vh2gG36lE1wJQ0Jb468FdeZn1tFh4
r9ILbOvIfSJ34W4Bsbp+XPSf48ldF0oSbTVGdn3iMDKxGZuXmflgT063qSqEeHPFTmlumDjuyHAD
/+LOJPozrHcfP+SLawru8qCu8as+ABB57CsmKRde86Sh8eAVgCNxh9PsHcPZNS/bdsazCN8o949M
BQelkqOnsdHKduvS/E0IPK7QRHl0FPti5eO93sz3qVleMjtY1YG7Xyz0AsyDMjYnJr/9H4L67yCH
Hx0O3/ESRJjMMA+EBIhfUBKA+37GNMQJ1TAZ0/LQO+lLnR5HLbsvgI8GLix4EoDKfIJl8jI59S+w
S9rPmMLXXwadASfCVE3Ujt4xIjykkQt7dgqwdtp1NiqgdRnschhCtC8EOnHSrqcsYNxuX0So9IsL
Z7Tzg4ik/HnkONB11VXQm8570iPj3MmAGVYe9I4gnramiDosR6u9p96l2nhnG/FTWx67Cfe1/NSY
tGoEttEv6ZeaQI28qVl+PxFwleiuwR3g/5+fQGgwxeECCziIh4+Yx51FZJIpJ9dRPzCvfqdn3Z3j
wOyrrTUJr22RYSvIdCeKMX6WEbB65oGx/7ZyfgFxFWO0v54ZCHfVcSCv/AVrXaXhuCSzWxy8niGU
WpyMyLhVWpTCpnEkCLVsXJP7L7J6Vy3xeTY/E4ndh+21tJIn1ZuejYgGQIaHrrVcw71uK5+qbHno
6LqMZF7bM2EIsR085L1TT3sRgtjeuE8T1Px4AUSUrna8Kdl0l0eJ7+bqdTGsQ8OzGEN3k5U1VOLh
LumbrWY+Zq66q+n8AoTMih5hSbe9Y3bokHUWtigBMWzMq4s1pN3s1LDd1kaznfLwAanHZ0RxP9mT
efFmlLyN5oog1B1gvpfa6/n65Kkpa5Dww1o3Iec71JpVpgbExIz/coDAK/DA9xEwt1+Ab/+ueiBF
p1tgW4Eav2fE6Fns5aVuIiuqtzuzVK9oEvh59kVG1tMDVsS/sJrBl/BvnrsJpopROxBny32Hc/JG
zWVsypsZ2jP40ORjgiZ6Yjwk5XjX0vGhOIeM00SjhrHVSu2He4a7fm3mvkFcnw3WUVs+Rm1xLMrz
kg93Hrou0Kg/ANGiMqgEpNkwX41R6PSg0q+f4g4FQLtg+hQ9uWKEMU572BOKie8d0UA2lJU1wIIg
ABWjAoCuvheB4tGnE3Zy69lZHgZGVQD1tx7A3Tn/bOO0ovTjnvH9HoTquYiHXYzMVYTUuZb2Gw80
DFoNTI451SGekeKaRhdcumYp+N0oqxCbFb3agr7vqUXBOXDxFWes/6xBK1GJpPS62uZ9+KFIpwey
s/dx3K8HhmBE4MajnhEdN+U2s4w/GoajZRY/iaC1q8Z9YmUojrSfmn5+HnTCsSJmyB7dQZVFF4QE
+5GJUezCkjNqAmeUMR710jqMg5+b882kJC+KTr4NGQMXn965yp60LPAdfdMZ16kycB23DjOt9tC5
j/agXcVwTyjkzohCkFl3XsdJpX3Q+4VmN/Lr4hYlsou4DmUkfrPDC9m2teb0G0cbwFqqz4FrXhyN
NME/t8E/swheWz7AN7grMUmoW+85cYujlLWpGMVBDN/EkG7isWsPToBsEJdMAv5Q/IJw8XetvqUS
coLkg3jxntzSIMeJcMNMY5syIGsZmJa/7lL/5pUFl6ubplh6uitO4gf1zziq0y5T1QLHR8gzo4Wq
rJ4t982EAAJq3Q6poNtUre+WhdjAbbeTpp7aKH0RUXaDAhsT89vYQP/LwsxJJx2h6JeUYc+gm5AE
pjunyPwk4jMlIlBJ8sWFY7Sqh/TsEtEBHVmJhjjNp4c+1B8QhaYqNmkIyGZbzfm5tb3V5PR3Bs+/
D1JEfOZT1yHfIDxaGJc5xvIQeeYlrcAeGYTkbXG2nLtlnA7wru/FSWLd59e2fZkNZIxJWtgoB7vV
7xUZBhdb4Hi6pkaCkEZ/rznWY5hPJ0j356IxzhFC7Eo7n8SwqYvis7oIOndzQ/U4LeEHNyD10ZIv
0BtGSWT3VtNQftJ6p14FUbHtJ0IvVY9fLLoLZWZMEqfnYUp9CI+rjCcJqQ7Eu3kQP6c2NDRDYj0W
dn+ftw1uM84jcylrMSjxpmytcC5BMN6LFtxkvPbPlVtT/ybA+c7tIbyArPaOIVLoVTeVc17gzUr3
iZ0jMIgE4QDsSVYN7KuVkqoQpxQIqhHPSJni/dhWR2ioH3VvDQ56GS4Nwzy81E69iey66fotBELU
3mpG6GLoNgzXNp/uIqDzCBvf1G7yh4f1eVV0pOQw0zTiT7ObPsG26eiyBEG76I84vu5KEn+F1YNm
oc2rSQEAgReDcRFU9M101wfWRbSq9TI8M2sAFKc9xcH47NDy5zRmjlGeTfwNq9lFq84i+Jj2GskF
sndQC+88d7jT+n7TW9Muh53EINVJE+Y0Jux8ENoiOdIaPSQdoh3yL3Y1PdSRemWANyEmapAsE9FY
kDIfzmBuFVqXotuhDuybTXsHUAXGz4QYZ721WpGyMB69BIKEwb/A2ePz82BbXHEf8koYwW1Fiq5z
v6SWckfs3m3++UH/TStG4Cb+aACTde3dYx7DGuIOao8H1KA3rTeArHDIayIeICq5AacHwcCgCn9R
v4A9/7Wbdgmf/w97Z7IdKbJl0S8iF30zLAe8l6tXSDFhKRQZ9GD0zdfXBmWWlKqX+erNa+IL73DJ
HQyze8/Zhys0unnkQ18m0CQbTLhCu2LfRsZTXmdXy3XOXvu8/iDzY2Q54RCtt9TP0qT3Ak3f10x4
xEThhQqnyomiNcamm1Wv6ChZMclOKWvWMrB75mKK+cOkkKKXeDuYL9kUSq3xZqluFKn93DuYH6vk
uAwZQ3zVSdKu6c0dQFZrYD2UYRwI8uktDMxLpJIhR3EvmepNJbIraMBPy7ibcNAlBSVEJB51jju9
8pskv5rwhxKSexcy6WE+gXboTV0uRgW/ZqKfzWH2+za9KjTW48l8B5H2lFuMG8s5HGrp6/I/a7P8
NCvyUzLLV1XH75L+kKzsaoIF1vHedOmJWbWvmoy+dXZcJjrWKEPbMi4NK9cZi3OVXVqAAeSpUA/k
jO3t56VCEfZEM0YRl1v9Iub811IOQe12XTAz/1lWzq7PiYHHtqsMv+os2bZDfgVOvNpMM24LVJMB
I1EquWbhSvFIsDpn5TKtm43idZbpKQzTNTQCaPr6UCwcfeK3nW3DcjdJQcHLwMZt+UpkVGIT6wKw
5rWbrMtStcYg4i7VJgBNW2nS/aUIx9rrbfmnHY0ZS4p1VIqPskU1Lenulis8ARDHoTcuBCHcLPeF
Op1kyFuUi+ouviJs5xUl31W0oJ+jecQiDg4jgBLTZvp+GX2XylrJelFv+2tl8NdF7NQ92NPwppTJ
/UxxRunke+m4jLodRXI5SK5UWgfKnLzqcXKlFB2LzehVJyWmlgxGaKqveT+5U5AY2zQ8GQYsMipt
+QLZ5OwtZOOZS/gpybh8MLsU0X0CI2WZMCnZ9KRn+jMyK1IbVV9J5zdCQO80ZhN9kSODTI7RQtek
K6+igw4Xp1m4XWpteGspL1a01/fMbo9CTKf1gKfpsUwjIZXuAZ54y+ilUxXQi8JfVuOZsC5O1nrU
EF2VjNvl4lPoLStI49I3vVeEb7JEXX854Jbqa8JFVYysHQCVIenMaUFQXmis/okIxmETzVxJKwb/
ud/1FVVnhuOlTjiL4Pd/HrW+WtbX2RerTQMVmGEyiHz1DmWTllQqapk9TvO3ouGLnAcSmx6pc1Hw
6LCbL4tRu8vPlDHp0Qz0tQtvqT0vB1YTOebGblkDtA4l4nLIwPsY67C97sBSf+AYf+vr+BfJdG+J
LdHSGS9cvO+d1PGApoeEmaf1mXoQwIXbFB7/RgbrOsaSikqTaw6MRN2Xs3bjjN201wjcdbWuu8kt
FumhivDDEEyZ7fmqKONn4kfUs4knkkTpvN4idnsVtRN5Iakd+Jmyh7qkFtqW1DZlTQybS8Ea3TWB
aIxquRuSiEp4d5+005NDFlLf/5JrgmNKTvBlfIlm7VAmiTugiV9GdVNvT77K4LSMOfehJF/kqt6U
dfQq28xC+uFJk8e7MdH3rUB+rRz7svaXa3gWt4zDzbY0W6z6TPWW626XXTkckcv511jOvaLd9/Q1
skS+Wfa2TJNCdVkax8f0Wqotv6QnsBwVqaVflp041PsRv18tlQGJdkIKH2RZaehN/6Ck5t4op7cJ
VVRH3R5sIVnZynZfC2ZBZXcnn+PKkj1yaTFUof0thA8j8lfWdg+aOd4sJ3Rr/Tn1//+++7/pu7Oq
Xrivf993378Or3H8ueP+x1v+NEkZ+m8AJhRD5ZxdKjZ/OqRM+TdVRyJCKY1VnKwxG/2j4a6qv0HU
sFSHQo6uL236/2m4K/ZvDtQvjL0aNG2eUf6Tprui/XV5Bf4Cf5buGKZqyrZN432pLHxa+ZCHkM2J
Ear3skikfTZl3V4Cxr5JCoVrbip9y4q52FBkPbGM1h9t2Kkb1amnY5oLrpwKvSyAhV5G+dzXY5TG
8qxzLMu516aVdJLlDjl6qNQ7Zh+BO7akJTGhOwwdre8CvMrdYEvFWUubh5h4Q7nFtqG30nECbHKk
WEO7DEpe60jCt9Sg9TsFnA7mVgrdQ7OHI2J+tx2yISHKAl11EMbYNvq6eOGfEg8Gmr4ICt/pm/kG
lRklMbNsvTIa021qd7dV2CfujLl52w0ZUqcmsa/aLvTnxnysishTnea+Kse9bgbCn6XWAI5j+GMX
7ueEIDUntBjzrI0YtfKkMJfbcizVrky/ikQXgtwCi6lHpA/6dcMMuKmRdU9C34GkYyYthm43SOaP
1pi+oZ6vL0No3ap6La77trY3qOz8oUrzWwLOMrJMLANVtINIrY0NuqgJvXar/dbYwa9KdP3GTJ18
O8JEZBaSCT8G9FblipcuXHHV6SZfJn52PyaQrnoQ54YeXuVj0MMDrjyybXTAXeOvEj3D9dBJz/Tu
b5pSne9yAyxDlzbhfRHX29YyRzeqdHHVA2OERgRlFHrRr4H/ka6w/Ja0lH5rK4u8AAyvF8rt0nOb
yQDAiEJbG5BraVU3kGnifwPBMJdJ+0dRdj2QTUpcnByyTKN8NcR/OpCBE2NhCxrzvqgSTOxBR0ev
M/wl/gBxaR8cDEXQ6ondKM+S77JReIbAGmdjpn7njfZOKWjOKhbdQq4vaa/cWtBXvGbutZuKGBsn
fFBKQarwZIdHS/S3cSpjBqHA7Gdjt1WVguVgp1wyJRUHUBauI4EvG6fRDYfK2tn1DCqhsmJ0GGI+
9xTtOMtoizXNpcybXTThEQeIh+K/zd4skb5aPQlODSBRyHJPaEGNu0gofj8P39E10hJtOFQdEJ5d
o5XXiTLdNTq+Ka0jS8EKB/WhptZK2IJMnCox2vefBrmb92/2cx9CXRycf/3GddlaBiHblpfF8ldz
pUAuFAayKO4tVAVeNLUWV77JH/pIu9JCSCyB8a0Io/A6O0Pz7E/JJFHv6r+3MtThNBajV01auBFd
/WZ0JFChcMN/rBC/My3O91S9ipU42Sa2moDH5AbfF96PkOijRgzKMUFVjGGno2qYEL6alIcuauga
jT/CgglhJvpvTSrZe6adkLCRA8uxFRGSnKM7CTYAY+JHVZTKiW+pOEuqRoY808usBnAZVuONYQdP
oT6qKAEKyt3kJ4OUH3rXimdm+JZ4GeTmnGWi2OXdLO10+0ycUEuSUI0y1hkTlwLLSyw39o05oGQ1
7Xwvz9pPahvnYeHRWAxukwYnI++Vyq2KhGCicDjrgeax3LL8FiSlpxGyBJ9SbKNEUAhMIFeTOOOc
Jkg33SCjc45KghrySCfLXjlwHUKHNMcbZQIbpLXGLlKHQx5brtKXJsT7ngJ94jyjCn4rSbpKIy04
C/0xb8r43tD7Q9qiGcwaWCasy3YRFMjWlmx3VnoV9mACbqUL5X3udDvEmF7TFjW4p6b2kky69BEC
1jSZjZMwlUezmK87VlFbGTyzh7NNBT4aD1taJ+k+XmQHTmTlHM0sX+ZaddW4sz0hqn2VpfqlCz1r
iQCWIpsrSc8pPcNcO1UxCBGBy8bCg2APIaURCQO/A5S0R51AJ0GyjwUJHJtQER3EBt24t+1uj6Rx
Ok5TeNX3Rr7jRP/ZmqmK66+XKKg4MaGp6VsRNc0+J1LvCKYpa1v5iuPKtQ0qzuqcniuYMlECk6xj
MFHFjOCIjvF2QnsWVGG4rRrCGMfpVsNqc4P/sHCLwNhh1p/9bjLI2XQsQSoON6TfbkSFFhVuA2KX
IqVqmkOCdIz2Ss/IkpoH+7umxuFWBtW/VQT+PVtNUVnlnjMZzU4KUI4WgzruE1lzgGeGSFwawx3U
UNvpM2CDaYZ/FKbhORqW5GRb3LRm89bV0bD/52EAl/dfhgFDxsGN4JfkHYopC6dsKXp8GnjVsA+A
JFrSXZLVBmtOBb5AAcLAsRISJoz5MDvkVaeVfUS2Bs3P6hyXXN9IsuIDJwvdopR65hjP2CAKTq+8
6J/CuhGuwuX90IfjzzmUjfs4PxIIKyBGnBvywjIDl2EhmTupFoafC+TYEplwGLdatAjieUQm41Xz
2B0GgyOZdlHsDu2knkGvx74JIo3kS8vy1bCGV6qSKhN3yaZsmtbPVUXyda343USWQ6h3Z28iaiab
UgT9aVZJUiSxYKIGcq4IhNiWdTZu9Chg/2Oc+IZMbSZwHTX4MeZauM9lnWZkQ3miHLM9/KajnFnq
VdUz9g8SZjZoEdNZ8PEbo5VUJGM68yGhOG4rg5BJwP5z7cn0XStZudeNpN22WppstEIyTtUkP/V5
9L0X8Q9i/pyd2ocumk9wsJSsBXBUvzMm49RYgxu15rwtnMr2LSqfrhMXw7GGUZUIMBMzJ/DJBCO1
CXuNvkvQIqhSWv1qKDSxsSfKILkzMS8zWN/HIT9vOybwYMYsYQBId1AdSMaKhz1JuOlVO5qqV5dZ
4ZbhkJ7tMP2Jtt7cVUj6JCfaAgGRXFmTmjs1kbtzVpkPWuGCJMvPSmHv8PDl5262wpv1Zj/23a9/
PmrNL5U4Dlr0qvRjbRM1Kz1l668H7VApjRTOdXCHIsfxnD50ToEpnBPFnWYv6+qTqPM9KLXxrjfe
ktmZ6HluFQmWLizU6lUOtJ1UZCkGyIxZsIrHIVZLdRuxkDsjBqQ2PN9BD0LZ0prSDt3BrWRk04td
NC2oDzm6E7mFFN+R4x11mE1cNblv2GrvkmXnuI5d955O7u5VVTKWaVaNxCges7MawnBGvx/s+DN+
mPGgnFoD1u/YzH7baFTWb4vAss9jYDYsDMnBhUok3xlBVjOJ5kcza5kM9cCbrVnZkx7euswEzTML
+pYz54Zkodwrg8zaWUbjVXEnbf/5i9e/dCqXL15f1jaKSSGUHsGX0aKY06ZWotC6y8yZ1PIEqVAl
GD2f9W4OborRmXeyDli7tI3twPrfkaJT2cTdWWCYdCddSu7yks6/IfkVTpQtYW2m16XiSQ5k49RX
IR5evXcuEkV1riso9WwKO1i+gSVG2UlhZnAgXiQDDCOIsCoba1/Sr/dKoxcnKizpAz3d6yy1X+oi
Ko9zH0VoboPibJIwZHM5v2/DoPFmOaNkF6N21Zvg3yk8nL9CYpYhlYwInbAkmG4OFZ0vX9KQ13E9
64NxxxyRK2ZCMnqs3DYzHpIaHQtlguDZxNWKN5R8XrmbR5YrSe8SRquj+2Gokwgb3KVN1zL3HQcq
cznTWr0KPWEJhAipo3jkOp3M0JmRiBUdQqi8ZtwuzANc7B5bcXxlVck3/MD6vmzOUd6fZUuU20ZE
ymFQbdQNNDNbM3d2gA1+TFFuYCmY5gfLaTb1qDkHocmnGU/Lue9zTxH2tKnlZN4KZoyeauejp9jJ
dMl0Brk07uWTFDdbSSbdtXRK/Vi1hX0mczlGUDB0BKRMSJ7TS0Lk3bOkGFS042+91NXnuNPJTEmj
K+QaoddNkf4gKwDltHQm8qEBdMNEgoHkGMJJdBOQgtfAlnsqRtT71XGrS3LrVo0iuY5IbLhRyBkG
TsuBtY4/DljRaxsqr1424X7ITcXDZqScyoOq4JQOHVPaS0yabhR9iH2qlLUntVTxB4REahTFXlOa
57KjzBPP8lZqA3LE28q8YOywvCSWo7NjxM8dHuRzDhBEK9Mf6ji2r3aqumuPvTICe58zJxyYit8Q
LfGzb8jVBGvVQoX0ilzHWdfV+m69AulRcbMkipxLubrgm7/OUAZc15VEMyDKSl9XvbnIGvSPw6GS
JfO4xOSWVqkcs8V+Ck1VJSDmKCLzIBMd+6SlubExp3i6jTEq1uaKEJG/5a2tPA4jxKGsbrxilCZW
nZLiTiqRAH1P2beV7OKU2Bb988dcJburqljlqG20VQ1nhD/NyBPmFGmXCHoAWXkFwgkwJOkw2fC7
Rf/Qk0sQUCLGLzaB4n3QYmAaaA0rOyy3ollkIctdm1QJKycApUTGP43M4jilWPaqDfNvCoN2yteu
E/vMbCkDANbea1gSt9GElsFqQ2czjaF8xZdrb/55pHv3K3ysSDmLHU1nOarYVGyXgs3Sbfw0MbIL
Je+atK/uDJPJwZg7iSeMzjo2VFQuXJTuZpOhn/Bd/dpK6SBGZL2rFVmq2TBWuwkkl6skJjMKVnej
ZtQnLdEJ5QtupLy41dWkeEA+aartfCurSbSPtYk0eT1SHx270d3YNsk96OViV6oC1aht7OSG6/Y6
zmo1/ok4W0DawcQvEXbDNRE+P0m6uJMzzXkIw2Jb8jNfsCEBX1eQ8QYUULBr17ZPFJlw1d6moRcA
l6M605HVpGTbZmhSj/pjsA8UgCRjZM4M4EFL3diiVTDZJ2m2bdhfZbjv8irfCGI3+eCwuDY67SRN
ccDSaYlJL8LuxSL0NQGA82Aq0MoJCo38alQNtxC3+D8MCjJl9KjNVbVPYz43k8bkIQ/uTVSyPosg
ItYDOzs4epMduthRkeYxuslWeAtORr4KHHn2clk7J4EJkdKuqXwY2rfGRDUfTWp6Nivm+X2k5144
LQrAznrLIazewQcz3SaKw5OlSdkGPRrQuuFETFhzR5bGROXGsTzRj5TPmTLdtfjbW2oIu4b8801s
cOVC2Eg6Cwu6UZmZzeNc3mZZvyuY7G1yKw8ualU6dHBxtEVy0u7sqM43bSsVl2ZMqWsM0lPcl71P
rDIok0lhjDM7lhlMOsqSvnyhPshyBOe+7I1NEHSzG5QJ3Toz8mKNDJ05H0Cjd064DYrYxklj1hw6
VdX6tuggdjkhfaww+RYlYY5AWta8rIOSV4QKkNnMYQ3bkIuSmNMt34NnNOnbQBDbPSXydGeQF3CM
ca9em+gaFiCB2w5V/kbUPFfc4JXMs8kDBqSeQ2XIDmkZo/x1ghPphukltnFIQON4BCL7g4KNAk6W
e23lnJxwvquqTMMubarIkdvUDxVd35rxU95IiJLkRrsJIg1gSJ1mW7uR0fTKuc1P6KR39FXwzJUs
v/X0V1APP8zKNm+TJ1WTwmPUDPN2pD2vlbex9DNuI9tt69o+RZkRbkKr0HZTbwBLk0v7UZ+zfEcV
sfKlJCt3KanRcFTNJyJUTI+I8eachprpBcCLtYjr79jkE0KOPH7IJlW47YhhKTSKRxGW3a5bnKJC
fui1mikPaFQwHPm+qq/aOSzPc2jY27ZsfypaYp+mXF1i+QDgzGlMaz2KLzIUsNshbA8AMMxtqEsF
w6uYntKAw47JUUSw3TNxzRw85FF6uaEU7sQofs7xguz14kWMOY5dk1R6NTHOGJYBfo7lvJH6MbsR
en3fgeDbZk4lQQ12squ5I+DUCShP9vHInAxhyDHskm8FXivfZg7ldraT7/KCeLki7GlIqUr0nCtW
5UJytmBiCGoO9U/qFOolCoXjjTHOpiKN5i0BKcTp9nrjtrGyjcPWfqAxZ2h3zFYOUjErZ1uPHpOg
lXwREjDT1nuEggllMNSeppiYBrJ+gqOhB/tcsputUoe1pyW4ghSxxXRQLrrECBtMBOQ3r4Ob0aBw
qvdFdsjxRnidrgVHPc1rvqg4pAU1ABdvYpVRZ+i9thruwzLLrlSbbrwGTTsn+4LGMtPmyXhtM1pb
LN7v52BK3WlyyKuTyC2PYy9zpp3okrcM3fuWABX5DHgHIR7+E2RokVuWjUs7OzhLQzVfhh7hj7PY
KXpdZzIrK/Z+VrQXq7DI72hewGWoezmfxoOjMElI24Sow9gaCBqoyLTBlo2rTN70NuGyqubwpTk3
nCz1MZG74ZKJsaHWpP3KqnD205G8LLRV12EdqaggKsY0Pa3vUpTfjvOkOE3xbFM799oMcfUYdc3e
ZO7+fqX8/87Sv+ssOcvq6O8bS/9Vx3NZvP6ls7S+5c/GkgxiT4dhzvpV57fU6e382VtS6Dkpuimj
D19NnhRt/ugtadZvrC/o1so2KwzTclj6Nn/Q95TfYPjZWEIQNhtMXP6j1pL5VZVKGd4gosmx0bzg
HtUX2ODnCVBO9gnXK3M4k23ExKVq5+N6M47pfFRidT6q81hyPcea7izEpKACJROsDKF1a7mJ5+xb
0TIVHFoi9jarAX21g69b+MrzJo/e7eY4/f4wnn+4z9fHrBUdsj4oUaveOWp0kMck2Ybl9BCVfTi7
zoqKKZSwfpbV+aySf0jlGbDWxw1nH7St9X6+AhR6Pf+mq7Plf/J0WwsnxVwJLEZlFtQhJdVbWQfr
jVq14JpW4IH+salmzhtJaTS1mgLAyPp0T53/j1cmOQsrN0uTyUv6rmbOl1Ty+zdmg6vdp3roJ0gK
wWYs3+L701xzT01xHPG5gqw9GhNwqNYEaPFxF14Il+hCQptbhVwdseazPjfQHi2bSMnBs62b643k
KO3RHitddoMCKysYHMauxc3+caOYy7/PNMFCQLH8GsZC21JyYXmdAvQjWrAeFmE/ss/KEM6HEZoK
Qunl4fUFH6+iRv5kDBoGFQ7e7VRVdwyqNZAg7DPrlvI/W3Gn1UiK//o0/KlA8TV4HFtpVBCs4LhJ
24XItb5wva/2yxf56amPvX/aZ6EtX+2E4YqpHT21L58u3p9ePn39k9Z9vH/Suvnxd65vzMUOTeeC
zUnVY5/ZyvuWpLfqUTMygK3r5vr0elPN2XdblwP/46F1K192sG4ZFayhokzeX/Hx+McbjAaCYil2
uaRALyxsvvkmrLl9314f/rixlmPl/fn1wX95/9Ou1s24GpJtamgPH29Zt97383UXnz73f20mzk8M
teXh6yd82hMp4yYka8JsPr370/P/8Md/esOnzY8/+tNb/+Xz6yu//mlfXxkDjwbzpW0tIGCuai+o
k+X4/7j528fez4uvT8cZousvD0olZ8166uDJYo7/sfN1SyA2ln1pXmh5ej2aO5Uh7eM9H6/+stv1
CXO+jWJhHFam2so1W7dW8NrH3S+PlXoAd27Fdf2vzfWlH5i6j/1+sNzW/X5CueXr7tZXog1lz//8
6esLPz7G0KMHdGCsBBYsnppWZv+8bvYJJTQ/aWZlJw/WbqUUroRHMnVg96z8wvXB9cbOVH0mCmJ5
an3V+mgbDwawnrmC/FRRB0eykPSn9alZTsz5ft2UjTAvrz/tRjVDplECD0OeMpfcvO9LIhs0OQG+
CbZLWp83ZcqVQ8wpq+PxR1zrL0BIWBdS0C+iXHXHuvuR0rV263Yc/T77OeGnyMso8vMlxnESheoO
dnwSWUkpYVzCVhNcvUfNCt+0GZhewSVoM5Bc4QZ1Zfmf/sr3f2NaCKNTXEcsKCGa9Ms4vtIq17t/
+1izvPjTS5Yrw/re93f8i7vv4Lsvu/4/7AZJS7dDy7Jf9+ysF9v1k94310fX3QC2Bi62fsDf/iW5
TGEpmUrKmAuG7/2vAQm4RVh5J9Yr2YrudCiNH9etdvlXPh77+pqPpz9e8/GYQIW/KE3+sosvu1V7
xCOI5QDLfOziP/uY9a/9+JSP3ayPUVF+yVMoPUBBgQEul64PQt362HqXKzhtdXnarq9YH6fHiz70
0+b6VLJeV9f3fNnjejdfr5Dr0++vXN80Lx+7br0//3H/fZ+RLnkTXRNvVlBfWqV0MVRhnBT5O3r7
HIFffi4HuWd2MYWbscOi38hI6ehTknyiNHQQUhlLu0a8nQ4YKokg0Pfm7NlASFk2IQYxI4oCoZE6
uzrPz82CHulbZecI4rDSlBasTjg9ctu0+W5K9gFZR34YbKBaKFXpw1t3UwG3KcTYTIBqRZuo172e
GQZWkItthrjnqmDXiNE+pnWmAEyqHmRL0mmrN89ZLL2tKRmT0jn+QkAg9YMMZhWNq/GtcQrq6rHj
+MYA4TSNdjoRPl0mDzDBCtQ+7eQ3VfQGlAMr6mCiCseUYJD3HOnpNmeR57OCH7YFPAGRVjeBFP9C
vBBsWHHIm8Q0zywRok0wIAldkChTZlOtstPiFDMj92wTHYRKnVcjWTmPxVmeGr9k7r4gie/7oUwO
BsE/RNlhu68cWoNIV/SWhW8/xHemMkueGSKoeu2LMveiroz4JWUFM1ycnONhfl7cVVY7a74yvNBS
6UJxUyGYCSvCV2UUYtYyzhlEZNdah2MBuWoaI3ZAkpFvOlTGG2smgvFWN7N9ZXYcvbhPXK0tC+oP
5fdyWPgoLa2gvAyWXEHtVtV+Zr2zuLOj/jGzCNPDN36Xt+a5iKsXwwhGr7OBH0y3YR4ipSA7TYy/
RK4U8C1hABr06/ktBBiHFmN8BjkQx3gUH9qJZ1M8kXjhjgPyNreStWKrN42bdw42yFzt0OY7b4lC
QrHaqPZ50mjjm/RiDKeMD5GlvvTRbVDXOahbLGmVXi9CiHanBHR6QsPyNZewJ+b+ANu2Xcy/ZaL7
pZf+UkRqct13gjy1Z/seGke/s2IaJUYj/S5F+6Aiq2LhyZSApHZ1UG+yMCrcZtZutKx1y2IbGuiZ
RkfQbDZGHZEIjjgRzYil68JtbTTwhU4wFC2DQ5VkQAaSOPIqu7a8qOo9KAeWR/PfH4y8orXdvoRp
90sUuNm1CtNdnl6jIc/9iRiVa4NE4tLtUye4CK01T2iH3MkBnTqKn5IZBtvByXAR41CpSrlz2w7T
eyN+FZV+Y3SBshWCw8EnfxMAyBxj+iWxKOl710BH65rgfTZGBHZHQ5bo4cFfOi9cok3qHBvdzBXa
VT0nz6wsoulmo5Mk5NN66jbJ8NLO461Ja9RvSIBHD4JpZXnHJDANRPKEWrm5IRJMvNhGBoZ6PiEc
2OacH81SLAp0tOFJctsx29/QmLBPJu4gL6CumspdfkOD71iVk3JSkwQ6asVijRCmt9Eg9i4Y9Mw1
yPy5GalNT6Mz7evMkT1ha+44Zt2t4KyCxo0TCa5v5MLzyG8mov6wTji6m0/240xdzZdrMlRFFyxe
sFDZVYb+oHZjda6S9r7WIipI8zGfY5Kep1pMrlIaLMiYQldp2FzJ9jGPIqQqWnaDpAq7VapPflka
j5HUFdsakkKP3/wAzo+iMS7NFnmGL2ygz0n/qtcl0ABIDBtK57MLQaXcklOct2rtG1Kw64xw3Kop
nAAO1EfIyRY6B00/ByggXGf6rjEZMbWmYDwlWFayS0a3mh3EfW34IembjV4BKjilHI0Ho543HVGi
k8GQYNQCNV+XfSN+1tUGhKaCv8zT9OaqGlBKmj2eKnkhus+FgvRTGZ/bloxYIxn2gh93o/bR73Mf
/F6U0VXcz3szGe+DoiJThYQZu3XwdFfWVihS5bUShtaxbB9KFaxKFOCwkaUs2rUa0m/C8bwZ7ga1
dLSm0jjdDEmTg52SEGgz6EYRbKE2JyxQlHoEnlhs20AFLJLPuzBDLVaNlwCkBh0iOERUxOHr55uy
nF+8qVDvKks8cfYlG2Z+AuqVXHgZ91oHU9igsx5N0RqFc3hK1Go31g2MiQkhDS7pR4yN/a7TXpVS
GSmgjJWLAJE8AEJoSXOlV9NT6p6IVOsTAkYVyaR4rTwomAwXk8BZNr47KHt3Qo32Tqsjrwkye6MQ
cUa7eN6EeBRdqUgxdMsZ+qbWuM+E2/e2euquzQr5LxlZG840bVcl5J7jK3WrCV1WQ/yROvXEf5Pf
4IfmbT8vRCTBOTkEDZraSlIPo3Fjd4h5xrT2KtBGTFlR4oRNikjtG2mVKeQ7Vw4Y7to2/c4CoXSn
voEb7DjbMljCtUyRenqq1bu2TmKfmfSBDrTXqVNzk9rxorRJyLs3UFpAJZmnST/FJdoITjwPJSCh
BRW6ssXxos07ctvgmPbd6MLspR0QPM3mVLr66DxNqjz7elZhLyeViLbsa90hRaCZ7g1pTn0rNX/H
7CV51riIkIoQgAIrgYV8cl+MsbJJg7j2M+ukmmQf6FWwiGsQ/Le4Uv1EgYckmepLZQO5cWowC5bN
Q7WQ7f1kSYIlfPlCRS0/zD0zos6Mt5JhPo6EgJtK/ljMo06GT0EMC7+w1WRYVpyZLioUkdRoHoqO
IKBOI/jJ0YggtcvB7xH5bColDtzGLuzNPIS+ViTX9R1C6fFCvuHWSiD1l5wbVhoMWwYSwGf9a9/F
fhjooxebwY1mZdhFQtp1eiofsdcWfk29YkjjaU/LHsVQEj8FeZLBSpEuVqf/0PtxG5FMBv+aYrRh
LQgWuQYsT9TPku67RPOV5nQOlm9aKP2lLCwWS4KRb8CQKdrBL2w6E5od/xQIRxGLMFFo4qVIL+sl
eiRREwTvSLQuxa6jfWpTIOoYj4/IILZRowxXRRL34M/UzsfKdeki2fRD9IbuJJdEfvaPVWXWXtu2
N45W1YtUys1aVVzTkXpSa6yhwW40ka6aWsqMNRGN15GVUaX3XaqceRE/mwbqnw7jnIdnmt8/EIH7
cFHtLSKqyQX3cSTlsDoranSnjxmxgnjVsLr8xOptDulxUsdf2SBNLkJHdenHHZpiQDagp/CH9Lzz
c7Op3fEXreB8I1dZuVEtRPsoLWEnRZegtyUXnKuyqax+2hRFgrmukGI3TovgUDGFluvyLNA2+qas
N/uydzPLLgHCa2hrM8yn6dniE9Hv1QnZDFmDCl2TD5U1budS1/aMcX6ukCFoFsmdrfdvnRVzAChE
i9h8cVGG/LyTamY+/83eeW07iixo+onoBYG/lffaPjP3DSst3hO4p+8v2OdUVtXp6Zq5nxuWhJBD
AiJ+K8915OCyrJ1zjfwxm2KK5/RN2B5TW6ma/LlgPF+vM2yilcB9h2jT3DN9WAvrfShr894a6tQJ
kbV3xnGTy/57oQ+cTKI1exyFU+i9MGOrmNbty7baU0xFU5SfP41WQTdZUV1DU38SQy43pl4821L+
CFsic3TcR9hBP2fkAK68MRIXzaq3eizkIcrH7VyPnJqjJDrrrk3ZGaLGWbXcGZ/pXoQiBWfYJml1
4TrIcIsqDXrmiSUsEV/RP76qrKhaW2Zr7WtMY4bdVgAIQ4lS/r3vpnfN7nehCQtsmCWBNF68z7o8
2BQ2fDllExtdEIelB7O7knEyb/Ve3BOnechCLsaRqR1l6ibXKulvdvyDpIZbMwjnk1lgjYhPpMSZ
xLCBdc/JT7otS+JgGwZHPv2mRH3wH6X0SXMtEJOMYCR0a7Di0FNRaUicTwYHX7zqtThlZPJoiIEA
+kDctIrXKDusFWFQOqtEQ3XQJ8G2MzKQhgFpodRT4iJkuEfFRgLIRJ1TpO+KkMAiOYf7osFsJ1XK
HHjFa1eeLWGlaw4vRgeGtDfZANwx0rvTphHGyfhFD0sHheXwS3TGxfV742hM/S8nfAWOT3dDO/0a
8tGktbWmL1ir1MByNLeD4VKIVrby6mwSMgAOoRWctZYCs66fIff1cO9p19wfvvlTS4CXHOilNa0T
8cXXNiWuuZnpgwAVpguu+GpDYlPSimS1149OFMx715c/K8rGcMJsIz3+jsYI66zlANr4sbXCWX+M
su5Hkwf+rh6x1082qj8RbwzkNbTY+d8dDeldgpKi8XHvt3uLUHcPpyICqPARecJbKYIDcp5XTGL+
qmeSjDBwemkCejRS+WqgZ6f3hDJaV09vOGQunKXjdU0QMxHN20yUb7Sif43K4aKV7moqqbAjKWZV
pfF8o6C5XaWdER16YYl94/OTacZj06Xag57YwUM119lDHZwtzScRelk10EjSjCrkbllnuCEy0nLI
j7+fFYog2uTNGO0q9UrLA/1sfu1mF/F/18OQz89t/Uyj3fCA1G3fuQ3C/2LA9j6j0RqcJOGDhK8a
UlZtFTCKTWrpIjHqxtUYn3E2ETJPOkdvjOFjpxZTFjyi4PeKvDxjgrAflgVwJELXaWYkWrr/WkeU
Ub2fZcQh/8c6qcqcBa01+9qjMxAr8T1XC8mfscK4wkEhOOV3zW7MhXiY1QJotjp4kzshq+BuCyP8
kDRujJGm/Vj1e33rWJ9ihr+nZRUOS/EAI4sOZWjL7bJuWZgiEMc2RHywbPKnB5D00Bv/8cbLaluU
KHmmsjgub7ysC6JhxWjM3DA5rTbLquVB/CrF2Xam549n5lV8c11tM4RR8ghWWLrp9NCRD/c41CPt
g3VwHAzzqk8JBo7RprRRLehkkeuyc6h4+2NdNvXFPmjNDOONlmirCtjlYmrylNqp/RCrxbKxjB3o
nCClDZkW3IIyPn7ULKQcya68/cf9ppzrHdpha10tj0eVLRgZjQ9J691nctCwDNSIk2tpPfh+qt1t
yhPVHZPpzceCqdUXmUTzabIy3iFT3cojJmVskv/ebqSm8pDNWGOWF3IRm53DPH7Iq1zeKgw0H/+o
uYpDZEzIULO8vZeMvh4tzQsfRVI+V0E4npfNloVTl2JFFFt1WO4u2xpe0W3setC3y7OWdWISGTaj
9JrJcUSrHfoPWWH6D7SezCfTlO9h0PgPy3rh5v2dLpdVkHjoV5fNAjkdK1dE12ULZoEPemyYwDb8
/8op7g6owJ2HGpvVQ1VE9daIvHnDHMt9WB4wuqQ96pVNVYvabnkgTKmbrbMae0naaQz8CXJoc9Nc
9/HEyK23L7+3RSTkrnya6veZqJOdNyXhhkih6JGCY+I0rSndmm5Q0DrU1dTH4HNdt3UdP0q1sLq2
O4IpIS4aR/3/qwj+r0r8EBfiDv0/qwjWXzMM200R/0VI8PGsfwsJUAsYUP6u7TtkU9gWkoB/CwmE
9V+WbiMJwONhCeZjfwgJLFKhDbwflFgKl27hP9f4if+y6RkmKQhTqUle0P+TSVX8La9D52MZJFaD
Opo66vFFU/4nISU4IZZ7jB+3YiBjxyC6mZwW69LrFcGwFcPy0hqLo7RiD8k6f0OtIUrV6ACJ4kA+
9wHVj7mefYeMufQj9oPALG4xWrg6AlMj5SrXfe0UWNN7rHkU+zZZf8Q+oqwMr4PnERRB4PLd7zzn
H8Tw9l/Nt7b6YsRtC5cuel3F+f1NIWoVU5X6kexvoTDz/eAna9FZ32erIUqtw19SuhjWUJGiJcKy
tpay9S7NMBq3KrJ+dtFcnf2xv5eEsVyFoco7pUa0heida5NWW31o5IMbR9aa5L70wNWxR8scZCoZ
6wfARHzQx+KpdKXx4uYEExmi7bdBglMPHKPbO3rxC8xpODeOJyjR7bZaUQ/HsC+SsymH5IzsmZQw
l3PBNBHQTHtyQN7cANiseZsWqfKrHH0CHl0rOkdbu9Do9Js87dmZCb0qrKlHd9rE/7BPHeXc+LPq
Vu1Tx3UISfRtV7VL/lV0YuHx8xzyeG/hTPs5rYfxzu/RzTL9DV/6kLznap5O2szwD4Am3hdV8t6V
ww/PQkkc+7U4tx2oaZDq975nuIf+Tm4LB7CiTkiAbeznhFqlJ4Qi4EcOYlsf6LwJCE3Kuh5C3wFl
rPriHI76NrTod14NybwqYn14SUvGypGTPI9ZRCZzloaM77F0rqhqK2/WSHEtcm8STARNulrpZXeq
SDaktXXJpmZ8hRB6MF5Ml33pzw9e5OQ4Bu1Nj7xl09lVdE2N8j71EnMqo3S6Bjsi6OynlMSFQxJ1
+ZsATrFlfTHNDD/VHzUQ6lavmtmmKfknX67xnwevS1QFNgbX4Rg2/57f5U4UjmsVmvPC/sbkozx7
Ka4MlBfaoYkIq2ESEZ97y3auY2/FWGWirYNluxbRuWMSADFl3yQmlksMhGBG2t4nu6Ou9bc/nRT/
Bzur0iL9+W/jYhCHzDN9fPVq8TdDEAmOoVXRHE3ehdaektS+Fg4BN3Y0xAop9f/h7cTfEsewzZJm
pgv8/Z5j0E/6t0O/4v8/101U3jbY56O7Zvysu3RaaRpCSqMxrNvUpQVE0uw/1xxQ6OvbjePL8uwT
Jh5KTD3uE7P88K0z9fwI8cXpzP3G6HiVdbH2Rs0YQEYTVPsy0Itt60/ulWiMBlaTeVCrB871H/af
+sB/3YEca8IWlmk5jrqa/PW4c10zjsIij7GWm+84wKOzS5/vavSMhtNVWCNxTPWtS9vztu0r7WJy
Jjo3M23oiVM/xbHA0IzCG7V0sUKhvydYyyACm0Vq+T+NonOPZswhOBlzuhl04M5xLjqE2ATDSFAL
RN3IY+n13A0SPj2ohxNERb4GOzfo6TONkx7X1q7FnX7T3YB4sjlxP5HUyAw3Ok1GEKGglC6F15kn
NzmieH9uOQUQZB1WtJUFdjpetSFbGx1NigVBhsQzV6h1WvkL02x00xqMJIFBzj4NRohVQZegrtKZ
TMasPQclcSyg+cXtf9/v9n/+kTwVWkfmBEQCFxJ1/P3p4qg70i7gr7TrhGiZ0mdQXHt49Ozm8xDh
nYr6BDlA4w0bEU0/Ujw3P000TAxgh6916hoUW1nOPdIS/ZhiR9x3wg2ecGoTHKS2xWwymtr0g873
G1DqcRRO8p6UmHlyb4rukGjTQ53lhC3ZGWeiwrG+WgYmF796smqP2XvT+tupn921qKeHpMoHkiJn
lXLka8ewMJ4HkeLfEeTlR7NHbVtNCJ9m6/WuoD6IlFRnq2nFcBjnuCa+p8huIVk+fdB86dOxujP1
at4s97ER7fjJa/HP6sb2f9/BJMv+x1+b4A7OCI4KDAMOcf9mx3IafF9N1JlXsBhm1EZmnAlwNs56
OzKBCGNjn82Od1geWBajFwQaXAbbNJpGQfrv5xiB9r2iwvpPq/60ie0mBsZo9cTfr9a3OWZydyL9
cnnd5eEgS3iLP205OxrJ1TFFE/xTTPBbPqU2NPlRExn9ieoD/d764y2XDxjlerCjkgNTvPqk5vIJ
fr/55JN7uAtcqR/bqNv8j9/p99b/el3jB83GzB2Wz/DHl/n99ssDH59pufnxprLKSTHYGE0vaV7w
gFPV85cNAjhR7WPPL48si2nZ/ctNi0M2rW8R1/i9QSjJNgDZ0czgHCuox6bQAeCnVxBQr8CgRMFC
XS/lGsuH+YZJ+decdelu6l4nbfjVl5YBlIY1xJp/6Tg4Nz24Uwf+lCkgKkrHb5UKsU8kFNbgegoR
O0tfr14D6d6SVsAEtE4Ie118EjHDVZjIK5JJKAgj3OPiPnPBBxhTEFlSaFum++YKTsmBwFJAGk0o
cALiJhTINo2PgwLdQjiKOBOrbnDkZoDgXM8dQeEkCq1CD9BOBA1pFvr4PBScRqWC9mLPLdc6YJ8C
/WoF/+XxyQINbBUsSPzgzYl/QKJi8gE2jMEP+dmgBUAU0dbdZehToJsM7krvimqdIzrYuKocc4Ek
FTgpQCkjBVeGTr/j8H23kCrmTbmxJ3jcuPcwNyuoU4GeCehnv8CgChDNQUYrBZGmCitVoGmr4FMf
HHVeAFWTmhT3FoZtdNY6PScrcgKl9OWhUTxt0YiLXYcIMsv0cxoQsqKgWyMbf+AweBZWIzelI56S
sLn6dedtkG89zQoArkCCawUJ06akFcFL4FcBiYXxmi7JbQGG7IIlNwpUBsDEvKGAZtN6Ry6ChQYA
upsqEHRiCz2Fs2tOsadhBjugzpnR2HC9jI9NddBAtRsFb3PFPqcK8AY9B/oGA7cVGN6Dis/J+D2u
syd8wBqeAs6SCkCvQNKRDOvHya3bjTbyB4PUGNZBd8llKVcFUb0jxokVorS4CbuDkdhc3iOoXnva
0zcZHGVN7FWTFkBj3TytjDER6A6w1M4yYXSD4UOk7quhyIFZYPQh/y/PsHZpopVbdwYbpKVnXDe9
oBEUliFXfMMM8UBi3ykb3yw7+eGUqhah6be2lTwVlIlekIKfSsVhlLBmuxpaI4HeMN3okgHQEZz3
hFGhXvUQIQWECLk4nuJHYqugkmCYcB+o/lyA/8x+Gym8vVMUsq4i1M5V2z80C+/CTG+GiIkUIyNL
B26mqW6aYmtKxdvEisFxoXJ6xen4kDt47F9MyB7di0P0APA/2FnLTac4oWnE2tlZnFqTOfsxW71H
ng0c0titZ8UpVYpdqqGZZI78yBr0S2jOq0oxUTqUlK24KdT1K0OxVX5KJMxgTLsicb/R5XnnhJWd
vDZ9m6SWMrOrEOgK8zQFU7G1IcSIKoYZUxxZ7IAplehPXJlso+Br7qjYDwYbu3D0dszWO1pMqh16
ounWv7hJdjeHaKtzQkT4Q9DAPKO4bj05bO0xucnWEghP4PQSyL26Zz5o4JzR3HIgQpZDeQSgmhlf
AhCWrwy2dknivw5OmOyKrLwYepsfO1F/4T9UEzHgeQcsoEiD8ipcEVxGvUhtf9E89t8IBb+tqlQo
VU+wyhEnrUa8/g65aW6GfKKU1rNghIr8oigOPTlya6HV2ibxvZ9DW0Mf2G2BhsQ9Mx36hvJ5jeEQ
oojqy63laW9aDEUxOdQjQLgyFRvXxKv4a2ve21Cyo+Jme8XSTtC1ieJtdcXg2orLzZgVzYrdzaB5
e8X3thC/CQQwvFXMDwAn7Ch2uFI8caAY4xnqeFQcMmGT72mPVoQd2SqWOes+EaZ4BGP3Vo3ioRvF
SPtQ05P9UC5MteKsk4W9Vjx25Dx2s/C2pmK4Cd45N4rz9iG/Jz2bVmOmE9JhyJWrGPL+Pii+PK/W
ruLPY4j0kPPhOlLcuqVYdgHdXijePVAMPPOiQ6A4ecN+l1D0QnH1aWG+2CiL3IBfeIbO9xZeXzH8
SFqeheL8R8X+C6UD6M2vHGD9nqih15QTJ5YwNAMp4gHCDM+YywraHtEVwBXtyUpCH4TiYFLag0ap
EBolR0j1J8QM85cCnhGJM0YppV3QEDE0iBlgOqh3mfdSqRxc5A610j1IpYDAhA9Jo1QRFvKIUekk
iJ+dHkqlndARUQxKTSGRVRhKXxErpUWlNBdUS7xIpcKolR4jV8oMqH7yP9FqAEw8wHY8J4g4aP+8
6og6ZJH+NGRLC1JPDPI852sDAYiulCCG0oTEFuqmmLKeVTLKa62UI/QblMytsGvaxSdHqUsoWORs
jeDEQXjSRnZ9jJRQsNlxgokr0/o+xP6Bglvjs0C4vPVJAD2TJaHdirakQFJtsSyWuym953fdicZz
YM9Qu+pp6vkGO+Y7bvoSedKMcW+UI4E1ZDCQ35K8EGX2a3kNYkavWtnLTzXX052V67DpkDH3SSNn
Y1avUXiPfZ51qsQm3pS2Ed1G5UfMpBlsTL/RvvRECi6v5c6YEt3C9x6FNpZHpmL5XqK5PydRgTXN
pWwJYu+HyIkIoJLms2YZxdYTWnkBdhmumh6NGx9x0zvKLRqx2JRdn0EPh8AjUU8vSjukRwo9m8eG
tmsIZPVq/TWZ2oxoWPpESdvW73rhYSmJtH6H8sx8DSr/s6221CUh0QEk7CRJehv1MLoMsrOvYVq1
m8pCNTSHGZSeU/8Y3bpcTbKWzwx5ziOzZso7wPb73jAedRlYq2Uz3fpkWpX1baK6lQiPorlP4Wic
CPqud4PexG+u8N6WLe3ZuiV5JD7J0Bu3sTtaZ3TV4S3apBqRR4bfa++QS5uytvExhjFCIMdMnnH+
axRFT+LgQhI9WrUwqCXnu1h45hu9aL+NJYqtZvaiu3RL/4ThL931etMxg/delh1kZPUDl6v6U2a3
5pbjYDjXad3cbBebYwn3+5WQtvWyaeWgrLHQaD1VaZAdnNLqD4WM66fM7Phl1Rv7jHa9yMNxa2Or
9wyNogTTSc+alpGdgVnzLfCj52XTUJLDlyjYoNa9LYE65Tnnf3drzBwNpSMt7I3+v3akpw0rDOyY
KoO5PXhhVB2ModOfgrKnZEG98YDGqsIHSpozr2G3+GKlMVUX6Hzr1k0EykV6Xn4frE/anImvfRDp
m7pv9EuZld1NgA5+bFBo58a0sm908siNpjVYjjUtuk18xnUwmcV3v2R+ORjfcieies4aStKCB0JQ
iAxFt8dbUHvR84cjnDHZZF43XwPHba+DdPINUafuNw8xzPJRGgm62rn+1eua+Ep0FEHFpcc1GU7r
EvSHZSuGfPaa/NTqVo6aeVk20P3E+4rJe/k8TkB4VjHF+g19fnfxW5vYhnluv/Y9uN/ygaKZTPES
DeRUGclFr8kqwMruvbv8WMsW4BDN2vPy+s7J0z7jRE+2XTl179R8fXxr2x/yNZNO454xnUYp4VYw
zn3whSLDj6/dNuSksYOih9DDG5urU5Oa3H9x4pJN2TFzx8+D6xohVGh6pznTCR6CLPtCEc5u+S4B
IvuVoHQgTrSYuUE9n/q48Lf8mabPyYiIWb1Op9lKS+Kkj/bUULrKNXfnOFryuQ+L4/I6aLXHVZQ0
42MrsFpP0Ic7O+HwYnhwWrZIQ6SiMYfE41xX1lHk5HglJal2woWyNsK1Pc7j19gjg9bWp/hc26V4
smv9+6Cl41cOHsyugRPcvYjRvh4BabjqCbrILuCS9msmzOCAH5J0csLQ3o32vDxR2Mm47cA1iOtN
sy3ymHbneMXr8mBVehEAauXcBtvrbmNl5x+vShzB0zDo8iVpWgcRdGZtSeiZvjoDgxsn/NqNTb6T
elQe/UyvXwUA3/LxdacjVm7KzWsRBuPdyGI0zOpj9v343tlu+kyIn3mKSy/ZLuuLqGIS2Q1f6FRi
dFIk3WEYbfE2o+hePmJpTiHU7WRcki42H+gDJDBevSJBNTFjvcx7pCpInHuay1CeqQcCfyMyGX32
iOHEndwQteM76Wc9tjbLS/ZjNG28OQY40JvgsVuCZx0mabipfehEMrDqtqajsI3Ny9wN2nr57mMV
HYF55reSfPpDY4zuLiHH50ulM7THf/kAzSFXjgXvO1aNOMHT5s/S0758fCqC0ldBXA53Pbatq6fB
CywPtNF8SzHfv/azUx07H1O/GGX6tdNXy6eV80BhVBvbCCtKNCgiACMW5dPH3mllsW5ooeNcHrg3
O2qjj1dtDPk6AIw+Y+/OTkheqVtWPyDxV4IL/bsHR7wzSQ2FHCmdV6+JmZ7yuGaQb7L8xWQ4BPfl
bzcR4/Mukr0uou9jz6U7NNLx5FsoX6lk+9wFnrsqK2RTncyqY5M475qRVIfctOtrGYUMTQqz3ztW
6V6rFELdc6eZM2HPVVU+EQJdks5p0tmnM1klRXY/6EQ8N4QPrxn5efekm5+mrrGuJTpz3SOOtWAG
yyXmmzOhthCxNW/NgQyJvh2sjT860wb65d31KugZA91hPnjla+n5xzgZRqpSavM09t6hKZgDxm7n
Xl2TWXVoSZUWBvE2i/5Zy6x3YAz89579JkUUroXo+4N0CFGNXI7R1q5G2otpup67tKYJ060+FmFO
hKMLnqR+tOKEihGTy3JzVE4X2YtzM9bR3ouD/PR7/d+3WzZeFkRF4m9Vzx3Jvt6HxXxenra8wLJ+
Xow0y83fKzmN+2Te2NZKkhjK3AnFLW0KIS45Ejl6rQUu8NrpymuV69HRsm2fFm84KcBfiH5cRxS1
70uveyOJKIfhYkCcZ5tGWWtbadFurxapJFAmrnrG/EVKdXLQDqehi9m5uoaNAeGQxy7aZQ42CH06
Lt7askHsM1soMXoCg7gIjMnW6++uJZ2PDfop7U6LFzdXBt0Pa+5ZB5w6mKN4JjlnbbdRe+r0n6Wm
8YWw8OEQVIuJKBxa1jCqEAy68wfC9GU+4cnuP8dtiFSGECYR4Ap1W3J87fqeu+bFRee9X3YPR1m7
FSlShDLF70Blulgldf+6fDnQ0YowhFWuVwpyLOdTZ31LO15VY6aCByV+NXpswGTrvehJNK7blCdQ
2c6+MnQdYQ5Crtgotd2ybnm0aBmiO2a1ieRElPkISO82uBEK+m2ZiVeduV4+WGQSMlgSWkIuSc43
RkyKYMOh6LV5aVNWY4x5iPKg35aiv1lJjFCQqaXrYz1R/mHCIdtTRQwnpZFceMsC609Ah8IpSOn3
Bb1CQar+Hx+vbiPCPy3385iAvoQACRJ3uqMRJIcWypCgBllsQ05VUCw6Kk9Y641jAzkkcUYh0uzi
3ehpSSPh91FahdzrEUQqlsNxL1r34mgTQS9x6qIZbzIIkcrXdnMzvMVWvHPLmva60PdPTBatjp4l
smHwHCsLV9OPgJB97KxtbyRWVjF6VUXRi5GICQ2I6Zy0Mfg+tO2PxA3ytUeuJPSaeSP9oto3pXPP
ZgwpYhzeFgPc4hdbLHTLrWaxwTXaUCBKtvptlzrzgXKYN1TvzjXILo4nEZiUdUQ+IgrjIqm8o+Sp
13bAopG1vrUjhIp5emJbW0r8kg3RrnIfuM2hlc4Q0jDsIMtNp71t9P7W7A1Jf/BMUsrcv3U2dSqE
s2TnorWqp3mqiT2dQodSm9LcJYTwrCcZ2WtISHeHIco89dIwTwFpO/40MrYgB+jicmnAbqCZe9QE
ZA5Je1fUAMQ4vEq9qmM08y+hNQQPaeknWzMjLMum3/dJK0AZeZ+KdgUw2zRK4pMxwXAkdk2R72AY
hyrPxCmy/OvUVe5u8bimVDcyHarLbN+a6TlhinxaFigTH/yWmOypFBdPncCihNPd70WqkdEylD4x
0q72nZzkV2IWujUDsOCklfLNibQtgaqQDQAirl63J+xnLZ76d+xblJyO4iEyRX1yW5spuJccIpOJ
DrVpTspx3ZN0FKXsIEEiN51Rl5xIzNPvBZFb/Yo01nGl5eW3IMpRtJZTsY4ovl4+/9ByBIx9Zq4k
3fOY4xJ5WhZATvIUu29+2Y9I14jj7LrkHheZvcsEavFlVfHHrZ7SL1gF+23GEQKqOE6EqRkchoiZ
2hNNoNpWd8fPYQonDlrzkBskv7ZWWJFEFCTAwS1mn4//OdLmhrOh5k/9ydZM3Cmzjk2Ppk87Hy9p
QpKSTnT4yiVf+FRnvvxYLHdVRgapCeoRlM/8ztjOB/VNlkVORShBPoUCu4gjn9WCrIpsmxcSN7Ie
metiLm9lr79QLD2cyNLqPxYefWMft4I/bvFiJs4GuPw06QayGIzhtNyyRio7f99dbukkJuQJdVph
7ZSnZWH6MdeVOn8Nyf5CKY97clmQo9WeAkZsH3eXdV5KwnEShdZaW4I0TAIMIuyGNJG41YrTwasM
yeYKZvyLnnpqKjiVROZcrrFyjUQQuCN+AmaSRlWdifjI8BnkYb6BdQMaJYLtLPQBGBoKlN7ToXyz
+hmgxtIfg64wGUtU5Xkw8Cl1E+eLUHGwWkeSdUZVrKb21bLAgAlOqMf5xy6ReYomOvNBKdW/Yvkm
KVLAfcB0XdcOhenJ3RinX3VpJ2e7DwmQNoYPF/CHb5ejc1OCGUKEBA/Aa6hpZzPbhtEwnmyLYHqE
LkjDfXpaytnXT0mSh8cUrx5TJE7aucuhJgodj9By3ycSNgxkdhRDUmx0ULW1RUBDXvv4+Ztim5lB
h3dK8GeXwsxWmUtsWhTIl8XKPqljZTkdLLf+ti50+CP6XQ3jyv9CdqW/rVAbXJM5R60b0eSZlmlx
gSskUNFAhE8UMmYMPaTTJ9c72F0mY6K0XlI05zvSTLw7qas7yTT3KxxMvsnJkgGYpkU+pzPrONQa
ro/AuMoxlkDAIeuJp3Vcoo1NVDwqfGUXj1H97uckb0OxvlDOh1C5N7NN+hwR2/dEbJ9/K9AYlKbW
nxKEgih44ZYsKHFCT4x2P8XhdB9qPGYOcWWY4BwBQIjbcduKAZom6yOwWGFfDLvc56kTPZCWmpMq
JvJuE5ELv60SNV1BW4/iZXgUILzb0av1TZ8NwyPlKEyjDD2ganLaiVkrHnKcipPjkP3l1cVa+FA3
KPFXLuDLZ8O3MM7X6mydjAIfbZ9eDHRixGOb5c4RGXaGKpxhZzyx6fPQf8n65EejBwTcq3tg8QwB
S04quAHSdevb1qexIIZUc413aVHPZ1oG6guRx59GXALLepLhYRFEZBwdM23emrzZl6SvkeVZfmmm
UFDIYoIp1R2FftT3kg1mv1S63Xyy4PmPFa4K3EdF+6k0ZnszhgWkkHoUN/O6tokaNiu/QJ8ZkpSZ
GZF21NHtrrBzNJ9cJzgxnPe/1ZbB72ES8ERp017XuwgoZxfnw/jU3VInae/LwmyrGPEEOY4JRQPA
laXxtdMaxAO5/RLKQDIxYODRklz7IKHbmXu81Z3mvSFBjg/FQF11hi2WGD7xEKpbUzzn2ygey0Nj
FRw6Nk1hLWbCxyhrsN0gPSZJYSo3aL86dnVbUxeb0IJOrDkJoXNwcmfOQJmcmqMe2eLQFhnOKalj
UqmqN1pr4DbiFrDNwmEsTERndFr0O8YNlMxxrfzWh3TV9IeQ7NG3kSw54oeideKE9YtL/OOxGPtm
jYILPFm/keZj8yFcLiMGtQbkBM7I/sbuSigOQfwpRbYZyasjjrL2salzeR6NMvhppjha2xYp0dZo
SZdu6uqtgeCQBDrcrTlB9DWaN8cvnmCmxEtMPtgLxonMTQp02l2CZl6294Jv4bhTfujMrrgsR3rs
eOh4i5074ZSZeA6/Gpe64imjJeZqiua63DNcRHuaXsPcuDjDzDBam8Ec3Q/amFmf3DHb0zOQf8P0
MK0DksFvfTZ+qcdqukCLgn3bpnt0PVs82mox9/PFTsDRiakm4JZZ31rU/Mn8JOse0D6tJdIKHH/N
sIkD8v4os69I1FMuKZN+ixKxSDFBaIuAsWfQF+ZnAViJvldfu5URffNahhJBs4LXll/QXTmbsW3t
U+CH5YvvA1uQw/ceKigBqLK6QBDhls59Z1eRQwT1MU3fvczZenM0f/H9HkVUFhHI6NGfU+klgbHW
1D13OWlpsp7j72MYb7zKdX5SDEXHh9YP4Z7hmUf2TbflRBZ9QQAZ7nIvyk+D1P1HOeH8s8dPhh+a
r7WtxxCIXAhEpItXO6j/dXd5FIYTktRmqEg1ev3sjJycx8n6jJtn3tdBiGRF3a2b8XPfGCjuxPCr
tfWZXHy8fr2f3YlHRf6W4Oo3LRBg28EgDWqZr50mhCuNJ3AT4F3d+e7n0PdIPKIXS4Uxw5JMh1D3
3Cca0hQNU9YYgOfhpdjbdmj90rv+G/Z8grKKCXOsNub3LGSUFPuFtiJMGB5nShPIhmaHNjF5teLx
i56WyYrjw/sqWu+x9kT9c3BKqJmAmPW5PAD+kMzbYiyzK5vTckkhubRTZXYPSWByHeclUNbAhBHB
XnNppAtdjcClsR/ucWZ8yeJwPlpzS6Q9jZGGk1RvND641Je/9o4zPOcc84VpdXf8HRSrTZ5x5E9k
8Wt45bbRU7LOW9kh4XfoE+i757LOXoza7LY0r7zjZomwQgjmNfRjPLVaa2wa2WuHcK76Tzznc9pY
I2G+HBgNVDF+uRm7OfUUm8mvmKKRHvJpLkdvRdxg2prOZxOGPy+OY60bd7Nu9zjlKSa2AglgGh2I
Z6wOwEyktVPmcCh60h25vpZbraMQJhLgMmaQtXdYYSaMvRjXVkpbTUkY7XOj2tzasnBOWWr+N3tn
0hw3km3pv9JWe6TBMTiAtq5exDxzJkVuYJQoOuZ5/vX9IaTqp1S9znrV67fIMA5JRQQCcPi995zv
MNOzc+fQxITG0j2awM/Y5yjWg1d4mzHBcdrXQGjM6CLyiU01gsBgRf5WDx/W0DOD7c3ibGoWptKq
E5c6ap8HzfAXbp7ap6it36pKVA+JKoqDP/c3pVvZ7+7rkBdqWze2eOyFkRy9JhX3GTfPBatpws43
M5+myXmPCrHSgrxZSKjp68k31F4YpN7hbo+29URjzs3LZt/ZpruIKo/qrHGTLWMRbmK6Gk9IZegr
hLmzZfpF2mQ7k1wt7Rwh0l4zLy7uC9IMNzhIMdH8+AQbzBCmMh4l9OOVi7HgvSbyAzWytrX7gNyb
fD4quvlQxqG51+OkOBY+c1wB4MPsbII0p0G7iKbbXr+zJQEX3FPwbOG8yEkXCxYMt1a2E5of8ZR/
VFDENymfPqi1cKCMcN57JLHTImYrtnRwTFyahkFGWU5P9YDwQrih9ep1TxmMGIIMXZKB/Vo7mzpU
f7gGs5SIWNd0+sdDlW8drf3OJAMTuI+wUDPZWkDVOGr5eEoCET2F2ugcNeRziwAD5s0Yt94NVyXA
6IaI+QWare+DnejLKLCmHWOq6CHBVFURbVKB3zjAG3moTcVZWNd0SKWBfYugxcymFAOlTAK8D2Y5
xi+4MQJSN67FdJ22zdFPjH3f195DIjQEMGF426bIHgbp1ZeZc5q7l6SnrCrmd4j+STuDzL1Ny34d
9U+pPuKd6yL3UjdOSl3R2c9VEGyJBZgWoNaIvOkt3EYlTqYw428bu/QO/HNPsd6/hBRVz8agTJgj
2Xrwy+J1njy+h0GZrayol+uxHtmhpQwQeDckYxZ9t2joLxy0fmy2dpF9o8N70yShcdfHyt3EtMdW
RR3p29bFKGXjFQNvXx8yq6yfpU4vXaVYQefLpKszjLBhOdzFo/1VL1I5l/D9HRL79GixtV/6gQhX
Kq+3WCLnd+4/KXNAXYSO9Zs/7yi1YScxQwBBsZa5e2ea2GCqruu+ujNHpvWCNf2iBHmQCG+nbp7f
+xpuzal90vxoPcercKvz6ShNuVqarH9ANeLoZNfmg+UwZZGhNt0YWpisekTYO+UN/iZh9sEIv35P
e4ZAbZV+0qNhqiac9NSDsjoYMrwn6wLCqBXlO9vt+iXZJygApJ0crZQUr9ZUzp6MgnxXu0Jw7DGv
Qx7tp0VoDObOCqxV4eTJi53ptFjo10MK5Z4vG++rzs1CD1T6UDh4v51aX1md9G5Cw2y2+GO745iD
QE6FkluRM081WmZZsntN85KYFT9NjoMjtrXXcA8L1RdbOT0v2Ef1ra1yUdTnMDLXCQBLd1GaXXYL
gBbqhx4zfxKUQrxtXpT5pJqpQd+g7oooFiCf+2RNA0vcp2Wk33MBV2B9GyajlkXhZ1Wnq1Q8zYJq
DU8+XsmpE6wrgb8NoPpsuX8gi2oNWNplUx2LkLt8Xo17hQB/y46DvHnPSNZ6Rl5CzG+OlTtUR2rl
iybRZJGK8TQQ2wpD0tyzN8lWmQV9ZIoC88g2i7tb/Ro0ZXQ7tHZ51GPtnARGfHFjaCvke8KoD7kr
xwnY9zjB0Z429RGf/V7oqXbrq0ksho5LOaEb9lIRX0LU6nOjNmESppcGiOZFKyexb+wA0yE/SmOB
nBZUDkFc4wWX9KMKdecR5opAXuq9dGElAbe/dMN2oHVyH4E3gCVQGttuyCF4WPHazemTOIJA2pwL
pphWnVllW6Wx1UntrcG44o1MsX4R5fabLdvynjhMIoTSVH7VSwGvXqmHeHRm+A42GhW+RW3nbUpb
knGrmuGlQZcUkeqwTFMr2WuaVT/ENics44+d66laLnKbBCsjNUvULtkDR4OmVNUER5QwCzV+bdq5
3DXfBiUUSg0fC+zkDQeowaexY5+TVy4UCJwVmEpbFOQxuV6xYxzbYAApDM5pE5E8/ILxBPsvegoG
TM7wwp4FIaVf3cP8XRmFiu+oIcA1ZJW3lrmsdjYNjLl3oM7Xh3Aw+Xcz0a081RAw0TiP14eY1u5o
VIs+TIeXPkUMVUYq2gLZxtsiPSw4mk5sDXGRtc/t2MIkhyCvAbHdBPoBeIKxSskoeKNTdduY/hfN
1nbU4h1bK5aCqKV8dVs3uWRvxshyF7UqRE7lEsPAOAdBSqIh2+qS7Qg6hE92jB+biUGNRyXQldqC
u5S4+IWW0rG3qNXD9FHz4vyo062NFNLthoIGD+V4CNsa02xRFUdDw58XKh0NeW+Z+wbRXtYIcR5r
ysw8cUr2Jlo0J//ZnJPUbUOf3LXSas5R552UxOxrtDkis5SBs4aoxXHQZjdFCcyMxrdXc6HFnQlo
OWR37TKjoonp3bsEo3iJeqtNx3tuc6c4JGxH0IjmkDYGO9s8U+RnuFuS7AaBybpzjP4UbEFyK8J3
y/jJhkTeCb0/l8Y8DUxrcVMpy9mXbvZFVIG4QcdyhJdd7s1WZk9OJg7ZUEYMZEq1DsehoFkRhV+H
8dBE2941/MeyH/tHkp8oQ+IP5ljNWbNVfUcFnDLf8wCF+CRdp2meY/aJyrPTM3jV695Em9UygtAb
h6ADJ9zFOTHKLB7Jrmm8ig0GDxI7+6IxhyPOoPRkx1W0Yw8kjsMw0D7LbcbDvW4/Bk1zozIrffcM
kEClgSClUg+FOSXLro3zV9i5DHAc+7vJmF1mHlQb02YXb3vbMnOjQ2rn4kybSj+njFoIalbNoa+0
U5ORAkJb6tXpENaWJJYec+W/NPSEd0zwaPdRvtNzvg1hSKrSTB/9xmjvTM1d2GnGlJ59aAp16L3V
cEwnGjPjVuiI25ia7uEV0zIqU/OZoJNwE44a7f/YhpEhkQsM0Cof+pTUrNytP8D7PjkFMh3oIRPl
a11sGGpbG/p6lTD8Uy069yF1inMQp2uaVvZhyGmSjRUYEZuVDvK9z+5NV+bGoKtzM3S6oiaoX2Sd
WzfXHwVB7a6zvCt2BBfQM+SumYTwVLmtxktSV+lqIrM8jYb9zaKltcxb7SUlOurgt2V/G1pquBV2
oSBiNy6TmxYREdPkyHbR/Q968kzFd8GqVK6qEHg+8xhn0SC83DF9N+l8EK8DmOfGQQLRuIY699i1
7hv6GTgatScHuO1U29YGa1q0MTXTOcs2PCJwLu6lzcWUafnK0ICjGV7CUGSkOZnRVN25IiB5yM+N
FXmdTwaR0yc1pbclzpS1ZXmssWR0yDAsd0rFbBhEjpZhLHZMxRAjApskb3lS58Tyfj6EXuUd4mxK
U9ap4j1NNXm8PmiYx5chvkBaLh7e5QayvsjLB8T+4s5p83inh3CEC5XIdFFRhyKAAOo+Da51N0bM
DqrmLpofCHwoNQsFklPKVcNUdSWAgvV6/EosTwvAV3RrOU7i0LBbodVtRqg4NfIDZKsWZhplQBta
sYZVR+7fUBCKU2E5x+3X7DqNtuHYk1Jdj4OzruikYuDJCIPrA3cDQ+ehlY57pKXtkiQQRKs6miD4
S8zzJBLlpxDA/EMdPYIWS1ZKhO62S/vqEWkIhXzdEH7X1B+pRGZijcG0KvoBpHKCWEO6dQoSIjh4
xayCyd5rP1XnsZtRRtPY3vQhF6avP5ld25z9GOlVXBraXhPqfpw05zJA7HkcG653AjvEj7q6gy63
ZCJNjxoNXFO9kWgxvQ6SGtT2zWhz/RaByEnmExpxWgQLPc+CgzEI66YwwRpYYrKWmV18MevGvO37
j74X7e1UK6wMOWqglhbsmVoSUKKTY6caE6pTr1wBGt8BTvVfImvoNnGv63sjbG+50JjkGzqJ9C16
UVn5zlbMp2qQFwtmOhOJ5GW99rt5gB361nG4PgwXuj7loWG0mhOh5uQ79LYHgvf0S9oTq1z12XNq
9BjPM9d8leW0SydT3pUS40Ce78lDkB+WUuiK22i4753yxO7A2/Whjtw2j6MnxoHeJZzl5K5ZHeyK
vbVredZ9BkKpqOjpxWZwSGlHVRFpL36EFtIkehVAHTN+I/sIS0XJE9YX0PwwOlTQ7QUNlYNDLoBp
Gd49uuloKeLA2l2/RezVrRysubeTK05DkaFZ64Agxi7XiqnpZ9TM+ZpOqVx2Y6Kfc73Tz0lvsKJH
3BKFqeqHoX1NNSO8N5y6fiAVjWg64zWTuv4USg6F0rKfX11/pnVuBUTC3DqNhnwS0xVoWe9MG6V7
nYi72QBHRNgkqmU2VMAcVc6SAaBrgxm1ZYSoxjcaow9mXw0PhIz1tNFjDAASwXLbp9WNXRtkzCWT
uZzqzn6yXMSaIzkeX3hLDMbCKH9vG/epUuou5FLfBvZEf1FvCFTCfsKYhbK98Qlmt4PB/Tq7ZAkQ
QqEdqGSf6Gie9AzxDt04/9Gq0U4bgTw4QTJcTB2zWRDWs3MgT/aYbKE46sI/xJvEtPpTRBjoym1a
/72xI7TxhfzSRbazyRv50Tt0fkWboHwxEGCViU74oI7HRJ+y+BXh4otiOHnMJv6Jnmp8LxvkCbmn
qTvWT+T2MTa+BLkRPUpGBUk5BA/XBw2OxkJNnnOAC1SuJsebVn3hhKfrQ9gy4CgD8/3awQ3QWQpN
kajVtt8Nlsh9qW4bVq9drA3tLqL/yjy9c9e+ZMxsato6Z9KGvFrgggwJtCwmkW5RYpUE06QMdTt4
KCXCHQo8EIFu4zRbPdLoP1mavZXMvnY2bd9lXDHGKwOPEojJ5M79igfNu2tocC3rxE23jAPIGa9z
c5nbNJRhQ9hze7i0euO/iQv/JeICxl1MmH9BXMiz7Pu3JvzWNr9mN/z4s5/IBUf8ARZBF9KhR2ka
riCg4SdywTH/cAzb0XXACZaAu4Cj82d2w4xcsG2BFZHlBketBVCgztsm+PvfLP0Pz/UgULNVuWY+
/FvIBdf5LafPYn5BO143rBkLoWNU/rOt1DbwPMs87HZVogMj8NWyVeUJdz3IxSnzlnbTfGm0z7gy
7129i2YzQIOBikovjiQEv5khFaKlIoUrewF7SNqm++h2bnxQWeEfu/JzaJNT51r1gsCoS5gjG9FD
1gy6kg6VBJIOGrge9/CF0/kU+rnFuu2Gy0wyTsimp3AezmIGvjADu0MnA0TJdN5paD/hRb9LhEne
r+qBE6GocW71NXDcZi715ghmqL9QCRcz9bfvwUGI90jgcBu5FerDk+9OgBhC684b77vEe6x6e6VN
2WM1BZ9BJS/Sjr62vXdTy+Dco0oeGmj+enWJBeLeosGy0bZSXxZd9WUKikeMffcw3V7rpNqO+rCu
deTMiBKfLTO4bZ34s6t48ZKbNf3lz1w1JqBJDrMjjTtZ2Edalicj4zjFitesnOoLfWfWrY2ZGlvf
pwUJqo6SYq0La+va1gVtxZek87dK9OTDTHRuVPZhltGaSKN9qHPY/JreP46AdeTbBZZIHzpCSogU
gZamHM/g1igm6PUtrHhHaDyql7Rcot6uF0lHoJ4eJWRkZitlYCpCGrKGRbi3iGL3neabX/F30DSR
r0YIRPuUmVZKjpXPHElezxRYyUDi3wQs5siq2IMEWIeoyPeSrfkS+OgdBoSJj9Ng8unuI8tnMDV/
2rQlP6ziRY0chwKh+7oc3JeoNUb4q9zRGcDd1ao82OXQLfF1cT+lMgBMs7f7ctV3AwIS7CZh3V9a
clAXJpi7tiTAzmTrRm69eoopqxd4Xd2Vl2efNeb7dcKuk0bXJWRQvOC/bYPNeNE6MwY1d16qxu2O
1K3f/ASqXlN5j5FTZatQQZfLF3XCPCdoe9RgePKClPhDq2GKL5zxVuvEN6P6JuJQuzdqnxB21Hmq
LebYqFXpSR+c88Ga9HhTOdSQ9DzIKANvXfNae9vZ44/YB122vF4svkeonh504OlIyZz0z8Lp9BX1
0B0N3nBZ6d5jOagXiq1LHPL5Cg6Qbt/RIKJ5JBQ1bRZu4jlQ0OLuEpUZb7PYIOcOiI4shr2RIHD1
l0WRYYUBSeo1DfjDex1XxhJ2zAUIFe2DEslT4n1n8BGE6X1hzBq7cZtY+qf05YDbcL7wynifBLRf
Utu+DGP8ObBJWxjE0iwqI3+x+3nMsvBJ6cqV/iIQv3CODotOoCagvWf1nCLUrAxrUj4rlaHaYQr1
hca5u2py2XGa1t6yqrG/RxKKxmxpBT1LhbrUuOiWrr4tSZf1TU6H0Hx0POxiXRHvlJgOU/w1LhWd
5ZQhKMcaTOWnLtSnVYkVPDhqg0ca+RsRC+AbbDdch4um6goE7oRnxnm6L61B4xv/2JhOjIqD30s3
+moKh/3WDEPpS/9LVgXjruUjJAL00ahMZp/wSfgNMDZ0tgsa1aTZzfGoyJDDJeIVDHj0PT2n/uLE
PK90mHey1m6Dejyx9WQI4GBELm6zghUopXjalFQviyJOv7LVtBBYlvu0YGHJmK0uIR4kxiwPU8RQ
Gbq5KPSAbPBE3Lf0GJcRCuhdWkeQFgtGuX3F3Mcz5mu2LbBNhtQsEYtlXlXvRu59MlePgSAkK0yo
w8ovwVDFhb/NLe3o1tqwbZR5O6OtKmRpazoK4dILnmtSE9axwxxo7E2I4MzGszYncbZuA+bttAui
MONmEJ9NDgQtB/es/KMe4lX1QvOBZtZ6aDRr6U4kc4o4X+lR/EkEpI86N8s3XWBfeo1PsLNsOGNI
bRYd0tFFAC8Z7dCOTFiyFe1FedbTqsepSFqHnmL68Jyc5S3t6b4okDEB6Yk9trsluLB1Jxj6dRBS
lz2RWuRkbyzzRptHz8Rxn4zC/xaTR6IE6Q5BEX20WcK2m08rtr/0TU+d6cTTJi8qOjNj8bWAxUa6
mE23VjeW0gy49BKwCprBfMDidJnXElUbd2MVRyvlNffMIh70qv3AHvZUSZzgbtOwWEh168Sz3x7W
hrfDpB4wm2N0Ire91TMAqUeCJJz8JqQT46Y9y21mVfvSdGmczzcsRG343DReaK7VPlrxktw8zyQq
1Q6/4ka6wVP17rTZJ0mI22hqX/OS00CI5IP80HCZ0lFf0j7fptCj1mFn7THBMCj0NHtBn/tYRl55
HGp/aw/2tmS1H5GVaAoaME3uy9Q7pKgTwRNBd9d9QubLwF+3oQ1FjL6SP+nfcU48uxN9zyAZ7yYT
39qUla9hCwOzQOex0ETMUj4geHEk1zKS74qbE63yGsz/lLnsL6L0Xe/jF5C5h5kuEuJeAXXPaa9/
p9iNlq6PB4Np5yK2iEHFxWFZVrfsCmKRaefniLsru174AsFnNTRwgSWLjRfLvdfy107TZBtR05xI
yY2v+nqpJfhvHCWadVvwsVCCPNZgD4EvzfOv1rgjxGlZgn/bTPMCKQcZkDvBnVg3EQ0n3bEc/EWp
wAbhZIMYTN2BmA8pw2g5aH4uuKqXKdXVJnUQYl5vh1w8RB2z40jm3VcUItfTxBZBcLfUlPYICukL
rYyY5llLYwDvcGVbd7qGkBYZ48ZruVMG5tlGhcb+jW2DZhcPGrPCZeCdzVow9c8THei7ntGRW6sc
H9a8dQkL40wdq0EwEpdx0r9czxzPzHPOAHxMdJYDQtqxtGg5dU3ibawMIWo8YVCutBrvq//CSGSX
IDlfqAvBZDEnkpUt7cFpVkPg3xpTHxBVjD49YDoTCSbJOZVXFWbf3V6UB+zC2Et1ysTWtgFDBgjb
SSx1FuCJn9OcrVKssc2S8cb26AEQR7mQDFs3jbDuOeSE6kjZHAEb/3wo8Zkeq76rF/aIwq+q1nLo
vINJ6ec2hdixA38NSlyP2JZWdZ1eN8cEqVeeWPdM0hJ9WAV0zPgn7+3AeVeODSavKJDB+RWtLUXu
zOHH93o9EeBLjCbGc6Z5AfqhiL4L5lf94T906VeZeu5sCGKM1pSgUDGZpR7sljDoq/L2P/SqVw2u
v0GfQZfF+toL7AKOhrRPQgFdyrEnIyiEq4Tg7saSo72Ja9kcCBvHw4AGaqmZ9dEzKneDa1y6vbGb
nJD8Susi0oCwnFDaiyCG6GlZJWbfiLn1NjXA9FoN2sdslgJfBb5DmjyRYp4gn5h/wbDMWjZhpbHz
pvs8NQIb2BwHx6g+EhTQXuxP+5B80asqPcgu2Bwg7BgKkPIo1MmRzalog3ZZJWB7KH/ViV46FFND
35qztN1NWontxlwH0mJOS1MeQdaDb39Ho+M/EHfABszrvuV51Z0CR+9O010SyEtRmmgsEteG/qOe
ZPCGrlUeTFJ4Q0S++4TIoXVZccKQJTocmg48wfL6JfMltjgy+bx+FxYkXbStMy3EFD1cpfeRqIbD
9asE+UzmEKsI9P0Y5SH6VcN5zTRmVRh9mNW38oujy3qTQ/g5XLXZzK5n+vv//Z6pubGWWfBxlWkT
a4Zi7ceXVowUEQQ32FeeR6sK4yA0nyZsEiDo6utwxTYHR/3gYlhJjVOZd1gqI+wpys5I7uA7ow8p
pzyFymNwu2LVuRihrg/1/Osf3/bFsxn6/kbmjbOmUEEBlTaz87ARa6PH2aE7skNB1lEbOmwC4izs
T9IPnIVpYLMZK3VBIGEfhevZxzLN5I+vYCQ4c3ISsJr5Z9f/pUXmjsr0gF7IWl9/Ys5/BEGAi7cq
oK/X+lmY9tnvo+57wYstBr16xZRCt8jW8ev5fkpF03bHvuzledS0UzRnhRCn/hA2tXaBw3/MemR9
pdknx3Km32l1hjMO7fv2+q09BRczDYq1Q/wcVniduNkwEqd6GuDSdglUApGCiPNcBUrC7N8KMMZI
VuM7Zhwx6I3hNW2d9LloPXudZGwQ4sxmew6Z2mw52oEjH3/pL9z+oGz9j6xNccFnTf33v4nfAuPn
at2SpotwgJPF9Uy6Cb9CoBJPMzAOVe2uSetsa/jruVYN49Fd0Vp9BI9F4YCJP+xGYslC7l7/P89v
CVc3yJWE0vhbt8AbLUgPTdHuamd4sqfyUjlsJikEzTD+YLNv1DXBGjI4+GLa/vVz/8a/+vHWUcZK
w2K04rm/PTWbfw0yfNbukpE6cS4Y69Z7HJJRLJQFuMTSd1g71fL6rP+dWfovMkvBeULH+n/3vlbf
k/f+vfr+a+Prx9/8o/Flk1nqEcIkpc1CpstfGl82PTGHG6gEs8UvaEn9I7PU+4Nzm6YYiep0xsy5
W/az72W6f1iWEFzaEsLFlUL6v//Xt+F/qu/5zwun/u37Xy8kgGlcKb9g7CxslVII8hRZjGjQyd9O
pzjqgkhMXrnrYjDjLImHSXQl+BX30M/+jzDFCceJFS7MBVO24kDy8roPy2wnuh4MPWNiMirKaGGL
VC0jrV6METp8GOooBWKHTG7cXouNzhRhXdSNOnYZNBeX1JMi7oxVnxsNcrKKtM/g1NZ44jT15kqw
B43dEDsuZQudU1EjMIZbiTJ4x8LrbmtndiqP6Z4NGX0Pyz7GMNID3cJz5s7j7fw75em0tep5N8Jb
ZLzkrbus/mIN9iUveFuC/WmbvNEvc4m0abfDMMc9jXCaSA94Hk1dIXHyLwxa6GSjUllXhu6sYbkX
CM5m5ZC99anpH/IoOeqKqkpr7WaJuX86yhHM+2Rt6aSX50rY/np0udunw95t9Wnn6EAYrDq+NZR6
k34iHtwQ3UDsnhA8V+TWjGKpj48tkBz49LOnJMAKaOIkX1qRQwQkmMjFpPTXSa8XbsYWdjLsh743
ivVgxfGDr5xXkpOq5GxWDCN6QqDXlSW+T5nTLyOnuIjEIFpj9JbDSA1opKO+qOrwrUXIpjQDhWuF
8iEVwxK+MmqvnrwrEKFpSsyybDacQ59xz47XLGhUVFHzcK1LpOCz3+hGw4hLEWI2sOra8FUCyXDI
VR+2hgAg81NcwIFxV3UIsuO2XoK0DlZ9G4AzAse/uQli44Jfpl8xxvkk0WKVOIep0036mHl6JgVg
kVooccmiWji1LJd1he+pCNG+ROWHmHUEdjk6qxjcDcE36W3AE0kT+jJS73OTc3NqDeMONutiNB1Q
B+1Z+PRcgyF76Ci3l6EPbQF/1RL5KYP+mPAx9pd7eEd3hkveyIh4Qf9aFeltUVJekAGIYwandxTx
oSAVfqOTtZ+N9HCzppzej2miwovfSpu7g5PnxA6ka8fNkueYBhNNorQB9GOSvASBlSRuR9u1Oh2I
cKbS+DeqLW8G01/7Dtvm2Oeddy2dCZsJbc1cm8AusUk7A+1OSQey1RVj5WRnKq1YpzhA0AITUIM1
dUGCb7koQMPkfU+IfOnsWkpzQnX7YY+KaAUsmBYBsp+tmRFq45Ro5wucumGkHlECDohiSBcCgvAZ
ubTDgmNNMtw69wToJ+3QKNBsbeWwAXEf2qrub2SVnlJdbp2peMDm2dzjjUWfhLgGccqzWSTroQ8/
hbHyU2TISW/vaEO7C9duShrN3i4aH8bRrAl0pKxEqv/YoiZLYKElsb8ExRVuSSCnhe4V+RJeINuv
2CG7JCbtLdXpEhI3sZK1haCbpSauunBffK0SyP72BVk8VYBJCguLzqaY1za8l+DvfRWtfPEy9qQh
Kr27T0No8YabwC9DxtaOhrvA2JeZS+FU5GDJHAqH1jP4luVdOSbDyZyGcGGwT1yUzajWgZlV6yws
rG2aAx4TI6tTl9y7JbBlamdkXGO98WO2607b0CoN9Buvm7wN09y+JP/OD4OHPCgnGmvZAxO3chE1
6ScgRLFtJpxXYyC+OeFBSymx+ge/jnbdSDsnsxjULZQnbh1ggitv7C/deGeY0bGZaUCmGchlQcqG
6+vf4IhhETbwJRrZQ6haEi8MiwS+1pdHCTrvGA2d2BMdsO7cVEEGxV+aUFQfC2NKNz0v4CosvEoM
MY3F60abPjDNERk1bsxxeI4EEjApUDV3trs1VdPsxja8Q/gybD2Rd6vcd7lvOJU8Goat9kWrkBU+
V/PCb4ihPepiANWfZDV+a73ZTXl4tNDbL2M/mqcyZXyyEyClagz2idtt87i3UcgSEtO5rKNkH05z
c5t5sW90OMDqTwbRs+R30o71CJAqTGp7qzrjVgMresy6kA6WlgG9SwiUJgOGdOiIp9NoOWIBmi4N
o5MdoV9ncxj1I5ZWe8WhgEzBZjkoPRxWmfnitVO0pa3lHceOuBcT13AeIZWPshHoWWXJVdjMdL75
VVTzw/WrcvoMnMg5XL+h4hh2nGg/XmUGhBGyHo7CmlbyROXTjaVNYXT9sgzlHoM++XrTQUnzMdcR
YWttsBvZRm4qy7gbTKy3jJy62Q0LFAZL7PxVNlddljbSfotsfZVP3WcKZ3CTkz/NZPtLl/BTXyZb
3E7TsjIsejajdYtCC+yQN52T2U6rzCzbCzpJFIXDttemcznQZf3vDSjqO4xNY/H97397/0hD6pEa
3M63P01RheCz+qsd6CbJq/Dj/dcN6M+/+bkDdfU/2EG6lNG2sK+7zJ+DV9f5g1GshKcPTlf3zHkm
+o8NqPiDeSw7QmlwO7eteSb7cwMKIN9mhkvKvS4ZyUnP/ttvG86/2oBecdh/2n9KE0CyJWybi8DU
553ur5Wc6gd9cou83dmIhlcl5p0bLcqjY12UNw1rz0qCVt6GhHwjhtEFlBxIejmO+Ki4tYopOBot
KrEmZidUYF9w7Co7zXfHEkPLwmuzet+I7lzbsAQqPSu3XtD9q2rwN+K3PQ+NmWizF2esLBnd/Pkt
lCUKim4akC/wUXFbZrKkpQZdcja+GbQQsAjGovWcDzJdk3+zEv3x5B6lPmRti4/ktyevzKgTrEHN
tioDdrr5tkzANlZjQAKO6AkPVTeFLOCmYhb1TeI2fznX/guV+PX5+dggaTmcY5Y5c8Z/wTFPYoiL
0bKaberWtwhZ4pXoRb+s4b2njtLoDuzLkN1cmJINahPO/C+e3/pz/fLj+Xn3Fqe3Ydrub+9/QJ8Y
JzYH37ZR7TEJuFcVe0NzRHkJPsbldtdwR3HDbxXNnSVuA4sd5Nal4cbNAHMpRs2/fkn/+SticZ8v
LuHZvx2Rhi6ubxZNs9VylngRDQH0bKs8/fWziN8EC7xxzFWCJArXQldJHfnnA1/jCay70qdwmQSl
FsahNaHn0XPh98tYNsTKqcy/TDWdaaMTuxat4K1TIRJD0mycChOCTDJIeYxCy/33WhTXlyZYHwwK
V07JWbXx6zlhl51hBgIle11+OD4zAKkF3yzTW4AAfAwtXV9KYhf+xZnwz4cde6nh0WBzYQP9UyHr
B/TxXTNvt9xnbe72XrIsdC9f//Vh/8+OuoESznMdHT+5Of/+l9Ndd2sjEnHMW4NWCjeHtwFNBJ2A
Kcp/cR791ui5HsVfn+q3D1hauiqVnbRbd2RI2ibdSrXRB7aQYmE6SBNG5uZhMP4Lrv0V/P/Lgnx9
WtdxJaY2iT/19wV5DGJa4T0XtOHo0F60Jtt5qX5sQifdsNlAuOzd4A1rz0XRPzZQgtZj2e1YGpAg
ak6M4M42132kbbVeGrs4ceANA73vEDmu3LbrAdHGwHupyDqoTus5qbmCNLvVfOPsjygZskp91ogl
dmN8W7n5uFSxHbF5NsKTC+m0uROt9maVdrj764/2ulT99s4xCDiIlBBsG/902v4fys5ruXEk2rJf
hAiYTJhXEgRJkfK26gWhMgIS3ruvnwXWnenb6oqqmIdmUCw1SdFk5jln77Vd1KJmSdjhPjNhYxuT
userDKg64q/S4uG+00k4Gwdt5wzeU5uJbJMIok+LwSFCE8y/XTxCMKs3OnQjFBPQ8N1y9K05af1I
MYse+LCYAyTgtqGUz2R54zrLoeLcSLyDD23KOktTgHptv6ucE2jkjvohfEP9QUZX0p81M3n9859s
fE6rWN9tS2fvWhcryX+fvqqJl9npIrNuz/go3/WAZ8Y6+TmV9E3b8XlBdUrLHhT5KOV0wPnM/FF+
zPjn9E4FFWrlc1T+wNmlnXX9i6lsYicr4wsBcQZZDthHPWkEdi9pFnQ2SX+Z8+T14cHTvyWaGz/n
U8d4x2Gf1GqgWyarGYG1M84YHTVTB8rPa7tNr/FvIsnvp8G9JxbxuevPRopYp5hr2M3Otdnp1Cjw
hadTskTe1oodc6PGGsvzcE+YwTOalXRiPlfmPbwM8ajr8tmV2WOTSHnwbA2JQdHvusGltOSYnGIq
bITmBItTWX5pjuyjQr2gK3ENMhI75phu9Gwl+Amd4ZYeC1HnVPfuPH6fK7PaakRC74yoznnt8NSl
V6Z75xAlnmuHoeqfhE6jaNQwOozqlLYiD6bquVYMVEASrlPN7ErodbdJAIptZklCXDZoD0YJfLn0
vseN/F46zZ0UT3aJNCev5VfTsFFyizcnx3qtedMxpx2JsMeyN53LnUCYf7YjtLyJpHAuc8bIrFdA
bJvulmjvv3yq/rtwuZJeJ+UaunvbcT4d6SaC3Ho58j3qyVyt8mnvDuRZGmp6CieabagMtmFGPvKf
P8u/fVTJrivx0K0bwb9XZq/h0+EtKduu/tJa431fZh896jXo6s+NSF9Tz3778yN+nkLw5cEDz05g
eIZHCo/5qXfaRhj0tazn7CWGjijMnLUtwSbQtbvmXTprzqJ+0juExZVc7v784P89dLrSNdfjuefp
lmV/+uJGpEIn41Dy5zrlG5RBbF/I7MWSaoRFmVdUyo72Q8N78ZeX2bB4Hf+9SvLAeK4451qWxUv9
79eZ9ASN0pTXWfTODTGPw87KievOonk6Mgh7z6kZtnLoOqZyy03L4glXO3u3hxcMj8bfns1/d32e
DVZOl2a5gYz007NBTLYYNsQY2recgvR12YiqdIfTDsq7O/PNHFt84wxBmY6Ut5j9yZLGxpDH41Np
M8zFeOz/+Z35HN91+VhwHqaxAVzCoLX/71eoBv68qIFESxMh7DbDAlHZwggGNbxU0fwBnRArW13i
vbRNUAJh9ppb5cPswHNsAQmkE86/A0Pmqxg9wSZFHo3Ug2Yk76vf6dETjLPrDuPjDUeRYT+NgLLD
/BrrP5KVcIL2zV3/+U+6HGs+v+keAlwqQsujVvt0FomEphF6Z7V7eOBgF/0u6m8MfKm7YujZlFEk
bYeE0NDBEuBFsgkyHDHmm0yuX3ziaf1Wt9+xllUbmyY8BAJk5lXnY8T2iIG0fGfMskDHAOunUWgd
e+E+6WZJQ8/GfDKRsgeK5eyhkTjIkj84EsfIYludsuwQ8RqVKs7/cvoSn0JQfr2LnmFYFrNGlrP1
3//XSQ+LgUfc/NgSad5uuzg+xJCznFibD2gOzwPu+UjG4hiP4Nj6opgIyf0AKexjDIgBGgrtwPEc
fVM42ZjEUY7y2izIdXB9j0n5lk91v8EnRSotYrQu+6a543MTg+7ICqPdIVDh/GNbfg5CYGOuWG5p
Agq2h/TKjcBQ4FlHwgKoc2lzlEepYIRCIqVv6u3jWNo//vwBuJz6/vMB+F+vxqfv2dhlo4jKud1H
vZHSYp6brbkYzaZcs7gqFIQ71oVqOwJnt4016N5szS3hR89D0t3++bl8TgD6n3fGZZNmFTKcz0uf
Ow9inGXf7r3cGfajcGcydNPXPsTLWhvzGZ+cs60UqCFsHCwImXGbT2V663jV0SN2YeGJn0PCGyB9
eCQqFTiCvVXZuGgwotYzTlJA6hHpN6IWQuSJ5Xtn9MPRIzFrQ4CzS0aveOJunxq3x7LlhNk2HnBS
GKisdrmrPjIca9vQMbHvyzCQuf2WV5Iwbg8lj7WE0x4JMOd3/RibLFGu5eagfl0vmLweva7+aonw
HaPSs90n7O2VtyNd8rUnQtSqY3VWtbUVTfTDNUgT/8tr+9/FHeeNwYTRlrZOS+PfH3omjsgrEpZT
V6TvUdiVCMH1GF8WZ/o/P9Jv9i+bwyejUQFq3NHX7fx/fb3aLLXRsqIyqqLiI6nqLZ7HA0vnnTvG
+SbG11nkqHFFIZ7+/MC/OfLSCyNgxCTkB/nA58IZck1fOaFkeS7krodOuendSRzTrv1uWih2Fzf0
HZOQF5sg+42MdLXLIaxgatMQi2WlXznuDyF7tV+qyd7OmK3AJAShbcR/WXZ/c6SxdWESA4n9gS7c
p9eoi1RtohRs90UMB2GsT2WbvA96djdpEjCU+mhBWPxt91p3p0/fdDp+podFg9YcQ+Z/vzHeoLWT
wh5NrlB/g0CPEYfmo8j2F9s5R24IMMnGtKp51oEuw4MZukezRSY9ImvaWCWpueAJ/TjuhoA4Ngt/
3PykDNQz2t+OQOum899nytaJp8QR/7FsqL4bJNboFvdy2fl65awRg06M6h6mg4yTjz9/cH77iaVE
cj2Ddhudvn+/MLaHnR7+bcuA7HrszGsheFSzIBplQNGd8fndegvZHNrfPrCfRvTrekfAHIdpJC/S
Fq749wMnrRGVhqjafb50r+Ms7g2H6hC5UbqNp+aWcoXxB/VnOsXgViNsaols/XjQqMPDCPhp3tpb
Sx8CHTfKsjAY/fML85tWFE/QoXjU+TK78vOqMc49EqI25RuliXdWFUamokuCFOgFdeNP6FlEmAk3
sE3qNWd+rETEyH1BcNSYqMiS7MOaeQn//KwuQXCfPx6ckHmnqG5d8fmD3EVDaFqFjgmlJ+1FzxkQ
MeI5Zu2S+Ay+HbguHkxbrP9BhImagTNIF5MmYp+4+R2JfIUp1aM1TT/JVh4feyO6j8MWckxx8jQL
9rIb3yysNOfaq6HehrLY40zXbwr2BS8xrjuXYZvyEJQuFdtEMXCEU0TpoKTzhte2vi4qKgQ10eE5
tl1H1pZ8W/qsPGpW4ryYdfRjqdUuHSCCjkU8XWcG25rVLORHVX5bcwb48wv2m883hirbZjEmGtIx
Pn2+Y81Vsyzsej9EcmstCgSLILZjLPp4W/YSslt/b2vNRzL+tYn9m7MW3jDGYbpjkKD7uYmN2Ix2
f+PUSIMz55DovTgoLQwRdlkpDCYwgWPTXA1YlK8y2I5by6rlVTxb//81FbWURIuzTiP+szNU2Am6
yhX1HgD6bSNysEipTorZWJTYWoz3yS1Q/ZYFOWlm+5eP6++KSR6cbi5FjEMv/9O33FyYPiNWho/p
zBhuonhvuuW3pIqicx6tIATNK7bRshyTIQqquI7/8i3+zSrj6bT8BNIyQ4Co/Pcqw0mp6LxY1sTk
kB1TeUcr3CZu227QK5t+o//1L6YU+k0tyZlSJwqIRFBMIZ/2GhecSA8Fhscccu9baV5cHZ19N9G0
CVQH2asYMogbtfekSVfnYxj+QAxO1CZEpX00hd5dor0XeGF30L2hhSkFRnS0orve7BBu12TFQTfY
dg6wjMyxtGc3bLfV3BD1oLfpmUAFB29Gh18pJEYtzl7beZi3TtskJBt4DLBbLFZZPjJFKIlYsnXK
3mJSz0VXjSTL5NEhhyv0mgrxbbBjuUNnCSOHmug6MtY7IhvyPXW0fTJsDVPXH+jmaCDuOEY6o3xR
XpocaX+F16EiGavEQ3In9aG5X1Y0eT9a9ww26ucOp4e7Yp0H+9W1XvrFWHMqy22Dw7Xp1ZNDBXFf
jlJb3Xk48vKCmtuNQ+8hcbx5E0XzKe7BNKEremkLAwfwbHlvyAXQesBi2nSmELeFl71wkumPTRIt
N5Opo6rpIRN03leKoPS6Ilft7BKcgcbVLV6mOXnSmwhjH3iawDO6+UvMuS2fu+ldlDJj7TBTv1s0
OOs6nPZ57svHRDnfzbhavuupcY9j8kuXK4AuplDXs9MrSK3dj2oGzIKFLCPMJS/7XY62h3oPYLEq
CyqwLlsaX6XNjJY6n2wcGIhdM6u9WrCanBm5vXZa0oNo4qfLTaSyuii2RO5buqNu2NnVTVeWkPZo
k1xuMtxKXoGq2GerjjdZL0pdDL+uXW4LETS0QxPukRYHSWrJM61HMBfrtX8uxjwadtVIT86VVR7g
HGLbM0uFdndW12Ay6XVGc72LQpA0ECOxCHhaV6LJbb5ONjxc2LkdVKIRNft6DTJFtssyE7PgEC23
WtkstxDezTKsby+3MPmbYQ8mwDGW9FA2NpiTUN79c1EX/VZxVrkB1BT7Eo72ygJID+1cAG8yK/E8
QQw4wDfbjx1QOBBB0I5SSqorpDovM+9AEDtOtMsQsT0KODzGXBivMPPKUxtTy2gck/WqIsSpMrQH
0gPvyXHq0DoU2p3R0Dv2VLcPSY/xZSTDpyhO66u4RZ16+THniH89Ywro2+nYDFqubVAVj3ccExoQ
DRqiBGAMUK0cPTmZbRze15kHbxDy55HYoHBrAIsOEt1O7kU5JPc0mIbdBJTVX2ab9ruNKd7S1XAK
FyIYsah5L9mcZPuqrJxdV5jhC2hYQkRFh51nQVVoT8vLDOF2k0QDCZZauLyYaX5FGpR3D/2lecm/
ZuuNAhLRceqJjrIqZ19TvjxHoTc/2l1BOoJRP9ekw/htikanWiygGeWqhqQkvrVbZcHF5BpH15Fa
Y+O4rYL+0nFGSmarOTv14gROnX69KPUdt7MhLoOrWEqsX11Y3kCBiraM15q9JPcn5295XnuUGzMl
fiOW0ZqxaRmPek7SoDbcoQBrd97Cn+0Nofc8kMSN6dd19lbKAw+qz/zJGKtrbTaX00T6b2uejAbk
HNPz8B42YP81msTb0I8nzETFrT2a1k3Z8jkpTRKDsBt3UO+RWdtV/IOI7nljigg5YkmMahnJfDfg
GqGi7vLHJe/vZ3eyv+QJ4WctRsKjNmntm5xeMHnniO7Fzqo0GsdFMqCurN0vfXxVY83+yvx3CqZm
6Q6tFqVv0mbQvt5uQ5DZZVW3bIeJZdVyy/bZRtCyNRsT02GMF6xZkhdCir6ykGRfC7R0WZU+JmbZ
3LlGar/EUGgilb9M/Qjvx1XX8fxSidp4wiZS3iLafI76JnyWaklvkg5E/fpTJoA5FW0GUXIl0oyE
y+wlvdd7NhmsdHb4iMUgfJw7gZIyXsQpYwTqV4nZHKyi7/yF5tKhMo352Qtt4StCypi3lTN3DHs0
c/Rv0zjlWBaS9rGfYuPaE+qhaYf2sVsvjIn+wVS6JtStFIDPIGk7F954NRbAuSAV4svou+RRFZVv
jzqE6wYWnDs5h9H23hD5pdRrNt9FM+UzIpyDscKE25+80SNombFn83HFXWg71OOSfNBW3jCWyzcF
/NS9W3eMKcam3rHg2WepudVOdir2pxWGHbn1fHu5BtYFIXCabeWiJZD6LeZ5E7LXKa/iWzt78eoI
NO0gPVpjkUmuh2UgK6Nj4wB38G3NNq9sg73Xq73l4M25swbY+2kV3zizA4PKSKuTIJgWOnHi7UfQ
O30KOIsRbXtvKjSN1iScU2261SlfeV2tAxfistmVgn+Nk5FCPwRYe7kANvFipJ6+19smOguv3rmR
YR5FGL4vqjvZMRjkpCZoZPhuh2QuZfTZ+ANO3tAee/jlARU10RwOGWoCmbOh4/SBoJYQKJAD+F8O
DWXERgq10wZvb1nVD5WmD2kaokjN5iBa1E/SMPZ4PshRG8WuaAXPgnPfMLW70nEPC5YHkp+Scxu3
rx2K69BcY+jOgn2cAmY7deILBrgHXZszn/bXPcd5v5iQpDipyZ4/SFhQnCG1XJzdvns15+5uGdep
MrnSTrTuukyWQoGSBBOPk77CBDuIRX43zXgvWrWfzCv8eSxr2gcyuRvkkD+WbkIZSm6lFmEj6h0y
KvHVbicduiyjUMSQUTnsnH6BJDzXVxRDyZVRLi8kzN+BvVlwgVfHtFmO1pzdD8VG9JRM6DqPUyIK
8HdGYBXLvlXabh7MPUAAX2aMHJ35JxXnfWUxX52dRmzzStCBzGeLl40jq+TPqgrOynp6AjOCOad6
TtMakk8iHxJBBEvfCn1jgG30LaBTuzDX/Va5310i6Ui9QaRMPvJ94YUP8JlqmEMzaMeEk4mm52uT
0dmiqubr6d5mSe/ulmXstkRDHru2uMote2A2qd2qiRivxQ5kuRi+3sz8QZbxtaj0G1olWEbdfaGb
vgPi3vfa5UcMOonhn3nEeWVs2ZOGLRnG2aZpcKjNWo2NnVBPFCHltq6sO73BSASqnKhsI9lm5pvZ
uzdARWk+Sz6qaZ5VJNgk7a6G8Yols4CZbzSIAQdY1tD+wQeYN1KjjihIfgzawUSsaLMkCOen1mGN
Kl3rQyssfQuwBksPJPx0WO711qNCNqS5CQmkFSbA+LToogP4X6DfE9B26HTRZlCQXGaHoYW9XEPP
7K+mOMafauE5GsuzaajnboF0SZb7FZ3Aj4JWMnTSTdvnP90k+bBawlxGnK/kbiBmdYYmSHPeYzG0
L/Zgfa2NCoEBUV3yQUBUZhgdeVj1RywJk+414D5xmbsVBH5N4mlKOhLMgzJtKx8PfwavMwoW035H
xQEYsZZAB2ygqnU/sO0atm8kI5jOuTtbiYBLqE9v0tC0vTOOt001WMT4Incw6vHUl+xLxB4dc1M1
+7DIgBjry7Gt++8FG2BSzeq+m5vbIUHH36vY8Yu6Qsk5zpDw1mvt6qGNvP5IoMM17RyxH5cI6O9k
lSflUObSZ5RrKEXmCg0pSHzyChIga91pdpjnC7/U6Rm7xDVA8G9Obh81qAzaiNg9WEfby419YtWn
qovIPRhdDOp9fTI0TJBjpde+7qX1yaS+qcjHqsw9PstrZ33AWszVLx8fVgDJt5TUgqmhMV4Kd3t5
7nE+FYHlJN8ZDahTQqz0yaZ2xxrZgqZE4s9yFek+tvb2JOtEIO9bZR/NtOwG5d6UaXowI+wVIMQg
2YOphkVeb/KhL0/9+iKkCcMFr8BOooVaf4qlMx/KWe5jhu2o28djjkeUIdD6CxSBV25jI2+2Ww0C
an+YK2Qj4xiSf+mY7elywVwwcFrTA8oqcXrmpFd3UiBRy8kUzQiP3NaNW5yU1F4bLRyDdv3pchMl
+FkVTrJbGggfZV2cljwuTu60fHUlhyWrR1hGI6ra9TYISVhzXblJ1le5bttypf0XJ55ecQQz7TvQ
R44J0fUq1rMTUazZKV2vGWO8J3WlO6RF/+YCuwv46X+CWGCjdbiJjZciI5dEbyTc2/Ufk8xjqbxc
HSVhepbpHOpijk5zmmJHX6958XLQ4NUvIdL/VoAaJKlr7zS1IIK1qV/jqp2CXz9qsZeR7k1SvAB9
j5KCKs9FEqGp5HS5mAlEPE3lKxF0+a+b3U64m8JOGrIfq4zEJGG11BohAsC+166aOv1mUJhCDU7c
K6sfIGhHw42VQviISaes1d7FoM0MTSdRxmVfAx7R+1lnaQeDdxyPg4IySAW3M0ek6Uum+crVXVCz
GhdTlW4SouiDWqtMvuQpgo3WaYIo/gmzLDzR5Fs9Aw05CMUxsWs9kKGkuCYFcta8ZTumkDgEswei
mlnAUmIWe+JajY6Fdda9H7PZBZMbT7sUOvw4dqTseUYMewrnxxV8AY9AtfXqokTZnvgSF1f25VYv
0giqHualuLrc2q+/JWuDsKWQVoU2Q/fVQa1fbrfiwuBLsf7fug2VAsHJ+uuXi8vdX67powXbguzt
X//663F+XV7+13LNUiLvq9n+uvHyP1WXp/vP3VW4NHyk+rga/t9zmy5P/vI7v56JnGEkm4vz6yn9
84txGNu7aRKvpIspztzrE041CUJzYpuOSEG6OKIv1y4xSP/8eLl2ue3T7yHlyIK+L54vt18uxqgx
V+3s/81RcqJWBlDLbi83gSxcdg15TW1XUCq7Ie4WzxH+5cd/LpaEQrpcyBAhJY2rrOn9lfAm6buZ
dVUanMXjupVbDxKJ35T1edA1cY2G0varRbZB2iXwynIj9KsJaLO+zgKnZBbgMLqPKTGwCEWG3Krc
/s5GhDCexXmfNvERqf3iw9OwwKMZbUB49XRNYBh5Iwy585zmTNN6xl5UXbYZEViZ6fgTG72+X+Kc
8ekK7gXA1DPtVfo3l9LlNqbVQZ39mDtfOLHFfsNCjol4cbC+WAk6V9YeAjx+tlN300jzHsEKss8J
tGMI27CkYw8sd9ECfXG+es6dNHTS7Otv4RRlZJISZALOgOo/7J4zsJJaj5stGWyFbUUd42axyc2U
j0WHuKhY6gOl1d0yk6/iDZCIcD9twMfuLaM7ZyT6bV38S1vyGkF1hFhvoFpZI0NgVXp+M2DEIIEE
2HJWf1OPUBTvlQjNTWURLeVFd1Y5AcYuPzohd7A4ow37589hMMBZdxQertX5QyuuYFlSVSRMESYU
FhR2NIvosdARazghdRSlMB+NsnTPuVV9mfrbXi8ewrQe903kgrIAVXYHVOfbUCSAzN36RxX1T1pX
z4Aix2qriukUJfF7ngRa3ji8s6sssRe+2cDZzmsQzWXhnaIGbYLibGQUI64t86ddhMYhHp5j5FsP
ESCDTaXCs4Y+5WTMx3koUSNZ+hmuarVLvQSzWV8qX8cN7vdKGWzPN0n1owTAumspgQNDRjA6wAVu
ySi1N4M+OHsvanDCYHPK5qjcGi02jbZJaWsZ6Q2ZwdGhDZefaBzTG0eQgyga95QPuJJmOYz3FsIz
lVevWla1J0eQqNYnPacdUZfXmYK2OQio36kCZpy/aDyFk6T1gU0FuBJUqmm3iEwEpZOEh9as3qlu
wUOCMdpHjjncKnuj9xz5Co2xfNV30baYnMYfGG8iSCdjwsgdCkJw01taYCvdFgNLM6snCpp5r9aQ
FdhH7Skc7tExeZxMOBsgNTjZjf08mJBN0nlD+jcSFx00dK4dFwT1W0VC0TG3i+qM1YqdKK84B6e0
bEOr3Sx0ElFFxV/wz7HDL5byraRpzh39oXZFPorcbbYVnOOdO7pvk1FlV+63tOyb2zrcJ2GTkIlu
3pDszJI/abCN9fJGN1B/DNJg6Y+Jd0zmIQ9s2YKnzaTnx6n4OmYwYVqBAz5WnPd7BriUFdvFUK/W
hLhUFb30k5LCCaIo7suogINSZwFZ1S3dD1X5Dj492ljgUkh7vJNm1uxi7oS4ueTY9+1G6MAte5W5
uxnYf5+55k1mMhZOdcHRHvPwNixZmDP9fdWAVVrDYYRXh7qOjn62fBDI866V6otWVh/9OImr3sAC
x0ne3uc2ci2MRUEkvZyvEf8/MUHmTjPi77EKg6mQoGQ7Rfqy8mCijiB4MkvBdSyQc0IlRRjtqTM6
J9evEGyzdYowEM00H5qyXPbk9xKlY44/lCrne1ZAhDADZsamnojUS5M6mEdyWJslt48a1ZyB4hta
Qnwb2XV5MgYOYJZuvgj4VkGOr+WI2VhyBNKIph/CU90nIwChJH7sJutHKK/LiuAQ5jjaIMF+hiK5
W0rDg+VKstkiOZs1OV/t9Vs0WvV4rCfjliRQijhvyJlROnvbmpFlclC+rtcLTLSxkFdO0RFs4nhi
r9XNufWq9PrXhcna2FneR1jHHLAYQux0b2T0h/GVO3Pq+FwWyFSkgqXDONBhBEhzECOpHNP+1CKc
P1FQTjgPmV/kUQjyyyoUzXVWqvU0ae5lEx1J4Mug9pGBXWkFxsRo3BWOc7DnQgsaqN9d2DebqXgX
BuySyqoUY/LY9F/aobAD7HSMhScSbmI3DqKyiZC5slprc0JjyBsPQu/f52KJj044cF/kX4SE7rKv
mDtu3RHCUO2qHnYTSckK7mqXnZSVlpsiVoGtovb7mA/fTX3aAmVg1wCYDEqoMDgnzj9L0zrOtrWf
09mmF0ogR6PB9m2BrHOCvTMAExFT1wAQ4xNp9iC62IPelBmJAErW69Il13HIUCMa82TPLEfj44bR
I+/LQ0TXK0B51cxPbcgqi9MT7peIvtBslFsOt2h3zGKjTcT3LLbXnMi68BpzX3Tmagfnm+lxnxbL
423NyzfHtxxTx6DCWLvBDZVsiSBwgjZ5puWN+cgL+sK69RbXQ1kLA9wxVQZjdbwZydbgxOC5uzFf
ayw3m6+8TCPsqJ/u4vbUYb7G+e7eppwAo4wMssaqvqvU40MnhvR6Stu3tE7Ufqb5EpT9EEi6ZjvO
yZGvSoRxzVy5QZ0a17GgCinhL43lmJJsAMMlY9H2o0gswdgM+Pwmss7p1BM20qtbiH+71iLNfonQ
zyV1zBbL6WEgh203f8HSkT8MDJD8BGwW+TBFAZlYG4JSIGAjUvw8oRE/DlH6YzSiagv2QODBTRnw
ZNa3LPPMvRgb1lh6XQejWcJd55B2ykDtSF9mPso1h7VtiB3uqvCIcZUQRXf6pknPOpEU6Z0nz4sI
AqE50ywmw7bJA6iP7u+GVoBOiES9NcAd3dWCGjaczVvDW0ONtL5M7u5BxcA/ZLx6iCRYA1ZbHZSa
PZkHnFvNnRU+wC4m34Og2SyJzDs0CsUj2vg0cDE3+0b/penD6kkmSX89xeoLX7f6qXN7jvUyLjZe
+GEOSf6m+oGsi0qDcLL+iDIu9zvbTK+soZzI5qbHUDtRME6j8UHAycklMaXxJn+opfOWz/g3EQHS
JXGoVedyusXB32Bv6KgJaCXJMEkOplmPvmOMy63Fy7yRiciPWcERcuaO9p6WBXMdf5XTcCSWeriv
7Di6YWZ6001V/qSy/kALykCOln1AURigsDRRIHJs+90tDtTiXI/faEi012mCTauDpO7FhQfAB3CR
7MHWJWo66kbb8+3SsW9o0GUShln4e0nWQtTDbItj51wTWeENI0MSihdy3ollXsmSIccUyQf3Sje/
K7ffyXnAlZxFxk6okAI37L6aVnlDUiJh8QbtwhAP/FESRwcXj7xLzErpvARaFdt3MJD3YrbsI0Pb
w9CND1LI7mZOGmyppjEEVTmbmyhndw0BDKLdi/fQWrxzVnOGHYu3xownTkiK2Z7hHfLK/OZ0unX0
Eut6slZey2QBOOibPWk/AxEMqt9YLSic3hXnfIp+Yq2jIeo44y5NFhu6zbjP9NI+EiBQBFHW9SvR
iAi3CGB9GM4Z/YQJeHYZAHGFdNCMye3Aqkv6uLxXSsqNHubOJq8SEZgFHRGNERhCk3lnK2Ft9bFd
oyqz8IiU57jEmelnLrl8FivF2NiBRavKl+T3HptUzhs7nF/i2pAnC8fCJjdXYtmUe0HhNtl2alX1
aGRk99m0lEvULfvKhg3OoEphDs9Zt2iPb8y6nX2HwZuht0dWpAnphz3Q+BjiB5eYLx1ZdSu9n4YI
h+Ng0RluLbnpZsWhb0wqvM8u24uANxG5bKN6LrSdKaAqkLIR5D3ExbX+PC2Us8hdgWlNUn01abEe
het9JVp+uG7kzoiT+C6aMItkPfxOBu05hwuHjkpFdUdFC+MOsbY11cV5nKElmRR+SUsOZCybvaXU
HhEminN7OoYpjM+6deZgLDzQoeldktTOTVPbW8Qn0zOhHGHSaK/GxFTGae6TuQ4DzZq+z5wVzwWE
7bW5dnaTkDhJ5Dh73pjw0IjXsATkoalQ+2qPP0KnsF+N5Hs15+HOk9N8Fu7gHpsC5DcSZjb1NL6O
Cxwwhiie82Jqr8MuNR6G8amCB8/hrNeu48RNb/KOlYRW/j5FcHKfxz3toUzZ10N2I11quchFNY33
HsZw3nb3ISeYjzlrHPKiAXIPEvGqbaEadUkozSraC4OEueRAlj/L9aIVUQdSFXwgx0bvxtPvGXud
YX4cooYog2ZZnqq4S86MKOaHRixbbdGoNfqE8ZMUb3W7kJa3XtC2O5AP+bMqLYZ3euYgQl3pyO2M
GSianxYSX67ZD4YHMehXsRl/HWkT07UemNBAVIZ77LXXS08cdzFpjY8aiJfVKu5LK8Vf7/QjreGe
GfuSwfLO0D671eiu7IGKrlzYgMbzSbH20C4S2GDNO8fWi6CHMnu24paMbnc5FTSKd8rUQQrr9Dx1
mOt6Kxk315LslDUDK0U3MjKkrCHonvGOTldehHhbVeNPVYPNtaYFwnpVkJ9LwVoq1fpDXGOrzSOg
qLEZBQagxtE4paTOPRZS8SptLUxL55kksdkq4qCRFQFxSnJ+D2Nv22lhdFZuARXUUtBe67UDSl6s
Vb0xfGcVEbBoJ5J5fSIw51urnLst85EkMDPS+Io+abbxzDDIkN/QompHGVfufjLUFXqD5nS50JrR
21YTL0xVqvz/sHdmy40jWbb9IrRhdACvnAlqDg2heIEpJsyAA3A4hq+/C4ysVlValbX1fW7LTCRF
UhJFYvBzzt5rP1Zzs4c5ZD1rjvgo1/2Ai8DU0ZwF73Wc/DIwbz4AJkEqWcszYqqGtBZnZMlYy/1S
VBXJEgRONp3N5Bj237lSybTtqhbs1zK0J0+OGe1/OnfzPNF7TdcZP8BCzzuoPCZUbGR12GbB16UH
ETA0yN6dsbtMfiYZitRfMcYqdokw26eG9X12Tda/czlGipr4mFtBu8tF9UiYWHdX6Wy6j+OG7DlY
IXPlEGPOWehIGCtwUgEHBybQ29wDI3ZU2e/BBKVbgm1YCuUjxEw6EvdeQprM79bXcBmaEV2fKN8b
A3/o5E75O311uY3ZxUZXnCmsBWdvDH9jSkKTcojvS6vxubLy7hZAyuJV2XEQSmwCzqNnLDB0B46F
0tkJj/1zDSV3F4e2sx19CJOeCsQhK9RwzgtYwYQGt3cALSr/VzAATkvbGHaENz+7onLPgxo2xAsg
VlixwbDu+USVou4I0AkMCN6Q2ihQfYZIGNcuP4WLCrdhOE71SHaTDczi2BiENUk4gysODeqLPMR5
2WFY8JGsUxUVqkCUgwiPvtYCbbCGL+h0Q70rMuujjfe9ZbPSNxj7KRkeSwk1Lg5JsXDJsIUPM2wl
OtNjGS8nTUDtbpKI3gu5GwPCYgJ5FG7j/h7NM/4R+Nbmxosz58GwLE3WsnFqzHJflDSu7In+j4iH
264y3qdq+pHY9EKqAXZNTcbDRi6udW6M+X7RfngrjaK7sRoV7FBTVQw0GaK2UG9qx872XO/XQ7fe
FlPVHZzpa97YLFP8qFUV53uXjBrRtlzq/QR6VQ6Jg+VUNo/7ZqwnsmhxyIvYRnJJS4a1BPo6OcK5
ZppbNXmwKfL0azuQ8rnQ46dIRc8jZ0q5iRSNbpkjaRbHIibdMPEOlkX06wJab+fXNL9sj5QWI8zs
jWpqh0TvFdPHNSpqPPWTfrh5DJy232CUHvcjQ7ayaD4Yk4njnDi0tYhcqlkF7ROb3M9MmJfKg+A6
wdN7amkuzRPz2gH3wsXQKqXMU09tkUIZKBLkEIPhflH1h2+7JWQe5n2qmq1dm0rvNKx1vUFjTUPy
O83Ye7dGhmvBoxWO5zanjd6ycqz8t9QIA9qLsj62ZjrtWkkwVBVP/oGz4YUPa8LX0FGbmK1zrwmX
wn5XbpiqjqxlEYl3eOc2GKHcLXFEzg2QneVcjdVD6Kvmpq7h6XR91935PmtOoaYbTsJrrGIR3pcZ
fZCM3lqWt95m6tUzK6iOnZUUTj/tz05g5zuCO7YMPxNA7l14XMwKOcW0CdrG34Eo7oC1Ls8Wk7K1
I+VHhIBWO3doSKgIeONGOVP+CyLjVWw9t8WiIs5wkTuLAtPN+DGMNrjPvDG2vUN7L927MYGHdsvy
LWms72mpSqYc9c+eov1IKkq8NZpfddGnN0jsgoPv5T9Hb211AcI65VjuvWAk1AgX4cEN4u+2Xd/H
+bVvSyN7tpmT9Snm34G9OjRMcbbq1NtOIfOXqin7baIkrBovZyGLtXAL+cflPFv9Ys5LkUXc9yFe
cq7bmmZRYBCymMnp1lHf6GEA1smKN388z6rzo8JSFhjonE8naJmKQrnfY+CPwsX56PzcPGRmCtNK
CoWQH9RlpodzW+cDBTqnEtaRj3X82/K75tF0vRk1RADeSOb5kSj0iuv5tKHnGFJQI1ANsY0kznph
rcJzUY7vquyyS6LmR1lDje5aeVPiLCCsumFCuFAPk4iGDI1s+KRhPZCVNIPmwv0Rk5y+cwvFpwwk
qvGJyRTeVG4AujmRFxjfS4zEJp7WAy1Hrgdr4tHk8Oe5UyDwj0B1qyBv7hJGjvfhTLatj6SLDm2y
c9vYOfoMWwpSWpKKzPlxtpozhPES8rOHad19N2cjgE8M9NnKxuzsu3cNTRY4mcVkGI+J5cGUsEP2
ALvnQC67N8ePxwhjX3OUiym2DeOnyRUM9J1WoiKRnPdd8qevG7BXPyW9NXp/pEjRvMjOzGRIdpfu
Tdo531lTmj/Kzn30YjO9S+c2OFhpduvrMef6qq09LSF9AKrG8Ty4fMB9XFJrijWgKnvLwwbg9ECW
BE2wXK7jMZU8K+SsLJjKPLJrAO4FgbgJ/LpzPXmPTg3Ax245aS0F+XX8absiTfSmROfxQ7FcG7rg
LS47Fucj5OKpcIttFQI9B9X1kvv1qRp6IOl98SxpCR0Zl6Hw0E57Vw3dM4uq+TyZ5EEu0M8IxaC9
opyzDjtC5SYF4qygTJMpPOlsdMlFoGE6Bxjs23jepMpOI6LrmNxNMbVh62Ew7wtKgQUXhpXkUQvQ
4Aa47WEVsu/rKQke+7QBBz1J8zDP4Tcf4RpQ0gTj+IT3AOvWsCW29kR+nnOZ5sTbhNRiKqf9VoBF
oNEwWofOoaZZGvM2JOhGMic8VgmzGGJroLlR6N6KsCD9N6TUwV/OZxw/3ZVxKQ55OJBL1nKU99Km
Q5PW8W1lTidzcsOoZC191iUucyF79E52eZeC7D9NCTBjj7rcyJ/mxq/R28zpXYhlMM3xT9iJVR4r
5pSMoKb+vEiXUpm4YVjYW8+EledYpJWrWo0HUizIAYUgjR1E09IUX0uOlYfKIpnP7tNzjYLqvpLG
XTV3+gwuur8LkwT0gUzL25HjMgUxHnlk/W2BcwNCQAuXFnepIresL73spoglH49W9rGrS85WtUlw
1HriDzTVpG9AyW2UbZ+5dtxlM0tFs5UPTZLfOzZN38XVu9LI9YUP02cXUpzIpTRPshgIrKTL07Wd
+BILhhNpZ39patYo8Yj4SBdMhnRmfa9zWT9kfr/XTeu+BzRatliBeEn4O/Z1Wzmvpj4p/UtJ5T63
jqkeglw918RSIgaCjEc0dfnqlemvRgj9qyFCUXhzuFk69LCeQSmcLfONNoRz7u2puA1s90gOp3zn
MlijQSSgthBNGg0OcSvhMPt3kKKTQ5yQbj7pgUi1lvhPRulxZj/3WfiUVgs7kUl1PjcOaEKNQxAl
p3NHUnxMRaq8e72mGaSACBpaefftuiH9rsQt200P7gSl3BxN92VBNb5Jx1d8cuFa44LVGMuHWTrT
qZ/k70qSxhvkRM5R9CMocufpYQyt5K4zidJLG8LCqHxp3fgXjz7nLsDMQPseRKZtguY0ksHfUVp7
57bvMkwAeNsWybq/Q0ubr9h0RcuZBTxFnT0a+HiT4pvlWfe4k40j3BTiMDtEbpzuv/nWAtjeaNQ5
a8aVHdwV+8UuBA6qtD+5eJ2+FNXyW7J/Z4Gun91wcE4tdfSm4FheTG3ejxOnn9yH7mku0NnB6za3
VbcKW9xgYLS6xJeqk0xZluwGQ2NxZ1s3Scdwu1FOhYAkfFRl0tyT9N5FhWavwzHUXwJBQKR26/7O
7suz2TZfHG/N+MSZcw66jgWNIn/QZ8VlhYnzMs3hE81+FWnyP10sAkSGJfEXNMKv7hgAISza4tJC
8ny0ew74xiGN0HdAVc50827DvKH5Z2PQnVK7umFGS40l9akKrfkw5Mp+bKarKdjbtUMpbsi96+8G
E+wz54xdPzT2vlyvIkZJ61YkGco7tE0jAyyvXBr6goN6SozGfAzTqBdHzFblj4L21FZMZv/Q64dG
leUNeUIGhWdhfUWYiIHb6hCYM2Z4o17U420s3eDdyVXD9IeLokX7h9Whz3QJ9io9y+GjnnKki0K6
UWX136gIzIvdcU0IM2cPdvLOH+fmotCT86lwcipKnT6MEyy6gLWea6V0SNZNwIAK5MbwmHP9fsAG
8Wg52Qbanxe5eY+KKLeyi55Df6ta/Ea9NwINTUb2WjaJot42lnE8lcNw1Lqwzm3o5U8xwjhhtnuf
8yIJDRoEKw2M0yySkZZMFY0GtkAZOslrl9F2Tao+vuFTr3EwtjSg3aL+VoJzZKjqZ49VPdgAZt3h
ldk2Mr1HOnvCLe7tCsFdpSIZ+PK1GtbqGbpAp08GtqFbNzFfYgaavxun5RLoew9ioNOne5OfGgfO
HVOhx2JkMRSoeN7PUKJ2zVDdgdzLWD9RohMjYt6a9Po3STF8UQiUeV/r7C1tae+0AX6xce4O7hr6
6SXW1mMRqistb2VRwg1FlckcKuQknAO57CrxAdyd/Dqhv9hGct+Bb38dino6xqKnaIv5NZ1bPnpz
EFyY0zdMgsecPkkZn+oS8I92Z/044i4Z8R18FR2Nz6LIHi3chgxKbLHhmMTlEZ9x/x1Eb4ufAz4F
Ee+JJvbvrpvcs/w7N3HNW2hMu2RnMA/6WrptdxElO7xV1OZX1RHbp6s0uDgj8r6hT/1jaejqFtQ/
2m3PG15Sdm6avcUrYqr8SPuQkmoh5lv2ibUJx1B+nxkRzZll3qQ56AMJQD2ynYV07Uag7wR2fnEq
50eAVOiFvBWb1YDXbn2fpEFTjtMT0N/mYqj410Q76CmLSS2SNUKF8NqvqtGY1jJ1mN3QvhJdX90E
82/fN6Zp5zgoO4HKEAztWsOxVavrgJxvkOBEkWQ2sb99rJ2XltCJP18KyfUOWtwMnlcPJ5NgiV1Z
T9V5HmfMAlXybR6c7KWUT6EMm1dtx8nT6IxoLvL8MRxT4x7wwVGm8TNdnfmmd8KUTPLQfyzqOH21
rrOIYZKRjuttiO/zOS2XGxV6Pu2UYn4uGjptmMwuXYkIgzLHuYw+lqgk7NqvS8wIC3OBJIYJfVjX
0XMIUbMBFhjCQ0Emqeshwq5XefniddOxr8YAf0lZ33kzPkiy2IfNjNR8rwELHpjuoqj0+mZNS/pN
qyE4tiCUj6E9OmdW5BwSLDY2U8WAP54NTjOsdLemIseafHm6+pY33woW/FvZjJr1nWGdQstV93qh
5JVFYr+S8PCqhmB44oX9nrsu3C3IQ/ZDkY6nGhnaplNFfIPsW+2ZajJgjTtxT+TrMSAIVw/EsiUs
eKt++M3HSYMw6Xt2pME51FWxXoot54FK132grByw/HiXyvCmvZqaYu++zV5VPLeJ0T2zfks2plGm
R0+yPhprauxxUcudB+OWXrn/RsTF8ILElhLXr+ZHRjvW3RI3u6Hw81ssHB4TyPlbJ5R1e90Y2mLY
gweS/gX3MSY7dW2oj0G2XPisygi1nvUUe+RYD8Wj7GPnElcT5zSLskb4zvNifVFA8t+sH2U/3AVT
mLymRO3cQxR5m0Qod6XnN/jb0vH+iuutguUGB2wcRiBvcnez0Dc41DNL1AXjK2Pi2jz0ZIddiQYk
vS9clR0irEEv2w+DW37kIdrLKZfOGzqpFJHdF6WpSHJhQRN1dHeb9vW972rjnoIBEVAKVrZZ8u5i
JUbUSz55oClvYrGGk6t9EIq+fqeysM4Yx5wLLbvkNE1WdQgnPDNdSZRZiA6UxknhiolSNfX3dhK3
IEztGLdZ95rSFd8y7P4oXTt9WYYHoVLIy7E37pd++KWlepqlFewml3xlSBWRbhwPeFzykoSteRkq
BUx8NpYd14ngONok5Fz9tv+H1P+fiKYUTxiA/zNT//JR9x/9vwBN/3zLX0DTEAJpAI0GJMZKmLJX
wsNfSFPLXBMjgSWIYMUAAuj7b6QpgZHgf8BkCjt0VnQfr6H/kyXpiP8CohSscQ6OCBhR/K+yJMkR
X726/2Q9N/kFjrk6WleKni3+DtVvYxUwYZ7ExYrjs5OX5s3oDuaND9I3WoJlSx9f4MSTjCSGVl/w
YLWR208NgBkvkBE+ipSeYwaDTWTl+Xofo6g2ut7CstVGn182tGy16rzT9cE6/kYUseSqjO7UKpHu
Xm/hJaujbhgot9vT592fj13vow0Dv+XzYUUlf5ROcek4wy1bxLm4cslqZZWwr4zsXVcNAzvsO7R3
z4vnVcRCYkdyYH/TzUn5WcMqEK2vWtG8SfeLAIbchWZpEsf3XCfTdLJcaojUSC+lnbG8FeK3VkN7
9C2dujdk35wIyXF3S+WZ+CHZ9EzeNnNQvlkVtP/ZmUTBTFUFZ4ky4voexfXBUIFxtKZORsxEZcTv
k9Hfvpyk8418aKqYZbr3S7oC6K7RMS3DbbmmBFl9HEmxBuCus6DrBl0FEWZBhV7YResY0+HzQw+E
gJ130XUDjApN5/WmZw7yVPI3N4zuGIkjbvt8GdfXsqyv73rruuF1qENvjo+hJASwtad/3lzvg16/
m8ZSnWrihU+tYsCQIfHL10lwU7bnYCsoaPeu4TA3DfDqbsQ1DGndmM64s5pcnwiv7ugHy2S/qNI4
LDr9MoXZFDUsrKKFFuAa5SNwHkQenqExpXcfZ/QMWsn4a3HAti9ZxkJAF8cg7G/MVVSbVc5h9J3m
NN0nmJuisF2YrFu5pofNxNhpuNIx2Wg3hblEGY4TC7I6UtLQjFxpUzBhS9oT/edGo+UxZGit7yHa
zTxw6ICQvfBnYw+ET5mBZnbKXahggkMAFD5vSnTWSR5X0XUTZ/+4hVWAfOvyKV7cN3+ejZ3gqMqW
lD51a4ngjKqgDIcDTunsVPvsmWE+7MMY5U7OAnU3G0MfjazCyAJznZ1hYjJOg7zbKzv8HdJhWNkR
JRIy6Ovyz7NZv82wDNdnuv2vqX8nwSHrTeekCfXk3R0e3SF2D5bvm3tL2z+M3pnZRbtp11g+Krhc
jVErrDGiTT/vpFyh55IhexWjZkjXt0MQCbtsW500f94Ur7DkAQfu09/+9nq0eD9iPz2quMNoPFpI
xFZJebdurreux6Z31apfb8aeQbe8ZkZAR8bRTLcy42enwQobFeqshZmmCsLt2GOvIY8ZI1hLGzae
zXq/xCB/S1D4cJAAF4oh9UhOl88CvTS7mE8GdqdfSkPMLCPD9JACYqaaQA6IqdOOq1OvRjNiJbpE
tF57sxVnu66JIvHJIxGYlcrVSGZvA/z4604OQmtyaTWtTph4jrt9PDgWoIK0I2WKSE0f+UDHkCVy
XXxAZc2ZQq1fAiNE5VQlH7j2VcTcTEX2GtxlTMn3BFL7ptEhtH0lshPd4lOBnQ7xQ4ZgTPfeUZUT
hbHRRs66yRz7r1vX+whng8Ai8h/Xoz+geRK1bcHZYMEosdcsg4AaId2OPVOwT+B1ax2LCs9y9T7o
cD38eUkMyE6tVrvrOeh6FxkxauMaFkLa8sMaphEPBZsiwBJfIK/Oq2Vby745YRYicAPNw5+D4c9N
t/WhJgjNyhkAPJy2b2FNwV44+MuL8GGeE/s82Auihykc3Z3yFtxDqzUDB/RdSt7UwTaHOSoYfmdO
8BBa0t5f30qMrZoUpMuYLURpeMmLsB8XYr2zBpGuqlLkuyUm/ev593p+I53lQiM8/3NeDtbJE/kp
XPGItjuZljSwhYyPBjpHUsFwAkp5m8GHWkFe+PvirNiyJJi3DqIFekFZsusmv915eQcXVYxHEWdD
ZJAXGV1vObkFfsFQdKRDucGa0UWkKXVRanKuvn4Z28PPlnIbWa1co5D5VXhYOe35zq+5cCz6XlV5
GVMshMxZBw44D+NUNOXodDfXm9cNOn++Z91gMsoJP+e02SUNHVGhQgI4Ef1vEJBsk9Jtzg7yusti
ltVltobqMozYhRqDIWqlWJYK1LebmtCLCDZcfmZBT1DZekJRcUp/28Q9V4WRaXKGTdiLDm5RPdU9
wWrKafZtEDzWI2XCUtro9pWKAOQ1Zx9kQmiv14LrfbOQ9i4sTVxWI+f5HhrP0TK9s1+T+Oa1OiTl
lyP+GIfyvi5H/5wJzHITfWucdQt+FBAGc46CAUXvLu9nEhsdj/B2GjEBYaCIa/H38axLLm1yglvc
TzhnQgRQkyRPjRzFlf3MJ1V1xPldb103KQshYBQT/oxtpZYRL8nwNBFLkAv3TmU6OQ2tC1+CgXgZ
hf2ubDkErps6kBi4Zf1KeG0TZeuyB8DjX5t6vRXIKj978Eax+RrF5vpoHVLV1ltVlb+6abyH3TSu
nkTOX6jWCwZ0m76znvIGwsbk6w87xbMxrBzPUr9lSfOBz1Ie0TQUcFwHxG2zeZxcax/M/pcKw83R
YqS762c/ymK5j6fxtfRSC8nEQBDR+DYXKBWI2LhB90oOEp6CAJUpRhrOLym2p85r3yotnot4KjAw
9tSr6fydbu2+lxweHIybBaKEwsh0tFMAuUBl6Nxn3dbLwtfKym7UuMxMqZyDnJ3fNGfumnnxzkNs
7xnTNnT/suW1CxOim1x9cJY8XgtKjJUZfpby1VdTdQd7onJmJOEZcX9ezhgav8ldX5g3ZtboQ5ak
30iXbPHWhHuH9dNeo9nfkH19yv0FK+ZECgsrxlNJ++pQ+ggsG3TOTd+s14EP2QCBMGTrnVWDFEK1
e+s0Fcp+aFOBXGrGnMWwt5L3cTbi51Xr1Sfk0rJoQT9wwpQKepZs1QLvSqF7AJIjY3AX9aON6Etm
43KYlgneCdckhmi/hUtMOQpcpliOOOgSYUBHok68CPJVIe9sJvHT0vw/C9WztbqA1aCTI3knG1WT
QpAvLDKoPcW+WjIa9ArLdc9BZyUwE84IygghJFQQlXf1beqdr/M8Wo86rdKtZCo/BYAvaRJc5ulb
6zWEFnjdOZyzkXNa3yDK9+/pHNdnuIa8vWH8ETS0QxV+cd8nOaWpcPI4D6Ia8qcCkD6qgVIeaC8y
C5+RsXgm8cBoYeBab+QEQHrV+cUsHA6GR8oq0tIXu0VswE7A1LzGlq2C/MxV9VC7RNA2taBpO7m7
dPEzfBj1uyaHK8uQXvISUJV3FlQLr9xVeBR3rqG/YR93D2Fqvo7oBjhGn0aAJye3Cd6LuRooYty7
Og2xJ98Km/6e6xQYEyfq7EG0u3rANCJna2M6CIrJHkOCM94aIa9UPw/JYyEyQqMI8ORM521w3Njo
ZNMXN3C2zCvM00KsBmaK5gH5RrFtChA37sjTJzzjOy/rv/n8hzRRoZbdexL955L7LxBVJL6u/EZ5
ZEc6vQTHYORbZ3SWE2a2xzlJ852/erQ7G9WBF/7sk44ToUtX1EUQdBQ6NmELQ/NsxtMUCyy9IFu8
YRhhv+GINcDfKZ9BlxwmkIJhsWVyfSznBg1l7M+7NIkfEjgZOXrosdJfmsr7aRiIMi3+cLMPDk6Z
75OweUum+nuSMrZdRhS/7WIAf+eD2dh++h28AONCPbxbRP5+t5T40C2ILsrlQ2ANX7EmUkOhP9gq
7EOMEv2dFQJ4ltXZalhoh9VURbIV1EzzWq5pZGd4SrGv8c5JEi+vT/jcXJ/0+WV9/c5mXVpe7/zb
w/+f91VZdxsaMpvmFMEVq6NkrWqc9YprgXmiWl6/vm7gZPx16/olM+h/PEz3Xxxs3CgEYzLpWVjs
XW8pgViW+famK8StUVEzXO++bqr1WZ9P/bzvekuIntXbf3z488fkjffXL5u/QGur/vzi6w83DRKN
5hQx+/qqPp/4T7/g8+doLPQsF12Bh/763deHQH2DQinVeWFgsl9k+5av17jsag+NiTwtOsTy5bXa
vt553Xw+5/O+hvQFwlHXb/x3z0GwDBDcUO+lIB3882l/e25xLRj+9vPT9SV93lcPEj3Kn2f+21c2
hE62LYJ6+utJ128tAxKeizF/lPSGl30z+g8Wap1DbbHQ1j3tj8+NWBdc1y/bGQg8meXIha5rLS3X
Nsrn43++/vePuf/9U67Px7tZbWnuUsu6u5g1Oa9OEBynTbrm11K4rPNivL/eXFzUyWpCZ4JCibUh
3dzoeutzkyX2P99ntsy8OZmePp9xvUUWXbEV/URsx79+w/X7/919HDH4aT5//OdzQK09StksB9Nw
rCitNJuu/mWA5dkP0vgr6OP/Wpj/UwsTVhs9v//cwjz+wjKVffxLD/PP93yGMq2Zm6Hrmzb+NdeB
7fqPWCbvvwTZIoxCEG6vqTo89I9YJuJG/tGzNP8L+DrBTB5hFaDG7f9VChPI3X9tWbog+AT/UDfQ
NiUK4m/BJqFNlztugvKE5O9Xk7cV1smNubS/Cbgh5tBmlRkWL1nV3pgwPOYV5hGgV4zKxbqdr0L8
Uu8TMjTQ8nACK1ccSGCbyWk0ckn9tkZnhvbGWvEhPWujYDDuAMutai+a+BLWSDebcgdg9BddQlzw
RnjJHZ0dyhQrT5O7uFuBlvQuckZrBZlMK9Kkg23C4oKYwBV3Mq7gk6UHgeLAQqnsryNkFK73+bYn
aJwmmfcgDYAlYIKYFzs9F4SZC8IKWeE7NY7inM4C/HFwhAbR3/ZPRFEJaz8H6M0pNVmvdcRT1o37
zVpxLmIFu2ALOcy5+eGW6UNc4qHrVwYMLJh5hcIUKx5GwonRKPeyQviYEGrqhJGoKt+zMBegUc3T
9Auj3Mc2ZrEQhA34M1g0pK6gIgVOY66YGrUCa7AQLbxKGDYrzMaTL8MKt1mKS7PCblyoN9WKv1lW
EE4pmacidXW3YTKMOzywj/Rffrnwc3I4OpnnHAsS/WymYRmcnXEF7qQreseBwcO/9lyyFEPMu7Tg
Maxlx3v1YMLuCVaID67xSKxYH9i0et+tqJ9xhf602HmGDlOsL1IAEBhcIQJOG2zaP5Fyk+xp/LZ1
vFNG1JgY7SALeRCGQkhDJEK81UnA/iCAjHs/Ch+lpqEkp1u9i5fuwYdZFMMukjCMMhUz51qxRiAq
OyRKrMogHi0r+iivgqdRue8G0X1u1xwd98ZWw0/pk8+pBjDh+Q2oMyglMJVET8SkA2WpQmDvrtgl
mCy0lLqjgfFcwWUK/NRlVyiebIhN4I+OLuIW3UIIcmA6NbCdVO1SPky4yvA8JZcxnPckFoQ7tUKh
AuhQesVECXhR3sr1MecfjvdrphbbTalJ7bRkG4shOS5Z3vWyAGXjW8CqJF38menHJh7LW5Jk8AMM
MWGfNbrE3hPkyTbzU57m1SHr4/R2MPOzW8wDETQ7Ij/aEyeW6hFmtKLVRXrP9Dxp1KhGTgulp/fC
4jA+e2H8dW0D01gD6DPBKmjxGAe54V4Ce7rV2qEeNICT530C5xxvoZPg58cVYQCYtPFXkC9GXzFq
oREfCSQN9+bA7jvH/XNPc/acpu3Mgn/8xgU0Tup9odpgm7cIRVPR3FJMfuPqF54R97/k09rC8wWS
O5od47Lc5EZ20zTsuxPK5KOll/dUY0hOdXdTK3c+9PG0FcY4bxX8yqbAx00VuFZpw4metbGPOUsd
Br9/1EFmnqyfxgzVVBWJB0RpEtB4Wg2cDfsOoP1LrdY/Wk4PQZ2PYA613vKEU4K89mSQOExnPTyO
lmXszKEPtnY6Jlu3aOWWIfHyjJ6S3Sj9nuFXxojRfpnmoLgHtY5yMSwjqifJ0Fe3PAYcJceegJbf
2CBXaA/C/1qQGHQHb3PH2uuAesi76bzkR68Kln6N/Tp2mSC3lTc2HVoswAmMHY4Kgm5cTBEBPutD
hVthZnm7GXQ7YgamyJ9s+V4OvndwDXe4lMj1O1qoy/TDXars2ZuKHRx82ISjrnB/KfPkTqLdE2qx
UiX8m9EgeABoBH/PypgziovhX3QL2LJasD913Z4mOrxLHd7mSvt8NwXG1W6ASI24ZRQPrLlfocH4
u4oTjV6tCr1dHCbijJ+axDon9Bn3pix7VByCAlf4l77FCI/xryU/1jr1Sf2CGy8+IAc6OmJqLiQQ
nN00+8YFFBbUEj9lY7UhI2B6JDCH+tUJ6cFOHeO2HjzOApHAWOrqVdWo4c3pNodvd2+RB70NwvhH
lRv8/q7YwZ9JUVt9N3Js0bpHHCq8ztsGlvVCT++1grR16OvsghQA82yGmzA0R9ojprwP2A1sMi0A
FIP/JoHx5BE6v0t1be/7tSyz5wFIUALhJI4VulVTbrL03Qhs+2GGh5POJpW0JgsC6Vx1TPrpPfWH
hnCN5FXPKhpDJiUYtZgG5EG69awg2ynbePKWPqfPaGKAbZ/SkVy/UPTjV9fulztsWU+68epoUrxU
K43xxvhjurOCFbTWZ8sLbbiHABjTBZwftICprY4yXHZNvqSo9PT0NZXWLRe0Ht2Jk0WzfKibpdwj
x7bg5MT9RaCR6FdrZbHg90G719+nzdmOiclGiURCCJzKMvc+BnvIoDQhFHJU9+6B51hVFebOmfn8
6nm8GZI+vcfMfWcnctkrD+lk7zXfudaIt8V3X2b7uVR6uiAeZ0Rkh19I4sbsEnRvxVL+0A6CBZAE
/o596cRk9SAARmFJJPqx8o6d6f/sG4KMXSG+5qkNskvmdyO0oAiJtlr0MXXoHswu4ZJJ724bOS8X
Oeyd0dBPxHUhuC/D+4C+/c4Jp5y8WkTRARfjshqKO4STtyjoQ9QLLiGrKTa4VYyJWdF4NjmgUSGo
99z3i4PbmvWRvjWQ+mB2eGNBAwLWQ10D6XGfLGDb/cLB8C7BAXiyDneV6NCW5inIC3Wec2x0U0eP
uzGOMXvVuVu4BmqjzO4ECSit7s7tsnq/uJzYJAVepixmdfJ+tewUjXw3w3K4s9fNbLYfAQInC4yD
hCOu7QJ4Ix4hiTd2K9wuhZxpkD8OHhj1tcQ62FS8M6E9bRdZEQRr5d8Kg67RwsyR6xKU1ikYCBQO
/WLvFCllLlw4IKmcLZnGH/kb0rekex3S3736NodESphhj7rIb58T3w6fcgWfykEk30GhbZqVGZha
yb4rlp60RqadUiTFvVsdZ+HjBqwTFnKTA0GZpYhpopTUwJWreTIi/MS3cPLJqfVVdyka/yNN0Hhb
6foZ/z/2zmy5cWTLsr9SVs+Fa5gdKOvuB5LgKFISNccLTIpQYJ5nfH0vh/KmstJuW9cH1AsCBEmF
hNH9nL3XTlKIZhAx6/TkB+BTTB2vqB5wagq11Dy7TD8ZDrn4ZSoU34kDBrdmZ8yxxkNz1l9qPe+9
1rDajaEo3bZtuVRMuNg1WaNtaR0w3h3JF+1/62a+0cS+b/Lw1aTftLOzyFyBemeMVdj45vwegJXV
jx7jSn8fmYyzdX+gnqeX9SbJm5/0PYO9UVrlXsfviFlxH2FlqzprOKfDBf3CdMJF7NzLUwbxn0Uu
2nWocAxVc1JvFBtUhw2nx8OPfCTvhOdUF9lHVydEfurTa2fYLU2PhHM2CM40UbiDjv5uKG2CbDRg
1VNSYOZzBMXjPL+r83iTOM09gv7mLtPr4ralFIpOx9pjL310jO6Rih0FlqnEm6JV1doMBX39lM6v
5cbzqkhb18M1YuCEtNudbcPdaDpbcAqUH5jUkhOCJDqUER+DVKR6Zph4JcGpt679IwtbsfFLPd2L
jATTsBlfsbXdTJn+ZkneRDuE+TruE0BDQCocNaAQN/GQ7rtZWzt+bnplyaMA28FRc8bbIiNiqJ/E
DxSma63Mkt08x7dBm256+rErq+6MtZsfRoYuShaT3e1ek7x/J2jtoIQ+gNHJP5Pu9onNeV9Vz5Xm
foiailze7TrE7sngfPhD8Rm2QDyjN9fpbqeIwKCe6Qb1dgso3zs19oOC0n4MjENkuWfGpreKah58
3173fns7jsO+DtVNIHD1tYlyNhhEdAaEI/RMNYHhaLZ2beSsK6XZKXO9bZV219rzs0XZUSlifaPi
KgXK4BIpOO9Nw7oaDT4/R4gPq5s3TtDejE35wAeB5/QEoOvlvZPZjzxpW+qqnz0Db+hCzQtxQtu6
C1vAoP5JwpPo/wr2OLS7vNPOlFOt6ll+SEdY6VjufpyKYxsP18r0b5zMija5qT0UWn1qdJzkEVmp
hOnwpDXcUzqBLJ+cI2f2785yvSCg9ZDg4ZGSQCxt617ttmUararZ3Dp1+dAWwctQ3wcuWvQqe2yD
OwvDEk5W4JvBqTLMT9u8awyDajn/YWU0e61n3uHCNOZ9q8f3AMrxuTIBZfP/MqFeJVpzHgTPeGUC
f2I+1BMJRr2Wbwcl1D04xXg7BxouwvBXiuN72QC5CAyFvEDwfWTS5Lmxp+gkouhQFDiYwiBfT2W0
By2+YepxCID94CanfDSb7s7CNjrr0Tkzm/YnNOfIwSKXJ+5zD6GDaPa3sWleh7qBsbEdteodD/6T
Aqk0uQpf0y+lUm4na/ypuNNhdn6YQrz4YYjeNXvMu+iK/+xHY44XhdF1lM34h8qdOYZ7WsMfxqTe
9bqOepUBC1wTxw6JlCSJIx+dR4gxxk4J9Ffoi2d7Mvax1h0oUGetxGGVtwzoPfoREH+NaV1qwrPy
9NHq0314W9Y8XCmsoxAwpo2CEwQQ44EZWboOFBwycQGdDygTV0PcbrFwK3p21/icKaXO8FAtmTwI
q1o1o3ubHS3GlKJARsxM72QGmrvGPmUNykq59qW8IOkOdZIJrK4AiXtdkcBqnr1SS1e4ua6oUdkZ
7fhA7tujM2c3oomOdtJt41bfWp11GfJWKltvVQDFtS4y3D/KvnWqSyWqlcY0zI4isMPWDaWBlx6+
IgRijBYWPQHTOGZN9NYl6n1MI3GSdjdEQrFlXm2le20SOp4gi/q++SQj5WQq+dm1o3U8jxf+0huT
p/RIY1jVsh+TMC7K5Fwss/pMxsday+4qTFFgfY7B/NSqza5GO8z4bmU6DmAyLOmGdufawRM6nkMk
4o1LF7joONNgfDB228YZaQHoa3Zplt3Vo7MPMC0FeeKsfXN668N4uWXmkLuatHlrFPVqO+G7Svwa
yguY6T/Bx3iqbTxkEAynofhQcVmjftnUffMI2S1M0lsXi68q/BXuB7qm2cExo/siT+SEEbFz8xs+
/L3d+T/oLLvO+EO01XPADW5ObK9o7cc6tX+1IWX4WXee+sx8UrXml9sqHxgCj7nAUOKTPu+6NzG4
CXvAEZzt1Ji0LHmyQHN5K2JwYw6Dt9CEmIAgPgtfAcrnDRAug4yXujcPYxWczQJ2aj9QlR2QqcwW
l/2UNSAGnABf6m994JITlfqSj9SnEkuOgGWgk/bats5Tllheo7iXkcFEXlqvg4HgasIVXPaXLjG8
Mn3rlPg955j4bvLQoe4CPXkzmQVIXTffdcqI+Ic5utU9cMMIVoGibZRy9NwyPyr2eGcnOJ+zcNcY
1V5tp13MxAKlAq1N/yGOw0NsartAn86dxamNrNXq7kZky+AES9JBRcyUSCffMY32oq88YPrUEJTm
pJg/xIVC462jMxqhOAaFK6IfOpFZWgH9KlMw/UkX/qrBF1S9eRtB5GLaTtOH0Bn6g9ww036vOdBg
zC65VtxdM2ATa8vV15My/srS+Jk2dbwLHFfDFQ0wAZTCRHzoqkqUx5rH5srPyvNU68dKNbaomZ7n
krOaztMuj9QteeSHQrMvLeXpuLpPLLTZTZm/4a/dCiRViT3fzaaJ9MRBYKBeB5eik1FtI7t+ccfi
vjIAz1pxzszUJHYgBbeIozheKVhBAmVPRY7w1IEbB9UJNaZEOJYD0Zht80Mr7HvahDPJLXSyb7M2
O9iKutPa4TaXYmQrWwNp9LSEqdGIniR5MofiKbfL0yT6m86INxP657jJX91pfowz7cEsIQ5V07mc
FZrxkDtWBqSmVRYzJSosnB2EYsiBXuXPu4JpoGnvW24mduxvdBwZlHOAM60NXdxUWfsaGrtxxJ06
mlfLGO5qkb+G2a0S5afY5InL7E9FjTMNCbrJet0Zrxp5QSSFYAhOGBrY28qCARvWr8CIHstVCEA4
4B7Rj+JM6fECK5PLvmieW4bnNY1Rxw7ODIAZaQ0JDmrCSux7q/ZbT/6sXJ1uUHCt88keUcMo97q9
yUTxi6APLzaWEx+c056BE0cF18lgmZ8qM9rA71AZiGNOAGEyF57uTi+JNtAAN3YdDwotP406Oie1
+gwS0rInnWgka36pqxxvPoor2vud0d/ZNn1OQK4IGqHfx2GwFuN4I49X1RVvvd0/u3r7I2vSCyCc
HTjNXVcAFSqveonJCLujzvO4PufTr9QMfke0zls1ffeFFmHsg4vnGh0YSKbC5hxHGx8DmxwjYpkx
NiGtndXELMo2SRtuDR8po3jIB/9e09ujE8diFY/VzAireGjrh9nHgEMPO1VAlAncifrY7BMzT/da
tG2oZAPGpCNvkeO4zUvKkzWSAjYEAEm3FFQkNqQ7I5tTPTcfrA0T9IfY/IHd6ZaZKwOmtGDENt2n
80G4+QNCXG5X/fxa9wZArKLc4eLyLDu/VRX7Da9QshrbfjMZ2a+kmY5j9xmQ/cEN/DntyRcwUkXn
lE13gwFhbNSom1YduRtKjBPEp67QObDZamb1cEvdjWlDPAT4pbV9cVc0/bngXD6mFhP0ZMQ5E/XO
0cSYpWSReqbqzKiumLyhsvdiprpdgJUpYsZHiFB/p22+uHf3jUuYVKcQcjpz/7Q1RkZW3mxNI3Tv
Wnj8FEC41TUzArCKKTzpYYG/ci3goN2UB9zVpgMzgJWz6VtXMHNuHZoJzcNY6LUHgCL0rAaVkA11
qQmDR2YEH3NoJtuqietD11MyD8DKiBpjieHgodZDQkVh8z3Gtnvna5W+G0wkFoN529Q0EF1Dea7c
lLCRIHicFfyXfv7sW2S8WS3ppcbYKZuwrcx9XBKqkkJDXqW6xrg5RwMTS4YxxABbg2ucDA3GqxQ9
HD4QslvgpuaknfDcqk371VIMhj9M9SBjhSu/DhTPrK6WonaAPOJ2o3d9jV8NHkWgpuu6YT7l6AAf
iQXF8+24O3Qd7KFo2lJmby+oPoS7ccPqQBKQ8VSkP2kyvNfDxexg3pviqS47urxoG3PBIYRdpOqY
fbHKM0PeGZFl37jCYiQkezj4IPgseD+KBgkBWJjpgiJ+D0sUKMg8DpYGV7YVJdmJ5MOs46w6GGlF
wLOiegSVTDekxAuORkfOTYNN0o/9H9bA8JTmPTa+pobkLZhzjpxKRoILtbB7fN89gFxrDIhKt7OT
VSQPaZd+xj1J6anbbF2bXw9TDA81+y6sx9+Z4/C4e8GpzAygmNep8aTE5nMRQlmC4/3QyDO5rmmL
tI6MPtJgMqZEZ3id067GwKa4kcOJqwFbJJxsNZQBRG0Ib7tww0wVoJa09QORMh6JGH4OYXKYd6Sw
nUSZ35a54yUap6zVI2Vs/OENAMSv2dzZTra30xBFqeJPjP5BlaafnUqFF2l0p7nsQStAWTzmz+UA
eV6xJnSYJpT26oNH3FkFEL/WVGa4Zo0AKmjAz2igTYyfGgYq8252yo9MbzZks1cbCsucFkEMi6S5
Mr+GNNLi9hOydFgC9iV2AUOy8Uviodg/MhSF1JSIQQKAUMI78kxs1FDZmYGxwrUDdSLZZ65+GGk6
mGDvh1E84p198xuSOXElzGVyMG3rAPbhySfzHS4FCW0utA7OmAuqFW1Fw3CvQ0D3h/EX0ypaVx1Q
0QTSTIElakjJ2FGT/E1z+4MzD5tB1a5DHP1Sh2xNRNJDEBsfej2dY6C9G/jJP9XR2ifO8GxETEqE
8KgOPakDTx+3/qkUL0ZvhgefJ2/T2s3a5EqmJE1+EAW7LWcjqj7qshZEPGYXVRIfLZ6KsU88eqwr
HyLAVhCXV6vO1xRBVmE/XmhyvdhUC1ezPX6GYX0fUfUbnCs9lE2l+vTXa5i6c/0QjOmjnnW3OD0Y
eYT3RZeerNYvb4ZWPVBh7pklgkalXp1jUGrXpWIfof7RCrHrA8XpX3br75MxwFZKJFOEudIdWq4E
/Vyh9w0Y369N37ofkmE39jAi1IEfph1GG2a0nbxZfvuqqtZtq9QoWbP0ARIkKuRfU/4ZxBQ0csaN
Zks5XVgnkWnIrGxPN5QVzsVgRQripSbanD9k2qNCf4e7OK6QLYIqjbpNqcaorXvnoSFVDfTBO0gA
7ozqzDiGVLZ+HuXJeQ4GcIZ4sk+uqmGmK8tP6C3HiZ5iPesXswjvo1a8ub375CPuni3khHCl0TwN
DEbqxoN1c+coZr3K6vY5qGgpEv5TPYFZuI1F76zdOtzbcyrJD8VnmlcHbczvYJ14kdbSlTXBS7Ya
tE0XCoICNIJqL2FXviqwLsgFoNTha215qciXf9v2t5d/+9ryja+fFzW7ZDJoPWWSjWM/RDEOGHVm
F9YV6Yy+FFmD6MXzQq+AFvN8zTEmrEypQ9XlYln7Xvw3to00T5DZUxYRQ5QQDoIuagpne4MsIAU9
jUzekeKTZbG8RCfdHsT8hMS2b4llQIUCs5AfQAAQmTRhpqNIKzH0RNJRoMhf1xwxAHrLapkJZELL
6txqt77pjFvfibgpfwvBoOD9IQFTGnKgbB9oVuq2O7XEhWJ1/L7Lr/m1msj/ZXldTq0s2EGCK1HO
MoSrjyPs2WMntfnLYtm2rC1vCCfoOe5/vt3INZECvuV5MawLEslUapZsRABMvlpLRzMqj3TQymMr
pf/giFAYJMi6aadWx2Xte7FsywD/H9zuwyn7O18ZfqWYhQ52DdzYd5IbJ6AcJ4zoY6Z9cwEdMzEA
wE4aDZjozT3iQ6aiFN9SbN6901Cr0ofPpHUGZqksHOY9aVOQvqFN08Z14VnP3CYNC2d/NhJKkCSa
fwic/LaPyulYmxPUVJWb69RfknqEPmyJcQ174G20SjAnPASZLZPDYb2o/ZQeeyYBkGqKC65SAA5N
P3lzAZEkgJycJr9VbDzG6JhHtxsmXKDz1YmH5KibfnsKi+CoTtVHHYfVvs996Md005shvzRV2V1a
s3K5o9onugzFiuK8V+CmEVXvI3jS+G900CBKwsEsMjjpAZ1LxqSCR5WjNMiNodllWKXNVFcPyqDe
G4PWXHqrPmsFqpEZhGapQy9gHL56gpyQnlVAD0HeGpdeN4wLmlWufmM8+op9Oxvlb5ElkcdXugsk
rE2Wm+c6wkTHiX0XtaNzEJrh3yS6zwgIfpYy/tBcyihOqX82epud84LxO9D6cxcyZOHf2Bl9qgUT
ezVxKf+GNXdqt3kfxhq8n1Hkt+iu89s5+k32qQU5AU2zQ3Ux7tXEa22OChEXDHHVFkxkkuWXUIjs
oiqPdJfGszUH9Qb7BC0Vym35rI3bXsPDw/xcnFGxijM10kMQ5Vc9qASlrGq6sfeuo/42KBHMtNhW
doWANtfnAAJK2W4mHkwMVbN5k1RMJagDgOYumW6G2XSBZbmacpfoc/mb0HtS6M4xvNFUzHK+cLrd
KKESBQGLa7fMap5Ebkqcj/7K807dU6Z7ZADiqfIg0lFCaUJDJaMnx6fCnDMrqWzDW7Z9vb28gxkc
nGdXsGNOMxaq0sBlMGQvhuv86uz5pgDEhReleAD9TQmtvhAecYwV/2kcic8Y3+3K+FS7+BFDzjkh
npd59GkYtceoDVD6m9ozYMhqpbjlD6EjmtVmqrLVfB3mvjtlqYESWb2xWkaKmk1iIw2YvSLWVZUe
SyO6aXLGeXG17UKCdyKDpCAh1d1IiteF6F/MQt/3RH4TTqOXGCwAHYZ4/G2fcSpG/2sVpOO6iEJz
nTs9HRStf3R5Vimjcz+QckaxYbqrSK2loHVkegtHFsqh01rPgz+cnSl5GxSTYSoTT9Vu7rQM6YxW
H9M9rW2GJaPr+Rbo5SFuMBkbJQaEc0sblWSh3gV/XSfRA9EBG2CojPIFunci2xDru+XPoWIQJjL1
R1fCIhKZ6w3YqzeKdnJIn0fQbvy2mNvhcDOzrRWMVz/izj+NBZW+oFnDSDlo9p2P8X3tWtFW0Yvx
NCSzsx6z/rWzjas5X2fJJg7r4K5T9PQmdtFspLDCdT1ZlT2ohCgaGUFeVLC93AhhQM0VmKBeefFL
Oq96mNPbTQpsDPO7D0GfiWt9xa3rDfHVsi7c8R9d9MlgXfKnCZaUMhk3VaVBf7Dse0cLD2VLpJB2
R9LFRJGcnkXhtD9yFB9JgYNsEkz9uvEzLwv3gMFfuVPGUGzKjpaaqusnDV+7HZT7mZCBjcU8Dw1I
fDvPqglBkd2QTkAkdJyLjCgb3E80wsZc61YNfp2hyMu1Rs7vymCSY0REuhsFPv6SyLAwGs5FcBKM
4jaY+kgTyBKQIyMwISOrPkEAfwjs5auOXqUKF2hXx+4DSKJxH1o6uLvc0k5V8N6Hmv7SWRRcrOaY
Ea55iLrR2ECUetGUS8X4rCxQoJh19SutNG7T/bEow9+axn1fqHiF6vTOZXDW6z0z4wCtmBJp0tuy
qgsm0EqYrNOaJ3DYzEc5lGwM9TRZtOx0EYEFrYFV1NIsEE3Ne+y0VOqBXax8i2mZS4c8+OU0dn6C
/I1UjcnPKrCN4naknLDSJ2cvbAJAmO3m17opn1BMffRm/Bl3vwwT+mevT/7GnoM9913zLmNngU9e
6YQSbkdm/PQDxifQ8dMmdSchVbvt9l218m5bUV5ubRMaXuUW67Ydb7Vw7LzKpvlY+egCExm1ar2H
BG9vLWaUHO7bEkLEm29pn1U439pRpsOKrR0vHpt1Toce64CrevOgcm231AptnWEzRQ/k8AEdzU7B
deVjejBKFxmQ2fH7NOOGjHUH+XB1nzL19BQdeh9+E92rxeS5SvNT70nbU9L5UZljCM1QyQj6uFhF
G+0CVXsILcbMOrzfNdqefi2gpYatyfgtzT9HJRlWTTwxHebORknXPscWEp0CGI1jQkopUb65ZEpa
DXr8XGq/rNDxhF7/6Igi2tllfU9Z1t0bjnYb0ZSqrfCaylwig06F56rBlZ71nsqQcwkEjMemLdVD
TOAuwRldtnfh/HqOhY2pSMFUoTg+Gkb3267m52zIe362fbRs/abzp/g57W5Ds/kVjP1jhfaAgRoG
xEH1vRobRBf7d1RZINAHFdVnUFbcbcxdz9h45QfaR62MwyrDRsOE0P4sqACvGJQO3ijDlAhVUmW6
Ui9zlhICl3CP8ycQwWTmprOK8CASD0N5QuY0RTKxqcoPCX/Zum7BIE0y1UkJPvOGlCfueQY+DtB2
Ec/dbSLToJKQXKjQUZ3zRFSUJjOjVJkehYsm2asWiVJJi8lKFVjnCKuMMfioA2kO1GoISWAIA7L4
DwMk1Zd0Z8ncKlUmWGHo/AA8pGDuJd2qATCy6ZfIq0ymX4mW3z6RQVmJzMYaipdRZmV9bZGbZ5mk
pYePhkzWylUytsADpye7rnhUBSUZXB1hXF8v0ZzsalMb9jCLzS2TbJqLcvBHmtcoc72WNZsi8h4a
izfJILBoCQJbVueagnMmc8IMGRg2kxy2bF8WCP0JzSVgjFftXiVyLJbZY9hd0lMo1yKCyeyWhLKJ
eiqXYH5QZXpZKXPMIploli/hZq1NzpkusDDqMvtMyBQ0QRzaJHPRQpmQxs39FMrMNA7QTSmj1Igy
JE9NJquFRKwtmxKZuoayJF9XrYxiGxpS2Sri2WyZ0+YQ2KbL+LZl0cs0t7Ek100Q8AbJS9mIGteV
L9PfBpkDl1IG2aQyGy7oSaIhLC7giKMHJD/OkUlycJYHcqlJl4O/U5zQlhAxKLPnALR+aAGJMzmx
dB3xdJ3MqcMxjFZEZteBNmhOyB3VTSeT7TKZcWepKPEimXtnyAQ8nSg8pq35NkNFehqYnkC6pnER
184qlRl61LdpT8lcPWoL5aklai8dSn2nLfF7gN2qU79k8sm9jAWSYD6Z2FcQ3dfKDL9OEp9zC/yZ
JhP+xBL2t2wUBABySlEEj8gEhL6Ip1C6owWBgYlMDjSX/zCi4kamYCHTBXu5E4KRhkFH9GAlMwhr
wgiX3z2W+YTLGp5YselkemFDjCGoyei+7rnStPqnLpMOXXq+oBvqXUEIYivTEFViEUPTxPopkxKV
ubttM36BCPiTTgt+AzX0Bme7s5rVnqgtIhcrmb3YLCmMAcO5iWBGdvQWdmV6pq1dbhyyG9EJBQpZ
jsKhmmSPwUbzA5n0SVBKQB8+qtVoa96bV39grDe5FUY2+4dBXGQscyMVtdlmJZLLXmZK6jJdUhAz
uWj8/8cO8f+xQxiaqeEn+H/bIR4kZ+XfNu9J0f4XT8QfX/wn18X+hwm1BZciQknLtKXx4U+ui/kP
1cbiZ1pYJnTbsv/0RJjWP1zTVB3hOgg9hTAwZvzhkTD1f5iOpRPMYrgaI1u+9X/+18/xP4NP2hYy
Hytv/vb63/IuuyuivG3+979rhlD/q0lCpYJlYePQNFtzddXSBO//fL9GeSA//x+u2uStz+PqhDTZ
30DhonbqYNLruBUxLU4OTcCEGA3wq2NR9lUnWnNj84ov/i6dfIHymWi0eKhXZm+Lrd7PRETsp8Sb
MIev8TrdBRSIBfnlIFyOfu10XCNgUsnA3ShoCLZFGHihFoN/d4F+dC4YrCK7Nnb3aswN44+ZSnfH
VHQE2lw5d0SbFCsk+9bBqEnZoD+/TjX3Ta3Fg+sWT/E8XwZz/OmUOd0Ls8NROp1MvLeOP+7dJL8B
LtHRaBdnyhygU/XkyjDnw4jnYD0z3SMmoFKba2JRYwQaK7yyY77UWsUaAKNH1J91o2FvblBVEJSY
r3ol/x3Ss1PNkQRN2mK9NzfdXTdiyNRTdPKjU2/84vcQ8mEAtszLTPOpA0swdNDfBNXpHJE1FC+x
oqtyD1mBCnpHsIMb6D9nJhhTS3WUrvi1SpOjY1sPYCXGlUFRfRV37saplR9ITB/LKn8nSK5vs00z
xQfY7vVaN6h6JQVFsLF+0lQbraZ8TjCBs1AYrm28H12AhZDaGv6TZ5rMZ8ijHR3o7GzhlU4T9kKD
NoySXH8HOKHA+UtvsYzCfaIebOrLLchxBwEEZNnkZo6tEYojyg1Fj96rKZThSxGkfCf5VaR3qNSh
/HUPZhdsbX4G3IySB1UU0XTV8YUYlKYDYnhI9VIuPgUIeh3jR50lN0qowJZI02jrztc0upY2xXP7
PJQSsM9OmMoC5N2Y74ktSzz3w0mik1LWeHA6H1X4fBdyrHWffI8h6g+WSkK4M1bioJkypQEjb61N
YsOs+qkzBmcf1u05QUJ2KkX/WDhm44XkzwD+TLa9QGNhNc224WBCQsQgO8XaS5Yy3UFiU1EqSm7s
oiLojgg2c4TXS//UasKL0WtkuQsUcWGfv2YOSQkhWIlcfTZF8lImJVBUGhKMPrTnJM9/Tv1ZdfOz
nhHlAxhjVZnQ7TUbpMo0bsu2eCgG+zpnzoFxPmX7coD9gT8fQ/XawJZLdttFzy8MmSOSWqzrLIqR
cOe9xROZ6TmVdao8TAQT+JYDrL/WoPX+5wJGk7kpcv5E4mh5bCfg1EkzmF5dh6aTpnm+034iH0Es
LbusM6zn9VRlTyWpyy5NLq9FDqDN5lslm7Nt2JP0IUIe4swEyDq4R/9s7gOiLKheGL8Q+8abfOo3
lMUPvtXigVJz9WhE+vwFUFnWvrdJnDsNoW8mwsJJWF42kpggb8YAqp3XZVNnxiASqlSWnP+6rswl
+QMdLvev9/7y4yDlAetATcSUj5TnodX2nJhfr5Ka3eRpUTxtwP62UmdKGati1rvKLZDaZgNfyOmi
n0JF7VJ2alUj+p8RzafhPstDWs3of6A6yplEgeAKGk+LTAp4y7I2GCUIk0QjPf2fm5bteLgv0Rih
YP3z85H8xPKxiWfJZrayjCI3pCXdoVhcGvMum4W+qyMdeOyyTZVvLB9ZFuQbWTiJd99bvj9FdZxv
kWaXc3PTjss3v35Su/y8ZUMfxVdCqpm01JzdVl/QmrT8bZJH5uOQKSRc7Mohid8R7IhUb7jdOMYb
WhR/pp9GYw18YiGqO8BUGF5JGSLXsd91pGadhr54HGDenTs91Pc281Hc7sWxawnirss8OsTMiBmz
6mEwv49hfyV/jxY7kgKpKaR4Qb+1ii8znPSbceofs0gpvLwv4COIWSHiJ3WwsOgkfwbFE6mJeNcM
9UYpkcq3cSm8NIo9iuKENhOgSA0CTI9/9BErGGTbW8rbbDgq0Qj1jNQlbsl9Bg+rq8WxnJv3qkEs
Tcx4s8+m4sMcgcG2lMb2YdM7TxFg9cwWyR4tCnURxckOihO8VVP3mYcdvU7VL+50Gi+G03vQXrrH
GSkk1eX8riNDgWFiW7zQy6Z0GV6zGCeJ0ti1V4Z27DVCfUVoOoOdqRxYODxwG63bhL+6cqwvenhf
c3ahvgZwUExVc9Sog26mvKMfGbQJrboVl3E5rPogCw7mCDTF1v3T0tqJLS6ssMbMsl9ew6zCyuge
GMurGcpwmGjLYo78W9rdA3EH9FPGSKXJ0rbNMHuOiaKqJMmHS6ThihQCXCLIdnukAoxzmo7KjKh7
Y40uwXqSFbYsfIkOi+FD/7FxeT2Vqr4ru2kXopWY1/oIdmxZUFB04CtxhtZHm/iQ49jAtFVQcH43
S+o/2ybLtu+XYi6fFXJ8PFpsdFxkG2rKebpThx68iLECCnD0gpECSX15lzTSGAaqAaC3jYx5DVtt
xSw2OtDer47LAkEBcLxl1ZEcPMewXmwakB5MTiA7jAp0E6sNjEvYxXIRacByvl9qIe1jPxD4ARyb
xtEoCV5fq6Hm0mySrzH59V6clD/NYG4kIo1CJPuTM5LdQFYvbLp0Yso4UBNtmS0di2lwVm5M4Xg5
rvPSjwvlIQZ6Ye8qm1QH2doLY+JgC73cf8clL0e5k4777xDnZVs6JZ8wUwtv6aktRIVlsZwI3y+X
tbnq0FyWY/h13JfO3LJY2nfLufDVswNuGmwzu3pazgUTResfp4HGuCFFjNi8+nljeULQ4VKjjyYo
Wxqj1MCSAEnJskdnuYuWRSsMNLZQZbly/7lt2d9B3Gg7a2z3vgJQ6Xuh0Iv/y8vljWXbbL9VTN8A
Hw81nUG5T5fTbVlLspqwGN9x1t99uX/VsFvOPJGaAOXrZtcrgNFXQUqAIs6k7XcDNJXdTmshhi0b
h6gkBTKqPgfp0v86dl/X6NIRXVaZDnBrSyaMAWAMluMjvsK7/7xSv4+h0QH8G0SHHw/UQ79cs19X
7te6FZc/RUxw0nJgvg/RcsT+tk3kbo9jNifrVF7Cy9VqS8SFvRy75fXyjo75wKvgrWiSZPh18QIi
pv0rXzex4LqLekFIIKOQKJeEquWSWS6lUILKlrXvbVqg7QSqfFwI9F/BxzKOzteWaID6ynaqKQln
y3tfH5DbiqBFWGKBh3dV7oeqEjZH8efa37YpNSBahbH7ChUz/uqImcOWXDNEB+Fcn9xo3unLjaNn
prOs5a5kXrr1j+UQfve1l5eZibNwtRzRMsrtfRPjz5aX4HJJFsTw4qMKNO6UVuJ4XQIwqtYcbqdf
99kLGd/x15HFZYiSHeIRLSiuS7vBmaA1YBOXQ2wvdIvlS6Wh3RNTU2+XA/2FPvnugH91xOuKOmDS
JcxAZBfdtUwGjMuR/svrxrGVjZmqDDwJL+KOsxxhuSBfqTiqy8asbwGgEV6q/nl7XlrZy8tlbVks
h37ZRhodZa/KhYTO7XO5XULDBzb2l1V+/lvuArYhQgCXoXzIZPKstTEwZHtnaeqPC0Hz6z2dRGtc
Dnxi1Bgf7ZfV5S3GYX98d3kZAC+Y1rqtfPQYNsIPou3wLso/qdf4k5a178W/2paTQcQFLL/ytcjk
rllW//bxkbkK0KXw97IdvSXfowp3siyDau331/7Vd/+2LZGyibmhTRn9+R+Tg/AuBuhry2cLGqR2
gy8OPP4vIF48jhb8yEIK+caFfG8bFhycrpKtXutiB54TRnSX4VaVx2L5RjBJBtw3xeRf/ZgFZfKX
79Ae8azYgDnNHx/WxosW6o63fOrrx3199gtu4rA3NAMg5/L+slh4Jl/v9jMJrdgU94qJYHbVYFQ9
ljBtZ55u1XBo7HLyqITm9b7XkhbaIrTQKMSZA4FxN8trVJOLcXm4l8b/Ze+8lptXs+36RHQhh1tk
JjGJosQbliJyjuTTe4DdPvscu2yX713dxaK0f0kkAXxY31pzjpmw6nSlmK4ep3KuDRbIB1b1s0rA
0s0hvOXvjUBIx5PSScLLzTOAq/2LWFnNc7Acc+LmviCkkEWmWHX/8fD80niuvM9vIiEVWS5Q6sbz
pf6vh+ey/XxadUR4UGt2B8WAHDPK/U+uVMy251pEmB/0uQp+fgm0CoZkUpwNHe/AnQ2eo8wrzwBh
n4/ttnq+l+e3nm/o+RAmouYPeB7hp09VAJq+XkVzlRDPt0aDcYpFXFPDAIgb34IbA1u9+R6IbCpF
1Vjc4Z8RZmhFc5XypIk+n7XQEVcEmzzmBVTNBGyxD5jlsxqGHihCmPlBVAdHocUcdPPSO83/9Pms
Qa/YiASwgUfihcxLezpKrPfivGI/vx6VjKYS6kelU4Uy+BcUdy6ncklVWCVv793wGMmLmovFJ4T2
X88ENVxFC9hUQO3dZH6fT4rl8xkzONNLHv02IUhRciUk5Nxnn2/8+aD1Ue8UN7W3qrmowGXH+8aU
Q9wZe3nBrqMF43GiH4EGso0D+MsAQNH8RzaC4H1ibCHA72GjITZ6LqWzkupfCMsnufLWSYww8ZXV
ZvhYPlnDAv0spJUzx4oG9owZFu4+cYlIkajG/kEbc4y4L/zzTWGIFvTwGfw8uTn/POSkpviPVvf+
+dYT69OF6I+7ltFDpahMMsl9ev62YS4pns/+eQjnMxU52oWuPNLQp/bqee96PkXVzgevJCkYy0EN
OvxZ5P0NYR9EWE3UuQZ/PtTPU02NyKqHByqkCw7w8z8sStTyRld/3mqIls+zzTDznhVx/lotFJ5G
ndxzcOVPgsXWxZNI+zz5ng8xPULwUkX4R7OP9C/anPxq5r60xRm7zKxjM4RSDf8mZbP/H1/nYT0G
aWXARUI+9wTVEkwIkVGsI+Svz+/GccyLU4vvAh/s6mbeBwi0PDy//F++R6zlwoTORxrVgKJ5Vw/5
+NLfGgVti0tdQ6NoiC0zJTr+kY+x3WmL02A8klUMTs2LJHIJQKUUvl6gYq4eOanxYEHdRjAe6C2O
YGlhEsyg+6o+VeSXrpOpfH0ot1vQxowbOln7kMR7tBnhETflQ9j3vVhuwMxXN2NLuZ1sGbrKa4x4
lpjoXBBIzEdimpEdKnZmyHuTbu6bETOySoeqcNpBP84OAbowpDYOgr4aUxqVUzKQHnt7HMgJjANy
abt1NQ6bQdZuwVjP1cKoAlMUJvLIF9teZ/txb5M60NBb2wswkvAsWnmp4HkobuLCJYSiIBGZM1qr
tX7Z9X1ghjGqWdLpmPpCzYj7Ba3g+wWt/zOH8m4XOio4cQHZSlLRf3TSuKOzhfR/nik9n/Vp/dvK
OTHjdVuRDvYsciEcp0grnJA+J+ZvgKpkog92odbiqgh18tRvNwKjMyV+ybKcxie7cS9P7EfG8Acb
3Ky1iMKgIObvMeg7lrPxVWay5t2lLLdRyJPExejVD0mt2JH4bEdSM7dB4GXj7SQDSp+8uxz2G8ko
BHtgUgQeSEqIg4hLZ2EYW7loCk9HOWJF9GYUtM20Cg9qtXjNTBk9jR67YkcjNZf7bzUu14BeRpdW
K56U2V7X83DrIoak6HGIN/4pyacv7/iGHyMZ3jf5VS3yiWicOCGs6H6eBCly66RANt4b6qqKHogN
+v5aKhPe/UJEn09nHRbQl9bSxC0G3HuwF4iBo8MPnmCC3Cxr/bZolQ6DwYgBWxboBGfJscYq4Mt1
hEmyxdteqJNwaBVulmOROQ+hkKDvtLVncKdAizWh7w4JbTKJwqIJbk81c051gdVoIfWOroaVVQp3
2Uvz8rEJ72Fv4VLtPfmej8vqIaHWZcr2GOMfTJzdgLiIEnbzWCS/ghhGVk/ZZwtiMUv3sbHouOpl
mXQk0CPIflTEw9ldjF6mp00n1okwlUvD6XqGGbFR/3bqXG/KEY4zNpiYWOaUi5abPellmFSEjg5E
7sdy1wVhIfo3FaOyXJJ0fSOBXq5b05k4QW0GhLubkK/NhZZuaoNBdQbFME3rr4rEBrsU5c75/9M7
UJjd/f8yvRMVtJH/p+nd8uczKv8LyuxfP/HvsZ0oiv9NUGT+JyqYxDTSE/5jbCfq/03Cnkoig6kZ
Okyxf4PMFHMOYzAFnRwHEyHLHOHwP4Z2ImEMqqkJEkNAgmkE+f9laKeLkvQ/De3mXyHwukxjHjfS
avyvQzsEtnWvMkt4Ee/w7+kX2GMUh/+mXldxxnYgi/B4PR+quBs8LYyOzzo4AwkMTGEuiZ8PSQvU
oE3g/zyLtOfDs4x7FmjPL8spGan2s8jLRikOnqjw58M/Bdt/+h7x7354Y6afhtTOz1CHZ732fCY9
EyGUxiCfWL/V6NLm0v252X8+vdVEP4yDThB3eXnUWgMruIECMQs5CIMIyKfb3xQYO2ZXv4D3BlsT
5XCjDBQxrT5vBpRZKK1xw/c6I99G7ZzMPWGLMlH0yl2P1KEAgAjaY9ne0y+z0NBLzvf2CJMcnkSa
9wTViF4ttfuFyrearuhXygJWrBXW1ZEo28Fb6LymMDHO/d1cMtrFLCbMJOwHRlLY6o46l6bTw2Rf
8XzaPhsbT264LE4kEy8a7uNzK36uV5/PgL/qS2g6dRY+Vs8H8UH/VRjj3TRAQo+be/Dk4aeQ6mdv
RR2C+J8diFlFtr2o0Yr6TOJ0HTG7ELpWX0rE/lZAOJZhOJIHpk9LcqtOeR7XZCaD+Jr3KM8ikz2h
QqQkHcF/ar7ns2fh98/37nMrySmgWU6AWf9TRfncmDyLwefu5PlMMiQtyBTsbnPV+3zlzwf9aSeY
HxYPzWLZVDCsDFmPdXfeOCXJ4IWpLy2C7ASFV7RwoOuMRMPErg/yRmwdoP/1WVJPempPP43g4I6F
e1F2GD29bmAg64nY6azMu/mRvbDzChDYJwtzvTjVMLD7/sgzs/cpJPI3kPUPiaEZddauI5N6bL2b
tm71dSpuqU+L9/RPdDBSXcptFLsJyX9wPtIlzPsSiWT72MkT3tmfUmVGFzS0XZq0J/cb/rUjdivm
n6Ndr6FgtgK3IAuJS3Aflo8v4cxdCPcawPn4iE1QHyy46gUSZX0Nng4nJcZVCOMkyj/Sja6QJAz9
Y6UUrvab7HFmMC6RgGZheIYQ3VnFqTjJiae9aT2mzfljwzylomFV2LM5ZFBko59QzTyApJgBtzw2
c0gCx8kCpd+EL5X5Vf1A9Ofj2w2v8UF7A9Brhm636U5Aw/gkoBHB4Ot9pbZJZE+l7X124lvxujyQ
/toe+X71AQLN/UyXiVWtCeGc8CxZ1QduVuydGaLjgaGrAzArIRELsxP4eEtZtZo1Df493kNaKbCy
/faaNTbfSW7rCDeRjKfLsrYf3wKuww6jq8Wn2xEuDIjPtIXPCsgUhu3MbV8IuyJxaSJkS1oxpO2P
8rQu9tJZvuT4b1TWEAtCRBI67YEKlPlkdSK/Yjk0LmkPMjI3ptJcm8fKCKCUMIumv0zmAm7W7KQR
72x1l+JLPxdvppvtEkK2R1fv12bzYcaWHmCpZ5ppUlTefGTTdBQNVqThW5dsGJOGH28zxBP7e+3k
nQMNyXiVN4t3DTwwfkOmjZ/K7/SKnQuq3oq8Uxxk9kA2oQTNyMl+ypZxoJXc/OSbyZZAfHbi5FtJ
ZqUIlDfIa2jKQ6s/pOVp2NRv0166YtZr3jF0jabNyTZsjAoRvYU0MgMYYSO8NVuXE0rNPAYobLFq
fd1R2mh2eG3WbrwUoBy8YvmmDtftCQYUSD/k+S6tich5/Jkk6TLVlTyjdXU7XWl/5jcywHX7q/yQ
YfwZ/5gH1p1762qn0K0YDqIve5xvQCOYcY+OUK6rfYtRvLPFC6rw2jZXyPUZdoABVHZFcFsOu3uB
WM0eNbobFiG8n3nplllgcD7kXhW70U/deihPKudn2OLzHbZwCbSLsgHkiUlu2JoOzjAEEUCcHJ0N
5Xt8sxKXMNjKBoQCR9BpXutt90BpyZoBGiAw/oqHd38TyFtFzdy9t/IHa8ftbjGBn7QfBcecflQJ
pCGMA7n1UvqkxqePwyXFLZdfN5W8WLcBZm1BHfnpQl8jZdnCPXwUI4fPvP3Ecu+JX+Uv+XOYJA0i
HT0EXwNLVGMn7/ezugmJpeMy8ENXWY7IjGEc2eo5/njU9uiVPqvleB0S77Gs9kkXIEhpbj7HMiKU
5/YiCMvq9bYSb37RBdl+8Q2+iOM7LlwOPdde8cr+hz8oxTZ/Z9r0b7fHEru+MDsAHHPhGbwPNDaN
xShpMa1Jr2HyVXCjY90RV9lrwkmJu3/hhp/0LyIIZI0blRa7EyEJ0purHbi8D/k2+aJqNr/DY3db
qeSksYDIvwa0PGDkEXO06b0czkm9TbF/nrB8TjRQcFdWNoCr+2KjL67tnR3Y5JXtpvkm/O39tjWR
hd/36CYYx4dvo+Dn5ZsK+rtqgrIhOcQrc78T3+4VpPVDSwqS8BehZQJPENksHnHu3hS4lS4hCXkS
COy+IFUcpvcKsuu8Z7b00+N0G65S+zvPpLl6gT1KuscGZqhAUps03ODe53t+h4IyQiAKAqgP4k10
S8hXOgtXR4JiwuTIONntGuHLAGEKXRTG5F+25H+41b3b5PLGWP8Fn9psFX2H6I2tV5zShzB7T5Ut
SFZebmc/tuPSvr03K+icMbe+tVB78MnI+ZzC70HbIM1O82WBfL/3YJdIeUDgkVS6YrQvG2wN7Ba3
w+jz8nCCtncnnrHp2xSSIIgoCypO58xiUeuMIJnNdMIy5ijtQU8nwHLr9MNcyavkqK3vgfIi7x67
29lYcUbTJFkv3vXOrVliUvy4NJLeeQkYOQjUW8ROJHqF/FK1mQMCXryRPfNSSCcJI77K2Nm+HTN3
fC09KAEeoKyMfHgvRnkG3aN7SSdgh1ssOvc1nlLvDc8tR1D9EaNvJfJuUsAYnDF8ScOzsQ1mbfFI
KDTj+HitHc2RKJo1ja0aEBc0jYK+EUUkrBob/wbB7jWZFjixa39MXh+l16tbcQgGxTGyrUbmeWFL
lRtmB7B/bDLTBcRHqzqyEJ3nX4UEfBcBG6K6tcwlVGFCF86LvVL7Iukb3Ho1HIhwQ6zkN04PbOx5
ClKQFPsOAJi0RgMxAqTsnVTzYZVgtqhrMBRrM33TScScgwsIibTib+VSbc0PcrmKA98F3npbR+sJ
vjCVhm1c6srhJR0lFK/WfTP5xpdygUK3yY731sGLUNvd30J3mhdIpOBH/a53Bp+YFF92i2t3WPjD
4eGG+4W46pftblzLH3Vw0IBg/TbX6QX/l7Gr+B0PN1orQQGlz6EZmozb3EnfBYz9rw1ZBnQV1nxG
2CjuAI4WVnwic7UFCUK5arJXWOIkH9I3eY/ZpyFwUUKH7DDxbnzhC8nepW8vw+g2ZxjIKPW9DBTy
6b6mVuJVEMRuqXe/13yBBLMVolnNTg7KOjvQBbo0Zz5//ljcrysQwFbzwo0Dr4xdLtvX8RX5NGds
5ZBZ2cH4o8200t/E8+M3mlw5RoWzxUm6YhtAT6TjGpTc8LvfV5+K17TcWrFVcA45AjitG5mwQXTs
l+Fp8ar/cOI0vngWugsIAfVNlH0ROMs8XyGr92I8TgiASKQePkW6129QQBH81V3QALOLfLX0VZvu
lC57cKDS1AOsvGlsTlKB9GVwO8U1OXQKkBWv7d0s6AUyelwhPcaa2w++BoY5R7yBqcSTP0nnLGmA
fbptvSt/uE8jmrjnnvxGrlnklz+I/vzupe/Iokf5dmZXVe+6s/CVOw/z3fDg16SFB7AB01/bboFW
kUCfj1S3++HYHBtpK8b2cJRL36QX+BGPFiZDY13vCbklOLU+pd+8+Vp2xx1/AMQjqWFmvKpRroCb
d1twify8/oKubxGvesNqd3Sm+KclmhcxKI5Kt8x0PC0AVPDxW8n13tq3l3R3u/CKerg3j9guwt1Q
+kPhANpi22T+qZTnMxORpjW5wwibTnr1NeUBqUcFM833DPOp7PRgqj2qCXE3LvnMc7g6m/GBsQEn
JjVnBBrVgsavOGzLoKbNVgh5pE1d9UtUWQaZBjygVjNXM+/LMJrrTSaYaohMTJ59/+9nz+89H0KF
/2oKChWGAcEi60BOVeAj5e6WOE0rjdaE6Y9qf45/iOYp3fPZOI8Vn8/y5wAwmf9LprQgD7JhPZlC
DDZw/pFJlTtUN/+7n1bQLDmqRqxPpwZ6AkQvXbzXTTgwNaJSJKy2cp4Cr37+g0+BF0abl9TE+J2L
oKoGgJTK4+60c6CDWdTc9p9P5Yrxyz3LR1vaayy3nYPyCB3ybyxhB7GFLVu0luXRjhklNL7a+Hlo
45wE0dC30IqIl7Mom9mljL9QLtdNICvLQSe8yCq+NNEyNux4ks7CdcdOgoneh8qdwgYiVIKDToiA
t8pVuh0EC+niIgGT4fNLFe2l3w6Wbksn7SRv7yIy+vXC8HCHYGuQdDf/LS73/cLtqEXNHIGlRf15
wcR320R2uO0/pA82SI817/4lQctvLewu0CzzcI+c3lM++m19ZdcZjiiWwO86Md5+A+IRyh5ruNRg
Dz9wGe/Fq3bqvhZ3J/zturkkVz5KH92TlDocewIcMtXFXCj9Dj/Jnk1qlR3VL8NRD8A3AH+k0VF9
wYEwfRVesaTwoNVabboNKKgHV+HfAmDPexrcfyNPvCbUfR/6AQsLHx1Yk5fkh6KYnd6o2beP9re8
1jTWWzuBa6j74poPDxAb+x1+DD2tiK3CtKS35gSmHPtbVDl4BdQNPAruf4fW54h01MNbsCB3qtjI
43BXnXUH52sVgXpAZbgdAZq83EVaRaTnWMBEYOAIPyPkDzJYGGPtuiSY1vw1fHhwi83SJfyZH+JX
PY61g07Hq242qFTswhZU9TKzk7s1euGGs7JK7OKLaCD2VMOFNquABu2ycL8ne2Idize3V90GArHU
lg8Subc34Ftu68UrOWh6fKRW73dfEocAmbFdy/aD+UAAg7W1zS/kqYtTF7k5Px/wjePiyIgi3Sqz
Gpf7+5H9s7ymjyKuRRaWE+hMxRrIIseiOboJwZgQvSz9KEBuh1cG+OCHEMxLc2OHT02F0MrCbZlx
Iz/DPxQdZRWuGUkecMOXiBr9+ggEB1ksp5GhEAvJe7RlH8wpi625FZYQpqegPyc7tXT0S73C9Ap8
Z1deoxM2Hrl07j9oAQ83xICJHZ47YtdGm+NiusMXrkCZo3y5j2wttdiVfsC2ExIkEhDIGYxbFyc/
JfVJWjbBdOFo1L7pEUBFQ+hDUqz0DCY237J76eciMIivSuWZbARS1uDSW8hL8UhxfqhyF1g6h70q
SfGza9LjA5SW6ox6DBSRfpfVtd4E4ko59rSfuHHmDFGshXiYHWGnGSr3qW/ZDuTG36TY8mKrQgph
7/5N8cf2VPOr5dwsE1Gm43F0GROOILvoGNAjQJP4JvxBkh427COF0B6vj81t+MSWgDY/5j7R8iJ8
rbYRBbMZgifaf6pfeaDnMNLQgK3ojeiSewtPM+Xx4glv07ICGOcDABbI6Ios2KRArwvZmrjG6YNd
ig85ssKH3+NpFBzAs9OXiIJijSls7re0dnudz6Kr8UsXAe7+iRMDVTmXIQ0gDnh/oCuweGfzrX5x
kkQg6ZHu2fVVfjjqV3s/5LjQEy+jIfFOcLNgRR8VBKnUKRnN9+th376At9KBvl4qKUgaFkleF82J
pXYYNYcuV7IfrwCZaWVooU0f665eYI0uUCHXrvCbNW57vQPg5UMbt/AdmWQYIZJ/2/hr6X9lHmLP
/GqsQJrj7V3Q9gnj1bg12UzrTvt1MzxQd8pWxizx9nB6P9lhEkgwb1zyq3m8qy956o69I4p2lh2y
9PXGynQJSxur7tD44bhtp7nNMtvukpfpxr2X5lC4uRG+eBJUm0n1sWTRY+NA04E+QU0PdfO4DHv0
NsHtdHc6DicCvgNtLXvqXI5u85MeuEhC+USytdJvHzKuUS+/+2gPTIxSmkWmxRlG+QHYS85c0rqf
8wN253pbjW90vbgT3dR9ZFIquNxymi/d1V/ooGF1u3DtdoIFAW+n7e/70rQ0lBCsSpt5zFNa2gqq
ocPZNP+6A3Q2jiNKk/t5XikAgJ848lxyiwvuN+Mw07JYYQ0uxi/uGi1UxITlBnx2z8q7Ls/pdtzr
V8VhJknGgvA7KUHPJQeP/qtXnVT2hCi4R6u88gw6obE36VZJGQHViypGt1i76COWi9/n582BUVzh
MLAIGB+OINhR5+dWqZLIZt38atdWniraMd5/QJY6pLVVVAY5jhZm0mw+ldap72AzfFpYxi+3WmO0
47u/yN61ZM0dilWUEwujuC6y1bS61/Eo/XYcZuK+LCbW+ejSEqd3lyCrlrwbw7PR5Q8qCsxoC6kx
c91UsljsoxfgGOz98Zn2XNZW8cmwvWIS8N5yMr7fr+OWK40FG3YVsbUy7gBxmyVnQV3DOcuWzRJj
7B1HJqdTuWSHyme1gAgmkW7kPgKu2oV9S3wFtuq80Mvsb3ntfN7KqR0DrguNYTiUrbV8JfJeL2Ce
M2VfMglOEaJPnpHves7Gn9hle+zh9oDZneYgz161u0vI0R3KSes2vY2NhhXkNL9nVpbapdfJ6Ugu
pBXxRaB+kUxA85MDfhu2URWE+j4FOd9xKrCr5LadzoXR4mbHpQ3zJZNczLDziUIsh+l12YFgFSJX
rH7ccttoajdmn3yztcIzX1h+LXI13wZWLWooaZ2ZHtfd+Cu2J9Pw2oHd5Ytw5qZIU7Bnl/RTHtpw
WfqJF6t7Dop8Uc7hITwrPyrl/8uwHiDYXGAkgeW1wsAEv0/v1xG/k324bid7KJcwpblGFW6wTGF9
+iJIBIVzyYXJZJxT4jL+UnsR49AxHLI7uj5HJbSbnfh1H1wak4+viY+Ccu7QvapAAN8AHY0OGJDb
oWUhmdvRKbvFcplUjjce27O2yj/To+Bq1xp2agQiymqeDf1+XIoXAOJ/ZhOED1v0IpuxTrFcTN9V
GeAXC4xPll+F0/LMTRLQsnDig73187Xb/lKLY3wikpRkA9iei09u6ekKutbK2FbvIuzZP01nt+09
jHPXjVYiw9/26dikHEP7tsJGW/AtZW6sMs03e3o6+Qt7/iv2D64V6ZdhdcOgvXfGM/q7t5wrgAJv
5MZHzEkAUi5fF5KlYRrzqMmQtgrw+Fz6wPQxsRlIq2kj/bHqImFhtL7YhWvOsu5U/CikSVtF40yc
CRa08ENH/NAv3DNWcK2yZ/tQsnow/Bh/IS+skn19DAPO1m9eJIkcbbehWVqBPm6tenVbKpRuPqQd
iW371XirXxQXB5tPfCLUCIxBEqcnTZ3+j9uymdkAwc6UXuo6ZVOyyjbiTn1gU8HUzj+SHYrzI2tU
IwcS6ekMyIjqUOcy4yauQ2MTVex7vI4RfLlhazd8mV9cnKBGhwsni/QjdQ6fnwW6+u22ghvE2X+e
LngTuKAcPr6fa/b62DSn9syimNA/oX/zGlMmuNJS+Xh8mResgvdzGtr5lfuSquyIBYju39xoKP9v
G/l6q51IWxvfVCeLyEYF2CRL7BOUD6/qoaKhc0olXjIUPUfbSK+obLPLEPS/GfueVbZLt6RxvKuN
VS6zh5VvirWiu+BD2O7BlSfirmuYt1jSsnLNLZovippgcklwKajAVTd5kzxQu1a5iV05ML1ib66n
YDqO76JvbCDOVmyW4APNlUO3oyXOoCLyOBqNdZMopFyqiwg25Bfc5uHEGtnO64ZFWmIDMRkyBUJ4
tk/0nA0wOuzGWPmoJiu3qcGpo0ix443qQ1tgHPAqYAibnDle03BkwyFgAren1NtAU+4ER7lEXcyu
sswzTn1vFWuDyJQC9rWVwpok7s10pN3DNoJeX93lc8XCmtKLotuw6imRpSATXQpEkqu+xVWz6q7j
69B66uhI70TbOBx0KuYeejWbwx27PgrTI0xC8Yo7flme2fGtGQgs2VjoZ7J2zW32AigbCRF9vgfX
SGq1HwKdVhb9MCCniXNn8Ynu6H36Q448ltZiW78vOq//7t5gH5pjkB3qzu4LIAqW+mashS8aV+rg
KpfFqhH96Di9jYRqdnhX7fInoULiVdHNJzqgEoJOXmkPZIKWFDMAoLnJAXcrknYiFyVIyxivIJ/U
ljYd4kRiQqerGtnChr7P/XR/bGRX941T/Y60JWYERTEOcyOnGUOb5Kik14F3FC/H93g8qciZ74Q2
0y90pA2d9O+gXdDz6o4ctvpm2ShbmF/0N8sQnTstcpaRAPLi4qez9T/5jaHHLXTz0FcZsYlBvJcf
WzFzWk4LOyR00zi3vV+1HoyPiG1wBpMO/CSvhxu0g5k+AJ4rkNZUwG2x6Sh+V5Zoh++g7ci+edCZ
lubPH7MmBtzpKBIIc6PSsLgK2MM/jvcdBFttbkqVe+Ob1Gb+MfuC7I7zy023rNrwsJhmhD93DxKI
x2xxX7+AUwktaAseUk4uHkplbiThVnXJp/7s39SvbpMMVp474Sc5rWR6sPymf+Xdyv+6D2Oab1TM
+jS/XbVrAqNAu/zJr6SavBJzbw9s+O9X5W8ifyO2H/E8G43sPgpUw+NKG5bp8bbYE3rR1/OM83Fb
NcIeAzG/McL2h7MExK/FQFLksNH57/3FbWWkK4icqgIGDPG+jbcrG7A64u+z4vmedRa/0CEXRiCa
PkNLguWIchkhAhnoMN9R1tUPhm42Y6IGzZVfhL401xHMROEV9TYk0PqoUJRDdmRG9y5jJoTgEnrl
5LQ4k+jNTI7xSXF8eyHnd8ZiL8cVBQHzQjZ+zsAF8F185PTWFg6rZWEeVNWPszc1aE6i6d0NChgr
+SZOYb5lOVAxPzu6542VCU7KNDjbMeAYTZrSTD8DNi6EbnAtviRew+ZrG15hSxFzNbkSMKGAo0cF
nB5w3xFOwSt4GFZ+QLVF/xPQfO5xO3P7bbRL1G0Law3mDDUoEQ126LNkv/B2qYyTd6rlvNoUxD08
yoAazfzUz2j1irf0J9RcTvV8Q1i6a3zQCdAtgpTTK22m/DBtwhfGp90rgSlYIE3Txwp9AkudmR8N
VE4aJsmlTl+4pMeSd+Aufsdv44ObnKQSGW0LpMhTbFyBNXP75g6Xaw6L63ACL/ubH/BhT0v9u8QV
7qYRIj8iLTYwlTRffYcrDDaEOyxXUuox65/uYHDdrsHK6nHSzms1B5+y99WpG292K30yE9ZFq/vm
BirbEC3PpeGSTEOZVm5zMuDf4MnsFixHEpOpB7VNPaKqc3GG6LJTsg/jSuO8XljROfbaU2pYgujC
8DCKILpmRNXtq3NZBvoCZTydbVdM6NmRxYQffH8f30zC3EtqZxYKig1eitd/pfR5fLzUlLRcCMDS
3XZ73xZL1VoEtI44F6jsCNU505e9x84M3jnpe8D/6k5acXtU3kjU8NoL1PNqEZSETZ0lcEwJfdtN
TNM4pS1Fygy12Cl8e5xE7JPyFcFkxwtkDMEoKzDok+eu3mFGs7FpzpMqXVuGkfcAg1ys5OiqvWhu
u8KsTdh48x4jNkjO9fxa488ps2/2jf/LwR1cz33PwJyB0dh7mu7QsqTcUBj6KhuGpwSK2DeXMdZ7
z5jyLO4Xy3xXv2ZHbuqg9QEDOgT4/TAwIg8+BoK+ZOBA5EGQngRll6zGndYRdmNnv7eLcEFVmVF4
L+uPwk9WkvNw6erInzS7uyv9/2pVknQh2tK6uRbuzV0su3N84u0QxCq6TDnkZbQEwUrLjfcdbcPd
tC183ATMU5J5QgehlJOG2i57bV65NKdXTjIWPKn21JP8brBw76beEpdmB3p9M5QfAi2MN41mTOeP
kwu0JZuYydp65zDurn4Led0g8qcnxKyMWzSfPeVOHrR3tNp21jFzIX7cVVleRoeMpzJdJVAIq60I
sE9f9hWkFbdX/MfELAMan5vfPC3l7LfgNTF/mCTf6Mmgd830kuEk6AhXW7yIW24szX3F6ItPT3/O
4xLVITgh1ZlHW/JH8xuf8q+psItfBsIHfj1nzHwQVpg3dZiYbJQu7br5bQROEW7plr5JzpViGUdD
mN+dPDwnS7S2aosRIJQcYiRQzMIrWFAPIQS3x4u0Rke61XbIhGxhbRyZHU6Ec/zAGiKLkXm3rTMo
hF2XrLX18Hn/TkWuQSv5Y86x7F6ayQK5QGLWOL6F/YsouzJFWuoWh/B9qK2Szq6+1X3ITieB2lZh
0Ok/ekfuHcqNnJldx27Wun/FFzYVt9xv4Awy0WF44vYrsjv55dKXsa5COzpU5yy3ANktWR0E0hQI
2tqYJfCYAMCe6HIZ1E4tUwMr+/BXPN6ZN38bmd3ZyCLO2e+C7m1JW8KRLvy9weO907PathchkM+M
FBdOeVp8aMfpI0wCcSmRiW5L3zC34x9YHW807tTzIlzCVfSZLZ51LAjM9U7NKoKOewlPLAqasEKI
hveiQpe/C1+M7RgwZ6hwjZHCItrEHOxFf/xO9x3Dt8W+FyzO+OosfygMeeJTpjjV2fgCnqrS/Fn3
rwxPHmQBAvT3DVxlr/yO7tAchC9lne6gRkqNDaqJCg89yvT2uCItDudRa0ujgb7oiSGzCkXDRf0m
vSMtPkVXTrvwJNBsto0dI5/q7uSbz0+21SkdhmDyU2qwX320unNNU8gGKrTjNcYnhQXvlJwfJ7QB
xKv0rOAl6UBLuMeQUesvk58xN38ZH6i5yfzQDlk40S4wGz3lN4exMoNbdFNu9ns/aV50aNdzhTxx
40UIYCEhOdOwXHcv+U57WTgc0uSK47xfx15zrA7mUt2nTr2ffOWLrEp5tJCFrKVA3Rum273HFy7d
aEUQ0SF7GR2mi2CNhNhF90JbnrLz4IjLwo8HW/IWSDr0AB0ebRYa80eZxaOa30R/6a7Di8a7ZXz7
M7dsyb/dMKV8ONF6QXwGnzPb9cgqzkqQHbXQ3ah/NYgu2tcBZK+4XnKcf+jFQG8hs6lXLeQdCN04
fRHe0HVgiKivHgdZWmo7Ssy0fjVXwjpn+eTWU284L6tVdi5jR//UvvheT6Df70wIgNP8kSCnobK/
NFvJEf87Xeex3Dqzpdl3qXFnBLwZ1IQECDpJlDcThMwRvDcJ4Ol7gf+tOjc6bk8YohFFgUDmNt9e
HxFbQkTkNdpF9n5KpwZqBgqrAooyfBEG0gKdzLYB5rLBBoFTRHlq79F9ClpuZNSYYaSfRO+1/jQS
JC2+qiFLhxS5Ub6bM++EWNYBBQOd/kU+Qv7mfRIQFB39TuMUxp75OTwVT7DOKLyUmwo+CpXt4pg9
9jfimD0NB1RU1rXLT9b4oJ3j2ZMHIvWapY+PyI5JghjvnVda2EDnyxv1nbrun4mo6hy9lOdVIhZ5
OMyE88G9az7jA5fWQj31DU0IfRsMnIZNfhZs98jn/Nq9C1HEood7ad+wroH9BYGKdXt6a+juUp06
Ri8oOsTZuqcq0FOA/2Cne8rAx9wjLLtH5nrfvzevitcSR+e7+pMVG8sH8HU6p49+xw7CTmMdUQ0Z
DTI0CuFbAk21uYlw5LwnyrYvTE4wvV0RHrf381P3aF7kqQ3y7JAYW5vI9qUNWGDuBmMnTu5THh2s
WwUBCTsz5Y/lWzDn6CGKYYJly8ondmgeKbMQ9c4x5INgDlyPleCttb3phV53+5K+uLD/EfVS8d+4
zxgpOIRffuQNx7c8vCljzyaupWLMoy6QQSapN/Nv4m7dt/SJhKHni4yCnKTJby7tbUrMQVrTbMGk
VhqRsl/89J9kqskYpLfuR/jIXDdLotIe+sKLlT2+AcSToTyV9W2q7K1v6zsDyMKh4iCebRublT1t
9OSNnGp4A+w5zb5F40q5swl2i212kTAC99Vjui9vdS7MYWt/igs7XaHfFQAg0LDonFwG+ZTcY1rS
y71bPiT5vdT3YYzpA/Kk7finof/3SgwB958wo6KM5TXUVp6jb5gQWkiZY8vlw0qdO35R7WXtN+p2
yoIBe0ngK6R6BrT3Tauilt1zlrUV1WX6rhSv6DUBnkUQdVOd+mCbf/BeeGfNPM7SMvqWdbTfC9Wv
A/mVlAdsYRFkn0yINpCDR18vaSWsC/KCC6zJ/+wXbNbxugFHj/O+/zMFMA25gsa1t2A+da8ZEtVo
H1dncHm4EMYwZ/Q9FoywFZFRsfJhh10h4rNJ2rbq93yMoaxtYUmxH5HdULeMth2mQexVDUKZlKK5
fJn6O/vg0DYd90CXi+nMPk1behex4GDdPT9EC9MxxwYRhHXUhh0RCR+4yN/UEMlovRE4CafjAR6n
yqZCM4LYWlsPf6P52R1m0nBNxum+r0CO3GnFTVHvsYRWJ/jdzD++CHmQ42UlTtHtogdZ0Zg4TuON
nn/N1tFwEIu9zA7lmnJPWEJcRixEkGDw9VIMIWQn7NZ8J9mxVvJ1LClavbOLSSaiOuaT4f6NnmV5
yO7yN+PBvSBPGvDk7rc9DetqL8SGwKisd2r1GRmHbjqbExqOFxbmxDqMz9bXeLk29oe12/+3z3+9
q+qs6laB1+DfJ2InWqsjLXo4fgHmMi4aRRvKAAzt4frYHFrGzu7tC57e7sFxFB+qDiq4jiuhFhTl
ILfAtYjkQCmFn+waRb2cVfPQtGdHGOSK14euT2p423pdT2n7+pi6lDyN19Twz6+5LTjypnGD3lin
P1cogTIljDWvWvvrY+36RJPBELjezB2j5Nef/j5xfd0/vwKUZDV4S0bYWQbtreuLCkbhWPHWN7q+
FENHEpNUy444YrR30XiYarJxY0aoMoR7nQ+rWrBsWtlVO0gqwYwGSEv7Hscua/as0k+es2G+aaP5
fgq7HkQn31pV6OadVSZ3eR5/unrxoBviU1PGHvSGgcM57Y0kmw+JSP2W63UI76Zy0oO4wvCizt9C
pubg/eXTLkdPl0XjFCx9BywjrUjyqCC4ENbMHFnsrKeKZwuVlMaxSZMHdKK5nt6KJHsrxkoexoT4
lIkTtj6LfdMaEhpX3TDtC4vOdiI/K6XSTkaILAo/mtkxfL6VQ1pyjExl3HWqAyG4pzQqL0WvqSfX
pPvAxMSPo9CLd/RdbdOfxGLGaecPpkK6Tb4QcAyYoeAxFugiIjDKE1qWCfpOE7VFh7+4Pw/IGjvJ
Rph1FJvBnh3yKn4bUw2jdbYYpktC2gODW9cwUDGYSFKM8XLyCBOYL5LvBuGlC8/MTBB5LUaKmG4c
byILfrqCnNliOh+ztd2y0C+vY2ZItcX+SQvzE4OYzMsTUDUVYHbTRpkwOWhf8Fs6pKgpDJvW3qir
qsf0IgueUGoAu0KWZKx32HtyOTfBXP44U5n6zIPCbXqoyR861GLtSBqQzpE3GYv0mE3k11dkahK/
JO1YPoQVjiIY+94DOsczTzfnsx0zE1oWC5W4Li+Onfk1zXuzFEBNWAPnimlyDrnfYRa3UZN88ZNi
eAuVuD7Uxa+SonyAWE3SNOVys2Tm0aUXMDL0kKjUHFo4wrdpD6m6X9eavPxMGqYt1Nu0BnUuwZ9t
qqUnI8/sjxhSXKCF1pcbLzdMPFKUclSUxwreegny2oz/KDKobWo4vQG1Z8w0r8I9xF+CXi61g60P
fjVO076fF9TceLiIgp6iblUvDWeir0qVOiR2GJqGODJjMUud/BfzwPZUOzPAa2oiTjKzQJdcH6GM
FXQaBk2enNjV/mAJrH+NIvpJYUIHZc7eluE6DfvK8HtqaFojxvPizEzR61wlKdGAkXY4V7MX1FTQ
mp4GUWtYAvyrxWKg5Z8mltK+1qZvNjQyoOpone36UclICWD/UVeGmEeQoFyilK0t1d3HwcCwVa8z
02tZytK6MDFSQckvLyEnkheOFCO0yPGaGotCFdPQXfkrRTac1YyV29B0zx0aIvKkSAIL56LjQEiT
htEUhEuVbRtEt5VmoDPEgHnqcyVYtqHJhlqNeQUS1zpZHICxoXpYwNKG5ksVPMJjcO9oSPyXNj0P
CYFK0RH1lXV2L6PPpJuOKuO4CBEdCiFGxGyos50N2hBJJrHKG2mRJtFbXNFSruwc/JqWBbPeDdsE
U+NAG4xy12EMQQ2M5v9YUvxvFyMhAc5e22V5MbLLVNOa6ukhTtmM+HngDI5XhqygiFXR+Exc4RXZ
rNzbRtHfVRopTDZ9K7byPk1815Xpzr6AK4ks+6uryO2PYQxWXpv1O8eg5CiMlxJMGNHEKgGaabik
CmLbokSDa7YPUyGM94xyo6bTq7SpBUfxuMsNcZQEERoo743dOf0xG5MPEPWpzxDdCftYG1XkOpw/
0iCdIsYSQlQiydzcu2rP9H+anyqdNnHaEDn0qo4Tb1O1u1LMdxpeo3A8Vy53SNrT6o9gTUrE79QM
7amyCRmSZTcsLeM3dnxXqpF2q2jDW6sNzxV8vmrAda6fFNJ4m/pEjKv4bVGTgJo07RcThK+SUWwn
m7NlXfO+rG+aCB9EGNGnaER2RIvY9OYpNokvUpcmuXsOWSIr503JKFOGRUoDnwkFNZ37PehsX1j5
szut4wrW8NE7cXhQbMJhaX3lVvFn7i0XSJIcIe5Tgy/82LI1LwuRlmhaEcNUU1WcVZGau2qFA71B
vjRISlpaBBUhGu6TuovxJHBfjEphsDinTsFlhlKumxCKOIsXcZaj9Nt2EfM9dJxlmVqH3NkBhazo
5HXw6RP5ogwPMwZkXfWwfsRjaMecVLElAn0OmWvXTc6T/CVx9XgXA6g/agk9mhZndto4aDyw7EVb
2HMp5tXc79yBYLqk8TFaYkACrWyxAhHbJY7C3Tiad7DIETebBlwrrOYHNa6hOOeAxYt5X9LmkU4X
2Ia24Da1IGxYJIYRBcj4pMipMdqzuSsy6CO0NVh/wdunnloAHY445e20w99uLVN3BOJGwnfqKn3B
WALaFVGrG6uluFwvGAaJmdqXFio0IXrzNVcoGhTOeenF4hsN6okKFhTKJXDa9ZjCQob8Zka5XwHX
xuOG0b40ospfm+GwGUPA9CFZGBTvhA4aKQzCE4lkIXKoGupzm+3s9l5Xa+HHpkKTEPvmbWpQ9egs
cr+RHXZj03iKbXdmAjGnhynQYq98yXkcN43V1UHEEPzGtszbeaJmXB0BJ9CLHejvJ7YBTL7iu2kZ
lMlE1cE6NtN9QqNdnfJdEiKQb2PtVXWoLgvOb58B602VzglJonh28w5ig1PQ5MRjsOmN4lEr0xfR
4OE4sSBHQyepw5OMrCPm8E1zLBxT5pbYTIrWfu0yU3spjNtZb0028novBgqYs5IxsdVjC9nSdK0d
nLIcU77Ng/Md5sUjkPflthjG7iQjPDXpB2jQU0+mFqE0d0nqx4IqVOs6Z7csPs0wXM2e6eJX6WXC
dfyoL8PzzBnIyUpYQ3RXyy5gspXSK53GFCOmbUHshY5rYfaG/lNhGW940ASuQMSW2iGJb0INS1dy
Zucb9UfPzJeqbVRvqhV/krikYG7vjeQvnjli/V2rRlBmSBfiDvSnfYA5DwYUUYOmNoEDxGRbgMn2
9AiedCfxIe17kGITRSxR3tYYJ1jtwsAYzYO60HauUMXdwOf3ejNqccLB90TE7/PkxHtLrl6uc1oA
qu6VfTRTTSo0dwkae/THFv2P0tHZNpQcUmKXHsJkgTUvL01eJUGpx0GcUL1SY1T8VdowhpQMDCuu
KZBocx/XP7Ub2aYT9zYCVXGwB6ovbVp5mRjdnVLTpM9j6KHGjYW7+daKaK+aFoOMivpryv4bjA4v
iy7IoOcT8R0HrH4Oi8U5NGd36o3HRbOYuwVpUDCSthCcBMsLfB5jxwT4snfVI6gEChNQITQIsGcZ
mzRTGoEbIlohfAwwPKdKP3VaQ55zqaOCgduZUdLOBOuNH65TF/F2WWx0V/JmctklJL2fDjrC1p1R
Q8rhRdf1FMxZcUGIMGngKBoE9Y3KV40NkO4rovUhdYKbtRv7MNvNyZiM6KFOMy/CcrprkSpCmbZ2
RtN/2G4tz4XrnmaXdMU162CcPkrzRqvxj2FU2Be2QwtoTsij7ddYNR/7HF/Sgc/KYUpRExZhRgCZ
Pc2R85XgAbjXZ93dQYl+wDszOhcGS1k5Y9OWCVyhOKAmdVJ84A+xWb9jGRYS03VvhZbQ11Cq2yRs
TETA01Fy5XqFBci87zkK+BiSlOSMNOmPSqF4dTLeRTW1PTVoIkfZOdW4dXsip6ZcztKMf2xZwKGO
vsKMyk6YzeCYVHbavp7xsFJvixh3GgGhQd/BhUdyXFNUG8h6Wfzd5l5x6aj0SdUF9arsTZvh4NqN
2GLojA8r07LLSBEjIvbsmBBpzBnvrYJhRScBKQkd0HfN5tQohV91zjtERGxyc+hmKrUjPKNRCnUU
3+ZZXFpGC54UmmYy6d6LKe22sS7RTcrMhmfx1mQna9RIobXxZOnsH32MwRPAF36a0c4pkY7tAuBj
3GxbP0mQarTwWLbjt7Is6Vb0Jf/pfd8wAy0ZKYvVOfItk+FQOSbIFOco3YVYfyIizx7xJkrw26FX
y7dRbXFg9scc6xC1oGNEFk0938m8hLTjgNvGRbUb6l3dLlPmIxib/YT/JGXJkfC8pHyKAbvPpgVn
QB64kt2Hrj63+S6eh7XihlaQiweNU13g1SkPeoXJdtjSVoaXdU9N4VnkKnMbhdjrIV+gUFtqINPw
AaQv24JJ94nmxbbrlTNQGYYBzAIVJOXGGbG0ad1bZEMQpO6lQkMsnV9SAENXKKgdq/muiAQHjIsd
olgqX01VGNs4VJHVuuu8bPfCcPd00nCZ3twZZeniwbnsG/jgKGLNGLLZdD+OKpl3SzAT6iml0Ma5
1S1qr5GIbpZwDZZVTk7iUgQ53Q3neeGBRqa/63457dBSjUpPqhgveNPd8I+DhupI2ITsmGEfG6ys
049Mz7Kgg7DpDbgFYqSMStDOHrQJ9fio90hLZo6vsn7vIXpSHVMQLXTzV8XCgicW+N7165xigV9Z
PkNSLhoR5L1Jr0+h7zJh+QLL5mD0NDbMrM1vprXO1+Fq1MZfOJIe27nPThCcOTscg7ZOGzHlg6TV
Ia2IYKtgSMq0rdTtQ5w+VDkyhijuv7E4/9VbigNNT9Lj0lefDEjiNrP9peTo1hRndtGAYKdPaHiL
iuQChxNmueep3bMLMADd6uh00SPC95E3cbVCjE25ljKY8dYQxSVaOPjWpCNYXbTyMLTo6wZjKcm2
ja3UUZPj7ucEAxqXFuGjWWFA3Y7t78zSa7rxfIYXtXBatBYiRtRH0jVDDy6SvO2yeD+Oy80CvvVU
Ouj+pqU+uUPfeXUboh0ME99Mw/usRXwtFg2gDoGOCURzYxTdi5XbtOAUz5KvS4SnJkCQl9HQEXON
HTbW4Cw3fJ/x3hALqpiJlntpFie9HBiU6tFOzzPndSF2uslcw/yi57hMwrTHSqdGWdWxHUSc9XKp
FAyb4tAjC35FmlErLfT35jHWAMisq77NF8qA6bZLbjU84hgewKseYUetoTCs52bfZbhQqCJ8VFom
RBb6wvxjuZq/5pa+GzEC75itEHpyIiy8p2KyILaQQalovyyUP/HS4IFckt2Vg1S5AgqcpA2xaXud
9pqWb83SqXwrcUloHfcJDxIuQosT1aZZKMnh7zQWG4az7O8lSdCEIHwfOoVsx5LvTFD1fIlte8ad
RWxjFNUNEK6daFL6HKKP72fry4keGHGoqUnh2TS4vi21D6WnmSLX7tH8Zksyl9zqPvAy6Lb1rguN
t7BitpQRrKPSo/PIh/izVygKpTAD0ir1Ek0SVqU0KbumeeOSo8AUQv/XFeO91Qe5UXWEp4pVasjc
lS/dko9LS0+jt/AprJACdPjIuvjV5DL7ifExvSxI9bWKVlm15rEmKZxKDFfL6AyIEJIRJZApV8/h
kjiPZktDRNK8mil+RXqi3tqV6lW4KoHVQqqZ1VP5uOjKl1Or8Re5zY8Zckmr1lPpmlQ19e6H/e29
sKi9mH1ElHUHs6rdU840p2jaRU3ybigGuqzDINlQE4Nh3m6grMbScC5QuMwlc/u95iV60QRmRBBj
w2podblj66I1YVRHW+b4uajjV6ilNV6LqK5CopM5bEOmrkecSHN1Nzksb+Wsfuah+1wuKfMr+XWx
ovkUTkDJ83dH7WSw4I54biYcg/pcqJ6VKBWCnOZzlAZOKlzlFe5p/owl1skFEjukxC3VAu5qVMMb
Frr05GiusYnqkuKGoz7VbkNuWEwCqSdDcebwxuaV3GdTj2Gl4z46+Hr74RKi+m+6Z6csPWtuDHjF
DWOplf5o9Kx/pWq0Xh7VgQ0yL0CjqtWMP4VOXrDPUeOZWPvKSWmhjozWrmiNY1sBY7VRHui5PQSh
IAh1mOTUw5JVqFCYRyBKUjB7cAjdizFmRXF64yCMAQPoqN5mZerudWKLY1QZ30kh3LskrS+LwlCn
1PRpB+4ajz2HiZeiJJA3LN9KzV3YKLtx7ulZuiWunF8S4UnBwr8lI2zQ9mIQaXd0HcJX0NO+s+iI
9EHCyjj9bOvKvjiUo8ka5o012i8u4ruCUT9mXozZN2vxC0YvkJZjkbmJO3tofyIKb37VopWQNaR4
FyUGHsjRtgkJu9eqfaUU1S4CC7mRcWTvZbi6bU6YYdn0SLECIZBrCA5sgaI4FGgQZo0VQ6V+FS2t
hpR1wthmGN6jSLykFUyt3CJLjuvyTZuXYq+Z2SkMO9BwkvFDfVhFln0PE4w5fiFZSCuVYrPeXVrh
gGKIYNvbUWzuuo8B36O2m+kmLZKhDquFV9ANHZuVwLxKZZZHKRd4a0lJb3+hHDGxw21T1c33KZBX
v9E4qmJSvq3BfNC7wnx3sY5OnbT+SK3pU+nFrdZaZ/bai+SbfalD8zgper6N8ec6ph3XYLF6LZdv
E1nxPmzhyAjUDOU5kwzyp0jfC8ni3zOWxUYybchH2J+t5jtfqYvJFeJbrXjH//xjPLf3sl8HqlYO
JLYoVXp3fXnU2M5Mo3pNIkY5eyT+JdOh64vWm793i8aCiXC9/8+P11//j8///fVlbJE9/71vO3QY
ZaAK+cuf/Bep+y/8+cp9vnKB29W+9+/d60/Xx/7yof/TY//pJSG0mXr8VjEmg+dr/YMSD7Oa/2Ze
/8V/frwii6/3lyvpVxTQPjS3erw68l5vOLuYuP17Xyzh/9w31jlb5miSN7tY8EtcxBacJv5TBqXM
Y571yzFxRH8wQiwmavwBw0mHlrM6URYjRlOxEpvHBSddz3UIaa53+2b51xPZ+hLbwpeRk2r/9xeu
L7veFRSFAkvGp+tDiWkYx0lzmGQblAwSng635/q66zPXm6po+eMknQ9pojO4bZUMdKXrx7g+3Wum
eai079nQTATD7sh0q4VWIIEidiJwgLK10orshmZ+mLMXNzXdXyPtH/uUBs3Yzu3WWp0orjfa1COI
iKt2Qd+4oBCBOmNX/Q+IUHQXjkn1M1WxgGMDN1o6ZnHX0S4UYpsBG9snK8UpXUFR5fUEX+9eHyuu
FOrBxsyvxWyyUkfGG67PjCDzFj+syz+5pCr/9/fyLmZDnQcLijhjcdn1Ha7vXUdiJY+I8cS/kwR/
/94/f+X6tv+85vrU1NNJUSXw2r9vDn/0X5/s+urrE//23v/fp/++Q+2kXeAO+D7871v929+sEmef
ZO0pVwmAYWax/DkFIAXTTb04ch+lgXBRU5mzs+f+nFF6BicFPWN0SpphIqF0+ZkZarO3m5CuQBUf
8GkuD1actmcY5HSVMvr4eMCPMej/Pj+ICN1KU4HyArHiha74HFvl1zJiiO4Njfg2J9RviVzIOE2y
bEgFwrKoidGz1EIyT7fEzmWWMIhGtwtCeh/CohTQ9S2FN/eJAKy6zSRLmtsoSGcV6OR9hmNUNDYM
K9GsH8sW4adDLmJMQA06GB5l8WeMEuG3NRooYgGwifNloETnMS6PusiqnnqLBkITQwZRUVKMVMk8
gm763T3zikluRIdmUh81u7wjvMWRKlcQIkCvBD5e7UcYk3gdwuBRycuUMEFO5TDPVQ2XXIUi2STh
cDupNJYGOpiqTptuWNXgeeQex2qavXAlT+J8ZVMAqBcuLaA4NlpluB8zQkmnFu2lorcYpndxuOTb
YnGR0Kj9jxkBZV/SxvY0Vz1VsRyQn4aI0QEvRw4DIIrtvmbIKnv6IF4U4dMYDSh6yo7ivfgchizf
tWX3pYDmzfOeRqNJRz/LLjhsoIk2azTUMfO64dWkNMGFw/ywTQC42cDwbEcxzZjVvWmhHY8rhAHV
3ZghN7Tz5pUpg2LjOnBOWmx4No1DnVTNErwe1G4ByMH6IIxqOjQ2uUNEDzbrk/ZkS3FLn6Ad+6dG
IS5WyUz7EoYJdq9bmsG3MlPP0MNN9GMD3ihOdSN6vdlJM7wTmvFVNmvdlo8jOIUpjmhiI9IBZGDJ
YEwWlr+Q8k95KBkcjxpxE5fU0NjOYAolgmOSa7cRlBFdGfHE7CgHYCt2xtVU25aZ+qb0+h8rE/sy
YriCX72hHMAFEy+XQliPo9VOF2qPWkSwlpkowCzTdvc2PJqGYshRGMrM1FSWHVSHLKh0xckOHzNj
NO/7XPs1Nab4k/wZv28UZFaJbtd4HzsFXEq/vMZ7EamkCYsGMTVbdb1W/00zcE38pPCdhlyvrxji
04fcr1NWNb1QcTsriFn1kpY2EtiutBWPNpbmV5n9HY1t/FJR3gpDWL6xTHaNBNwWUtfdhUV4VLLk
QDHzWVv9tBuOkHB1WOx1ZT6rVX/OCxcNnMMiaqxU09Aw96MeO/u+Dm+6OGmPhlGyjlS42U8MmDOE
NXXje5O3H0rNJyhqRLBFeF9X6qWLJ1I/jvco/NEkFNSH+UfNgPa2CXMCWkcJT8Qqahp0WFmCDDw1
w7c4QVS9lApMHYy6t3iibvs4vKkWi1ov1wf0CPFNuoaiQjmULgO+0XAyUNhJBnu6FqQSy/kOVix5
rigiNLVF81VYlA06rB883QK+Z6BvUyntIX7Jup29GPKx6FtUhilCGY4tAuY+FrfE9AD8VES3c3nq
7SS62AN7Mo51HIUk2k26+uGkroIapkR/qWXPs5EMQZeRhquxbd6OcfjdU0IbVBMkhoa8axr4XM2Q
XpK+Bh+IT/uOrglX9zSOyGLmjTtSmTIjRFNYd+7MBSPd2u7l01BJ2pbyqek6BW1p/EfTB33bUCzY
9Saa30nVVGJ43pQuMRqX1YKtl667bVd7467o4Z2kmi9GqMKD5mld2KMYpfRhTF0TrKxp2vgoYae5
OpWR7EHnoSZFyBEsAmtRmTJUAQ2oyFAaW51ZHDQdsJAp4jt8AyUarZWEQPduF2KRfOgj5a5Z0IXR
rHoelpyhpvFedh1mOg61j7lWGS9UIuMoneE7hZS6gYjyM6UgCWUb4wE3Ki9CaTqOOm7YwoSU2fTz
STEdBtsGezemAyX8SqfAo9srBrRk2KKZHgHhogc3EqrFwlu0ejn1iGtyMypuVpEZZ65djck5g37t
t0Vxpk56J2D4IkBP8LtN8WedG7sNhh79v5yW7Di3fNHu0mE2nACnqUfQ2WJ6tzGAgcg03WXU7Y+y
prFSOIxxTanO0DA228qEozmCV3ua3nOLZrpiwcdeBPromVELS2OESWn1bWQihZ/H+TxgAXgEyS2L
+7xWWVNL9xPTT4r5PSO+VvuSOUqCZqZ+tGhqlUsCRdRiZy6E/WOtl6ql0cLJinMruYCo2RHtLdNX
qDS3UplroDn89ykT76rCSLZTMILcxE+q25kqUl23OaDLKRqECP/jWyEt4Ha0mRmDWh+7PrE4sPEa
23iquj46ubH5luSQDdNWGY7DSrCR640qM4YpovI5FnF8jIvWPc7G9BYLQBVdqc9HlWgPeQk3rTAj
3yyQE6TooE5ZU6qHxl08ba0ehp0WTCvbXrGxb2rII52uUgNl5Xteb7T//el695+PuP4CDoo05vzr
A+MVhD+tn9yR6pPIciA/tlRWi0UfXeRrMUEYL3EiI3wEwi9nTB0cbfVgoZFebSqr1D3VFQBIWjco
YSIW7bseof1XXXSe15D+eoNT5wIBh5vr3Vg4VNBJ2Dyjb4djFn5ExoBB7vVD6d1qWtXP3X28nuGZ
wX7Qp9mysbhaSC5JIhoNdEm13lx/+n8eGx2XfdNiwKjVUoqTq8GVEDUhbaQPqC8z2ObDQEJXStxJ
/t50a+A8wHPfKnSct0ZDsxPjKfj/V0RqlEXkLKUSTCuq/8rrT20TKdP1frLS+ZeGaoyb63vrahFx
Nby4klmL9mHsHfVg2RCLnPVmyRHyir7Jt1KRK6kKWOxxqJk6ayvzJrYrFghL047zUOnH60+tIrRj
La2KYgal2Gg1B2jw+iUWM0k5uHf9DNefLFJdzzKQcMXJuTZhrPedox7RsY+xFR7MBpqJliH6jeqY
IfhcNeZDrD/QFqmOpeo0QZw6QNm690US55HrgVhfPSE0p1KwLBOM7Nidfqw1VT92On7VA3voprdQ
H9gaS+WKToZ16dpYYa08sTyEplAjKK3p1s2dgY3XSC5DH/NSh2ESqIXN6eSS8vq4s/1e/RauN8Oa
0agyREy/6BSG+DKuN3aZOF6bUxBpVxfoclQZXxJsaFC9akyVpjRB4cwN9dVDhfVmMNEfPS7rzfX4
X+/qlBTzgmIOhzsCoLd+B0Ru/7pxJxgqDlqB7QI4/GjnJERarCMqlUE1oHhpCHjdFST89wS83p1X
V9ZqXkJv6JxHXZfvdc1M3bisWsl0SbtdrExfOuPxrPv2QU716f8UxtjFRi+mWw0Y4eIeKO4A34zY
ealZA5/MAizkM99mOkz5WH5iEoiUMiFeeR48R999ar7EU3WiNaUgUkWpvcaCMJdTAuItE032OX5e
3sGL/Ux3dCzC5/ipQOsR2DOE023xC0RxvSingLInHcSauSRaAfNGN3yaINraLKfGuuvfyhU4BoIE
oyxGy+BJtxLQ625QAqiO8bhXHpa7/rvi7oxscGMghgBxRA/wXePyVT2EOf0bf8qiF4f8q90oDwyj
0SQsmAZHeGOdky+VLIbxVJdfWpAzMG8sTsxO9alP5NxOARMhmoHrxzdiGGA1NaDRJ/X9HoCVn1wG
2nEbxowRWjwJKqVix9h5uoKmnPP8HV20M+o0wAU+87EQCXJarz8121m+tR6tH/NWexQf+jF8pB5P
rNcxjoWHKUcsPhMzsKxo7+nrfBf+TMyGv0oY2H0QndXkYDDAP2wli7ZFIrkzGk/QxUJOfgY+u9Qk
3ZvqjfOACfiF7gRdo3N+Sr+YuKy3Zeirxi5qmShgIha9BYO9AB4GsWkSWlhb5HGAouSFSGy1TuDr
vT+jtgimrwjDxYc/br/rZ6TyeOGQPDVshnuj2bv2o8iDf8O1/8vJ+N+dizUHnjtx4epwfPj57/9C
eKKYCuGEaTtIU1XTxD75342L62bCqEhXGdRUjrVAsuJnv+JU7bOv4Rg9QDnN0S3slPCS2N5cBJQV
7bNzs3xzhhDXotHLV7bLbHnqrg0Jmw4iXzmpaRTEziEsLzA7ZQ1D1dNFIFyNHjtxQ6Ah+XuDaIIy
8GX5he63K3bFOxSOG2ZA9/XLeJ8+FE/1S0/FYat57Z/0CLH2Lf80GHAJxtv8yN6PDlPhhGWwfq8H
Mx2JwL5nMUNrsEc2wzg18mnm9nUGm+YA4wDD4+rAzNZDWboYTEf1L/YNGOaJavbZGn132P1pxx/r
qTiD441/GUxgoMH+ZQLKxJXwRJbmAUx7T78QQyo/1K2Rv8pHGgtPDV86ozawinmGqxpeg0DWj5Ts
wMBseDbvOWV72o8PiM2aVyQWzm21u2VQglldasM5x+/4f9k7r93WsbRNXxEbzOFUTIqWbEuW7RPC
srWZk5h59f9DV/+o7h5gGnM+QJW3o0QurvCFNwCJ+jBigux1dgOr7wnPyhsqmJ7lhvf5pkPsVvz4
nC06jfK7qbjxvtuI68hXn+CFqp9NZUOfcqHet8/IAAJ4zq8YK86wXkA2ucCdIUeyTg3YALfEteNN
oSHXumKFTcdFAuCsiPYdYTL8mokOnNaOnTViloh90sGOIBDu8LZ7TXbwFJBTd6UXmpVSRKSzp0SO
uvii3sC0Bcb3NDlEGY5Qr1Fk2HCLoaecpJ8839Tr8YsUnEvlAPe1bf0x7awP8kqfyM0jNl8LMIac
RWjh6UP7BEkIQtTdJr7p/peZ/5+O3b8TX5dFSdUN3bJkzMH/deIjZN+A6JKHJ9nsn+AsRc6yxzC9
Lob1Li8I01WMWhemcyuQTRCNLjCSmkXxe8Eq/5eLwQjh/1iFkqqCeBZVvA/+cxVqSTvqD6sfnmKZ
WiH/t+ImwiyYIUKiDYYN54cDzy5BHYM+2LFqjyENXGiWF/gj8fH3cv6/W/1/9bswxf+rW/3ikliU
cfPvlhe/f/RPywvT+Idq6YqCfYWoy9ha/NOm3pL+oYm6pvNtU7ckVfwXm3p5+RHfVyXdwJBMxTv+
n44Xiv4PSzcMkz/R5d9X/H9xvNBM6T92eyJz2VAsdnxLpcxFyPbvkz7GkDrJpCZC+OvSlJa1mYJF
9KwBE/M+qQ+gc7kq03MkiSQ9VKFM6A3FGdH01DT+0cfqz1y3woI5rgFTwjUIkQgeYus0NX2+pcFn
kVICoRTIhECp7E25QesX3yEEunaVlGhvIn0+6TtUBuN1rDW8ZUYEG/CJfxmaGQhzzgZPJSI4ad0E
GAMR1rzOWk+v0QJ7PCa6yDM2HEoDeDp7H8qqJuAivunl/Zilols8Ml8akqs1ofufmiEavllFGKup
tRuK1GIBo7NnxQAsKk3bN0n2Zk7hvBOVjVEUsjfSCmxltBmBAL0P+lboOJ2nonic5LywJ02x4KjN
mzzg+KHri7SAwu4djmhHZN2iXtIop7YwA8RWEGwMwHNqU19ggDisUit5XMURelI50u4Hsyf6SkWn
scOucBOhazIbiWsCzH76/dDq8gZ00eSmIjAORIKsTB68CSuqdUrtCvmCRHHzhGMVJVbou7HwooLJ
fdJ4v+ZRzb4mDbvqgRZIPJH/SXPgWrpWgrvHD4DuaIVuRgdWABWYqZildapO98cwbUT8h9ysIRQw
s9LXy/GoLq3iDH17YDbj6ZH1xioZBHvsS5ogvUDmnsBmT8EhUxWwtjP1nTikTIS4T1U153xYBCJH
xH4KGo0x6b8X6ZALlaHEOcA6ksrIj0JBGInWbl5SQ1E1fZ2UOSDYdjZ5gkTHWpJf4yg8mlnUO2VY
IeJsvIvoIqVDoz4LAzIRBNxLwS5QTtgt9zilm5+BFg0IaAsI82QV8vTYPtUloWcOx2WrWANSOnqV
QQcVmkNaAr0Bq+QUkH3aMUY3sGvRKBr17K8P3Jo2RdlrH2cUVkiIm0dJ3b46hnLxQQ8WM4sAvUYZ
0wjBpK87BNU6r814bcY0RpWI2KeQu/JU9gQCRgMkWEN1p4ElNGJedAhF6cXQH5A+5vZoooIoKXJ8
SAHiNaEiQaWgr9AKFMaMKXyiVbcR0hRhGByWbinhFd2sfV7pDcrV1PsAbIWc445SyxtIDMldN6MD
LmE3NSpB/AWE5AIsnmP9gNNagx+isDdhJ4XSREt90+70OHDEEbCobm2LPH6mi5y4Y0fdqG+lbzMP
kWKh6yymGiXLMVsLlgXgTug4yS245TNCEeFubOxSLSV7CLIeEg2q6HE/p+7cUtFTk4eXTrq2N/GW
hDcYobiLHMIUpnSIwU9Z/XbAumGe5W/tkZ7LrhXQ1EROfH6IFK8q85r0RGl1GaR2pJobM4mQaKpn
Qh6pQKuJ6HuqypM4IKpVYKE3ljGyySnFjHLJlCfD8AGZ0jN0awC5UpwjJh+DoMt57qlwjHR639U0
XPqyoDj6gAIsNNyiHqOVjvGCLitIPErDTVbKN5lCFjCydk1uDqhShX+qC+NC6KybJ/LrJwWJlTrb
RqCMVQ0dqSEF70uXKbcj8/aIPgxVH727nqNRPsg/BUgguE0r9dS2xTEbqwGX1vp9wuLOzcweiu+c
lh5IlWoVlBGWX01B+kQ3QSso5YtF9qcOh1cKezWoCCevScZr0lczGLGB7EaKTyQtnRLdMiBoDF56
e2T1JqyAIcjt8IfuQ+yIafndZoigAu8C/vYYKXsRDimACFd9DZJyjgu/swxgHzkKdyWZahJJwE6C
1zzM/vS9wl+pE7UMCQnIuXycinn2haE+ZdY5MsnUIm2+WqoAZDgLgO/L65r5NjXdk141lzirP4sx
PjVZABZdF0KKMGhWYQtP6mZ2nznoxm2FioWpYVqm9MD4eooYrikjcmHQ8RoLvI+iWXSKftsiZItL
IRzr6qe4R0N4yqJs3MqT+KS3Ggt5VHZJbh5kzH2iHCywCloyiTQZMfseCmIFy84QKZbrpnKVg+wz
y4IYP53pp4rFTTVMH1NFfbvulfcwrRCQruPrKEpPUdRpvvReiUOKwH+IQ44KLTuPweHXsYEMnN5c
Y2SXgy4YyDThAtQiyESlmV/nov8D4rYGjm4rQfCsSSKwXBnYl/ynnKNyKXljsNIm5dFqQgNPipnC
SoS+pfkuZ3qyLw16Vqx1yxsjxKTAkh5F68lsIX7rMhhhAVOQvnr8AGEc7SJJHm7Le63azo1lgI99
bH5h2njoJYrjUgDGnb3lIjyaV3ngZA2S9q5qj535SGh3GYI3WuEx1LZBTd2vKti5E2h/O6w910Px
QC5BNgME7cQdODV+xvqo0hzhqImLjP/Ejfaldku9IlYvtdzKWAw0bm718qbJaWRZ74movkxhrR66
CJnOfioxTY1f2XrMhldv9BpBfM4NMNi7wpovk1EiBgBzvJn0ozWYX9h+v+l4qgeKejc5gTw5Q3eV
2iC9H1CTE7RxRXCqdHo4gixtMp2aaEPTgzCi3HTJ1YjJJvFoCN2iNlJ43PJHHvTVE5eHmpMyOZbB
wQFIYG8o8CsBpIAtWfbwoZsuKgvDgRzQhvkPS3XeCNHAWawircMjnnKZUKY2fOsx4EaBOgfR0o7+
Npl/X9wHJdtYNcltF/fAOnXxvQk0zI5AcIaV+l2Pz0Gt4Birw7/tchKCmCgqbLRo1xkU+2bd2Ffd
HK40zHui4zSrpBahiEyTwtaVSPcu5yitoG2hoapIkVvFtI/VzrCjOr/JVnZsNeUAGPImt9pn2LyN
PWjaWPILlIBB9qNbbZ6DdE0z/NJDwnO7Re1VN0j4ETTHezcl/pjT/GA8ADQMj695gv1ajycrU1+k
OjxQg/yRa33TIJ4qtxQ18avotOoqTSS4OlNMrAFM1MKa2ehV4hz5MEJ63GHjAhK8eSu6P22EIlvZ
kBflwwPpsqz8HoPtlH6DhvKjFJy+FBrvTUFfL9R+IFshURgY9xhFvKEX8K3pkR9MqP9kmvVBfTmg
fcqI0U6qHpW2HjQhpItdnKasNTC2ND7jotoVCr1GAoRDWGl0aFLLtBmlkiqpfIygPTeEfkxYW+5v
MzLBNPWejUd4C/v2oifC1lziSrFWtihSKtAqJKZ1jC8BlqlHwPKACxqwdJBW5kRWbakRNiU7eCkg
JyVEXpy/C1WKxloHQhFSpLku+8mREH0NIDGNw7yjtf1KAx5p4FC8tNLS28jZWsZcPHfTY1Ob+iYd
FtGI8TrnKJkRnAZrE3YucmYyDUnqcbOuIXfbWj7Vf3TZrKFAdsPiqZIJIIyjE9+aIoABVDmDSLpm
DwEYd49qoaWiodD7rSp/Wml7SELhZkTmi4YTGzhCpNaHpTg7A+VYhOwriEJNaa7n9FVOMQZRdO0s
PYrKHnB+CfrmIDeJ5LcZj58G9bpQkXlP2ejUGH2wGEShDsUK1bNkQAyKQkfShD5TJsYHYjlkRMyK
O0EHpF8PSFH8fqqZHQYq8BJA/yxexqFQ//Mnv1/HdR05Zgdt6ve3fz/8/kBm7NHyXF7t7w+/P/n7
S0PGWkXCz/U/vv8vb//7y78X9h+/k6bJTpG7wqfN10ru7+9xwsKa+P2UfR9u6d9vVWvS2lSGiGAd
Z6Cyey0NFIZ/X/j3g2SJaA0td/j3B1pq//plB+llW8P+DYKJ8pf5hZs67/H7W+q//+pf31O3InEq
aTKl+0alS9EtH+a8g2UXLyIvgUhh5/ebv7/z+0F70GKhvpHbjX4uoxmN53//+7+/7FMKol0L0KjO
iCMQkPzfN5JKPfVrRugXhPeLr4tquhHS0jv4/Z7Rj6k9ZGCt0zEOvIae01+OEb9mEdGvH/zvpx1+
0gVyJHnn10O0Fw6N+sRpNWsH8okkuUB+0JGCWAUuJ/UWAYrxY3hWXilEHUu7RjhuR+RCm/2S+0Vg
V9f5SkSKAH35DZ4MjpFNJL2NzxLq3NDqzD2cyoSOA1mQjSDQPTlaT2gBzohcj5XxnJ3NkzLOq2/q
lBgJPKY9lNjcprMurnq0oAavu7N+yVXQt5NRKvkEe4ZjnI42wDr+Gth4clfMfR0bii3CMHzafhfY
9CCoMkE4dMr+E3VJCqERR4uj3JpDgA6V3fjKla0E9oGHExaQoFXwVp3THdxDLLaQWoQ/R40fvz/Y
khxph8yH3CSdAdpFNGBg1KiuTukMt4pTdjRPCBfG9Sr1284TYc6EJLPRMd+WL2HrlS+LHh3iO0Be
9wX8BxjoG1l+R014BGdiTqi6H/goGSsTqbE7/OlZpyfBy/TjhrxH38Z+7lPcb4Q1ZXtSVriUqHE9
0i37KCZ8oFoUrAtKwroObwNOdVs9B2gMnMeXRLwIXycAWm3gzGsNtf9d9pp/skFnp3glrUs7w/mv
fsbocAWCGP626dBFWskEuSs6GV+W925YR6R6kP8IUE1EvxKyTOegediK+HYgzyeDNEMizybFdGCm
JF+oh6wf7vSuHiv3m8Q03FuHdnCm9wIa6iet/D1iptrzFdHTIyLFe4qnIxVgQD+q4pAerrLAPqFb
+FibzgniEt9eqdBbuUfsNmz1FPyYG5T9HWC/yDmaG9R8ff0UH/SN/lPc+BcHp/vjCvP3Fl+gKwY/
Que1VxUidLIKTqFLw2dF+MUAIKaL2/ZnBDV2iyeV7tzFU3FFwuLEqVhiPrERXLjjJKNO/Bl8fFsX
82SeQJAtIEt3VDdBuLXgEsrIQZ4oIuFKhg83BtsrnzYKxfLQLS9YaXy2gu2JqaM4n+XTMXx51wAV
0/izdwbaH0fc9DKcoLS1jsg6JetgRUXWRLvKHm10zXwk2mDSX6imP92Vl5e43wj2vUXu9FahiFc6
yTFGRctGYL27nBMHWXNpN2MiuVpikecx8jMIC07OWirwObebASnMFKXPWrhjNHGcMGqsYAessBW5
DADxdngb1D62diMjVR4yZ8QJzENdt6WY9Ak66X+/S0HDC7cIbvToSBQveD6IgBaUxEEdaRVuZ0Tu
L7xucqz9+g7Xh7mMWQpQsmJwRrt6a/ZkKDKEbp86C7UejBqZbN+HZD96D6f3IJTE2LU8jmBNFbaQ
6WgeRhTPsflaA0CzI++uYk2Blh2ywjEq0O5fM+We2r5lZ+SoK2NyHtfv1H+s6UucqflwfmMmgE1O
bueo6jkTShEH4Qm+j7CinUfVblnOPExm2Q4yeYilBvaB9w1WzavhQveSnldxrIpDEG4MahzbMN+J
W+2bltWIx8j8DLkvWHfIDevrsd7ET9EpRP/VsMvDuAo/KZLQm7jSOFjRIfuM3XQLhjDekueUzwRM
jFzpAzTs82cPLJJxAySbuuJh3kTRzitx40Ke7umzrE7yc/enQEJhOj4ED+dIHNLR8gb3YjFqpWXX
X81T/EL7FRojunKPT/knpXMkvRHpUsqqezf2qU/OjlShwYqGLgY58x49UUv96n+0xfDoUENqwzpp
9QlBHdXmP7F4TJTVjZ6iTu8S1Wmt9tILtjBXNMtRPnaEhV9VbCCsUolqV9ER4WlsBionv5f+Q7CJ
rSAn3AttM6PsSqPcXMUuorUHJkvpMypuuAUwOV2i9+558DFJZ3TmHYK1drp4LpiOMa/IjeQCnS8P
5COvz0yHw6X2H+VB4hGhGPqe9k6BgCJknVW+ZRXCR0DSat6zRmJXLF6UNapzF8kBK6Ga+xbc1EtC
vQZBePD+0MXB4PvoJ4w8+uEOF2iF/D02HcqNw5IjsLbHHUwsNgcI3eUnQhTodYQuY1D74TOGRpk3
3iYiVXB7uOVw/EFvX549pZryK9/OmLYgVSP+KMiUMFEOkdev1WXuVTSwujfMSoLlsceEeIn8QuEy
O39il4ko0/Ovs+3xhUsU72jyroblpg9sPWOwiaM1622T0D3b4G0ZOqgRr9G3/f0/HPCOpamzC12v
uYzi4rQE9dpNn8B92sFzcUI/+4KzaaSugf0xErgMDKWNasao+9m3iJ63eZ/Vo0awix8AVwD2FsAe
ATiit9A+4RindiL4aPsOl/zOycA2ckWiYVHIgTdEE/LIPOd4C7b1SnTBAK+ZVsmP+UdH5BsA8oMz
ymMKNayV2ueA8jhJucFxhRUHXkcwSNG4usl38Eps55n1bSDoKNsB9TnaoskrdO1ZO8bbjcpB5AGO
xcFqy8etXvt4p66Q8wCDgx4x9rQitmXP8ya+ax2qZ01Fi/+pAm0GNi06WyAImANP6ZnE+9ZexQsL
9R45+BGEW2VXf2KSZLN5smeA4ofVeTN2A+q24coLd93XYsPKMngPv4JPYQdLeBd6CGcygnbvccRu
y+aEoj5V+ewkf4U7GqojFRBsrd3fjclhc3JGw4NRlr2d0AqBkLOCYEuz7ImH01xQzmEIkf9cHiKa
/txv4mANylrye6pG+FSYC9jeZXdcuCCrFiDDF/Domb0Opz4P36YEor8NeGUHUtEmaRAW9X3Cobn8
BHFBwLPgLvL1lJ/UPtvh/eAIWC1kjh7s0WqWMaLDJad7NUy/Gl7hnaA5CxBC3IQ8Wj3ZaOouoa37
gjqUffdN3RbWO0f06QajRmhZSFjjt+mih4yIEo9cATmw6j4fx8hLrFO1Nlw/8KhmOYEHJNFmlr8o
TgwmxR2eR9wBjmF9wwQu/66F8yML7fFHIZuUFesgAPcSt8AMBXz4jPAkdRWoptyFSTSX+C0wl3Oc
HiBmAwYBh7Fuja8M3CPxHo5+EoSk+axWmStuQGJzXFGmGo1XSpxasKd3rKI74QvFt3x+TDai5UDt
ZOCV5oL/DQ7B2urxZqGSALxpy7YjrbFFOCa03tfKjb2N84RAWkKUn62N5d/x5PJnaJcPyyNcqS/Q
fOuRwtiGQJWFd2TniWBRbbs7QuMXyOYwoSs2DnS9MSyhCcTm8dKojvZSw8tj39aQ1ieCdL/nXR/Q
jlmso5rUkTS/XxxN3BlbY5Y2xxWeJkTcLS6RSOHZj9e5WleeelfvQrVGcPc++IpJGPFRHVnnxjV1
242IEd+GiomMxA/XM6+orqzyFwlxHGCirUuR+IFem+SnDyrQq5ESdAi1jr3Cxoc4ZhdjxaPNB04F
ZBLxjowSBr0IKkE064uNzGqVx+2oHimpzBlYYk94CZKnEKvBQ/ppvAeYbapPY+8xfP0PVMG/xoO9
DxBYl7oq1+xzJlTlhtHOjgKJB55mOK4QulB+FIdNrUI3YOBscEGp4LL8u/QNueLEYz1PKERwL/Xq
rA5rLdxroBls/TBtRbfvcHzZl+lp3EEJwxQVu5V6m2eQce6Cuk9iNy+cz1i0BckVCYtwjUKgYoVf
C+fzO7iu7ulxmi5IVQ2yJ5YvPb5faCumDkUV8dLEaxQIOq5AJ0jbKPpBaV4n4S0YP8zYLlE8JmZA
AfazFVdEhNeWCjMhODTIxpbBK0FNsDwD68zaJcCY/LA7EqDOO9ArzHntSKHRwGVhMUHDz8XBw6c+
BMvoMZXKS/YqpGeaOtupRjxng80UJ8FwyjyMfUpsE0jCwGRXjrTuq/Ujf9aj7Yh2YXDOEmQUSOHs
whlpuqHhz26Gv/jiV1PeFsyxmMEP8DLl1ElHwpnF8K/astlh7HfHShh2PI7AyeRZhl+rXopKTFae
I8RRIsGrcHsKbLFyVYbmSJM2RFLIYG+zMWtQUHBIkRJeG/muDpHHdcbuD3kCignmK7UQSOaUGoEV
0KNDDHfQKH47ReKIFVqjXmC5GAWjpzTC8TUctPSPy/TDwwbpl8LyacekuaN9V9FLsimMteTpgFWS
/YRwPkEY54jm0OmZnkNMdaM95WicudHPSKGVQ01Eu+AlT1GRICERkPcQe5sYkf+SDCImsTYPYL4R
DWL1peMNw7lcpyfMcrB5Qk2+h9id7rD/MdQv0zg9QKmLW45sSUYH4TZ8qtS2bhXsM3KZO6eSrNl3
GTlBnPO6tXjCD4Pm1x4xLnavkEe1pfKNPzraCNA0Em9QPI5pWscoq6jxeiJeFi6a1+YeHu86qnnX
h+Tm0U8AeOvOkQR+r9zE45mLZs8B461U25BaCEcRARN73Zw9jwjTnjkeOJ9W7ZF1gzUmLWzviO0V
8WtNPdwj7mhfEQ1nR8eC/in8Sr/a/We1KVef1Y+Czdw3iDEdTqXd/lQqOzimeFjLfcVsTNOBh3A1
iGmYom+UBZrV40Quu44P+XOC9iY1diqzpHdfwitW7eOrziB9KU5/HHU3+SbswgyPY8zYnyv05h2I
KvXF3Dxu/ZW9tHDw5mLuSUzi8eE3OIi7dJPoIhOl8rE45od0yw2t2ldtvRQP0Gz0loOXqvstETy2
GzK9FA+aoloPL+NP97AJaWK5x194De9eoxjBrK7dvPkcmZUVWoueJVP3MN0R1gczs1kGlKoEX4GW
UzexuU/p555QMB4Oy0EyvrK2eCcyd7++sI2Vz53PgkM74Ijsg8metS9eWbysyMyjV069gD19ZA9a
yYRPwxqnaprgG2mPQBuzbLqD3v+BSQH2B0uzwIELirWTRy3qj3iRnlnuvEtO0nBqYWD9gEzK7/Fz
/mzsSt9wCe/0w+/1hP0x+RbdeY9F2pI2E+RXmB0eg+5YJB+zsW3w9xrIveEf4slhJk8lJQTC4qVh
2l0UAirrmryTkxseRnzaWr5TYBJuqRvk30bldM+yS6TDBllgY+zwHIrxxNRqj2Sq0pXwUrfbD0TU
YLwp3lHc8MQN/3GkVvLrpjbH3uJuR0TL4ECPjm3pm8JR3DTEohSr6ehnAYkL3G3TW5huQJI+9Y8G
HzwafOx/ADwPBE2adb4bKMK68mUcPJL2XkEqy0HYxZccsKjlhjRDTLGNPz70Y5z/QeDmypu3g2cx
ozmO6wUWkrTugjUNXfEseCX4NI5qDVuTEAPUlwF3Tw+/iEe0IppVlRNCiOKHTu1DPyFt1tyZQJvA
5x5kVB1stixceOZN76Rfj/1DXlVnhEmE78UOXbFzgAu9C83hhFfypNoBlZfaCfc4gl3rbxRA9sM5
2gXXx2XgwCTpRDsNQrS5ip5ttJ5eH8YVxDRqwV/jFtEF+J2r3HPKyUH0Bm1yrOscDvsadsJX8Adj
N2sPP0yqUKhdpfErdmW17rASS/0cW46BinG/r/r34YvzjLf5zH2NWKj9uFZ/cqz6NOpN5Gyq8Kdq
aKra6Wf2ei6xQtk3z0Qj3SeucV1py/JuEWXGorVcg7igzNgSx1IdaO5Ts4rAq61grs1IId6VnW+9
EJvvcpcMk76o01HDlBcrV48HKaZP4dM0bLAVmuQdsMhk3gMVkT2SCY7n4pVYIP+UJ/9s0A1jpmIF
sSR0BGHLPo1LM3WQpdhxT9Cw9jDNOUypz3dFeScwh8aNQEOjOYgztWY32Tdpw+TOjUsVuIN6Qj6o
ulLzrRBOYeMhDjWbXf5mtsfx8cJTP4g0gLtd2nOrR+tBJJDdSg6CmhpcElbghne5sRendyp0hQ6X
Yh8UEItu/EdFxgKCs/zzpAQ7JGOh618s43lsdvoSh+rxCYGeNeZnZ4i+ZvST5U4v7HiPjoq/H/wp
jsz6b2ojluqPazxYTExYAocNbU+Ov9RHUAxYB4ghs7FC58RF7cUIdvD8FLIr6P4f1OkI4VFJvhLx
ki1RsKy2mNeBqafds6ovQUv53G6v7ZV/lorbWrtaL3Xxgl71Dq69/tEJaxKvJ+Y9niup38M9cdtr
z/YzVy5hGLvGkUzDLL7EAfkwPAgLbsAZswM7Km9D+ZqsjcUcsasT/qKUv068RU0O3ip+DG57I7kE
4giEpztih7cUdOUdzozYgZF8XoUnjqHSYVPVQZzQ+CGIwnYoXOdUbXwZgxiUUHtvXC8D8skVNQMb
KY0wmJ9LFs2JCDoMESVYn787YH5gu30lV69eUe79Nbm8MVr9lViLbQ20MAJ5y+xj0yMuDT66S/RN
6kJcTC2XDRKiTeUZaznZkVjs7sjvBR+x+kqImVD0oyfU0H+8sbuN77nk9/yOjorUDkg/dt3w8l4p
arC0FgedbNOEB5RmumEtcUpfJTh1N4kmNjKklGYCyUv9Dan9aozBiviiiquoCKqYLGyXGtYqOcPl
i1Msu48NjhNPDHJc4z3jhipkCLc7DBfVnbaocRBXeywy5da+giXbU/CoqdYQgJofRPfIqfIp1X9S
IUIKiZoVMQJWfOlbSK4IqsMlGJGUtZQcu8VODrXwP9gXElGluk3JHbbZ4KLcU/uEJSAjEF7rqSrd
B+0KKRakVbhNNu/CKzVRtgw/jbaUlLgsHhDWL8M9pJzzZ1EtrYFNlx4+TYRV+NwxogBTUlKkdEuS
FHxMw0G5FsfU5Wz7YNjE5BoQZ5F/m1RoUlQqMK++jbjkxggWb9gaFrmly3jjldhWUBCjLsUJP3TH
DPTUWSeptU0kQcq9clPlncwGh4EvqNhxmYHpG7aUJDbBIUmPhubzYlmDiOyTzMiQW7wq6/41f6OT
jNovXs9vKMZ/8vtVuEexpb2hxmG9ol/FIqbL7oKzOzDBqTSZHD5lRUXRZUDYuzAMpdhDor6kI2A3
BtcyV0h/4kAqpm/a44pbKq02mqHkr+mZ36WwUxNcIB2vocjo8zR6jeaSO1ISIq3GetI4oajBJ/zd
gI6oM65hgJBJDAzTw+elrGKDOWKpXenO4PNtfZTCnxZ0DGqcVJjiLbX2Uf8sLE8P15W6IXJulF2u
XQW2fq5ZwM3z4U/hOnv4ozgtkydeMg+2bFLrxcPSGZiVBb1fl+eAUVZ7nHvSNjcSUGxyONqzVwIT
ZDeUXww6V8+18sp8okjMZ+rpPN2aAmm9jA332yoX3pCdjPGo2FLGMz/NsRjRnEJ2qSbyOSlXeRFH
W5XOCYZdKmo4KZa0dhn9VOMPg9oNH/w577OkK4hBrJDiIs5Sdgwrd8R9QeLGGnVCWEpZc0kS/Xpa
YPx4Bl6z9HOM/sRZyIgzXir0ZstLYL0B2Se/QkHQMVCh6ij2kBdXPEVKlJ/MTl4TwTLOPehMpfjO
XWcUG+v0jbI/X3D5VNYxhQtQvvYymbo1OyUnHym1hD4k3UwNAzmqmgvrmL4cjOv8Gao/kSMPlXOe
UUVDQKCgAaqcFU/HG2gLGrMwEBDokF3mFjxeK0CJHpXD5RGxKzCVAo0d7lloXqH8+PWnhUeHh9eY
Bz6hL9ei8EelbH8wkeqkhtZ71EkoVXYmYh+uabq69M5c4UtKrthzLVHC7zvzDrDuuQRsPalpqCvu
jDlJelIpizsqezUXyr1OIILQwk/xid8w/Lw9B3+BD9+WYeXv6YwvDxRrUrxgmcvxIovL7TDpFZer
YhHxE36FxzH4Y0RreLlt7hanaC4NAUOGjiHgGtFJ4P5nJNzCxW+bP+J6mQTLQ0JKqcPiLqKFxAMk
B8V0cmnfiFOzD7YkG0izshlxm0wHs3Omw/DJG/evdAkEMiaP9+V2+G9uXnlBnTKP9sTjoS6ckjWr
KhbIR1aFpm5Y8rmya7VNR1dAQxWYJrDogH/jIfJiy8KIbRZqrWFzR7PubOxU8h/T48GyQHgPfpHH
zh1ym4sIkNPrfv0cyngJUB1yZ2zQgEku/QNgoES/DsKbeE5L1jqv7DnwRrq6liOd9WxH8URIKSa8
Mud58wDUswCU052MU9LaOMwhVMT9DEwl4sG1Me95DPwufNJlLgJMofyMVAnJKdBXKu6EO8xVYJ2X
4a49EIFaHIe5Cn6PxyCZKKBAAEdBdvVY/MU9S7nwB5G4H6w9/TrmB49yhJ2R+7Xk80703KOMgHuL
WzGvk7vWblhWn0Hax1Vx2fOexgbLIq3sttsxydpT90KDNHxg8Oggjd6eIU5S9aha5EkJW0Dp+LTY
0LLGibdwlOgLMjFXxzrWIpfIcew8yCmiZVe5BIll8zJbDtuJ1T337UcCTKyBwwpPWD0AaRNlD5Wm
Rj6gyBrNHqTXUtzQGscGDsRYKrmh5onalWfMZfbBmbVnNK98ye0uCC78feI1cXkgrY1+9RAcqWfe
0uZaBhZGMBAd2SV5AuE44ya+DP8Ke/fCRdeaOWnWF3Xc/DXCALaFdg2mkvFBlJ5cOH3YA+JTb+MG
rBt3NmEXSjUY1WsVVUSfBVcsXSf7ccIWzkQF2EFxokzXkuwwC8EUIBgtCy4Dhmc77oA8OgZq0RiG
/jN7GYBPBpYdiK8fmrskUoVbcd0JMHGUtbaMKYqALOW/FmSD+uDKoyb3w/3xXJmWAX07dalPDtnO
utXPAfdE4sRkjLcMLGkel8T9L4AgA3CRHeluQDF/FZZLbgo+MkYDLL/M8463XyZBTynTRpjIRJsa
QlXgq1Q5ycpWdC5kfJ0saMmU1FZdP60Gq7Z9dk8bBecc9cjhJdbfWYzWLvoGpZq/LPMV1VGSVHOD
9HtSfC7ioxx5KWnGSiVrK4dzakH634sj4qfCVQTj+bvsTNXT+2Wk0XhhJ6PKBxH94RNaKA1QOKdi
jhXI0frIBeDSsgy4jkaEXWFC/xaRO7CXA++iwwh6yplYFNOuV56B9Ndn6mwgOSwTCUucEwoqRM9G
Fvgsg2X9qLiHgi90KuB3J5jSZbfnGzzqut490B7sHYvGORiWp+CNERXlA8iuhMq97LACSvYQjFib
ta7Bf1g/zNsyr5VnniWFVpGGKG3PGvIXhXpEmgQciVq3azwAl1Ry2YEKyqTAuXJrGbdpMrfsw7Js
sfuT4iOtCb4frQ4LC0An79ea6uetk4Yu23OpbpmG3AXClCTQAoE6C/ThYk+DtTQRabKxoqc2BADu
hSKLx20THyoFKw1EpplsyuFL+Aaxwjam3mtkUVGEfclLt2FMCW+sd5Syq8YBg7jMJAT4cENe6E22
eEDPvmF45p0SPtHZC+tdH+2mAn3mdzRWlq4XpYTIjbAEZoU+tuxVMiWndjloWIvYrKhflBEs2jR+
Va+ZmDwKpiyIf0pSRYx7JitQo9ZHkGUgUot+xIXDCK0zZjtNvMHc8SO29iXmwKvlWbjxtRkhwYxW
2lnnFipUhWxO8kLktN8K6UtGz2xa7oLfLHEe5EvdqbBCABiJYhVgawMbepRW7GXdC2A/P6iI8PZG
47DyeGU6Tpzb2f+wdx7LdTNrln2Vijtu3EYigUSiom8PyOMNPSmKEwTl4F3C4+l7gfVX3+6aVNS8
JgpREinymMzP7L021+lt5fBqZOk/rwfIemfnTNKOnCQIlBcCzIgzZxjkPfK2RJwetm8NBz1RXsPJ
4Uthvk+gD/3kBc8OJJSPvHU78sKwKyxbAKUTPxBiB94VYN+WZqPgh3cnvCU3y8AThgamP0vvEI0H
a97ZjM6jTY0xkUUMnJbhDNyZQQ4Pt1U+hlRcHCxfhxFv1voh/85rhrcU3xkn0QJPle/g6zjnMOLk
4CmKcBbnR540Tp4C0YoCEcN6CSnwpv1EEMIBxX1neUf+Oeg9+mbqZQBCaNaK20rcc4z1ydVodMbU
5kBBbykb+M/4X7n7GJbxIY8hxRnvFnuiR31gg+MFjO3XJQNPK59VRBhz0IxfA8FlhyUnnQBFum+Q
edhnrvUeX4oSJNtzhOQLVPkVmpBmTIcHXv3RCE3uyHuGeVouP5/QBLCSoRLjp/d/csg/MBulWadf
Xa9vlCeMP1EWwQNdZQZdi+rviNKCYTKXs2HCBPx5IQHeEnqnJ0CHty00Gqj2HB5eQORb1OBTl003
8WCuH1umZFs0eCrly3PANs3SnnrTOKiEUyokNd4tOsdEWXb+yYP9EsmUVJcMJSeBMMm+Vi6xApM8
AXiSp2BNvbBTRFSlWxwxrH2kHTaKopudUwZgHNRGdrTHmEW3haklUYbgapOBZSfn4BT1YQTW2SEI
rRylfTuAN+HFzuDMKDHCGSH9KVHWTiw8I9CtXkc15rdR2PoYK6YVL+dKwAYvjatppFYQg15CGJuL
98sU0ecYcsnUkts5Xop9729T6poo0rAJEE3fjF0AvMgXz5MmSpUspL8+PVRq3oWZvv/6I5PJgiLH
fv760gWBGYeJyU252oJKZ+pORQvIbWwSHrJ+uCQOIsrs//7iRAsiya+Pu9hHDOrUYHYa3rjGrZtT
lMX//ots955XcZWMc0O5YT/98x+kKv2pZ9WT91WyBFp/McOMp/ifH3/9bgChCf2jOM4rqCL5YlR8
/Ta3K3AVcIJTqDbL2WpQdlqZmUnEmQzuJ5/3SILef9OFZD99fbfaQhFqmqwjqm/97dcf/tsnrp+N
spO/+ecf1ll4HAw9WAf19taQ1gPtgW/i6xcAzeAKv76dr99+/aFXN98Cm03iJHErRYUNqszlpgP+
/tcv4/rhf/izr7/9+jOHVGmZqmQvffDrJKTsyiFqkLo0BKEDf/PjyOIEaN6M7bSg/GIfmAj2gqgd
N/bgebeOQmUeXPpUK+Kh/WrfgpQkStJeEIt5eh1vp0wGyukPkCRD5xf+AL2RUxE0pyoMuu3YeCxG
FjRtKSO01AdmUA9ldF+u8YzSXWj9ViNd3DLzBF1HSd7ibFqDmcB9QdjtV+7N+FB3XMiD7RGYntdo
mmdaopzw09VNqN0Mdi0hE8GkfxTts/EYCHpGlC82qxCY8WBRCxK+dZOSDlazCGFI4hr1ODviAZ5X
tZcuwtdmDG+6ifJkRnO49wz0DBgXipaA+Vw172QM1jdxudKqoX9q0VXWTK10RspfXfRHSPN2IiRL
ONNswqlna6jptSDQH9p8ZA5Vu9sAc9+2mHikoxmbN1xRA4BoY/xLFgGNn7Pm19RbXNCg+kGAj2S5
s0xPrYxtPZcQ3kP/lq1CTAQcXSHZEuyxiU4HysODOujNODAfDWySrUYUIYWgw4Do/VbZ3RE9faLA
v1cp/XPl+8lRLGiQKqbMmgGhGmHmkcLyMVQ8aKYZXSavbzKgdygnqk0buBdmxc1Q4GibPvAHAvfw
BxT/8iaW8XszA5KI+ziCrVq5+7yC3MAEyBOZd5gk0XV1TvEYlyxgeoZVKmQftTDbsRPSY3uVRlia
+vJaNM4zIQ0bhRXiqBkhIvXCQeujPArgcoD5M4Pl7+14/F71fMeWlSEKtPSl7ybvzubu8nvCxSey
9NwEsWcdZ9/9jmrU9n4EaeBdop4LrvAwmtZJ9E0oOkN0zISoOqS9xsNEBmFZngM5YJQgzGvwvWqT
i7W8F1W4jcYyv2IHG6txgNIwyGvp1I/L2KOQYtGLBWU5C997bxyJlGCw9nWfVLyBSFXSZDxG0eNY
3rdSBd+SdYTobQPIdediAiieVB1Jxh5Iuro6e5a5+r43HjKiE1Tkid04NmhVePPeNpb/2IuEey8h
9zqPdLK+iOhzEn9gmuP/KutlhOuPty113V8NyHkrAg3WKeoRayhLkqp8xAwELUFuss+xT+Id5KdN
upBpUvkkbou0/06mCVugpct2qeD+nd1ffuSPh9Fg7MP2cSeHzDlJyKRRlVP9z+GnJwlEtLKRQPUI
FvVL0fi7wRXBxdTNBT9Nd8a3AmpP/JFzi4GmZnDGFcCuAUESeUCeJ9K9lQ7A/nEeFaI52ctTpzDP
ttDZTiXiCGx+Rz34qNicmSapTte4HtWecEiRLxp6v2ADF/uiUvtQ5NwEpn0dTfkxqhxLWy/2i8zv
1lc6Tt3A3npW7hBiNv/QWU3wUhJvdYzlbcSi0oh2P1F/u8HBkuIwJgDBbIXVpgzQephlhJ/DPRJ0
Q7JZQszeRMDCffMaZCB+gwO28fyj1VNveQ4MdSfyTwUJOLh8wnmT9TFJ4VF7FLa1HEdZzo9uHB/S
2jvzEil+5KFz1eRDOV01vRKKsPd7bG5qZLM2towNY/PdbaeDqzvrvCTINMAmYgCbFqAQun2d7Xw6
SlteGp4aRo6ov6OYPOde/vZG+hscV6A+AqoiIea7if3uCOANVpe33Huu/GYC0TL5WJKjAdHNaJFB
FIh+ekJMWKqG2mWZYTpWgrSZKmaLDEEGOvemkth07EY9z/hfT3PkjvskBNA7O2V5WihkVF6tGV/y
sW/Sl1AEzY7DODs66auKKvuuC+tLEC3y7LDPUlnivHTzwFIHKVZrAIAQpDbNwS/QRNDMxuTPHJPQ
5sj4tdpEWE6Plf6wkmW4BHV1DZs538OASHAP2J9g1OjmQ/ZZujYXuyZzJBMxuVwDfR6bjDkXV2Et
HJt6GHdW5sdbUdRvvEpv68aq4RJ2tOcD5C8r8PJt0lpsASPv2SUBJV88tcVS+judwkvaOhI5bZHf
LjVlZzUmcBHpdvOMtUvjsgbSmVDnPhxeOjIijxEOHRYP64gE73Bk0uSaZM3O9Ys/rS/wBwhifoDb
ROE4rgEgGfAc51tXROM2dr1pPw41cHB/ODbezFXrOmrnjbRHPnGUhZ2/iUGi0WjnR8uPWIpJUoYL
Mu+CqioxPpK350ygABuOlt4dnN1oO/2FDJEH+HPfp6q7N0XLjCCbJMi54QKhONp3STwwgx6Jo57b
+9S/5cGr9pZTEA7URf7GVx6xj9mMxMUi8ip0wqMzDTmthWVOnYchqVUMFZrOyV+w/9yP83QBB3Zn
pQq6/lLggqCgb2rAVB5mSYKzmKCkVvmrJEAyT70t9bv7Gdp4n3mxP5WuYFTu62NChX4gb2PNT+wv
cL+fBDbkqDRk+dm6RMC9IdMpPdRD+xqseNYBOij5mDRbS6R/JgvVZqV7pDKKOZVxoqOyGWlmpe8d
ye+bg1020RyKAalJF6M0rTpmc7rhPWOLfu/6FSrzdLjiepyy8g/G/Zuex+KzXt4bM+jbKAGjXw78
/ArHy7IEyXWO77VXoG3ov0O5Q8w60w0453lJz11jposBBo5u+FfkKQrzyHRvsfU0khq5yYK2gZc4
/EqAuz4HbJbsKunBCWh9jaLhZ9T64d46Sq8+EGkAl6ubGAMs1bEpKOkzUZxjQzCSl7U/RTfsjUO5
0WiG4EYv7yQmrqEa9H3zzNv4w2/brRst3dYTA+tmEXIFLdmdmK6zTOJLX7NC1ancjSJgQejT5NCG
Q0+k4V1Bs5DwYA7F/neTBMfR6b9z4TwpYMCElkCUILSX9+kWzpl3qcmbnMTS4TZfZ0x29TwFSXVM
0cHN+cQP6WDw9RjQy8BlPdhK/M8Kumtz8UhBvAes2lwBEzDWB0ceMCHQ8UCszFTfSwE4KwtYvU4Y
cbIY7MuYLiFnU/ZDV2F6MWGPOijN9kp5jFwnD8LDaJNT7G9iZ0OP5J3FBBDWn8U3SKD3Sz+qq8jN
G7Z17kmNejPFkO44HDnTzHBvLoOHTPFUAopA1eRIUD4xe057rDdKPDIx6/IC0kxHPs9il9fSbVMm
4B2zOlV72zxqT+kwNG8tssVdzX4dusOTUobxhVvzlOUUdIPNlr4RBBEthqTDJAc1nva0wwAayT/y
jgA7naMbBNB7QUD2AHrW4pvJmd8OL7Sm9b7Fho0cmA8LnZO1lXkfMyQfMo/NecRkzNBSfBi3uS9W
Zma/LN3t+uZR2QwGM+LB9ZS7anIpSa1iV6pp3gEt9PBjU0ZYnEw5IQ1jxRwkTN2Pitp3Kwv7d2Fg
Sk72CFYTbOc5gScd8CatnYhjTPICX0Ny8rEXx3AoiK2sYMkrjslyxGkhNV7ZsH0hdUxfSQwldtmp
DlWy2hAQfJbCE+cpXO5sexAHBzjEgX5ajstaFSBdzyJCTdwFOSOCMBrqk8hM9tgnQbqPe5brBC6Y
Q1X5QMbULC92mAHgGxRTsyQknn06qhH7kfZ7mj5oCKc8H2Luq4yZFBBFVyyS8mSvZT5j/Z6jNw3B
9nbJwHynlXiP3nMfC35KUb9R/pJdWpi5mOBK7jzHDu9mP1v9AqxPQi9/tW3mIsoV4qHWmGFdShuC
5Uk8mlqNU17CgnD9aIcMMN3X4ULMZFed8TH+bmY/OQVLlTA5IZpA1cfFgvFcdPm4WypxCg3K7cBv
y5NhjFZG/LC2ju47yZO7BgQ19kJj6IH9GrWNjGxGm2GlBKpWZftuWSDwpDME1CypOZoZOTpdBCOn
BNV/t3SnBf9L291ZzhBdtZ3eO+5ovdDuSu7On4tpm1u3PQ8qYWKj2TX21lNV+tDNaBT8nq2mHXJ9
5x1b9NK/oxnalJn8OWaxQtdM7mHqFiVrB/DsRfc+hNMbYweP9klzynntofJNg4EiqC9hL0cWEvkx
o7k/+bXhbGniU8um3zJ2uM+abMATydOJpXlvLUV5Q3zf2oXaA225RDgZsTPsKZ3LHGWokLhPxFgc
/aKTD+44HAfGIwMpaNd4tpC2kw1yx+uT4zSVC1hiYq2o0yi3lfXLwVlw1iJ5nxKuVTvm3cirhTc0
JewaRVbujKh2LbLXVnCMzorAzDpyNf/AfK/kKMF+mg979MCCJQlv0bpmk7O8i8R+jVNWhcvAWl4H
4H+dnFV/OJNkaJXNR5wA3ZZTxJISrXlbI/+PG7YfcTzQdhXZ3ZTIZ8sfh70dzD57D1KifowR8us5
rpFqWMC4O0n+hokf82V+W5YZC1nAALiviruybV+XuDxYeRQ95963dhh+TmmAiDamlawZc4AlJVHM
YXbrtPapnQrcIShIwP+jV9CnQWfX2FyksD/MApKhkMHZhzZAepvSaG+HpzYohsfMHn/LERuJJjQP
oELg3bR+lj2Tc/euxre6qrxfi/tcJtljMRmwtOXCGiid1qUzm6A2YNyaudeJCwmmbfdnaILh0AXs
8uDWDNz0S7CHoASaTKBohN/yaS1sFgRo7oGs6o2Fhm8rsm8cWMOuTwlPZUyUnush+ZlU+a/ajxqm
us2DEWF/KdFSDtyq/qJ/Ba0tSJFy2Ud2y9tnr8V0Z/cWKRI8SHArqn0jQ3QAW1j4zoMww8HPCnqa
sduVnOC3vZguw0AinBNJCv74uhTQ5YLBZ3VRL4cJusbtNM/YDnrAEYk6Fs46c1mNiaNhiDF3NQPx
vgE5t1BMOfU9Hl9WF+QcoZ1138sg+C0Lq9qlffujVDzjThLW+3lR9zIXTKRTf9daVEU+vV2tsdK4
Fm7Avmyw6CMYn1xIIAG+LZ513j5uvGknH61H5jEqGGKHAxurgJXN4d0Q1L8S1pRdV/zxQmCQvcKD
SrSgxUkTBvanVSAnEhEEyDlnj5ywjLNc4JSt+VEKXFAEE8xtUx2NW3G8urRy4RB/69v2fRqW5T73
HoICpzE0+nwP86NEuwhUybKomFtm6QFfw8rbxy4zJH2ObX/z36C3sku6+T8BvTlSCRB8//N//6+f
079Gv6vNZ/f5L7+/PvPus/j9j7/dVaaL/+X204CbKj//X9zbX5/6F+7N9/7ues6KbYOF7zhqBff9
RXzT7t+lI5Rrr4RBV7sSsly5ftl//A2sm6eBs2kmjtLh0/isfye+yb/zT4XmNALTRoiu/K8Q36Rw
nP+fLOjCmnOkDHw6LS1s6a9EuJ+fTwnRuP/4m/gfDMGawuR0EonNSg+C26un53Bvs8cra6d/TKUf
P0bpCOWJDs7uIrGRtS2fSsggN1mx9CcPfUI2luqptppgu7QOpRu382Wc2YyMi+s9sFjSUb1ejNEu
isr0ubKwAhIyXFzavq6/SbNuVsi+tpePsCdhqgzG5s7p4GjAYIafloIS7RLhP4LEpvX3QlbcWU/p
wxk8i1A+acIFUOQIKmI4Tmc14DIXjQo3Ttx4u3qCUlPN7fSzC8hE0AKBcoGOwi1VfligciGVnMd3
25DW3CbT94TJgNV03rY2ebdPC1V9m2cHp11MBSjJxJ6KqH+duNFYzs31lUz37rUtNMds3XmbWtfq
Rtkifi25bZnOgR1einM7VXfz8jiHMVgL3XwGfkAEPTIa0QBRLRJPX1IFwMRw7CHQq6tO3EmZfAvq
GHqtQti+FIwDigsXzHxuQzA7PFhvNhnTJI7KYxosL5Uq5NbysIkohTkJ7QrtiosXCVpVtsDlzXJW
Vw0FSFzHh3IZn/psoFF1nkffwanuUvTaouWQaumCKyYAffBmn1OCPb3yIeqnd+gc464gY3k7F2SU
zaavDsE+G6OBZQ1iygBU8jQN4sGdhqfSDESG9ilrOQhe+4AfwVEXS+cegJ9m21WswTuzWuc67Zxa
P6EmJ+7mLew1A8+lfLA0wm6XfROStl+8j5pDRgTuwZ+VfZ8EYY6wSr60mRWSkYc/RcftvXYKhCte
WB+DeghujOdM5Pd1087jyUGqDA/VnpF2Qb845lODSiBlalEWMywD8koPXVYxgqoh5IjR+lO1NuYR
e2Z318hHm7SxIZRH4ZTBxSMh6jjxRVHDJxQztsLw6PTgCpImJyQ4sXZWmAb7TiGzTYdAPgCBRmM1
0CcRp/dhGJRc6vUXf+nOIZHoh7js67OdwaLLYlo+oNvU4Oy2UGXnPlO0ZCJET3rEGuQsCWA1PmfI
pxNeWScdzgzM0/mk3ZBUBZabCooLhAtcOCIu+ZCCHwUaMBe+jXwb2AkDYBDmNyw0J/I0cRqA0PdP
1mDz9DOAtBBPb+LFQo1WzW/l7OBa4SFHU7tgaw3X5xT/UBqmJNMXBFfKWSE36+utqDEvvYxT2Z8n
E/+QIXR+05Dc6CnSF3SKltM2mmGDtV/WpKIZuGPSnZum9h98G+d9IdYff2Z3WMrKrJuBZdNRd+7J
3AzordlPkx7nblpRZ9t5yPQ5GbNvNk3eQ1A5zyrCyRBKeXUizYwhrM459NZ27QMGRnPvBex83xBz
XnICX3nvfCP5D5QcZepO5MsjWRPz0faJYDFJei7DOt5Ji51xXFYwrftQwbDMCOlIY4QzNmEQNpf7
Jswz3mgux4SpagVvanLuZJI0VwL4kC+WH67bNJtKV+nJJspnerUotTs36a+VkwqEu0YfAyBtli27
U6yTmVXu8lZOZX3vuyyKBdaHlsqOMXLwroMuoSBgMZR6xXcRosFQbsjmxKq+J8xqZgJv+kbW14hZ
350KpumpTgTUEL+OLz6lEHk1cXcLD9S/VaVHlpBV9Pedb5xHN7PvnQawnB79xwVs462pwB3pSA13
DUqCQjf+j5Eesak8oHDpWwSabKuLWm9LWCJpyiYShnhPFs5x8NERtIUfbHOTJPskZq2dOCQIpLX1
w0ur8TkNHYIzvJ0by564GdQSLJzIwJzq6qIM0925/2bPnPzit+3Hzj2jg2Ib24l91wKzRMXqW+A1
h34fBQsCpt6Um2Rww5Np0TE2/idzquBNhtRqrhEn9roQFWoEc326bvfTYrqowsLPYENCY7zB9NGe
HpZYVx+pN7r3vrQYQKOjNap/rfxt64QQNgQ9gCNSHBFd/ydN4EJbjBpvsraKL17ZcHnYC0NdiJnn
RmfveSKeo2SyzhoCzpDlGX7YnwRo3Pexo19Ty3ov/P5c1z4S9Qy7YOaMuD9jSmWHyOFtQZrJDYe3
uXNImaJ75INx/mDK8jEr/uVQFPGOZX5wjDwyHaMIuHOVdAnQjiVjuxuYx4DhmSt/RVUcvDVR4zH/
jB4Sndf4OXX8nM4ZYME5eZrsjAwUs+agpNa1iFcaBrwrUQcoOVonPiRN+R7GHivSrKhOdcbwlE1l
ARDBSvHi1zDLTOrsFRll7eJVL30OyrFsi2mvRAXKU0KMF74PRpxgIW/w7EvQ1HAErE7v9UJr4tNN
HddYe4ZdrrgxcxndjVbggt9UH45gyj8o53Wk1zoRkPawJBhfjKu8J5fXUDRiMyLz7NSFjPV6z/H2
3NSoXHMrgLDm/HFoK4o+E2+zONtDGbzN+fhEYfS5lLigm7kNtm7WvkZDEANos3vAG421rTP9GbvE
ylfW+F63J0tIwg2I17klWTa7Oq44/9tF4s/pMdaaWzH1UYY1xj6Y1WDQ951DDdAJ7D9sqmO3LR6C
HLDV4nw6je09ZuMKTYL3dXEyBKNpw00du01047alPpiup6kQcfVSJSneGM213jtG3hRExB9y2VZn
45BtXhURnLYMA26Y6wNv95syHH+q/CknvvPcTEjYOsHkng2/eMpy5FjdEJxlUyHqJ5qk9UZz8uV9
1Lv2U9fdTW0dnV2RnIgzq4511jEChsw/MIvaiZge32vr9rENwnPAAXQBrNrfxhm+zNa06jKUMSwB
m9EQ62+0LPnvhtSIB9cqCWsdH5uCVzZLo+kpsvvnrrW8FyMwVXUAyEvR2DsQkHuLRLxLkX7kEsWd
7uZfxgZQWwZE9sQ4XOJEp1em2GRAArTl+yGLZj/bLI8GjaqO5xnOQlR8jK7SO7YwsBXg0avMse8S
sL8orwwTppmpNM/0qkz+roOo5WisesZ6nRUd2Toiy9HBZmCWfj+onuIxHYnObgR20RBblvGINdEN
Gu7BiS/wc3/3ZiLVdcIEG6OWWIU5x3bU5kFa1rexig1T0Wdm7YDS919lBKMcxRj6KS1KsbObFVUI
3+sdy3OPRGKylgfhZT/9lLLDddACurV/1dSFK1rW7IkUjqGmfC+9Jyt2x3s3dD89N+7ZdR5s3bS3
tkjbR4HSa+o67MB5DnhGiQtMh47NxDkf5j/Sk/GlC9GclczFmcAl8jZIoKOlZZGdO8TsfQL/qxQ1
eyKTdg8Fpdbk0u7Soj9Qs5IfxKN4q3zEja4b5YdYZmR5WStARUbAEnz1VjjYB61ssQ9FBS3f8VG2
TYPdnTPmY4NksufmVXSYNUDEtkfh4YQvvmUSzBEIkLx0vI+p3W5KsxzLug9vl473fMd3pBzrBfWI
E2rzzq6Sr7BhNdnc1y5T0mh8DJykOWY10qUUbXxGelwgZkA0oCXWCrtJFXlRY88a1JDREapheirc
+i1mJJ9BGmRBW3B3EnWfwY21wR9eK+AKZANPDxXZRz2Zw8d2ciUZEwEEZT0gLKMINyOMyqHNWHnk
bHtKrtzQkmzqStSWyVxXN3HnQ+bXeOXVpJY9XRdzO0vi9o0tJhR6wTq/3ihthuvWpO7xqxji+8Wx
P60sofq5TXoMTWHv3C/o2MJxAT9NeOANNONkb5z62Z+Y3SciSSEH5o9Z4aZX/v6UK01ycFYBrc0c
QD7eYrZiHED+uDOmvbUoY/MxXdI4qnhIGP6AEg3ODLg/0oppsbHK/EJ6V3McSrtE1plkFw/JMpBg
tQ38GU6VgkwdkA5z6Ce8xmrItmkT8V9NufdspEZIWM0BSlrOQ28Otw7pmeOTDGZxZ3y6p/Uvk0Gz
uRxJ8S3qGZQasqHAK56iwOK9y3EcK4QgVRRgVB2Y+jYU25goStBADlL6mVgVS1L4sqM92xYRUzop
qsNU8KpERZDsY+kc/E5fS8iajP8A+QiQVRqU47ZCOOJQYXn0AevYGOnB9MfXtd60AXdq3mU/XQcm
uCtronlrMtXSDB9Y6Sqkcy2T0nExyT4ItNlw3TM9tYpTHgxMvMBXMi117ipg55gjmxgnuuXwEoid
BvVD+p5CJWcboIkKWo8Bnrptm7+lis1ci8JkA/HaHLsGaxGRSnRQ43hQRrgodaM7GIzli6jL92Dl
nlUMtCMKRjwHnPXhPMVnd5qeC1sN+6qzUXCEjH9dypUO+PDGzmv/UPTJy9Jm8y2hmtXO8xXGIGRI
G/+5VsSdOPXCKQp4gAscM9agQrP3LWvY5+n8LUgbcRd2yBYBDo5olXlZGoe56EjOEVpC/HQ1jG6g
aLliIqlLYtKJm/reFsNyO7jkraVVqHa6ZTU2LqvVJsne+wAmxxCoBJnBQgCExkPtWOXJG/H/NSEZ
99Bso5M7ETvvuM1RNN4voc2wnULYe1Wk2FImORl67Jy5V1uJIpss6qjdfDXciZ6z27ArnucZrvQ4
iD8V9ct2SGPodGweZ6/m6c6DGw+54aWj+byNW5cfDnA3Op8E+8PIWy0p7P5mnK1oZ5BMbOoMeW6W
oWCqYqQqs6NbvCH60LZ1eUBCAmjPt/0DLGAKO6GumUiIeXTlSflUK24SkqTn9ni+W+9nIqdbBJUV
vJDI2c9hZw5qj6SB/BREVtglw2gXus2n8uaf7XLs6DsPS0skYT0Aga3KMrg2oXVki4smnDXupvfl
9CScSfEczuN5rlva8o5DuEa0WDpLeJ3C4YPOlX+QDxDYdfeNDQDxIo7XPZjqoUxGqC5xdx9yH+0R
DSAHqnlcGFohgUMclweXZRz8207xXvS8Lt/ZJhMbO5qgj7XLb50uYjM1Eya3miYsnfWFHEvxwoJA
XhKks/vErwnjpjfl9iif4tCw+3W6e2iPQBa7KN4rfO2BLtqjKe+mynEvhNDnxwS+aYP1w4Lh77eY
hOaFlV7A5Ve1BVC1MIXktUZFZ0R7EHVciju7q3dWMG26Ig7fYmQyvV1nuygN+o2QVDvsh5CgsZEM
in2S1dkdHUEH2BoTZp3D79HJgndhZoqspAPudL0CJ+PYF4LWX5Xppku9OmPm7LDMIE3QyJ6LnIV5
ysJPQWBsJSsiVHVX+g4UHqV+6Cb7qc6tdZ7zRgg7XioFjbWPICDoruBQjUW+CdKs+QYArxYwDLku
yXYNvX5btSPni3EYudNmFmU8Hq1FP4qiFQ/oSQYGxD0ygIdaFDvRdgGmgcJjgqz0UUiyinqX8Xhp
HeYSfmLhAB3PaoZUvmsFvI2T4yyuPe0wqo7xPe8spOR6YWBQ/ujYoT27efLOFr84R2H88XVjpayi
QmI5t0I0pMos1uvAIGYRyjzHIMo9aeQ1c7Coxj17ew4558ixQsn+KKMuf4uljIEpb0aJH7xCtEPG
JXqoZHDuRxsHe9WGEfCrquzQeiCqVRUOnECIlwW3DY2IfQgsXtTc1XfO+tNOlrTpmolFDNKx20vE
uUf4L/5EvReNYiZ9HfS+G1HONanDrElEf9Tizw95rg62tNqniRLQAVfi9fX31Ko2ukuZHUlERBrI
fZa6iN3K9E/qGvvqxR6JfnFz4zLiPUKdx+Y7OQwxWFLfqa0LT5XQ3RkBSXpLqsO+iEfr2CZLBlBQ
lrdRRsxTNDX+tawq69BoAK7ByPdvMvs4FObgObLcDzH+izRLqw3s8OSaj56zr3PE3tE8EQkxue6P
Hj9k4x5rb2zfBXx0VzDVBJW+3LtoBQ95imXHIPfTlUWQafVLT91+mpr51rSog2M7+B6TFL8nawJI
gmIUEHG7PbSFeLIXBOKyp5uhshkfmg/tLhXEFBSjhhg+NwyrS1FY3lMcx5u0tb/FQyc/Ius9DAmX
T6R3CgQBdcrxoTzo/MQPM96r1j0yyDV7N9X2IU8457nF8aBaFsOYwn60UhYxNfLAu1EMxzQfmeZK
nT2XfbMPlrLi1KwnPFu8Zqt1WCvH9slLDMNMPaDKL2OfRGG4eJXLxse3y7c2e5wU28HUUz8RYI0n
NJnlvetWTCPHlyTK/Ht3PEbM0C8B97IjxhBXKRKUViHb8wOk94vCXT0UU4ogSYd7BudMsUqf/yTN
e7zoFrqlMcPZFEV4wC1q67KfI6A8ob6tCTi9cbo22nk1ocFfE4thgcdDMEax/z+Mnelu3Ei2rV/l
vgD7cggygsDF+ZHzICml1Ow/hG3ZnGcGp6c/H1W+fVxVje4DFBJWOVNWpsiIHXuv9S0jhrBBYFfH
WBZJQt006a6KS1R03OozZg2aQNF9aUzX0uE0nnniTo+6f5lINTyyP98NQn3v3dJ/TBPLf6wEHYKR
3oQS94NHYJplwWWm5cyUNvfQ+Jnh2lBB/RiBKjEo7m6HMH1tkeWeWC7xYNBneKA/AicQf/Iwj/lx
pNajrQ8ku5ycQ5EOG4MBwWmyphCeUI4BoM73arDfbbrmsMOAgGdd/OrJ6qDS5qV2v/c9Ek86HGrT
m4RpA5umZUn7Q4VUztHoHyWa7hNhLneeN1DYtkX2kIzlozd3ck/1NR6zSdxR6oQg1dLo4EdIiKK+
xAaa4a7MSpuOa217R0RSeF+0dXLDsqEX3AjmbQnMSyx8SpJAMrJXJDaziLZov/X4ENZDBZS2nyxQ
p3gClFF8VYa9iuY03Mco3NlxoBwZLMn2giLuRjnhsMbGm7EfeR5NhVAO+ySU5LrV7Qki46hNSHMJ
beM0u6LSI97LHxFt8GB+jBAB2sVuYMu+OmHVejRpoQCmhY5Xj8ZWlCyTRLwAVqpw0zR0XA2eZBSJ
CTM8AkGnzDVyZxL1evNCBYKOaVHUy1aArdAG3uvWKA+uxpkL552mOfpnn+4VBDw8dbOnLzqkqh4j
tXMTf6JthADIKYeTXpISR5i/io+N3m0D+qaJ7jlWbJraNfZOLu7M0EcCnXh3rQbGPMz1gwhsDrxZ
iREhx/n3+XMiSCGMIHU5Y2cd2giHz98vnxFa3yYiZBIPBSXrCbilpGZxLQE2WTG65dB0ovX3T0eF
1071iRz5YZ9P6fHTzfL5AGx9lZbSPE41zcFhSIkJCLd91ZEg3KevZcNcuyzxI7fhzaeF49PR4bjZ
T1nqebtEpnMsJk0TLH23iboUvsUk98NYf0dfwi5KqJ+R3iSN/z6T0JwQB2vPUhxKjH2uIduTXB7C
dCoJR57szadDwzQUGv181EgBuUQ+H2j5doQ2ztwr/tSfhEviY4CT5NNcMY32sCXr/FsX+VDe7fRR
UgetKfdI+ZqWuYQoj8JEhFfkA4cGfFiVZfGbLtJrgbIFP3UBcQthiae9E93BctdzvYPhzm8mNTp7
Sl3kE1y8yFs4ZK0QzQ5bJIPlzih8Mgazj1LM+66ST3OS/QDZDYOtDxneMMhglyQXnmAoI2pPlhNC
34nMl09njy0YzxPh+8WNaFJW/oYqMMP1b9y3ZDodpwodt7LJsY5y4zSZo14FIUSjesJLUxfPpjOL
jTZR0see0Cc13nPlsgWSkKqNujh5Isl3og3O5aCR4CVEGNGf4OIJw5de9PZzOWOAi1J5cFkEjrKW
ehdWZbCbq+mZnFY07MuMZG7L5uwUy791R5AjIR+G0um7KrtNYlB9uLI1TpXlPkXGCHzOkM7JLKYX
exi9rRl30G8VxsNChXtw9KzZOhRvk0cgnGWeQgvonpPS5aZjNZnrivEJZxlP4RXAVtbmVYjEbMy3
ugzJ+aNPj8bvNCwPxPI0O46a1z+uy8VkNNFnRAztPYu4v20m+ZT7H2730sTR1ZgitGy6/ip9C45g
4yN6KryLyrGUzDr9CeEBsXc3bTy0AiSbm4ibhTrSFgaf3XYeVhRwMl0pYNoQ1XAyeHFkF0vDkd8x
4na5bMbom0qKIi7KDEQcHnQP1YX3nTLF95yt37aAYcH5DWQ10HFcZzrDuyn8r8quvpgx1hi8B31K
Aew9ju39HI5fGEezFMiKA87QvxlF9dp+V9FdbmF0MoIbs8U50evlUG0/N2b7KCQZWwNtmam/Vlj4
c3vcRGwJa5TYXN3gNyyNwy73n9MmAnuiniOeepKRhe4uSQ+f7rcxqFD64wfOx7uwrp0j0w19yiOb
j9grMD+1momQpuKd6ZDV5OEWdLQZMq+9Dg6juhk6joO1hRXYncoHlY5kTjJJgnln5/6GAyuMFXIp
5zCkd7fgK+Lwmto13QhEHuu8Te8AA9lITvspfgxpP1G+hLDA2XZChHybCDX/qpx9WJyeaZ6kC3Nx
glDcaggYS9ZvcaiibqOIZWb9KXj3i8tycvJjM4tD1Lj+PuRAZHndcHBINsW3Ig4kL1SnT3+cmYiT
rquRLpptHCT4rtDG0pT4xaFHgLRCnMwxyfE/8shoISYs7rXcHjjk0/qiP7A2vIRDpe/fxp58oyCG
GBfUl09vnK4UFL+RqIGwwauJY6g9ZQGJNx6vtxJcm+4Ucm+gcD4zQwkh4MIq6/NBnPyqxpo+mTd9
IIhVhk5vB6SGhg6BAS7R8jlitd0oBeSkcXzNLR+hrJpequVlQYjyStX8dlrjgQoBBEQWXEzWn8/t
7vPh0zYm4qTAh6wwRkXn0Y54f4tB8NNn1zrZY+26LLGBQ0FcRha2bzBjZV9zVrE5FyLtQVreLT9t
HfC5RyHEd6fIL6gWavSRFH2lDlFm8i388FQJfam6GdVtyo2eltNXNVTbMGaO1i2oks9devnJP/80
ZF/7OCBOqgXMO5bGGwNM8MBF/jI+OOTuIifEd48yGiXeuaKcoT2rSHIuWtxTDXBD/Ge5vLJfAebo
6qtfJmLHoXQ+uaZmCGBZqCBzeevD4l/3Sf9qy/yrDuGwEfi2GMApf3PbFpyQnW/+Up1g4HFYnp2C
oZoSKM0pTwnYhP8QyJ5cDVzSwraQyVnDi+uyZ7Ccl3BTU/rxftpA8Bf5Kq9qQQwV6kg3w3uX+QFb
V4Z2LDJ6/5RZ9s9auEfh0scc0ZZ+7ts0sPAstV8d03gS8Ui6FlcKSSvnMPQOtSWuLTqcvUQGvq66
FGkpawBUl+miW7i0QQIt0WM4WXl74dQvU5+EXN7NXdqNZ4eO0FmY0XZyGnF1mhzkEjI4it3xht8k
0YH+8BT2w4XK9oHTmtoot2lIF/KApMXFT9digeCsvPFN4aJ/y14Vd1Ktq4nScbodRHXoXlNT28e5
RWyIpXXhI/Qo9M0fLQ5RkEExrOoCWXXc08wbguCx4Qi4SlXbXOiINkHMkaVVh8BGROxn1Xga9LjP
sppVcGnMObIMd+lTnRh6XUTRA+tEQFuRNobLZFvR2a6QgeUWDhzdkBzUQmtKOvzING/ze+LswKx6
xr5x6mCPRD47hFYs13TsSJ8xIKLnLuQL1e5QBNEuyIExZQr/rkURI6dLz0jk3MSKbgKKGx0Ply5E
BEBhkjX6a5AU30x+xURfkUDoWrrdoN9wVkNPPpdnf4HzlTmYoczKMbAMI3pDwlIuaklHGcNxdNNF
MWK1a2L0eHf42Iz+Wtq4X7IJJFYJVcnsQas49pb9sdhg3jDYDGSPAdp58QcxHSz9YVrGobWwZjgV
WhhS1rE1ufcJCvZNJ9MGvbNMViEuHcnA9tDC/Uz7wDoN7o+gBJUVifDocpZcNx6gdL/82ZRB9uYX
tFfa/Gi3UfrF39c+6OSECvIwCOLUZsf94VcttExCvVfI3OneB+c4SjBszERW9nF1dFoLUq9vhjvT
o0Em0GLSXCavQC5cFeLSV2LEMR8I74WLYC1mGkIYR4HzLsKAEIDiMpkP/PwSD1l4sLur2SPdwcwN
3Aj/ewyGYOk6m+FXZ8lRYpzy3fNTf0PSELNtgNdxOO2zDncHmHRajWbj7ZAOcoPnR8SoALmUheJw
GkI6TY9Nk4RHJFhkDKSivdNJD2IRTkBqr3Lf+qB9794rDVEhqAlFsrpNH1bgD2LadRrHOiO1i8UB
2809xOVY5ligkoMqAdNylH7DUlpl5kfQDPQmnDHZx76PJslEtB+4BclAHfz6nCrFTDbZfKvgVQa+
7PHQTOdxJJpHyGllNNjgR4FqyxHIxmxRbsomgHSgEEN2LshE25E/+lsE5TH9v4YQrtUkhIXDJ2FY
Pm/GrckADa+J+GI3T450mqMe0CjEYyKW+RXKH9QfW7NFImzR5CqxKXtp8YC4Qu1kurCzcAbFuSIO
02A7Src0HzlBubNeM5XhGK8ZOnbTwLxxYNxViPOIJauxUeiUMUBeeJaeWb7JkeA9T+P6wIda9wxI
YjwH+HSI73BYNAzBsKlN82/+0Ewrc/nB3MqH/jhNN3YRiEPc1jVB7/aHoh9cm2fDHYttGKVPWVVb
56mEK1gbnO96GIq1QZHMNieRzCAHW9K4CSZNGuBJYX3llMcmbWZ4+OJ5awkiUWM9HQVxbLuGbKHF
4xTlRGLEIIpyGgUbJ+6/ycZ9nDuUrrT5N1WVHIOLp5ycpiljI/qO68wnfBpVqsJtDvfF3nqTSQ6Y
Bv2LB2yXBLiBE7daZcJpd2PKZxdaw9VoQn8dcXVUqXtiMEo+OtLdRBgWZofi6I5mtUZnCchB2qSL
t4BJWyY7XiWdTZsgd5/t8d5MknwzXjnhNCc3hqId2PFOqPlLHRNeUwZ1R9NrfPPK2xAhLvMb8S0b
iIBUgzR3OuY+R5D8jviHyPcOoEaS+WcGwcY+a/Kt4iW7TI3XphgXLPeIDGn5LoNnil1dYmARqJy6
MpO0go6JY1QPuHLvUf+TfGoTFi+C6WdpRuPBKbxbR4H+5gjRUji2G8eO2HjTUuCwjC4pVK0g6CB3
Ic/Ls/4mLBSgMNED2+JqreoKU7tRMmhmbrEJZ/ZfGimrasi3oRG+N/ZD0RXzcwWdnytKDJTWg21b
uzgBOdISWUd3EiLhJAf846Z/g24M12PVjNsckExfeG9FNum1ajVCl/ExzBMO9y7xh2MbM93Nl6sB
KEMUAwFxCftohm7emmbypD3rVTE+ygWOhwCZqLJKUq+S5wwd4g6JBsd0rg9EZE4LKURFZ8ZUtwPC
w1WdeTGgX+usvOA18stgQ9jTLgnH+OwJgAS5G8EPjOmheghjdOisE+r/2Wg2GLmwiE8DQBERpVt0
WfcYVy+BHNudZXHZKNEEiPtqY1fn8Slvhuiuqab35G7U4ruTcbtOVfFcdTVT3t7/EgufzB4f+k+U
kZc6W0sbEr/vzNGi6DvuCdRgREZweDtBy9hWNS43el02+7LPKIx6Pn4JIG5QeGAgy0L6nKYLNKJY
7sSRGpq1D0BDvHASalP33ZkERSVld8SyXcGz+IRa8PDHl/gnV96E+dKNq/JkTCA2ppoY9nyJwXKW
xsLng/XPP/1v/19OF2PVcfAkh05sIkXjNij74tQnJt6JkXMmFAprpxr1aHIkTMtgQm3U7YOF6JFA
/sB8w5+if/7p88t/9f8+n/I/r/hXTxFi5LAQu5osTFgrTkyUQ9I2xKP4idqG1gy5q+xQ5k3BvDGA
F6YRxvAiap7FID5CXIWXOAE0EHgpEXC1OhcKk03lmcVOIEdeezxL4LXA/wG6PtiiIapOyu5pCE6M
XQmRXWdDn9xw5e1ZYsFwT9Qk2o/Gy2DAc4tyQWzAhA/E7phU0uZwGdWuhI7PIX8/ReiO0bGs9Xyg
2RZ8+WKlln8rsp+smeO6NFnmdDu5W6/u9q7wh5Vt4XNwwIMFLWHyA10kK2GVdCQllAb55VtwJ+x3
xdJxDLxNMTpfKju4n8JA7jFecXS0D4Ymq7HyrHOAl9LqGIJ6kr7QNEx8PJfGT0gr1cRQ9z2KItsD
079UlF5gvOj8p4kZ5XGw3jtr+kFzNcK9FzyHNXENqTPtnbarTiXBc9Ck0dXMjS3WjQJuqQWIak72
w1h+zFNyS+3CNmi2L+ih6UvPLAWTyu4oF7aKE9EqsjDpx5a+5sFa9cYVFZGDk8l9Hhpvzyk95hkm
cTV2/L2lQUG8bTySGtrnB7tRT4URgZgbhmljaVABnJcvzpy/Kz08jjmFg+nGVDy5jy+3wmAkwvCs
Iu3s43l2T45Tu6deK/ckSvWUGZam5uVEN+YLkD2V40aOk9qNTXOXYY061b7U60Av+Nruo3a5cbua
b1i2jkFMRUIj6yGkA1vLrjmTfm0zq16xaGrM02w0GwAd0Woq/WIbjfnDPOnHyFct43W73zQ9qTyG
NcqTR+zuSk05WEW3ACbCuCWNaacOfoaLK/P46eil55Av/cZkQfEJ+47wkxI4uu3SfDiI5YzXlzik
qr4DoduglfBLPgsrzO2zkPMrB8XV3EGWDf0hOlRBc6qqFM33aB0+37/VXEAc0EIZTchZBZ3MyePk
nb/iQrp3R+ce0MPXKHoRASogZZJNHDBeRIfvXnVCvWPTfvr8RnAoHI/3ZAy0nCPQPR09gz5qPMiF
qI+xlCd488DlNpMKTp1h73PYF4c66vtDP7l7xzUxPWfAxfLynMKyAmuQFMmpzDX/bk9Pf1pBayAX
xQ1OsgYvNlMPo3Hl9J/6O4q89ybiLCgkNDg19OuponzLABpjQFeu9QpMgxgkP/jaVtYN/BjiIuX7
XGRvY9OjaYRHKYfg3QmigCl2oh978FXmbJIkEhGR5zIyE45A8gzyu9XBm1Vrcycd6HR1PL2nFXna
VUo/qscEuQ2SgF8sNtTH0q1/mDlg9ShNrhohw8qE0psM2X5IRXwl5g5xxZy9SCWJYsmo1zk+wOc2
gcW4KrnkaQLLM4h2Rimi26Tz/ONYxCb4v5OuBgE73DcOOm6YODZQ2TA6oPGOLpa2OM589YiwvSnm
rwX6oqmW15FWTsjEsULUsWsnnG/LKWqQsABtSAuNYvLA3DHZMFB7Uhl9jkxjh2+XqUNZge3HfYCa
C1CgpTKyWJfLr3Np1fstH3tYAK9ivHzGjkV9n9LdMqlIoY3BngmK9i4KPeZWVfKaVMC8/CEhRIDx
KyCFjl0snyCcFANoABeGCbRudMDaY+owjdsM88p6nsjBgfBDmBOaGWY7w3vvx+PJ0ePwx4NfETaL
Hzskora5Lay+31tMIpSDKIj06iKbk1PQ2SZjhOqhhxHSLQONzwddIVBxTRDkvQpexnQkOlE11Uq6
MdCNfvzIzRL4lI/UuYaIQslUpssOknYbYYdPxJ8T3ydQFPQ0rE+eNvVJLA9z2dMi7JZksZYALcuO
X+aK5+YtUJDEs/XZLpZDT/Nhx2lBc5XXoADgYLWsaZ5p//SV6tZDLF5EM2Ktkwy0a4eZZ9+Qhjj7
71XFBK9CaFYE42uzTLBLUoU35pB+IJeKjr2qzEvfon6XWtAMjI0X9Ir5HMT3iIy79WjAljZlKnZD
67XsmiNzgIVFgD1Xb2jHRSQyL2QKg5OEOHtt7BFww0i7mK3mh6q2MO1dIC5isNhVnLdBMyg2TcRY
7qDiSyrqG/rn2R5FRkFdpm9zfvrGL8prIN1vY+s8hiKa342yPPtyGH/kTnzr3w/uHL03xMEDN3WJ
igmhwQ0K0CFTuxc7wng8u8OuT+jgT1gG5oghqm9X8Zut/XdncJuPqX2VhGBnhXkfdsLjtDS4G1E4
PwO5MP7L0ACJrJJt0NucDQsEWw5elI0VhRE97+BHOgMiDbt5HU3IAMNyLm4BOSHqs2b/US4ScL9s
1BdrOHZVe9+Z7tWrY71xmzA9tkrtVF4/06NicJUtbgGCj1DGfXWTezHG0VPRWLTRY7LPGepzZ7Cy
yTr5amdNeHYD1JRd5+gdVXZFaCOikrQsH0s0chWUIfTFrclxtr4OyEYFZJ/vqlPw+Zj3PlVRdUqo
bEmWu3qT7m4Ca97Wk0W0cmwFaAUQdk011AtB/mA18nv0IlkdQ0UP1p5++E52U4TJvkwH8dOuo6Nq
kHxzePd28cAH5WvHvWD3tI4shTAiUFg84vninIun6YcbgkUnDmmmwt3IECxgGLk4ZrR137hItceG
saL0vBtbl/upHOrbniDke+3paJ/aES1g2m23yjMfOuTSyJfb4jasU6arCc3UvjEVa7q23lsbLn2c
2vIklzHF50POmfCElTXqqtsiTarbvIm9rarorv7xJY38fdsJouCpVSYxD/eqi96iCY9Xrpjw6Mq+
JipwN47fo6eqQVRmBihb2QB5TKNuHRiuZL0bQZaMHYTWwOuOnWzf5OJ5D93lM6/o3IjUEjd1SkKM
tn38zWgiu+inBTmDLXJ6YRwEuhpQldcL1NIu42AdMG6iZAVEXaWIXAlqbyMXayl6ACcbTnFEPp56
HHDkH2Z3wR2VGoGEP8IKKiygzMgxMW9QEtuCXlKFaaZkMT4YeaG2KjCy9W8+x3vaamFZ/B/Me/dl
XHRYAF3z74ZBFz+jjW3QlpgHsS3+bhjUUZDFVRcnB89uMfHMMHT7jsQdu/OJsGbmQW8KYLwD6oq+
zdYTE5wak8n/XGBKoZRCzJ5NcYaiJXnpW0WBm2c20SOxcUC+khPo5sE4GyrnlxXKyYiNKxtJkGCF
RXiMk9NECY9iIPOeusxv8X5o6+yk6PBLixCj0IK4Qz8pOthV8J4VDj5fHwaprZ0LVIHw9n8eVA4h
Nwv1U2jVzLUEdVKPAs6cpEcIoSbrrjKtq5Z+8B8+RuH+/WNUjsW8C4oJWB9b/PljHCIMEbPdhYdu
kB9VH1rvukn6deoAn8Z049Hh6OO3+a2aWjQ/MnM2tPGdK2pHFzlIRuy8yJwr89f2IgXBaggIdh4c
AVxhZvTIjYsZR8sncyIbPPWbFfqS8H5ME2/DZ99uS8/7nllNSwBZHD3Y2BCRXERfsiZDUzTO+YsV
j8VGlILGqYjkGvlncCctfVTjVJ+RhN53Nj490dbgZLBoSnoxL0owP//3l5uD7bb64yo8fnD1LR+Q
7yhKQNvDJivl4l/9zZ9aODooI3QBB20Tn1nk/dYL2n01lLzdxJ4oJYmfQHHUnXsTKSte9oRrYD84
Oj7SHr4LCt+8iZhQyClrDp8GtsTtagLLXJ94IeiXH26Vhxe1rcd5es7H+G40wfYEKVpGI8jfjSTp
H41BnNHw/Pv3xr/7L9+cxxv0kAtbYvn7398cdAxd9DOydy/LjshLaZ/uhtIhgaNqsUCGZc2txC+C
6ZXYOXU7riojNr4pAAhBX1IEN1l1EIDzt4Vi2Mr8FKDDpM3nxneHjWxyWt1cVjAwSsQrTGwvoSOz
3/6Eqf1O2k53N2nShgw7hQTLEumZU/HqdUGzU3vEP+MJV651N5dtsQlDU74HVQ5Im2lcMZovZpe8
k90UP1Pd6H2GA+YgpLavGUJw0GQ9Qsxh8pCoG690fbxHrBJEDiSx2DacOSBy+RbEEAfJdkY4sbOx
sKWd7ei+UfYMPdVSj2x6J6Tlej3UBIhVvhfdcZhlQQjwUjagqs5tXbz2rdf/6Bl2BaL7UuppQuOO
FNR2r12PjgEYJVAitxOPgHloT8OpOykO1BvDwkia18j5pO69t3osL1Yzuz9YWg90P4Oz540YauMA
oKJW4VMCMHOrQcXcYbPDcWEQkiho4KeYDJNox77d7GA1ROQYtXPVvmN7QzjeHrl38e8OC6cqweUi
erajoaneCun50N+mZ7RY4pREbn4ATzHt3Q4pZp/YEmVV52wzyowoKK33f38VOn9fiVwpLVc6vm2a
0vrrHcaAJzYcPLkHn4bpwUS67NDavJX9a9bb97FcKDBh421pJtrnzEqJqY3T8ICEnhO/ghRHqCR5
5qb9LXfp8wpmd3soEA/KnFwmvXCJZx97B6wM4OaLqn4mckh2LWFpEz3ItlFbp/Tp3wfRO8I2RBt0
R2HDzLdmxzMzNRACxKzyP7ztZZ/688KCmgLXm+cICYvD+svCYrhgn7Qto8Msy0ucTvbFnoh68TIj
vgtdDWTfzg9FWDyVto9Mvjf1EyeaizFoDphNq+9bgceylzbTHze8NYLMW5qVpHPNeJarHvV3CA1L
DIsQch6/Wrj/Vg4JBX1Ihjw3UbXxmYmlTXvnOdHJLt0D7eh0l40B82lJkEBm5+6uhg7L/GszM876
Dx+B5f39Vw+RQLi+h9+D7qMFZ+D39Uf2ZoUjuI4OvV31lwn64q1uHOZl9psnu+5hDr3oVIfxdynQ
boi4eh3iAL5nOO48adKQy/3qPUsvXW89ZlOKijm3nadckmhTF/CE2ETOLrywVz9+D5Ap3PdD/60e
TfNg1xM+N0OYL04iNyhSuNPaBL/KVF46J0C+zxg7KrOXgsHbZY6bVyPsgMYHaXJqjUY/+vIUBEX1
pOkIbep8rA5al/dZZQ6XhhHyzRhOX5TZEtKNbK+tJtThrvfSTol76WwhLqyXb5mIzY1nW1ymQCOu
6IecG1gDd3atXY6GhLZ2g3GrcRWt51C423iYqwu8t2QD6vj2U1vCmn1sM478vUk0gTvV87VyravS
YC913Vwdp1M3I4Koa85hsPJnFMfoJffMWs+wefGcdDDGlXZxU8xqr2f/3Jk1owKwyyx56sG1dLo3
PDKsoi4UW7hDcYhNMawECnRZqRvbbYmlR4tHPGPG0WPoP+QEDhI3NaRYVRfrQWfBfZZbFzoOcIj6
rNlWCiVxW4QN9D+M86aVEz+qJOI7i2SJ2E6LezPWBySnyPdizuXBTLPbtYjRmaMhOaPphvGzUE7c
SAVbq7bsvYAL1GQvFFfUfxkdPSPC+Nx+c62KztcMcjGc+3dTAj2eI0QoOCOp/TQGR5huyH4Szg3N
HP2sM/se3SY4Mse5DDnNUYHDVCHMWdUcu+6bTPtbT7rOdpxouMSTRYhYX6AFlKgtpth8wmdORng0
xusB1JyKAo9afVYvKMVWjuTch8LUu8n1xICnCoznf7+yWLb/96VF2lJ4lhKW8HzxlxI5sgwaQ700
9kxTCahldnSBkgWKy+/s1TSLj55D9LWokmAzWS2cdCmK0xBZX/pCAsIdadwZCVyJ0vfH+xaG9lH7
bGt55D+5vorh5ifprpeDdXAc77UrTCDqU34LSbq9dJOBdK/uW3hFWXfnByRfugQmsZSPURrdL+O+
BwpSvBWWLbdxgeo3YDivTBuYdU/8Vt71vC6knTLKImMXctJbr0T80LsE8AxYpW9dkTM2Ly2LyXD5
lbE5nWpV3uooqlD3cz3GriXv7Kyr144Xt6BpmmQ1WVi386l7zQdb3g8pRH7cZotPb5dHp9zQ7Xc5
tccYkjtCy3vb/kb7oj8YJdPyMiGjZZjuJBUuO8kwHICHoD/xCAViQd4OPf9KaJOJZ+bBfHC88L4r
ltQjjmCM5qYj3AsCXhYfvCvPjkdbLwuADeV0bFaZN/gv2Ghv04lgYEM8FDOaKwpv5xS5PnbATtYH
7POk+YXkgwhs2Ku5LpxLWlCaI0y6QYe5toyKYgOjV5OhjAGxJ88etM4dMvZF1LYoIRBXo3dxnxKc
N3S+QFf2AVrMJC2BPau0vovRg8xgKwAUYsZDJZmESf7dTxEG+DBNrSYg9EriVfy8Yv/vH/CaX4e6
9hNm872sGFyGUfeXL//rqcz57/8tr/nnc/78iv+6jb83ZVv+7P7ts/Y/yoWR0/71SX/6zvzrv366
Ba3zpy+2n5idB/2jma4/WqTgv0N4/rd/+QvW8x8wPxwtlPzt5v4b5udI8MTvcJ9fL/gF9/HNf1A2
cQZWwpFsrb/APr73Dw80qYVtwfIl1xy76i+wj3D+4ZosCxLaj+/xOk59v8A+wvwH3XZuRew8Clkj
r/r/b/xPv0BoRL++/v2UbuEy+PMiZPqAQKhubEf4pi0dx/nz3o7VqGM5QbhTO+nriDK2azCktIsh
kmUUJF3yoqh4bpTR3uA6aYnQdQF8TfZXwh1QICzI2aBiRp4Aoa3Ul2iB0jpIp9P4GSnASlfZz2mB
104LxVZ+6VDBI/WWaz2BuZUL8NbhHD5WyjlXZnMT90ht9fAcNGZ6REzUkOyVPVGSOg+TrG6Mdjyh
EC5OcRjHKFCNYe8VgX9KB/UoKojVzVJbpcRRMuq4CRu5ChZsL/48+iTaqAiFEOwwDfibEo1KZYEE
L1KkHXh3mCQn5qUEDLPKHJbbJJzvXGltEo+QwaASzkNdeD+kB9O7jfofMZa17dy4N7HfjUcBg5ij
YYgbDvuUE2BoEKVjnAXaI9qd7wOslbsYLGQ/MBt3B+JcCmt8TrnhK0fc2kLn3xzfY34UH+gkTg/M
WsyjpbsjTEUMKHlKhC168D3i5BP4UrSEPaDlxpVHtaCXMyMwV1Z1GUhogfiyrv0x3vSKWnJy43NT
SSi8zPVX3PjzGcDFQWTHCdbz+Al9djFDsMFDNt36CxZawYfmUGTfTJoaQS7waEh9d2LBSY/ILcYG
UEkDddmm960DwekvyvcWLOp6gVK3C546WEDVwyeyeoFXTwMYa7K+UWLYJ+0BuLbmq16A1y3yp4Uy
bTHO2GcxCy9x6DaUYn8EYQB9AO2pED8dpzg7wdCdC6O5SUbDvwkGtfNe0o6o6dkfb7PRYASQRd/E
gP4Jd91JLLhumMV3KOdBFrnxeIjLH5i9CEXBAgLcNjdgWOn3YgGAxwsKnJn9xioC94gG4jzUEAVa
SUBY4iCnGtkqN7PbOlDi2ed6qOMl2EQpqHzMMPiwvBhlbdoSMrYAytMYVHm3QMsrQz64C8a8H6AO
01NgUO71X4pF35GJ7jYN5/IMC3aFhaI7AqU7ujJETWJ7WyZjqiyD13K6wEEIH7zk4PQ+PeiG3AQu
sD26x41bqTfXcObzhMsS90oADK96aBpQ7X0JtD2xfjIayG4jQwdbt4gwf8C7ISmcDAwJ85REjeLM
HTf+N3tn0hwpsnbp/9J7PnMGZ1j0JoKYIySllBo3WA5K5smZ+fXfA1n3Zt3qwaz3bVZGQSgyhIAA
9/c95zl+osQFXzsqLA8dXYsBB4pmtLVS29pGTm5fRflDGxuiBvv8PZwQODh0gXxDMTchhsfA/XQn
jACKb5X4YVwHXHXTu+nm+IhbfaA3pzFYA22fU/ijJT4lkTjhRvG7HohhZgHD18lOdm1kZ4Vn7+3K
gtgwkSYK2AfuTgiMNE07vJSNPFKgQfmbQe/rge93KHIWBdwB1+Nbm6EpwfsVjiD7p484i0nsowDl
Re6jGrhx6dNENlUtNoYbX2SDvq8OuGqIgNJnGR+RwRBSk0M2MYwMrW/zJTPmX1ZAICA49zDud6vh
OZbi07WhJpcaqRFBRZrAVB9HnsbsNzO71DlVZUyMYt2oHVZmRuA0MWbIBuUwjZTemgi29PtoEzFE
hXeHyZkTOLu7UUTPTJIsxBwtuUJZCby8reKNYo6yfVQlqXF4n1Nf2iMU6Uc68XunKOITfbV7qxlA
NeJS66No3makJtCywVgpF9L+lKJBJX6DiXRGEdhOHsBwwFXMUjLhB6LAWrv2c+kyJl5io6x72yOx
KIEcvu1LcnE6plbkvEd7r4Yk3OZvFU5DNGPAXvKE9roYF7M4ib9GgbignGFxTj8lbT1/RCa8AfWO
4Ad/xWSrD3vk+rFG/sq6dRAbzc5r/knPl972AnBQLdBiQbEOe8HVi2HydHHxg34mdFonvYN2CO5N
bzVf9MyZg+4UR+xyiVh9g8XEOxU5NZHakAROa58z/t59vDQzylEo3xwo9CBUnkaP9nBshi88c/eg
0x9m5cW+aHXlJ6jooDdxTyry75atPWsiuOgDk7GQ5HE7NPptq/Wv9YgpgTw5pSfBOVP6kltvXKKs
CZ8AeD7WfSH380jOlYm0c9fDW9qPUe9s3NF5mujVkFOKWs5phHFPqGH/Mpm0vzukucQFojqgJrYU
/QF+B42V3wmnpUltAEu2Glo8oVNQpbXmhyBVLXnI9VWHCrAbqWlsIFhOD6lOQJY+QVAGCnNty67F
TuN48L9oMYIApvxeSdM3vEzRXiJHCJirccD0cLTmCrwwgusJC4PwXBKZm55ImIjoOa9J2nMP2d3u
5Xxn2lVNTmFOJlmJYTMYeCa4I8mmWvYMKAF8RF8/C/hMvhs2ET3CkQ75BHKgE9DIIXNQMZs5bmrW
042kYHlnlRM33wDDrq1u0CuuuR1aF1MphSmhudoEn/hyLJP7AfKeHZp3c+UNZwNgbUPV6VLA+wHn
eewDBzmU1uogISg08GSvz+NQHKxqVDzRS23v4osZk8HmibxAnsvoSywcsPdW4adaXV8cinseWGfS
eoFuucrxDlQSDhrlH6JWda5cLHonib0tAxsBHwLjpKLatYHZdOuYfR/VkxZXJC6bZoWPJ/waOBFx
UrChD3ZQ9dshWnIuu55HbrrJJMwVGaAti5JE3qyqtzj1+7rSxiuAQDoiPdGSaYkyaFD9spf5fRMz
DPBS/NmUC8JMe3LjKDyJ1nU2msaE2UY8cEVNdJiQp/gyw29UYxfmBqTnyLHwpkF7Qc3QEhUFV8A4
hrOjQ1rIlNoAiSKtlaK+H0Tt/NsO0Sn3p8H00e+N05pRtJok1jVr8ds5RoddFplp1vRPo0OBxu0m
oIhkbHCVafa5MmyUgNESA7x4a+zK/EhSAomToidqkLa/4iZ2FK3AoIV6YF3MtPR2dAG+oWnBhC37
H9ocLCFPONbOaAw525mIN5SeynOOyvYYSM23R5g0VhQuLDpvZCiaFoT3wV5vG9cgy85qTQxODs+B
VPYxjBPwxKE27fS2/d4yBkegUOIGWnZyLAY8kQaSzTIgkXDsJPrGPhUbs3lWuf3baEIV5BmTA9kh
i8MJaieae6+5JuUUHtatcKnDzL22T0wuxGnxc61rhtL+Wls310WOV9CsYu+Ii0Kd10Xz77XJMLVT
HO5UH8SXyF1Uw96juZhn6iBIT8wi/YIO7FbS1oScYJNLLAXyPcavICOqh9UXMzik8UWUaNcsq9UC
tC7MoaXB8GfbDrFCh4H9Ok4zRcpFOdhXYVYcg+VrP8YKVyxzGZ6tCs2BwsHSLD48q1e8tq42aOm2
KQEdZBpwvQn9Ve/1+uQSSHXuex1xwrqayQYE9+LvXU9rumgMXVSvVAjX5fqCbpUPsy0Q7xvje7gE
mHF9lr+jzNbNdWF6xJmpRU5tiZzaHVTBeR4meEL4Zc3eqs5yWaybako/BQaa3Z+X0grfKs57xln/
tkfJ9bCsx6ox5FVCC94bNOnbmem/ss7BDLHXnVGsdLERXdZFs6w17q+6o1weDSUpKMJCYR8yRymL
mixL5H4ug51jsGSe/VlAZhnOguSpferNzzk1g3MVRdo5G5ZrLub7WWvItiiGnNeF2ztqJ+zmMxOU
BLfzUM+HqHGOaypXoAl1XhdrXNfvtcKC5C5mfD2j1r6vdtl14egFt0tqj3sGjtz7uqbmru5he6/5
S+24uwuUCg+g5LsF2qAeUWRMIFP4Yb982c16BP9U41UiPQGHWJchnxNlzoDcqmAvLLcItUh61jV9
chECrdt9G77ELlbJ9aSs52I9Uf0SsmYXzlNjEolAAjwEh9r29k6skw+1yGL/cf1S9mFO1SQjMYLo
Yte3OMS9Mmymt1sXM9hoLuRxlcRSWgJ4woDAXQ8Iz/G/DtV6lLyxwqqQJ110Yjrx+xCsf+X691Lx
JMv43385t+0C/Wt0yiG3V70iTkCYP8vM7TfRWEAjbfUvOjNiuuaLJVAt+XO0DMRsvdN03SIvpXnS
JvtpKp+1oiMi1iW0wJhnlMJu+wlN23WBY43ZML0pwPu4p0IP72QW8xz3TB/wRYr/81+L0VPk2+rx
pZGUhSyCgezZS6FOHoVTjlsDfV6PqNrvIL9oYHTD4EHZC88z4kFvoVZOMIZpuOGtxnos2/KpxjZW
akTuWOi+nZTBu46dcfaK29jfkqL4oTv6iwh10PLaQskZ4tdcvCSoSWjOVG+Ynd4MJ0DahimDf5rc
qajI8ESPX1B0yrJO9sOYX2Ng4ptcECVl9+Zr1zDzVIzecZw2+87BWC5mCXkl66BwTAx9nP5rAiDn
Eqr21pqDewyz6BkTpkNrNtkJlBZbkcbOSRc8XxfPeoeD/6CbkKTgmXq5+zUxibijEHFxv2vUCQDW
Aprt3OFRgpcdJrc/Q2e7ZerHaJCS+lhlGYEWkVZs6jy9RnL8zoQEYpWm3WkdhW/DgiIcWszWqUVT
iciRzwSkFYRK44yppySU90X2MLnpz2CKEeJPETfQLPzWdAxWNAzPxECmV1diDxoJt5JJ9QjLyVum
ekaAs9q1Sw5X+5A6GBmi0QSmlme7YMhvXVmjn0j6mxhfAoeM8Ta0bxODjBbTDrWOKd40Cr86phyn
qp4R6OHnpG8nEsZVLiDOuS2xRBCdmH5rZP+1sYHBcBDmiKJ6N2BC8mywXFl6xkH8WFO3pbpg7io1
/0gN5tQ9XtFNMjT4+ZFP2QTFEthhbMIsfulooI698TwB+9jQwAJbIT+VMpXfmfWpM2CkTjTLiIva
4UOfrfHSkkzBF/5XE5M/7wF186uGVMFRXuskQw4L0KWLLAITY8IbJYLZSjSPeUWwJFiEhIABCojf
ZyNdnCuQ4lP7Bv0BnlRaXJ1gsVUgTMynS2p1+xT+H6q88UfR6XdRrp5n5TyhyH73bBByBt+juZzl
SZhExJDfRfsoPxQiuxtSIGqMSQ9YVt/KMn9c0HN672E5wdNKRisTLwuU3oiP3J8E8aoBe5CXS+Jh
jDCd0xAOD2OGnxPFkCCHfaZe09sOQiq1wcKBqtSSztbMvYd4bN7mCWGrDCb0ks2bCtHcDyRJteTD
bOGJdNtZAedrx7S/GHEdH0gCeCfREyeNXvIoOHVMepyycfaBS6hzVPffhNFx89O6nUQpxBic2wEi
/gaXLDHbKNTQM/lRiqsKjyCY4gx7RaF/xftN/nI9ZH6EgyZBeY2yAo0SR61mnLzgg/vh0jXNBPgG
0QK5LJvGasetGkRN80DfIiL4ldUy3vZ29eZaRDPDYN7RKPhsJ+xeUUnEHkMs0jlocsLVwqtcIe8M
+9ofLJR9afw4pRHZdXkfb8L+YKYjNSIaH5D7QHk5DiXxodauwgivkSgiWDQieaiAXuJINA+NdB69
SCED71Fb0/bdQHvCPzLZvxhZhDuz62tchg+OEeo8J4jEijHJ2PNVt+Jr6aEN1Ozul9mBwvBqChLK
/DZKtTB3xDuoiHI3z9YFO46+TeoFBBCRSWz+tDK1IGXmEYTk4KfEC44gYWLTvaEs2YAX54s82yTE
4wrxFsxGJQqNpN7imYCRh6agGpunJmkVraVjRsheeGo0XFIUAqfi2oQDUzXyLstOPHrJ/N0WZnEz
JPm2s6PZd20m76Fzo9el64Q1TW5Ui646BYaSR5QF2tzERuT+SpJs3DENkVvCDzo/cUgryaW+i2T1
1lCxvnJbwwfH2ZSh+kXZY9qrJSXXSqujwLRacw86F179K4JfRYuWx2euPiOqKJt6+OUmU+kDfXcF
sTuhlX2Joz71QX0shkBxbVV3b8GV4BFzbbiR7aGBMOZo31CHfPJI7wFSEArnSeus5+KUJD9TaU/w
Zbrhag88GxPGZJ1l0vtBS9+S3tZgy814pPFFwoWpIfaGnxtB/8AH5fVaCDkb2LL3oPf0h6XGXYZR
7cJlGAxug2Qx1rP23ekUuPbJNbcCcYmh4keVyvzOLsj2tHMbhizuQMCUGz1zHugWE+ntViRvWYOJ
VXynYDcH41a3rA9Fr4xxZjccylwexfxJ9BT9It3beyXKYAKbJFo5tSnbftoY1M+3Q9Od6zJ6xw9f
bAmY8dBvo2sucDY005dAEuAV5jjyIHWI3RzTXbbMexIZ401fO/zBBt5zoWf73rAfwclgGHERjMP2
xe8wXDWb/G+wYhqzMB9dGFHE1tciJTCjSCBkoLPgu9P1D0FvbjtVEQkYkNAHIGEKe+tmclWTZHmY
k2G6WkhqeXwZ3T7CgJUpf2wyIo4I5dVsUtX1xag8l+FrjJaybSCIdTlhW93Gog8ecumT0mpmzl46
w4/UTL+W3Q2oLS13Ogl+1mEp6juDOZPXbWH/UoGzEW267SEOtPhh6g8kaIkzZbKCFrtHcqeUUOSU
/SWOjQfk+Z2fWa9Ac7kTLVPGdQGtblunRQADofpqcWMbELovdubWoOJFcajqgNFQC8aRqQJaxikP
//BXDijiEgyWwFljoJnq7OVmOB41M7vxmEPf03l35LQQez0WT0n/HWh5YNRyhzOFuOYqkHDdzWeF
682pAD3iPf7mIdMCRhdDOc/691kfvzNu2ulh9iFSOpNp5n4JEDqbPeMWRWM2Y38aZ/g5Qu2nUnnF
j23tcmzn2IS/STkBBSoqm4nyaRZMr+I2+8T38FjWBV40XOrSTL5XhvV9puLhVy0BRKPFVLPjqnNd
7WbE/QKNDGowRGW45ZxwG06LnAIBo3etszmdSHG1sNwOE5puSqaPZl0nW1Xn2AXNXat7+JBK/K0E
5e7neSklDfmL0o1y1zkNfs7WRMOVo9VFQzONpLVFtnXv6FGN0jaBn4OzHutyWd23WUqCDVZlZgPt
xukzRigqra8RaqhU5IBNnajZxxILQ1/4QvyAFA28lfOYV5Gx72ydnDXhfRsqCA+0WOt8S9Vp3vIV
B6S6FMw7fbo69R2UqoLMx/JrTpIg8ytMjdHCqWinjExeMLrw1pdtUYctpSamXi9ZA5NGrXWEfMkm
Xrf/LOIq4nYhudNrhYNMQ68OkU50bEnh35+WT4DijrZynbO5XG8RolW1/KJiLL7QEwGstxBe1pf+
LPoBLkOAQAFfKb80GWXWHFdTgUhuyWJ4opSxq7DWnl3YjPzirj9j8iQ2q3BnuU1imCtOCfOYASLu
hm4BNw3Lgh24znpYHNbXhf2eGNZ0inP7L/eE2zEQnCep+8Pimh3rpqPhRmdk3XTs1iMOgFQLimX1
GTd+fY5EnVfHiuFMWMfJiXYX3J4FaOQs5RG5LKjc/H2RtYJ0UWPWSVdgYm8tM3lcYI96C+EqjbOv
cjDUXo7BcF4XdVWM57lP+bNs7bi6BVfz4D9shOtrpRgeWrBICKegqxTLDDxcQDBEI3pQLZftPy8W
KvJLmelHkQycWrgsKrUrLNJMjuaxini6BzSLUK1DZVFte0aAvBCKXGMT1Am2fHIbMenT3SLlsTra
C/OpIq/xvK5Zy+a6tryjNtz2iIMFl3BrocKNHlzTSc6y7RCCm+RQn8WCG0tshbFOaMY5tw3jXC1r
PY77k0PncxVJB4jyiYEePA1uZ4qpA+F0EnLnXNf0ETmQ6GwKnEX3qZvmuCtkzWhCi3TkZ71+Suvv
68b6stUW7SnljLWiEOd1of699o9NBrzNLq1MtKbLXmklMfAq9HUiRc5iiYNfF+vLEzRSEjG+gAOQ
xA/aUYqtK7nTLSSN1J3Y2XWPUwYJW8c29W217KM1zfoZ/p5+XjfXhV23iY98Kq14EgPM7ND5//79
f9uJZXdsVxKCMC37sf5k4kKIA4bM0ZAS1+l+hcJ+7/UTpPuoCplzwdwVrzk0zc3s4DyKIwXxbWTi
heSbHgfJVS4iIVVZdzPUA8b0lLS1nmp2E7RX3UBsPLrJt3TMvjMGAm6BvmQyyGbUy/hTyuK5ROIT
pBOBpKUOUA0yCJ0eJO9zyuEaC/iQwcRcQqN5iGYlXwz39d6crEvLjKYdC3lIez5OIRT8RZQh883D
HJDibWAOoeireOWkYv251PtPDdYFVgLwYmECimZynA2dUq7c3jmHrY0quxdPGo7STW2r+Ld68C9Z
xn9oDv4tCPn/opH/+T+QAwq0ov/nbKhb3DTLf+Tu/l078te/+0s74rr/pQuCDl3Up9hxPRsN2b/0
Izr6EUsiv0JT8q9EKPlfAiWEQ7uN3w43G9nKX8IRExWKg30SCyiWdHRv7v+LcIRm9/8ijGUEBXPF
RRlL8CiO/v8UjsROTGrckmSc9SUhEkP70Vn2nZfzDLAIMj27Ok5NrZ+R3qc0EuPiFI5QlGUbiaMy
DHNjVRC/lw6VMtuL5833APvLk61V3zKgkdtQ7z7HHGBASXOcEWVKbGU4/OpLg8nOVCGVw4DmhOlM
XzehKJpsJzAmk6M6Mqn7OzN5I+Oe5ydB9vNIL1ZgDTkMEaP01vyljGzej5LggoGYVfnQhYQGUgT+
yOuQXk9HiPeUoOwHOBl1P8IIpGDrWk92Qba8IoDNx1GR+qgd94NASJb3sFC7Kj14sCwI1MWjsgZZ
JCn13VmjLphEOSCvILtLNZk+jJIHpzX3zSEeyQicMzExoQl/aEr3zlbeml/xdsUw7YP3yEziO6/s
0d8H4SIn4OkIrp3OpDMPNAB6oGJxfrLyBcFYLFgYlWg0kj0aKZ4TimM6Np2vYoedq2m+AfE/unSO
gctn7c1I89vktc1Wpv1tarA+lGkFARlMaxbNT67tQCTD9fHkiu9jX576qOg/VYJ1uwneB+yL29xD
u4g0vjtMgL39evDrOAbfQJ1hw2yEDq5tvBSBC3pcnxbqOFblRvFBC5hbA4VUBj1oWtlf3GEgU8Xh
hFZmNB1KaB+nGcOznLXs6uk0bhUfDBDI3MWl+mbi3FvfPbXRnQSLdhljbOMZ8SkWfLlKw0jLByY5
EyZXeOQlBHHjT14CVKjSvOME/DzwAMjypEVgbepnfAXRxXHpUA9tTPNckki8LMQiZV0Xa3Pxz+b6
0/V962v/u831B4GViMMoreu6pRG2u817HiYqQYzMw/4/fsf6eUQj8ZN1dc4tb1+H9uOf37vuBoJB
+Ehz91qbTQ6G7z8+ZP1MmibQp9ra9P/vu7f+2/VfWKlJlZn0gs36L/78YN0Mk5BZyrr6t/37/U5t
fpF2VtAxpNz7tzf+bXV94/prZgxTWiApgBj0TEnRwXqzLBrdaKH6YGa10Y9eQcouinrYeYCx27P0
KPya4YiT9mpTsvvbQpss4rEWK7Ot1eU2zCzFDIDXxsFiWhkcnHp4X//N+mrnzhNkKQP7V2id5dC8
KpEtgzBEY76Z0BGY+muk1Tc83/jzPS4lXeTaleGedl3XzCh3d3NAEGTLAP2SOdC4vAHJQgKTs0VV
UqRlvhH60c5nExywaxJnxoICjHEFCxkaZuWjanyVjjAP688N6nhHp+mvgaNNaJwkh9o2wn2/mLgB
nFnXda3NAE410/RI64DkL04wA9LrbCQS8IvWA4HnGP55zYnwJneCsfryDqifPxQSGKLZTaSxg32p
8sK+RANNGD0CtW0tx30eI7P0k8pVV3gKhZcAZQEXWjXIVuYMF+j6rnUh7Ez/vWm6CCWqIX0zbLPk
5pl9GwKAvpQuUwhNU4GQtTsaricvdM8uzSTq4wK9bvXQBExf/EhpXG7MGnYngBecmU76UlStfYBS
izC/prA8lTnIpQ4xuTmX49WBw3RFPuTidGfOVpCoXi6LkYh5QKfKo4rFOwz1MPQz0Uzc6c8DNqbo
ISbpBc8WWkfRE041ErYdTUV0TZZFD/z+3CzBYiNVr8zUfLchbKPAs7jrY9qC5LiXN7P4sAlivs5E
IA6gB1UDrmUotJkMdn1Gn6IoYCV5eiJL9QwV5q/X5yGsN8Jyk/36tmS56Ne177V1Nj301xgQBs2N
9nEI+MGsOQWEHKLZIATgvrCgHFRtbpNVq/Z63CPJ6VUGQ549CYlWOmIYL2T7xFwQTnJuXadxhkOx
YCDK1q586aXmrqgAfphaKA+VKV/WC0uZGk6NCAq7coPsVltlfpsbtOGNNan9umlp9F+IXcd/INCQ
A/ctFypAB2uLfF0A65CBwy9ZmD8otLq0ZVzqaikcpTQk9ddMqgzdAolTpImDyy5D/d6R+aE0zew1
JiXkaAbEJduRfjSW/vIoYSRsooVp+afpPAUECYYKbdM8QJmoW5PO8Mq9HNAznde13y/+2V671clK
0Fl//o+3r5tMNee9Z3b36692jNaBuwnS+R//4G8f/Xu1yLNn4hWjPa6rf+3J+vvWXw9FlxcB7VXb
0Aaa8Led+Nv7VdEACQ2LcBsKJrjESTbqvC7WVu2fzZX4+4/X1p92vUVUoRURenAwNJ3yUCBsIH3O
nQm9WZuo5pL0zhfO/l4X4XdyIGpf5PV3e3Y+dMAWt46ZMRVY+GzJ/CYtsRv5a07ZaPMFsmhsWZ40
kMhYB8vQ+6MKUsevwJKlvVFuNcKBdkQrVeQ3Z9Mpr/RXzVMnMLcbEhwwZCx+/0hfKkjVY28To1RM
j8gAcSAPqCFDLbrXCALsUstP5ZJVVOpoZ/ucyhIhX6BTkSO5ZcxdYk5OeUbXPQ6gcoFidZAv6vrZ
SxqSrge3PiHI8YW1BJa3fHxpE8iCIWcnQ+NtKCidaRF5vjm0LZWLmwN1dVu3zVcEPBQAAc4TosRz
uT3apTnRY6jHXTq7d4D89mkKpgy0wUde5f2mi+VCRnfBkqSG30g998tmRjDbx921Qy8ouBFuBCGP
TPVgBSbiRPIF2N2+8U4ly63nUF2VZXBK22gZooAuCOrxFKFBoymLkMggkHRrhgj5S9c8RZKaHOmw
I+4ZHBPohpBDNIAfEPjW5GQMr5nOCCzI5Igr2PmicR5U3CTHwClieLMhbetFVzFEEQcBmGjVN6cU
nArBIfTTKOBKqFu5eKJOhmLTqm7TEn9g5M2bHTaBbwdWj3kmhXDteecgy9UJcUTm0++k2NOnXytE
attxTqp9O9sfeHfCSyRUsweEhKM7sB8m2eVXhNwfxYvT4X6bs+owaCU9K9G9NXZARMdIVKAj1M6g
k5C2ZOJUNKhMguk27oCM0BhQ+oXj4hcEte021Ych4OB5N8cdHnA3BSCZvOykTwbKh/TYD1TcKL5Y
W7d9nefgk4IsSRcIGZyAEn7c2SdvNo8cMfOmCnSe4qLPfXZruRzb2BN4RTwmDRk9pZJgo0xWIIGE
eqbMGHmIU9vyF6JZQDVwaC9TxNuLb2URgFoUSLlQx0eo6q+Ld0hUXXSjUwidhyMI/WbbFsy3vbgn
+FMRqhb3pHXhIa918wNf8fTFNnH10XK7xfQOBHizI+hmIjFbLtCF0qG0/imnzNHHOjhBm+HzjCcM
rhpnCtGjP3jPHirfXW2NFPoSEnUDwBpxhlvT5I0Cjw/aslyD6VfAFqN0nKIDolnrHSLJ/z13rxvh
s147L1ai+EoF4RGogomG3ThGnR2fHTRRsnBu4VTU0E5R2SCDL/Xy3pnYR9kfm0KGGzxPFt2bpDvS
dTzqkNZMJLYis1zfFLhVgwnBZftsm/G3EaE5qoY0BHVomOh472oTKY3WcluRccoIxIVjbOO49KdJ
Ojuhec8wQV6SlEJ2T5lzFxJVd0BWYycc27lQW0ZhB1kQVRLkzAHpk1mXJL239ZTUNly221igAqnw
OIxWXzI5Svhahm9Bl4nT0IxvA02sHSK+uyh23Gs3Vu8uQZdSuGLXZi3ksQHyhA1X59tIF5G4cjSV
ZEX4OeC1TVI15lYCjwMOCysaffNehumLzBxtZ0SLw7WCxml4HB+8x2DfEu2A+DLeC4EwMHZDg5ZD
c1uGOBkQTltmgFFoyNITauxzDJOxROa3HcU0+12l3WYAIQG3/VTr9/qCJ2mH8DGwPfdS4niqMmdB
6oIWB6GEi1FHLAgf+EFbOMEjlqnxG/EJBSJJ1ztK7iFaYtDjLOj76IKhfGFUZ5hQ3skVv4zACY6x
kyt/Ip55YwGg2hddAs6T7B46+nVk6IeiyfI9To2CmNyUW88QgkqpfobymrTfXRPEvzUiBi7i8YMZ
60jtSUeiNnOvcimFLUO74IiYE85pAJ0yMUGaO7Sckryhn0bhUmuEedM7uJue3Z9aj1QY2vCP0ey8
F72S29hyXbQF3PHWHk9bJ286Ii2gW9l5oUTNwEIYf1sR8EyU1VGegU51zZ0k2WHfawsd7gyyOnjC
uwii6CHHXnIJptDdTKH1K6KEAb0Tz6OZYDOPUDPa44DB+R1t6kllEdN0DWiopqBPkO3YiYhbc00b
noeS1ba/IHqD+uZA06jpDR/HCd9HY0CZH/XccuKviqyxHYOHB7OHohWL/Afd+3jjmbg7FHlYtcyT
40ADvnTxRiTyCzlnJzM1SQ0Y1GHqOx+ffLzpJqryeQOXQS/EHVfBFQ3+vYjdx2JIb6F4pF18o3CY
oTXVIsJaFL4KXDmlsN7Bfr8MktNgUxJcbCRJFr7IubcPhT30h754rJh51jKIGW1WpV9BLg5TF6KC
bm0HJ0AfXtgfZAOjluy9Y6JjiPGiH0ZSln5nwRNCUHsJHPqZokFr3Zd04Uzsp/ZD0/TbjgxdYC7I
Vy0aJvuHyi0JXYQHULjiS1rw9cMwSv+8aH5mRUhHMrMOkLt+kIktHi3t0837Y9eE3uOIwGADOwMd
KPCwWj9iXHpTCQMLd3oYDHpjpH5+KzouLy2lOZlHpGotynzyg4zK2nPYwcIaKvcBFnwOtfVut9RN
uImMW9jQKb183h4El6ykroXMjJOoOTj0kDPzYCwQMHHbrWT5rc1dqH42kq4yid4delVmES+OGgpb
hll8jQqKNiEIzvlnNKNAIhEW+Jztvs12pR/LiLaGMd+XJec1IuEhZNpAGN/40RJsAMpsSo6g8Npo
fIzrdkv75geJWr7CpwnE5xnt8UQGbFtruAVaDLW0GglFVXe9m8QnjEyzTwQtQnkK7Hd9oFBYpeVH
QY2mEOkjaJoPVFHkvrcVmWiTOrSTklTiwmc3wR65DrmM1IUuQ80Zlhaz02yZ+87Sq/ex556dGpCQ
7u6LQd7Quwmo5Fq592S/r21UhmAF9l4acP9ABeaV2D1VM7/Cpqk2vc0UaBTNFueDd0/k46bJpHnp
nfQYmylYowGidK28+TD2gec3KiAudbyfhl/SbNUebw+NqRZqlTvXJO7k0WtHCoNvKZwmnXiZIqQg
bsQUPulwEZfmJTTPkrbg6SNNgfV5tuIwKxytlnsxRhwyo0GDYrLqN2+hVeXS+dTa8jM0uG2Sfuht
aJ+RWtGUhMLlRrnPgrvSI2xzyil1aLBhsMcy+yS0GbfYCbeaSxMB5VHgkvHHgLe9qi9JMws/hjfp
E2IG9mgm+7Gm++rU7gR1dbYvdRU9H01Rfiz93TkjUHIgyJtElJ3IPdy/apmyO/JQUurY5EQ8bnlO
QgLnC21Ayb8fSLhI0YQ1hBU/xR0Ip1z0dOxCyY0NoTa3YnC9iWiujOvKVP8eMWjqAgRKlaMkSk8H
2AKT0v0mtsb5BlwV+EbqnmMLlbjGnz4l42HonNc08BhdGyg/O5Lmdql51bPUz10pz6gv6DzlRIW5
unkTWvhclMRcyNmFTutlcMhsiCpyemp77HD2WIud9NQ7xXDIH802afdWavxAFKAhpJzjU2saLwPA
GezjSHbJjdxKcZ/pFnnZesFTt7t4ScdDUQtvbVjd9Q3KKkcDmYwvzNqZVX01XHnsFiZfOHv+NNJC
Qa0LnwxK1KavH3ojehSelftuYvC4GtuvIrzaekEmSwPjsBnBzBqL99rAB+R4Hfw42kJbi0xEAqZG
4ga61yZokJYPy6lghgPz9c5pqAQOVXJv5wIMd9bgG5MPyNwvMm9vOhQP6uPQ0EC7oQO6h35l7O3W
fZ3GRvpj2bxgeqD3Zb3UZseIt/V6v9DSx0yH4h1V8EOznR6TGgWwZyD0KaYZ7KdJfShtL6C0cZjG
4TFOApz1WnQTbu1c5g7yz6ZCwnhu3MOUkmxiNsUJLdOwN3XmMbaSp1rvk7uuK+6yZoSUzd0CtiGz
OTMwjw1V/mg/9MabB0mdrNE82lWmcTcWqAchi5kMpUN352nGz4ru54VJEJkhFP8rxSiZLOhtXp3U
yMdhk7hoKa2DHIH3BgzPS0/t+tUG3nUeTfqdHY8fSus/iWfoAIBRkg/dQ+umjzGQt92kHHeX83Ag
APczrxAIgZQaNkWH+KwafeHk8r/ZO6/tupE0Sz8RasGb22NwHA89KYo3WJREwQV8AAjE088H5nRl
Vk5N1+r7viiWpKQ9BAK/2fvb+7ANab56ke9ndN78Fusqbur8qBBWGoRZUBWtIyx5DJmTs/1F4lhS
E7uV67EqiyTRu80xGTK2axwd2MdKeJa4gtzkLg3Ioi7CCWdUBZJVzc92Md334YCmjqAGuMbGcwAz
fwfmm2Z6IKAUqr9GDqPkaS6qo0beFjaZRJeYVCus6EYLH+HZ4OJnG3qLDtr2KPMZkaahDg60lSdX
pr8TcxLHvEb+SpQ6iBa0GmTUU3zo6AyWsN+4PmfwxLMQtxBRY12EsWNs5HMxDDZMMZqeimirSzX1
aGZz1hQmboI0MCCrjnG3FM+WT+xc1MlHFWBBSFEjrBoYZnEW8iG+1ykI2S+jht6OxMOMQ41Ue6EI
JgtnA9LbtJz2GNh1hwzUW/ZB7lb7ZRVn9C3oksVLttOa0T7ytOwElpfQ8j4D0yYEdE4JrT+GsoSq
mLlFnI3euxQN54eYaDES4PJB8LGkrdiGYqQODubj2C+3EfNmojwLd7s0BU8s/Lu8YrQ2DlpRPR8n
5T+DhwfshwKX5AjTjlHzIb/D4bgipZM6fE2TfuQ1rpnWRAa4gpHm2ayhyY3tSunIHlpLn6jfWB6Z
Jgvd7h3u49kaXnuBZALgVXPVuQEvXb6VC9GyqIF/9AwpLHbJzL27bk9HErQEBFZQOA1BCADTd1Q8
qmUMuCSMIdzPSKdoEXHFVZkqWSfZOTTF+QM+SBVnZvGqu9u0kOkVYXVzn4sS5Q21+b7uX2ucLjxP
GOQEhoil28WeMHl+KBTmZVUQzYnU8jDN1bOTJuNeScpS26y/DQ4z4BV1r0v9i1ZQe7a5r1kaQUp5
yPiNMeNG4JPfOzMltES7XCog9GPkP7hd8btU7t1UTc+9MQf7wGflYclW77grCxquae98DIkivK7z
jTWNKt1px++37pI/CzqzEz77x1Hb5zpQhzy0rz1u9AP7P1jMJr1q/srQqIpZTr4yFW3Ar8pHud6k
zCPxFwoyD4R7nmWaX+ZgU/7QE2D2ZXbzjTWzXG+cJIqJI9gWI2YutMQHUrSPUNgICjeCJY4kV2bE
SvVgBnM8F+7r7KcA9LyBrizTv/XsDHsJiinpSFPrfiarEDWbn8KJZOVU/cKGpA7ZYpz7sHtLVDru
awipUImRmgxJ9LsaAxW3nfeuHUQmPDZB+YsBbGU63XFZSCAYZEFigmmRa0KcHNanY7gY9yaL2U3U
/cBheNOH7bMzmaAOE6hfI6jlfigfTNN9nkFZkEgCP0mL4FsHqyUu3JosUWsfmCk9sP5huQ3OuK6/
ZD0aBu3RKqY9CpHExFzg+sXNkpGYYyk6nbm5a7lEuK/R4YqZbNXWEW89prZ91loOLlN8upbN1JYZ
i7Ht6ig6VmNrbgBtnNOAhLg+oLQ2d0Xq/iID7Rk8y50wbCh1pfqoQzK18YIQN+dsg0IOV8aTOyMd
BIDCp2kAK5vNl85x3itZ70FSkmKUE0nnmIN58tUvakygQP7qqxiniw7B3k2gUHm5acrn/QQwt/Q8
mrZ8pHxmCraRYhrWreinhoUfAD+6xZvAnTYMTF7qezti8Zy5Bkj3Hkmhtbr0wym8jZzGOnoFP77A
21GmYx0Tk/lLlqzAs25MkDVhlltGAiVcystNwOGJ2GLEE8GBhuLbYC6Z1gBs8KOXMAZNf+lPTU99
aM3hoV3jwpTaWKviKAKOczIyPCW5mx9B5XBpdMvLIgc06TaSTrRrJ5l3BVarAiiyyw6qCYmlGvmO
CU9HO0kU441rXAeUtJTX1Z1bDDdLzfAQa1ZzCBgdY4Zi+jI4pMTO3h5dCfsHv78ls5ATgvX4aLiY
XOd7I7eCI3cMUwNZPkRg2fbzTADOOEsg7BW0/MLCy+tE8tBY0b0U5ne4WtPWWlPlpiaCa/mCBxsr
yLC2R0WoNrU5guOfDpVZf9BZXbV5srUR3s1ddKsWrNSRMt5lyyxsYlJwWMLK2TpiQKuapRgti26/
eAQbNhmBAF59O9W/yEvP0T6tWSykqDkR2T/EQ06R+zP3xwpZ+ZMj7ucRB2SfgARqkxSZnBEgk63d
ZNthM98SIOoaxmPoHOeBxI4e7g5FYLVjCMTc3LwPmZYeagNsd+nhZicv7pq7/nMQ9AcvlOOhBx+I
+UcHQJ+FeQR1Qwd94xMmhX6VdEKntR7qcLl4hSDeC3/HKRfqasNf2rUQOsD2w9wwW6bREyW6An6T
1w+6tD/YTeG6OdkNosCqR8JmlTlT6NlDnGT+6LMofeRs/h1kCUOUiEV/UdhTLGiU9r0FTCoQ9xhU
byBfbkqZ1jf1mJ5xvVcnSxOOZzvTPZt/tHkF6UJFYVE1JD6DHMGgeupK7kUSovF2f8tQP+61LHmB
y3GNl1eIaGX2SiWCi5iLGlTHNusEZpKBkepivCekw2Bdnt5wWh4Mc0J5hSp7S/6FES9ms2CkTPNt
0gfjoQkzfZ4NsNCsB8YDT3HGn4P6CLgSWEgcpZlNXB/E7bgubn/fvvGcmSxUHFPj6umSq/Hwi6Ls
VTOLxz///vUnbJZ/fZ+vDwlTIwQzuJKXv/7+9ac/P+7r33K22FuoACa3Ap+hBmKoSYErRGyE9tNf
Ps0fX/XffspQOJjjl8He/fFOX1+HpyFL6D+/+B8fGRT1RTZzQZU201MmCTL9MKXgXX/EP7+/Pz4P
br0bMzKj+C+ftu/HCz1Tfvj7Z/76+x/v+PWTDKH3kc0JMIP1U2eMnngp/vlV/vxSXy/c118z0qKJ
zsaD8vXXP19RsHH1IXesS94bL8nkMWyAv4jpvH0X+Ft3mek3O8Q1PcO7CQi6MOhcJp6YCigJihoe
urZl7eAfHENq5gdodz6wBWVHpKMUB990CS+RTMIWPb4ITrhC2jvXSn/S8qdApjBN8IidV5IIxzxG
wZkcOmWTTpuMJIgvA9V8Xb/gkD8uDnoWr3gU048J9jMCk0puvbG8Nc11ZQJtc7MQ7bsJ0xurXi5T
V/xcVxj9AiW3GNtr6+iPcsBPPnbezWy7hwgtyYYSI/BIxjRunQoGgtCAoJwCp8cwyWLLgILkgeTe
dDhQiwCFgOPhlElgFYS6xeqfUQBGd37KEQmLHcORd+mK6Nx3WbXPHVducwjR7OI3pF9dVa6nre9X
LLqh+AOg/KF7Xt6GFZfTYtZFQcjEcHiRtY3wtmRdE3DRAsxXJx5sR6PFnCQzUjD95cNhlrfMxhs6
HQNzvbpBmrN1mNluplWASSQyKTvDvM8yJ/aG5TuyHDoHiYmIKIqIQGBXDSRkzD0rc7d9rYT/q5kd
tZu65dccVJIGEUOG4zTk0KU8A0HaQFnRb1lqPzeC8rblJNtNU1vumm+jyRRUYYnwLRAwJlYicmuP
cwm2pLaKaBP2LNCLnDD1KgoPnQmqxiohp+QW9kcmA65DIt6Iz3k34Y7cjIFlAZ51o9Uq+9bNeDgD
t3yeE+oKnwAKlj3fNRntDNIC1lH9j2WXjuLHwkNtbyDxiEFrbqzcn2+C3gaZ6z1BW8E+368uVbby
la5vOcb2kUK84ElChAuiZzY+ZD5TJw/tgNYfCVyzV4P/isIaUWjtb8Gcd7FcYv4rayYCmDfRCM5Q
R6+DRhNdyo9q5VAsa1p3Nn43FVnInrUCTWQQxF+aJ5KM/hNC114Fe/9CuvR823OcL0wVcCnnb5TH
LHEXIp0YTi0LS5dqMqJzULJZyC1xL0zUHbmbPHttBzoJ6CX7mSyJQ1JlD9WIstxwToB9SKcV2LvS
dLxYlRE9uASXK7gxdyUXQhMMTxwF6eYvssl/B7H6f/C4fONg7m1Wq56DUvtv37jO6x5dcMsTB2/L
yQBFwk3SOHDp2JwB0mA0CC25zUV25xVZfl6cqPlP38O/efGYfyBGXqWQIVXe39SQiNt9lVXAhEcJ
qUfYp9IqMoKycbtFGLCOjQBWlNAdGB0lw2ieId1mdfs/prR6PlJRN3KhCIeW7/+NKUiY5OL2ZZCe
xpYAnizs3dMoWc+bHILzULxBEW4ODURsK0y7a1haEJEYtkwtye8AaK4gB7sbCvpNX4fzNUUww/NK
8ES3snnvphzTKEKtK4bWS+J651DOw7U1BnsLRtJGjsxOuoZzuW9y68MPSe5QTXcooya4+XqTr3+S
Qr/995fAv7l2AztyXCLxrNAk/Wj99fyFkDyCu8jkBPfCt+zVM9WuiXol9tY0iFvP3mau7m+mbqa3
nPTRs9sTWF/2+0JTtpNEVqXTsTJn4lC9ajolLtG8U5oRVtUm04EwJ/s42vMTjGkn/vrO/1ce/Z+Y
emDtuI////Loy2ctx5/l8ldttPXHB/2XNtr6R8Ty2/Yi5M4cXf9URofRPzzAmngUHbC1q0T6T4F0
9A9Y9JG1qqR9kK0meur/Ekj7/4DzFzmRx1zYN63/GVnP+fuBENomaL/Qg6+He4TD6V+vSFTTGd6+
JD3Pal/UqwK/7Fprx6DMODVtcl2DYHEt92cRuM9Vy35Xh3V2NNVDbohzYczqVMsejV+Pp9Ekw2kj
okYxmQHF4POwpdciZEq2eNcFU2bCY55Kg5wCPPRiZ/roKBMSBecoT05zN3/2dkyskgZj+M9fyb85
em131bT/y1ODJG6PTg7up2+7lvl3zj+T6MUr7RA6aK8JyfBkrPKyOiarkClZaQp56OAzitKAYgEd
Ymrxb2kTutCGht1UanGsLROFsHPWntke2p4diy6L/FL0tOB+sodtMJ4hm774Mhi21tg81Yb5wyVj
6/7rjagyfwOzk+ChKIldlDeKZNDcqGIRtB2KC6J9K3+qUCXqEpwuUPyFcuCIu5IWMlCoIhJ7vgBV
Jkc4dz9K9gG7HrnLnu/3+csN46/+mIiS+czK608zDFIj87yQJH/SxsOf/xwFYEx1leI3k+QNRram
IgUV8fUmy2W6TcjS3ZYrJebrDdqh7uwkyQNSRCtOPAlHy/KrIm4S53tzbAP7c2oIjF44gFFBYzVK
l+6tMfNoX6yeIwah1br0SXbpGgzdArBlVYsJsSlZ7asxJN2KWnWbekL/tNxqwdv3QPBRCT84C2Oq
5UdfTMm5bRjWuD4zHZR3+KHWv2ppghn+55uvfzPaYIc0MDiiHs0o+od7tb7DwOW32pCPtsoMlsZY
8BpBgFppL/0+sHhnhj1Leir7gOCsiLBkcEbnrz8tGl/P8A3k0hRLawTd4QF/SinmBgFUNdUrKo4d
Bopt7Fqov+RuNqiyw1Wo5zo6WnXOH3YJJejLnvdl1Fsc68GU/JNmolthLLqJ/KBHkDa17IR40/pA
cZy0yS8TCTKXsRkw3LXj69c/fb35mv9OlTZYWDoPZD2BffhK//p604a/rZVswjoMb4373pZighV6
43tcVJ2pApCCJItlINJ27uwxal2XbL0GNh2N+6lzLn3T34hBNqQ42++h/90EeLFXWNbpQMb/aw8E
KYsh2DFeG4Mqs539gjgZVnuCIc2mrRHjkFnUT5d5bdzSVV3WTCv7Z4heIx89bYI94jxgDZWV9k+A
u7JLvaR+DCPnOS2IxRSewFR7D4sxP/d5eRVjlRNkm+4y1YVHO/IY8IMJoi01NoZQ2CbNiC+d+0a0
K5VcDoYUN8I0SCmhuNmyV5tPdfI+uuQB6iRcwPxOJXqzpj87NIxnZbLrsDq73ja4wL5cfm2EdhyZ
itr7zTc+Pjh9+cC0rwoQl6PaM1FQR4lsDQE58HtCwWkV6WDIeVrOdheHI6nWLvvPxB8uZdfkO7uV
r30uP3wtDIBNR6VD65SwiGfjP13GOROHLO+e0naZLgDQQG21sTHXL12lQ6JKTb35suL5ePJcxN5e
OkcbX7QkB9EI2ZCLYK8PhyTNevQ1lPZsco9cxdHBdixOPKurX2EGVLEqhT5N6c9m8YNzt74R0SMH
B7Bhjz4mEoyGvg5KHpjd0SW5Ium87qBV9TAEY7CrML8y2iaxqqqZmhJmOGQwIWRDVnYZtv1WKqRe
ngVWygH+Z6AJPzeh7Zyi9CVrceEpsFe+LH9HaTlvEWKPZWLsS3v6LBoznnVaxKFdsIOYiRAT0VsW
oE+3LCs2U/GKKRRxNKkzoCdIPg2Rii1r6DoOF40xxP+Qg8PIoCUZK+sMmwEl3VVKlGfnvNS2OOsl
NA5y7G6bsVshFcnnEjy5af2eSA7fNv3DBbuI+izyfjgwwQWKyWKiW7MC0ojs8h40J5gM0tCH3n8z
UHnEhj3ti8CVXA8jYWNw1XdjBgdoILbQ9gE8D/ZrkpNmyznxGDivg4URkYHDgMkeoTsXxCMDFd43
8EBsLh0BftW+xZO7lzZQJAPmZ9SPRxzY5i6CybTTgN5vLaiZbsWIoqjNZreIneKXM3uld8xxdW5H
byQLyKG7W7dX/WIfu4AoIxfM7aV2HtlnqF3tm9cqc74zMSAtJMYb9ukv2a0bGsw2BjavvepOkVV7
Vx/FwFKN3XaQI5LIkDDXlo9wFhncWqQDMBYERZqUWuP4Q5vfmMBbbeQyQAVB3pZ2dzCX6Icqmjgn
nh1CPwBrM2WAj/DirqV6d8DrshSI4sIXe2QsWKyyrj6CbTz2CwaYdjkWFUsVK0ru0E7RnOfdN9vK
9MaLUtSEC8VxTvmSTT0pv0QfOSlmBEOh562MQu5zMWnsvv6xSNtj5swLvpImW+mBKFoSfVU9Bvuy
K/ud1+0GZ4Jy0qIS0KhKhadhCst8BcW0+RoBOxMq5caTrvg2FuMlAAiJTsEwHvxh/e+Ff4s34Gy3
ehsaYmf4P5Mk5f9b1uuDDR7V5/2ZtaWozfLluOqCWX2y4/DsgW095xYQU0JD6u+5SWU2P6pVloEU
uMOcktzPvt09+a24EleCAJD1YR+6/R7VPIHyaRUzQblTtl+9sFwe7PKbH7HhKZFKbXLb8/dT39/r
ZunQw2MFwK9Vl+lVg0edA4vQXTWyrmH5bXxlAUzvnvRecwHVJ3XLYMPQMdtbbgnkUlosJxG7NGkP
sZJRVyP59bd5gR9K+uxm4Zy4JmKDbhnKG3ZS9jfR3HnZYyLlfDen4fcOVc9u0BVRfxgEcOcDpn4T
UStx7BnM8gfiC+2F1TpZg2+FHa1Rp4xXs8q37jGH2fdVNh/cJnnLiLY+tO383M0YnTHm/xYMzZol
H27K0IyLiIqMmoa80oYZoLC8ZTcEtX8q2irdDb+xp8NHqVNmeAkbe886pSPGhBpUks7d5oMMTZKS
JXnXuV9EtJAgabwyYdEqBqiBBiXwmMB3I3vtJog6HiHPrl0hyWyrG0vR1gLNYvKIxlsPpxD+vQVU
dDuY6fy+mFd3DpfXsKlOoRrdvRyNXe8PXKeehmHZBpcAhiB28F9DyJRp0PWb603AIvEf+m5zlWy6
0B0MNbCNsDmHxJ/uoyDzP4JNT7BQQEoPWd/MiEF1gSlQ2xF4aUs6yoHyjw0daL2K4T/m9r66Ij3r
JOigvvoRRmG2Dandi+EXv/SnxpkeSN1hfSCqe9fIwOBUdTzYRMKw0FjJ1S/DV52XFgjiLSacteRW
WNhykqNqlWwpPCfuwNP4qfsQaPtO14FFQoppbcuSPV2pors0qY+NdoCSov0WSZgw2p1I63LqT4Uu
H9fZg1YhgSW1fTWYB4Q+PO5GAvyRWRQT/PeuREgtVb4tot0YQcEih+1o5jqnyZCx5FvG/8ceJa2G
e6tJ6o09pySWhCPA5NYcD4lxqsek2zS5DYCxp+0OBFRbu2++yeXXgrqUzEgCdLqoR3eIraAYuxfb
Vq9KBW91mzw1NuO7SE4/JGqSOCAl8Rip17Ym9la54dFZCOhFbluDcCMgjyu7P8mROzhf16o26n1n
UGQglJ1Go+OFaCGtnNtJxt5iF/vZUmgkB3kL8PCY8luO61DULO6GXdpFK/i63XrecHHI5+y69jZw
3H2CHoyteKr3UA9v3JrNrart+mLBnMii8LMZP+bBfuF5c3AiLNy+N/5u7enUacX1ms8+KUy6P1Fz
/g5GMcdpBfaaFAMUKdE1alJEMQ+aMvsRRjtlYU/ab64fSY18LAiy3/hmStyv91PX31smrWiDKYMm
G+A1hWnqtY/ZGuAkzJcqKeGJhvXJtAmIMtviW2eyjfXZXvsoSk51MTEHx/CTyaqPR1CBG5QMS5by
u7X0hed++5CUt0RkIv8qbgDI/Jit8rHHF3WohEMn5+VXYOVL7JX+vS1d0g7mjnO4c2yOlJoJKTgU
2AWqqLuj9kn0mQO2pbor1aFrRwWVE39RYuE2DdCYyAy6cdlFm0V01jYJnQ4ludXscnQE/kQCt50W
vNTmakIMi5dONA+ON8+n3rqfS+rxnp/Z653g4NbBbdSjjPWZsRut/Ut32ObStauCzHNWbbNJ/Dw7
BEPk4DrYKxBrO0cX1r7NhregSe9UwbXfoD0E7rZHrf/Yq8qNzYazUJpa7CMRvbtOa18H1kZ6tsED
RBrC/F2tule7Il5k8gxwWCmKfPobwRPzc0Sm6eBSbaHZH0aMU7jfGB2apPXVkUGik4misVvCAwab
iiEwur6+d5/Lbn1JOQv9MN8OSQvqT4EVq3FZQaWD5lf7d43h5FslqInHob8NR0i/akTnaef2Rwp0
de9YmMs0pxfzwEtneC/CR5XXh0ga5oegYD3hC04JV4DCLsufhRV4uyn3vnsuw1wzgwIYscZLLXCb
NfUuQs7c0/VxhBGa4mrpWrPYoCdoYnozrD3udMvhqFMqx9QKd2Eub0nfoxQEv2Co3+OSQ8sHe5Pa
1msExBwyHBG7889WihYa8ZFBYH6IUCjj3Um3e1nkwNPntSixXBSHs/gJVvsmqqKfzZqlNNIiNqJJ
d814Glc2JAKegZcpurMt5xKMxclqfs8oL54Ng5oD0Aa2mpOTSiruygfuJpqfXuLN+9Jf7g2wWkwA
vD3xJQMONaeLLe0ffMW6PeR8X0ayncm2mTf9iGqvT0CqETV+cuy82GYmhNskAnLM0ArwZ0kJH1Sr
0c9D91rq8iBlJg+TAiYBdvsBfO9L7eThtiDOeSjBD9Xtp+OPnza9iFv12CFjN1jeJzWYm6EIuOnn
dzGGTzn6sMkob9Gc8T2IFZ7ToD81/PeACt6cIW4j/gewnxhvYtBH9rF3hgjqrdt3T3xiyibCD/ZD
WL6ZrH7Y/0RbzGLI5kKKPNmUWSxZ/F4a+T1nF3eqUvzri4FMyI+IA+SsWuWRJZt1NoUrxzq9Henl
gCq1WKEEkvFM8/Qv/O1iYq1vWCBvyUth6U1z6Yul4CqZkYdTYXvknGxsPyx2jULxB0kI6WVdxNCm
96Qwewh3UIqJRN+u/6tOIsoxGCqCCpmul7H0vjNB5HIl5UcubbsZKUiWUZ8yM3trDMHz1WguIuxC
/Acb0eKBHKAPUDFwO1AWsJZkKbJrq4Dbf30hMWJ+C7Hi6lVD6Hfs1OjA7WSAMslCyRsURwC6MiOy
311dwmNCuIGWtD1Hs9mtUJ7fIiuf2jxuM/FpMAvoMDtuQP4mu8xF/Gmym6gnGW58T/sbtLknavvX
oglACCcvkQPuTEXhc00RuXX6BKFnkzwgU9w57KDw2bEp5A6/63T4CzIWKFiMwqQkF9Y5WdVv3cwC
yizYjdXlkGzwXuqtK1iQyaNpo8QfGDzycPxJ3iMGTpuAeTcAKjmUNr08z4lUKQX4l9ctmU1utgY9
40Bm0by4C3O3jo68VYjgOh/o+ejk0OycYMsaIQVfHiEFrYgp99sfkc0PbGT5Y7LekekE4iRqi0uW
EMdOTCzjE5sHUvHapu6rmIhuUhF7idn4OaPL2CfyPQdTmrdoUiQOEaxe5XLlDJlG48mzImRHefW8
pHetD9+2ksUmmSLebT7aY3Lbq4SB3RwnAIWRelO/xrpENU5pgen7EZ4PS1lPwVjqNHJ5ZW66MmSJ
ZDj0IZd+1vHi8AJS5b8oq4YOyr4y5EHJU8/dFAh0N33qiJ3kENWQGjc5nYDoypxMVhDoc/Kbumq6
raPlscOOeRRlUp6rKNp1Rn8e++E4RM2N7VLNi2ZSx8jSL0B1n5Ihv4NBYe4yP/skD+PgN6utb/Ee
PdG9upmLdnzreONr47l3g+lvRuhaipoiUOLiBuWTdLhbJqp+xOmPmHjKJIBuBmFjBxCerE66VlQN
NbJXWyTfUXHFxpgzqlIkhxvbPJOfVj/TtXxF/1WnsRmPkSHvzPVec5rPrq+/NQG9hFZ0XJP8qRvD
2iBclaiV/Hu5pqSyXXrua/slsZ4MH9u02xi/B7lcQ+IyuBZH4sBbpXaiAkaY9upnCTcs0AH7KQuD
eo/fyjBhgA2G4s5wflCwbecceCJ+j7fOZ3M55gFNNBwdOeX3cC/8wv9tT+UttCtmZVb6gfruPqHj
XMlifu3+NtCXNevPbMy40ZpiV40c5CAQoLEhlRn4TSFIAxpii2ZlO12R+VsqI1falb8sV50Er+Jt
a15VmtsnfM6nkjJ1W2Okjvs6suLAVOmWPjgWbT7HqmdwxnyfDgR5XoaYYdoNC3ZAUYT6vFBJAszb
eNYCvV5OTPWlcUqN6CmnV3A6k6d08WoQ13wUlBybHEhW3yVIAQDcnVSv2XKCi0/N0rxL63Y7EdiB
z6jB9wHKLURApmyE1YKSOSxXzgkWAEyMcohRK3xvFhPRaVuyr2vrM+k42ZGEN6bp5nBJfF1vKLEZ
Yer5ZwULczON5T5svJqJJL25X4U9I4KC6hUhqbzFQvtaxhYh6zTeFqrf3H0NPSoaYzJ9csjEbVdG
BBkY+ge5ocYe7C1IkgnBo0UrEYcToscc4nCky29DAaTNGB67hHhbv8rEkzLPHEQ+iHnEa+v06dg1
zXsjqxd86U2cLc0vl1p3azyA9LhaLcTHpUa5zY5Q3YRZ/0tmKZia3LUO6KmyDdlHwTWhyKfW0h8K
H8UpKYR762ouBJwX95V29SWa051R2cW1bZEW9aQi2AvPEE7QSoZ3GbFpzPTRsweOGRya1s/R2OPg
S7S1HPujqJS8zTXmIs16NRsDHzqqeWTpeLVHoCuW+A3SpNpFsna3YmFQSRITwqvBYWgrcR63qqCe
ZtwcaZek8+bZNhEcalfAdCdigI19cb9gM6EDUc9zFjBwsHKPPZHeJ+w/kPAuIXmLfFw7z7u0hiWs
/anF2x2p1ZbxFNlVdslTB0p7cW4l0heqZI6vZSTfJ+h/5JX61TKWOQe1dw5aVAFoMsgjnNqYzHHv
QGr3vE+K4EfvddAJw+S1Dp3bIB1/KGY/l45UI3LenCFWswG7AqxsYk9wYxKnQNgxFFeW6Gi6FKdg
M3yQCZBsJhvxKY0jNIWw+iwWEmwTh6mUHdIRuEmIvKIVD4NhuVe/ZD7H+DouC0sc+FGOUon2kUi5
fKN855Sz/r01jewVpXd+Dlv1IYuuu2HPTd2bguvEMVvtAokK1DDNu2xeTotah5UI7lEYOtImANHO
yGEhUAplzwQ0dXHu8g6cdG2jTSHLTh3HoKPczyKyVMhBKAp3eSSq0lg1NQVu4Ie8Nvdmb594THQ7
zzxlteud6v53nxrzDb+8X3NXtIei0SwzYLjllnETmFMOlubNYSdyGEpK/MDo9HUcvJfZdpq7qL2t
HbRQNM5xVB1Mk3VCBTplPzesmoDP4peYeu7Quy4UEgt3QqXs+TeMZgdwOnBmBrP7FYzLY7oUj+Co
rxi53whV2MBGfisN3HPIDLt9QA9K0hV5G/lnJyv3obXHF9rl5Aw2dtIsKKEEkG+eA4ynpVeQK8+p
MTaAM0HbkqL6iPXjntHRfOAo3HiGDJ/qyUhibD/PSYSuzG6a+WGY88+8rI+SHgmIC4/4uWxe5xz9
QcMtSaLCR1064WHdFu7yWZG3aUZvud88W+Dq7hKFilFIHn/Okr6lCR0HAqQHPSPupKtD4exBaUvy
/FvLliBOl2+pLi8yZYiKDuv7aDlgUjOMmYQdOmJJ9vPoOVcqiDGkNkzrAJpm3T0U+MTogar1OTEd
7RBM4oRKSDLHFMArUAvP7iZLBiQ0Zbbvbai1wC2val5w2WKACduh2+aNLvdEPoY7q9KQl7y4lV26
68V8O9vY8sLu1jsbEBA3RdIBhIbIubGD4Ka9lqwlHgdce1HACNxfu8msVDudtpjevSAktWL4dA2+
zwxjfoPfGqOJe4W/6e6mUP+shmaDfDODu9FcoPW+ubMTbrAKFSNpFo1RYnBxhuzoYsr05qVhuQTR
3LYKn0WehcwJ7R4Fdok8nczTxtsQVbipzOQ3wcPVPmBnZ43uwryuvE109ZPmiozPnHA0P/pQLXB3
u22IAm0ADKdgIYP+U8yImI08h0ZuR5J70A1uPZD0cK1uQN8+liUNXrk43J7FdBdG43uqkNUBktku
Rvitq6aPJpsz7OwgqBAHE8fUgAvi1Zqqrmfv0TLckSiSmS3dlbTN+25IsP8hMnQAb0yOXE54NYEu
ETfGL089B957menbvHJFzPptPFvkWW54lCCl7+IggjbgmJ5/TCvW0g54FEOl80lqrM+ibZ4wFbxi
OzpG7uJiZSSibWo5BCrGM8W4zu01YksxENhdJqzrfVWXu+8No2poFC4fPYz73oSKnY9VeluZ7XyR
0iWfCw9wNvs86edu/3/YO7PlxpEty34RygDH/Mp5kERqztALLKQIYXQ45unrezkzb+ftbLNbVu/1
kMqQRJEgCPhwzt5rR7m6kzqRaElVe4TSbm1EOj6Neewdc0Lv82WLch69gC3PJKJMOwS0mNosQzzO
Gemoc/iaF057IMRDbGozMQH4qr0QJp0bM/1i2bBsugBJsvDtx7yOWm1NtFepxQqkIg5qlfnyKTeI
jYqwexJhSjQQbTG4Jyr/FYPUBcJuPOGZ9zkvfnz18wL37WBRbMwAUBePQGrQQaWVwALuP7mS2SBM
lweHDSGDdr8eHN8/Ob74wrVMgtQUqE0Epek97y5N/x2xNn9cRBk+tAaxd3bUcdioGXMT75Houdwe
lT892wOZXF1EWW6M7fbSm9YncdPFNs2NS9sjtmTFf2dYTM8D7v77usoPxGVBExnrt8ZbcNQWYj+W
Ftj+fN8I/65AwJr24e88+Tn6pBSa3E2VgzAuhkvjK+cQ64y/3hqd/SzKZsVIy+I/k/7eIlsxcUCy
dwrTjeOASA5Ma9e/Z0v1XTY9S+SuWBeN/SN0FdY2T55IQ8XMre6zxM9Wo93v/cWq943B8IJn7kyw
6IZ4oGS3uD6booilN3wfzlTADRCtJAqatbGY3mZQARXp1FgV4/ikIoafborw1U0tfjJ0EvBHPv2Z
VB5SmsWmypb73Ggpw88hSb/wsFxyYHYZCQ19jwosYONAe4PA8zk2jkWF7cLKl33fuznAhD/g2rRH
k7URiul0O3mJeZdLSMJSUtcjJCpG7R5053EwErakpCP4CMUpGWPXkcujN2LnG8blk9WGAWD/Z9F7
cJLJBYvgZ5xiM4W9WWgwyOTscwfyAlZx+Wjr9Y3Xoedom3RbjZn/4FEujwAHrbLBLi6kReOgg9VX
O1uRewd6a19Z06mt3wAhyABUiJTthxWRHhAG4uS3zhHOM90GL2t3VVk8QbW5wpodLr1BkcLx+Tiz
evmkXXnvw3v9vfjmkT0ek1m8nUm+2LDAaZ/mOQEF0m4q1/U/sxYRQI9QEedf/OA6PXMfER9sGa1t
ltsYLkV6z6wBkGvpLh5+KGOxuKXz+h5QxcrRhvbWDDYUCdyVFL26ioTSiU86+7aoif0doupA152m
saCqDYoR8iB3rmGVP8IMjIWSJP+hC8667K6YrPzZN0+Aw4FZ6S+Gkck718dFQNV4g7cHyg0aDhax
mHJclMROSIUAyn1/ahSb+VSKlM5RQKqdjy8F3MTOr7yPlGCOVZMs9jU0a0ZN+oqoBuhEtLV5xq7/
R9yVZ5y+JO4l8aV0M/kuCz5rMghok2K8jzsXHYnudFr0q8TgiVcMdfZ8aWgRnsKABddMGC4jM74n
iiblufc8yCr1i93P/rat8AZTqZN9eDJail6BK/Y14sn1OCjE1CMepYIQNtvPp2suwEFPHahBNV28
oFD7vDVINrHHbc0ykEXc76lc6FtSxxx7qBp2SPfAI4+RoEJXbfH+RfieWaA0VIgcazyjS1n2YSn3
scAri8XgCVQ1VetlMFgmhxTuOofiFwHUh2oaxh0+y1Ygbm8rRIu9J44hBsqH2xfTz7Yp0HTcrymm
cWem6J+Y+wrqMzvRxkEXljXvCSsqbx7KvYm9f13DbSMxO3rozdYmYKIXd8k0nnKbkqtNKuC6BGW3
CrCMLq6NN4e05KUsmysBC3qxfFIea6epowMyx4egLMXOQk8wx8u5y4q3uHbdO5GkMcZHsP6JWfwM
XAdwd4GGG9n1TAgixisxZu+KxuZc5NC6BnE3TQxMqqqPxlvmoN2oDIkvaalJaW6Z3IUdcZMtA94q
7aRuq+gaT6y843GAvxcOy5NddMHaAqgX97lPuN7yFSCdFs5bhfu2qIy1CdxsNeP1ATYSEDLK52Pn
4T71pDw5qX+N2SM0mG22oS3rtVEXxsGdqm87T7GQmcGuNr1W29ydrZvOPhUUh1tgUdV+4WpSwv0s
ZIjQhkCgVYn8zDT8u7ZBigJu6xjkHuEPKdWlLrzv5RI/ZzQesdOsWRYzMhavtdWOD4i/AGFshRtf
6ISwoyuDI3t/ZhkGftqwhODF5ZqJhGKhmnfKF9O6BflRCT70lt0CGXA01NKGP+njYCcmD/BSfO1p
kFG+m1tj39bIA0tSaJjFHprRm9lttud4EcTWMCWgsU82TUINpeoajeXcFLAQ97A4C8ITJo6UVDsh
5yNtQJrVLA8MOru7Rj3FaQQpLU2dg0lSysaYyx9e8GJbtIZMeIwKlvsqKqluUFcPs6Nrl/JDFoLd
NjWgsJuf2PJHxy6jG2OFCBzIqV4Dl2mefAyUWYZ33BvgZmUj50y4uNlCSvG0I9gjQ2rOzRnJdBGu
suJRtSU7pSk5Jcj59iGy/5U9tgNdUDa9Hno//GXgSwIwUOa8sYoO+mNgHEwE91GfGpfaJaIvchl3
F0nZzAy8rXKq5GXwCHIIquURUwPeKztChamgpfcu1AG5hGfZp9FBl7ynKkv3aef8wvxBAzYsD8Oo
wN84zQmx2nzKSusNCTgWIS3I0aRGxiG+ODrTrvOSBpWjCWJvimiYWlMLiwkJy+3LTY2BNGEgvNOc
aEInaIwaO8PUInRqGTsOGj6pYsGasJ9CHVZ2tUZl4/fVv7r9/valnep41xnBK4dOyzfjEz2FZNnt
Iqu9Jvq7249iytH1EI4HqKMGIAeEQzp6zCkAi2HxzCnE5x3p7N52UeGGQVmnjvEFTSECkAyuELQq
dnwznPkbdv725Q3G/3wKtPqsNLIXv8E0kg0eeYD6R7CFx/9FTSOCTrv5v9FSC9P5z/nk9z+xHf4s
f/27lvqvP/pLS+0DjmYpbXrsApFGhyb+hb84036ILtpkGnBd0wfa/G+06fC/fMRslh8I3CIhsum/
xdT+f2kxmOV7dBx80zft/wlt2gJb/f+IjEPT9AITkTFGNuDVjg4x/zd5P05RettJzqaDpJdNP9Be
6532NNPCymdDoiMUpMgUuG3qOqTIPY0kseaASoIaTNvs/QoTSSu+s5nvs+1/1kBbvMt/HpxvM0K5
grcZOP+0XHRFmHTGgu2MLRuJgrQg7cGiKYToZu6YH+mnvc0OfWc57C3pJ6tKQ97+80HoT+GfBxGQ
Im8jd/fwfvxTbt65rTnULnHSc0fykznMNC0qSsn4aAGSRC8VqwVJTmrUeL8/M1Ui8R0ouxnvJsld
q4KAcye0nnHooOrrKMMHhNhUZvFRdB+OUZFx1HLMRoJM6r87cPf/P3Tk9gLGlhMIrrTwn96Nfg7S
Yfa7g2tDrQj794Hm9lbYEPqiWK6zCRVXICmBJRlYFZMoHrNmQ70g1uJddgaW3mkc1rdzveToq8wM
ka/HdMrrHRARgJwb5etgmS+TSBCkh+zphugHJ8lG49ad/ZKXQV7wCEBlZF8LNmoCKBebPUl0vSA1
Ui+r06AEt3ywWB2s5NSzhLOzeUVPzV5VbLR3QfUkHOJZIsfKd97iEJmajejLyVYJEaMRcg8WgupM
mWPfa7aRKalTRFgKrQErGBJMRIPRsIndEtFg9RzHxpWCQsWQy2MKyVpGEPVb5PQ8/FQc8oY3j2Qn
AJ1XfaBZWrGqhnA4SFLTyCvplpsFczx5fYJSwtVnUj+68agXkYWlU6y6hSjbzIg7upq65+tg67Ty
+Fz59tYiCnGTkAC3xedP2Qt/O/pAGq2wZQcRoyZV2XGUkGyQlyd7rQWKR+cPFbAYqPUFHgk02wX1
TnqhtiYKVR9jqjh3+dn3qq+CaD5Yy0FO3z9G6O9e+HNWKoit1rWghuMjtQctStXOrpZdmr0hgaVv
g5UKDTh3lbLv/EyAeVuqa+3h1SHWnT5cBqUs1Dk4tBPX7YfVbuwkuDgO+d51O+870LGrcAQQVNFS
yjuUyG0lfsM5D7iUSKtykE7P9Db/vEvpVnxrjh1asGvN7RAH7kvtGIq18/jeetkHYeoPVUl7Isw/
KNes7Zp2ZyTDl95GtFYnLsYoyAgNhu0ZGPvMk6wIY2bnSxp1m02ryc7eJzf/uP1GWnxMAFVA0zvP
c81nHpKSRIAv4dj5IrZ50IMFGfB0egaz/ti+OvTnNzNsCiPOt4BDCXoqh0PulGpD0h1BnJw7X5sF
6yX5hi8CHrl4FQ7tZYMI26RH5u8FyBUVAEKanNtFQE/2u0uhkZuNz+BByYC8rKR+iCwuxHKkTGgR
Ed45NApwz9LzKuEbKawtQxVsbu8gTn3QmeX87IwTBdeQKzVrXG5MmnIEoOabBcXg6A0Hpxnv7Gx8
GRdJTBSI9xGiFSYBD+EeIY0Vw1JjtPnTiBAzmvTKwz+W49gT0tXsSrjWrO+ra1sDKPH9AG1rdI81
mzMckN8Mn3DbK31hDH68pWkCbDCWiKYbVWzccfmRDfO4FiY6dPK4qUKFAb1/Hh9rO3S9Rx5c7WB7
TBhX5suAxCtzLfckRvtTWKBXanySqLPUa9N4a0aO33Hf4ClABHzMxvGtBBSyrgwXIhjaEIBd1TbT
cdQAZrHsh1QvSKl+7SQBWWnBH0KwPjQo6Td1G/KRBjiGbsO4Ml1AzFKQguREBVUQhY2BUk46cCnx
MfsJnbzb4FfjjVgbkbjExptjBl+9S98S4uZdg8ApaUgDhdPohv1bbzGyBRlMmNtnU/VcHyosPmZN
+DACsMzZvm4F1tyem2RM2WuDt2Onx5YXsZF1b1rOZ0PswDovZrENuHf6GSV6NnE7Z5fBh/FHfnkA
IpJb+/aJ9B0D8zgm22UyfrtTgmSKMWIuGdqx5KFOyojQPARW1UPS492V0ULC70A6ecGzJ2O+lyS1
JSWfkRLZt6pulyllUK/jpGBcgZBF5Jh6xdHyywHSCAj2w7JR+t5eiFUKd/R0cntbbGsudvgd6Vsb
1Bc7Y3q5XSbMDWIbA89cBKricuHWGFoQKuHPbExOqo7/uF0iy8hoVpjxd4v2QRbUTNMFbA9MLGow
T8nIEUK//ADpme8QxH0Lkwmoapk8+mwC7SFgKtPOvrhuqch20ZaZ3Fqx2S4AxEqOd5Or8BLBzkYS
M5FihQhdzxWGnDd0Ur9i2yQmJiVPQl/7diQZCJxC8R44oYGJWmHpkFeOznvLPppZIUJdy/WFFI8r
Lc6/jSgxkV6UoEcn6idL+9ml6EhC0WzqoX++XUUQJMYNAb6kLOSXpoE0iUCOyjwfJ5tmrL65y251
kXczUOh1DwwZNR3ZYT04TtVwbcMzlDr47UPo9Eb01LtmYH/MRxcKBhVSI/SYQ48DbTFYBKAKNerL
2+8qWbEPqr/KhNResj5BWKZtdKLcHUiGYiBLa+o9DLmdfqIBnU6Zvnn6lWdFY7bPLxI8e8W0uhqi
mcpf9EIkXLByiVFeKZrFzA0Mydh4KaLriSMcsGMXC4rrmHknq7ONZSwXy6GDnhIx6EQ8Zqjq15Zz
i+6QEjf92m3t8m1HwKRi6vNAtzYQMKDGt0ADQx8NA6M3erR804fJ7wx2cAt4YYMKD5WQtHdO5L4O
vHvaMfLjtg4wJq77yWSa5DNhXyoY70uC9lRP2NfIImZ67yghrCgScsO3+TdWpR+V41+lC5FXdXez
gjdN+5wI2Py7nF5opxHgVkcfxsTFBZNVL53vBkw3W6ZarcPZy5gacF8xkIlFHktzXiesWjb6nNlm
/BPgPX1r3giq/py0jnVhMAstZgfzD3kgfnadx/fXbcE5TYXY+4w2yBA4uX8uQSxaOgP6pDJkHKta
LosOqcBcwRf3s0tFOAPU312ScJsT/fs8dAu2pROCStxSzoNNzjEyH6pqUMyQsris7kNsMl6yadsu
2DQNF1KPoUWhaoxcApBt1MLGLzYlA3cnt0ofdfm+CMQZvgr3oDO9xwV6gkoPq1bCe0PRpRsW1UcY
M9rVtu4RPXitolSWLIxnnIu2N1FmyojBxyIAkfAkFM2sr2yXQ8imUwLIZX27ZQU9tDhzKa7n3MtG
zJOh0PsVBybsPIeBtGMrgnqVznXnGr9DB1l53k+HXMeeD5Fe6q7NJWanb0Fujx1cX2Px7UOqQwnH
9aPwNbLY+Ga/sXMr4iobpuC5FH90zcGfSZc2/fixTZDJs1Ke94tex09Ou5Nd8VIZhN7YM2+yVDEw
5/nYCkZlw0WKkJtq183OgaIay6KEAXSYqbJneXxRHnY06kHUglr51fb9E3VlFmkpt7ntc14z991g
uTHYy4Pof7R6YIcgc0YeTyjm1M/7fnzLe0Rx9fCNk4QlrUNX1p76M7dgscbBeOlY6K2iIvkO9OvL
AcQb5gfPHMdt4UmKW8VHlpXXyvgsJmD6IgovKrvNo+raxYl5gDkH2S5H/VhQQFbMQ0bTnaAv06tU
ptjK3jnPqQ+iYjJ3sYZVtVqK1iqWiAAMb5dfOCCVaY2NVCiKl/onNbwtN+U9Eh4uI72eU5O83pZB
qfhRjFYE85ArLLOCl9sa5DaIZy2Tq5WZj5Hd8We5xboH+Dn52lv9UfZ9i0gFckdpcYvYZfBSyfQ6
le1HpomnYj/408OUvAIK2lCyg/wbMzvDSKIG3+Zft7Wv73ViGxnM4bYBqI81ON0ndWA8QMqQFt9I
67m7NXmlzX8ArWPSHlhCemZ0Svv0O7XyjyRqGC/hrNQRsB1KYMpBwdlcsSzvFArcdYlGf0NNrlpN
uDVWeom66OF/yfNDXHuQkog5XxtBozELP5DXsbVohkPS0jXVylRn9p6LMH8sM8416QIfNFMoUTeQ
QPTenVTuMXjp0/BlKm3GyM474+77uM2OaPO4/r3+AfDlqWYJzoYipWvqXh2n+NDwoJXyl18sUIix
5mouZPQiYt6yfu/QmO9Ay13xezGfSIf1Z8tNpbJvVolsQ5j3iDVAD8QbsvQUENJDpfLBIgAxCBmx
BAuaqxhGryh/Q/tnJFYeaGRxBTFu5L9v177vjRT/Iq001Y8oYEKyVobwxCqm7NtnOs73fqnnl3xh
0ZL+odcLcD1fioBN95ByzdhAsKU+N8G43KcG0mF3Gj5V94HEXSOp9TCePOb9TFMDLe6ucZMraumD
4RR3I8kYm7ovP0TLsTYCNAfYl30LXWFXtV8ETRP1bTFYZ996i7ShpsKA9jwujHa361jPw7VDGXfm
sCQJ36RrXYcxuButR5RYsLgzlkhkuf5mqfnheLiL2sHeSbf47uwBWc4AuLzR+9yRbGMU+PSYdZCl
MT2NSU7TrLurTJlqoRQKez4IR1Fc9xbjYBj1Dzt1Xzsz+JmE4YNfqGvhcX8piuOrwit+lWDo9hlX
7u5CH5c4qeElXTzo7gnsaedo6DMDDITJRgmaeyPI/41wO2Io0EkIHwWZJu2GSOlvi0pdAwBALbbK
RUoEMOjPTaeKEcQkIcs8FoTI1EAJRmj757veroYNCGf0A1706jFBorFAXtHmTJILDhbaZ7hjQdqo
WswoWaw7sql7aJJU5WuLYCkcEnSKw+8h8metRt9kOcFF4adA5ryPBu6aPo52E9A+ZPjlHZP1XRyw
EsOiexTInskgXbjZUQKQlEnLRFnzT7PhQ9LXuQ8xrB4yn2ygChyO7J65GdXJ1SmZHZosTdJXKHcV
TgqzlECKpsUnzIeSNO+DMNDczprTeIUipMztIANrF5IO7aWYnv7+UrHwPJnlBNkUIQqdGjzSG4YG
fgjP3ZG+e1BpmeycenjFRlydbgcRCRYrh0b/7e2HfURfUvkYaugTV6diSC/1gPHY1HXigYUYYeZd
t4ptv9/kGExZu934XfqLaQkshAhU/v7Rnw8JbmAvoVNibr8y2oQ/hA/KDhjVEY6rf3+a20P+fvDf
TzZos/QtW+b2s9u3t3/9/TMgav86pNsP/37M3w/8x8/+8ayphHI6UKn56+3J25scbuE2f7/O7fBa
H/d+1+XQAv/vkUXIMBICs6kakrJzvj153mH++veTEv5SYTodbe2DthA/JLZn5HQ0pJNtISEjTmx0
4DE0+QhjtC75376Pfe+xr4KaTgBWHPrDKBwKfDdd2Z/M5KPv/G7HuRyx58fkdIHpXBdJ4Z1631Gk
BQSdd+K4XTJP+eHtS13DbSa2xFi5sW2cqIKhpsShum3biZxJBK6n278YTv1TWplrgrNgKVrttasi
Z6fmWJyMphInBGsCsfrwKOZw2BkeO8y2qb9y5t8qYsNxjBG0t1AN1tKXW8/Cg2MVaAJHM9tz3/IG
gcqtpIGVICJyRoXDIUrsZe+VeU48AKRJP3ReC+xUv/p5m832qWlwZ8YEmK5jxLSWqOTWJdd762Tp
PYLpN/zA7mKSIoeLr4ajNUfIaUVkVMQGrRwdP9dGFFNKGLmcyBP3qs1Nn7KAwJdBPfEly4dH9DL+
ymrLByMA9Fw24QOADvC3r7EJJKTojLUNqYwBDYplS0P5YAfw8QAz5+Cn0jaltep7X22UXysdj2EF
Vo9UY2FLU1DuzGka9gjpViBHLpNJRHQfXxcD0YGBTnvpwdQFeX4eizRmogvKnW0Hv8XsfAUlfm+j
NnzqTvJXiB5m1dbdVy2xoWANmmq6gYZb7VXaXdHJPLQVmT5KTndxMrNd8Rh4aaZtqh6kOW2C+5JI
3KFVbErtcdqM/a/Cmoentm3tre1ECOPI4KkTDtnjgggKBPyRVRwnd6RZjzOtKVA0TtKvGapZAc6x
f5ANWScdlLCDzMJ955E0AYGJRBHllzgFk6dJemjWCBE6m24T4A9DlYdqE51Um0GAD57dLsckKOc/
oD4wQQ92RZ+AxKoALjBd/oz4YqCwk5wfBmlYgA7mdjPW1q4mG2ntdLhwg/hHTYds67QDUZUILNVg
o/iD9djScTap3q4ie/iwnAaXDVXcMXzG8IN6hvWxGAeCxPLxrursYNtVAUkOON4qG2g+6RIVLdDu
F0fAfsWKwn1uV2cX2XU5eOxG6LhSykjQrs17xyRZPUT6ESekNYQhTPuUhLE4Bd4MkOEhXxC7dZsy
wuRO/txP6nG0VR0gjWbnHsPax+nQEVbfVl9sDQ9xhUWFqXGfsxIr69HEz5hXbGOoIWYNL1WnW8qp
yY7MASJ9ggDEZn7PBUQ0SGPWnMJ0J8zh4HrLxh+Vs3PbrqZTan0EoEMRtDgXc4x2ZWt0XPcWEBh7
fPO65EoZ4dWLgn1P9MnKS+orPPJ7afkvUURJBOU869X0ghMFR1ZrfrJxpaTiZefeUO9WgpET0eMV
szi1LHqIhVMRhpEOwREd42cxZgdrJL1kme1+RQn1we/CbJ2PyLy6ZnQ38XRkp/JJaegzWbL7gVa1
UYB7TyG5PThJ1u+wFdsPFmx6EVf7oI3uaDEzzqQY8SbjsZX5T6uvKMi2MZctckTPeiinmFx1j3JV
7I1obsioI4ZiODS1D6zdLy7CDXa6Old6OJJJl/ktQyB4es8LgOAOG9udkssEwCYFb7egqloITmrs
qjnUvb2bRfLSVfI+zMBhaIcZ4U/WZRyG+1mDYkkqwlycNxo9wI1aRCs3C47g+UgorMSqHxcUOhUA
4cGBK8gBJBpckZvmXVlkyb3QEpfJSI+dzK/kJaAkN6x+i3O7OT/i7XafkWXCW4S1GiUQDLuQYlNc
FNtu9t5cx32dynUQsXtR7bDFxb7uxPg2z+GVldwmHFDlpK4L1RDJbtr+xPpPgslLrZw9Q90LIYRr
fP1IYaN3n+be2nfFezdQ763dAw6aU0hahUQDAacWiTULklzF+Sa26+cKPTIyiVU0HxCl7yStgixi
jyjp9SWpWItqeHEwLy/CvwKOBq7PJIav5xHR5ZetU60i9TBLegb9vDJZxdeTXNdWsckt0OMBYbE1
axWn/8qSidpErQRyovCOpvcnmWjURKgwUlqnU0LmTr6lS/awtOK+UtVL51kfpRSXXi/f2+4YDfIz
pEOIlPbFsCBu3A1whe46kk0MWNVjHDFLy7sObFnb/rAiQtV845pWzSVw7PsEqAYaV7Z0ChngsCE4
5jMRLINF3Rzwc7+NsXjU3f8Y8bprE/oJ+ADouMWynKjQh6mtz3mGxq7qD87QnfQ5l40CgCT+sKbq
ahXxHbLRC0FURIf7FNoXJU7K6QB1y0ffLO6amLUanEht1cpyXPpWiRg3oUzlZMumLfwnmz3XauC+
RDOwShOYV03zRrr9WVKPKB3nTX80+qlSoOw1I1tAZUw091nwh4Mohx07ho9m+BEF3tdU+y8tOjPs
fti8Xws+jn6qfszcQ+OybAPr1Y2STxfPfhjEG5LP6HjhHLcK/xgvJPIY8hRaPWBIfC6eM95Tg185
jrULKIH34PWN6WOayX2yKZ3i/NvmxEs5U/yTesoTcv24YM9oZg64USwGuJSKId4nS/hkSDoUDEvd
vihqtqrnBe/HZuTEzwUjW+o/YlL4WS7xqVPXgKJOQYiKm9UfBoJfiknGz5aRDLQ6/s8AeNdiYZ+g
c39vG+6+ue8mcTcaOXMgTgFs0vnT5M6/qYm9s1TZ1FX11aTnIOMyJL6IDboVHGdFspYjz5OUh6mY
qIu252Wpox1RV6DD8uBxpsDha4pf32kYvgNmgQQIkAz+1Zlhn/ZsJSmKSlJHiWswHffsUV7TjC6D
m3l0EHwFuDix60zMSSA2FxDF0Uc91b8rlKNehzOUKDRvY1rbWhrueZrNQ4ZPlf6PNjEaFQLi6bPN
SRwkXphSNRehmdNidSkqV6iXpy2+YcyXoLZhA07t+J0MldyXRBm2GCsRFOF4yN34x2hwrY2LRWOV
5QFEh+1oIBfCubJszL7TFI+kXfFxHAERvNoz+6Nair2cHLYXmEE3xsSWSjbFG2J3/+xZVI4z44kK
96NnkBWWFUz03kSNVkA3dubxZGXW08wiSVdeII4TJzJEbAcTYpJmlN2ZYZ6zKXf2jH5flhW9ubGR
7rtq+NGXdryjvoSsc+o/FA3UZOIjTa9KLfA8S9zsJXM66CHCU+XexcTCFbo3lHofBNcIARDvfUjh
NMf0Qb4YRnnw+Ige3Hsx21zzY/9jThJc+QVNLVUnBA5AuyhT45XsW85JUb8aw3yP4eFVmvjBhT/h
NWvIuhn7cybc/eiJtZzFJY+om8CDr2jhpVu6ZSlJEcM36pxiRbbKaBNCmLzUbngdZfCK4cCz809n
YX3NWs/TEYOzZC+cy/Qxm+r9GDkHR1Q/hv5iwdQNrM96ofPKfzO6CNbr634UdODGnecOzybdd1Lt
4JAgZaXHS1UMRAl8DARoWCnNMd/qPwuYu8VfvwPpu3ZY3jcFZfSMvlMg1y0XiMlLeDy9frYUzkxd
Wfsh+dkMBlDqP59WECiij0Dph4T0riZ5eznlhgf9FD2OS1Jo1zOUFwBxK1by+lthlxs7fV2Wq37e
GLu94P/6wRGv0ScEVUVWzkjIUU12+bbk/TrNX1CqN8QgVdTOwhInHBNSlXjY+zElkJJz+7f+Hf9V
YYMLOd3bmKNvP2eRatXI/zOdvvE5HhqFF4Xcbv3/ivYuuwrkOGjAuRhx4If8/e1Xlr/T/9a3IwQW
QEV4Xof2QB6v056Fc2EcWltU7IbO/NYHVnYEV1U8Q5aOj1WGnwErLJE7yBbR70FOlyElHDLXpn2F
8FA/Qr9elVSnRAEs5zXcFnzBIqMPOw0P+sUr8tcr/QZoXNv5dKSXPCGm10+nj0u/rKHfDpjx23vn
OWp3H7Pb0n+dBEQc0sm2NFOAhzZjtNanR789fQr/9VZDjkpMrOaom9ULmwmbFRyNNTU5W8bvXY0T
SfKzlg7Y7BOYwb/1Y3TKiul9mmxbHEU1g4e2+Z8PT2Nzb6YRGl3YOARLBRhXLepYVCjqxN/pH6F/
XKs2OOiHIE3fLD07FDKgHav40k9FEAnxChwNRfe5aT5HVV71U+rHhOqhWC76EfqYSvU7efjXQcX8
UB8wPpqjfile4h43DCM19o3Wur2cfjoPtB5PYwObZovyFC6HMZGsXrKtV+IDaf4wFU0s5LrXSVBY
bEBoEYzUbMoManTf1JtB0OmI7fTbZ7Ftc1dlI47OBRTyPolNg+kep6OWIFRd9s10+2JgSqHqh64w
kbDiRHg2JVB7OuYCqkWCup5riVq0WXIpBkl3n2HJIAje+a5CXCUT3ewFTOGuzAGT4CE7uDiQeK9k
8eDvI9IBKfQju4VP4tAlDXf/cpNBEB2C9UM+MElSLNNNEad+caDz0YbwiW1oZ8VGnlyiEnyrkAmw
hvJZDeVLtASodTqLfdM4Um4oTq0aHvV/MqzFttIyMS0FwzZ6FURt7YhM9Fs6WEwipPkl31o9vUv9
LyPs6nXjzu9d1Ax0aihRmymV74UVG+gGsSXO4hUmyA+7xGzlYTAq2DCMiJqH6mN2u+c8Zj1ENCd3
qqDbZENBUA46ZsM8+lPp4lRmwmoyGOExmddrr2LtGcTmy63cHQAq5S7BywybSEp8gXyclu7AULAr
1o1DPya1D7NBLgSG1wQTJKMfEInNLGec1mAHMnJx4oKFLeF37trsUFC0Zf6FQbLdqpjdoxg5/vK3
ChTNWrv4gX6CZM2OFRPN/ePYWAdT0kASqYn8M9rWXfVeVlZ5Nzp5tonIWWhsh3gZGi0dFsK105vP
VUFNm2baR6TAqC24pQknh+0TR+mhttnr3JqTrJ0PuOhogCQUuonXS1ZdZO+XqKMTWzANhxRV5nHe
254qkTcPZ7MqoBM35ploMIdfpYj4dTPTFeruVsIvjlJxmDfllUIqBoNgRP837NKppVIaUcu2dBua
lKdqW6jnOGKRervQAz+ZoBt528YK3a0zRf1OspOZ4YSRZEnTr5RVywqLvnOvL/nK8D324262c+s7
b3bt42zwqfZAk0bgj/RDgkPpziMGjnhDW8W9mP4pVMbbEk1fabBY25Q49dtL1xP6Cy/X9hiB93GA
inc0WV+7Zb1GzoCIZLLVwy+2gnpf6aNj5GZF5qblYGV5n4EK2rRxcJaEK1H78jCUB826Gimc9oW7
G3T825JeIqXmfTrzlz72f9dkRYUi7MXWyoyRMTpLd91kWDclw750a5LUKTUnoHhWYo5OtiOKzTgc
ceDkm/TdjRQeG6obHm7zXWkl5X6cvlhx4vLMZrFH03DuiO2NJvGHadGcSMbijn0gsTnTku9IJrli
cv6i342NDlEgZqjqBADqqoktlpd9B8V9GLI0qouGuCYynW/3QtRzbRtyekXr0q8rIlZoPkDHGNhE
WCZZu9bRiqkTTgnqLVmSsaIlfX+2U3VD8aaSkorjYZFHkE76gSUOX3j4hFWx2nYjyyMsnhkSsqOk
bJOEibnKdffY8eCQ0II6Z0V66gPgMbSLbk2DpqAvx/LjI2fBhKifjoH+zvw/lJ3ZbuRIlqZfpVH3
7OZu5KCrLnyhr1K4JJdC0g2hCEnc951PP58xEoNI1SCzGyhkxaKQ6CTN7Jz//ItZXMheuc9gEDLs
YXDDAu5K/bbtjCcrpoHLlZ3MTEv64tzbCKW10VMx4QP5Q8BLavN5LjrE9gW6wMuodgC4Dqb4M7y4
3KAqkz9kYBKd+9p3dIavTWo9JGQ704oyoJRz94Fh2UxOThaxgDOb1yx1Us/P1A85P1uIOTMaLzr6
FOdLeBNgxTcBTlny8QgzTLDkOdN7gCLJPncMwN+M3iGPIHnVNZJJSxng6oYvyhCSWcRQW+9IHkgH
0rN0rDpb4u8snwMfS/vu3LR0oOr4PQyal1DCQFYPkycK8T5yJEcGEspVm8GIcj5hPZY4poVQzpEF
cWQHECtJiHyHIGYwVNXwdgIiIx2chdDBibDrYT90CHPNKnXPmeJIt+8zoWj3M6NvoENeELvnQ0Ty
IZlIv9lH621RFQ3mBcZD2bjSg3fCDwJhmq3B9ChiKz24tvnNKKzX2NZ/ll3zQ42ZIWMz64PtoB7q
eQQupilVsNbwW1zGjFWGGsHXcQPteuT1CfVvkNRYPZGisFremK6mezA7xxPMpDBJRPTdPGHDtost
7lwtmGmL9jOPnesv8tSA0rn8VIa7qDjkZndKUsmLlSO/NLJvZl07qpLW2UimZxKKTRtp4CZlD6Gm
qSGNYLMpJ3Z4/cPAYXiznaboUw4Fbad8avThIdFcwBr6jX7i7QUIjtZRad/x3tznNWnNiknhKmdn
HSyRsnCf8T55HkY2oCJm9lm55LBaGi6eBJ3u/poXvKQN/CmNQNVszaYxQaLrGPDOITz/RvmudRYa
HNh275dwKCbyvRmKMvl1nDjfcII+EBPBA26AEU0SheLZXS/chbjjJuUKU3dJj1JbNr6Rg11ylSpi
RjZFXVwUyWQUAWURaVaH5XeWP8rXPX3lnlTHMLB3etjaNxNBrZwmxzjt6N96xpGuHOBV+DXTgN7P
Afftrz+49e908l8f2xCWxmf/mmYAjavIyrhq97Rp+5SNY5y1G1dAHsV7imqtvknKT1wrHJQ7FjJt
RyM4U5OcCykptenkYAVQrhTw7zDlYQuGCbBlsvRJEfJWNbIAm90fTtVDOHG8zuLuLacoABsJ8sqp
J2T1oIfkbtU+CwEKMkZCn7JsCuV7mkg+0GjwPH5x7SXBIc+BgvxqulBlvQw11Yvc4YjzpiUKe7Kj
KwKswlP5UUUzEeap+Tc3zcC2/Qv9XbP5oLphO8TKuF9vmiOcRPSKgVQpMiDAlf51ZkYpZEm0zHLH
+qHVGYstZMqFHsHU5VCYwHHyaKFhOYvCtdmDlMeeCJeg0r2FHDMPlF7zzOYhbKLEtSglsrLhztm8
QnhI3QGTvvxis5nGI3YVDImlKRrQZjBEe7KV7vAc4VAND3XhBSGgtFyBf/3OiH9/ZwyLTQMVhgOT
8d8kCAH5l7obBc1eVRuM3rE+9R2ZoMkxkSkB861eWmSxV6g6+vXGiU4LSQ+7WnZGJE27WLLJEcp+
s8r5bFRiy+aHJx9bHXEIKPFSejkKhrGa7kaYBoU8VAIze8UslGPJda95mvEDNeAWOBDsP8rJz/Ab
DLHqXKhDBG9AmaOtSEuVhMmh2Q6iOI6BA5MqHmF4YO8s1Hwfz9PCQ4oxkDlaTXmwnQpuoTzbkAy6
OysyD9iSO1h29OVaS2WwPPBRRAu+c2vYn8mr6sM9CqbHBGrCLBqSrOTpyrgK5xUrqeCT88Qx7NjA
4wYAMw8VTKzNXz8RXRUy8ePPG5gwdEQrhurgyiXUL0kcFjnWZToN9T4uMD3tKVZ3rROPG92Es5MP
t/ZsE6nZCo7SqjvadkV8Rh9+ciaXHcRmvQ0eJ/nylZJnlVf5KXSzG8cK7LVS8I+UKP9e6zT/OfOr
X5tSox1MG6+unrRjRdPf1GF+J6LzFe6ZNzTRVXfTTydh48iUB3AWDlRSARZWWVLb6ropxE1sdq9z
VpbbqfJ5HvZLJXmcRLFHWzxMIkSumBUKAp5ajIAz7A2+uWLctnN7UqpW9RIkw06dW6dcG6yTBd01
SYxsXzMmCfnWWDGMOLj3NX+SY8Y9kKmTVd8asLq9Mab4XFMgYGbcqLDJ4c5uygG4MVWzLVsb4o3i
VXLwRWUDdrLhSWbYQmczWhjolvEud/w6pUaSRZpdp5+pi/zNYW+yTKrAhUm1/L1OIYcV+Z3aB585
sjolJjRZb96XgjLIyoutMMHEaiFYLToLSdyqhXWd/fos+2IEc88irg9u4T+yU77K1pQu2lhPEhsK
0/Z5cK1nH4OSxELTX/fk5hH0swOGPFczFZeL0x2tMTLnucBG0b1S8a9NJaRMs5JPsx/v8JY86Wpo
0yTCoY/wExtmF0fU4Cmo0/3CVG3DtyLofmCHzfcK6SFcQhVyJBFWlhHdbCrbPuFNmUMmdio+LEpC
JxpV+bm2xTVRYPBKVpesOMmd1CUZJF1DKj87aXhwEKn76i9+Wyf7jrxn0amLJXVd7SM4pA4ggsDO
BclI8WqGjJ0S3JLMnMvVm2z2mD3BvTfLa6fB56+IdndkK0wlu8W5VvWazrhz/OKZGFYkBzM/XG2r
p6jSn5cFTrpouLHy8S6MexgAUmytV/qljEf/SAaCxlxF0rWtTeTU351guFiG9CSn71lZQ7yz6Mkd
paaUyyj/NHJEtppQ78equC+j4jJJ3UTLKLmlPSZiDk6Rnw5EPPlXBfB842sa0kfcRpe2u1UATnoN
KGCmvNck/bFQ+IfxeEB4fe6CN5B+RVle2zA8aVrN6cHMCGHtqbRh+MetEZ1qbrI5l5Ak8vwZn4Nt
5SBkSwYG10zGH7uk0HBF3lqWUhC4mUSXWB8IY3KGfaG7AD3SzWuYe+JAVAFk0SX3BVFhq1R1rR0e
dBeL3vKgJHaK/47KANAZzmQC/LCSSX9IZrDkpD8rIVqwGRFLKx4dom+YwZAgIloQpwi+J2aem1qU
LfBWDiDbRqaXhw1uU7qBL33rOhty7Rmtpzu7JcoSi45sU5B+BUra0qmaDO5aSeyBpJnvRWNtF2JQ
i6xnwsSGJ7HF9cw/wio74h9beYmSH+c5ks7nqrEif/VGBzXfhUhuQyPHWLKd9OPszjf4JCU4ZOoX
pdPwPDSx+s7wy8SWC/+W+Lmc8Kalew28wWo+R50/tRQwhgKLzyOUNOMoRPPHrxgbEhacHRVdvZs1
W/egr+1LFQul0DautlvMR7d9GqrIBl+CikKwuEW8hvxlyzCoa6MdYRwjfMVKOemiPkF5GPeVPyun
SMTiWM+fy28a+SfLr1DUMQStTWi2+RRvOcctCIDOzQx5fW+awj353RzvnNz4HlVuch4DPMmMGS8w
LbMYTU3qKWiKG0wcobMM820gBKbPMUlbUdpBN0+r7JSSPLcu+oik48KyTmGvXyDRkZcgr3K5CkM0
fAyj+Syw3Vr5RV5DfogYqTgTzgS0oWty26xd5vQ7PZjCg000Li5VyRnDKJccOH6cSlQG/vztvkzB
6TWGh9gzwONtYAienOypwtjDQNp+SERtn0pZhPhaAZ9ubMYdYrM7E5vd/WA5O6EBqSTUnQxaxifi
5r05kgaS+rsxxMk27vT6hAtMfRpD7WcFOd3LxqI7heXYrWDIBB4WBdtk7LWDwM/3ZIMSngbdFGuZ
MSf34gc/cJ6SqI+khT90FpzS+sxedzk9pGHEGBrdWe10mzcsl9DVLrpCawFiAn9QaeL9+BDg+HB0
ouPMBXRo8gGGfG0HyanfNVp6DLqp3amZTZdcVXNzJNMWQbRv4IfGEGUdT9olh+GET50fH+LCh3uM
cgGMUMPGgrYwQWRydNipOXhisVm+RwCVdz8gy8Bvp43o8sLbCIY4xQoQKM0YgeeUZnmjHRcGcNKg
RClws0iJJVnXTQCsLsL9IuEq2lb6j/efASp4yas7L7tWLrUZ0Kvf09B+NLP5cakusn4qNszJdoPO
OC9om+c+gO3oMO6DyZ2+OhPb1IyvsCr1DFYB0B6bxIb7JAlTu6XjGO1CBFWTVXhDnfyYguC00LOJ
gLDXgkKacR0ZJjqitcFWbuFHectVLoRpCRHNfnYZww2kxqMWareaiWsRQ5X13LmMv5rrUifVBN4y
K892YQzdKvUx7ldINZBkZ3ytGhmEciePz4VDjvgFVn/N3s+niEEp7mcf9DdrktdBUoNVaOeU6fV1
rsicgA8r2eeENn06CJsYJY6bBklAhAjSL2aSCEDNB5wtOPUppW2+UzlAzSnSc4MbKkgHUpyEOVxZ
rZOK/CZwxRViesa9UJ9JfsJzu6torfiTRSSDU5e6el24/bgxtJGIPJFCRc2SYad1w3Vuo/6QZ9jA
REZ4gyMY5smNt2i2FoLwWCMjqFV60R6e/VZUKMsgUn4aZQCnpAHnzAz624rUE0z0s6PWonzFVg4N
qqvvR6W6rVX3Glgzs0r9QneLNsQertginAmW+ZyrlLXKCKpTrskI4mDjAO3VWA07MFRazCnIzbhU
wtznk43QxNovDbSQbOOuEd9gS3wbssbw+gYWVyvqA1HuoGlSD+gqh9qvLyqBeBuMg5FE2KCrxHe4
5WZOjQeCjmHNSXWNEoPHqJV7GsKOosU4Wzq8KTr9vkH5wv9HA1jlRBzpikEoBntV4lU+KJo+Eqdk
JAxkUFEF/kcfDtTF8o2YQwMskjJyFevlLUX0sFrAltGnPxF9+l2QYBxH9TPStEPAfAVdcTJs1BhT
pZiLbg5ZB13FxH2FMTx1kY1gwJB+XpiWvjaK4jWp8n35AYGFFaNkKxv52K5iq7lK0Y7J/sBuW32X
teeCH/gmlUhlBRtZn+Pd8ZAwukYkQ+2bAdrEMW19qBRnglXLtTOI+3QybiulvYkELGi/hunc1O5V
DSJItcxvZRTWylVLhDPxrYV1MgR5cMnOug5WGq6D8buqgenogtvRDjyewIp0eAh8oQb6vFYn8Q64
BZ9/kCIwvMt5QvaH02NC3duRe26lFDWSUiRfNbg0kznd0iIqfAuyEG6cPnhXgpsCzTlo9aNq+J+l
Mks3+WRXIN8hhb6gJh/my5Bzrf4UY7kWCmIo+uIbObkbdh+kLiMWXUrwgwxW5LxUqRzYWJaJ13mo
XvfF5L7gUfip6YgF5LpttfDOdrJ935YfOOpi6g0AkoH8outVD8lUv/cgp4a8xpH6t8T4exO72BYW
pDmv45zuI5sLAq9qwgEJgV+3tqnSaOwHhaXjkna4UZRhE+IURwpsZe4sMtdQsZByLxERB6ZDoOAD
LQACNyZD9+WPlXDCe1h7cBLnzRndWzAomRa6Dvtuq/YOBl0SqlqkQ0XwmlsmCskuIfp5PiWyYf+1
lwU86KGIX90xeXOC8CMP7Qo0ukRJ3eUbX/jYrmseae3oGjOf7bBBNzExDcWxGLHWDsctGhypuWsU
KI19JTwpWpH9uGxJrIn2mpqMH4KHaQV/ZiomWgWpr4+NtyiZEAxKhcfSH5Uhp3YQlohnMM4TvXtd
hFOLAkOTL1VFRAvBs/scOfUCwC24tS6rZtEgSiEzcoU9qFQekeY6UPhlEmc2hzxZGyzUBCBy340a
Mvsk/DUAWPQ5KjrHlQ/7C28TqLSy6zB1guwbb1APtW1R91LZ95pion2+I/+sm9tdVuA8pcE9OUQN
qdaN7TDFidJjNJGsnkePHT5MYW+dYjM4aKZu4eSHD05s2/RjEP8R6Sq3/WzftxjzY68NFqm0Pai3
8XOSu2xCDzq0mEcqNcRz+jX0ZDahXEAZ5uiVMmxBjWyxNbE8bHmKiyJWjSZOotwlAAm6vkaoHS47
gCJ0e8slmDE77uBXL2ZIQJlc3MqIp/OYc7qyI5HLQwitiWpfANCqDcVBMpjbyp8u2qRBwEB10c1u
fjBKVZDKgpAIsQamqvTMQ7A3LVz6nHaD1FPJvy0DzqXJ1QkdKA1x7pSEOTvoe50VLwYh3UEx3zYD
C3VR3fqCeaVVjZ1n/Ojc8eoq0vPcRKAWjbl5iNUB3SIZwMggvDYT5zKHQEum8uyVmL0fCv+HWYRg
D6qO0hcvHWnTMXXKdIOPUxpY6jobeoQlEvGxAhPNX+OQVi7Mo8B/FyZ68kk+2GeBL6lniYRFh6t5
ml7iCJaQQ9VUSInhollelCfhXB3Y0a6uWb0sI7dp4qxz2ulldrVzrM53xLvFK6jwAGNuIlkK+aZy
45cFtlog5yDsfgh//jbC2x4KcW2r8clM861IbKKEsR8vrJ0j+9cOqALWGJot6evgB0qxzaTKS46b
7QqxLBe/9JOKil8DOecx7u0JkE9UQDiv8MTlvFtOvrissa9mesw0E9OcP/RNiTF5ZtWcnFyHupQ8
mgEfheTrg9vBoZMRkbK8q1q252XJZXIisww15KCo638Im8CMAvLuLp2eUpPeveXlMuJLZKnvece6
VJTQ620eiZvhdiCRY0fAdVVdaB/ySMY3+ocSYzAraQK/RtJaPaygRNlSE9XNytlXLKyv2LOXZwjV
gll9DOhcM8yvy/rQCWYTjbgyaOJkkTVSQWgGcy3kcvCvD+OIdZUcxiuq8tGb/XPrD3fAYQwc8ADd
4EptszxKAIzlbVDqqNwu62LBEBQGLIx8+Ibgk7tJFfeyZoa0mWyWycUywGqtN99pHxYtEbGJhFJA
arTmuNmM2JcBJM5P4ahAafBDL6ceBnvkWk3p8pum5ChOkkeRsJxIGYGnhOviLxCzpSpYQNVxPgfy
hSw7emdZS3cGfgr0oAelzi94C7JG2Hi1lM2XyCgkVAqMB9jeFELj3pAnngPlEyl3epH1mFGMmwzr
GqkXxBtCYl+y0tIoPZe7HIfm94G60xkBfBaJl/YoZpv0nERlLtkonGKkbVDtaH53mszgU876ohB+
ylzdln28W74XuYWzN5dMUuO6utL4f+YKkuhREUeHJ79ehMWZ3MfZ9YHtdmkT7RYMaIR1suDNY6BB
ONVo5nmC8M9IG6Daw2W89GK0h9XQzp4cYUI1Y+bl8Fiy+oK8+bmhuZ0r9xHpAxsCWAaMev0mScPn
ZQ1VmjZ4hHUiWMG2PijIE2tRmEiPGimJs8eC198JLouQ1pECfKnmFcp7CkiBisndoS2hzJAr0+nT
V4AjIm36X+4GHQNtbRq3CYXSGOvyZjwtI445w5SgtB+m8LH7sEizWo0mZ48vbtHlvOa01AS0siwa
hrxVjoO3yF+jbLhE7oTcMiA7i+bGFF6Fk9h60U8qDoeqTpTJKmvy8yTNBDKR5F457nCXzQqTvkG+
rBOem+tWolOybGFGFm2mpvUWVaGs5yJphYAV9qWVCsSFNmIZRJ5Kx+6SLKIt9CkZe743BOmSqIK2
eeQDG8e8tXJhMfY5WqN5pwfMy1RlGjziKjZDae4JvvxcCANQ7JmZ5kRtGpjWvta1QpQmjVo0dxQo
gf2KFmYvbxk73bPqYlYHTBpJba3ZZJdQUB3L4bfc9eKy28L2z2mOAmM1jOm7xCCHjhpyUXBzfjwF
Mp+iLHivnQRpsIrWR9bpJdBvh0509q0DvrfERMmPEPa4/7r5vKoKssas8GGZYOTy3Rwd/7r4WiTI
rDkjYf+2wb7AEyAhcmqdWPqrO9EupayrqABPd4L5flQYnFUkhfD3eAvQhpQ6etWgUWzIwGhaTNTm
MqyHyJrqfkrtio6X5o9A+8kljXMkNqBXEBLzWizFCkqoS5476GjDT3lH5U8LjZqOTCo6Gl39hUlL
h0GmZ+XKwjg1B0GerTz1FphfpTHVNnmdvXcpjqBUTnNCiUZt66VxhKo4591hrPKkasAwPhpRrICH
lT5/rzoEuAKgw5aFhKWbGv4d82nZMxqpS49jCE0J+skVOpaTX48esDgBbA6NHsP0X7J4Kpuxw3O2
ccByNRyWahuYtBhxcafaSJBU0O1igi+dL4CJGO9IhUNWtx8qAw8FG5O1DGqss0+oo4C7vjh0Glmy
sgMzpeDWIuEALhk+hVh7wcbof9pxvJOv+7InkgHMj+tib5mH2Cqq/1QwUqIEW8pMNXSg8ls/nQIJ
hLR8NDG2dJzcPzLTJM1PsTcSA18sC5zI8uijbherAk2K4sMJlLfAhXHMqCGX9RMaAgEHMC9JHpkh
jRhxd3SvpmAeSgTt7Tgk/rqJalh84nGqmhIa9+MCJiw4htJMAUwg/WExx6jTCbZtgsO61AP1Cduo
44b00IY4hjKbKuTNmTlsCJEOvOY6mxzdSYIyK3M65BqfEzm9BEcgPa0s6yFkAr7KlXk/trwDec7B
rrq95hFV00mbl0wUN0pHqBVjyjdn+FhU6n6VQC9xuef4Mm6lySTu7OcQpa7j9BwFM7oud9CrtSQG
tHREwPDlmuBGYCUfGDJkHzL8iuM6ahkqHEOtY46Wb+T0XRWgjz3l7jiUTy1bskRWMgK7eBv3FZ2R
cCH9QR7+XBrodm4eDKN76ofRXOs8n4RcnN3ihOYzLlGY2g6dsRmHkXieCvLtQIMh7OQjKYlrTlVK
QDInTCGpvhKoh132gq/8G66Y6CBU7BeGWWWvg7KlC8gZCiKdqNqaJUSuIbVPka9OUOrMu0wyPjAb
v61qXF8nPZLxmxEPGx5cJslTZUDxbrEqAWe3PUdLMNmYrM6gbxhgaxvV9TcL5aLFKXZlWwQdUaSs
K5f92J8/BIUt3BxUL7kgfPnX1HXOnrMKNYZV4wJUC77fGFsbVijErsTeLuSh0IZLRy4vu4zPpmSm
6fNoGQuLodH6t7ht1h0p0mtRvxIWlPIoKY7lSS5nYovzTmQzAKksvqliKp+KqW4XAIVHjdep8X0x
V4mwEVaK/kGemwRGYhJtdCccqpCRyxY+ZjokNJZ5E6Q/i+77soUu+1kev0Y2TYFRwqU0vxOztPMj
8AG7J6xqrOsbwezVo81/VTBF1rLyLqw+eqd7Kyvm6k7MM0t1SrYIVt16FAgwjeTcmJKcxEazWIVQ
jJcr3PzAX19ld5cH7t6JhlUPUcfIbUCeYFfNZ70PpT0AcTIC/rJnlu5JUfxdpiU/FlOOTGGHyyQ0
jYYAx2sgy8B3rm5LBeYbVGAO27lEvwSmAAunY5jD4+BEzzAOAffG1QJzlox61ugJd24vov1iDLUw
vQYynwLOgYU4IId/iYxFcYLkA8oTlZHf+SuzSj4WYyHL5kRxC2JLQuM7EcUfcZM+SgMjeWwSGIdI
o6jfnaK5gUT5vozrYPvtpqb8PjvUQbjukDAIKhF1wGeSM9S3sC0bJruhXHyYV1+RaB6WAbAmmNgB
0KxM173gBfjNh+5HthyXYAVw3lv/QbZP40h5X2DIxEgSMK8X0sGK6jCTFL/OzEjScHX8gJWPBRzW
bSknHnvgKUxYbezNCovnrjUw4Ym5gWMtzXX6AJ4M8zlERZ2H4z6dvHxJGYz2a6u3sfPViFaL7fsu
hD0r7z4vN7weBpBZW56BCc+Sq4R6Yb/UfkvvVii47/vb2WGmmdpkmaD7RP9VQ3yEmG1g0ARFN9qN
JsFpsf1d09mSYZv+CCWlNtTqrdvojEipQ4zauXfoaY9RX35vNafaMN5Zu3Z7C9cMIry0EpNd2igt
kdD7mSszepGYb49/7RYQa/YkvF4014bM+V9E1lY6jS1j1K7T3y0zzzed9Z5aI4pCaSchOxuJjkac
gHmDH4MxCmSJtGwpfy2kfFZSQQh6OsS9823q1JuwmKEKGPRnplUdcetkG83Fm1wQcQY1TUdXI6vo
hQCXNFRaxH2/VN/imoYikx80lBVA231T9nad5Vt/dHAJ0Zq7xb8rmTmuI8eDN+/QAep49zFu3dpQ
wxtMpVnLvuLlE8JpnZHVuuwQbur2VaLjcyHeyYh9k45Wsmdk8PGIpmVfpdVFeooUkXWeAT0AkakZ
R5PpqfuAbekzKkJ0mOzkbHfsK5dsVq+L92EqL99VzqOqYA+doCFupBsdTiLZzsfKvGhOgJhvC8qi
jewcYTPTiNaPZA7NCE8jaICRsZG3cJoTwjzj/t6RZJ6i8A0GKJBgaLWwiX9K1WWqvlAoZeO5rNxZ
uuvJHmzBnsAo8BbH18vMfhoSP5V32Snnm6x0jqJkXDfbP7OhQiYDRVfNPifpFifMdwzj7+TjIVAl
8ULGm7TFDANs3kOehgLIxMymEtSHPFOzukfCx4HOGE/+tU6JRvolja2srORtXipiCacv/fUoWPSL
W5H86gl3ONjilMxLB9hir4DyODlNcqOQJziao6TFeY8wV0gSJZElE3H1KHjZCpWtldEP0zW8okt+
sRo2XqXGVZ8QTzl/n2Wp7Uj4Hq/Lb8QZstHzzGZpBl1Xzv1ykvSwfLA7Uinlme/HJZUIr+iLjWFh
NuOw7Qd4trFFdTdJ3r3IvWY5+y2C+QyIR1t4oubkSSu2DjoOgZ3Rp48PxspSo5NW4m0Y5eVzWzxM
hnVdHKRk0Wsb82uauycUeNJ+EC/6OQi+t7dqE76UivFe3pGgYRbWpib4ZakqlsNGITXRnyYPSqTj
y1JVohf6bYNZwsrs+0OcDwdkUt+g6D81A6nJqOuv+XAfZkySkURcK103GCTGbF3J61LfKrmprGXs
QWM9FnU1/ELjNA0wwLJQNuqB8YsF+V8/x/8TfBSXX3Sh5l//ze9/FuVUo51uv/z2X1A/+N9/y3/z
/77mz//iXzfRz7pois/2L79q91HcvmUfzdcv+tN35qf/cXWbt/btT7/ZLl7Ed91HPd1/NF3aLlfB
55Bf+T/9y//4+J84Gmuu7hi/Ma7kT/jjX8qP8M9/nIsOy4O3/O13S+M//tUflsaO858O03sX82/H
xIfYhkH6h6Wxa+J2jPGLo7uaqvE3v3kaG/+p6o6ugnbbunB1FyvihsMw/Oc/dL6hazoqNrs6hsSG
q/2vPI1VyWD9jSCmaRrkecPUYL9r9BD6F1PjaKqHrsC9+wDxGROdsHF3Tj1dK3jyCZa4a1u3lW0O
8LSb6nFtjdng6amDdUG/UUMCoMJE9yaB5MS1k7NDxvYur27GtrPuaj97xHqcGIpBowdyFBJp2wZ7
EcfZ+WXFKGAMD9RLEOPJwiDI74hI5SU1q8xramqYqFSqTVdn3RpmzbcmhMou6gZjiAxiSPHMUQz3
P+b4xgWeswve6GhhOaj44jy7Q+eN0ue2zPA0rwDjnE6F2sAUya25iCp7w1Ki29tmfa2rpkWmxGct
UJUjgXBoqeAQBmRr+RjMbbRc6T5a0asHXEj2KZEDW9EZK6z+J484FXglefpWZnyDupyOsBMzb6qQ
p09jNZ6k0s0ujqXrDN/qCW6kBt1vJNdpG2HzG9sjCd8vVAnlBpwfV5vYVvCJwosuKShpM7LsEIwg
tpTuRq6J4Wimke6Uk4m3ChRn5qijpwpAgGLHfJ0Sy9j/9kb/sfb/I++yC1Y5bfPPfywU5z+/IKZp
66bFWyKtnS3JMPyNAh1PTt0XfVkeSoPxnmQyL/9JnQZ3aerfVUBTCKug+6Z2XJSZSl9I8cfN/Otr
+cKv5V01TddQDdNUbYcW5guZUWdIhYdjUh4GpTZWUZm/GNrarPeF0l0CPXtkhPYRmenf3QG5BL7c
AWHoGrbj0Ho12L1/vgNzZ2tzE9rpoVEiUqASZKePmkxnCeN6i/Cs3k1KHG3igTTZsq7ws26GHF+B
ltrJsTFamJ/++j7oX5i28kYI5j6qZrNgYXdKM+vfn4kK/z7LmSaZITcCLYe5blxUUxOq8LEoODG6
GkCDUL6tHeO3klM5KmmCj8/crUcD1W0wuB/9yITXtmdt5xbpbvlWtp9sR0NH9OzHD3990cYXh+3l
oi0ThrSp4U8unC9PL2AFRHkWc9Eg29gOY5gQO9O27RWB2NympxVWtDGG6sXWQFeqgHVIw2zTSGBR
U+vvlT3lpJW3BCEoxZ3NGRhG1WNKmYapGg5VIalMibtOq/hHW1B4pHqTHHu/Ak9Xph9u19wSCsWN
0KN3YPWWcqwgAC7U78niaJErude/+cRfyLfyE7uCnDM86FXX1MwvnxitekostRod4GYdDAjnFDER
aSzDY4hB9dlwna2bg5aouhkfNUhka0WBeZrOdkSwFnlEpYF2GzqOh68C7MnaIqLFYMKlU16P7rXH
kY764hbHFLwC5azKxXxvk6f+m1tqRGx1VXK0Ek31cqt7qwDN9jVkRCYdOXM6gQ+ruTV7/+/Wyxef
fD62paqOoIISLv9dOMm/vZ2MEsWUYatykCV64XYDtxzCvZ/+UDq/21WfOUSfXNeU7UhSCKMzq97W
W9GAHbpNTdQnLnwAu0x3LPP2bx7J/+/auD5dd3DVYzCr/nnl1NjaGS0V56Ga9mqdCGxLCuzCa46E
xr4irDMou6ztchxgS4mGC1g1D6hNjRS8ecCOgJwTLIn110aEUoOebNvAvuO1bPA1rZx10VrxWptr
nPZUWi/9OrvT0cpPmG1eqkCr94qOyU0BIrkhy+/SxL25oYdYl1qZHQnpfoX9ad/89cfW/n0Ls+CG
axBMbdsVtvrllGdiNUSBXcaH2fYJYk3ji9nAXGEsVq1p3u7yytiAse+G1ji5Pr+ZKRNxfwjvYwr2
fR518epvLulL4YHAkstAwa9SylgaYMafn4QZKQPWIG50CH2XtaoiSw5tc0e/eMhTYR7C1sHjsVdP
mPZbG8g7t5h2KOsm0/7uSuQy/G1/X67E0khHpBNUTUv7sr8j/8fHXGGZ4kC8tsz3hqkbVXnQ4feO
SYnOPpRMYXCciVODMEVrF5b7NsPIeQLUWxuQWHF2JXuJdHHP0i1Ma/S/uUZDvpf/do0IK1ybk4/d
RN7N39ZUZ6dNbRcjW0lj3botCDZgCe4kxZOiO82rUW1mGsKTiGDMl+EPIS25rEFXb60IBbNrvidx
g6Fi+Z5YbvwwanIgBqYVOxmcwxQvB/qGdeGaOQBt1mPOABMYy34sJvTmJh2p9pyaZEScLv/mk2lf
jgV59zUZu8DJIHRb/boiexDwqLLa6KCaEyYNbbsJq37CtxVXFajREJdalOo6o6pWqygrUpTmvjER
Sdcgx9fFcBwg+Sax8jdrxvpSbcgL0zllbdtA+aWrzpcXFI/Avph9AVkSwy9APknfK2LO+ulqqTTg
Y5wMeCzM945vYAcSYTMY8l/PrL1RZxIww/THvD63Ns3oKwfMETcFzIaDqU/afk4bbyaZ0BZD+k0F
qvJEb4O6RA4onmLvI/Ler8aI1ApOrvKGGOsAUtWs06l9x+yjhMINDO6jZhhMHVaOld11DKG8qQCq
bOElEF8QToB+Q30OnfYd7x+4PF13CzOfCMGe59gm+8oq2zcHA6pRP3Krt0UbpnsX+8bODRA4JnNM
RCCItx/BVPa5kLu/3gSEfG2/vNYWL7PrCjok8l6+bMeUq/4wC0WBfxzW+0EKhCAuIXXig6edZV+M
rL/zXdunfe5zr8IQyZuzqvRsDRxMC/QdAb4GSovRgoJrbKwwiy+To25w1inROiEtN8zKI+X7u59i
BsB6dogCIL1Dp8xcDe4QHRxCBPAb812vUstvZV+bLyi3MEJs6JzO0MdSr57d5ziQZhY1tldG7vuH
qTeK49yYlB0MsFJ4TtROcn8YTwM0iLIbPodGtBtrsMBLKOc2Nrkyq4E0aZ21/BY25Eilw8T0mX6B
8ShTPjfYtwkRRmQdINv0a4JRUeBp/5ew81qOG9iy7BchAt68lrf0TnpBkKKEhDeZABL4+lkoTczt
1kR0P6hCJItFEgUgT56z99phPcNSMuC5FdFP6C72Y1VPsNmRWrTYuWajzk7urEkT9qL/xdL2/2fe
eKHJ+W+yc6NW9f99g8yoUrVcqAJGqhCjVRJWS2USF8cgaLImTKMKoDB92zbEugxU5sUvkIsGYf0o
8AOSK8v03KgX5xaNNvIY1fZ/PoVud+f/fgqFJus49QY+J27g/xRZqWFzEhmSVLqlFm7H4bmMk2Rb
Y3mfw5AjzmVGive0G5HQ7oqO+gdd6M8ppUwOJoa4dYMaaQ4QRuCZ+9+OH/2Cf07w0GQsbrN18KIw
Cv85wadQetLVGWdZZ7v7FCXvOunHn0UW4LK2mfI0epzOhqumc1WCFPCyA0Ige/V30RPk8P7Ph8v5
u6P/54A5jhngx2ArtaQm/felpOgavDqtHR+w/tsbz5H5U6kpuyA5VbgOP/jSjhyaCu1IKvZl8zsq
7ObTqX9Yyxy3dpzuVw/SD40OMvE5FGe3/k0505/hw1ebFCHyTqTOQ7yg5EbR0ujltsg8j6tiIDZv
PZDd1wNxHYTCGqSThy5ApFJyVR95K6+Zlt91U2dXP6ubg1TzQ2yT0iuTIT4FHElAgEmIfnhw9n6X
fnWZENjEW3tpyQ/bKKMKxpx5crLgoafCOOGiR44J61264S/Gbza6ORcQrOvo6NBWybkveKksquXO
cwPAd2byRDZPeCTIF0JZwljTjsv01GRQfp16Xnwh8g9vtyQWAByxPYXfTofOtSg6/qiSiNAQB1Il
5uFgOgBGoXqca9zrZGS42Ysd/uBgi6tDly8mS2MXjGJGrgUV1GcDzSIXWhe/Ud42LpLxjayOXS9J
AI2qbpPu/QRrm910ZxbUnwDg50dHE66Ov27rzVOBak1AQ106F8mUwZuoQWpYhj7j0BCITErq2TLG
7DK4P0pS/Kj10k1OTgA6JrzcOtRn5r4L8BGCRNT7rFg9k6hIxGJfd7H/Mdv73LX3nRgmQH320vO2
n/oi+wxmtBsT+amwCgnQ0bDVerpbewgH7uaDm+BdCZX4amXeUY4qhkJD7rCqCJfL9Mg7GQ47GzoP
SdAlGQYiVgQgwtbSSsPgJObtobFLAoTc6hAjJNizu7H3yuaqnqveOM5uhqHJiM2F3vWWWATNTk21
yAUJL/exJrYkIqxNz/8Rqpn5YlLVJ3rn/cYfw1/CLZpdFYwLADlFdgD0YVVmunth21zufEIe+c4J
+aYBPjoeOJdFVauj343fY0ByfIJVC6Jf01FBT8ki2L+neXF1PZkQFCTPDHPKQzSNry54rBVFVbLx
534ztJaCwmNZ28EOPMKa/bMbSdpCo8SIJIO97XZXMysW9GqUM1hAvuVXxsayFFh9j9Gu25T64Keo
Z5xh0eRo6tReT6DCe4MGOZOqIi4TQgzah7lffoQfXCBdm49mC0pzYNu4QHNuRXdXxbss6udNa5U2
caLgBPLK2rPFsY910ZSbuLO2iYFOucE0iRoP6XYXOHofxHm4o+fyHlsVeaeAYdf5EKUPRaGAaUmW
Lyd8q9GUPXYWFm+gMNYurs3hGiESfXOWebiwX20j0W/2EuOJZgf7HAUT2SDCXukhsTHZyD0y5BhN
KLryJvR3hYMtN9fPA5OtKzVQk5XxITI88LpIVCPDT65m+WswRzApRFxsdB4l12D5pVMZ3YPoC9ei
RpglAwx2PrvkXe4giB8E2U4Rti7uyvvWEcmdPf3yiTbG12Vd8wEcl4uPFvQNAaVGVnkXs1roWr2V
7NMZzmNpH0SdZZdBOy5yJpbyyBQHnNpkFPnmZbD0NfZHtQW1Yj4aGjrg8ofXHWH01hB2oH57/RY2
cBzjbH7NLftC/WgcRFnBYLT55XLgT+9CzW/GbEboyiLrOodII5CjHHs7xTc1zs5bE2TQeGoxnAeH
XS6rYSpydG4i3jXSqy6+02GTTnP3vbKhYWFEqs4TcwPshNL8AYsfo0DuP0jSivZs3TlOIf0JJFWH
NCealFnDEhYZ/sKpNZA6SqqVkSlzTdPnqUssVGw3Mf6U2WfLy342hSKjlcuVUvJuCtIthQZb/3b+
cDtuPW0/bIqCKO8u/l2SBsc+IPq261buWs/pj440hvt07jiEZfQ45LDxwwBjGttsdjhVckD9iz5p
coFOVAcvEC/lqBHH4EjauKlTsR93GuCy1yC+560sjtbYfQWR9uj2Ws2xAEiMZGpw7miTfFjLANpT
ErNeKq5wy89Fau/non30BNdg3TnYLCJPc6+XKJEyKRFxAHRP+73TjZ9V7b6p0ayuedbYm6EL2h2R
CKcUHUpDZ/zu9qrAgEAcpmGMcWzstmboQDC3frq641414nwQhbm3p468gspsroi0jo4Dp1E59sqw
MdFgaD0VLie0OWgU/9aIbE+c5yzrHtspBGKIxXC2cImpfnjuSj/bFYBK12XU+bvJwvsN+/qJMZB1
L2iHB33YY4l1i9M4Y6ZKnc48WlFtYu4dFo3eCH+xoPz2oxjHUUF8RQPimaZrXLsRRrZ2uo5191qg
z41zZ/go+k9V0rxhx+KsujAnRYKs+KzjDU7xeI6lh3W8K7od94txAeilVJXZfd15aGv8jFQBeJhp
OhITC2B6XeeCVY1FsC3RXyBiy13rjGJ2S6Bzd8zQNo9VGV7kcKjgWBwIoIjRnhXHQtgfcxRYFxGY
9ToXJzNQELpLSkAnYo1uolqxjezVAS7euUGYIdg9RBNpHYYE1Jmy3Jqmz8g1YyLIFjTYDs0Am67s
u7NJ8ISPEWYbC9tiut44wP3hLWBjAWQ/h6/gVL6DXlTXyBWnuaTJ1aM9JBwpQQobT+d5lN3eAK5m
5oIstczz2cf069pP9H3hVhF6KLkuhz9SmRlaUuOpcDuxlSUzlIkQtE2RT+smGPJTJz0bg8KcwVWa
j24R1fuAGQ763V7swhLGp2WOzZFs5jc0LD9H4x1MtYZS59MinuDLxmB7loEH9/EjVwE2LQQ6ANLi
12YEqbkxqiA4SMKs13biWhe73IZh+pz2tBm55Ii145YMNL1cxjrz3hmbvZ+rTzOFqsBKrKfy3qD/
vWLnR9up26FhgFMaVj5daAYk0n9LxrnethKCCZLbx6CNTnnpEeSgDGMda9D3k052vWru4PMzpqF2
2nWWi/PPe6ak3tjIsC89QJ0kLcPdNMw9bZjia9rGVf/VJB1AcZoxk3R+JAFRfDouDjBfXzpaI5Bl
+o9+RJ86sAwcR3S7q0FBCSQxuFhLDHtAtCnb7PzcmU26Kedgn6dI08w5a3EqMTHXeR9jI0+9g4MU
YB1YW1PPYjWYw6Z5HweCqFu6G5umYGlOE5uEuQ+7V+U2xx66cR2c91YOt1IHpdqO7fTdjI6mfet/
WyhRM+TkDNwk/i0j2xmQlEkNVrspr7dFaP5IhbNrc0k0TSfxiqH5psOKMkDUa2HrixlpYz2PxocL
MTdFjsfenhTrNtwLdNhuoY/o94eVYFYNeowgdkRJr4INHGVFgGE63A0oSYF8N1+W72DxgV85scjR
gBHXoaJlR8Zh5rhqLVtRQomMTlXknzvSn0gim1eZNu5JTYIFHayNMVkFAYbGPGg57H2OZr6MH8YY
5f2gyLxX6LLyGQxdRucfrKC4d5I9OpV46vIVGEEAl8GlWJpBUWN/pn1zxd2D3xHAAhyXX3Y1naPk
gkIOnQMmD056gDlUbncq6RTLdWeS3PeVh8UTdM7nxu8O/tC8KvoNkOppchDXCmuVmOq8QQEBXDBK
uPFFtGVWccHlMrbZr1zZSPMqehP9q1CkpNNLtBAm5mxNjOjo54m1+SnrsnosQ+I3uBVs/BwlYrZ0
A83BHvagBJ6bbhI40LzuygiQS6LVBgLM7ifFEUv2gHCELLBXPzVZOq1qf8t4kEsUxSDTisxisjHJ
c6BUWT68feH2lNuHfx+W4IYUK/2SnbT8F2/IVoXe5+15/i234vbEiPHh/33O7eOpRczCXeh8++jv
E63IjHYIUS5/P/wvP2p56TFHs0zKexwfLGPgngPwoMEE/u8r26qx5+1/fdlJ2hsa8dXq9snb73n7
39/v/PvD/surJJH9XM2kWNc2MX7r269heilY+SRL1v/59n9+v//ykv88558D9++h+fs6y5+Y9NVr
BAhkNSXXxGO77iqzPHpSDvdMhQ9DhjoAbNtnVPQHatV+j4IbyVIo5pPRBf1+QpG2nkmCYFSKhykj
NWiNimZ8cEIK/KwcP0rR7wQpDUNeXYuONqhsFveR2i1BbptOibdRaZ9TvYeMqEACp22igBUP72hg
o2tQEtVojvFRKpxkDhNiUDotdu68wRrvDDgrckAnsVFidxUniSfhUjN796Ee+2EJuiQ6ajSfWHXY
grEBEdtQxNbKt80/+ICSp8z86nBsku2QAhVcEkRxI+ldeJwr6nNDz59dWjzmWkDBQBJtNgDM0nrd
0u3bOCF306zQ18LLxmNhLcTcEYhd5zx20zKHiGu5DvVFCeKI08I81MMcrNuJQAM3VP3eD7q9cP2X
mHPlak4aLDuh9dIdxD40Hnq7JwB0EQI7AwkxDZnGkXNIPMN4SrZI8sivr90YUXVA1gMSxq2MDaab
/USlWjwU5jMkRDgTc/ALtC+YOCfCdScUiNCjz6mzCuzvgprNdjgaSoAH9pp2mwVFwsgN2+vUOevA
BpiroZpeaUxQ9wxk3pTGXanb6N4Ij205XulrfJrWsK/NHhxbCPFRsg8SozetAvWaOXF4AamzSzuO
nhNNPxoL1STTpH2XWXRyS2M3jKpHktyR1ttn0JFV/kheXU2MaBQcNHY7lzhe/qTkLOwa21R3N1bA
46p4ZI7lvNsDYFfEweLUBnnNb0s73cnkBSNKeR/W4y5p7wIzTi8ugqeVxVm/0nXY7uPS1adEEmA0
TxnfGx1tbqC7tME36kzma441bR3OBnipst6JqmWS47v9iTBOGHnocq0x3Fcd2Rb+1B3DnpaHYJI5
RdUmqDIfoefiWjBI+ghNYoJu9aJv+AMZE8TlFjb5QR6pEofGSr9zjD270nS+MemKvZ5G62AhfF5k
kwQX8xujM5mRXONcmvrmgT9NXkumCRVz5TsjA+yUBr9lgcDFiJdUr7S31pnn9YdeZNti3FZNZG9i
o+fItO3RSvUZsGC1Cdskew70t2tK88g3wQjVJVYhKDaYcH4OQzueu+Arm5+7eS4O7QyRK3XkdQrX
KL677ZwollN7/vRcKkkA2vdFFb8QKPjNFMntgnktgumYe8YpFtjO2rKID0MQGmvhYjrAQ89AN/Yc
4qGihZ1Wf5DUxKnvpCE1s4/dSy3JoZiE6RytmDTnFzgXW9ExETC9gIW4i7hztR3U5draZvNXaNI6
q6ytUyJi6GwMP2YRvNtSEs9X0EhiTPciZf64jAemfoTqHfjpzgF9kMvk4nlfpiNiuqbGQzejaxFl
ItaBgxy0mCBWmKZWW2K47rtCTuvCLive2sY6tK33s4JlsAtdpNsWtEAyStGM2GOJH6dRHxZUNoUw
c98787eZ6RUl87PdjPv0Tx8n1lpr/zT0kdz6gfWHE3Bc492hhiBw2ArGHfg8ax8rt9z2RjCRhmP3
pD5OB5xbnIBIUQQMkcqhwc82GSj3ZNGes4tyW3xRY2iVACIr3NPsF8Y6VdFGL8PnxO6eoiqr0Uxi
UlxMTXn6FuESbpC/niRRDvs0s651oPfDbJ9sN6KL6g5HpMAvRmp0a2aKySZoY4geBprH7ttLx61f
w3xCpjSDQ7Zr0uscXIHl8JLRtnDa7A/syEcciAuM1sWqNbvb9EmiBdwVLfiIeioeyUi7Th4edIYF
TmB9Kwdeg1QAE5L2PZpIIMoS1AD9WELYMWNCCTDuGyM98ChW5MrNzQ6qarEL6pl6Bv1l59JMsNQW
Ej0knEnWDyjWkqth3qVm9tY0kumEM37GyCZWdmHlUBAnRtdz8pbl7m+7neKdXFpPM6EHWUVJIQs7
eHKU2AVLECmBqV4bOBf8wSvRGV8y4/4wBh/IYtmwdHZ9HRSBLZ73FliEPrU/J9NsF9k2USbldEyk
8QC3r92Hlnmaczx8lOEtUaTMzkgP7PdGFb6JRKfn1ix/+BR6EMDsnd1jTZGANrFb+i/zPB4sBKak
dIMOwt7Hm5OR1lK7axGN7GdL5qR1pg9mNmz8gsz2tI8/Bb5ncEVqOPRgjNPe+9nTwAUIjglzCvY0
RT8GS6VndOq/fc1zewcCfs0mMY2JhoKeSP1NXzhMOTNF5OEVtEniQpDXHEp751fsN0IoE7uxl9Vu
CE4qJtp8jqGoUua3YUM7D9P7BcIHLpmxTrZxq55sn55G6xYvsieViqwnh7snW9WUyOIBwEVmW+dO
LFs8CTpe1eqlidjXh30O0rTxhq3jD+Y+dan4WapOpkR0imuZ/WCXAkeqoD2bQ3HwVPInDuYjQpVg
TynCbXlksj3Ljk2Ecvu1STcRdI7N/DEud1HNwmmK6ayzElXxcGyqYeVqbOMmBJ/e31Q5QjwvT19j
GpnoczWej1Q/2O70UlUDTWEnHXe1STeP2/cIWNVohxw6pnMiWg3qlSbSzY/Uoh/2VjmwkmG5SHHB
FFt+4hRn5Z55K55nrOpumBzyTJQcWJKXesugpsFiszUBS2xLjw4IzYqOMcyqYkwHBfx3lRYEYXTA
p+FxEFMT5k9ZT1QMlCdgK/oZ4HaF/41wFoG3wbKa08yA9j3Jk/feVT5NAnjsldWeybhFfdwc49mj
BuqKvRdH832huOv4RnDmIvr26iRkLgIMiuQLTcSAfUdImNjGILjXerA/EivdhadkLt0Dux0adciP
S6n11q4bSDxedtcG/pFo4wGzfjTuJMTCo986cFkOChPtacPGzd+EpRkA2M6ukyijw2ROTzreo54z
trLr9n7WDWxnBIvET5s9wqrcps3E4bF63AsGIyEVDZvOIUinaNy3FszoVMu3VjDOboX/3kMx35FP
3LvAhkxbXbEf1yu3VFckfGczcR4M2XEExmA1KnHvL3gABu53GdxdLvY23oRLv1PK97j3NXe2AMIU
en3uJCYYoggQrA0LSul560lEa7iUhpNFQJFWL8wJMqhqUbmh7/80Ww+qKxfJJoqnVmERd6d4M2T8
On0THGaju6APdLcEiVFyRfgGMbmTetYIIoDGp94a6H3W9COZvFvGvVbRcyl9darSrD/RuqUpXeE5
2mYN3ZS/n+wHxusd4iA7qBksFXrEFGM0LLGN85rYzKj6xMA9JqEPlyPMFjUTVNDD+mcDy2b+4Itg
W8+Rebo9BAnRBq6gdMrU+PfBj+d6IwJnRsNl9qdgeZB2fQpm0znICkF93fcfKP0g4lYBdLDCoFhU
jbUBa5GeR/9VpYI5AZaRH6hzt7nTBwcrj/Sp0R0KNKfGIG92p9uDYRK0cvsfyxWOMRpC69vncuRx
us1OuU1aoyLv5JQu/4vVyBDVGhO1ry3v6MqpPSW0pU7j7S/8z8dOXwaYyUImrmWAw8vrM1I7GwWh
UCqSHpcoxypl/7ByRpUh8AiTdzsv8NosIO8mPt5+ZuUIydf+349P6b7JMo4OWemPJ1rWoD7x4HY7
bP/Pbk9aoPzBoLk7ieXrtydpjeJN2+C+ZyfmBq3kIszPsZj4ZL/7DfuPJDChslsdY/QKu0Tn0o3o
hgm7Hv7DlUOsU0U6AiAOTsbKHNR6qigrOAOGht4iD7ksi9N8d8unLN2YP2cm6Tlt4vQYkcG5px10
+PvFZf/OG8mgUH/N0CKZgXl5fWoVji4WPf4Sht2P/0lgzFgqQAK4DIE6o2VwBfe3zLINat+7zAck
rRqVbaji4P4ndQfPlIfckEhmGJerQ0dizQ1hl05U26MR2j9yb1bHMM0PaLm9E5j4z9ZvDbxqnL9K
lbt+gg92e6CfvbGAJRz6sQ3WU4HLIwPr9feLt/8Vy4dd2DBJUZFAjc3QUxgTi/jSWwsG/SaLhlHO
YlpeOjgkoFBcvta+M9FKUz9Y42B4l7/AAiCAQkQD+pfCE0xJBRYI6vmfBAPnah7GxyKER2O+uQUp
p/Q16PKabzP72hWS1QdbO++Wbb15QyrXigjFqPSf4nTYTbMWtM77IzXxb5xZm+Rn4vUfsC09VH28
tFdV9wGEaxSYbxJLKnKdV+1TgQTDpzksMW5Wq/ASfwWu+4n48lF3PpvNxtRrNEvHMqzOBk1+sEi0
zDFslGdHIWCnNMMsKhn1lZSM3JXqUx1MFxKr2NQtn/rPg6QfxdChF8dqUvAn+GIRtO0ew8vp9rV/
npoSdsmwbHnJ25fNXgXbTrvv/zxviAb09bdP3p43S+KrzNa9Qk9jKkQ06yGZHICblfmHAMUrfk9a
7VH6gQEq3XR0m8oGjk5ABbAKykidhs7chKBjszg8g+VCdlqYVx3DtGMuiAcpvI87Hzc9oVeydRSk
F94QEpRX6RA/uc4yCfNgueQRe1iTu5vDl2TIaGNIcfJp7L/PXHKW+acfanXf6DXhs+PWq7urxc3j
4gcnd4QsHILkIZcze4I9AF9sorip6jw7+To7a1nqO09wWXVL7y5ZIIFGo75aZJ77Gslna5cHGgn2
wajbF7b95NWodu95OO098LE2GuUNOW7z1u+tZytr9cHtE4pujEVBSI2BNU3sHf/O6aKDFq180HOx
b6WpFvL6sfOAoHshnNUs1AfBloVSEcW1cANnTyeSvb6y/gRAJE65O21kziQpc4BH6poWjTtvA9b8
aQSPFRJ3VpPzlxZqZ/ukbhakgPvyUbWAXFTy7XqVeTaFsUmSS8NS/jrmNlB/6R2zkHAKolTGSe6V
F8Jwi4hg6oAOzTWDOogp3zD631obs1a7DAJkHdxxdbymEfBXxplqVTrhLlTiK5PjB3d7/sT66Do2
ewkhXtxIP+AebLB2MR3TUDBhHO7U2OyGuh2Zucz9HsnXb+ObfdZ4yUL/xfITorLSJNjgnXjBcaJO
njvNcIyggflJ8Kepx3gv52tcSWRrnXNijllGBrrgLt55+fy8uHRLz7b2Vvnu+O4vjM0Jly6zD+Zq
03bRQiumsTrg93HidNFSNTD0GCL1Q9zsMUA+0OqlymVz7ghiu+xDL/tLped65xkkKRkYqF0zfTAc
62fgiIeRAO8MMYBXsKEcXQGEL05gB0YtrWsIhDgGDXfZaWIc9M9T49/PS5hbjpLE9vDfBrZ+SSyG
wFUnvg1ntukuGOeqlQiT+qsu9Q9C50oQo+NDXgePnU+vQnlP5ji8i2L4qIS4Bp4+ZPTsvYwcsWwq
f4YB+rN5aFaOwWXhjvWlrqpP3v0cd0jy6BfiF7UWFnv8nPaUX7jRm8yVvn1ZX3BF/taW+7tnJM8N
+lMXCNqkB18i7R/mquxIGpJqjT3gEpTTF1T7P8SKUhB7mGY6k6vTenDkNxqYr8Hyf9ovqpcZ7R1u
lHNb/5pMn6MvfusQk3oQeyOQt+xOlM6PfF5aATYzCzm8TRHpDGGaIRYAzNkVig6FQ6JXK35wXqbb
zAxostfO3ZSYbyr0xSZDJ0wf3ty1y+ugFyFkjfhCJkP52Qm7ZyvE9SCZJtI6AQoVYyNHq7PIAANq
PXMdmZXN7Ba/QGHDFQ8chvT84rmEjGy640vWqmZfzRWj/vYsevVD4fRn9P+eEla77VlWS6uk2TfE
0bkj+SvvmhXc2XuhnXZvVTZtUJLgNBpyqxqjzWjpO2fw6YKB95v6fD90pLRoBhtsru8FAcN6um8W
25DbvnY0ef3Eu6iJ3lWw3LNsQCpJLI6mcMFgQGUAOvtrXCLW7KzdTKElNnYC8HY2+5cQoCR4vFVL
51U3jE96YpEr8nY59xzuVpyA2WIM5A87GF144CpddMLHbJSPvWN8xhGGZB+dKPPN9TQ8gMxcT/jW
jcnf9BByjV7d9zmk44SobVyZJVStuhzfaDABOfiD+LnqIyYEARDgenoe1PzejA3lmFWchrS8dAUD
EJzu+8FD/2jRwLLSXwhD8sJ5dHIsKsSifuEmkEAcSFQVo7OTqYmixsMqCXFzXzn1gmlCSvKZoKVb
RUMMeM8ctha/R8FVKYwHbwncNmcENcwre+eL1sR59vApuXHzSyn97tLXyRoQ7PX0u1kYVZ0fM7sK
vL2h5JtI/VemFjTRejrIaTH+VnW7cJbDRzNN9n37IzbB5rDLujNL45pZ868wjd6w2G5DJoUI4kAS
ezNFQ/VmdKy2ddT8SkRGK7AByIYhaAdhz9pJGvvrCYKy68oPhknueszC5oBVAZvXMKBrs02qBz0d
bXv4jhX7l7yfH2Ciq1UsShMCKOHPuvpj0hZlcR0ekw7InkZNMGXtjm3yyyx/GSm2oz7vOFuUOltD
zEmEoH9XlM9lZ2EcaxG11aLosTJQApfD55QE6TWNuvekwtTrSzO6T+imrpglk08bDgfcT+k2Levy
KLiXuAaDCIQJ5cbA6baZDY4nSNoZNSgt0Nl2LvVMn9UMCLMehHkXLTJ6s4lPSejdhdp3n9vp2Rly
lHo18grIBysvVhlzCn/LX4nuZ2kv9YRMxxQ15xaK6Koe8Yr08Qi8N2kPDhsxqGepWBUObCNyhpNN
7bO/NE3TYvws/+TWeCgiZE+EsXF/te1mE6BlJLUCaRVeOMJHVejudNi0a8+KXuKwaJ5VRmReQbTy
nnIz3UZ9TwNa5aCGvemxZZ53iVwVXPyUUAa8JZBhW4/kpxJeaGLZ18guvpIhmC8xPoqjZiY2RkF7
6ZeHkNjqrbZ4e/Hu+Sd78Z1MujjXmha52czVOXXYIOb50llayNRdAXF2sWGSIm0d6J/d+xnqudsD
4FaKWcLkiEPc514wnVLpoAmirZ/4o0dpzSJquX2JHIFYZWjuw93twZpQ7hkRSnN3fiCdAw1ANC6u
RESfK0tFlxjE8q7wNc5CokwPA6pfm4Tci2YxJB66J2Ku1tNa99J8plYdnoNjI8z5GXwWiBHTswEg
1/ZqofJT2gK1VZYud7giqBKzzN6HAAbWCTEHj079mhCc/XD7wE8sDNLLDL826hVJv6PLZYCkwLVR
dOdSzndiFqyrPtVMYzqsdIrD49uVexFD9Vu6sLBJmPMvxYyzyurSg8+Ejjw0rPqmQPwTxM4dCQHI
5vrY2Po5toiCTvDaDUAIzaOt9rbNdk9hr1+NQ+dSWhoM10vFq5F65QLk3MoJumOmojsd7kenmZ55
FZDI6jCxqN+TZmpt3MGqkeENeu2PPq8JmiS1ALewxEFXQ8xoQ+fMc01KmtuzZRDzcYa3cIgH52hE
WIwE5USREXvY64EFyz9kUfukZodEyNTaLfCdNSY6hhizcdWd129CQe0OfJMBV4neicvM5ZYaHwxN
5JMXtnB9kq1qWZlSyTc7ZrLzOWQQb2jEGw19RSkVNOMB9QXiAUyU7ilOEVRKR1IrBidIGA/1kB0t
Gn9UUIbEvfRGlBB3ucXQ2zeE9ZgJQMKZnd/o9PjzWEC3bphtLTeZjtgPrglJuleR6WI/q+6+md3L
LEtQoUH3Ix8MIK+ji5YUCkSyyFvqgg1ByYFAr8PWNc7PRYX5mCIQ9rzmDjP3X+403c0DYXsVjEZA
CUtYQwKelhrOqVk2K0wtaQBsoEvSbVgCRCoG908eE4Oh6OYhcdJ3QRafl3+zx+qbBeM6bqP2XSAS
Y6wpurE4h7H90gBAuw9Hg90n93+HkCI9kThV1E+1NFbaIjJZOzkKL1B5LK6CnifcrjTlVu3WQLUQ
QIFfqGbmxr27GcLkq8hIaYicidbAVM/XLP1VVF50ZOxGA9WXMBC6qdm75DZjflw4Y74Hx6BlR9xh
yU4immBdfqLxSmaKk0E1jJnxeLHJjMx/xyWTPahk/IDCCT+r7w9VwoZtHrNLlEmyvkv3POl+sUxH
GsPxuPItRQZ77iRUM0ocHM3OOiOslalEsrPbkew1v+CqNAv15Fj2IXO/4zwS1OAoriHy0dPMxEPv
DcYRiMK7gksGnKrCpySsswQItKnDBAFWMZTbkh7hco4T8e7QGp6jvD1PioD7igWDKKGj6AEzmpiv
MuCCW/CJj8CSH0Rb+ocqklB/Aislx42YwVwHZMqZr6Ymkbk3zaMw0HqGcxcdl4w6xJ3GvW3XbzZT
qL3fqy/SJ0eIXOkTquLFbaIvU+Ze/T4N2QVTX8hqfOuA787+iOqEmYf2ac4uOUaiVvCVMyYk8/yz
HbqetqJ3kSb2AXCjKPVhFKyYIsdYKbMT51dKL6958Lp5rdse8w/B8ZsQJmk/I6UhhroZXPzj3jls
jLWHaJmphPdO9MXG8QhDoi+Lobtyv6zZAoOSh/TQmUhsU91s4kh93azxtyNWVmrY5um9wJgUS2yh
cNS9g2nStWvC4Cw5tHDbarmpXUrEwgLzmlNZoTDH/YlChD4wTYrQzS4y8h6HHvDIzUJxM/uZoyKE
mRN8HXvA7gPPmw8eiv67xn26PatT/4e9M8uOHLm27IigQm/Arzu8JZ09gxH8wSKDDPSdoTEYRv82
PFX1pHy1ShOoj9SSUiS9AWB27d5z9pEoNEM8rWAKEHvX1CBT2qOASruQix6TrTwgRLCDg1B+eMCG
QVUA/Mxy+iYKO8J13Tq/rGyRsfMRjhSE5gHr0pcm7B1+F7zA0O2v1kwzMT4TXb1w1mdmtqRHZi83
hVVQbOKmaYrPVBFMRXDf09ITbkiu8ydh3+vBwkz/8tpbk7tXigHulc0X8wS0Geoqn4C6Q7pjdUi3
1YoSwACOSROZnuF6eBbenRbaa4psdNdowLoxA86gxjyXiF8lzbgtJ8yX3EUVVTotjO8uPpUO3zi6
KOLiC9JBcMCOPprZrHxxOyhEcYHVmJ4JeNzp4YrILHt+PY1RS8ay3fVhPAJu4idBcmV/LamF11Xb
xI1/rQjWZICJnDJDQr7GaXfURLKExh9nmsJt1dXkDS5MaAoM1BJrCDqr7YLEyOjsL9bT1cJWPFgt
vThb1eBvA16j6MCZpkghlN1EWT7dZp7zIVYqWGHKOyi5jI1bbLo263zK/Bg5I8+Cd08uNxfJ9p7I
n4Nxwk3eGy9ziae8zfUvkKproChTHyPjYrutSWxPTmFkoDLr+yssnGEkAe4BxV0/G9l2RuFBg/Mg
EBc6VRlAFk0/r/vJ0olTSTKlzh8m2/udthwdWsKKt9f2nXTQBPGjM7XkXE8/04VrZzWGgVOTwG1S
iwjW08Wdnd+7llMf1pjTmzzMraPEQNCPw7wnud3jhEo5H5TKePXTYT4rIMadad4tvd9fZDcOl4aZ
e8XM9AQqcz6tNbBfqu6hdFg0M+3+GhPlPkyUkeZsk7keljvDsaeHYlgnPMSD92gflJrzYz36v3oS
dG6u/2FM40prTM7aaD2QQ9mtkYxmDOAVebXFIeSmXsRbqgzks562L3o2M+J4cYKzjj4xbJ8Oi20+
td7g71lLvBtnjG8Qo1APzX3UcsQ/dkH3HpaEmZO89piO3KKDNnbKZ5NcbypzxTqko/vTEAwT82H9
/mivnT2NM82FRu7SBOVT3s7hiWFPeFjP/HoeQCpPHCeH4ChIPjzQ5Pc3aBEY3HVmVCpTnnSB4+kq
u7XGydlaNnSEkatHYQB1jDJBrSc1mwypXc8AZmgY/fEgkopmZj/zCSVoIXAzUD8+ekV7J+YES9kS
Sdw9fSVQm8qMe0kZdw2VDBIHiibyX5/dwauR4XzjsIPD6yDAtjitbwTaId5bq7eQc3ad8n8MLXGl
zMiXfYK6p+67H5LKeNvNrEHXhYj2CqSz0AGJTGLZNi5hQJXO51Kvp9FRcPbPsvuh4+kXzCWY3VPc
dptuzjjcOvWpEkz96axNO1HdVybIEhXr7mhCiaBSRC9iuyg6oKzyaqzGYz+9WQaG65iyzIULQ6nP
yBj82lDKM64X1LYTm+r1e/L9n4ZCm+ZaeOZtHEPXN9wSSbhJqLZMlbwuFIIRpSt7PQwUi5CpjCH6
PuUWQJhifWudzhHPZASUEDfWiFgiUDFF60wjE1cdHQWe1cz0sCfWOT0Djoi2xVJTIPcZhglMesbQ
AbbTGIhTUzDGy9r0LEX6uZr/h55Q5Zq7CSEtYm+LGHS92s6D6Tmxhh+a2wqPEiSVf96CpmToneP5
TtzxxYJXyYpVaNbHei/r7q4INftjcMqs9Ccu+j6qFUY0qBCUJfxQM4iDrjyOvsQRbOmtfZsY2OmW
BZEpWfLju2rRrMm+utC61lsBDmabofz0EkQm6AOIEqDtvQ2wuljVE+f4OyPBICgsBHPrSj71+wlR
BJp91udec+Ar+HFXUvJhEKFVaeefYa9JMaUsx0YCUp5TPDKJhhZcriPD9W/F2qdkaV+TqVbKRVE9
gLy8ZCwyUAc/B2vssBHzaVoCx8iBYda/HKu4J4WK9vnGWK/jX2viqM6GVah9qPLPkqHVtnMwy5RW
lNngVEuofoOnQkiCPO2BvudMkt51TKHWxDT9Nk1ph1ukSfalSPRbhefQVMHazhi/Mxo6x272zIeg
Mb/n+TkJG/udRgWK53pZbjPXz4+es8htglk9gkj1uzHN8kyg6Snz7PHizNOpmjj8hZDkLxM1TlUu
6Kwb4l0JTuQ5iSGk1Mg30fZzO7cgDzaEh/AHVRllsgeXZdSfxLMB8Ch5Htc7RFrj7yHUr7ZdX2AK
3KkGHEgs4b5iej+Z0j3R++aQM5LuSkM5Uuvd45lgzzRV4jXoYw4LtlkWFac0HB4pnjg3Cd6XUZ9F
ic/Zd4u3dT3kOUF1IHZtmn2mIn5piu6xXtyfg06/ytI/pqpmVcu9cUNXY4toZuKSiueO8tpRdAid
bO3sl5S7RGrBRZ55oR5g4WbxVitk1d4nbUrMJatA0VJ24LsdgPLRfDNZkcNSZtD5jtcNO+Zsa9o3
mObAaCekC+QMPMb8ZrqxZfDZkrBVuCHuQPuUWvBR26H9HfdA4SxuLpO0jTlgTu5WECEJy62AJXYs
0Rozy1Kz+QYTt7bLIIXNL//0MVOTBRce12fXXpPJK97ObED7HljupElakmEMd+Oa+DKu5cTsxHtS
cgaQRfcxsR9AS3FL97S6oebfXUn913cuJ1zaua/vu8B4Hqc1FG7G/kYVQYDKnb16g/XCRkAUKUkZ
MAanFK/VLO46aJfHK4jq+rgkK/vcrS8G2ml6i1zfBBPCOBIn4bUsSzHieAwbP/z1X/M8zJtJOhHG
ElYH/LVRBfijIW9Wa/fO6Eq+BVdIFjAz/kM2b31Y/72pkVpRusJfnpAKIRmScceVdJmY6our4jG6
vtb6s4S7f4JHgrPXwsxZjzutIFLAdniSxuyCI2rt0rPppHVfQFGFym/TDqkNpiU+i207clMEeJpK
X3LxKvawsSo/7co5yyLAPrZysvKsPpaCjmKcrAI7n4+9hLne6erGC+BTpevZviK1rGi8317LSSWu
2J9TWtAibcNDaZj+jsrnxxTGO0NyuOPuXxHy4FtXa24wxAzQ7bVTOANrhGfe9RzFq5ISQQRhJIAf
MdzBkGEo57mzPWLXuWXZxeXarkgRuHEUWLdNbo4GT/pywKJh7JYO91mBa6Pu3huu3C4vwtceY42V
GY9ZD0Apq0Kmpu7IkRHyVixd82B1GR+0759dNf4Y1lNWKcXNMDkaBwXbdGAyLk/VQ463OyqX7FPZ
PPSkmh3GcOHEVlDWdrg4MCDJY4LEH40lOWyEzdIyRhcKK4G/CXzW5d3+ua7deOloNFgo2OeG4JZa
UzdyyWbHeQ4AGN4J7X6X1ScYs/knY1ByHG5x0SHEL9H04mQ+OUWmz50lIejHbhh5Im+3yBqK+5ze
w7bMW5owvgBdBD0zsZrgmXHOtlYpwZNMNTAKIw/CfWfxBJ3cvNwBAnwtRp1GoSwQ4eieEb85ZFua
h0T/2mxAyoovxsKKZQv9Ejhoonj4cWtMjFa6cDlOff9g8R5vcoGQTXvy5Gaq20t939PxWtAtBXn8
I6wteWqx5aDD8Q9TgmtwaeFpwIywsoyEEyuU+8EZ2WMTCiDMDc02SOFezt3wAPYIU4suyifLQXnT
rNlPE9yRk0sO96XnBL91aOLVhlk/zJwWnxYEnCN6kr+QPv+fTviiWxiDH1+MmmnPDZLJyL9zBgMX
msD/+lf+4b/RCS8fWf39f/mNf5IJff8fJMJ6rk8Unh84Xgjf5J9kQmH9w4SlgNNc+LYPJwD+WE2a
JfhBV/zD9QJQCyI0oSNCyfg/ZEIXaKEnBKAh0wpBMgAt/N/v7eEv/sBfUMn/Zk7+G3fub/AsWDwC
1ht/CDhM6Fv+3/Arg8hNYyCL8TgSpblZ60KLmUaE0tn+bZ3l+/hinJKI0BSA/Ml/gtL8DbDGi0Nt
9LwALDmfBjLivzMSmtprOngdCw0xQMxYOIabUt2hc6evi7kfU3rgf6PP/5fr88/v4N8+83962ZWV
86+UH7zKk8x4WflzxM9a3Y/GATAZgPBN3N94YE+q//CSf2cf/f2D/o19hLVcxsHEKyLKGpdHS6Ab
3SXI6LNoyH/8vz8egob/8XKBBfwN8Y5tCgR5f6dNkkrWolvsritzfEYccYDasmruKMnqoKMMLlJS
nyk2/DAZIs3J7RJWqiDaxasgDxcYXhBm5CRLI4kIw22tmcyqrm22iySl0gqItnZ6ooYXYb7FghT6
Bk/ZXld4IuldsqFvZi48gjNR0xxdLTZONRwKJsS0ZmA45eo+pltCpYAaxrcoLpc+j7Dh1ZF/NcVN
U4SoFQeYeXIb+2nEZILDZ97Ms8Z2snD8cPzqLkZ/d45RB9aufCtCNn8jm1+dgHOiocXzLMr4+QJJ
ncNKmx2VWsxdLEwwj/SeLNpogJM/ej1z5zms31iwm1q/eiYwyHokoaz0Vt2P2NJMuwjVwLL3znU6
nphl/HYaKqqYoDNCmb+9irNF2wFrRx6i26jv+4vhqTdtK7EVBK9tlpyxYE9no7CYqys6734/E7KC
VLj0PwGgtpyw4NAtkwvEeVSvc8/u1bby3UwIxcZzAo3S2Gtt0ENrAGj4YCQipwG//5vh+Ldj8HsY
xXl6sUL6Nn/KTgoy5AKie8hKbKzm0KpSk/Kn4h1f29Ho9M/aOPtolMArLoyiydiuSpy2mTWD/sx2
rtu8C9rKecYkcNTfxEK+AgWPvATBkJxftcpSohnbw1QjLi3E8o2F+jVpv+qq/xj7rmSOvlZXeW/g
JtvqIq92QrXvMfZHQ/h7u2Y86PjTq9dW36ZqdtkwlNH6dypnfjW1d6+bB7+jsgZ/zYlyAVbq0QCj
+mGc/oRTrAWUgNO6NviRptm5dn+7ZHG9xa9FxqHRMvNdB22lQ4un6vnWAhzjysd0hex1c5oDxKbE
sHwbAFwOqMy3bmUSVWoAQ1EWDsnsT7/Wh1XPxCc1htvCsXCNOQAa7FL+pP+Iqrvpv8IG8aWRko49
FsW5KvhpY3G+zTLDs5Fwz9nLCiCnPWI1MF0D3kjnQlta6oWY9gnVq5nblxKjEfrAYktULwVQXz+G
lnwCOURxY1m3TR7iwjNodzkmCtfSSE8oKHYIeGm6ElDBIXcgnKnkcEkn4op0TItOcsvwC1N3uF7o
MGDR6eIPGDoP/C1gZANrfMyXoQBstkwNePUhslJ1odZ+hCPw1+1b2yHzceQnVu5PqCTLR8gnOSV9
v2wGN3gqcMVibuHTxYaFtHkpQPl5CxYUvzit982s65eiUnfa9hL6icO71fnJFurArmmY2JOLC94g
lHoz2dh6Z6TjwBS/CboFKJ6ax2lEZ66WG2GL/DSajNRaUm6mQj6gXIOgMQLVb4dXo5Z4yUe+vuud
ZxaEOwf0K5kwcLDmMSyzrjrkebzLZJzsvPWJaxB2b8WBJsY+nPCE4HvCHefa+XGiHzPa5L4liMBB
mvB0Fom3AWL3XVnDs63yu8K2tisWZWut/+FgYNkSdY0cSsp96KvXSfAd9558F6vVXYQjljw/2eSh
BpObdBseZ72dfsQTIS6jh4y7gnhHh5vgDNZP8skwXMVjdVpvp6ABTqVtFjNixxDXZ8Qq/JCd7e7N
oF2DwP1Hr8H96PNApgUj6kbTeENbFJs84nQ7oLiw5F+XI+QEul9dJkjJR28kk7PEIl/FfKiwY0LG
i+SJ+42C191MmisCjLjZzoTT2/ETrHT+by6qu9jfxJWyFofhcXH8p5SYKJ83NpDtQQZh85i5IEkm
dRhl/WrYhdzTC8Y+kMnr78/LsPdEQ1qFeu0m/SrDtZEd3zOhw/+doZYhaut1nZGhnngel27Hooo8
XOGIaXifiGVZY2T1LjPvtat3U9IKRFQOoCQaGB53I2sZoy7nUbnlo2VWxFl0f8JFRBOG/sRen2OX
K7rMfF29Qb7EhJLGZJa5ZRhAvx1BsUtCYrz0l9Hkq6hmrs7IKCfla0WiKrazwRoEh4uvNUUnB5Ji
kyji3TL2n63UM3GuJHxjmpDIiu1v5qWsnXn2Ug73QG26hfZcgaeV9dMI+WhJQKTTbOhTH0rGYJro
GbYYm5kXHQMio7D9QX5Zrh/QMlDwdmN6vt7wMObecS9hD6dfGy47wJM0Oiz20YzIOtEPv9iRk21l
pzuZc8HDWMc7s68ehdtf2NrfUyf5KQvc65lw8YQuBZFM4WYUkEjCjIbSnJbRYDu7UZafi+W323xd
1ZiJkm5nFWgb5NIBVR3gSqhsF68CGKWKx0BJfWxalAJDGyMiFP1jrmsaBSGsm0D6Byv1cEnWPEKp
1FtLVY+y5qGwZ/VAeCD4nP7S1Z6xWdXw5brzpUN5YSb76BrNiGY1fWaPvuESxlE+NRzoEXYG6rXF
7r93PZss9LypkV6Ff4akPlS4FiMUMG1k1cRABHwEKFy4ADz0WAttJoMnlihoRjz+oF9JON3m+MR3
rLLGoW0rwFBZCnEIP5bubyThvSiUTFHcDzZGNKKiFgKwg5+yA3E62qGzSfEvdGLC8oF9VsD73A5J
X+5Mjz/FpvrVe8uurdwHpBsWG+B8W/BPMyDh1vFwbO3JfkN+FQVedSgnypo4H29UPow3uY+spvP2
E0Ps28UABeWS5gjUA0aL8n75glu5I6ULWIL9riz0+g2WoLTt6cov42nyO5BySXi/yPkR5Qc26xHZ
dUxUSMEQaDupHhRJSaxN4PCh0jrg6yS+BYBR8TItdN9tnAWMnOHNNsXIjrywV6CM36SjYbJog43o
XGAQTUU+3JK4q7MCCocaTgTPOCQDq3XA9whZ+9PVJUCjwXg3BtjWiCb5NvR0JEa7ocPEdE0RemDb
T8YUnGRIzz63mSOh9EKFN+8FECbutaSNKokLxByX4Gi48tZeuntH+fVNvxQ/EoPFZ0IbsnOWfNcy
svMm8xiEFuwpq42QwSEuBAlKWRZjF7IquKwMuI5ToH4voq3POXleweTBkfICcoKnF6zTLv28VRc8
NdxEZrDhn7Mmy51GiaIx03+x2qkbf5pvE4eJ6TBjbgrUiFqQXJfMiz/wiBM8eH0TGYHSk/aOrr63
jeU2nLN3VE/ZajvHD++UsIDSlNqgwcztgA/BWJfsc8N8M5IYfcLQHn1AlseFtDmkmGRQz+g0UM4g
xuYQSvqF+6Kd7MlJRRWJYUrO0nZrnO+QsZwwriOrofxBsisP8xzcuTQS64z2GHtv3tF8yQgfY8Jy
gjfyGQfk45ZGZR+gcVnL/DUJHqo4tdpLBniaBZiiYIgHlM2Y3dKkNY+D3TzVJbI9osJ+9zyadIm+
ULthqJ3S3y4eWTqTwAHz0lwpKUsUUvFGuR7iHRP5wpu/FnOydnNdYpFDK0B/r+BpYcntDGKQoQ1n
f91RLBSZID8v8OJLxjggCud9LCQGLFaPRN9aqvURE9Q0x10boiktr/UkQXgfKZaQDnBoz0b8UHpf
ScnF7v0m32FcuCCNLnfYXrJtj1lqbrxsRxZHt3Oy7LMYpnI3VxknkBzhYQh3KfQWZk0dcjk3IBor
rgeIxx1ceZH07PQWQgISjl8zB8p2Yhe7ktPXNiw72CfK+6iqKaLYOuH+nR6qTLMMeEhuk/gQs4Xv
83WK4ajhDwmOFG5z8cmpCG2qTVOu7Vxq4QrujUO7sm0TdnT039zGQEadlrjlxtvXpv1jVURuB4v5
75XCbDV3oKqMrZPSH86uk5G0eGpNrNVrqx7ERnoIrW7cSMSBoMM6PPA569Fgb0PCCfDBTTkRa86t
myEUqJk7dAvpn3a1Hdf+/+y6d37jfY0cWBkNMsVkbr5O+dn0XfFVJaRPkkl4lh6lLVhC8rdsrqvv
EpQw+90JqVlBIAwNaFqdb6U/PYmWHrbViFWKnJ6SAJByacfDo0x1NAlL7VKRM1ga/3hyjnde23Ow
1fmrY5YpoGylTtSod2v+nl2CoMkCp9lb9tTd9JQWqGUMsxs4bBb5jprSR/7Y42XvRw4bhJKk/oh3
wSS5VqOeTUS8d+SMOqEPfg6FRTqJazxnrXiy28nnNFH1h9JZRW+wxhGtUDUz30MuRhGr2/4Q58dw
8rKL48XP8QWdkvfUQ1lErYD9Aj9enhNPbDYebfeJ382hvjRw5vAW1Sf+16dYhjSyDH+vQjQvCS6L
CA0Aq810cNw3pGwDGvTwGSPQcKKyYhA4k6/Ft4YunUBU8oS9Wwrh6jDNPNehCu9B7HMip2WQjgri
ai/JcnSCYI/n9wW5A9CF+dMl9C4SzLrHMrnLcUieajqzcekrYJbz5wrqZFHkObMQ8exUXHN2D5iv
8e1yuw9qB8HNj4SbhKdB4acOXMlMgmhP7IrD7QxAcOfmUh19bK2wkoPNdabJaZPbM8QFNCcSi7Vn
HCa13mmli4HKMw8OGUe89l6lnBilFdKJZrWk4YpwNTOcM5q/02JQ64PM1IQjybRJIjoQR/IQ8agJ
gDw9/Ya62BnkMUBcE0AAzOUYEr7TqPYylBirQ18fbGaOIoM9lLoLEKuUUM/ZjPza+VUT0SgtsFHk
SX0KI31XOQKi39Jczi5Vzab1ug/CCjkXzBYSM/fcEX85wnxaghlcVQeQp6geyWr9LrSGNsV3GErc
/2luatZ/7l/6hUe/r3+ZGjJAU1sn3bSPTWZ8tDgAmWVz+Kqwd0/a3daTxZ5GmcNANnwagGpG91bj
oziQ8stUBQwTuEkbuwaDA9Z6vwAPAkc5h9umeRo9TrLx0KTbVf6TO0lPEKWrSKJDQs/LPBOSw9xo
hQDEuwkSfOQzu76NBa6l2kSO/sOYRX1YfC8lVbK6swNaYBmSZciT5a6qM2+Hpp/4l2XvtuN31bdP
U5U+izr+cZ1a+mXHkT2tfexFLKrCuHFMz4iq1JVMQJs3+J12BPOv2cfBzqYftekUY0fmqlvmOstN
Cwe1THgHfLu3s3Qe+8y9OL4E4mTCmM5baz+WznxyXd5N6QdH13NvwwURFoOUixHTScm5bFS1zkO7
5oIhtlwHZhVcKsM9uJxQIlFUe7KFXs2a/smMSixeVaHYjdwoaasHf9VCWHSTdoSBCUBMdRiNFPbw
T1gE4xahbDc9DM4s6Q6t8z7T/+FTJAFuI39Ikt4t3NHHgGGesMww0j9qVDOQM8c/fup3UX64ztfr
liGv3SfUSOvoGu4nOr4SjLasGFB2VnwuUVVtEFuXVVEf/aYRW7rPrygvw/16vkP9JHe6e7PpYKDD
wyVQs7yBZTsAj2TMv+pNu/ZuFDyOqS7T2zKn/NGucW5M+6lU/U9RD+A2NEahqdJ3hZAhCwrEFyfz
D3qNBE9xJ4yWVW9V3+tIZyxh61ysIA+dWXvBUGmeyLSZMZllKWYDWoJHXa3AU4ucZMORWwSd2NfL
1iFeT9yOiOz3GI9rwraW5qYpZgTQzL8dszVOk5c/4fitTo3tPTqd49zUFEHxutQXMIvNuNkj3+15
5oBPMHy2UBrQ+XUSMr06AyOGY6Lq0YvzmfYwSvv23hY4zpxV8xBqjaReyb0thMvjHF7QHcnTqMrT
ZNv3Zdd4NzPcBzfp1OGaWFNBw5FTSsMJ6ws2j7/2an8k5UpxTMtTTk1hyIbt9SmlbixC2mlmGqml
e2uW6lCNLrUmSj0wMRzhrVVnYfsBlZyIH0KnwTLSO9ur8KW1SwwhdDIBytzPSr3FOWQ43zbxBOr0
fNVzNcKRp05d18X8FWa5PIUWIlS/p+sqm+SA63PYTnZV7qRLq7Xz3qA6OzsbKI305VdbGb9KUEnY
6mbcuAW7QumFiIz4Am2mYBYeOgrKYN8yeEwK7SKey8JDLXJJ8HW6t9LYA2cR/gg89L1gDukwo0Df
eUFBIqqEquqeiVS98eGtpwZdwz5kx1RzQ8VSRDmdNr6Zen8VVnHXbCxdMIlcBY2uSYZvmuu9nsY+
ctf7axid7EBEFFLdqmPqx51TGoxSdf/bj13adZ79A/vEJSPlvU+yNCpkwtHoly8tdZtEnLjnwyzl
qalgYwyK5iNmOJ4Vq/xznXgXaT7uPY+yHG4cck+Le56be76h4/tFNghNwZJ3Jg33UjrG/ZTLvT/P
t3VtraJBu3hwW+OzXmPBCxHZpOCFEhOTQrfGfLGxzsm7b/yxFybMQJEwLaE4RS2bhrjVQLw4E0MF
gV0LgmaJzuhiSdAQq4aKj0KVNapH8Jy3xGarbbhY3rYLi696Zn3XYZcf6ldQyzskXvF28kwSi0UH
UWEVUpAGCpTFm7fOKkTqRXXrhSntOY/7D3Q+PsZ1Zm7XxstVYZU5ytuCVElJjYZeJQiY2EifTlAI
qs7sElJcYddc/7I5BC99oPFqwOgt7OK3UjN4ZF09Zvpj6cP8QBfl4htYFVJEBOsumoEhIAFabQyU
pzCNvJCR7NoEXOiNN6q7VzZjUg57AySA5lUNwFITyTgAUs8beq61trZ9kIb+vTJoQA/mCePNtpqq
F+PLi9GnL4PYop4RW516AD6z/dA6aKkMd+9N6b4jmGl0u4/OO2lJNnracSTvvfjTj7N9jNyW4mof
urCIQtQqIrOYQPvBm0M8JJESDGz1sqkH6xaG8aaHuVr1PO+KTxE08qOQZBqABUbj6yXjpt81cvoi
NA0VmVXe+eDuvSKhcM97vWueZv/W8TVaPXs2doNXUSIK9rwB+2br97dJGzM9Hq0XowWKHUAzhJXE
F2kQ/OOljwmGRYJpLToDEAzNwnmLUe25XfcR2JqhzWg8UqF+tAgIAdC85Ulwy5zgsbdY7JRxbjPG
z4stP+ZCt1vVNkc/46PJufmgMfiWzc7LYrgvqoBgNaiLwcxxUzghcpcWdDR3/AeuyWfXqH+5kn9R
GPIm7EdyBDzIdgb4Jd9on8oWGGnPZlksHlYFFCz0sX5eZTptFt5W3Avop5rfjoEqb5AIIq5iQv2j
sqx32Kx8La5NgAz73VXyIhpW8rGCodchxQBV9Jceg4A+HEBiW3K+MrETHdwuR8JVgStI5vSyqjgs
jrVAluaoQr219dynxnfDZycmaiDjEIjcblvHsBbnPigOsqXm9hiz+Ln0t9Ng4+w+aR7JbRjH08E0
ZbBRQSXQ7ebqEVjzEXfyu52jGMqc+57+0i53A7B2/vzAQVLQP0egSLp2ZvuXosfFoHvxtnj+T9Of
ssiuKJ3StFE7iIrpqsC4CsannJO7mYwUnUAWrzqNdJWyXA95ZUIXwZ0o6cx8nxpg3Qs93/Uey36G
tX5TJTnvAVXcohH2DEK0YOiaZ2tyAnShdPQ0XlN0PhqGvN0S+BAP4aOqDmb1rabwsw7gkeAXggzf
/ZonVosBD+cUvBhy5vVypCxlSMCHlyD9oTAi8cIsgy12ZaaJuaanvB5sB+foxRJCOI9V6VjISavH
YI20G3MWyDltzsGq2Q5HyhJhiZfJSp7QDdNAnRR29fZ8LVg6BDTAM6byBiNUX+cScbZ4IICzuUWa
0j765mlyzB+kQGf7Xpr+2Zuzt3zsEtR+hIYU2tkbjZneNMzqiITyX71OuUd8OrQFsgOQ9vimonZx
GTF1XWsfZVU8ocvo7vxgPDXISA9Ln+QHIOo59DY0Q85Lquev3kClDdNf31DsyRsPy5cxVyH6DUYw
Maf5cSZTl8wVNt2EC2HHPisV31kgGiRGEzl63mtlZMkJNUpyNN46yCiYS06LDM6o28GbrXXqdS8E
JI7K135CAcBuMPt3iceWDaLozjFoAKMYJTDdu3ROgB3QA35htOLlKn+UcwquActpFvfMRmfGiCYX
77rQo1ioN72KHwcPZVuHdO9660J64ohvlh4wpzUIkEguBwjGnxJpYuQ64a1ZBQ8mcveoKqY72KUY
v5BhCXRewMan91WFFkyo6a7POeeVP47kuiOXk5lFX7lr/5Ajugti/iz4RGimbeNEsUbWu94NE7Fi
4foemzUgsCuWaAhoXXQNRwsWrW2XN03U1I2/STWNUGRQfsu4F+HGcc5QKl0VYCn2VUwFC9b8wN9m
5Fud7Tz8CBVjUiRHu7YM9DEvqAByQXyKaeH+a6B6R7FLv6Oc4sfRfXZoLAIUWGjQlTsUd0jJSryE
dIdTFLm7cGFXXvqR0TcApj3fUD4pfbbAjUR1vUQw4XkGHSJXNYIr3+a8YcOXPQ7AaMJVc8TZC66k
aeyC2fyTWeBwwjQU50mcrcH/IkEvPDt9YhLmi60vFcN8d/1vSJ6tiBvVYqA/Z3sSCQDSktSIcBV1
rskWMSQkJbqEsWwU1fG2RVwXGbp9xZ1ZnKziKOZH2+CZzYeK3IO0b0mW1AD+A1brxHqzs/iGeWV5
tiaDJ5kMvNWyYt1jJURmrqZkS68hSnMSb2L2x6M05gdSUYDghlV2P5jld+myy8y+hOBM+ejHdvmz
y50D+dEHp3R/waieHxdPc5TMHlI6M/tkyb9qUzAmtQOmNhbhWmP8jklKMO53oANW71olI63skqpR
XOo0wtcWEvQ65Hfh6qfplgnPR9a91cS87AIOU7C6QHph/ch/at45zyQqUE9ytmuTMMLpCvI2AAfg
0VmwOwchYddmB9H4vxUDeM8ueWZbyJwelvJa5QRDNN2DWjc0VJhOK002vBzrlJOTopFJmIqZ/kM+
900+YEBEF/EwcY7YeBl0nbo70Pr/itvsYgy1FZWOSestRRhYhcw1sgRpsEjitwSK87uY9sIZkPAv
L02HYnwW/XfIXD4ygH+69HvbAQ0mA3ok6flEgcxoNXLzDM2h8IBT2cvZLJqFN8Vxv6Z1bmXdbVun
DJGqqT91bXFXtR2oPxsQvlf0+8ZhgGXF0wfYu/plHmnFhgWEDtm/wupuTipDoUnFulr3QNSFa7KG
Y57jHqo/jbE7UehV3pzoA9XN2gWfp1u3dVOgepAi3fjV5niGi8sjazR9sVwZR2x8AWWgdk8x/zSy
vmM6fo59E3awAI2c1MEFg/Rw01bWRzmgiZxh3h8Ud+MaSO/uUV0uu0ZM8lAZDD/durh1Cv3HZiAS
jdBrzza9pYNb1D/rlGFniEGWxQsQazrvJzIFbhBnn/qkiQ++N1Ad2fZhzon+NpelZ05EAI+VTIx3
DfymSmUA0JNVO2GhThU0SnWtnluTWD7fYwulsEFSyawvEEv3JP6Ls/NYchvbuvS7/HNEwJtBTwgS
BD2ZJNNNEGnhvcfT9wfdju66WQopoieKLKkkEsDBMXuv9S0VpHaJvjK3zr1MoVOfBg7hJqY8QYmd
JupOsdpL22JKiVWI5VUGU9kNOQ/5JbQZ0hagHfgSxw4rqLe/fslZxbeKBEEWifv0f3+URQaYhJ9X
pD6s6k6Z1cf//FX6h/zRr/+3bKpJef71L4TiLSJ+OkGswMkCIHKjQnSueI7U4/lnSXYLHSXy7qJf
aABrD7csNKtT0pOnKmW+suZkk9oAoSwUKJN1sXgDbKWQRjAWheVKlhMLmQ9n0j9ZsAvfHvQpr7DM
Wh45BgyWTH4nsvsrvoy+IG3ChriQYvRORd3v4sCazlxDuBULDF2RhpI2bBdI/q2TKBcFRl5/Nfoy
0Xsh3WPiWWIEMF+axjyWiqqBsC2mv8/nXSUW9AnZtAcfKU6sPb6rTaY1OdHXxUscxA2VhP4lSiU7
HbzuIOLwXfcmzEHCIvDIW8rBr1S44QnPUMEkOBR969DXz5DKh/EuTYe1FXJHUnArCznVukOZw82D
s+kWOWc9mS1TGmVOaCm7KvRidtbg4dK8coQ4vw8ywoyIeLAJ3Rdz88ATTNunJgfWExfXEQ7VSpKb
s17BLu51og+9utpRk4LMN2GLaZJO2wozmiuQYnVDmB5Sbjyg/GfOhNDADM+/KS2ySdeSJyvH+B4a
Tq95BY93C8WPSmlJFFi0E9P5TQfggr12CB9ARxy73jAWAZXDlUS61pYu/qYU6S7jdHPQuHP06f1l
lOK19ZFWmToYxAAlNEk5vekYhlIf24kdlF83R0WUQQxOFqD0gTy4mrYa1QetvaPSiTh4j4QeycWG
AiCOTNFye/DknEjhk41fI1jMJwQVC7yDW0JGhk1Wo/0IA7rNZYbrbdSo5WUdfk7dklsnzhjsqLUW
ZQKRpK0DWl9F7K/AVsiLVuD9j4vicwoUwykC86EoeioTBV3ccqQ1Hc0ypC7Qop06aIAfKn07khuB
xrT/lqOeFALsDRa9O2PKvyNFe9T68YNYGmRFobrXDG1H721JYYhiJPSaubL0hCwPwHOb3RjE2lEd
SSltqgQ7dTCpV/1sCmF7aUO4K7JPwVKUoiV0p4wsHE+H+9EbmwxClGCkMFfpbkELUzRelc44AJPu
15qRUDTjQO5WTWru8B/DEq4Fa9uBXNmUUJm3vcZlMPzTjW+Bo8/FvOYMYsl7vfWm9RDLyiHyCpMc
l0475h4d9ig41KXqHdFDkVUjR+LZkLxsRdJl5k50e1C4oJ1vcI4/SNQhl5qkdQ9UYNtlL2jCg4Jx
rBPYwJl+OlwbldY6yffhrVQJ2xWqUry1VjliyzTSO5IdWIdGzgaYmGBcrM2wkTwOVCpvmK1nXvXY
c4zBYhpXj6B0GOFaWDz6oADtQWyzx6akiVQQmvQomTjGCXGJH8WqSGzKl9Ej8vvEJhEkePzlBJWk
2H/0RvpLDZvU+5AhIkgiy7wzMVGQrwvjjrwqt/G8VmfM2iuM5jIVbuRRZoUi8dd/RsEkH+Fvi6sh
fG4T0oSKnt66Zwm0FkvhHESatgn1uj96vtodmybswUoXyr4N6GPOv9+UPSFNVtrRpzK0Qy01O1x5
rtTq5mMTm/emRxeZTe/QEcMl9FFqItiVVqnpv0RTg4kuqGgf+7Wx1AfAj3oWDU7eQ02uW7D7ZseD
EIac1Cws8vQrRyesKszLna6uypzeaCVK40FmX0JhJFZWcZO+CeO0hwGSnyM9AhZSHPteyddJGRvn
iW8sRPo+86OtFZXJQ6oxHdMBTqm9WsxnXYYuiu/vxdgN4l72WIjoCKoFSgkVz/kscmwgp1QUwIVV
FQY6ugCjO2hqR/ek98wtoh2sJlX70PjRrqnyaV3WPd0aLT4DnXLbqo+2w6z58iYm+a6jn0wC297L
zd5upq1XGjrmi5CdHdspFoHmNRPzyaXJVq/Ssfo0vYiCGzbWedb2SR8H69NWhDeAYikqjd7ofK6l
S2JDatWY3JlEcNbvy4qlQQ9Kun76evIRYiEEKxAIyFR5AgVbBqk+gBPwbltJJzKqTChJmq4fIjab
HJpAkShju5MANSwySsAnI4/2dL52gEQB3Hlm7hRmiGEwqQaX4TeHjJ2EbigRseJ37EKK5wYQhmyE
46jCBrO1JNDcVtc50w/ZEkOFtMIFwckhorGoRvdal8qzPw5ghiiKMW0TLZKXeCwUtKPh4zR104NP
GQE3HdqWTBG9Qx30ga3g6W7JLNgiiQMIR/SYFyRMJX5lx20Ji3KgJsBFTpADCZYzJkmmUncwRSk+
1uRKjX2r7hOC2VfEnphbtSOIuQ2DFLrJiD9CmM9l8omuIEJVRXkSouJrTKp7gJCZkYXHrqBZPmiS
MpszUow5HXH1zFpu4msULXNqtZhf96JXUxSIRuDTVn9CaDEYTMcW/Kwta7+3GvUgs/FYPeUD/ZFR
tPCatBn4lUHtd6AllbVsnIDw5ss6oGHTFnK6FYJOZNZv9wPyMoxKYAwjMy/37MyO/uR1Tst4o7Ue
QwEJ8hvHOgm1EYEdgzVsm0GtqN138FVUkNxj0zqcTJKtZgjVqh9R4uX+iyBayN4pGa/HtjyPw5zH
hs/HZQ19lmWOQYFizsUftzKqoyXjVlbrJHKy0kzWRAOVK8ubPZq6v23NlMWzqC61wgm4Y0MAU72n
hpoRwjMNA71YT9yzswFMZXR7w2gcgN8VZD/99OvgyJ1cVKkurINyco0ElGGioSDotDWaVP0i6BVO
51ZLZkBJ68CjPmgGctwk6/RVLHKOLkUZZbjgH6dULvb1xPFCUEYQFbpKWYe8AXY7lFz7FN14F0WP
iu8l23iCsyvK+s7SG/ARWuOqUXTW8pEqSeITBFyq7Qa/L2ehxk+knZ+30m7q6A/CUKQQOv/er1+6
+SdvspCladVIsTqttWWqAyar9JoEA4P0D3LOBBuPlaN6ZbpRhlHchfMf/PpJzmjzZ9bMGB4aULoH
Ew/PpWvWmmxP0JAYp9twWqASNS/dc4/c/eYvy024lM7Zs/nafVh78lPVAK+xI1D4Baa1VB85LqiX
koGgrvoLVjfvTcEI11/qcm2hJRQWc1kFVqDqBNZCevE7p1hHrugm62ylf/Abp/yq81eR0UucN/JF
+ijj8zpOL0YEjMhGZKedSc0heLi6G/vQmQ6C6AjuY4WBDicoG/wT0UzWjRah+G5s5GOk2Mo1ftcN
R82XE8iD9bAs42X2WdxiCm3lwShOsKD1i/9ISnVdvnfFgQlhRoWwjtDKzHZSvYLNosjLFqcrzskD
yugUKmRGwW5pmeuw4MSQOBH0ozVSGPmhfM9BUrhpcjCNmyB8cOmI8xzlHjc20h5qTP1nuUFY0tCK
fIOxOhxVZFqVXWyLdRnf0iu7bhVWASgM5IrMHRc8JO0me4wehVekBJSSsD2s8nWrrZRH9T2Rd7K4
UMC9B1/NQblb24ih6rYp2mPXp5m46HYA5FIY8IvotXtLu4VyCZbmmYsbbfVjWPdPZFHDPbi1j5JD
LAVS2wORCgVQriurGhKiNSdOaYVcpDuqxgL6dYIKY5HdSWVCTSLcImA2uDm7VdcsveY4nep+CTMm
o59Dw4dy5QLefh/ZoAuvvYv9JXdo9gjRiu7WDmwaz2bcZvv0UTppt6y3Vf3Sym6CwvegbgHQdS3Q
O8e6ihfjJo9LmYEjbEhSYXv53G7xBkzUhiNb2Kc780DhmIPkLdokwzwCfE4co+s/0bDrnOyrOpQv
wmUgAs1R1ulmWqm7O8LJFXltXMwT7FcENVSTP2q2vG8kiRzFo/Q5UO5fgK7G5nACEt+8Yod4YgJO
lU1erKRw3atrlBgNi+rR2gSIr2vb2IzpQlQ20d0U7ZaT7LA1KDLzqi7bW+lkR87haAlGYMnb4JFI
M0tf8kRqWizVst7Li2jrX4e7sI6O2jrcGPcqO2vhhphnz18+SRf57G3Ym8YAIp8aaBtf1S61mQZr
iiXUVh0fGhRK0BcILs/VzkOx+dQ6hMU/zJx2dGyLxg3m7LhFcBzekm11MM7F+m0I7HqvrIsVqtxy
CTj4KX7FEHI1Lmhc8uc5sBgm80qNHUJDA5IkvqNvCDaIJ+pygQjxKCrnxpV2FH36V6Yy5Z0+3yyo
RwG+pvqdIMs7KtwYlJpudrXetdjG33kXbFomkItuzc7skTu40nv9Ks6cN9taCYdyI7Y2KlDLHmzz
udyYVwli1AdQvmW1bk/pdXb0IMUlK8yNr0nvCjdqRVHDI6UcJN4AvXzUz9EbuJxyZay1y2QsqqcC
FOyVc+L0DWyxSdx0L16Vi3UJog1lMG8zUUA+coc4rIOxNhf1u0CS3prtRraiTaRvg21+0p97x3j1
9tXOX2du8V07gWdH75izx3ZhEapO94R/fFGoi1ZceLlLn27XGg/JBUxe6HTCIrlTt38WFRvLp7rU
Zlf3snZxWyNGRlrXf/viAcRM1LIkLoxPdJzjiAHm2COtwYfODHTDs1Cy1jBoYFWO0E2Q5pFEBlKd
ZK4Nd35RPAZvgoHXyK4/OLEOq2YkpHNBMzZZEA7nSmciVtCOECG1a/dhxcNmMJGTMC9Ns/ZhYZ6K
C0ZzM4ckRG9nJ/RrKK4IoJHX6at6692JvlShMlcPCCKH6SxcZfqOD9EdPbdAKXiRpGsMpNJhdDHe
qS7d2MZm1v3wj+ahAHm4FFfNXrgOZ2s/nQSaqOwYDtbe1w7eVw9vcE/GIRVgOqI3VkS4FdmzdjPO
xot/ZUl4MTbKp7CvXd6/iEM9BYMUP5oduNVjtUUMFKIUtcWTtcLMYAcv+re/Qybu03xdyMQT2xB8
6UjAUmQAQx5chGsauda29tEpkAbEy7y0rJV5rcj9+Rb9lbCNXgEQeQ/SRjqV7Vu0T5/gjFG1I3hu
DlK3ObUhk4GL0/N1TglT2ei5JfOh2K/VTV0u/U06OtG31ZCisTCXWs+SqRIHZNPoFaylry15s8gQ
hmbzkm7qwqWlhKbCYJxvhAMtWFTW41JBLEMDxJ0uQbYW5UW28iG528HKQJp9UcaF7DSP1kES18UO
E6RmLMr1sNfXFq+JdBKe41XjsnWXz+GXf4jypfkpdhudOfUM8ALtQrs00jU6YTZB6kfmNjt6nCmX
WN7h2429LWf2sJsDUFf5MXuxntmjS/tSAMMN3HEpvFHnR47rfWrHGCLsOVYXlTehZ1k075aITg+B
8aHymBaWwkW/+t1FH7bTLlnW69r2MQCtywPheu/Zk3wbn1OaRu+UfoKtuYPSoq7ql+CxGFf1B68c
9K5mp7wLD9xdRyIYZ8kNM/oTN2IqbWAv4S0OXMu6RP2ilTYybTTSSgWeEu/0QnkSw61uroaNFu/B
obvSekKk8dy4DcpdcwEjVf/0YLUNSwCB4o7EYOPQfTdA+Kh9ydSC1tljjWDQ7u7Cy8Sd7laEXhOU
BKKRftMqGx+gVmY74mY5+y/KfeCq76p1aYFmomwZbYBCH95GEWyLFICHSHMFEhruhEPiX2xg+uDZ
4ubtMCiOKxJV/MLtT1q714M1bgzAu9/kyxI+pQF8O9CT1y4g2xXhOrLfCG3tsbr0yOTfodZj5cfp
cQamjaQGZa2BMhlA44oXE8Df2nRT8HlkT9SL+pwWGylbBqJNwwr5Q7tLGhDaizHbyg/8/wZJSbgN
uhUZEd2OZPJZWxmDLl/QR9IDR8kcKPGc2UP9wk4hyu+6emiaZW3eOEgK7YENW/FVPTQWFE3XYxv6
GqUb6cIEhfxJDu8UBbOH+hSeMjyV275c+df2KS7XkBl5Y2jXLIjK2ZA64BQfQHsDFv1H7TQo+FQc
TsUoA3TXz4FBbCnOsZ1DhRQe/TfzVT4wSSRf0aV7NajducSbvOb7chNs213zoj4UyXqkI4ym9AoZ
kIg6QlrsYCJRd1msSsO1Xpt0baIoSnc5qQTZifwTLIABgJKTP13zz+J1xtng3kTzYLI1/yJCBLtH
9o23K1W/8JaNz3gXsWElOjAktPNYGG32jAQynyqYKlvKpLdsHba7+kq303sSgAkepu98r1/z58i0
Pde8+Wy/ttkjHlRbaewBb96h0JYFDwvriG6XvKw8JQbbpZTsCgWKndzZxzXZm08SLqXRw0Bd74nv
iTkU8wDL1xbSCQYd84GOm1c8ad1FOKdXnDIDaEVeM04dSEXfEXtOXyxsJcaIHTRVapTeTnxCt3Kt
OXVsAUVo9NqPpktGFLePwG7toh3Q0UePo+OxR31n4AtQWrbsWzH8kAdsZ69huay+2j1EZF4ZlidU
dQjyHwF2k3Xlsm9ZphfgzdVSc/Jt4oD0OZj7Ai+YyS7YBhd5Yufgv/LOJLsu3xZYYNQ1EVnFVZ9I
Yndmv22Mgn0FqIToUNR0krbVjgYA6h11deoUKlhNpPwOQBA6nsWV9q//KjFhsaOKlhhLsl1srpNH
TyIP9/NFeC2GVzG/dMTpPVN19uEZOuygwjUSBYTUbM9IBB9Ugoge2oKwFrb1Db599j7iwvrkYbCq
xmzjOdBsgEId0ttwN8NF90rEcbUFEEaV/XPUFtoNQwvdSYnAmXNFy88pnwjbBXD9QGoQp/aw3gVs
/GQyjByTPOk7L2iOctwBKXfx14hsTebPLRG3+/ytMxf+Lrn5x4IjlMVeqUWw80Uh4EF9pz/DQZQN
q7nCJmPtUSxDAEQsvg3P2QNfWzqLr+CqbhQz+FjcUZwRXvD6QANlLy7u8iUPV9glr9TuOCgkX7W3
Q0Ayd9lv/iezMflBKKqao/mEYfc9+q7ciJbeplipH97exKzpceZjj7zID9YDXkbqesW+36a1DRZx
FXymET0szkMuqYa8R9U2WrFGMV5a8gfm9bp9pvTRlDbpzxwalv5JfRBeUkf8EEcHnCFoYOEcMx8i
/OSWN2+EbqgfFXB9LOHLZrIhH/WboFuCaP7wdvWTX+0ixLwbeS8sjW2KzS1YlnA/zA1w8ReL7JOB
N5Sb/Y2EXgB7vsUHYqCVWHqDo62tS3Vp7og5n0wYIfgfEX7yrqIIdcZ9AEl5FX0z+0nJUgfg8z5S
4PMXX11hs0Vg24Q+m1W+eWovgbJPPrVnRudD+OatiYf3lkO4tHbGUcJf+ElvAdGFNT1CxM5XhoIU
fqG+CnvRLTHKryxYKEtmf31H62QZEE2A0GcVbeptgAX+LF3nyWYWiXGGMzbSuZgPsSYdhjX1PP84
3qXn51KiLb+k7EPTFs85C2P5mqBltwdHPTJweEjBRd4FX9hfzQcQoOF3dOs+WASEq+RkL9ltTNfk
WuoXbz1sjCtzFC+F8UnXba/sxy2oIOOFlDkgMxOBOvbw0vjLFjoImaMKuzQ72LAj9r5QjnNcR3sb
fakcMdgZqRB6F8EBe5X4wCzvLwbsFocID8wtP+ZvyNEtouhshAGE2nkP/jXgfVp4T8kXY7h7Zgs9
QqKyxUt4YjqSmXKwnC1od9VP9ZP2Uj8xPQYPxFAuwnPp9E+cXdVDtpccY7eJL+LKeK5420oEpbnD
5Mlkqb2wt753r71LN+apuCNQI7UVHem2YyvtjM8c2OFd1vsCnWS5rB2Rlh/Nvkdry2h6ry4lUby+
DQ+SKaO/mc/jsLOW3dH76IenqHaEdK2J65x0GVZ9u3GNI2ntHP1mhw+HuB4b40J8mV+gAYLXrvgm
EEF2J9VJ2QG05Hm4/pr/MV9ru/FYnJgF0Rxa25EvW62rB207rLkD4l5Z1TQE73iMgwXRxJQkyPzL
qQuxUNLcOs7bZ7yE7xnbsmA1rMRPogfiesUE/iQwkc/ChUXhGofirX7GTiFz8JQuwj3UbF9rOl6l
Vl0biKB7KwEeT2tm++sn0LQdDtTCWtbE3iyNilca8T6Gptc5Djunr0kKNF03Cdr2Cmp4vAt//X6M
CCuNm5KhYsW7WuoI6KpYx/E8eaAqMUwpU/IsJErtGI3Gdeu1IG9FLeNH34TLq1I7KyPcJSF7L1TK
KET79hyLUblOCH1cBkWH1XnkZejnXyJkN3ZLZwOP96Qgg6v3qjSwXRry//PLYFaHVi30dawHyXYg
D1htVDaUSZWUW+vL+sprq9tbQNKB0+c5RVj0Cau0EDip/PpFn8hKF/w1zQWKmAiMSXasQrYPgfmE
yLJyg4KNObpHLIgUnlW8pyg5KNGORCNq0U2Izz4Vi77wTUQDEtbn6tir8qccgxfPopl7bV48rncb
QnBDy9Qu85IzF/lOrW3h7i798UspvAOEeZktrN9iHnuOdLnmVRHxH/MgWlV20SunZL5NLI/DxaiJ
MZiwWlCZoXHmFY9q/TSqqFfnn0NzgFEY1p9CFN0sUOrVUD80whQzR6p2PiRvvV5QQh2fxkJQ1o0K
/bTTHWk0zvHou4UgHxUOnrD9HzJJvRrkzi0MmZQAgkOJklEIKfIuHs2dVd+Yj0U7aU7sowbyhune
T/KJx8EGhqxX6kTFpymAUzK6dgnl+cOUCde0vABHX0AeZLWvs6HetLismGeSZEPkG5PW4PbiGBwr
AdMJZoxx7ZXtuhP90J6hYDAzjIOZWMOuy9hkkgrtKNDBaANN6tqy5A9ypxWy/QxvESLOgAbv4R99
mlrtW+0rWFPA+0D5J46WsF2Yk7wwsB+jMuA0LJn2//w/xM/vEDIggIr/0HU2n//rfzTVNBEvGZpu
qbgz+dAfQBd9SOSsE8zK7VX4ELkFpqBjvZCJoapTYl3Scl2p0bZQ4EoSRn3/88f/m+8yf7olKaKp
0yFSf3BzjEEbGi03Krhf/bc3qEux9ikdRFQxhFmgRDgQ1S4Rr/SfP1cCO/Svy5ZkxbBMjeaWKs9f
7B/kHLEG6ioPUkWnhZyPCqdYpa9Doz+POl74SURNn1YHbHgH3ULPSTuZk22ubFSr3/7lq8zX+PMJ
SDIBGyTdWXyjH09AijVxRB5auZ4IFiEqBbAQwlcAB9sVTgHkP/qTMxCG4TvQPevuBFhMhOM5eeeP
fxkOxm++iwx/S1FMVZOtn99FCz1JFvKQXjloYKYHFvgZK5CMxVuAF80TTPUvT0L53QCUsXgYWExE
XdV/PImYjt1UFAIR6xnlPqNP74aioZNkp9VOsDbn229IzWtRkHieZusaJ2o5sLVHDoDLJNkqxBAg
MY6IFeQAA2afu6Txl7zYwXaL46qqHk00IMWIMrVJebwFsSdIKynrZqQllavQbC5/fqi/e6ayohhY
ZM2ZevVjXI++StJB7NeumbIQkscGJafs//Ly/BqkP0eOIvPuaCL8LcOQ/3sQDzidx8aSK7ertBts
mkuXGrveoPjd8MYUlGCNPrtMRQeOweKH3twMkXbA/wHnsE8uesCISuri3JNCYRIGjA/aVL+sZmaW
FK9JWR2mEYBGoZdrsfbOYht851VaOX++WfK/MFbMQYqsa7JomRKIz3mI/ONltDQVcLiscByw2Jr6
Rg6tAMRhS6tlTHmmUxWmLrDgzQDtSZzLyqaTVcmjL8F0DWIII/rwRej7lxlXAANhLig+tIKp989e
Cq/3z1/3t3OHotK4m5ljsv7rz//xdZXa0nMj5OsysuxWgmqD4cqeZuyUlHb3mJb67Ol/HbRdpFC7
9BHAUZNZJKbY/O27/O7tUZi4RRVFPcLQH0PAR1giCeZYubFG98Qo43E500bGgJpQKZdrX+N9ajpa
7D5tjD5IP/98M377+iqWJqsinDedgfjj2eE3+c8YHBAULStJpsjchYhEx7sJZnMhK/mint88fFkx
QJD54XTyNTKpK804mQGbHDb24YsAKJ40Yn+7iaSvxogpuPqHIilg9yScsglzJe/81gXeO5yIHTZK
CqZRt50pS82MofrzhUm/v7OmbrAay6r5r3kJDSoDSKzcOt9pLSV2XcEViGrNGUDNkP4SbybJ2iQU
ziPIL3/+9N+ti4ywmXgmAtxTfqwJ6uCprZqyJowzp0egNNHP7POuj9aSb9wjLaNA0jd/uebfzVqq
CDFJhe8Dye4HTi4mLrwbk75yp4FnieDmVTfz1z9f2d8+48eVgU+W8YkyYBH5HSa9Wqtm+pfJ97dj
kpdBUizeC5rcP8ekFcFqkRteilJylJ4WwMgsYg0MMC3PLuRpU/hSw5VWtgf8MhdMTTTj0Q8nyT7x
yl1YdYdOxB9qyhKZeAldKoOKQTAGr2HhO83MJCUSboQFNt7hkFAZnYFRvvFQhN77DBwzPVQaf75x
0vwq//dsr4iiZirgOUULyf6PNUXVilYRgAW5PuL0RcMyvlAJJZcRQUEk5zUz6uSOu5uWA7gbXyjp
mhRsfQso8n/+KtbvvgkkVzarmiwZPyedUjdEcyyU0i2zb8Gn2R7I1K+NRqKPOxJ22Xg7BWBFoOz+
/Ln/3p2gmjQR1hk6bH3z1x36x8Rr+VIzVXFSEuoSLA2Zd7LmZtt50eFHY9Kd8yf//InziP9xz7k+
UzMwzmuK+nN3bNVhOBFVgDtMhdAbocxmK/tcVNHj/8fnqLIo8YCZzdX5yv9xZeQeYC6rjNw1qd1M
HrlLkLjBVP9lr2kqv7uef3zOj82WoCQ62Zt8DkiKRrDUJZpvTvn6QhiQBUi5Sl/xIQnzDYF3A/N2
8aJGG6OMblw+tYau7RzBmjVXSkowuL6SlEB0InZCi4nUaMI3iXVQKUERuhm6pQrgpvWpGZH/iP2+
EMlSkJG3QApH0Qvdp7VMRBWef/VhLcuyxzE/UjZaWfvO1Dl5GqTEhdOhIwYrty1fRQCfN6sgnz7w
mQubngMlnskeeSS9/KL96EwReUEckOlcZrh2hvitN5YcT2m1zSxkKzFfJAOlBNjHAnNT3yzzDTIk
6YaPcWv6wUuf6iLCVeg62qBeoG5/izDxlrFHB9vQTGqYk2Q4laY9E/wZTWcOzeXao8KaWzTAOx27
TRQjHjCH4DGcppsfnv48UqTfLExsKA2NyUBEGab93C0lySQoHNNy8owBAshBf+2S7KL08tWsrHeq
Ed1CHOMLdp4nK43OtRWoQJp6rP77PNS2Y6ZeMa8/a1K5koLiPgnJq6STlSkrDRnvibyexoDCTqnD
8fcfq04nXjHwWhtT4nogOKiq8Vcb8QVbG10qNXjMO1qnAkBQxXpP+v6qkXo1Ne1VhgxddwC/o4yG
SGodqzJYqdgIG5W/ECXEcQztMujxckaXVFb3eEkuctNdscz51Wc0ZhtFkT5HX1p7AmhvlUKHUslv
bSati4HWY8ht90jzVcMwodS0giSNuALPgj1/T1nt42VttNdAlz5//b1O39d5fUF9u6w7CBUycr4m
sbZQyV2NtmBbiW911LnewJwmqc+KnG3wWWyTMDtMgXz2NfXkx7AhguouTPkBtwvMnSC4B338UpEg
u28CmDyeLzw0WX1QW+OTDHOq+Wb1lGNHPMcdUTcZfOOpzR84gzKmZrD9X0bIbxYK2YKWSvFJQ5Vp
/JhMvBRqqVyNqKPBkOV+NW4byKW2blGHTCvNgaL9GSJgR5JRIWcReexxPdAE9ZTe/ct3mZfzHxOo
IhsquAkLlof184hClaXr+iLNXXAgyNOJmRbC2ahGGCJ6uVaXui3Ce9EWiv5tMJoPKRevdYWyJghM
dZV3Bd1EU/A3fTP8ZRGT/n3qUDihibouSyZUzJ9ze+WPnRC0OonGWAaodxUmUlkaL4jL/Z03VC9e
OkEnNOTErQ04W4HQb1pyVv6yqM1w5J+3CL4t65lpkgPIjuW/5/5mjInQGFvwsuYdIkC6xv+XCqtf
3BBMHYshGsZdliBOVEj8nWkazew5VzsLWXECD13UP7R0l2AnoCw/nOH9TYfcE5A/YSyR1diWLZSz
XtUsJ104K13CtYSNDHEOtpaakyzR6gssG8lfFs/fzVScj8h/FTVqG7L8Yx9Wx02RxHiqILS2x0a2
aL1XbzCoFl1S3co+uyXtiPRHmYDF5G9/Hnn/3kGr82oqGSChDUvTfuwz467A3SRF2FFM2k34lZbD
ON6o1jmhXu57OX2YBMRDf/7Q34wpdu3grg2DjZEi6j+uuKjzvPW7NnHzGMknWsIirt8mvQX6EZ00
D510hkdueEsj44KK+vPPH/9rC/jfb5sqKly2LKmSrms/N2Z+mBSZmpSk3mmNSm+xY3ToMtI7Mn0n
9RQl+qXDHEB7W6MnLYC26KlOlJ26GETzqWqVWzv/MUHvp7HGy18MJhWT/G0cH5T2AMZvG+VY9I3q
b0/r39MEX5xDB5t2TePrz1PaP/Y/pUbdWm9Tvjim+0DBDTyZnxEmfBCUfzkd/G5gKBT9dG4TOyHt
x0cFSIU9s7FiN47hGhg4PHxjnWrtwUDnjWWME2VjPf35wfx7w8zlQUxXgJzPk83PbZdaANYUTEJS
mO9iq3jLR+kGkmEpFtL91y2PvXSlysZfxuO/t6+qyJFcEefNOh/84yXQaooYjWfErtC22zHpCLKL
T6Eu7v98edLv7qkmUu5SyG/htv6Ywth2DWHIv+36mXbRO87wBHLPBTeWyvylFJR9rMpOJGqOCVtA
rZllKwWnVTtuQkSBQKqItVAIrRK8v42s30xC3ANJZP9uyqLOifC/h9YgyANhfth+K3xAUxhcFW1g
DvD2Tdjs2u5FIpBwoUcwoqS/DTVtXml/vo/z1GdoQMJYaX58NgsIATRBE7uWBlxCxehHBQTWgmjk
zOt5v2lgui0waIJrgESSkcHMFaAqTslXnCPe+s6byNsID7+At6aEEdDkpVYkvMdDGkOsYSUgYp7X
noKZJFdLnHGIQoo2c7w6e0hUTOTDTJD5BR1r5vxNHzcJPrFkdrTdfrEMhNJcaT3wol//O0A8C3YS
0CdM5JRawcH1/WtTa9tfqSxTLs6meHKmTaW0YR+D5AjfqeuhfBuA+xGV4QLismz5f5N2Zrt1I1u2
/ZWLfOcpBvu4qHMedt+r25abF0K2ZPZ9sP36O6g8VXAqBasKF0gIKcvW7siIFWvNOaaongA8b8r5
GPDBBTffpH97Yz05t2aEJ623F9wUw3ANLRa6sde++TF6udBeO+Mhq1GjVQBRfLs9FDkkEkxTz7hz
1mbZ3P7+Sbx7cxE5wPhCGvD/3ywkmVVRPARFusPTiaSKl60n4uq56oND2zv9Rq5g6XDuZVF36PX9
9QrG7WbmZZWnu95k6IQ20WtBdrBON1V3oIS6wjxADw4uQ5k2aW3Gqfa7U+9NHz2Rv1cqc4deMCby
aH7y7v/1iUyxjo0YNOtONHAvWr6shnrbBE9JNn6xZyvna75NZV9mI3zmff/fv+G8CxYbuuXp+tuO
HLeB0yUhq9mY+M/z+12jL8tq/4PF2vj7IZkmGCsjcwba98bbu3ZoklxMBSuGkzBikHD+F2mZos5y
75KR6BKHNSs21S7qHLnoFVc55HkiT8eNQZQRtTRKc4ick6Tkncd3kSU/ZzBzDJ+wgQF5YCMQOH28
DL+32hBDYQnGDu+0ZTyn9kD4dQnKzvagkeutleUTb+WSyPnTqH+46r/7PhkmrDuwF97fJjcpb5Lr
0P3ajcONJlqQyEn51NI2BQnpoaxJo+9t+t0C/NJr4Kp6KlKnOkQ5ApjfXxjufAe8XQ74oBjyWsIk
nOTNPidbA8BTUCU7TMa4dAD9e4AfIFASXpVEaL8wSRWquQ2pJigJ7qTXbHXvq+tZ1wxtTfEyBFhX
oqzbNZRLMRskqGkyGie+dJLEon6wz7b0z6Myrt5AM6PkYtDN8slSyaM01UNWFk9y0E8loHqywPAy
1V9rz15XAclT2CifaFXTgpTXSVT3JrQmwq9m8PBLVDBsD73MXBeGc8JjfN+ZIGBKtz6GrQnegsAf
giN91wV46nzOI465XPY6itNBB2tpnEIuhwUZprB2vr3+v+tkhNTyLpcVHZWw+B7rH+2q1rufvUuH
lfUPb9/b0r72m7mlkLGzVfUhB7bkJd2hZ8i5mm+Iuu/RB4XjzhakgA8khfFOx1Jc4zp/ioP6Rxs2
+0m3rlpElal6Fuyqrh5gcdxOVt1TlsplUoc/4u9CghxpQ0QJzniLw2tXwCJLZs6UmzooozXnuePi
8kq7WXYmusd5LTZdfqRDwAcvVeLW6XASFMG9aphnudoH28B7BYbQLY6RGLzlfIz766qYuu0QRwBE
dpoSCzHk98HgH0j9E0H1qajHJ71Eq+Ond7IYPzjjGO9sQYLFcC6aGdaab+t9Q3BXW9i3d5MvnsG1
fQH2/+iKcF3J/CEuv7XC3Jm78cWZjWU2wp3wi164p8I3n7xOPeQVQD2vZOpXzp2qbTMgoDD8fEO/
B0uVVA9hne5/f6++t7rS0xIO9T712N+O3R201aEOimLXxyja3HxftfR3sv6hTvL9VCYHvXc3ZohD
C5XmmPPk0JEser19SBXqCDfEOhPeEOr5Ix6sL5mnP0+w4GLvk8jGp6TRPzhTvfvxCsFYklkMZ7q3
u6+lyTiqvabYYae7VE5fIxp6DFR51PXoLqDYytNhPcbBdvTsD3OF3imseey582wIW7JW//XaYsnr
VWNVXFuEpyzJg+cCs07cNVu7WNla/ICz/hBO+nOZ6s/0qTcQ27Z5719so33Amr9IlIeMGfi0qefn
33+S7x12eXIcZ0xqME5ub1bdjPw1gPN8kpMqvoAb24yT/SW2WS6D0F1wPj3pOb2lwLYvTiAP1hA8
fvAM3jlX8cno0vQcDlje2zKwdK1IZTndpWrsHubPp3fkLmiAmKsvluweCLd+LDLnNCTeheheic6j
iM0vJBU+Kze4I4jySw5kXyOyFk/xB3fnO9uxMFHVSNNiT/rbdL6Db0kGZJWjhG45Vxcvtl1d04YL
KAqqO6/NPxoGv3exmMRsGbYwDI57by4Wrgy/MJop39Ed2NQExNXwTBaQV1elEz7E4cgfDh/czvNn
/GbnZV6v26bJBNoy5LxC/XJwL6d+qHWf5hWO5c8TOsYBb7irzkGRf9T4dt/7tH99rDfXm9TiJLas
uVEm4WM1kY/BVEDq4oQjoqdqKACwecgaLXMb6tVlKgsXE4539EbJTeussKxfZ6JvZrmbgHleXY57
vbA+A6rPmOSTTgJuKZ225Ryb27v6vtHKK5bYEIS+qWjWQpE4useyra+v5GMkmhnjR9h85YuVix3x
y7vY7sCuxNO+CcW+yt11XnQ3Y/QcGO5aNjlKOvfg4cGm5WKQHqiKcatX8ljW3UVmQF+0cVtPDfnP
1TUB4NNqWE0xgKbdOevGvdniUqvan3Gsrl3Dswzyy5BDMMn86cFOmZQYkkijApP2MnJB2KRk+5bf
vX04B88WloT54utfiLL5mjQOIYbtQhvNcQlIWw6rTickx4RIs6nwo70SLiUvZWOhksSNZx0cNEFu
HFSbbEAprWdPJdIsOosNOVjqOAVjCgs1Zx9xKpJ8Cq5A8AJbyyTe05NBdOAOxgnKqGUbBz3CTdXD
pgMU1Y8xARFtct9mFImmtACDpHrKr5ip+8gSYSXYl3Bwwy1kISTjdLAXhDB8IWdzIMbB3ObEAnla
eQdGD48OV/3k5XegzldmST3m6sO+ydkKbahxCX7hjuwgmbxI7EFu1Fw935uTMV+6qLgL6vxOaxRa
Ch/Nk4WlvfjReOKzkeJbzJPiMR72sAwXrgPulsHBZxc4kl9i8gZSLMNdaPO7Ev+sE2rVAg4wQ3uj
tP18SQxOdSdH9+g5IyZSnuS8DgBJ36Jv3ZoJ3EM/PPVR+6Vwg2GVt+P298vlu/ePcF3B4mAiW3lz
YHWqplKjw4JkNP6qdliRycUcSxIvUAlZo7NuJ3nkJX6wDr5XpND/4PSKmAKt0puHtcMRhkpA6LJi
/CN0ecmTjH5+/sFK9O52ZFNhmkxsGSPKN49jIQ4CXi/zXT/KXdu3eKIgwWe4demmFMjpFmUU3sna
OEfE4lTi40rhvRWfTdV1eI/pwr49OMoyq7Kyt5ko4OFIKxSnLfr3XnNO/PEFoQCHPm/hB9M9i/86
JFp7BRLxpNcAkj2aj+TSnpSqbxODSC3POfqZwQTLBpbsE0TTQ85cZCLnFmz8XZDmz0Wg7tswOMAV
P8qxA6ZA2lRnk5Te5nTzA4JCAgzEWd+uxsK5mi0YuITlsh3nGWGqLY0aWmk4zk4nfXwy82lHXDOi
b3cpCEzOQh0h/7PRJAhzOgz45HoRUh7dV+Vd7RVo2C1MA7qanuZPs4AMhv9rSFZe7DxylEoyMprL
EXxWfFfDW4LcSyXyzScU9s+JXci6YcLRW4kgolHTxWePIpWsghicAl2oJnPVyog70sprMI4ChHBK
vDGRH6QQIFBXafmCkQowqQ6be+jA8iOM6AOLSANlXcuBBNMRzb9bqgC8g8ShLeBQMHt0O+fQ6Jgo
0zpYtAMe2y5+nJIS+kY2i8TxfEY+DzBjBX9/D763XzomR3SJ3o1Ldb5Hf9kvI72xszzpcuiHzJiM
T5mTHsde3yaCuJr/r4d6e0TrSnjDBcjHXehCUszhC+f02MEkLnulffCy3q2SHc5V6FKQo3Gc++vr
0iujLCqr5nUluyYkTS/I1+FQbOa6PRbjV0Fi+oSTHdzwBy/zvaqHLg0tKUotzmFvqh6nRlaQpywv
A2NfCOhZhuVFqYsbyqMo+Xz5/vdv7PuPaNPJn4NN/9ZtAE6NugWO4a6Oawxg9RWqzJPwx89FWr8o
9hCoTuvfP+Tr0vG2zpr1sfQ6USu7b8U/U1NC9SdBYRcPabi0CDns0DhitpQEjer1YlLOQwObiSy4
Pn3wvCtB2AhiRmqEup9HfQUec3WnsVE1mF3xmWaKijSatnJE2mBrBdQJkkfczD4miN5odPmY4qa9
U7rOciKiOfBLtXQ97rceVxpZA/S2jx0c3RX3yjGK4EsxvG1IJX6oU4xxCiZcJs1dkRmfBlnd5lo+
Lnw6sQiaV6EKoQlLLVkZ5CfQm+1xHc/u86oBmoQAkJCwYsnpM1/C8f8ae1AnbOB4v39X371quWZN
RkGMptGg/vWq7QefrLRQZru+Kl/SkYBjOin+tAdfdzGstWpXMX7H6aNG5nsXEDwgGpk0dK2/nQya
ThvD0nCyHYTql3ji45NT8zSm6imbNRhDXd7B/bn+/sW+t/szeULxrs9fXqvrX1YeXdYJgmTIhwlb
SAGuZinRac1bf13Yh9gTN2lRXef65PeP+96K98vjvj0/x5OVdoWtZxibh61HVD2coebSG+JzXXR/
Zjv/GP7v+yHA8p0ONSnEDiIxjqWsCm9a5ar3CPQglGln5vH9MHT9KkK2HtCNNepUEeNS/rQJc2P6
NG1HPcTL7sHMoG8o+KB9v3EXdrMzg+e0gH7kOMNNHJh3sCqHzAdwaqaI/DTxHDh4sRoLWJ5vf43R
SK4NA1neQOxeA2MwjAHn2NMn1YI0mZIH1kbYvZCnNmG+p6bFFo3bpMGtTXLb51dziePFOrFP2O7k
JSlwI1Ua5w0B/nrByYuGcUGtr+VXYjYaLCH0nX2xDTqbjDvVkKZHMCRSqnVu91+7yeoJgePYI5S9
Re518Z0AknMP/JJME7ZgBWMiWQYGDOHEHO6sNDzMdXNVm589KuKh4dogUmEdhMNnK5iIwVLXuGgv
xD2UazfRjkNir3vws5EW/tSmelzboTqQMasudh2SFoX5lYTeD7aY924aOQdQM3jgbn0r6kzTskF3
WdJXLzldFebnDhyF0q3PdmkfGfh+VkSUfbDSG+9dvBJNBm4Il1Hx2+uJ82VAbiELhJO6FwPgPbJb
31iJZllBwo3mdCgxj+CaSO4cPybSMPMvQxTHuyDOHuqWsWZpMPbNSO0w4p+5X35Bb0+4VTfNaInk
CIsXXkILUB1s1jrtsAALGxrE7+/Bd5wCFh4LdB4Gyw29yjf3RaCNKZrKFOaRn23QT+Fw1+l4D7W4
WBmvivwtwtkx9Wkj/PVECwnbkxJh9ljQIQ8wImpSbbuWVVjlD6Tqod/C6rQltQAnLvx2Ij3Sx87c
+I4JPL6EeKk0AihSfY6G1sl9jbpw9/sX9dpferMnUu3bYi6mPNo/8xXzy4omndHLlGGmu4GI+4qm
Oig176oKp1vWxrAR0i9XRQY6PDPENYSvwBk+x94bkA2i8mQbJRwDoFZ6offBOvSeEAPRNqOjuUpw
/9aYDQZ7Kv2Oxbb0wlMbpU9aWt2FBcZo28KIrMg4qeF4N/ZwBf54Ew7qbDP6WnQ+J0/VuI/9Jgvz
F5XwQUGpR+aWvYykFbg9v6LNvSOhNah9LO3nB++p/s4KijYCqQACNwY7b6eaeuwHDm2jDH12TZBS
gt+vHVk2fP1A8jMaEd7dYSqifR8eZA96oIiT6Sx12A19+KyPlXHDAI3pdgoxyPTnfM62QvUmxqdg
4nYZ0+/kQ+brPlc30FHhnpCsKEt6HLnD3WJHnbaK4aqS28nNNkIdt73onsUKQGVeuLs0kRZpuzln
Kc88FAYJOWZIX3iefMFNCQ8A1ID0pTQoum7mmvov+BTvPzeVGaI1lNpar0qUp5p579nR5xwZ0sJs
LbHoS2olT/NOifzh9izBTtw+B7a+8m2qmbzbIWRbVc43iKUvgR8chgD2UxDbq8As7ub9pHM/EYP5
bS4KVWp+bur6Ktr22WDW1/F9FxmC6T+/2NTVNaTm7/tuL0vFgDw8Qq3vVkHU/zz7unmR7AaBFSdb
uoVY0uuKyBTp3hGHzPERIiBLbAfzq1S7KZ25o6P+LS/GHx9cC+9dCgjSTB3RCofat1O1kWFC2igz
2w1xkYKFNBfgfe+zoBm2nOd4fyJ511kaIZ7z+oXPJsnEB8qSd4oWDIIeOnN73tHfNniJu66qbC7Q
ZMHH16flo+OCGO5kxXuDnHQnx2o94SNdRLCWP7qL31n9aZUw06GNS4X4tvueM2Nv+yzKd0lLiGSZ
xzurgGHmArpfmRX2qgIz0smzH2zugU3mh8BDm51fFuQ+h8rbGnl88dvK2JvjHAHYSSCE5HLp9r5r
B/8MLXNFYNI18ggOpbbYUtVQE9b1n7vYf/ylLGr+9Z98/6MoCV4NQvXm239di4z//nP+N//9d/76
L/51JrmtaIqf6rd/a/tSXJ6yl+btX/rLb+bR//3sVk/q6S/frHN0NeNd+1KP9y9Nm6rXZ0F5N//N
/+kP/8/L62+5juXLP/94euYjgEaM7fmH+uPfP5rNrdhnZgPjf/z6CP/+8fwS/vkHrziMgqf8nX/0
8tSof/6hecY/WAK5/ik6Zv3QLN7sX15/JPV/IBMQmNPQ8CJwdLh286JW4T//sLx/MBHhinEoWBB+
zTtXU7SvPxL/cOQslfLmHgDrrP3Hfz292z/3tj8/uffrXTE/yK/9d4PZC1cnB2+uUIsZyHwJ/7IH
VoM2qCptxFHzxYOqq+JM4qV9KOAlF738PoihPugtCDc3VToj5mi6qasxPJKgdHn9riXd6pCl8g4w
qcXJNfvCULA/vn5nD6lYaCLMNqIMfpAo/5IbzV2haUi1c7iBk4CnluR+dDB6uodjmB2DxCGAuiJU
V8u4aUY7Ezuzyqu5GP+KGtQ5uk5339RNcMP+Yn7yY0h+2qA3ByQ2A1VqdsN7fdsobbjHPR1tHMcv
moXUayRjbeYfVTzs7NBobixDORdf32ZGENwJuyVRfMS8HNkNhJ+pD58cVe0yjgAMEzuCeQaRP1QJ
Wq/R94x1NOTWXoW+v5Cuad0xuSDz13duO9/QHrLYfjIRz90NnVWD0dR40tUPpwj6BzeDPz3FwIZj
8geKyhi/BbqOGR3ILo05uwPABsHNMoajMuh1pGnjMB3UEbWDbgoqT568doCqENIE9TtCB/n4cPOg
VL4AYZ0ZKLPBVcThiayDm9Kyl3Wuxr1QWnchzZDNIshfUKEAwO4b+UC+yLI1jGLbdYm7aJJYvymI
WmHPCLNl1CVQcaKmOzm0Bxw99LeGBTGzdATkIhj/iTsPxxSx1k3knfoGqFBo2svW7rwNmTH+Jcbg
rwVk05NqOgngZjImWdPQzGbJq9vrXuDcOhMfS2gHBGTryTlzu/vJ1917u1fb0THUxaqCAVoqSRha
b6O9IMeATLv4HBKTnJKyt1ZKVkd/BDCVVo8BfYmj6KZpGerlfV9J3B0uJ4qxSzwOHvDnjME19p03
m2uBz3gxiFpr1AVGB6BGfUfQH7GLWLLMm1aUH7q1zbc3nDVbLecDCCwAml1vbjivAZPs11N97B1X
W3d+4awy1FamovfE3OhMdiP4KTN6INJX7HPSLwDw4lK14I8JvOYfNIaQxs6P+EsZbLAr6tTAFjZ2
z8EY+6b1pkWpWWoAd48yCPt9mmQxIW4lyKeyv2+TzNrrHfIkzi4JNF7nG+FvGqMRqO1gNCtpztaE
yln6FbHOKdE2RNpOyyjzg2+91Z+AkS8yK+u/unxui8aMg6v8USJnXDEYH49dG9P2sbE3WyJxthjG
/XXc2BwyO23ZoYdAEB2endRZVYUcN6rlHwZOSakjmckFRtPv8ahBP3HByiq7nW7cMT53LYXzOLr7
quu8VV7eiNRyjmFnRmtdkAodM8e8WPpemX72Xesme6VjENk6WniurSm+Bu0svg7dI2gID318p9ZJ
IjDvC/KnNBEAStNRxZfQuNoyVGdUgw/k03wjwXC892pzbdf6Y2LE1qkwm4ND3sbtVPvb0AdBaceg
/qXsVioujStZBgWJfVY86HsR9PcDeWO7kMPvIohTCwwJYHdKvl3X/8x8U22ruP0kaoebO5rPkCaG
f/w5lzEnTqB1GS8GQXwirFKuzexrlqlgHfW5vbZSqVaKKBCES82iyCd4Im372XUGQpPmVJsYfhFx
DOleozu+eG1402JbEdgLLXDKjlaDbcALinpXQ7y/y9123WBu4SkVO/r/9dpLxnUczyC5qh9O+FOM
te8CYCjbqt3FrlgYont2ZU/ad1zgQAinpRCBtWbkAP9Rc0/kBxRHxB07z20gUiVEKnY2cTs2F0ir
arRWwAg1h6ga0MfOlhhOiEtq0pa2lvR4t/il8XyP1La2oyPGP6eh2oVwFLsx3ijqTBxroyyOlSUz
ehSGvxwRIaaylGvFwBE6sWUdjWm88ppuJtd/sCi41rEFTbwRziWdKmSr7SAuqRXNaLKZCueR5x3C
X4ulFW0Mv462wnjsqhGwK3cHtlHf3bj4pp1aEUpaSHUMdX1XEAZ3sn33LnRiGAO9CTYtZXZc+dID
XRnd1AIIkvI+VTbXwJ+hV6b/BMkg2gZMDetShFvRR7Rf/Aet1UinD93qzEGI+QlseTtfho4qADaT
lEWYDLw2wNnLtvW6LUQxKGXNtVFiuPdgDbmQw5e0McfzSOZZDh99r1nIn4bSJsFJWDekcJViMveN
afzQaEVxeuN1JpF/RXXyWNjMdDUz36JGj9ZzuNQJ8lopBtKOq+EWQXCzJJPyUsa1tvIx8K/9PHrk
AGcuO6fkdggZUZFxP6xdcjNwDHY0N+pyQ/K0XIcoHwgzi0ikM6gFvDLHugKWgQkI0Fl2qWqo7Qfy
IetdpTUaOVN31CTNOkdvtUIfB5mNcc0a8c2noBu/W0zeyXUKbuNaAmar9GgbUWUOESPnykq/SQ30
5uvKU031t1CnL9eFmoE7sH4krfZT09raQhA7sx1ytPf9/D4UtX3UY43YxoLeejohrPGvbvullsis
bXGrdA3mmhjcRdAGpPCYaJmlo9YAcJgx6tGpCLFShKlmb/vS+lFGqXUxf2Swb6gZ4P5W/cayxc+e
iTULoz/Hoj5HTeSs5Xwz5r5/Gzp4oXNyws2uhx7H6OR1jSvJyFnUFkVG45qncujUcVTRLh1gQ2XC
rsgQqL/Ryox3WkYEWEOUGwkAOK0g6XlQ1qaKmNi4M7aEE2HOHW24xPOda1jjHO8xrcue9CbcZxs7
u7d9okFanfbnNNgX1efQMuY7MjOjJa5nEtXd+lA2FFR1A6ylq2kGTmTPdTWESmuqT8R/jwumy9Wa
jcMhfVO9ZGQ2XrK23Qi31Xa+UV78Wni3Ug/krQexYFkGfbMAN88h3WxPY7uqeG6EHWTmweGcHY0c
3/FRJ/eo+I5WOTbHNKCELaJwr2Q5Lt150lNpnbGkbL4SggDAroS1Q/blqQLtXEUGYRAaQLsgN87+
GFuLZiLtkiSqEJZfvM+8SWfe3dubsXV/9j33H1r9aYVmXofdY744rMa7hKjbNVQnKBMSrzOUgmlF
VQIy0bfzQxp4c3RC8IxaI7+jG0anpCi+EsMYH2qzvSvcRB1zFpNLndrGMWonqAUlYmBOD/sUwfxe
6cT7NUriQ1HlRuudS5FfEj0CzwY5z8zSQ0Mc/BofbHFUaHA2eDWftKkd0WWYCIwnN7h1A3mmzUZB
RgT8qYOePiYLxWZ0A2BoJFfA8FajXnGbtBZcDAa9yzwbi3UhyLzQw+pMG4CuStA/tYqUu0pxE3Zq
togF1ngEj3JyWNM2HvwB+lFJv9Q78osbnyzDzAvZICyALJXp8to0bkZLI17UrUmn1uKKk7NPIBY6
jzvIMuAy5+96Yn7AlZfRlq0Gxh1b7ENqhDt7mmDW2V20Zaa36LIAUEntJyu9Yy0XqJfi1vDvAoCA
Ognpnud/znDFL8euyjYKPSye2X4xxYZcT7b3lLplumZE1a7rkWNJ14D4ywPr01h/K32p1sW8wEbz
UtuSDrF2JpsmPLfSXrTjFzObwpPhkYRgka7dNwahP3EDLLlq2eJr3P9heK+U90KTszgmhiauTScO
raRqSilpqVvqZ4EVhpmMuJSmuPJ04l2eRKiNdXXbOfbeTEI+wcHJtgFi0aYUMIgsRR9rAAvYV820
6uaPPeqN6DL1w2PSt+WKpUiP+nWQ2ZJQFW1PtNWNZSY/yb4rAXwjKOJatTS9viP88NI1CZvBJH4E
TJrtxENpQoqWxk3GTbjiiSJenN/cMY43qZtr92xdljOKS17rtzrL7s6aGgbqA7jiOkzdvS2zry5o
mOMsQ57CKr8vmSxheG7xa2ZtRd1JK9mWw32kG2Q5xSwWZsq0INFozHmE3aNRMj81rrGWSH0jWajb
bKDp0dFQ2oRFlRMszZc215+LmIxhHC0cwLBrHkO1ChLQq3ErbXZ/gsiMqdvjeK7JnpypaiGvBNr8
YG9hNMCadmywqa8HyDpyp/scXUFE5AFwLWtfRjPwnBi9VUQ1uNJzv1mMtWmt/TAbduEEoC/2jGBH
S/YmrcN8U/YgbN2S3qZR0qHPRof2W5a++L4jlxrdQf5q0tETDK195KKCHwy1kFFbfn29KrMgGG8J
9jwlun1DSmN5G1ZEdDcDWdOGPXwPOSEtY3JgNkWtG5teUnmX1lhuSrf6bHC6YyYTNwuq6/LgRYVY
drljPfHMeHqq7FfMZ+1V6yTZNu5GsIxkZG8msz+489Kv0CJia4cQmxvJHlWAwzG0XOE88tm3TDLH
c3NauXmptnSx5it92kkt++7rsgE9tmiZol5qbz/qSbUmaM7dN51zb2pRvPa09Bho8gcJ6fqBNKsX
Kyq+c8S1iN+AmCsMzg2dB4ivRIEw1HG66hPyImVoJt96MtbT0fYYRukumxy3Mn/uIIiao+X8Vixy
E5JuZbdMo2ijdZ04da3xXWAN1wJLLs3RMNZtOemg1HqAlWSOoejyq1UXWt5C06mtbC+MUI87ALk7
I11XIbg7Cwa41Uvg5PjTT/Y3j5WNuCJxb9KIALKG4cPPg41eePuU0fmjXUSAPvN5zl675s1A2u08
tr4jncQj2b2dtsVgXGQ9gwggX2tWvRhFVhFBRPnBXmEefrhi0C9pF8BOkFjrc1z1pgHfMtIprpnQ
fQURVz8kynjA3btt2yo9BWPvkupHa4UDvoESJoDjFJPr4gaxgKtu/eRTiQ4AA4nfmvujQb23JkGw
fAv8wGiaYm+H2V1bxY9+VDhLo0ONFDvzXSCdiSYDC4DMqu9+0pgnu0X73VjuUSTxeIEOnufeOe1T
VI8hU3y91poT4o9z0foJihX3CRyZe2f7pJy1k+KQaNj6GXlGtyFLiphk61YVCSPCpg7XdsXtbWaR
9UiV+wDWtHONej/k6kINkNBARREUNTcjNIlNaCfjLXFvC+FiFy8j2kxhHosl1ybn//RsZ3V57G2Z
rDIIe3Zl2WcIajTJ52qO6GZo0HFwTn1X39gOJwetpnmgqN2JGSM+3R0bElzh1/dMvOlc82WK1vXs
i/RDoa/r2JjWrSJ52i10kGQcamOjf04M7qS+4yEMaqvBDrX7HgTDkfZ8Nzeii3NUzo2vSabUCjRv
gHkQeVuLvVaM3bEucOH4XgIHdHDCY4Rh4Pj6f5XA2tFFwJAt5azKgtCU0COFhwrN25lC3ESRHt/T
n8xv7DbjhMZCsAxiyCcGf7Zyh/bJ9OPklnsluR30sF6ZLYdHZo4bNzDKmyrp/ZNvKAZ+nRioRZns
HSn1k2MOVAxOLgBeoU8++dEElPeGagh48OIfkxNbkLrz7J4GqNiJsRVrQwF/LnqwJBl4hNz/irot
m4kH3Fm5I1dWG3uH1uYY0bnVgAHG0K59AoSCXJt51gYoP6uQidGYIrLcXxM3Ot6IbKrXAbKuZTdV
2TGh9xCYQ3KvFbBi0z/zNrFI5lIcvdDIbvq56aUN5qVDscokzAlAZQfRNRhy+5ArnosW6eGVVXo6
jUXwDD8kch/0ynUfQlxJlPK5sw9Hu17WrjK2bOMxY5VkGRlmd9SLlJNKzdo4EkgHIONbMUH1QELQ
0TPriq0WZcZt6/kPHSf2DfaxeJeGrbYch0LbJ4m3f33RMSmXBcC15YjW0PRqcX69VpQQCG+yu55a
+LYs5yyIuQmJECQ5EgXmryzfePZJxF5QJ6e7yu9uJrKd9Ly/5fSFICZpDiIekI/33ki9TLYIzUDK
4EY/h9Wnya2nU0034Fxrzj2m335ZMVFkYqFvRCWtUwWCHbVJWJyinmUJtZGiuWew8dZZvK0pvVY2
Mp5jQWj1cpR7sumDM9HSC7qEyck14mGZeIm/HNqhXAWegpId8JJEBMBLFiSjNl5zzSkodvWAUaep
p4vjIucJU78/Z1PrLy2jii4E3zfLNDf7s6mTKqA3XrXKpz6zFhHRDRNQz6ylGZlYFnBGFnR2W33Y
hpN4yTNZHpseGFgYcUxKO6Ft/ZYMtViCPyDYiLbriFcrVVDw5i9WYajtNBNJOsM9dr1uUlIO7e61
APG0+jAFJDs0zSAIF1U8+CTIxrSDZZPrEMecgvXCoBMTAzWd+hdASveDWx17ckyXrKhPgdmQ9EBv
fG2wQ22k8tplEuwamh4LqzO9vWbT+9FjgGzdRMqEZdrVzo8vbZM0jzKtPqFdO7eYnT7l2dkgh3Nh
o0O5ZLkQZ1uLNsRauju2DPjgIytolTTe7aRAPoydd9e6Ekq3OyUnkpgXDElNFBzlTR3axXGomi9m
Cfrdk/3ZIep+6Q+BtScs9GDZxdXPks3rQbJoMs6NbfYFl8hEsAeHWw03hWepHPUoL78Z6aQWTvEU
NdNLERIbJRvQvvjkHYfwDTM6+4GOytKj3MkQmy/j2Jm2U6E5y5GM0t1UHKKgkWs+ZITdQ7cvNR2/
ndYBQw+jsx3kX8KIxIPUlU/2fMTLABnPpfSQQxX3o4yJQkwOkb/y2eUP+fH/UXZmvY0j6Zr+K4O5
J0AygtvF3GgXJdvykptviMzKyuC+Bfdffx6qBjNdroNKHDRgON3dlkyREV+8q8Z1Rs0LZ3XZ2OBN
ETdtQWEJR17APKiaAwuNprlprRWWnbrIhERp0hrov/AbG/95zgkwN/Y9k/KnFCo1tVx0dJUw35Sz
ZoTXpQahoejw/vkzus27yFhosJb1F2PoyqNvLxyF8iE9WG7L3Cw+zwVD2FzkjwMo6DXwKMdWyr4u
OfTCPCdr37YWD7R6Hqye3iAjKCWHCoDMNnPATCxdXw1JLQZ75VM878fMzjZcR7JZyKS90fm+Ix+z
PhKGSum4O/8abbd50KxMusfyY4F0rmVzisKG0QmLqSR1t0hPYElkcI0shG2PMrcUPgE3JJfhFvbB
CAaXJjWAyjoRb+7IcWbCjEUeFMI81VMKqHw6De34yDGBjI62AKnL0vaUzLw5Iph7MxhCHZVcBQWK
yaSThHuEdkS1DOKrn5nLYyvdl7LIiJMjR8ghP5SPNkDQ9FePZqdOUkc/s3TYcR5mzzKLlmQYcrQD
pyG9swTm2gC2G9ss9dh3XeAlH2T4l1dazdXIlfHaQ+641Kn9Bab0UfMV2uOlnrJhvwykHRQLtQMF
3W4zbZFh8dmNQcMVV2kjWkYr6VY/RZuE82xTdyc4XZSG4YVO0xU7kpFOAQ7FFQU1T7Eil76oUA83
AfVhhc/4n8hjPmH39VxgG1eC74C/9/uiifWur7E3GO57NmpBSTvrzmh75fOAIFnVTsjkJdGOUZxt
DsVIsBVQUGpJRBENppbqe9wN43vQOW8VK8dSQkSl0YOYh/LZpK2t9wlrElkTcMy06m++PdLQEJR0
EOZWguhBMUzZb11NOKGSXXKZet0A9CzUuhbxV7KpjAQU9I7cC+5rj+zoR9ElL9rloB0sxQ2nLN9U
Nn1lSRR8HgL/sc0Wzg5rIsHQjsalrzQSsfVo2gvWcC9l2vLThaqXNT1whP9S6kuaYDHxTDL2fTmB
eKPb2mCmT06DFFEYDAx+LF9gXJiTSmX5G4FNgGOMQnkn+vhVzxJHD97QvUPuwcVbvziJ95Cbisz8
dWiJbaKmK20cgjWyx+bW6Sx/GUCNuuKgLJ3yvv2G7pqElhM7oB44cLOzwz+NwC6uxNsV19I1PrsV
TqGupSHcCkbzsaLBso9ZqrvOes4s4s60+OUbnTiV3vAuVOuDZtDhRkXmGjFN4mWulXcBJr1FoyzD
Kaubq7bJV5prhWrGfTcN1RyrisYjt5miZz0mNFEtP6qmC14zVi74Etom5RrqlS1Sb0Ft8jeXxgSj
S4ftkpYrfBRghYQ33dSYI5leBvElXro/slWdz1RkhXaKvlq21DNPGc3jwVRuSArwN1jPNfs4pmDZ
zs0unZAKLGYRNrZfnDsDG3I39fC/ERRrVlNKywh0GjxNaDh9uvsFDddD2rfgM3YS8pvFGtu2vGmf
oZ/A1n0aeMNpdDz/1qXFe1uPJEOYNsW3PzXRRDtPeeZtSZtrMCb5obGTgo4NUdG9BAomlu6T65TR
QbQ1YIc1iotlV59Mn9s5IBCEFS6ismJavtJGrffC+YrX3mVLHWvoWgxTBNjYHMUZUMjZPhaQgaGp
620Kron9dOcilHlZYGmvSyBvil5zGFlz+jI20a8oWzgOgrpd/WE6mCylX8vaflEp2E1W1vGe+E+6
VLrAWEv/9G2QAyOKc+XpsB7SxOh3UdRlaDqZapeE/Pa8JyC9pGB5onOYeHKTFLvMrw/kN81kB8Zf
jW5WR2+gY8rKcwp8tViLULwWMI5VMuiYMF0axw9T1NTf6j73L0G0jLv7f8ueCS9qboExy6trVISl
Qz5u64XzhCQ7nsrVp77gkJb21bFx5lvUx8NZGbH9MOSUfLjzeOM5TI486ltoMRzqPm3UUfy9MeZu
a1sRXfQ+oAlnohZ9dlA/kKIMTh0wy/dljEci0ukXp/o5xyqFayOIL40knVNJE18UfdDs/cV0oTGV
oszGf+b4tpYFUtWHCn3vFgulCW53yEdkkps+NXgaPfLjp7a4zrOVQdnQbJksKQNJ0+onzOXialq/
7IBUiZXWzlIm/CDr36IuaV/98Qvm4pvbJ1CbLCO7OfH/GHKsMm2y+BsUYd0rfqvgAphzIwr+59iX
3YsSewD8YOdIShK6hXauwUp/TSxUu7YR30vbfHMV4lrHDLLDbpKqwCeGunFWs9p2k3iSGhVhHpvH
hI731OlfpT2cUw4f+6GPkHFzm7uu8TNSWu5i6ouhhDlKNA5nckM/dJxtuZb0VBkn8i28cNI8PrFp
XTjfUKtBoq1bIZvzy0IfvRF/3vDsZWmHBCDlnQzFT8u0KA1h3IFKca1lPFglPjOrMN87g9Ec8t2n
fh5Rc0Ep7aY1UHyWNUpBDiRkQ70bdWLzyDC6kAqW1k6wccfmahb41eikDR7u3yllXDM9BufOnXpz
J3Jsjeg7vo7K/zQqUAJHRFBiTayg9vly/+7+xVi0GQ62cSpxeD+qkgz9qYt/NkJkaJjzJn6soxHt
7kDhxv1n/fqzUVNE2kn2CdjWlCxn19qPlVdTjsME/nj/YtpCHXr0OH/9LFpmHK4dDIknp/TRVH76
yOi/nJUqbhl5P4///+f37yyzcpkJKLT0vYOZGMApfe2noeNWV4m3+WGsmj/ZyFliG29eZ8hs2xkl
UkRSFg78fo80NWK9BIAwpZCCcMo+M8MgkO/2vEbdWDTXmSbKNCMj4Ajf0M5emnZvBQy/ZkIVgeHj
RDLtaHzNgCavQ1Lv8MK9uC4u0lkmKaUFNJ524H1g8TfCZeKtwSKo/fwxKUHIROS+j5y8NiSefkKd
/qsck89ipKWgz0LwZIoPg5nDcwOU083i2AoyEY1WXqwJagVfwcavutCrCujp8WdZfnPd4bsF+der
1sL/cLStdpvm3pfccqDVYo1Z2L2SXmTvOdsxtbkkOcSletHwqJnj9USKN+l2ATnbWJziqNjqKxed
hhFgKXPibZWZ38sJv2pMDMEPD76Ik5QMq3HCFNuYsDaDopolzR4JS/G3cnDNDTW1xsZOSREKEInS
L3qSspqeZGuZgNLfFivHp43Fd7EKJBW+95y7ORRv3T465IVybO1xdrYm2JqMCujogFamiKqafkWi
Y6d/joDEyVOiLSjO+0fjNOVT/EU4tYduhfkgZWg0OgmO19EVHfML0TB8K7EOmnOpWXabPZvGFujY
IeGb32nm66lQnzIE1puy+pEP1JOljqjoxSi7nUGzQ+rteR/OTlgZQfbzbQp+EBBK30gVr4M0Inz8
VNZ2DDJgmwOsFfNw4eU7u6ekED6PQ474uVDczpy3bOzBeQ1qb5csyc/JQiW7Phf4B7dpEickTHl/
LElDZydtzMfYH1/yOnusiugZ7pj8gM42N2Y2NQe3jS628NaWWw5n0qeHblUANI3z5kMTkeULxBNb
49aLnT+D7GfW0wc4abUCeqLcgB0nO6dyT4USlBFG5dGtsbPPWBT3Zt+F/K9fx6HRW6NvLnY649Yt
KW0ec/ka24m9sVxt7uuUpjqi84HT2i9kPBwnhyRj9o4/Hc88MbYf6CihmrXLzqzwgPHxwS5LPoES
+XCxNC9262BFpt3DjyCShOE9B94Io6C8Gvy3w1GoKEsp45/WJG59C/oo6cgUZdztTcqYuyb5k2wN
PsiE2h9f+wdvSnfYBNWuw0PMJtkebad80gA8wp1cWHpaPLrMfIeU/MZ1TWq6uKmSjF1uKozmjPMd
BH1v7GGt2WMqYJRa082lRqZ6g88nQhKx77GSTHamz6g4aYirS1g2BxKmBrTPBpsIuvFUGRX25zm9
0VPBmTRzrG3dBMEOBI0Nx65Isha6fV2jLTealttUdnvcy/CGpHiVmqbvpUCYlLMdjpTLciqn3ndi
q1Bec1VtklHxReuoDdiEAL5oXMq9uZ0T5E371K+3lpE9V34qydHKl+1iBHsvgdaZe0OyEJZwZSX4
FjbjR+hQgtwtqqlHl7z+MTB/dDlNkVbDaJ/RG4zhvNwa9c+Z+oxtUQPaL+7dh/6pCvDHFGAprUUJ
M4T7a2815aY9FJX8o1CEAZLogbLpe8aKtvGchqgxBDW5bt3DGJnvzQzkA4KxaSbxuR/JnfDeit7q
DgvhZ7Y/nTyCCKoCqjZyAeLkXGxLi9iMdd6Uo9OdyZPa2AtDvOmP2XGgOR7JC+7I2Ofy6Nd5TCiG
LlFSVoUKnYQP1TVdPD7ZmYPdlzTNfljxWG0cFuMSF0yQjDGxQsHbPF0aEX2zWYl2HXTUwZ/kiwlc
H/uAy5JiD5lkX6sFP7Sq7T/qSn3ueepSZNAb0oMZ1KvlvQiKP71B18e6ukSDf1Z1+61we7VbBFkB
YH1E7AGdxjZgBDWdfdE5VMsON0sXMcf4KHkgGfNHEVGJm0t48zqtruClP1EHvKtqGM9u5/8aloDg
fTbcJjcOY+ubvzHQfPRo2ERZe4L/4BcmCAMrzQd9alUIP83rKFwT5ZLZ/1K72AjRjObbeFQU0wta
OPvWpoGvj/ZZjr0hMx4yDvq73gOZl5mrEUtSd6mYjv5D7Pt/1bT/q+w5sCZlp//P/7Y++LXvb24V
lhNmRgELoVl/f3MyWmIvhksIU+2Lc7vCX26Q0MRIYjIQPXh+HjwEok9WRCvfDn7sHZZkW7gQs4bF
XDYuuIQ1qveuR4lqzy+/eYMfFPj3N0iqFVlrKA1tsnz+/gaHuHJ7HagolBzzkJu3TBNlfMiWxDg2
vPFtrEfSrSIYR3M1AuQ091K48Bsd/D80xnyGnmlafI6WwBPy4TO0ZK8NhfQwRE0DSbEQup24OGuc
98pl6MzXD7MmczuqCKn99yuw/uq/axt9OkH4ZHAhYKT5mOLaqMCrUQe7oVgpaQ1dmCbJGlYYUBO3
/sXKxc2nPSK6//2F7fWz//DKFrlWFncumXfOR9ui5VdpVeaFAwWVNE/IvsJuNMgq19apIyppHguW
LT29lYv/q/KWdufL23yf9oreBzFMfhVTnu3mYAB/KycBB08lWEqzgONU3wuXIR6tw+/kqeJD2AJ3
DFdqdXhSJ8Qt81GeOhdAPvj1ZCj6FnzFWMJxhWkqSIddJuRwE/iwkWacEOjJhQDHyF7yKwJc8k+o
ZTigSkxHu7qqDM7doDO87fV8yuz2ue5q8jLNet+36Pc8QfGbqBCRLz+L0e+Po04hHKAmNgWCi2tt
x2jlsA4DRaeoJ1L7CDX9wOBtvf37J/XPu9PHGsVdYmKkhWT8YG2rStmYXGk37MGNN5oHeGOKZt8M
/VctmASTFgDY8tIvrZuZh39/7X9Kb3ltzDEBZxLHRhL89+czj+wR9bt2Q8t09+Uy6QMizX5fU1Pr
rbDpv7/aP5crigjI9SHMOCDR+ONa6nbCblBLumFiG3+OVf0JjTdhhKD7mVX8muroz39/vY8utvVm
WkNrsdYhLcay8OHSZk3RgHzgDs6iyNsnBiWMUXu0tMRA3K9gx0oRJBWwP4nndY37P7LpL4iqtU5s
pUeb1pNnoeqXu2i0qOl2LwWnqhHPI3kRh4wFa+mU86R0QzQ4SO5v/oJ/LqA+jlHP44IRwsRf8fcP
qEyGaB5zV4ZxShU6mEV5THV7s3ofA5cXTCfLMr7ix2Ld5+0iqFoL3CcwtlWOSIIm9YU0TkU4w3JJ
qshSuQ/EzHy2qQF5W8pPkdMs/7OQlvWaBzjRLdKjSZP7x7oT2GNiLrVjh0ANAPwObAe1A9TMQ55Y
UWXtytXoABSuCvM3Tu27t+/DmsedjNMLABqX6Mf90AO85bULOyRvo9g25TJvLB/lztBmF0vA5kft
MD9YHW2RMu3gulZNbTtRuIXG73fxFR/N+fcrQaaBT76U89+EWQ9mUoo4cAn9cBvWq1U9tKyanxv3
X3xc6k+cynngmA8Nz6h+82Tfo5H/fi0CXDq4jSXOurVg6+93zsp1+WYZm2Ftmt/ABKl/jgUpp/6x
EPnLkkBBC4fquCJaKRwzpdWYKjkD5e67l9inKDesH63lnUj6d54GEYLcbxOrrXctNkqCMNPhkEBc
Pk3Sui0xI0YdyVAFBPVlA7GujkMcjD2Yxw7/56aL1xwnNLWPKlF7Ac6ywTDiHIqmZfeb3WCfVHmw
ozbvZSCYtCf+7wIpsS4NzkwsfMQKdpI1qllrVvHWjW2kX5oxPWgt9jKrfE9N9WKTWEaaEkThaBEw
021porF2CWFEV5Xa7nGcqJRRtXG1xDBT8itORooqySiyl9ZgcGOovephXODFMNtKzYkq7U1yj/3B
v5Ze/tqp7NYTjMXprLR+szj+Nxs26R8cWbHr2Rwg7ovZfzihyoTT42xETqhG6V+WzDmiNPiRxton
i8K8+AoZRkYtXJ9aHGQ0dQ9lWr7hw3PO5tJCLgPBqgZdsd3nR8qqwAnQMkKW1O25b5xPzlIaGxwK
9m/euPPPDWwNtMVlSeUS7T73O/E/3rjKB2QrzIDhXSbqoDFZjPlXr5Tzgw7Cd9+Ywzx3vIdsWaip
iHM46bK/dYGkm7dmO0VCUzB/sWYl5jUi3gf0WaAebKctZKegwaICV0w/K9iq/QDLd5TRWiBUwzWQ
4FtYwVeRjsjrLaOQF5HD5BPXp0Jrqm/3yarj3H8tbogVWBiDyd7ndgKGDLd8kYV4ngy4kLz9A2N8
ddlNeQJTyJJ5akDwWrKYDsa7L+jgdopE7NBh8fcx3Quu8FNBiPWmxQ12qjp0Xo49fvv3DeBjdjKL
CPZRB3ccCyoPsf3hMTYbHS+DzxaW+6cAsOdRe12zR86GvyggMVl1BcW8q2o0qyTV4o1nbacYUQQp
7erYZr9Z3a11Yv/bsuIKrv7qrUbBQ2Deh/fTJBrisp2XkI93PHsaSYXn7afKbB/JQEL2/5x1hA55
NbrHyawP8YJSvfQg3pK40ljJrfg3k+4/V33eko91kHzygN3y40rnLzhwFeBhaMeJQGbqbsDoIQzh
G7LYAp6xkdd5rjk/gPfPZ5ccjcIc7Muaw/WbnIKPQfK2v74XtMbWmg7Khr1O5f/xLBS4c2odmXPo
KAtfIO6EsyYcLYEG3Iw9H1pk20hf4T13nWtYO6/nvRljTS1LXtJZU9zg9SP+P73cNZx2OUwm6WWZ
lvff3Ff/3J3IHqfxjWmMa0f65PpB/8c7zUWcTGTjjKHR2gF1vtiRCmVeUccGnNMy/wQAS54Nmv+n
KApORnBsKh7tgGJZ8jtfxIIJZfScT7Fq23M7JD3NtX5xzefxIT5MCH1f6mYqqO6wHzsKGV9ZIYoL
jCWGo7He2z3LcJXpejfLrN0vVfAtKrs/zQX5ZzWL6GCYXYHOqi7pLC4RhDspAfx3YXXcEAEx+A7K
QlcfBUp9qYkKdBoay9q58Pad3ZBagVno4sRA2yjTDrL3vWOv81VF5pUnwAKBPMgNDktVJrs+XeYn
nmlMussYgo1GyBsNn7xBp7xMAlr4/qWmKPAwzJU83g8gFYQe6lfRXRfckrhDSvdpmZEgDPui9+xP
1sw4n2bqU2HX33LNEZd6i70hO+uMg/NXa6IHGcRCunXZPqjYIdWk74On+yKaAhpeTH94nZv+m1kt
eCOM/YjS6ppYxou2O4w4E1oKT6oHVX+B8E/xHARB6Lbz6X6STqL210THJNaggavBTrAtF2U9WnnC
HldEJy2pEfj3m+ofh10SHjjp4zcOHGKVPx52E8qzatRcOkwywWmt3d5n6Hrc0/tIUGIDgTDO//On
37F47KUnISm8f8Tbdsq0u2GKab/Ksu5gVPIh74fgkhplfk4HeukXnwrmLgGlQZVVYOb5S6/g9K7/
G7O//eGAQ70ao5a95g34lmP+45kqsX5YTetIqGnjrfH88spDxBbsANgi+z1i35BnN44eDNnPu9Wv
sXjciRQIB5/TzDjE7QhV5o8PSVL+YBABOKaYrkboOBkFs9PaXLbEz3RqNbsKZfZ2IS/cobC8mib7
dyu9/xFekvwthCa4gr/FJiPbWa2k/7FEyBymkiK0NIynJqHgIbbCpXDMsNApuPb931gWrfD+XVbm
W13P5Gp40RKmHU7ozf1bn2LMgu7QIj/Mwvg8TdkS3r8kTPFI3CcGz9bZ3X9EjBfgIdDFRjXdEtok
EjVN150EQjhIkEbssgwDxRO9G22zQKakrggTJ6W6O66n//etiTLFUADPOMdFmMY+CT+u/lUEsxEm
1TKxv+uedFkdOVTMkx4oogHZUk5UhHSyU2rU8Nopobo5cu3Ir/mzJ+rzuvXbGbMQhERYrl/u31Gy
x4HSLE2+4k5mWBUmsZgdZpk2fe0iykIoZVQnzqJEvbjyaPsmMpspfm16Ni1WMRRzzVvRFQiNDXaB
2F6OHqVchXKOXoOdDS4BvbjhJhu7jd/uzsy/7FfoBbHcqX7rTPiB+hlaps5lczOS71bXhpS+ESMr
6fQie2A6CGxaG1NX6lREWb6d0JLYkBsvqTVYbyUZ5RotCy1aGVQB6Sdba5bthaSK5JizSm/nwvev
XiF2YM/RoSaj9z6ezWN9k6nKN7XK/EMuu/jUYRS7v0s48IcS7v3cJ+3aGlI6r0TCJLsg427g+AIz
j0Ro5+ZGdzVE1V9TxE8cLmok97Zcti3l2t+7crhFUUP8kzKDo0I73MogesXzv80aniHTaAT7kq6N
HeUKq9pPPhDwkz81KYLZKkOB5Y6ue77bddi2jI0aoa4M2kA2eVdib5+xy+PWOnEPqs1UxohXhVEe
Y4LMNqSFqE3gKOIc9R94Z0+dGK23UWZikxGOjwcUSH6unOKKymVVOzlXJ0N5pvBRHDtErkecW2vM
FeenoNFrFZ/7hmDM3qeoa45VgR8y6yvslokB/6M+gxE9YbUChrLkyc+J4bULeVIc9tGoL/a+i9pw
TsYt1EdWNtbXsnA+y7L46muFsLQn0HvGFX+2+/ZgDJ5DGpiFlU9VZ9fE4l/HuPrawf6CcJbZuczl
fmxlQubhfuRF076dbrzNTedij/8LoTQzZId++1KRszRiJHu5G1PnVZY7NcGbjb4LEgYs02H0u5ZT
/1RZS78tjbTc+yPyqiFPvqCEbY6Dz210dxdHKGxvcoBhMhKXXI/4u6kW9xhoKz+OMfq+2cztbZnG
FbZWjuu4DLhfF/t5QRnzNqIRpxdhDctZ/5lTg4qRx2K1NV10I6ALXj8iaonFdEtapn4xpPpQJH56
0o15DRyjPIkB3zOFUmj2MPztJZF2uLAj8YJegJdf2tfZzr2d6Zj71MgwexE/tUnZebc+CdFBdSZw
tn4lmUFt67bpIU9kvhULDGuZr/ojrLe7jiffxHKKgCA/SVUFiIbUuvXOCrGtiQSyja+AJfFZpqxC
2uSBKEVvHFqR6V2HamQ3QGA9uLYGzPGYn0afDd+DoSZPBoUezoLLeJyzP+sMqSjavvpqJsmqTMFw
kiOsvFKbzUmluwL15nsAyGDbeKk4+JX0tjmlAmd/oD0zc1Xzxly7rfxSPjMxYVkJ9EPZ9dZjIIwU
T8QLxp1igxmKNUbrJd8NXQCgIqfxwt8fk61sbxPTn250+9J04EPplliuhtFrDpQs+jdDaeup5mFq
OM5uFWLMMMEHvwK4Yzg0xpWy9ixSkGS9+bWqJzC5cnzLbPLFRsz0u65WTwiI/dcs+4ONAYZVCz/s
Ck49nCQbZWPbRMwrjx0miyEaEELdgskiHdlzrIPZzGKbxWUeTrm6FFM4Z4mHtaT7TvRme0wKqotU
nZFrhyzpQtruizbpv26C73GvzgE+GXqvEMHNiN8PCbT2xs0t6iPbofhUZJ96LbYTbityJKeJpKU6
hGUkMtZhi2sDJ8IDUqNr9CRjZc2S8mJk6lAb6D+sikz3zvQO5JC3xyhLn2UJ1NfVPPhVXcqdYeJJ
61GYn5OiNM9qLj6x5bNQoVHlapsAfYHuMSShb9syEwdYkKZhl0MGH9VajKeq8c6mpjUqIunrS40H
N9n0wdFoap5m0yGvSfzKlLubRQwfa8PSRM7k7BNUU6WC70Y4W13mgnG5iXZuKd+jZqZ6snfsQ+fT
5ZzkGe1wiJGbtDZ3mqQHGOAR55dxVPR9bnCLLY9QkgBt5hLsLNzEhxjb8h5XTHGMlgavRGBll9Z8
sHvyozi2oFUjn+ZpbAVOfmStaJNssffB7I9T1+4qkk2vCOj6feVU8QHplnnkup6GLp8PVZNNZ0c0
eM7XXw0pnGytNa0F6Y7PwzG9jqxCe48l1GcNIuBQ0Uml+gnxxE06wnltWCoLT5e3Za7K40jSNxmi
LoYTCnwOlIn62yYyrT1XMt2TqIyXctarZSShlWtElbdM6Xcz+OxmjzLpvW8ueRvaaXL8WpXcpNM4
vKJS2961v1WWQLPEzvfCc1EVpnl8Doxu30SGfChKOe/bob1xpPxpJ83JH4LlbNHjzSjFwWj6iZwD
92Ghn4l01huzspwTtZ2PeaYebTDuJ1vP32ZZR7tc5Vdbm8HJbgtzuwiktgp74rZXI/UVzrjvk8Wl
K9yJCBM2E7A4Th0xdVvuvBYz6SHm1OyeCyqpdyTlvt5pmb4T2dk1Wpf3Xb4Lgtxxf7rXrmwuchVb
T0oQZpNdKQ9tz3ZGI3UXKYzWQycR5o3TSfAqFuHSF7esjomKraszuJfFz382XRo8RsiCBADPsVva
WzMJ8qYVHclVtNBKZEW7eLmUc1A/oi9DUizJUoN5JuTFbIN9xuVICGkACiJBYE5fKhImHxzsE9Zs
+cSBUY+9CGfXRuP3u7Oc3KeNT1rXvl30tfE7f0NjzmMakDd5J0O6Whibfsh2TWNZuwlpK3m1YEQV
QPQePh9Nqzmes7QmDLuwnmvQkbT/g864BjGCbKPgnKAp2dCLRo23ieFelljv3Rrr+7haGHGI4hNu
BURd/ANp8XSqO3FD0UpXetrWiAD6KOSQh04ea/TWavz2GmHPPCa28z2JhHhwFr0aldKzbeZfo2mU
B/hQaxMXmBc8vD4JfRaX1nNfA4JAM5kaYVQ0DZo9TqBZPb6WQpuXXqodJOq87WZZAhbrk4Xt12Y0
fwHbeytm27zkC3qVMcpoj88d6O1h2M8e5V7ISQ7jgr2ZgBLvavUdxpNxSELwR2uPKSMPgQULDszO
zTWSzyzjbTgCHj0tbMYCeetZ+DELSJc99osTPAGduAkCygRGEIEltF+jh3fQv/rZfb4HnNB9Ot3u
cyii6UMeiPjKvC9YxpF0G03X7g2e/J3RLibqQoWmsOfmXOROyq4/I/LQ5N/5w7MRjGcTX/ND1xsa
JbxDypDjZscy9p5SU7ZHo8gxzSwI78gsQKiikx/ekBGKP/Y4VoPipbUyNrTCeDWVrI+p0AHLfYr4
xBkxgyfROZia+qVcCEqwDHfdORVRa7zWNGRfBqFfm2L67Fpj9AJahB6qzuynAZM18BABM3OqEfNl
5KvpjFML3iasecNySbS5PNk9wQMt3QPvs8ifcCL1ruH9iuKUv5ZKYM7Dxo4++WvSwo42Cyhol1ln
+mqYbyT3Rr6aqnCA6RrT0eDq8Srwh57cxv9BOoCNc+zSdLBkSzQXYVY19V46gcC4QbrTXyJgTTgB
4lHoVMxFG7eZx5Acn0+NY+/joKahnqJz2nv8CSqgf/ZF4X0fecCCBVtQn+syVIgjX2oXzQ2ryTlR
PvbjqU8xqEfrnsFRayriMJVf3cZgHiw1kuRa19auQ7IW6rpJznEx31SzVAcpl+irG6O2mdzNWKXD
TQ2SZy7V4tFb2JVbpN9zEtu3SMingLjSgzWK/DrjpQ6SPHjzBR5H5H0PfSMv9Ti3z46u9fMwoIgc
6kVu1/PD/b4d0YRvx5YMF92j/O09Mb1MI6mkRNUGn9l9gr0zo4fH6HOYawIJBvSxu9aj0yQY5/Ni
cM7jhP1ZBqO8GIWJwdK0yyOfzJepLR04OlbbKDW3dYA6tGwL9bxGytQt4vg5myQBTWJ6LTpCC8Zs
IOUVYzewof9KUXi0OASgWMHrSPzKX7kiPNbtVi8J2/pKF/Q2tifuNsyLVQSNWBLcomW9p++63QCc
obkqp3NhUvXgt8Rxy2GYiAMY9qQ7V5e8EQRc5BkR3PlIukFeyStbzUw+hI0AqS5/AWUEe1gVe6vb
gg4re5rPpoUrIpoccUgR6T2IShwQ82SXArLp3Hnd1Z7iJpwgWXynvfHrEP+mMxLmLKuPXYBUYzI7
49jOc0crlflawgFcZgDpO7y16PiPcoDDDXC+boo+Sq9YrFmabfcNCv5tLOfHlurrUDLBzaVOcTw6
GEV13NK9htfTOho5IeDdmmWkU+dzQgn6ptG53kerqwmrvn6qm0EfSxXgs7L8CwvJcMRf7R9swK9d
0uvvdteTG66HBTYB5c5mUOsaVs7GJxP5snI4Gbizuct9+xGybPqWO1hQ5kOR5y6jLY220Yi8XdUl
562SrOmuy0Kri8Kiy6uL32Q/VNcYx1xNODokLFgl4MPuEUkd+tk9si1KybK1QsUvH8nEOZSObilU
Z5CM0vbHHAczoza6LD+hMSAq8H7a8C5uMuU7AlK6y6A6ERaJA2BWOX3IOJxcqWiuo0U9TP/F3nnt
No6la/uKOGAOp1SWZTmrwgnhCmYOi2lx8er/h6z+MTW1B93Y5xuNJmTZJVLkCl94g0jkHhIAYpC0
SoCAI3Pi0mR1Eu5hBYpqQ90CutmE27TXusc0mq4xgMvjZJofXquc+1L3LwrPEujacFKEyuQxAZa5
1TXrqw3ieOeSUZA0jfMGr2fj6LU36bM0mBbb+iDl8yoERWykM/GD0ECZbZWZAGpuXCOVhqNI2nvN
GV4FqMUNwovlrvHdiIQ9HXZjbBT3lJAjWU8X6Uxnnxzi3CABNoCs24H4zVHVcts7LzMfDOl3z+Tn
DM+FIFum19Evz3iw2A/wcu/qoZgA3drxI/X77ZgFYufFsb7tPWCVSkvEpRUNlgWteDCaQX0a9mDK
w0aP24cOILoNa80bscvxBucuHhOePPIQewRbv8qWP1yph46cq+00VA+4fHdYTYC+FLAqwtzvb2Kw
XkdoyNCMFGIn9sbLImTC0CDasPJ/K7UEDlphinvJOU+BdG5aHXwlVgmF7RcHaLWEuRQ1DkVbQaAp
snuBGveaZbaV+lUoLRrXOlWese8MWq+zw96lL1XLYCyuwkwIeIfiJbJ+GohxQQ8XirDKOeqiNj/5
0Tsqit/iCc6M7UlcdswCfqRB2j+Zlr+DZmlso66P9zDbjjHsmHy2OpzB0Y5JguQe5uAPeyCQ8ygM
hK4hnDDqYQQBmIatZr7mFiUxwxjcH/PGrb5qsxXf10lFtuMbr0Hhhl3sfrFGZ3ww0+LU6l5xl4ny
OW5JvGzLRvclmp6ksjUQWFq+63PX33Rp459wF7/rhljtOmk576OROjtNOSc3r6wHctELQ7528SGg
dWZutRSO8RrB1ayuRkr3IgV1zFcKALQhwuiNFZiSPj7MuveRGNSjYGVC9B6ABUjFXO1ArCYe+Wst
WXaCzvrcMdbDJFb9yZpRyiUlrHaBrnYsE+k+7bFFV7RAR0NcfwlBLgAyxJ+mbYb8LgQHqhITrrJb
Dw+PfaQYm+MAzriqobPkFCvL7CVwF3plB3AQtO/BF7a2Bf/WbCwt6omcI2ywouwe1pjEgxapbDFA
EZrn6afnIs4361lARXBKFq7gsqB3Pxp85o5oiUA9H+dv2gFdHhg/AVL5gzy70pTYDSUoyy5CB6gK
oJ2EwckhNvvmLE2KtStokkZxfnYpXuIIiaCLE08H22upwpLW+VXTHWxJ2B0UpFNsQe4InreCWB72
Y74zMe06j33+PvRuek8oj4GEa7F3ETedkrp/kn1gnazOY0tR+lo0pZK3vKe36mKURry1nGrcx3L8
Iu2238se/4Y8d6l9el67C3xJojctFJVeArRJOv247vhDj5IEhq77lmxLWPDCGJPQUBG1m4pSfnY7
85TasJ49/QqJVnem5lRNtMwUgkOIrmwQN50egXh6WJPTKdXb3TSY1ilikR18t7ubdf1p9nPjKlsE
QoZWg7EtJXOHRNRfkp2ij761EtUEvx0YzQKRDd/pajwQZXa2kf7azL57KJZmog43jzRKAqevxYH+
iXVqoAfhkIPRfTRDrDIi8ZXfQX4xh12fpsalk+Jqysk9aQoCOLX0x+BcP2Ab5bhUixqqUzBdTlmu
d9vOaPyt6XYvTWF2z0Wb2afS7iklauVje3WlYz85eXzBf+e77hf+rhltrK8AJ1Co8Ic9FV/jVbBV
nSq6HnVbPxYOWm4yhc2HIDmSZtkJSLN6TgvkLXLlL/iN9D57LoTv3LlDYWxZPh49VyEXIEW8QQN6
CudEuRci0VE9UEPeWng4hhlqp5ip6jTpBArljis7ZmOuHixYbhCHmyKEB2k9aT6LrW12/jFCZGbT
DDAayZUdWhHLyBWLL03dDAfETxHocqqYRnhnb2q2XHjYMtmVk+ntc2NgX9NMytVB6n6R6oefwM7S
mogU05yKq96W71FQfR0ciiaqeO1K03wzxxm2KfhHZD2aO9MZf5DzJ1tIU6hwg/59YLfa2q5ZXTqE
SvYWrO2QsjaaCrH93DrObmbhfKlZjFTinx2Cpn0y2d8aodIbeIPPvoG7lBe0Px3qnXH+5le+dRkG
Pbm3WZDxLq0vJvbuUG888+hU80+Z1gnUhoLOlTXatyj6Qkb0WlIxeq7j3NqmSf7QD4VOJwO/wjlJ
IJjKND8S0F8k7gehlkXqpW10pk+vHDjeYgijSOKAOVOTSty4e4LjdcNACn2F5qKZqX4wKoRxzyrJ
B7pB4pY72IGLvBVf/IWKEMlmehCi1p+kUX2GT9c8qrr7qAbUyEyZFYdcat6nWZmLQt2sXWsF9yOX
s703Sb2O3RAgR25p3TWeHgdUkOqDV0Rby8OAqqHEtkGBhLUKOfccYpLILy3o6XOUzhQAlXmeocjA
5wEmewLJSaErKLDDNasXmU2folqb9gkSupfIkHfWUhpx1TgSbZPMlXirXsHRqavJUrbVpomq7qDe
8iG2H0fFB4c2lyaEJNotkNWfBjG+JFA2j+6oMzmWH1UTDS96cLLdQsf/JDnUXm28xYnceaZefmnp
rhwKZCr2bW30b54oTwT+29GF7R7uIrjKjEcUapCK1N6NRn2RiJ7ckgAaOI6Zu7HcOkWfX8oZGBn2
fievR32KLN53+7s6GRAf5twwQPJwaUln8B2Qrxvc3eGZ/37+fBzDMYT/zn/s1zuwlgf0Qu6cq/no
vxaf3B9Ug80m7GQoLQj+KLnQNtr2RBDpFjd2KDq7gFUYdQB1RN64vUj/IZUv4NgbtIrbLajZg73d
7a6765crzLLw3Q+NTRROu2ln7p0zhrGP6eN48z9bH8jeEPVijgUreRFVJQFjDXgW/W7ADMTZ5eXe
/zbRrjrqJyytHuWj+dp9wX6JZmQOJ8pD+2lD4TrqtjDBtH4/SCyFjrBXQYLAINGvicKWzWmS12Ro
9h2CaLClaFQOjd8cEUIcD1E22FDx22CTWUo7YV1zhXZXX/0h+SLrcmKiujv61ta3nEAgJJzVkAbN
vWNc1ZciH+V73SAGMExafa+A3D0OUr/NcbXv5Fh84kUGMqmOiTHT4hOV5I3TAkHInUTALbftT9bo
UjHLCDez6s6C8FFxES+f2p0bwrFR+8debmFknh9zhKuil0fvCV6laKS7dTolzutB2I04C+Q+f/3o
LV4xcQPrJzOz9uyh2naORNee1x/XV3nH0BjK8mLQTjvT+bpoyaWkcrsXOEieg8at6Zfz6o8fW7oj
x9kZt5lvVee69FDySGLB0aBftp8K/3n9zRy5ziZ1WirERlmdo8y6eDQI9+svo3qszijd1+flCqQ0
td/ebyqPIhwcnEoa5Xk9xFlUMrk5/Pu99RWyNsuyz55dwFo2lnN2Fft1NEdi3qyX7qQNeSU93U1s
NNBwhuYcdXF9UH3Rdnd6Yw6HGnm32XH++vSuS6tf5/njvUwg4GS0xeJIULzNlUj2rYez56ZL0n7L
hoYilCaqM5lPdUajHp2ZbD6AYzRZeswEhhCNarPQfz+s78WYD1DSq+/w0arP64F+LLXTNMg5Tu6E
3I0GRMLSWfVH7LWoaff1OV9OJGnv/8IO/p+y/z8p+6MBD5rib5T937vu/XsydD/7vvsPef9f//Iv
eX83+Bc+fD5GbmBPYHvApvhL3d+z/uXoYDc8x7NMoDEL2P7/q/ub/6KVh3+XC1oOmoXFr/6t7k/e
hQ0dnshgUAGG/W/U/f+Ew/hASsDCIDQFcN3Q/4RjB5ZytbzRmqPeymtt40TSovSRNGCB/DoKU58k
6Leb9PgLh/g7I+q/nXGhGYE+ci3zfziEFpWN5dtkNEeIx5Ccw9lv3gBNSRuSr4yS4R/gfn/QJ+zl
C3KiwNJtz7QhG/wnQCbutWhukeo6GsXeLmpogp66wS96d8V8+/tv9l9OBbbWpBnHCXXO9p+nGj0K
eTUmR0fV5R95kX8sDJ2Uhlgef/v7My0X/RvCc/lSnAlUIGgql/37DwgjjX+KaGQoR4wu2bV9GgRd
4sLRIGH5h/v3J7p1PZdrwMjyAvQ1jJV99xvCKG502rcJ38rK2djQ6rr5AvVmrEMnHecdV+i4cfkn
o+0pcilB2cm7WjGOKWb1D2bgf4CYf12JuYCv4S4At/3j/npj6Wt9IBHNCbS9zr7nDuoZc8Cboanb
RJsUacGfURr/0x34b891AVm5C9gK3Nzy+9/ugGY4NeTDmiGkoYKu9yfTG8OslgQm0zO5XEoDFmTJ
fMt8sZBw0/fWbmlngXBNbXLFyXdfMzd//fsx8Cft8dftQM7LCjyIFP+DSeG29WAW9KyPvY34Tlw4
R3fJTCkG5KHu9z8GdL9QnAj7jIKs7uJMVxdPKifjbobxxXdUSDF9L934/e8v7L8+JofeLv6opGbe
H/DjecgGldZlc1yLJ8Qd9bZdnTNg0aGU95F6NOvM/ktD/voPa4vxBxfn1z357dzL7397VD5NsVEb
CgqZjvUgdTx7BlKeMJ6g/LfTbdLh9KGVdgRr9C1N36o2+ieD9P86WH67gj+mJjj5hHiGK5hRLUdB
kX4RfeaV25mxJPz9rTb11cz1P5cCgNU+zEjIr/iv/Ynsx7QLQ5+6KY/oNew94d25df4hAemGSh+N
vS3KgwDvWqRvQx85ANe0flP4kj6hdewRSALJoe58/o0qFFIwC+lbC86TDPZNp9+amE5tPl5jfXi2
reG5zvaTU3/CfesjSLN31+gsuOHTbS72AQEwYKnBBRM8L+Tx5e8HF6DPaG1MUjYwwy9KRZumNomS
ULGv5jvhMkDznD9y+gExjuFazS1BuWMwVhyayABjlwk1jfLZtt3TaLqbxEiOqFABJ7SwCdOD6t5L
ADprNiAvod5lB6BI2Bstts5Rjd0Ltbpw8T6gqPbYe3BI9ASjgnKxjnGT/FQC+1ORte+y+YbeO4Jh
KBFk6Drrd7mFvfgY7FM778NGjjszyD5Kp/io8dlbxpMZMIQNrKfpHAD57L77y1K83Bk9l8CozQ5F
X/KgCVl8D9kIfUw+3AShMc+777ouCiXfy5jco5zG16Ifdg4qoy33c108wF3eJW2PzU1LNW9S5bvB
OfFuEqHJiieDlg9Q6tlIfR728C4XgoxPg8zMQGKOIJsiMmLEDQL8To1pQUvwWGqEZFRJsB2xgC23
P3KyD4mJi1lrr06PXDAAzw+Al/ugTT56L75HxCEJYbbjnpDo8MSb7wHKB/bEV9UkS48z6zdCb9rw
PyfAH3DJ5C0h7UHEDgWcgHWxCchHQBbVg1yaqnkY+fPTZKGGwCYc+ONzEMxH8g08HdD2B9YU7J7y
rmZ3aeL3gJQefW8UHNMfYpzubL14X04B3OY5kctAS4f9cr5Uia8dgvOBVrxbyK47y50i+LlOjXv1
cv2myWKr4WeX1/m7kZXvQO+AJEw3QS8UFzdKKPETMFaJRrNB4tJuka9kTMXgvqN4eMrLmg+3uhLl
SsYnynLlrqgvY6WTt/oJ1D60ECLCi5krQl+r3yM/qm06kb1neYL1gBIPbjz+9BcTSdPiYbVuoA4C
9YyfpbEzHh2vR16scimudpf16lHYRNDYGKFc6bdMUC1M383GJ0EW77Jkjij7EvRQsCaDMqhtWjT6
9dsylDFFZirr7lUbDCSFoxL1t4XhQWRxsJeaWzTerJaqQ4dhF4gI9WakVXuxJ65tQHCUAz7e+Ycb
4bQg9IhsnRZWGFvZwzochRN/ZMvEnRd4AipAny0zfvJ6IGaRx6nXpcRPiw/pTjdYMTezPrLcgtWU
t9VMz9BYi0UEu0+b1T6mgxq6QfLeUxwObdS7+Ck/KPUCIHvYrMvWuGz1CZxQCQgUKKu9mSYaCFmv
bsbyoDZ1rH+PwLOBGtPnCcUzb3jeDHny4dUoyxU6S1/fxjv0td+8Nn/XhA3gt//qpGf8Pz7kyHAx
4vwd9iXVdQRBXRpZdFoIgSffACotNOuw/kEwHGIhmWQehYtlzew1LmtyuXTL4lRoTQCIGujUadZ1
1aX01d2k+gvydBC5Qyir9n5upzu9TbVtHkT3+sC9CWYNkrN+dIJxN5FN4skBJBgvIAAGQZzunXa6
9x2EN9Rk3lwMqICA1g0fBD6kJ6d1Gmb6yqtsaUWCIEDyMO0jsEBRsY3uZzRALrnGjWmWBjFm4EAM
5bkxu2qjJ/JsWYLqEasoHTu2yXqKULfmtK6uvTK3KB652l5pwOPMvrsXiv6ZjzIZmDwkV4Dxh9pE
k71osrcpHvF7rmy0dwpuXIHocaYxr4qEe+VKdVuxqOuAXIMXd8g+lu1AL4sPJ3aPms6tYYnrQSmF
qtd/gOR6yZJqM+oG2rbBnRpoPMAe2kau36N+vTwi1X8C+HiY0NFYB/9QynrrQ1LXkORNGVBw8d4R
UVJLGxzBL5XvFc6MG4dhTccApwI1/BwidOpRnXkRVaBO6IidjMCq9inltbBQlKamAelP9PnexCKn
EaPVRRMDcrvmIe9lfENLwdlGM1pURpD3oGRMsXEzYW51SWxmxWgqUIbnAQ7jxjG1HYhRJmUzI3Q7
0WVqrfjsSaaPg0kqAkOo58ZAu2C/1Ity89ZU8zGbjYnh2amtMPweKRdASxVi3EkvJugmCe0tJmHr
1vdVQ4fDHwnbffUTtNTVHFi3FHsmKjE/Xb1E40Zwk0bk+xvYRpvBn5q95XAy+qQ/RWaJkPbzzsmx
xl6fXQ0KfDPO/Udl37p2QKWc4dKXrbeFaPyeJwrsNNJX4TiLrdn6CHAUPHZwb+/8Q+yuwVFViI7Z
NsaWa0wELed7gJjRzg+yYKtoXAY5PUqUC6n4OuBDnIT8IpEg2ksc5YcllkV1DgTFz0kvsZkHD1vx
pTK7fkaa+YYaFOURCq4o3DyhaI4ZqnuddSeFT7CwyaX12UM/OFyXIOSuEeA3yl3SRMxlwLHsbU3n
3CbP/7mK18JlecOoU9/OVeaE1tzo6FIE46agWcvFALHt/emCKwWRVoMtMxjfrWXHyP/HEtrwcIl9
09n2cfXao1yz82iNbl3kQgFaoaw7K7c+zvGl80w88AICg4G5vK3E5CCjAjUbyygkf14qvLNss+7u
zdn/rkr5ZHi+/JbF/iaBqY/mv/s13g3gU7tek68ZGI9xxKeB5BuMoEyBnY/6HUqt8qLRgAGUHR2s
OqPgOB4Eskb3sZh0HGfSZtObMbCrgp63ldTfU5wv2WrwCK2wNE2NW0At2lUpjK2peEvZSrd6iqLR
LE5KtGyCenHQxSx2DGiclCYQL13p1yi7asgkprSdlamA0runNrHu9c58qSSKXN7XNSenixzKihbv
4B38LjL2MZYN6HNfKnw3w9YxHx3wNlujrh9yl3qlo/nHJmmoEY/VLkE4aYf2y81IVX3q82Yrcpw4
4nJ41A2sPhxPAM3v0OotxZ2wB7EfXANkX6/GXRX4MQ2m/sdijDJU2UDnu9+nVhocpqa8Q75AMCny
5wD8hVPefElTiPYM2/fEjkpDDf5PBLUUJRWUiHATMwjzHO97P7F96IgG7XuZgzCoH1rLuESeXW1S
JOM3WHPqUOw342R/tjWA2CpmJdeQxdhkMYkJXUqmvsv8V4F9HMvcDyHCIIuxwIkBf4fA0odNmrMF
jOYwhTL1gct7jEu1cwJMXWl5+AdPpc2CskS5P9e3yM5Lcj5g4m2mO0foE9TulbgkRneuEdVgR5r2
g0Jx3g/ah1wiBe/gB7qtentr9Lm36/B6II4dv2BH3SMvIsewwJIrtPxiW/lpfggwQvd8IMaeB9gE
HcBdhxGa6FDTDFCFOsjBAXgcRZuWHQb4faS2boNCl0YdfAVTGFr0bexyhhM3dWMvZ3d71PtoV+0c
N/mwWu/MHCwO605XWQjbNmBge7ejr7BIUM/tnB9i6gQsZ8EhqqpnSuvmYQaclvqxdRzoz6Ko7h8m
9IzjyUzuA8ysrCh+gwNU7tXYfSuEBhgsRuWoNPOvdQES2So+CxfgnI6Qb46c8h4HmxgbGkDevQuA
PUdLG6/QfYQZmKu6t8DParrvC5oUWu3Wi6atbhIbzIN/9Cf4QFVFmG5gR1Hh2beZl5DSN8zxMA4B
JioSH5PAuGGlEYW+IkzXCJOdlE6/aor3ZcP8VV0CHRbXmzwl/slqhg9z3Q51+9OIvIOqzZgQmueU
e/MYGrN2h/QZ+7tJnOXqZGYwpnSZswimSXBYw9Y8sRCMUlxZ96nosciIyGaykUYd4EWE5SBUIrB7
wK6KK8U4g94uvRcX3fblnsyW/1pX9SNr0qfaj69rqIu+LFoSZj+FHTA6RLPyMI/7ZyNsa/Nnr/je
rS7eg+awRMp1ZN4q+nM2cAMAI/p4oNWOwor2xWHtYBGkdRTF1Q5Y8HH5PzD50nmbfcwtva4xgdCC
1P+DVoCSD9B7Im8Dd0ELc28S2gFC/sDUJt+CzE2P2hbl/PaCFJdNYrpvUtQJkRHejPbA5xNd+AP5
XRlpi18LE7erQs0Qu0LjMeLnRaC81FqG5S4sUg7bIfXeEDD9Ntf6zclaDZuB/N20uf8SPfoSckuo
gb04C55Yn9GgLchIcPDl5tbFozdO19lzXkrfvQZUDhsbwEWG5povrvXCpmdjvjns02gDwi3MaOmr
QbzAgy93cspfG70SRw2nz73hIx7ldvWdNVYXzbMRKhb+tIvSCpz51THJLz0MofKIXI90JfZJTa3l
zkKigZW9hlQ9gFAEQZHcIwIT+oLkBLE3s6EuaanbB1/N/oifG8900bdbRmiM5nzYBvNdVhZbv4ng
+pY86+WyQUjg4m3EG+AwIhwRsTQt/cGViBjiX1sAa1N6aLreC9DOY96wUxvl+GyVgQzLxAB2JJ8t
iUtUS3A8eNx4InsSNPhC6YeGifwuG8bnXBD3lEV8jsv63q0HMtNuvJtNWtXLM6DtHO2wpTomw3IN
y7pa0SDdqCU/1hP1yXbV+1DC82raVO38KDBCzwICtmbJWH4dJ0+76g6hlqtTrJ6Zh8YIsG29CBOZ
/mBJbSu3vF+CqYWeVW6WZLXJ5rvBefOyoIVurs6VaV5cwZzoHPUEm/DieequyPsHkzKEMuYzPKcS
/TL+Yvnopf7hxOM3Wb/ZLpZmA1ChjDGCcsljQEkPqYpjPfhfG3pBYWNMF2Mm2FVe+m4tKbqMCcmi
T0otm9Fy8cay5zQ249UsKVRkvG/gvdq7QBlr/qWWl9R5g+FE5XnJd/F5A7sLlwsr3JJaijHdLdj5
ycBcMLGmeytjx9ScB41WNHf+bVkwhqr5XNCXB2K29SbDDVN05Na0TRMkOj7tdgINgmByvcEnshIv
azVZgI1kq/+q+S7FM5P0MrfV3bIvm32Mmm71s0UEd03qx5qQfUA7wPPq4GIDc+7dPtn0EeRDEfs7
Qoxg15MJM4L5FzHGnmWMpjd8xmXWzkt1TOjFj6bHsWYd874lgE+uEw01vXM1dF/ReUWSfJmMn9D5
+dGK8XlZSpanmszD0a2d96lI3jPjO3jcTdwBQyqKimVGe1CWiTperbbouJDDU4IYO2ZPPE3Pjvea
D8l3YaAiSFWldU0km4ESARrazMs9GaOnaZ4+L7ULV1tqyiyKDVbEjk8x09N49kvhcuhMskma/VX2
ZjI7hEuhQtp2vpuwrUMfjN6A1QsaoP3Et4hQ4tKM+YYN4sfUFM8iqPeznLZBwvSfCNTDOKlOE3hM
fK/yjwwZF3QzzHOmU/Qaq8/KBSlvF+QdS8HHiZMPZVPVcCVXnXTaiVbPwSBI9JahvR7SdilOhWlZ
D6HQU8geKgH/7F6niSGIgzPnBe3pygkwUKF2a2EheS0cAMWIK2JeKhl4cUp21wdlB9ofKCHUIRCK
hPXJxzAYBpEZdfacqkdZtL8qHlZQvlc4go2FuR+pnbjOklszKs0JNyYN/7OO4ty0ls+yA3ZONK39
6F72DV+cVT3g5mSgdZevOLXyG8XDnWjlrhiwlxkMAr/SwM5iNICoMh9gD/MIWzJ7yF87pSHwV7o/
nBmlv1wozgznPUYV0/E/WTg6YmPBEF+nX+e9wmomN1xS7QiR9MkqzgY1RghPGApMADFNBvSS3rPf
o+n94cYs3MhlArElLXL9/NSi4lDI6aAaqFcrElAZOLYk4xQ2S0TtUIVdM614KZUViMSpCthU35f+
1l/2Rxou4VojLTV23ZSiG/RYqZGtwuxkqYuJ3qrA3oxNTHEq4YE4BUNSzCYLKZW7MlFEOM2R9FTb
gKGB2TglIBHxTGyDPgjBMb10CB8cspNEiHHfQvbdGiTIulU/JS7RZNWPWhh1VxMTMEewQo3ZWx/j
yD1iYhkWTvFjFVxYc09saXcpMq1IC3GLeq98w8frIjPJLhUN0CT6Eh8nx3v3jJKI4Rpb9tWeyo+1
SqNpfGkQ0VvRuMT+uu8fnFTHX5StraI0uW52hIoolwqGrUNqHDgmppowJzTl/UBbE5vwpSRXRpAV
ksz/iaItH1lCbm8SyItLQaxpqEa3gObRdykoOxEj4y30WGdYGi1LiaqJFxoE7cPEqD7Zk/sxTDAz
fLSBa6oIqZV8ZM1jCc8vzGYqSnP9uZv7h0Yj9Y7qnCSqcFhQ2d6sGHAiSd7dmjNXFqN63dugq7P0
ee5P0YGiXYrV81KaMh0mZmXlmPvVD1QZQprViLt1ECpjFHQ6AhJzsdK1h/IdtRCKBvtE84f7dS53
mkmO2swPazS3flFCL7VtHJu1mSSPymwZLA/d6vlQW8MuxEyfYkM8A539hnYaCGZxbyj9C+BE6g00
AaK4QMgKLKKVYE00QsFeR6prE0nCDa4hiG+WUY9Xk8iBxGp+wawUqKVV6osWEas0HqaFwZP0YoMH
EPVIC5GH9qDtzsN9x17KUtqax7Qqzxlf7WxP+Ik3JAWt+hFZ3ifNrpo96fnBiQcWt0ANGxGUnxvR
n2N8PguMi7B0wWIeQ7MS4fpEfIfI5OIg9hCN9UnTmy/zItyNpkh6iPru0kEJOFW5p4Usl+PWUcWd
NFPzfkJc4kXpCxEVuFXpTEfY/ThoI2/iTM8wR+BZUr6Dnqs14aAa6EO11t66eY9b6rmOIKXjEyWQ
xSqyh6i270pqDwPgz70+iuuYF2CVi7HZI7fr713sO3ZNPIDYEwVGNQZhQzZMDx0o6Av6xngYJvNe
9+nMgW0cj3EmX9vBgjkIKF0SbpMevVfSsreR/+YgFu+U4Lsh73/t62CpkWJZOjf+4qeSfypFbh/k
4OQXI5LmAT2WxwoKtLFB8OzZFUO/r8ypR5DC7c/5cnBmRyD7gX6EOXnn9RAZvBq+1BXmlowF968D
ohvnPlOE/3qgUeiocJAdVfNUiMJFRomDC5Lt7DBzZAx7vosbPr6oHorUxdd31HY5uKQtGtPUDxLq
xdgfMWFE3FMhZLWL8sDEvkHv9l1RfO90zQSCpH+pGhoKRZYauzKpEgDfII/WQ5pHX4IWBUHTEs55
8pPfD+t7WUPkkcD+SGvIP0UNl6atbBjQ0j6vr/740UoG6xA7LZIX2FHa9gC9IEDiWKsy/fzvQyPR
bjCCJtuNIqKEI7ATOC0ufXXU7BxtHI6WltfMfiFFGWJPN1jpJY+tl1Im/l4Gw36ypmmnJ+ml7EFE
rochya1z2y3zioL/7t+/yCJOVORUNAzNMs7rgXK/+esVIrsWaMrlNx5yHPQPTZvZmorHQIMDVTf6
M+YV+nMtsnifV5QGkwg7tKryLshKvFluKy5236M8g9PZESZPfOYpPYO9R+dDb150t73w6+nqGkMC
WbrITkExDhQi0cdxfSSh/aq1nhxDM5/SBK1QN0tSmKoVFq+G0+1tIgIWHXRSaf76PQNq+ZFCu3iU
nGP9aZJwHanwoxIZVD5OiFxOLFXzPFtl86zQ66M0Tp1ifc8jDeuDwX20tYcp1+unGcEOARcI7eAv
tl4XD+l2IjXEM5eJRXV/tnObjYj7jKw3yNP1pbNqhMfmDr8yixTAsM7rq3F5Cr+9p7vdfoztz76c
kwXXOmyl6X3RdK/fT0EOZ7fChqZ0wilIp/O4HNZX05i8UDib8ZZiB/cgxp8xY/3IaLTvctqG5/Wt
9aDnwV8/NliOh16BgS2LXnEy6TOY1CTPTvKVC3yC9+Sczbpv2PHtq3oK0LSn28TBV+o725G9QG4j
RBgOtWxfHK1HvLFWWHtZO3OZxd4yO3sV6IfBzi6i7GKGX4SbZ9WDcR4vjjJ4xwQQzXzSd/0EyQYZ
SMeiHA6PqEXMMIZJK5b4FBes3ojP7TLFu7SFwNg3kPxS3TjZ6VOZZsN5hBsCg3RZbYploakj+Mo5
HHrLFoseYh4lWzRj4caQU2KsZF4TH2q4L5FS7CHCI40SWd0df+sS0I3IVywf5eqOs89K/2HI+uQu
L4x5k85TTRVcw2jerb4LwbnVwR50LsFuoWItFxMjGoPbxPJS93F16XxMxihFoB4RpfbZm3XE+JZX
6yGy279epQ4K/WXgs3MOJ+U16lBUYjwnrs1JZPLXq/U9J8YrI5pPVI/Rz4wmyuNJuiilo6caIsnR
70zNAe9udF8xP1l8jdii1fjYJOnnIkE535pwYWmQozLi/s3MPZ78FCZK6bucwUzhQcawl/2zOVjT
xu2j5tIEDkU6N0YMw/heFRl6243+LfLtQ+bBxcPFqp6+BqK5zU7/KZ+IGA1lHSVxKZmvmeEKTggf
K+vNyST9uRQ5gllLHjDGLXedplH3sL/qZkudYOx+CILyvi0GWHRms/uwMK5MDYc5K30Hf0XT3Rke
MDIj3/oucvx1vrijeN3nzCm/da7/jcQEszuvQ1Ex/jaJ6B2tnM3kdc/V/2PvTJocxdos/Vfaek8a
XLgMbdW1kIRGl8/h4eEbzCPCg3me+fX9gMeXivTML7Nq0bvayECgWcC973vOc3zJaX1C49wOW+Jr
CKUxdqrod7OcnENiCPTdFDPWi0YGt60NwAblxWMT9BuKLOui87chJ+QqGji3lc4aqvV1EnC2q4gU
T/Qv1cSTVFPwwx7mnGzIBmFAqVGT6We/8IG5B/Yj+YBfdav5qmfErJZ3YWwOM8R/TpJn+j2l1XOv
xFeTfpxKQTNO0O81U0hSE5G96tgIXH/hM2ehc0wi50HRaE9ZZbETbXsryiJd20M77qekWeGKM1y9
I3m4D7nATXm4phfXrao74ix7l9FsdTWZVMBpRf0g+3N4r/IYZA9luXqaP0YwTwSS6LGzqnSFIJER
dbL06wi4Fusoh1VU3WkqMckW06elogfi88dcChqWCZVKhcVOs3UjvKPSgZKMZP9UOWSPS7UAaEMZ
ovGYQOpryURHKMxbjAjTRm1Vt3HZu7oZv4aO+qAzWKR2yJzZThusk6REdNQF5FJCQkrQUhbC7v4q
SltZ7Y3SOf693saYJWZ/UNs4KrMCZE3Q04SuGR/0RfU0+ZDKKV/pudxjedApuKiBq00VTCKGcEX6
lZGexzQm4XKWUp+YS00ODbVWYNoLIunWjLopUITaiug4enzzV+lTZjRwh+n9wRdMZxnyzGXh+nqI
iDtpJZPL1mO+XUgUI+MPU+dP0EaMCVVrDzu5gOIVvuaRiQGw/GLa4nWAt7VWSKAipWM7cbpmyA9K
qFWuTGQsf/+laLOg609fChpSzYK7gf7xoy7PF/4IwDDZV6n21CInqjB+LG8Jx+1Zs05Tv/edCnwY
1PK/f23xF68N91rwotpM//9Ix66NTqaU+pN9MXe8U4/5Fy+kBU+SMoMi5HUuxnsTtcg4aE+2JTBY
9sd5FkZb9N5zAF1UBsHO6FrGtjkTgHYYDEo+f/8uzT+JwhwVmIIEOwmBVf8TAC/DCh4bZszfhlwY
GrVMEO0aSwWnYSaT41xey7R4XcweXd9BV4VkrOzjH7OYAzQ8HyyjO0JYFxFLJsM18arPczl79nRb
efYaYUxKKBXynyCflEGZHwUveR0yuL1dJIi+Os/b53JgUxrX5XOEWQ4zF5PCRafBNOEHjWCC1Ijx
Eh0TeREnABK44PrTAKKTd4nhHo94RytuqJIzzkWcWFDPU9ndk/n3Fmb9zRfHTO7nCRt1nlezIhmm
queg+c9iLjKGZnnAvDuLPIil6HaVPj5AS93//XeNBerPf0cNwCE0PMtSzT8JVoshzBWb0sc+NGMJ
Z8Rw0agy+531JtV8JjPqWRWVFgdqNB2ArjFFr2+Ka60ztuag5lwOqCjbFjxCJSnqUwYvZl93uLnn
6/XYU8+Z0sRKj4FP/aRyunvDowFcaPnVVDuAL9XpRzopJK2iStkCWtguxWY/oGKh489Ng1e/JjW8
0KhXg6N4nRuKWUiRLOo591fMUVQ0KiuijK5HQUFUj8S+sKi+UWbIK8ptJpdQN2puF0ROjPNulebJ
szUxI6an/QrNEqEQfK9i5MxTedYLSbWMCuftQcLN0m9tlbck6ostNQdFgz0dZc03wKJzuT5NBSMF
3U0A6QZq9grPDyCrru7soKHlpaZu5ncqFhlrbo2E/rbP1E8M9KhXUfExKM1B8ydvFLYbHGCuaU5z
v9TaCyW/Nqz4EBTKGym4CbVLf6YnyC9ax3DPgyfXRDETLBVdWQ2kpKLdC0mixzkhTNBFZbGlXRLh
USsOxavQo/HYI5tax4l8kmykQ3AEpvTV6IOKwdnWM1o8atahmEUCC6y6AlOtV8qLD9BveavlgZik
N6Uf7ts4725GM8Gh1KqIAdrhSfckYg2Y1HEPrC/J60//8Hf9iyuKJoUJ/tc0pfMn4L7fojExlDre
6/NHnq8GFvcxhnO+K80pswgrC0Dwo8gh2iefm3dzwyyflXRGQJGubJJ/0O/+WfENJZqLhOSkBR9X
iJkh+ouIthnNOWZHC/dYe78UaXTL8BmWY0edEXBENR68WXGW993TLL1K7eTVU8vPui3/4bv5i5M7
uGoqbFgkDCSRH6XnbUjUFtChcA+bvEB5w1HVrtSI7EWULeQJOuJbxVStm+Q3s6L/4iM5r+f6hjnr
x9BTrOsRY37q2Y9qGz4KvPwulTBvHRbDPyhxHf1PZx1D5ZyDQt4BA2181OEywDZog5OVNsQRyQN0
0VFWwAoibc4GWs15lmn9lJiWK/nZTpl6CghqO1pwa1zBAylQX8E7mxlPNiiEKSTbfa5GhSnZpjo+
O+qs+kqtEeblrfMEEgLBg9qnTB4z2NtF59SHPh4+pWQgbQB4ZWeR4ozzYmNDMpjz5DAXEuq9qB6U
OMFONtfEfSXk6lNNe4EtlEqf43Y9hbXkcyFxMCZlRsxEG5IFk3frBmXlJzMVWzN1rs1gnM6kjqxC
kEIHRe838HTMY1Rx2OhQReawumkbOsrnqqiTTYh8l3+w+jwmiHUVfT/XHBepaEZNjQSRx4AGrso1
IhDBbWdyQp6y7MEJ0Eb5OvDsVFcOjipvs9b/IXO13Zk6GdcJPBC88QScQYcpzQro/FRelU5R3AOM
Y3Iac7ZKx2bYV2H41uCLfR99/I816p+sUWT0oGv/99ao67f+f53fhvBb/gdf1PvDfvqiwG//hg3I
xL+ADBW6NYOmn8YofEi/qZKDnvEctRYxj6d+GqN0a34QXh4eZTGemk9OP41RuvabLhzNtHWGgqrQ
COL4z//4Nvwf/y2/fR+u1h/Wf7Up4aj64xGtMpo0NEksiZSa6Ujjg4+hhM1AOmsWXdUlvPvS9PKV
XrTTjgApOIgmZFIKXhUBwU5JVOWsMg8sbU2PgYtsWANHCeQ3I6Wwq8sr6iPDEYtO/37D8Twc6XAZ
rpKOL6kmyiOz2/LoZGBseBUWM9vpNHdZxEFdvW9fVmPLo5GHaBTlPabJfPZlFnp5W6Zt/+6cXGyV
Wl0rRHzPxkyaDRlkwu/27LRcHJjLDS2SX1db+IruqCnIxmdz5cXvmJPkQeNgLoM2kwHYKbVAPc7m
xpbT67GdLZKX1WXJIdYPZc+0D2WcHwFJ5kd99idebmRrBJSFkKP5IodQg4NxuQnn1V6RCilY9dVy
VwHokHhUO1yTHkTrr4P+SuWFiSTLeX6faPjqvU7PEuhHBo7OZdFqBaQ3mq1FRb9Ln92x78bY2R27
rEYhYhEtVH5UnPv6k0/CF61ui+wTqUTDybLzTRKAwJGet5mK7jsY/1uF5vHG5Oy0YqR3boL2Bh2V
v10EU1mG1F+hnlq1YUN9qXsE77XTPEQLmp0+thgXaFJU11Qs5G60SlctIv+Ws1bZVKcJntPJmJeA
Bee7TtNePUT5lq6EboU5bqvHMSSKeErdvJ+SENFqlNT5YXHDLr9NZJafkolm93TOhEEFBg+rP03h
Nq4Nu2pujRyXsGY2NoNfdJQI8UcQCKr51uQZ3AMwdUf+z+1xWXJ+X7rcpxe9kawu68s+l9XL45b7
VMejIFomnUs2L2ag35/wH57m4+blaX0RzBy++T2+b4dDOWFmvrymXN7cZf3yev/9+yrKXOgvJu/9
FZcnSCvKe8vS5Wa5r0tmX690trm1/fBS71/Bh6/pw+qQRbNIsCYeaP50Qa8Vu6oGaz0fLoS6/rzJ
fl+N6wB/9WV92QddUzwhPeAxy5b3nZZNy7oRTnic0QYHAj3PXz3th/suLw9Lh9f7sHlZvexzeTeI
LZoVELFms+yybPir/S7Pp/itQ1PYubrcdXno5b7LZ7vcF9fipjJNsnSX7wT90CcAYf42WJzTQKaP
RZ1XKlUYTpFQE2jxfVwUdligtyFoedYSCLMkNJT8Y21tKr6PE4bnuDzbh9XluWIQABwU844OBxst
gPnFRwb1+wat8rLPXz1uue/9wcs+yxt5f4bL+uXRH+6DRCAOMQrKAxzC7lh4LzCi06w4NiZcW3CM
g/q+HiYmUMBl0y+LcvTIIUnm0+jHTUW7T/Vw18wndZx6nCzGrKcvGTKgqudzPk357Fgtl4RfdvKX
XZdt6nziuey6rLYmKPIxljD3kvKYzDfYW4v3m1oLOUNrStVup7G+WzYs+y1Lsh5Q61/WlwdfVi9P
09MSf3/CQEUc62RCrqf522Gi1x2XpeVG5gi4S3vK1r9saJDtg+XM0XfEdAf/ePNX9zWo5+hGrNr5
OxmW6+C8JOZDcLkvnubjZtniawMS1U6DioskgELIXMvH/02ydnj9cef3xy33grzjKZqJjCOcnvso
Zfyw3DAv4t0XPsPyGfNgzhe35SacCQ/L0rJBi9EDEur0GVVvd1CVoD4uN8TMUX7PIhiA0vGfh/mr
0jHarBdSpK9Sch2IrF0Zmk4oas/JSc7dDYBLv94s9wW5/KpmA+jQUBAaMAcLdPNNJvm8WVe/N2WX
xu/Sno0ogHWIeg8juq9jP99oQzPitTGPgZoC1UMRU219Y7qv6HMD1USPtPzmy+87zj9y4qG9Wy13
tst/R85IiOQ0JWiF1p4ugDJkJjTWpkfNtXwTyxfjGfbe0DJr583dF6d1jOOyFEi6L8vSaLa5C7qC
gkqaEXWtO5weBA29hLQDjmt15mOIIAcmZqjRBtljvRdDvZGDMfUPfFH5UeqKXFWFZVHJr/TJdarI
d8OU0ABESo07EDa7Au/oHBPKsaThKjC3bPQCIptW9qD0sIQZ1RnL6G1uXx+X9eZy57K+bFlusslh
nFcIWOz6rCN6X79s/2Wn5UmW9WQWMQjRnN9fZ2JkSO5kVM993Qdb69PtoDTThNSX04nOwOb9Zgih
ExaEcmnp3gSSODuh+T6WneaR17JU6+g/4fiwvjzysk9D5ShZfdj9sk9llgYNSNVDDgqmY7mZ4Hlw
4Z/X+ZcF/Jnn4e5fbh+RKlEYsSOafH/YZ9n7v3Dfssv7qywP8cL+O2RiJsu/v51lafloy6foaCSv
cEZiiJi/g+XbunzcD6vLB42VnZzumvmCdLnR5ovQZdWfryDefEWhpr3Vq8HkDztfWvLlanbZcVka
6LJidPj9MZfN709LQyrbf7jTqudv9cPLLvv82/tMxvBruPtbU6WDJWbiyHLToOnnN53Xf1lc1qlZ
/9zp42bo4/yU/377L8/0cddf1t8Xf3nuAUHJWiqt+f7Uf9q+7DqFOUoR7fsvr/HXi3/9Spc3HY/a
I2DraPvLO1gWL7v88hTLlo/ry52/PPx9+y9vR092Rs28i3gDhJi/3yS/L6V55BqlMhKIwh6X+y/7
WobqUU9KXi53eUYjjlRfU2jJ8+Kyhe6C9r6Uj8wL03A3MlQ9LjfD6FRH3CTVMY4MjKHL4nLnsjlp
CmbDlz2XJRw5GlI1iqwEG/5rMw0OJsvL9l+eTmRpfRR9gadqWVy2v7/Ssh5V0+NEBXRbt62juZeH
L0u/POflLS3Pvmzm575XNBQHWjooLma4p+VYuRwRy6rhmxq+leW4MLuoUDFBcAAue6lpYWGDYBTC
5RTGTlcxHQ6WEVA/j3UuN3aGAhnXgbq2htLgUuRozTHKm583wKAFQ5l5PSU8kAL6vOi8VS0W1AEz
Phe1+Zgx5uHZMA/nLqvpAED/SP04241KWx9rO3hh7EMFAcy8Cz7/bWyN7x4X8gRk4BDn/kZqD+ix
q2Peds84uFNA1CNeJM14CUbDcZe5dczT5M7JafTUreZPt0zfLzfLDH8Kq8DFskcgC/aok9qKTRX7
DHAX7YrOxdxsLIJeIvTtFOd6w/yU8FmkHE7gY7eqyiCM/45WpYlrm0QiKXITVfHNZe66lCKWWWw6
0JQuTQJBnB412FKF+p+C3T8V7OhU/23B7oxD9K3OG1oFb7SzmvHw/f/+b0po86N+1uts5zcCeoEV
SWPBr/xSr3Os3wRIIhVYkYp+Spo86l8gI+c3Hb2PpDUMtkVQH/+9XmfovxnktUNB14lPpJwn/zv1
Ol7mY70O16MqLJq4vD/qfx/qdXoQO2ljUFjPVCUPSrpfFqT+U05NSHfHms7rySwa/c0bAKwBsLES
ascVZlLrsYxE6v+wNL2X36Fq5conw4Os/tSjkKp/+CPgoNfJ0jvlexfZqEyiCXzapE81zdCio4he
QujQStgKlhJtctTF9UMlrRFpt6zrp1Dg5XDpWwTtfiibMp4Jc1q+deyk877JoB38NQ1IX5yKoEtu
YsXWi43XK0TBd7mCnNZQ2yG4ah0HWmuZQfsE8BKMJBK2pafvaFhJgfKDHGI6ZMKn7dAm2QtCBuLs
ATjEJqJnSXCFQwfKWJWZb0BsxJCrvYlxIDeHseY4EEnpp8UqKIfGXHf0zUgIAJRtXo1JG3fBTZvh
1SXhrkmcuubVolGtD4EvsxQ8cSJD7RW/X+wfGCaDXVHrRLVW9LBjZN9B2hObEhj3Rk9YdqRPJVLn
3NKaNeDvgiid3Iu/irqHyKEYThKcG/zjAD4SyyOmRzWMJN2lUzAMNCdNx/vC5QLfterVE2BCqXMZ
G0NtPBJWoUebDggiQnbTGp3bdgqs/pPe26X+wI5O8d0MhuCT7/TJNwgBRDHUcVnHnIyqItw2lIJ5
Kqk3L4BBWsxCTu9dpw6gN4E15zHTZIAkDXyoW0aI/6C4q7mN+3wQx9gQxl2Gp2hcaZheSpq7OY6Q
uvSsT61VeP0264pmuHNg9mjw26Io2ggxqtqxqviozCOp77UbrRaw3Y0Jt/DtNNQydENzBF1YlXUx
R78IVN9eHeUos1sYUCO+uC67RWau2DhOe73GRjz1Mc0yZpoZXWGSpldWWFl0mLvQD5VT6ps6DRXB
MG5tFAX0LYIUOzqorVP39NKEhVA7svtSYglPFOl6ap361z62I7GPwnruAAkTlGJRdNpDZBQi2vWx
7MtzQoarf1YGf7CeMqk4Yj+WVPCPHmcU3Vi3vtlOsRuq1NADHFxx3YOaRfAqRgJaTEEERTz5ynNh
pONDZ+n6vVbVvqt4IRi/2OhvVWv0rzgCSH1opATWjYyPz5mE3xMk+49KRZe4z0Swk6IPv5ad6WPw
FPIEyrygUWR4gLLSbCeKoXEt8mRdcLt5sZrUrMI+3Ogno9LKc+gzQKG+q99Qa1XIGlCGxwSHzg53
bX5KrdK6GgIVm6vXY3fS0Mx5pZEeKun3D2bpexvouOM6jbRo77e6OKieL5/UsfSCVeCE8rqe9Dcj
7XGa1Ul1bSidcUcv17vrGRsg+dGyuyLrfL6POiDCoKMckvvt1y7RikOrhvpDgN+YVLHWCs52MrBj
Upo7RFbac5rV4V7HrX0wRw6VBH3vlvlrvo/tCP12amfEWoV+TE4oXMlKMf0rqBt4Egl9hM3LGfKG
mmr2kg1G5Jat49+aZkUkZxV5aNPRnyLAtd1pHKo93ouaDJsiu8M8YxLf3FRnnb/irlNQrBuMbW47
w1NeRTgOPFVewIcpmlsbNNQWb9S4Tayou5lIpDuYEaZxL6CdK2Vo3KqyEQECOSO9jtGJboIoUn+k
apQ9VG1aX2uIrp2VOVPxEB6n4oCWQ/lMTGd9buCvoV4fR7OD8BMXt4GeWHdOB0Z+HAd/Iwi0IEcE
tEbagamIcsLrIDvDMtfVrlkJ4hCp1kH0mhCtU8nVqQGClSWseSzGvecLsBfobXZxirjeriVC8hQI
MkYMpvo9urxvrSYi/iEqp1u1DR4w8ZjX1SDrazjNuevx++xFWMiDlxJ9JIpG2RLAo2wxjujHMqRG
hIpfkksjhrNCwYer1Zjt7MZveaxjbTIPTzmtAFTtUxleqWgftilkINcSerHrbeQ7WNbLtQ2l/JqC
PykoYxFgSE3Gc9CSryiESp90GoZdEymR6+Q0j4FHNeuIGIG1CaN4Q6ag2LWBYZ2TFDM9w8poR2yh
PNGBB9Ycd+pOTP1w56WECfMdWJySsyiC35vnO7Rz8AYKDZzRSAie49liN1Yl9iIxFVt45uEmq4xg
q/hadigF1jjN9JprayzIn09Git/x3DtLJOgEzpvu4FsEDuSdtp/Mzju3mt8RT4nhjQsC5m2O6K3h
T96uLAro5oYan5uxEt9RUVbXMqoRo1sS642dpzuizsJ1wZRio6RYcW27Hw5KHBpuBK4Mw7xeurrV
8ouPY3cISHPZZ2mbbdFygUJVLfWQEmf32bJS81Nc2eJGgXGz4YJp7XonwhrSNBSQlDjecHhzEm1G
z00arhbkxo3b0tDtH4Gh+ictVOOtMinVvW2P6JBlq7lRX2OtxxeLeXIiPHOyUQ6OJskYEBuO7TRV
m6hr+xsbLZKrtGl3rXHm2E1eFLuJZXrraej8XWQg2M1QRLqpCtVNKgEgpBx8DFhnMFlh5kdUbov6
PAtJNqmmt5uAGsBmoEuz0fOJv0Pb4Z8jTnA6+bkJgnQKVLck0nCTmjgt6ZFOhzYiIMCEP7K2miTa
kFcEBV3jyEiNbEQkDXNgyBz+w2FVbZsoynBw9+jaImYFAdomLiA9IWVc7zaar8r1UGj8S9PI3ySD
h30qmpxw1UtSm6JO5RpaqQltgba9VxT0jDKdsv2k5eahGUNyZCUqbMiu5FhWnGZq3VH2hBBISprQ
isLMbBHxzjJuY4zr17wqyk2kdsYuywfdwAnX9tZaKYvgDnVWcUhsO6AnZtfV56LNp63eT8W1gUAq
2cYG6pRNhIFObOsYbNd5CA1ik1REwJCn6EjL/aAN/XRl8yXBYioRmTxSESxgwmLqbDZGVfRnLuoJ
JRRtRu6bBri1VVqKNtxGhqOVYoXHbZResar8VhnVq9ayja/+1BkCBcv/l1nQ7i2/fk3f6v+Yp1ff
wCxUhHs1//nHVVrqP2dfm9fm9Q8r7jKRuGvfcHm+Qbjloe/d+HnP/+rGn9ORf5zfIPj7O0HCOSS1
ra3CP05vlgddpjeIep1ZbcD8hbnFTy2CI3+zLIcYO5v5ye+zGvU3hIWaOU83dKHq84v/S4VgzgIF
oVrsoNpz6vl/Z1YjOAd/nNaQ+Mj1DPavrVu6/KhwrTTwQW3pB0cSa9a24d8hG2x2S9c8oZtHSGIi
dzL2dsvacmMGGgEzarRXx7g4dNr3BXu83NiEOkDoX+qpFZEWajNdx2G6IQEXNU+TmPvIzl8a1aOO
4cMD04DoB3r6Bk1gTYO8OqtlvQo7p99S9RxgeBACEabRFeCNGaUBtrzVbkgsC6Fh+eWVin8qq3oE
W04bIS6gnWG300OHXGpXTNjiW/oQZmw6B09RkUXbaQ/gZVPWAfI/UyP5zUlAlRBCdkMz3OytY4mq
/DPulgwAC2PWhIRyHpx5Xxkgm8TleVeTs6p1HFxmHTNUmMp0k4cxCEJ7zDa2hopQb4ee8hd8As8r
IG0pXMUb39H3waGrNJh6ZWiu7bLfCiVED4n/NayX4DLG1TDIdhrpxoMfvGqgV1YMjzLOY+qbLh4B
+XMWHDPhMqGKUXqjQRT0A2DcomjPwa65SZRines+zYNXrL2ycm0xbtv8VOhFvIv86IcZWZAMhABi
429CQrHcRrdusRfc2sV4aDRMB6pJdiVU8rVR1ieNid/OntzaJmvAT5gxuKpFBFpKJAFzxWJjAiI9
9x7gjkD4nhuV1q2lWBq2W2aWTlzfMBTEx6GhqiQ5sUImyvcRezHBVlGL46LvjiFXjzS/j7R2eq3F
dij7N1xH3iH1QN8hKWCkUSUbpnwSIF7yIHuH+TXjaIQFxqZs2mDl+IG6ip18cCcgSERVRR5XzYoE
SYSXXHGT4zTckc8O2rHAtBBbxqOTVoDKG/ICO/s8D3QYK1oni9HqyZf6WzfBv2s9zsN063QABMpt
2PE2pYbzjlabyqerkqQjmqgmeRNU28qPu2jvGeS/Q7Wt19DYQXzlY+jGlXY3TUQD55EIHm3FctH2
12u0twMKBhUTRdMoN+BbNmbMFFeq3ZehleMGYZMNTXNAvW1mLsHpoq+7DfWQDG1dgoqDBOljVmff
Q8irQYK4O1aJse+Nlimg/NTlDu9eyCMQhnSdkwiz6YbmgNN23eh6dW/6kc6PVpLHy3FmVz3fuJTj
/Sx+bG3je+Jp6QvJzXUpT62Bu3Uk/kXr4itDm8TKsh/9KfuiZS0hJGEI1j70pm2d3/tEgG9zo95D
NiNlSAGAL0w6L/q4w0qXbiVlvR2DZbJU+PUChUA4wJVwAvDrK6PYwuA7dSHFhjAprnPStEncAncx
1sqOmJmugmLl3+oDDSZpbul1Tuu0I2C7yQyOcBGouyaN0DOLYV3OE9lCJY+X2B4y2shbTeAhtciA
qSYdZBLEZ6GFN2IoctegCa331+n4qamVaYeuB3yJvRep4j9g1nDOkR1dq6r9xersA8WEcqMp1lWe
GrdDyh+Z4VR3KgTdSpL2wikvdmbNb3wVFl20DlkmjYWkBD/8FPazyjKuAghU9Z2ntUSB0WHxSWzQ
pxxWSEZYUNIqzFtSwKCpvB27abrp6vpZ6YLPkQGypzZytKYgDg6Vh2qf5yhk/rWKTMoDJpYMUlWE
P42uzzCFObv66qPqVeiupSHFC6/33bpJfwRJd2ypWnjx6F0LG0FK3wViJckLWFWDZc4C72AjVAh3
3miY67Ka803wYhOgyCiZWlRT2DC0rP7cKOFeTpEFBFs7TZN5o4descvNoqDfWX81UiXf5o7zBjr1
uaWSexAzgCwUxQ0OrpBIHYhugVCLnd7jsDaMaEPTWN+MId7OiDjkcRzxVxHgaxXT3uuseq+meQc1
LDhDUT31na9zJRqu8hC4S5n1zdaOU1pIpHskobithFvp3j4i021XND51HfKXQQCN13P/YHqyBgP3
e02eqz3Z3/uxW+eCS4TmtVdBj/bN8st9lBNJ2oWgOOwITCkMy1whKgiyi9XEAEFGWoMSDk410oM2
5PRahRXHS4XGoUYBuCsUmAqFiGnfhkm/j9X+xzjkuYu099zXzkioE4Fw0VCuu2xS3Gyo8KiH8Z1q
PJR5Lr9b/ZMZJs9I7eOHPsQp5xDvM8dJU91T+zcQFt1dFnX3+N9hLzjDiBnfOdWTUNaGpr6Ec3ZG
fI4y7wgQYjM0Ob9xOm1aDw+u6a+bIilINvCdDYVKFUoF31LTdd9S+dlPff8BrC1ljpqzSno9AtHe
qdOogblQn/T6riVPhz4mAIvQaQumVuO0cr5qRDhqzmitfbvvdiPlBTVP42sRBJyYKVM2xWBtLThp
xoAWHyeK5mJVelHGcYKHBYuXgFhvq3YF2BMv193AHD7BJn8OqSxRPQw3Wi/JyIral9wGT5GrzRdS
mu31ZPrk3WtWv2Yasa0phRLKmHHwm5j1NFLYtYCMszGsYTtq4TNzvugkTeW7tJvYpXFSuxVVxA3M
ciiKTknC1qhgtPO98Nw7iSv77sC8Vr/N6WQffCBS8EgI5cjMmphWKwY4hg83rrujNJj5WF1Ec76Q
5i5lsJGUOPT9WvV2XGtvJLHZNlVg6KF5cFRFclgUgIPvYIa0sDmFst6XlU8GVZuYWwvyU6t2z3qo
cgmpM1fVYVkNMabTPNa/BWO3MSt5rdSFARELrl6h4ZkwOZ8TdHGwWuXetLvbnr8RvEJYbDWHcVgr
IBLXutErj44a3TCf889T3VyrzSZpJhpIIbiiILQ564zTc1xw8BqCFAts+mCbsvqZq47cZmPlIbrm
YmZJgCqVOlEcxgjT6loFTtL2b3IfmhNz8Rl0dUTBDuct145Zk/RbVcmwJZvFoRrqFxJWw3UFYOhY
Se0N8tgJzWFGB7KMdtLyt2ROapBUbPUgmdK6Ms1xbpBrtrYMTbslKRS9lEw+DYQKbycrhtchVO+6
6rPJbUDxra05x4fKSLwhUASa47Oi6c+8y3FdOxPnak3xn2pJDctydgY1gl1LexEcOs5MCzNenMro
yOGF0AZ9/Erm00FNMm8tuVpv6jTlDEaCkpF6pI7FIVfBwsc5G8aMSHsR3+WFOEpEnLQ7nG2catt0
InQM14i5ywiiqUlvrjtd22uSBFEnFCd1gK7aS+N7BcJjbyKWmSQjllY+8v8UqDXVCBiEGm+MPMX9
mDJb7lvtwMWbf4bebEi2bsBf2hlDs73eqcHJ0SeK6i1W/koRbwDMazfVzBejMQgrW+bYcX8oZ6ZM
1klMQ8a4LeJ8yzUnIPPYly4KjJoZ8OSSsgQBfT51JpZDc66+0QvjZRD8V/CFnSYnxRUYy5fMThri
gevusVEJ9xWU7FCoslp2mQaPhaOxgeADmda5jVoGp6OUB4h8RMtFhAJFSf6gVka2Ta1wuurV+fyd
OMSoG0W3oxxFqbnP70tdrhqMZdu468qn1K+Pg1kwXS+bkcFxTWNRzc5Rw4AdeQBws3JTlneK2heb
JLOCrSR4EKceFnezjAijtm4hZ/trT6lCJNaM/CLO3GkRevwJ86euTM3z5IU3ejp9LhSj5iKsGCcN
q4LYlHad7/F9E8FkSnKXIVzWXstoGArx1STir0NEWSEJImi1A3XexBEnQ2tMgk+LG3hJtas5qbmB
3rzW22RrI0o6m+ifburyyh/M0o1rfWc4BvMPq9sy56g/T8S+roiKOY2UZA8o9x4oQ3iuFpC+3fTZ
Ce4uIRjxRCEjrsjT48klpjVb3AP5mGGLBxFYX8Y8D9YqjD7wIFKnsOavo57T6KA5a4yD+rYj2XrS
w4B3eiZENSamnQ9iT+la+hN/s7p2J/8lQNR5rCj8ecxgmDg8V7YR7WrBZVU03Y5T4zd8acYd8N5T
RRkKMxmxz80A16YAT23IYu8fg9rydoHffaPph82TC/t6jjOORsN7UKLuO32iElo8aTihct/5VfMU
SDPdhcH3WhnULcmKw9VE1G+iiJMYjxNAceraXxyZUhrGE04tCPRMv847IDaMXemCVOT6ldNzx6/2
OkaYn4Y4++G7atSd+c3Htalq7c4pp5uCdE/c8KBbRCfENhmmcDM52xaIE4FCB+Rv+SqphH+ozHBf
2K1PIZA0RdW3vwmTVK9eEQYgPM6M5Mh+8os62suCcj8HaZBVDhxe/keTc28F7VWGjWZFZDPXAcs+
5IYGC8D+f9Sdx5LbyrZtvwg34E2X3pQvVUmlDqJUkuA9kDBf/0Ym9xZ1FDov4jZe43UgAGSRFAmT
udacY3ZPmg7/MZgC+73A9VulFdwirfxuplAsBFBk6lH4IaF28+NwJjMH3kZjdjfN000UJffUb3Og
sfQWB4f/f4088mRN5MZpZnjMNcvZtqXOWJnvBZZ37m0WXRmMjGqfIYLR5+6+dsdn7DvcIhPA/Lou
bsKMONqu4LY6V/09Fas3qy4eJt0cboQtzF1igsYtSMYjKEUOrABDh3bJ6Wgs20hPgAN086MprHFd
6vlr4bUYJpncT7bp7lpn7relJ46TqF2Q+c60R8k+bl3X/NxbSbaNw3E8apIHHBgfnU+2qSMd51mz
w/2T3BqCCFAm24wyEboPqdkdRSg+BZnhnlu7XzZxxj1+sijiMy64Kc2RwVjR5GvLIk+VTK3buu5+
1K7mbqu43zq595yQ94xJUcvhwBj6hjp+uQnKurlt0ng9je0rfTHQIVwHdpPtEpYNE+7Wb1dtT3ab
gI8GjB3wfu7Z20C6hLvkM6CvBP0CscuEQD/HvcvYUXinWfPGzeJ5jHXwaCae1q0iPhs/m/jRJcZL
N8El9aKV1UZnPZS00popDCITNLWwrAQXkzoYnP1gZk/I8s+mTZLKSLdtSw2iX7vhHMPdK6uznnUn
IsugZ2Xk8yWVIa0gM3e+3ly5TvliVsmPxeTlCgtO2UDKcj7l3xj5vpsmeel92N9EI8c2RdAGDgaI
Q2qT9l0Q8fKMv93ZQzzF4K3xUFHpHv+FMsL4Ujf6Z5f6QFwTiA6CZ+007b3mf0po/W3T0IeiaAwP
JWbCUyMxOlynPDytcnsZKngnck0t6mIVDkQF+m4nyNZ8hBuc4lCLjZNaNE5jnCq5UJtcvMm9M0eM
okVunmq5iPPR5nbUxndEtqR7XH1QrPLgwQ2z8KjeTZF81AJfTIceFarevx9C74EaOuRebq9aVbX2
t81uBLFTat3Rkx9Qp7F86rz3Si+No9pQu1GdTdtMtD/01ig3DEGYes8LAyf5YdWaJZJ7kl+13UCV
Gz6PfFQjt4vDPjrS+DdPRTT88/1YaWmvDRM3uD2k/gmuu2AsYnm0AuIH2gzUZ3rThpSt94ehLSGV
LZB75UKtBdTnLmuUkyHg8oyeAYCJxzDEDj7aJnRLREdK4Wx10QCMsxo32iDQvC/piL9C/t00dUxA
+ZnsMNAPKE431X+KqCelZL7uFNxROEoMGvscCFqb4bJH/8gwkrVALq77SkbrhGLjbJ1wQPau8c8i
10S7y/zk00RbiBah8RRJzS3Vv+okMEbI3JpkYyoJ7q+FISPUGGTXpyYgG8/XI0AXlZvAbSeJoyfc
6nDRDEvNuccYnQMazpbdSo9VQZo6A6/hsqllurEJBkzycJj+UVpnnIlHw30bomg8YQwgYxeI0mRV
40nIhdpPfAr99SwRGklIC7ElPSG+63kekD15TOGbPBg4njNQPEvxZqS3SkidTU7eHWpJiNE8PyUf
eiQXJZJ8m1+LHCfFKaOfuyO241Ht5/3TEwneqb4glo4MqyPgcuhOdanHVPFIaZxnPCQR7Cyg1fU6
RXWyVvSt66KUbyqTvXOu9pByHiz5CoYEYyXyBRv5AeCM6oyh5XarYUUtc69dA/j5VDkcVXQtiEad
SBb0uEx6WNAtnWlSCSxx5UdTtYv712CsGa4HtMViRGcC6csqzUbqIgsZ6g3VWS+1jmOm3RLzcvRb
NGpaOJMEm/WAQWi/r8cKSo1wwjffqx7xz++FLpzdkBrPjRV8RqY40hrdkZhLqGaTPiQz9BLbaPrb
uEd9V7ju91R7tgOzgYgZk3fu+K+zE91YWPt2gwTuBTFBN8X8vUimfO9zHheCKh3N17tcs8H+RCv9
MCLeIYlh9A+pHcIL808a4NRtZeWQc6dyZfdUUfMC3HswML+IBJfU/LmqfYuOXv+TId1wHBxGpVr2
mmQ2MMeU66W+F/nsbMCl0SST5XI6A+DvQoEqyBvugbhTJSWDjSpldWtNGnp/1DS7tC1BIo60uHuZ
RWB9J+4JwFTAfIK8DD65BpKK46KaXY9Ti5TAcAKtN0IRcAP3Xctfu8JbNk7raqsAjmRv+vDm3Ezb
VaN37EDxn/y0JZESzcOtV7Ykg4jXoBS3ArLTqYHpjGoE3VTeNcNDB6Cr06yXhlDNamCwXIza58oq
P6FxX+hcy1lmKfYAvVFJC3IYwT9Ubwh04O973i7HmdF+Tpx8OFG7p7ahmUfPMN4g0QErcE1vW5XY
XKLxNUXI/4lKFsTCcZ8FkA2CnEYisRaPU+R4G0LId47H/a0JjGnrGcMX4fgM9xoKUL37TsMm/+aK
4a30JoIZvPhbv3iwchctWM0jPwYepIksm/IbX/hnM0+3fu7tYNvg57OqfSTM76IQz8kYIRioVlEU
PizkvMCvpe4ZGM6+DyiAUJaQ6YzJvvUAkha2zxUcl/6QVgG5yO59OR5CfSKoU4T63qo8NCQEZa/b
qI0xC0Y/UFIAwmVATm9BVtcEoDFtORhmtl6agZmdXnsro8pvZtg4G6sLXpghTMQ5MMXsGSMk3Vdq
BV/HiS53JHujIxVGWiHcSuKkephp11HlIA/b8umGzPGLaEtTInYoVFFfJSszPhfGQ/u0mPzHM3+8
ZQj+BtG736FEAFdDiFfvNht3qsj9tTLQWaYY1u0tpxZHFxzIdC6GVeQ4bzaSpkNJXFQhcSEk7OhG
Ye8i0X9VqSiao+fM7TnMujSmcpEy8Km0XRyXbxE/DPNwZ1NFsb1Le52yDTPGzodAUALlxJSRr41G
NqGK8BOJwZBiHb/aGR6iM/RZt5xcK9nKyL2h39r+DEGy8I6Wlde7PEEG49HJf7IfavJXNxbaOFna
IvnHtE56479HfqXfyEBSpufOfS05Gk4akipKqY+kxAg42NfZ9rUTsdr1yoAeEyVowuLceDRC/Yub
Zl8pbBN4HFXkxYCo8I3ozLV1W1b9nkHcNm57d6tNTO1itzagb02rgXvv3unBv85m+ymmscLU5Lum
8W8YoycTE4YS7l6bTrfcnZ9rH45dLCtP6D/bEcXLAtmmSsZlhxM52zA2+uRiCqOrJujGh9mw9Wyw
9EU4IbwW1J8DLsOMpyUSd+yIwCrqe+LR8nI+1bH7At3EfNAP+Je7iiMvrBvnWFVdtM40973sqpeS
aPLM63vgthZgcb85NA6JBmVGDGwylwdEXsHKzKGdlbAQSQKkRjZyBR9isfP7+QaIwh0XLOyrCZMb
k3iWVU5pksnlXZy/OkJKUdrm1VxSWFGW2DVB1FOfTYg0Ejhy+9CksrY4x9Z0yYm2KNGau9oCYkYm
2I2dBK+Z5Lj3PkIWg5gq6iEFMULJrchghLYMP210FF48f4vQKu3TEDhzLtxPDDw/67GlUcaa9qge
xlMVt1vR9+QbFNFtkrTdVg8+D+FMZm+fG5wzpFyBX6QQdtJHi8lIHRh7b/aeR9tAJqXvbRNiQ0o/
hgmfUzNVrt6rXHxu6BysjBgXrifekwrQf9saT90Eua03NUQBYbsmaWq8Efpw3xX5D4qBtiD3TJrM
hE1djL5lQZk/JM5d7lMPqEUiFdyFtKAhrXqlrpnuYrLYTmrRNAxOBy66fgFQxJnLCEKOfTeSnK0H
7VNRoJ+LnHXbjCcSHWAsVIwM1CJU3l25OYd9qJPAloQ7Ejo2NZgc9D1JbdJaGTRxnkM72iNAWvsG
apFEx/lETZI2nR1uaH8iXqTlF9nVcvLsbjrkYXZb5Nx4gqC+jydu40Fq+Ma6lHb5OrePma7PjPAV
5RDEL/UiNEpKNO97HSMUvHquh/0kxQmt9jdLbu6RmzKp9x8byvfbZaA9mWRPY9i7Ox2k/IlITQbW
ZMf1yO5rGHCMgiBxoYdKj57PQMjtmoibKkL0UoPjaepQJmc9L87W4uMyM4bibEcjFRGmVxHxGrgo
XUk6jip4Qy69GdR72DJQ555cuVBrakHWOVMqtQrLAvP+TiAmPJdQPs5TZhn0h40f9YB1avY5t3Ob
AdxswMimWvY90jH39ZpLrnOF/lhtMtWrV67WH9p5pP4hfyNP+ogva2IZ93ba3jST12x8MwAv3sLs
I3h2pmCfEPnN5G+dyLeyp5LaeVSuZHAWWpdHvUg0yIkuwWGhs4UG1J2uC6tkqNiZCaVctaoemd1m
F5rMF7IsLs5xHy00SpK7Mq7fVDjxrKOMIaqivdXK0dv9tq93u1thLCknKjM/d+mj3WQKGqoc3SpA
Wa3Rj+6PQ/k6pq6FK3eyToWIOBOwJUg9gy29emqhUqyXRbr2YAJvAqugNiNnEX8EWTvpZK4gVteb
buySswniKS2pUycpYB1L+hm1bl8SEI2jtqWWZ2EvMuvGp9osh/XEUpON7rUcY3KorxZegpvZjLy7
Qk7r+sT/QepbvOG2fvRozQ9WDAmXIVyZcOwoOqQXdR7TlomygUQf0LDDT6W8GYM0ERouQjGYNpjr
fi0CH9iaETGFVSQEvtdiu8AxUPQDLY2bk1oEv9asBkM7tMFg5fQAYYGu32VWCCZTCkjcgUiLzK0P
mzlePH1NJI956F2I39IFW8jZIjQ85jMRdVz1QyieQ678rV3ruRuf9jWVj36kic+QvK4m7qhtCafW
Ms49LSAKlJhv9hckQbpQTw3qQ6wsw1Fdif0w2weFkSjqECpbUO7U+4xFAWZxhGVHlaULbfCc42Pv
E2XieQiHi7Ci8Gv3fFhhH3xzACkrJ0Ka421FBjVbeiZBBmIdTBzGrYG3rBUP45o4rjbtsu33VtAf
eznJExIZHFo6Fs/F5kJpyblgEAPiYVrIDKRDcYilFG6NoChsDd9cc35KiWzfqTRvT9qa8yzCLaS2
ZRTaPmkTvgtRDWcvb5JjTVlBSXAmZWlUqwrj8StPXX30uIG5n7dHlY1e5RSH1xaWTa/jJxSZjARX
6eANKr6lCXYY8c6VPlvH2D2ol5yVd1KtqoWeJZf3plXVnNTCVObq6za5Ud2afOZHEIxf4whvAQDh
faewG6Z0dHKEAECNF+0QTvLiIve1tktkJ12Ijfof294AiUN9D6nWfVlsw9+kCJJ1OUmPSXMCeHsh
w3bdmqBQ63Juqo8o5gYsOa7aDVoQxpaF/y2cq5dclke6Zo72riylyK1wTr6LqRBbCLS4JWkfru04
7NaGcqTKj6XOF7WpFot8YBziAYcANXf1yadZI9rJMm+QDd5Fdo66hF839aQ70ZmRb1q7LGESKMbh
KIoiO7mkBDEQph9ez1+4g2mr1C3yfZ21j1q+y5v62Rp86xBkw51RGkwfIgy5zGk2E7UWKMLtrUj0
B0YQFCO5cpl5T0YgOQV0W0ERWiCP940Rcw5qgHf5Vs1afNTUNSH0F09+bX5Je/cNv8ddUxvBhhml
vQ9qnPm4dm7gUCz7OsXEq+v9yamrc+fVbw4i9A103SdQsIjAPWm/i9EYdMXXKIDBPgiTFMs6Ia8S
7mRCZVFYfrZvEvtlmM9WE95WBHnAahs3iTncoYcELJhznbVvB9gBKy+rPijHd0+CWqXIyXyZ4vkp
D3U8p8mNHzVwOufy6DVav8G/gz4+d28p0z/4aUiWxaNBMNK2trOZm3tyP+WMjJGKl1t/hlpqMjFm
kMpApR+PdVt9cEYu5HEwKDMTyCym3hEqlOL39jvkD3QLyvPcOO5qtMrjXDbDt0p/cLzQ/oghvtOa
kC2eijGqQIHqj/prBNM5oHCxTY0M3fzY/4SyDSE8Fo9T01nrroLQrk5Gis7DQbo2prLV96Pr79VV
JGhNuHxqFdyteWzmIzIESU3ojXsjX7RdEJfk6SILP/4/UXHeJh8tvuCf/X/qNpUW8yrq/P9K6+n5
oJr+O3zqtir79/IPJ5v6m1/kKft/YLW5OF8NCHfApH6pPdF0Qp4yCK22UN2agKiumk+YVHBfdd1E
z+vYyBR+aT5t+38s13YCDy2o47iwLP5Xmk/AqX9oPh1Xdw3OdstyIFzZaEj/g8BXL1VmhkwX7wkS
Q4DEaETPOGxLxPsrYjqOSwlsJs2tczFAsM5F8tXH30Z/yDXQGcRU5+PzQOllh5Yi3QzlT1/OiLHN
vJl+/2TXbbr2hE2LVTjIuYijYGjAWdF49NWrx2J0aHISHQa1ydc/ZXP/bVnybQWBcmskEJGz1nqL
s+mjNMu9Sy7jfZ7N+mOMrgq9HyZZgurycACc5FK+yO2JaZRtMR02GAc9NMvyqjnFZ2vWkn31k3E0
47x23/qyxTHQQ8ZFtuwb9NnrKMxljpvBbInSCMXyL+j5SLzz5u+TTauRb2/tt3Z0WIS/0m3QWXMw
nyLxPi169lj05AMFIDo6Br03numdUWcxzlhCE3PMHG3Q4YHJDEgVHvxzKXIMeY6OT2pjmJ2+130i
qycKrQhmtoXdZWueMWEfIvvEIXZRB+O6jwMuRbZhoyvif25PJD6mFJYiKXzT0GJGNYkjw0i4skNv
nlCZhzjflfnk3DdlsTHrjHBImxzHxAqeNRgrq6XVH3oBDngAkk5kdVyt3PqZuVa7JYd+WZl2/gVf
FK4ak/SpAfEYzV5w1AFOB8gzXIrAilhp94YtgY7QYlVb7MgngqrHm7qJdwaO4dSgE0VaTrVLXOZ5
Ed8AcEl6o5P31cjFk7uQTmumhc5IgLsS4xz6hQt0kMqf7xvAmufEBy2fadpqKnzyIudj3JNQOGNT
2C5Z++rV0hToFcEmzs13ZkXTAV7tlvmdOOZZXG70vAoPuUOUBIqhO81qxDpdxs2UoA9Gk4hYhcDd
feKhRXT122JBqRSlzEgz72u59OW6wne4EnOPcOUubiJq51b9jvkz3WjcOpA5pHeN0Uqdz+ISfXBj
me5Ji2rmeC20JZ8x2Do3fwZ6XB/jYviiJ1RC24lJn08S6VRhVLFak768G51799BVHxkuzFNKGB/1
kqrcY3idb3QdnlISm49BlWFUakX5FMevYRzkcLzIIuwJkOHzxBstLYD3dqS2NtMqnZKniQw9N8Zk
ZX84zZ6g6GGjt/ceBchdZEC47nEIFpzfnrGht45swCB5pLWz40x5ktkMGDEi7DDtEKIYlBmZ1t57
0YbfaVvqa30xiJRCpiknZ908QXGZnR9eSVCXXvLa6UidthkGopdGDnWB8FJ0Bh1EegI7w+lXAoAi
OXKkDDOGjcpu1RpMt4z0S4N47ujV1vKAopvic9kzdkHTbBeI6xJaiWFctdsF58xmyA/8amBLJ4/O
c9OSFOyjcEMLUAHtnn1rxxWYoGjnO994yVzbNM7ZSH8LaYTh89v26Ca0iLFKaR8njtk2Olihi0tC
r0wSTMd32ma7qhsm8uASIPIuqdyYk9FjJwW1WFGNR6S8XwhWucOjCeZeSsUEjcVVkpFNaeeDRfzR
sgkqO17nNOdn3Is73S6nfR2gKyUdfRdoAQOv/EuEP249lpO1b4bwvtFX2De3Q9vNx8lYWblNvw4H
2c60tXffKp4yAsGcMrkvC4tQNA9TzRgiCmKA95gOWLFekmSb5wbup5Sy7UQTnwrXvhm7aqe7ib83
Y2PVz0N4aO15PdYTzTn6B3l7H6dmRk2fWVw5CCgM9NEQPgEplPEhZIjkAXwfZlv5Poj083WXeka3
CnUwg5e/uTwm//C3bVR/7WZeqEimviYwY1I4Umv0lB4Wzf1uYTJIY8vYq2G+mmTjWmCgLQf2agEA
v9g6kf2zp/Kw0ETuCKbqgnv8DXB4MrA53eRwLhAscN8t3dE10dqJEL5UE9vAk/E6uTEGL9/0tLuY
6p1OTBu6Q6rTiljo064AWf2LW9jVLcVxvoa1mlqqhaII4A8uLwRDtQ9bn7EpY6QK2rQw5uQ2SmRQ
R1uKK2G6tE9WAiuM7NZdZC6fKlIxmbD7d4tDWGCX5IfZHu51mXiiFrXMQrGj+Dh0BaKw1shOCLA5
rrITCpcHN4o+92HxSM+/RzLCHAFtgt/7wdFS2KW2jopDm5nb3pC/nGM0u7aPnie3KvW12oeem1+T
is5x7F8KegMnH+tC1s2HqEgOhBtRHpn8955CQY917Yxt8Gc1z86W2LyU6Ut378hJ0QXwIIsKundH
8WA52pZWVgc1MfLMj0C44cGbqx2BDgsy/dhZRQacBrVQbMuBmuA/mEuj5/LYRlW/bazZO2jISRsy
RFfeFHADzwpvVdsVV9xI4xe6IiFxNWcn+9FzpmdbL2BxwVNzcQ0mbox82tBvEL4g1vTEV93Qq13R
u8eEDJudnhsHApfIcxw7Y1PY1AFEmKH+VUeAhR9+3dtkVKnq0BVXodb+2GdGQ0uBx0QCPvaFvlVl
lqJLp/VSYyZW31KboIMukubHtcii1tSk8Y993BnbHRrKJxX2oRYL4nek0NQ2CerWZnwZ1KxlG622
iUat9zLHUkg4lMJhqoWFr5lOlfmlzCbI+RwOi8RzRbZVbxvd/GnOpqDkMoRkY+xHf07ibxBVPrQp
9mfSdDm8J8ke8SWq87pJulRZHNQjkze1y1Y9VDQuHbVFSG6JN2fVP89Qj5EOsbNFR6J2RxHm+kqi
JM7RNTFAqFez5Dmn1i4vc3kL+QnU2m9vo7aHYnjBQ85x+uspak29zOXjXN/q+hy1Dxr41iZGL9oX
qff1jwf/66Z64I/XvHzUy9upxy871Hf223/jt1X1LOQsCyOQKZtu8larLl/n9aV/e/pf/yd/f/yv
T/3bh/YKe8C7QchkzsC8sbr4jCE7PlezMaGt1Q3Cy5b2oB4I6fSj+pfPKSLpRqrkqtp2ihdOEk75
2Hn2urzZRQtSAj/3IdD8fbWrGeKh4ZU2dCw6Bi3WjTVJjYAny8qamVMcVH+qttXCiEtxaOkETIYw
KLrnfr+pu2lY2c2ZFDD+E7ggV3Vn6huwUUDihECWkbvFTpG0ZlX/Ap3WIuqq772iOcUS5abStnx5
yKnNKdE5cq/baqcmj3y19sefVGPeH0TPsEjibtUCAUt1WTMz/FN2yjgAMgJyXPkiFZiEea1WRQi1
lqIUyKVC7VWrv+1FOvyllNgdBdmb4Zts/YrMDUOhH6nxDKmWH3tB5iu1xkDbTpn5kgiI/6bLPEie
t2qh0Ikpg2HoskG6Nef8W0lgFBJOrn0ycgGwAojZ4RBLdq4BYaIXwbr2634TV9EW4w8w3f47Dffi
qF6QiWlxeemwI5Te9o4u+LJlDOACUylR/48wc59DqSIgUJ4Lgtqnvgauvd6Rv7t+PlPeMQUyLtCW
/36LNXJsAlklk44ekrMJnUJ586ira8EXAfAZzpSE0amn2LLw2pKaXU+Gs9XbHN/hLK+BujY1+9n3
jnNoPU0tBnPHIAgczx0ckekwyaI/nIuSnCUD1FiOPXKjPiVBmnetlVGTkx9Bfa7QTaZjb94vFoAn
3bYeL0/89dOqzXIYPlJrTlaYOSjMVBKVqt5lkO0yId/vQlpU2xf+IoA7grRmojS6Ud8aBUqK2enL
8XbQPftwBVgqKCHHws86Ju7l+kt06qXlz339YRLf+pGLmfE4YSiYrHAmN56FkKei3OiLEIMN99Ka
r0z9MuqwjnRBKA7TC8lCVP8b9ZhaoMH+51S5/pKXA1oev+rJf2yq56l9//eX6ksxMfa4VaecOtbU
h1GbJE1wh79uq7XLzgWCJhpaL7/8XhEktoO+OJcnq7dlrsmZrFYndapdVtX5rT4cI79/T8BMvdH1
I0d16QOpsW+0YPgEAYAmpzw3Yi3Ulq06TSibVBi1ZvsrGNh6j1A7wxET42NXT7+sgiMpTsk6JBSK
4ZPCKsojVa1dF+roVZvzgnRhNsxtbRCJ+euapP7bakEQLLd8tYpk5N/v5vLp62W6d9LbqerznWC9
q+aFjJGgYHAs6c2u/c1XH8RuT2i99aP6sgN5yqm163d/3edVAzPzyCEzVX4a9YB69+vm9W/V2vVn
vD5wfb0//jYpX4YMyaP6z6sLJ6yRFoSg/KrUmcc3nvVntX358AuwG2nk1MF1cD1Vv6n63dQiWN4j
TaMeq754nNMzpxK/QTwApVirA/Hvq+qvL5eqCdvywa/zDVFgFc1tFupaojbVmtp33VT7XDkK/l89
Tz15DD9Goy2Pl08vryUU7Tlsr+dM6MvD+HIwq72BWQ4LOpx/zzu1dnmWWv1zW/3R5VV/e9afb/Dn
X2kG4uPe/WQserpW1xV1G1Fr6m//tu/6FPWoqUaBavW6UL/HdVOtqb/7r69aK/zd9U/UE/94q7/t
++NV/3inSF7wQRe3sk2jztmeSoIlGoQa8ly/LhYQWegD5f3kulOtXfctl/ahfE7TW5ztl2eqy616
8etTf3tErSJjECTrmlyS5REN8B1x3fVE+W37sqrOq9/2qm31/N9Pz8BbT4g5hmwxKOkxOG4+sLK5
pm4/5KAqmDz1O6esgz0eGB2u1Es2kQOmd4P+wuVkkjIt75G6cIVHe2he6qw72g1WwIUm8Vtplwe3
sbQX0wiDB2FWzcYMxXOWQraq2inAJZHFxwSloe46T+WU0vq2sPnTzalvljkpN17Up8fCLm7QYFFu
pE6C5gTljy+KZj96VOsEpl5NXeP+/A9fLidLSVyenFRJSwNefr40dXtVN9brIlBc4+v2b8jjvz39
j33q1q32Xd5Bvc4fz7m8wwhV3O1wPgA/VEM6ufDVuXvdxsfOJIbSuZQvyvNXbo/yAnXZ+dfH//hz
gtfnjUcI4Urr5UVN/Xnhe2V6r54poIztzKl5VA/M6hT8+ypIkWjt5NWHkbTuGlMN/S1AB/nYYxNO
CPZOx/jDK28GreaHrtBC2ETAlV9wFtm7pGsPFOy804jtcM08imZ2b7+SB/lgtO6NPwV3VonmyE/r
r75GSGdXODQInSe0YR818Z9rImK8bcLQ/zAaaE+7BU2uTbTXaimXbjPQmtxo6KYANICHa5wCGV/a
U9ekzrjvteHcfnWj2EEAwcgQJhkJlN1DRMTrIRxxbuZz1WIlQjs2xiBWEuTPAZ7eteFkZ4P77IFb
/JfMNZdNUnnORtPCV3cY3qKYaMsoL8yNQy9zos5GlQ+uS0khfNX4sgIfzjL60eXEmCbyw8P5TgDn
OWgu2e7YZKpdmEXrOqRoMdes0RRFhDMu+6gjJdbuQtg5dvVdM4J7W7Ndpsr93q21n4U2zdtCM5Mt
uQ3Y3Z3XHHLLyqMw19SV9yDi9B1PZ3SAmQC6tEQzF34e3ObRx1fnp9CSc5dvVeTJ2vxmBWV/N8z9
soaBunNSZ+e1obvNi/L77BNGpol6VcXTtGOSPGznrHxoKj24Z9734QWxhinY8w9ehSJYtkWNEXlU
jiFj7UFx74ixbrCodIsLjzYsCxy9OVnlWF+YtlE572IwX6V7yFsbcYhADzjp7W6sMoafNBEgERY7
o47rzeitSuFrAEYoWxh2u7Ew/pFHbD0jxvbPztzYG4+s3bbpXoIFeJDnRQFCy+A5BeO9lnSyx9QZ
vsREX2SIPj6RGN0AwDA+IaUKsHpCIOQClZ4HI7wtl7bcAYajoI2nSPalz2XrLFtyoAnAHu29HzTv
c+GQU71kJnIz28dKWXQ3noFYzdXKt8G/w2c7g+bqievMNArlhkcIkvHO7JNZJW73XdmJwxS2If/d
iaJzSZlp0Kp1YYhv7pgD8LPxFwDEvmmscWeRvLaWV3+oJ1z1qDfR8V3n5UBNNi9v2iHax7YxHPuR
XFzrSHdR22o1QcBw73YZBdZmaA/Fvd1H6LJdehWB0SKi7b4XuMG3RHF/snGyLTAhvNqIv82W/i2t
J/BmIkuBplfkQFTGhkPOuOtnauX0W3AnjOdgSfznMTduvJFJWGjXCLajm6kFKjY63FcqOmyDWUX7
efgREV33QLDnd98YDwnx69u0rWjO9e7dTEqSiS/MHPRvi1uat1wpMioICJW5Db1l0zwgOuDy3zbN
lzx17C3SJzhJbcLkMD2SZw4Fd4jflx7dWWDlDD+RS7eh/aXamRU6MrLnv7ojrYR0/hKN3rxayCp1
R/OrypeqZOIUCDa9e5rrj7Jx4sdUL9pVXZcksXakaDqxthZW2954IMxQP41vpkeO20CNeE4SqLCa
92GEsbsTWpHdu6SCJK7Vbr3KqNeW7n2aI7uQGMVqW4UTbrnZXAcdVwxT55hNdcysspeY1wV4KTLW
CkptxTTua8JqbvK4fPQaokX6CBW5dyQFd5cZ+ecg4W4oVn5Jnt2stdqzH/EeAfFTJnXP0nH2tpU9
mj7mkja54/YHLButeuMdI37H7dw8V3prfiCuq0X1eURpgXU91ndjHq67nC9SM4iJTzEvtLzdJppf
TUd8DsZC2+XzvJ0g/yABGx4KpziPOG+2lrbAYKiLmKxlfABGw1k72JbFh3ZeBQlZpyb8DNBkgwtu
i/rtVRLTVmbgjYjwzbPf4q220/DRDJNt1Ybpzh/6bgPx6kwSGUVyXeNLqIxbf0gO+MMmAl+1cJPY
HXeImftSESHkowEw3zCewSLZ/rQr2z00AsoHoLUlrP29sMh5TQybOu1SHvu2hak/DoDfbGaErmkP
NDQ5y6PKCFY5fkpEVe5ubsbxNqzJKPFpMu9qmjZJULeHBP4pGRCSk5mglo6HkX42hV3QoSlXF8+m
KTvZPVSFt7qnZ2q2tIIiPfqpRf0HFC1iBa1HMVoowStRcEIBsbEzhPHI7konjm6JnH5xdEIyyznL
zoNmnaz5HeimdpebC4dLnN+OmoZRqEjFkabcqnKQ5CK138Pe3FMoQAlTiJDc4iLBm9ad/chDtU3M
wmeuj2c3KKJ1pHOglrONLY+LlWlo9dbysicq85ueNN+9zje2yawg3VtZ/DU1qjtYTFgxupEQiLZa
VkCfbk1NPCx9eg5aLm9D6H5jxkyAMMXaILmlKU7YYuoiGs+4G2lhdGu6Zr0eGv8u1LVkbRHnuxqE
QbfKnR6dxIn3yGz5b1XLAT59cD4ZNb3gidPxrGsvucG3G0mjehAiCLSSz3o3+lsC/0K6+tqC93lC
aYxycTgk86sATLQWePryLAGw5D5Os7WnMZehJNtRPLLQ2c83wcgp3vjBtptl92YavtLd5gQNeaEK
DskhhJDqFMZLNsf9YxS2QJQqk+jJ8TjkfENQiXZtMKVnQKt42sNtW9+MUxc8RUk0Hlub0G2oA6Zb
JowGBAEnVbUJg/GQ6vMpo6Oc43pII6AtbiK4jFvZhjvUyYTzuh5zxuPCybalmVR4KotpGxKEuPk/
7J3JcuNMlqVfpa3XjTbMw6I2ADhT1DxuYFKEhHme8fT9wZWVivozO7tzX2ZhDIAiKYoEHO73nvOd
YYnvezil7pybzKZrwhzmwgH1KkEoVSWim9u6fgyUG2vJLukIUMZ605wl9WZtoLSF/0iLcHbLJoHb
RmQY9KISUtXjeT1spbVp2Z+MQYVYmJ506WUeU2sXaiNnfSY1eHzbV7xebk2cxAOStZu4xSNfFOmI
uhzSE9euXaGibCcX+xV/BGan6jRKGWriCSOqNuXZPh5GaI7RXrGK+tAlDXneVrpwkTsESLPo7Ef9
wTFnnzgQJsxxRDqsdBP1SNKZN1VO6GtKtdxhMKcynEWS7i6hfLGkYLoEY711UppPasJ0v5nfqbQR
8WFEv6tiwSlnBRv6tXwSsbKNDqWFJ6WMcXjnsl9p96gkbLeNSfWeOi6omdnASAJxUFfLkasSneC+
5hSMZzfI25cB9QXelurVNoYDSCfFlQlBdpzoK5/TV5Qm+GKpS5ybortDfO9sI2OAzRfaH1GePhh5
kOJ+T0B6Wpha2gw/e6gY95H1nLP+oR2Nv6DJKnLFq/icG1eW9GaFUb2Le8rBs3SSxmU8o9p/k2fi
M9qSeUvYMRVjNAX2G93FQ3uyygWQRxDStceFHM8MyrWKRHNWLLq+4+ApPeaq/EbVNMjIY/9kz/ZX
U5uKV+Wm5jkDedHRfDWsQddNTTgYnoldY8CCXSXqaV8dYunGUc3aQxtK2VCF1GP1cJuB8LiwBw5q
6xhnFhesGXIiaIPjxFe1z+xS30ovxagyUS+d8qTGNNNzG7Good/HjA6WfWBEf8wX2wf2Np/k5iad
ZGeb5eOvpde/YKwBhUEChDo6Afh41cFH8GGZ4ZgYnG1N7KS5OhtKw4GqFQQXuR1UUlPwzjLtjtcG
V9yPuyKpG1+OJNMlqyXe5No6AjH4ae1400/TEQp+wqwq2y3tjGIwINOjdkYm4am8k6Z+cLVO3k9J
rt+CxkH0QiM02uMVfoVvApE0bC5dgTl/ihoJoaiyBViwNaOqunQsoBVbLsDdTVu9W5cmY+0ls/1G
2i0NQi0FwmLaNUe//RjhcyIi+TAF1V1izbtS0dG6ItbstamiGNsmfmaO5wzERkhb0k9M9Qnp+m9r
CTNIT4DwYyvItpWh5V6WJzuWDS91iQGrR3OQybDYpBT8pD1y+VSWeu8UzW7qURI4FqLuGTzd0j8i
vbWORXLTy9o6Qzcjzy7yd9L3zlZMAQjwDQL+GZVFrxjDCX276Q74iXuOwlGF6wc6737q7V+GbYwv
pe08103WYAjLfseJZPoBsUb48DD7ahxfmX5pUkN9yhrruUXZQ4NU2XShCZitUP2o0ApP6lpIMBO6
pKAO90qRPFWdnt+3KLx9yDnetCB2SmLpsUgAjLWQZgKiJDayTRW9UJZncHhk3k3ZNrL5Lk0j4cgp
Wz9soAkFUx9tTeYDzYwc30aY5pXU7pTIHyTtMmpkg9Z4uHbVPAxuAX8UIx4Gt0zZhZYz780lwSKF
GbMxwXjEOhMdXNmjF8JT9K0mIfghvFW53mwx6tOHybjkYrtgmeHKlDcRqyjusqjhtjQCbPUhgCj0
nzYcoIEpR2Slm5HqZ8bV/9iM835Mq45TH+DC3FF8zuxzKtfQsvrOeM5ZLiUwh7wSVZpnNE2GiYpX
H/Cs2XKX77XYkN2GttjU4Jo1E4hxuDt03PjNdZdgr8tYfDCSZVj9Ycgb2yjPwMnmM9rZZSR8I1pM
14QL6g92u8tjRs08n/dzm9zmplVuImc6cFKX+PLR+SaddV0EebC1J43gaJNoiqoZbpMcZ1uAeCuy
1oSGBnUaeMwEMFrHCccRuMV1AsWuMJQj9r5oG8zZk5yAnVC5aI2RKe0cK6I7AjX12JR309g+2fFd
pHeYNSHx9CFxMSk69SIxD3wbTdiabpB4khPy5en24qdIdzu8B5zQFm6LUs482M5PUdVGG/ret4oa
mjsUZcXOwjNrKPhWeujBnC4Kylo1R04XMJlRGhWELMGVVvSV8Vl6hKGA8orTz3g0P+jf79a3eEjM
/s2gygXUI3tsppFq2NztjS7cgcDJXZuITX/sX9QAzJFFFh1yegNGblp3xumrrqX0GAQwq7hE3GGj
sVwtTCrowzmzo1BzjYWvtDKGLesK7KFtdOlLa3GNacDI2S9o8Jqey0D/uKj9S66E6qXk07vuluYi
T/HaEShxehjEMCLFL7ZOo92TM0AP1rRCX+nWGsR83ddls21Bf/lxTRxyoSnhxuqT7GQrnfvf2mJB
o/1/cWRV2/yX2uLL50fz3qb/VVz8/aS/iYvhxWqKruuG7qBNRCfM6/091hbdMTZk4qxtxdJQ9v6I
i9csXE21ZZPobfS+2h/iYvnfERMrqsUvrL7zbtcQDwY43UDSrGuOhT/U4K39VzFxhsNSnoNoOBeD
3k24GjAYXgmVlMh5FVs/N//+fSLFxRFV1X/9Mpy92MxDOL0Ar7U82YrfVYpetHjmoEMeHaxYnyuI
+pi7g9Xlna1+b0sddzUG8HR1gkfjU2mX6qFYRpw+q1vcxjZOnY7wCVbTyeooL7CWQ8TEZp5UNXaP
9x5F7YZFFEQiELBmP+zkCNaANiy70akeAhu14OphbzCzd5jaO8zt+epyN1a/e7M638fVAx9ghs+S
4YlqwCFbXfLOKvTpVud8hZNRJVt+GwUSqoeSxnETSK48hzIogCcLA/64OvH11ZPf01KuVpe+sfr1
U4z7+ergz1cvPyGz7oy5X2Fxn2P2L/g9rBrVdMtCvPCQUlw5KxsgXSkBgQ0vQF7JAV28yGh+KRjN
QGkThUzDdmuttIFk5Q50VfGkJuG+NY3+oEvD16hHWMXH4j6FoIQPGX5BsJIMEIFGK9mAVvQT+dsQ
8mwCLmAflCsFYVp5CMoe6FFlSEh1x+KCeJrARfAJxcpRKObfwcpVGGwIC/rKWliALmAIenJCotJK
JlmboXkowDOA3ZU9Hb/K1RzLE7yH7KaJ6mjXd9tlpTs0YB4GcA+LWRpoSapda+W3S2W/IpHGs7gy
Ioqw5rLfD7RHBEEClMQEUsIGLaGtjAmCpH8NcT1vxpU/QUHijXVKSrwKbIrMfMK6C/hypVboMvyK
fiVZRCAtkh4xsUXJplAuJPieWS0wudEX7IaVg5KhhlYergtl1FrO+2DCHSiqSOU6Cbax6gJfkX+V
w1D4ifEuWVG7zYiR8mMT4kCT1md7yHJf54R0lbQpmLukfHtldV3ljunDr5Q4pKOa9A/9Gk+dCdYW
75hGVR2sIcZa9LfDaJeb0Cyf8AIAesGXuO2HYQSiCCg31zasETd6XSeeuhh306wwmYkIMskiHd08
nkJtao5VDUPVJOCRo60MYYqRLJ2bcrKR1eiShwsr3EzaQ6DuPd5q5Cu19ZE1+UdU9z44Y7SbunWX
dNmnLK8tcAN3Jqsn05jJVNXfC1bDLpFaxmYQy37jgBf4N2UuklW6W33QVE9i1TBhBL1VWMyqYfaW
RulGVqaPJRteiRxo9lDfwA91xbtd4bxu4ZtKmvZokwlNgZjvSlJrCETdSXI+JqW6X8dXF++Qw5em
Y3Iorpx6nPZdjyU5UAcgD7q8K5jWn7og/jLT/I7hcbM4YbIrMeRuYuqMkgmPcYzU0h03eq89qEX1
0KSkZ4CoZk6D9uT7xpKQ0evPcT73THvVm6Qxb9NOcpiYRDX8RgzdSm/LR8JDkkCKb6x02I3QSLis
yycSIPG3hfpxKjknrGRK/aZA+Vz0V4mWPnQ5mhXOLl1atgwApC7dSSVi/z73cnDhp5pY8SV+Nha6
H0tHDlFSA0ma2+yUoez3Y5KfVWIACDRygQvPZ+T1O/6W30s46FdaPl3Q2nNoqPW+r3Uv7KabmvBM
/GqttbdygK9W+jhLVeWGVqX52AuuQsv+wD02nhtW1HYKXDxoLexv9l2JHWAbZioFiNraGP0Su4Z2
DS7Mduk0sEJKCZ+QDPhqOou6W0oRxXVQG7DH/UquwZ+oyavuoA2tWC2FwEWZClPM72bDi3RE+7mN
2xy6NVO/zyo39pA8RiJPyDpQdf2tCiav7a/AQbKy1HysZJVfzUTvRoB5dVZcCvXrGK63p44sH9vU
yC9aE98pBJHVKNE9+gRwxhfpo9ft2EXLoHqqTsYKBmloQ0Mf+5Xt3BSBHwxSeMzKpXFJS4voArGg
lGZzQxERp3Nv4TaWt+oSdb5GMdabQVyvp9a09KwUDXPepMlvNUfjYejHZlEjqtsFaIlS+qzH4YUB
iXsT+C+9ci6j8ndVjtdcDM4NrRwX6wQUHT27dWRIjWF5dpKZYsX4FasI+oq8+YwgObhdMHKp7L7m
gDiNNo0ekq6t9tRQ/FIJly3i8S/aNBPcZBuRmKWfY6NCz6ZsUovGNIzg3jfXVRiZxtT3Avtr6XIW
byiDx5S1Zdux2s+hLEqgOBTH4NPNjGvZksyLRsfUm6eovKI98kEk0l0zz2e6IP0hGubiPARb7LW0
pNTsSel08FipNuy6AshaEs83TMAfa7lA05I4nDuUHY0Fhf8cQLowmVSvDPOO2CiaGZzICBNTA+5J
N1kAgD6duGiZqkvMHUBny4t+cjDgbgp7eu1G6gZBo70HdQCPhdcOrf4Lib+FlSY+l5Cd0Z3Ht3P+
ZKsh6LHsxtKX2rPkLNyks/llZCBwbQ0p76AOfhCxnOsM646XxA2QMuiNcnITr5x7FizndKyl89BH
J7kifqmGjLLX8QUCatzxYFZ7dT2fsGCNFbMMTPz+UCEKyDMn82TOJ7fuoQfE5UCf0Gn9SlE+68EB
PkcNdzSrl7w2Yg9a7ZczKB7CtHrXMaVD/M7i0+nC/dC2MwiiYSRjI/bkhp693gyk4aqNTZmK6nJL
f8GuWSaZDGyoyU9xCHklThsMr/GGVZXjaelwwzwSEu8UxfDyMHxpDMebNh73nT29g4CYXLtsCSfT
xs/wSGKhtW+L1PHLRXpVkyTeTa3Vn5grAPnNCFoaGgcgvLKyTie99LK0/lBYKR0au9sHwOeJWMlP
JflDc6eO3gKjwe9DGTanpPh9rju+7iy7GZjSnlomOeZy57V8WRS56RjZeuXLM+XUTMMwwOeXILys
P3tSplxNK1n+x/SSGcvI26CecKkNgPxDjRUHNXyy66y8vOoiTJ8EA0NCkjmAMCrhgs0/rVlL6XD0
jEV7eYx/F3yT9aKi757z8WDhlqWF48BpmoKZuiANC9sIqetKKqeRpNL4mY3duHBlrUJrkyQpxjN+
r4Ox3KNrWW8BnqpI04vMp5BC5WySb6VWq9AFRt22AT+5G5LorsDlcDakajW8MGHQzf6KY4A5SHao
MbptSJ3i8CyG31ab/l4S+QNT/n0Q0f2q9Ikpc9+/1dFib0TiMnEFnTtzfd8YxvxI5zLZm0UOLJSA
M6LDKr+k4exRsDCC4beObAQHE0DWfmndIeOmmSPIppBTzbg8FVr/S+1C7ILADXJs1WvX/CHP7eoW
GFMcGAe7BnWJwR5nk2Nf1WVc+onChXwJq8HXbMokixb259aatmZC5EsNj8jHnyWdMuKXQf3l10Yh
jzvDAj84kyTnNWAWETNLwwMYneuyaS4YbihHaXq5lzMdWQDXNTkAQBaBdQZ4GF+SkubFgoeZshEc
P1PKB0+uFE7ekphA6rQAGkyYqgnaGwbluDrLSTjgsa8/ZSetT+1qshBbvTpea4asHFQJxFlJ4po7
WYA3xsjQaGWNz9KcQ8FP57OOruISWZzYEFD3czL3h5HLJt6arNiRQyOhcU8uU55qMEfWabvlSBAm
mMqpJQZwKQyuQCpOfjJUxhYEgpuQCrrnQnFuWqs7Zfjf922w3M7JEOynNLDcUbaOk9VpbgpmAz2j
dZcNFcDLGONYkNTyE8FVNwkNuUmB1JmqYUTJ3iKUg4rzLGunvpqSqzoga4GBpFfKc1su8s1EDVpT
ZtIHNfMVSxtEND0I9ulUPtTtYp/yqr43nAr8aGHB4r9rZXu5WeQl3tRLXm+pWJK75uCZi1XTRGwQ
WNvRXqAZmtK9nI8IMVlZbIshptchK8+duhmYubnNkI+XUS1KsFnnMKCxvNhMTgVw8I/Y9jXe/S/3
2Wn2Kw6ZcQj+YGUPXBaxUVCq+SEQygS60nEb92vf+SgwhCCiU/xqf9+njxfjT1rXDyrmpSGfSSko
wq9v7J4g7ombMg/nNe1aPYW19h53Wk/mkY47S6phtDhOvm7C1zl+73f1e4iD7ls+/h3Prq+qZzpx
fvOXLHet9qWBzlqvT9FAOh2tDCNJPWvK8VYJqWOuB1AgxCaOdnvTK+2zUMIKedvPzbhq4MTuLNGe
041m27eAfPqwCD2hkhSvIW5kBnYWINbu567vX9DUELaGiE7NqpgWr0ZoC3Jvsflzp6PHNMbh9vyo
oZlroeoVYr/GCZdDqJz/kBH/oZoVsrJ6rdDPkXQtJKYsPCixdi0p2BP1A5Ek7/RBzsclLSxR0Z0D
BANHA3qQ9YZAFyJ9wkOxigij1dAkbqRVNGqeUzQHKhxGZowB3Q0wGnxL61cltqZcW5RNLOH/wnUl
yJMiAl5sVbJBI1mfrJeeERwAPrY3czXAlUQalvvZRnu84jK5LuBjQDx4TIsV9yP21QbgJPMT+qyS
5k1h2Ry71eYltvQm7fcGkWL9aglr1xuxlZHnsOnU6XVYHxrIftfl0TeiURx8sQKVJ7ZXp+dA28BT
cBTQvV89XMx1lI34w/mS1gOxooFuaQQwrn8xAJOaZAljqvYj/IooUcxdmAKOETfGis+A3V0fxzZA
TAb1Uty1LFbp44JnDVw8oleCryNCzQmmwKOw4mnEboHBfDNpPbh+uds6c3f7D/LLb73lKumcI9y2
JLfiClwl847wjwn1vNgXN2J3kQhehTzpIH7LWYajpkdcv/RnFnHBVhw4EksGMMM54iMT72qz/gXi
DxJ/y3TXl6tVDzg634kg56h/T21PUG/tzN48CoqqJUGXwtKaNQgsEoYS9c7QRyVzBXEqWQFUgjaV
cqL4SBAI01ml/uJGZESLrdnsGPB/9sWdsriTLte4cWbWyH9/HoR4GeXTut/1at68iM2fZy+tlh9a
+XOqJv62Wue4+97UayIPuFYwN1nvTAZAHnkTM87/PHLAAYQfkBuxJR44TFyHqd7MCBM4JNSk31QG
uCexBwjhb4QpR2te6r6zAEDzqAaSsrKRQ7kAj1MZfiUVZP6VdPq0vzOpBJ3qL7uka+8c8ntWKxs+
/Z+X17RW8nG7YBpcaV7iY4WA+Te4l7hvXH8gtv7ZQ1ASGvuhYEQXZlTBnSGAIJA3UtiY+BujdZmt
59clOHeufRDFZbJc0MytgnZLqO/FZj2rV7GVkBU03ZQzDWZbyPB/LKff3kPKuLW/1KuhtbyVxLcp
7I5/bArPKTzTvRVHww4nJYPkN8WodAp9n4K+FcgdzRzsDakjICcZSn7evtiNV0iP2BI3UVUjAugR
ba6YKwH++WYA/ewHI9A5u5fg9fCXCWqQ2CoYP6dBjfeUiRtfNQBHi/vFjdE2kwu/pqCJMrPCm6n9
raMKJ1DU7MUmAVnk1tEy97IVFks+JXnm65bYncKGFWi+EmW77D0aleHwY4wEomUyNulND3FYIlgE
stV/PQjXXQFJE8ekQf1tq4z6zR/Ht9gks9p0U7ArntitSHveZYpy+uNx4siWO+WiGJK2/ePgF4/5
+R01ybHgpCt66yucDXwC51MxrXguVFnfb1A8pTVXoMK0ynpteVz8RMiWBXJPgPai9Tr4l13xA8zD
lvffHZn/n46MRuqo+a9oL4/de/Rnqt/fnvB31AvUFlog0AUoW6ja2vz4z26MQjcGlJljKLIOMW2l
wPxnaLn6v2VCGdY4c8dUHAWey//4z3g/a6XAyBqnioXMS1H/rdBy1bC1f+jOOJoGbYbOj646psYf
W/16vyOQs/2P/6n8r5IlUVTO9nxlKlJEz3c9GMUY9semKYhawzqt+N786wP0bLdyxVmOthCmPXqP
N3FkIKxxwI4WFvxnc3SehtIYiZrTz+Fcx1TpEfhYyrhvevvcNNII61u3EeUtXxMyzRsgm42nQM6k
1JYmWAgk05N0FtXmFFoIyVTSwqzwAjmRcztKXpmNvUCJsKibjWQqUJvnfJ12at7XaL8cpA260qKW
I2su71OkyvFoLJ74S+zcYaIvNikm2Mu92ARymg0nGwyBPwQI5iIGvb89QYyN3x/FHy8jnvXHpyQe
Je6UwTXF7aLseupoFBbEfCWtzeHlmx5GCiHdhehB2ObFXeIGvR12xXVe88/u08eOybf4SSbm4WKT
vgrTIvFMsS+e/rMr7vv5NYV4otj/h81//dvFC/28LvZZ44ADHTfk2FRH2eYiIbaGdVds/fygTbnc
/OyKLVRVyInE5s9Tfl5GPEXsRllGBEkMFOyfPViB+YPYcv2lf7zi973i6Qb2QK7/6/uLScpdyFcS
O395Tz+/T7zWX36V2AXtSNy5qg/+z3NRiPPpi/2I+GGvqIbABU2PZLoQt/E6Zo8Coio2s9VHaOI7
zsKm3Im7vh9YrD/4ecj3a4hHfz9o/fHP7h8/Tr/NLTpz2+9N8ai/vJzY/b//WPyKP94lepTQjQiO
QQKWFSSirVPldP1TxCNrMWl2Rqnym04ZWAOtEIZynUqKB4mHi10YA8lxvBP3ijt+XmkRUxmxn60v
L7Z+nlkIN8/Pc2zMnW6fq4nLOoxUIVY3nVKsZcSfzR5VxTFXWAiJn09FniKOciArSmSiGcQ2+pTN
dR9l7cAc8JZwQ+OgFHl7xILfwiZB6D8P0tbqpHm/xJNXCR+W8O9/byqrA9Lg00zJqsI0+b0p7o06
66QnYbQTe+JGPFE87mf3j5cUd4ofiwf+PE/cF8Aq8cqkiLZ1CAaWikD5MaxszyUgSKknX0IuMh0O
toXIJOve7HVlKG40AVkkI4ChXawXFdIskTehbxdBA6MD31a3AnNfLLKfzvVl0Wso+xlARWEVEkY6
0zg3OcwZ4Sr7Zz5UcV9hapTwVBCZwh+9NBqFwrxOGNgb7RlwOAlnlmLukWJpOxINp2MQcpOZUEji
RXmIEcMjhyH/7BgMwQM029s2DnqvaljzdDEkMvAcdETW3byhvNzxV9AkSaj9p8sxUUFssDRT6E0P
dA2Fy79Cmna0mtoBNdXT5qzHg9I/Gdrwrtk9+VptWJ/ioq9OTosg2HGw7ueyFmwnZbkP8GeYVS/v
f9ItSB1vjyLnorUbfW/B/fxehcYNRU2Tzo1wcYqiRVutNFWx+XNnPMjXGnrKrahZiBtRNPnZFVvN
LClbLdcvP6544lHbnUX6B7EOsAQjU5bhSoEE6qSd2ZiVL4H2ZHGZg38y8RaxFh/IPO9vVGcYvw9E
QcD4OfzElrivBvgC1FvH42rJJ6ksCSRYz4JqZjZuNA7Kr599sYWgaFqRZ7CvbS2jWz1Mx7Sy1m9Y
Yz1VIDLexGI/svnRVAd8KyNYkUK3qCuQeIXIUS7AM9ujJPom0/F7s0OR2LfqIVqWbTBiGQobGyF4
RZc8DFFbrEjDtFRQBaw3NWqCcWZusgaWoH23j6226H6MQsIthfFywgCDvXCLUDaaNhon8sqJdId4
r8y3bbKd71lPatGhvZ/ebLr/Af0FF0Xu8pTtpa8yQgzt1zlBMGTHeCnyRTcl7HVXhS/0QyEkNRRd
+pfNL6260JQm2VRFzhZthkn1NtZAX6OFShR5cGuwkMfLJZRvlBn81u8+eEc5z0snjadR+y2QTPvd
00gxTtrI0XuunXug89nRnk69vc/CLfSyxMGj8xLNh3z5VNVNggq1oiozbo3wgClAlmgS0y/zBnvY
jvqjqe91A1b0aQifrU8y9Gbj0XA2Zb9plH2TXJXmU0QzKTsHEWHANClOenouoqtGPlTyHnZV223K
AbrpblncBZp1haiej1OV3JYBR+dtxVfkAPXOQbI9bfGkrwli6IqhR9HWTD7hTbxiAGEb+QB8ParL
/Xm274psN/bPORLxPryput/msGuO9ol8xJoVz7CDjp3MlBv9IjsQV+vZ9l5nkZdTU7mj2dnrXiBf
wuFo2mRKAZ7ba+8j6u6i3MkkOqQHNT3nhDhRtYXS5njk/UR8vtpDrD1RsMpvwLnOK+RiR4hw96XS
AntpnmDrT0QUfK1JqczXrpWrvPWlbA8Uxow2KMtLZ5fRbn1KTjQnxuuQkMnH7gpim70JOy8NtiUV
8A5a/wFgVxUdyKc1ms+ODKDshG7GTj2F+mSwpfFnqx/JwpT6uJAD2i5n2bnFJlWaO7vZRcuxsW7S
/pTEx2HhvKDSn1GFT7/K8Elvr0KOoxPtAj7vZAF6ADl6g/9H+ipC5u+oS31iSdwpOlYYP7QNuHF9
2GGwMb44Z3XjdwSzYCL7z4fbqHyVzW2RHnA0a/L6gfE5AWJxITRzdKrWvrYPSFjz3NNqzxxcXqx7
AyZsTB6V0rLYzh3gFtdwvCK5AhaOz25E/GCfyAgCrSGfqztD2ij6g4OaV97rkd8eaKYFjT+hD0Jh
tWwgsDQd3jICIxq/ImKkdQFygXPYTG/TI+bHZK84m8y47dQD/g13GM5Gt52T7bTjzwQgRabSvu8O
40Iyn6t8Jm8malNEOWO7A/4yqndjfrYAsD+okq9LryT9xdZ1/GJMNBeh+h4Vkxm4l7862rHlVAD+
o9zAqXTl+G6ZcncB1chZ2yQHOa68ECkK2CJqvHDMc38cTyrRyQZABLdJj2zT2yGKFshdJ52T5qPL
8TPquCUeevt6Re4m+9xxF4Dpv+ktO4+UNghNvKDnD+jrc212ANUfowAw7XZ8RZpiWjuyNHsiSvMd
y6LyhVBkh4ETC6Dpy4D14fEDDyc0nVbeXrlwMFtXuG1P+W4NZaWJtgUYYPcufgqAtW5ICdgi/JRo
PApn8DEfWThpoVud+hdDo962t7JNt+/v1N+BtkmbPW8NQWkV6C7w36ba8Z6CdmfnxCnQNXJJ/3us
nrFn6SjpnVN2knv6H9tSvSf4ssNLzlCskCgwnk15G3308WWhx9ofJDh69KnR/M6UjeLLgIiK+Cp6
d4/Fc35FGftaf5A23XIXxWR1umr9pmnX+Nd6xCgI2FAOyIk/1DstuyLcV9KpqtMIIYbxEa5YbW8s
6eRkt/jCptTLb+PcVXRkNCik3DnbdzfOM5Im51f5ZJ0yfT/tAf3d00qv9EN4uwDBcanGT89O69nz
DgMfIE1InznnsuQnL7KGMZ+YSxVkISnCXOu8IPacyMfYIjEL5uw7044k4LFfHvTlOM+3OKnS9t2R
zx2WQbyiK0OUL9nj4UYCQRvOpauX9w999DAvWMUJrIRfTLcqoxu9K/p7AtrH+ZVUdtLgFtIon/OW
xmh3pYbXQzTh1XcHeavRXsx2mX0nYx2r92lwNqf9wMgSH2EPxvX7WJ0V6dSCWbY3RLhgK8Qji9Ub
PmMW4SWimY9l1iVlYvhtv/MuryMydU+8enpiQROhlx7c1HSjB+hPu/GOlE9F9Rfy97DF9RSjd4Sb
1Bt6zd2HYrnljuiktPcfZMKHPPOI7spNtpbHqf6LPm31XM2+eZNuyI291dLtskW1fJpvzGajvQX7
LvFKOqcbjjRrk1I9/V0xHDyFD4TryffWZUw2awC6t5pQnifHpzsINzF81G/s3+REXoVXn80z5hTj
kqB2AyIXQHX0cHQ/soN51utc446oEi/Y5x6fqYswxiXu8+6X+1lt+l/t1vQPkeyqN9ql2Ks3M4MC
E4BHfVzPmOI5eZY1dw1UfDbucOBpFqIsf6o2wQNaUP7HusdDR/JRhwNR9SnZO35wE6AcVR+zeGuj
AWg9UJqkyBkWFhqPqHOmUESNgAMcNwcMShgto84r39pddR1vwFvJ8i5s7+jmlm4R0PZptvMmPur+
4OHnoM9MMOJQXJajhrhD8T/IhvCWfaJuenC7zwe998e3IPS0MwHgWLrd9iL9kp+AqNAGbd9DTgPA
PrfGPr+VH8NjisSUS4Kbm16QXIbOLR/LXcK72sW39isiNH6mPOcIAfCGfwDORLnCWyvcqDyU5JZ7
Edo/Alw4Zl0U/rdtSgwAMXKu8SxzhlEmYvX0qDwQJjrcq0/tpfCL7XBjnPFcDjfpyfQ0n4N92xOb
xofmGWft3F6Gm+YQ7N5wr6GgOdcXxA+Ia/YSu060ueL0RrqTtuxiwmsecFTg3NguTBDm4p5HQJZy
Wemc8Te8dgcDZdb7vLGPwfGtfZ/O+WXyjdK1d8w+zkTjnSPVJbyez5EG1wbAkIvtxU2uAi93eYhf
XmVbghe85KY7UCSuHtJL9SC9xHeT378nD2R6PViu/FU/EU9wMNzKRzTcvYbP5BMZvvOA7ti0GAJ8
bkmnanyMQx/dMyMZhw6fMHmP5DgzQUTyCcc9dMeb5a452yDiD+lF2hu+dTYeKt/yA49Gx03hxVvr
ldxOqOfRldl4y2vvqR4hUx4jlEwYq2u+Stq+xALEFhZJbxfumJQcshOHw1Py0J3Hr/SCjfZcv2fM
eqh8vchfL/klvqMf9YXf6Xe+l/kkGGOMk3HqUQR7KA4ZP+/7q0L1tv2b/BjfmiXxYnzxkPG5fZA/
UQRISFy8+ZH4pcl9cD76t07lm01P9W2+t9/1x+Z1vjAQMkDq781r8kv3xksS+tN9ekpP6qPpDTf1
rf6IUtPjQ92pV9x6iy/xCz5wzzP6bEkR8KkVGmdrb3pAml7Wg24vPaMqZnjrMYF3bv2GKLm/il0E
sLyT/FbZF9dcEo/1J8cq1P/CPSwn8sEfl1PIGNM9l+mmvOLqlH6K4757Tq6jyOXfxFnkT6ec74vM
+5XceyRfY/Vwyi4BqZzP8ScRot0zP+NkWmVuygn3C6FLsQ4O1835mAB1cs34WD6SeylAMu0FIw3v
Le5Xfd5h8OiATD9KH/IV47LpGdvpQFIsZ8uNeQz302HiC5kv0+/mFZ8otsstx3vxMDIl/4VzBLnX
k3S9bJVtuC+5IiXKHvGS/DRqL+lOPoSH+DBtuBYP9ZZs9aN0pV11Zbyx7vJPfKcGrFLnN3IzIJw5
QktaVOmzbblEVEe38528s66Xcz/fplfAmRlq/w97Z7LcuJZl2V8Jqzmi0DdlVTkgwV4k1culCUxy
l6Pve3x9LVxGBPUULyIz52nuBgMpAATYABfn7L32EPNbkV/Bpq66rXf7Gd71vNXDMo0RUbpYeP19
dA7vppdBnADFWcJjdMuFSF/UT/kn+TecVOSF8YFDh/8k8sFOC7kMfvRHkxPBc7PL3GGncKv23pzL
vfORJitJWvb3ZKHZ78xVr8EP46Y7m8O819MNmGZSApplW8HHXHQP1ov8VJ0JuAH3nd7N44M35aN8
YxcjhNKGW3524830wgWx+0Agw+4BkeJkzImNIUJ/rDktoSvF670Y9+Pqo9sywiM65V472a6/oB26
DJb+qjpzLuUy+Talx37c1E/JmVNecu6PvK/xVl6WK+lA81Q5Ey3KL5Qh0FJ5k3dY5cwbZ2Xv+OHr
sA6WcDndbDtwujE3zhlA+CnfgjIxHv2Xal24I/WqRcBp7NnffgRusTLQK3BNG+7Mm26Rc8GLzuz3
UK7QzvN7Gdbcjb2UXHE+rF8TQsWl8Ut5Nc421+5o7Zyyl+Jg7poDSdjOvRqtsDq00YpLmnrLcJA6
DF/aJ8DanJ6rXb+sXOmgPNibcsMIlS1vbm3XuGdM0X/a89H7++6Qb6Zt+9lxntimW/gtS2UbraOH
8C6+Mw5krtyvK3WpvKh8BWL8v676RPZofcdv1numtsgHqH9qoZuFK/l5fB/fi9vqMb5PT81NxlnQ
+umcg0frQTmjkZx23t7cpCf7Tl5FbvT6gZr+fjh0/Jy17fzPJEy4X5DUZT6r78mthIi7WPTJFpdc
0y2lHyTcaOTVMYSCzLj4YQdHrjTyc+3dYN1lXLw392gZNg7l3R33C3fRWoH5Mn9r1SdQ1BjTUV32
u+HR3+s7Z8I1vlbt1WR9yiMYN/+OUE0+xQmL6WPziDzR32M9hiKTPeb3zgs78eFvGOBHCHKFBiHu
GFiRSahxb8T9kajCfQOdXZ6rvQXWH0grc/NAKCPEnJBHiLlLNcpW2nXeR3fchfxdTSN0NH8m3/EJ
KVyovUYkz1zTFftDBBCJsAivekt5iPtp2AU+HklUxDut6JdKU1s7BQc5yqpDLb11FHOUqVvPQs5y
7gWPcj5jhXmPYB7BbsMZHiOgk/2zSk1+UyU+N8DzhFsXU5bMnf+PLFYxV9datZ20/pLHWkdzVV9k
sVIAQl8hZuNGJnablvDCnGF3WUCSUYjlOLKffLsis8gn363Psvt8KgF5ZHMkkcigHbXyttKpDeJ/
aPdKRItpmKVeQaAAtxzjDwVOcDqRmBkFjKiLwadBBbCVQTk21Dg5joXJMGjeY9TAdATkSLaWRhw6
CAIL9KlTfsKAzQm3lM7UaLeEMCacONknzdeQmeQvQ0f4EppdgtPnhntjze0RMdsOmK/zUC84m84l
XVHjFXVdMWeJZl1flocU0dkmmnVAYnKVAV2fKyQIGxUAfz+bWd5C9CNkQULwIx6KiTyzD7ueOzBR
BxWTQpJK9ZL/a3reXdOm3VrUZS+1WnWiLQ8piOls19wSU1YsZAvRzDBXysd/zKGAgBU9Pycm3x6K
5cRqsVTQRkmz8Q00FIXu+jOW6095sJf0VjkBxC0/VZnrDFH2B6VRVXJ/SforOK6BIuV+nCUlpaIN
myifTqm361vCKdSWxKFLT3/uSgl5QDHPxbZzmLIgdqMJPYZsZsrKK6kywq63uoOitRgiK2XdzXlo
E+6XfUlVnU/DfLZUu91dHok/OLJtuUgCUc2IRcSTYr3LYzHbDSsnswoi3qi5Gpzw1QrNXEOoEv0k
Yw4EusyLp8Uko1e5T+bJ9eH1ryXKqaHscEP9Ywnxx8tWtLaqsC79409mn93ZrdXAloAI2smhskST
aRxDZ456VOsxpspAguqgI6lWKKd7Od9tSe/UFYmnr3liVJvc0XfXv4k5v2Ape5rZtGIFzSxrGe44
GxCTUpX40AjOgByMvt0VC4mVqF4DqlJEG3FefCCxaSKqft7U9dnLY7GCWFVsNLJwD3zZyy87If5+
Xf26zmXz15e/bHgw/GxdVd3Dt1XEFtFbVzjyqGlfN3Nd7vuefXksduL7S10fl0acbFQAVZdVxCYv
s9+P7nKgYk3v+h5/eaXLrFjgcoBEvHtLsA365eMQG/yX74l4ZexTf//wvryv1+P8djDitf5pD64v
Mb1Njf5Em+5VEPKF61KolcTk23PfHv7ZIpT/qWt924wimlbXxcXcdRmx2Yvr87rM9c9/9tz3lxGb
+LbZyzKWNt2jFc3Rt3KlhHjCKcvHKrMp64jsRPqa7Xy9FX/99tASHU5kmgjw5oktuqhi8cuseDan
1qSCPd382SbEEmJy3Yx4+GVv/uV633bsX25GLHd9JbG963PD3AX7H+3Rf0V7RDSUZvw77dHps3v/
9Ucv+GWVv6uPZomRRtCUqeiWjpjoi/pIlf8gN5JtzXRwjdukxthf5EYGciPD5FlbV/laKeZ/ywxu
zKKmP5jBTcWyLFNVER05jFaNb3KjoNGHLqsK7Rj4hBV0lbHCtkI92snJZQ3aZMlQEOtwCs4gwDI9
RcsmDug8z4SxSa2evBy3bWfAujMlb5M1arWiNlJIhAk1QNCXTcW9Xq4CZpSU4V0h8zdAvL9qib+h
J0H/SmYg2BFrnbRKxpjNeqpSb1w5EWp0R8luvTo3NvQUq9gnEhSbqpqT7z1VxbjMpjCCkjHRXQwY
sUXNg9YOJXZE/dHWfGUOZ2nWSiX7S7nvsNuo3Y6+rAzRyiAfuh3qZ669j1AdnqtEzl80B9hfNpwc
26thCdEA0bqeCi6W1L2tl2dySAjEI02F1qHy0wJcsfJg4CxDBtwHT9X3idymt5I999OD3nVUQqRA
P6aMNZM7iQJxE6cVMd7ySzub0JXp4NAiyT2/eCVPGcvYeJyKIHD7rlSgu/V7O0BMEQLKWA3ydBf3
rwZBrgu+EjVWCnyE/aTcO35HKXNeA1YscUUmVmTVRoKLjpWuZACFxaoxsTeDmSyrqOuwV9waU1gA
/UnrlYa2MtwoaYKVqNR5s4vfbavA75DbZYBTECZPtoal7q0d/ZeJOWhZ294yCTTzAEvVO1FQoW4y
jbVx7kGZrLL4rJfA6QCGQNV3+t9W3b8ORlpuQY+t/Ci08I8RHNgOlosvjK5qxO18mCX1biLO04Ca
sjAwBy2tGUZl0OUMelWHRUOpMZcbC3kB9EbSsxq723ctIJ3QoiYHAgj6xwSfo5PmLlEfH7WxIrW9
co5mMoKrtGJtlfiEnnbd3rv1Iyk8JnFHK5X3Jp8iiXKkWySKtpjylGDwvuN3YI9kYcFxooqnJslt
UcoHDx7jjfVgq7G/9escr3T726g671gq+UeGsWZTzylrkK+4KwRQRiy4/OLrtbPw7V7n7fEOk+zk
BH7iCpfoQHUEbJ40hAF96lcHDYdHPvXaS1zY6xBeaVhBQkWivEgsRztEKNWXmadPNLsA6+qh/+SY
fQc+VONr28iF66Uymtqh3gQ1KY6eMnTHik8RKL2zCUJiETspplwBOWcrawn5hlSxvLqyb9nrrW2q
/Ob7xFhBMCUEO85eCKStb2wSEpe19qglQftattlD4mdPGLw7N+8SY4tYpXZJKBi63j9UQOx2Y1Bh
6iGPkajifno2ycpeAGKS3iWNxnRf9xCPnBp+OucQ2+u2iiTtYl2TT9UMhPImCYNlmL6osxMvVWFw
FRjniXglFj4hAf1kp/ZNoKvpdj5dZTjUwej5OMBeCYk5NrLdfpZAh28s2buZ7LxbM/yEOQ8k8lDL
vAejGuSuLDX5MZQAD0HSf1WNYm5ThcMKcBxKpBpwp2djnSJsV3cnaUjOnhPXW9MKvV1Y6MkRSmZP
/6+zqfUD7DEaqVsZdQ0ZiVTXVWkGDJ6rzFpJHdVuWTGUTdU5nhulvb+0PO+5IZzssaXKCESV+qmK
PD9OTXufy/Td/Hq65TibUeOdUPE/hx3QwTxKbwJ8w5dJEkXHzPB2taXzc+Mjl0yFrk/fNARYDp+M
doyH2A/1GchL7NzYHdqMErrRFPtSNt/wP0JT9dMD534ctzoZ49BuJVeorcREm3VXbTAH/lwfi7lM
M7mHE5Ksy9/H+XZOPBZ/vz68LCmetIRiRfzpy6z404AXel0Pyq3YhFhEPP9tiy0y6r1GfIb9rs73
Ie18H+KIgXYw39dcZqX5Rkg8FnNiITG5rhOLGxLxZ1sMp69/uq5zfU6sLf5ATYOR+jxmH8Xtj3jy
z/dAEvslFri8nNjKl9nLauJVLrNwHg/83DHfzAfzfdPisdjGnx7rZRPfjlOsM8x3RMN8b3Td7nW5
mpupcb6r+nIUYrXLAYoFry99fU++Ly4W/HJ0Yp0ve3p9xcuaXzYvNgpngNvL6x4W892nMd+HVuKW
VKwvJmQLc8sqtv9lJ8SfrjtacOtbzPfAnAJffYO74uvfpPmeOYZdBzmDfKq4QfBUwbo+RjlNy9z3
dbhTOHlhKt2l8w25NeJmioo5r2TIZvmYePb6pwa/w8b0pP2358VDY15ZbOH618tWalFK+LJFIBFU
uhF3DSUeU1JGotlgE3bEHCzErDSXOy6PxxCyXpCFtvvlycyLu12cv1wWEX8Q63nBqKwHuT97FLw4
D8wVEsArxO+g6ebUT00lobhSzlUWzDhUTua5ajYPaXM1Rm8S6jIp4q7pFDoeEW7z7138RAtxKijU
kzrXdzCJHipn4nI1134YA2c7u0boU3efVv3JmVxHhDa+JaJwBBGJSLZ5Mor60zwx59LTnz28LidW
49MoFkRbLQuqa9thKA5DTX1TL7IF2JiPLHAq6gRz3dGZ8PHqWv/qpeZDjlUd5Ap9FiFBFGJE4SkU
D8sB/SWE5i3sWY0hDuFI+L9kRzL3jhXVS5B0LQ5Jv9+LST3P2ag4Ka6TO7/VZ9bynPvuzFnw8jwn
HhYNOvPOznfSYAYHMQGzjUBj5GqedwplbK7A2QHwL/3N+SMVdV8xASNOndeztgJnf9UjtoS7F4ox
R6sXRPI4nhZuzMG8rXpi60fYtcuRUB0MX7AbE0/aJpRCJQPsri5CzzPJAA5tEs+G3hpWkRZVKI8U
bW9ZNa0mX6qgDEWkd4haZaWitCMAA5lR+Uq+1LFiRMLljI8qGu5hgqNBhYerrrRYh+RbNh72Z9Pb
Ef9jjJNCGBAeaxAllt4TgE2BAATOnN0w18PFXG/C28Caf8k2GtS5bE/42yrjvmWfzuHepSz9bc4x
MfpwTwAQU+v24jPgm102W6w7CMaIUQSZyPtvzZO+sZVdmdyLqrs8e/vABFL99RJtK5d1v7kGh8Qi
47uffbEXYeiUMTRgmCeK6+qs7jbwQqeonijUhaHmL6/RFUKPKyb+OMexzSLRXsoUUuF0EE5CeWuM
2DJRLI4QMxC/iTyZ6xdQzH17bmzaBHkkDXJ7Phs6Vk7Hy1/XjAJng/GcaD4f0pfHphWEK+7PUCiS
MI+4+I95J6LRIA7ZKeAl49TwLt5dcXjiC5dOszT+qn61PQLDiKoWVl1xwGLuOhHPNTFwgzkJ61vM
xSUa4qpNHqoCRFBTl0gp+PaIr5CYu06uOTtcTRiuRvpWFNmF61YU8MXk+nBM5Nfe9xMACiTlCg+J
KLtfZjWIBYvONnRg4bhlhOn2Wm3/9hCawjrVfI+4Ddy112K7mBvnND4x56tAQfla7O1eQ7uHgvaz
kUdIznO7QkyCoC5Wg8fnBQbY2+p6hjoEykgYo7KdS0ni/RO9GzEnnrs+bJJsX6uVMoNhzE1LdjD0
Zr5GE2kHI2XOA75UFSULbdGohyW78A2cNCPXPHFAOj9pI6cx0stdjfaHm0BkNmriqsDP+WVVw14l
5C+C5d/J6tn2UNyrnWXiHdARVYzAKuJATg6DFt34YfTY9w3BxXWRrJRKhxcqimax7c8x55zQ596W
OIrLr0CS3S7roG9MZJyS+OcfWuIdK3+E4zyL80HlxOshSB4FM0l88GLu+mWwcOTu9YdsyLJlBe/V
HeZ7Iz15HxRE9U6VGQdrnkjcDEplEy+Fv7QRVzWnD/dJAQPMcXAslvY2lIN1F7TPbeFI6LkS3y0T
DcpyF1QpyG3jBlPQsKEnFR0aPWs3Vl3clTGQZX2y0GaECc1z2JnuWLYtsmKglFgpEPtbOeEOkxpv
AxnRclHvtEhtuSEAFwW+isOc/R46jG0EZvNjxcsNcL1cah2877M3HTGFgkLGsekvyPNYWzRFLNpQ
q6SVnjVs0JnanZJU71ZW7dzaEcmxdlU99uZG47Z3edm6nvN0Enu2K14Huoi2LOWbNLNcH439IqXp
rDTIT00zd9NaRm81X93r2ZETKDPrpVFuCkWmryqeE3+dIrRrVd08Bi3nmmnynzwv8dZR4+eHWv+Y
dGncq7WvHBDTwp6lTQN8eh+WHS7wGshvmnmQgBqEWfEEw3J+A3BG1zBv1Btgw+eKusBKnhANS7+D
mo0GZfdDqX0EP32zwoGgAotD4jg4qMznNC4xySTJp/kif+o1v0W7IuW1lh/AQNAy219N2GJOOIM9
R2n2dAzNndWdLXuIVlEQtMuMBh4EzgRUnliAXy9o/3erq3AjRBCyOtlzuya0Z6RVfzm2oOgsVDL0
XXGJ8fbNky7FCdZRZHGTltPMOL3kY/XsS83EzfakLCdL4e0x42dI9jiyY4QnmhWOx6jJbFcrwP02
XB3Eu5MKM5Ie0mqfpNwh5ZQuLDebcKbnuS8ZNeJJkUEj1eOB8PdgIxZR5x+XmLtOxGLmNd9GPBYb
iMMMzjJ+WbHwl+XErKya8Ypc+9+XdcVzadTvwkyOl5nxM5YJJMmTpHT7vPHJ+9YltzaiB/w809GZ
lPh+rDz0bf19VBF5qKlIMmEPUUKTxrXmaagB5WFhjM6H36fPUzHCgk56gtGHzlwUU4dmbCqh6ZvF
i99mm9RWVpQs0IIGCIWqzFcXpdYB/q6GA7SC6qc3IEfrC+ctF9GGIzUlrystGlltDw+ImqQkx8O+
7ybpHs7WT4WMQVvT32rNRsXj997ZCvzq6Cm4HrI4HN+tKryZ4Cc/qdS+tpSYSMLujO4tlg7i772W
ALwhcmUPnMR7KJX2yRym4V0PaiLAU886gZ1ACVS3hGlTcnkHHnefqR7xtkmOqhcG3q6ZekB48x9r
eaEMbfxeO3GybiccAZFvZU9VMJ3EVnnX+KqHhn6cHV9ng7owpkterrGl1yACudwXlUqTEpx5Ohao
ESn/0yKl/T0402upQKzKMqNFS+FMzz0aeHEQY9MDeq9D7aaoS+WWu5+ZHTmfaUwQ+/WIfMWTK+/O
mkLlQN7CSHWNvZ2oKUyOGf9IpWraWEOjbJSkRdrjUXCc96odEbIHkakeeguSnxFDUbu8Oz5AprAJ
tdvOH5WbTBsRac+bHIlQ7AZDfR4zyEr5mMPhqJv+NQXDJNYMcjsC+aGhBTes+AG445t4Xk5C4GO+
N5zVMdWOWNZ6eBzsgxLkJzuRyycqg/muHirSbCTTfzf6ywesl3ydwqo2d10vt49hPN2LDfYF1LLO
sJtTgGTglOco+sQuGnb2pMpgG0vkBKu6beO9YkSQo+f9l+uDE6j92wScHYKI5m1V2TKA+yYIfdmb
CV/tUnzFCGjwzuJrJ1bUS3KWjFy911GhHAIbZpbY/UxheKla+XOIUklJZfAnJRpoOJTOXeRTYHVG
LfuZtfqeJFj1ZbAnMqNVaHQ+JP87f5jV6PMS8Fx2hilFP4iKitb6WJX7ghPSXS0ZCr/BNP8ZDvrG
I3jgRxtmzirQIAUFc3VUyc2to/FFE9uBaEg+RhK8MtrC4OJr9l4hqel2JMX6sh0jhC/dS91rAgdk
JVkkkwxaFtxWlR/Ck+CV/DR3Sa/0XmvHKlZxkfYHbgyUM2ViEs/nva2GeglpvnnzR/RNjadyobfT
8ixDWbtsw0TznjaG/TaVloOmV4luspw6dBJM3WWJFj53N031u10bmhslenMDy18+GXOulHiVgXOA
E9nvSW4jFIVlcFObQXGyaqDnYkedbmsCRb8RC8hFi7WmqcJj01jOkUuEd1kKhnURjdZH15pEbZhW
fYztZuIrqESU8OvkZ/K3Hcphlg96rx01vUeVymu5cdUrH9Q1L/tTyvaylaTg5EmVdxOGTeuWmp58
pNJB7I8yFdoyA4RxKrpKvmk9Qre8KVHfO/1FLEDY1ris5FI/NcpY3Oh1arqN36BHa/l4SCBBylhU
v2jpUIrsG/meEIOCa9tUI8nNuvvJRpjaKWb5qwbbmpit/l5qqbRMQrZR8v08ZOzjqgPl/iw1/v1l
a07wUNi58exJibSimxUfLEXST3yZwFcGtvdu82GJRWOtgbXWhuW9kevdNo89tFx5btznJg0NsUiW
D8uM4uw7pPbILeKyOqmK3h9io4Zw0RXli5yUt2JRfj2PrVw1z5RWgKTyk9iXkx2ce/QOjHyy+kND
IK/PR6xxU7swG1O6U8ZRxTpVSZvJ1KIHy6cknTHK/0WqL6DzTnqLJD1zfTchwQNM16AfGt8eVmHK
z0uf8PzNb4+p2mSaVCF+n6ZEUDYoezXMqvNQSzKMyGIeGb2IJafWI9alU5S7waNB3I+E9DRddRja
sn0gOg9l97zB0U9Wue6Mb1JUkLYLLv4IXSe4GVpyR1rPCn5MbXwUx+IUzg+5a7UnK5CQbWXYhGLA
BGfFknpCePjCKd1RvEEld3JEOk/VXUdSzA7kyLhpYt94CDtsVmIRz/TXNu2qNw/msWurTn+0VCm/
8XQcb0ZYNz+UVDmIRanUvYdBxnUyhb1MiEG6UWCd7czMse/MKR0XQaHpP9u0WqlOJb3Grea5fZPX
N2AkgxOAqtBlENl8pPbd2KbGz0FKuCg6FiZhwpZAzurA5POufQGkfxTbChr5txT50SP9BbJshnbY
thOXbstvkfzN2+hCh1xgT/nhGFO3msxgOERT5p/TOiejcN4fMREPW9+RTuAe+gMckG4lVpvXF0to
/v5/euP/xd64Q2/5f//H//05/B//M3ffm/e/fIo1T+/p5//7X6fP/i/b9xRaf1h9fgV00FWf1/xb
i9yS/2oqiq2YADBgafwdzmGpfwV3A6zXUEFiUCT6gkoHsD7DPBxAU4DWDe3aLdfVv5oOVA6a25Zi
EJer/Xe65cY3NIduW3TZNNPW5/Y7ABH24SuaQyfXxy85q23nTJw4NOHm4tAMV9JTeZNsLXM5qevS
2nvqiqzN9rF513/6j80zTjXy8Qgh8Mb1gGxfemmwdXkbBUdjtsEyaFThQt46kZuSyUb15SlGC5/t
Cu8+2WD3W2fvdOS5LeRuIvXc4En5VR4c19o5LhjAL5/J7YUC/5eMPnQeZs0MFEF18FUPcDlGskMc
w4DgYzrqH4+x8lSijVN7IqfZem4V5T5oJ1xJ2m3U8yOv2t+SxMWiiMNXI1Tu//2LQ1n5k1fX+aSo
i8mWbGjfXp3h+1Ayupi29pPTH+Tf+X111oOl/Nas099grObbyt/Wg36fk5h2oIwWP0hr++g82FjA
zmWx0u+U6qjcUOl5T0/TLr7D5VSfONn3d22xrFfhaXy39VnXazxY0WaK3Hw7YDcLbrRbeVPYnz63
PSuJYXL8CZHLvNVfqaPkhIQvwPwaR8zsaC5nBwgMzaf0qcPSre1wCqXWihGJNi2InaNUCjGWxJ/6
Jr0hIeUXInJtS/faRjBuuZQEbLd6KE8K1tMDpr295qZv+RPq+uBn9MjhrIeX7Pe0YaASrsOjtyWQ
McbU9u7b2/6mPYPjttfR57hN3dadMBp5MMgXv9UDCPTG8ReRtOM2v/4gIKi1FpKbfgBmHnRX2lVv
ne2m6qp6QqZALwu3Mggm/3GuIT/hH0yiu/F2spaYtFCR24/5XfxJlxq/pXTMH43NdI9CGCNg/yj3
9CNd3g7/ZvyRvZtr/M0enOffEazco8m4WtnHPv4z/Ebbzl73ZK9ELhps7FjY+MzxR5fynT5OQNQI
psrkO11ekzVo3VVv/cH8yG+9c4Mo9wGiJlbbLt+G+JYapO/hRjoRyHpCwD5t/VvzQPALdrWEFvWy
eE/2pU1AyyK4y11Mwyt/rbZrAgVlYNQfTbSKEaBgKDBdY+n9wAZe5LfhYxMc7YNOYit3BzApV/jm
DtNGXwcrHbE9pvlsYbwqv7xjoS7M4/SjJnbQTc8oId6Co3rUfN7aGrM/BnVlAQ7ZA7+9sW4GMHDR
Br7vixMtMt0F0Jx8VnfkDg0nNVzoZ/lVpWt87++sCsb8Asp2ri57Zek8drwTeNoahBA3UOrVbfTe
7qplelbvFbzYT/6HeWrrQ4PF5sV7su9AbPPVJmytccnI0nbmKT33yF1WGNatu1pfEfxZbLOPfp0V
y2hbbpMfjsv5hMsgYQBH59Z5pm2TU/8qlsOqWab8OhbJZ3fSeTcPavQY5cvyzFX/XM/0fq7CEL4W
Vrzvf1D2su50wmC7hbqgooxP9d3chkBbF8rKCZYTJc9lvnbujL3fLoJjXSxNnHUwH1bQuM2fNOTn
AzTX2cradUiPMA5hNaE4fxy3XrHVrUW1rE6YnSFHH+OIvhLnQNjBo4yaA1frsjXdDnUJd9G/kqdg
xeDyNa4WiDYX4xZfDGOeDdA3Yxc9NW+jux23wZOO553IFKzYZ6txfaxvj957/VuixEu63LHrduML
Va0V+FjnDvzAgFNrM1aYjRfDZvDBDS/ss9Y+OXfdsXkN9rjTrVd8Ny+ym4LlXsj3uB76/+TkzOXv
j+fmGS9FcqqlEISoKd+1WmoyEdxkgmiv/cbNQCCrqfVih7X770/D/3QSnl/GcAgOIR+E6u18ifhC
oGKQPLayp5RbQ+kf55dwxmE3+sMnXGzA22kDUbvkEv+PscCfXHdU9Z+vrraiqzKleFO3bN2RuYx/
fVnNL3VzcOoaOUj6MmfGrYwhi7Zo+Rmqm5r0phj1AjD22iueI98hMsR+J38icz3SszqQ47T/xsfc
Q1Ay2So/Ncjs69YA+Rtq8k3cDueBxtaytKt6rWiw5EM51Ff2oNrcOivFegIstYjL+tQMnDKSCU9h
jsVWS7DpTFp5A9KCql1k7WNz7ZV1/awWrUFYAr6bTkaflGQ5pS4buWkKf5JvOXEA41bFmDva+VNj
WJiFjVo9Auw5lBG04zS2JJiUfrFzmvoGfH0I05oLmScXr06X78AoJ35qrROD+/h+WWakK1Ymvn78
plKeothq9nIaKxtNnnaYDIgNItx7hiujBYGL0dPzp+odLntiDBlqdLdhxiHwsTecDuxF5lDNQLCD
5oTwU7KWXtSiklwauIVLsPzvtmrik9oj3Qtz+SE2Pf0YdtjBsgneQK6qpBMbErL8cWuU1Z2ZhPFS
HtP1EAIf141MYyft3+ojwhvOqRn3GXzlvIWfNLmLgo7GpjQRolamNr3pbC2pMXxubBlHnCpHgjXI
H5d7LnyWfh4rbdyYkv7RO4OO0mmlz+ECXmsl265TMU81Rr0DZb4a+uhWy6WfjsqeZcb0aKjvPvu7
yO30V5Xr3tYoTK5nk3qOMGkDsUiXTW4aazU0n9uQpGEd/3nvjXQgTQYJXc0YrZpliqb5YEz+g1xU
GAGVk0zInDQat8rwqxyM+6mQtI3ujy+ULJ+LAezhuZWDdFUP9f0QZA+R5z+qYf0rsgfSSfkCT3pL
36J+mef1foUKDy9SKEVrI9Vcf5iTWmWJQ4wpjHFJyJx2ZXDnyk2m6qJ8aldpFGkI+rhXLYynUJ2O
koRmT3f4pG11n0e5tJESXdpWebWKOnDJGuYMYlH656ygnWv3iEIK315LwycJkcihksehAC5gjft+
zBBxOtCP5Xgjxe2ItpAM46A1b9Gq+gv81klz6vgERihUCe9OMh0pPLhF4a/b/qHACdNAl0Ul5xa0
MHUI4ZncuvNnJnvSekg+HcApFjGjWmC4PSqpaoKib5db/dakhZ8aVC0s7BA5mbxxSXB8C1iAlLGB
fIlq11Yh9XFA0cqbgXfNquRFzMArMz4jcoiHh6kzXG3onuy6v3G0YGdb8lpHujhLCutpXNQM0boh
NA+pVZkHDcHHJkzT8xgYuLd9z1JXaNi5aFStduNJLZAG3zpNFJPysd8Zje4li8Lo3DFTyh2poiMJ
CO22jolgRpw5tBRLqnspp42IIgCTbAxKJjdogaPqUqDogrsqNLt27U71t6TX7ZW21hGkDB7BmtnK
VuQQCQR24Zqet5iYI33wJKwYs6lOE2zKxr71GtQP9PFr8OnoGfRRK1Z9IKMW1Pt4b5nvUTwnz4in
Qvslo1exJweVWOF5ISNw4stcp/7kFxEdJiPD0+/DTk5LGk5+paEvaRJOn4OTePugVT9LX5XWqgo+
5zZcJoRynKf7Gjy/tWQIUGxttz7md7OzdkOrhCGj96o+TVv1NSpWtVsdk+NwVN6TeFEDOliajuvc
ThDOSYh+HR/47ZfYy5fD72qjrEgjSG/Q+b0u8ju86vIr9Uz9HLzXN/p6OLZoFk/5R3pgyI4hFVPT
Dz4j84d9qB+CLR5eHa0g5/mzVdDOQ7I7W+5BAEQgjWhJ6m5VL62TfEvvRWF4Ss4KKg8KYPjmsQvh
krtDVTNjzRfVq1Ij9boBJsBqFgPEJdR548OGZGDvys+wew0IrotcfSZ3sWL3u0T08NzfwKBCoSkB
YIkZ9Szjxk1OzsZ6zh8ZyPu39mJ4tjbWRj6HG6taWlzEMgYa2u/kbYo22dL+mN6gyFi4FFa5ykgb
1D3DZlehsHeAJ1Jyq7KeIx73mPaSjhOos7SjE57nytigyIWL4ROW0W8He60xuupXWn1Q9B1wh5Ff
W3NwvKV8rLC2NitDXtDGrctFQbwQ6FdyRsnUWfXmraEQ4ejGd0AppkO66lehvQb1QuUTvItCczZb
DiUS2qVfrPyXpNkUrsHg9GSz5xApdgUsuB9qsdGIXO+X+biEypYYS7CWBt5aO9wxwZkOmI7U3oVh
AwxYmG7/g/c45vdF1QowiLZVeT9MSmJrsiAIYki71SiB4VjAZ73LebcYXX4iydOqQ/WBYZuPp8Q+
vqL9Aa8gOTsYQ+ki+sQa3PfdbnBepROnMOdkGHs896RRbPlapP+fvfPabSRbs/S79H3UhDfAdF8w
GEFPiSJlbwKSUtrhvX/6+UJddXAqcTCn536AglCZMilR5N6/Wetb0o6H2MJNLUBY6L+gKpCkQEuG
XrJGkNKyzqNmtG/WGXRKE5/t6GD+MjzpMj8Fd/RPzSsL5Sp/aG9k+vJvizdK35f8WO76X/RkOTKq
L82PzuYpe+8KF0RF+zw8wrCLTNc587JhQFhs7QFavFs8ln59DWm1yJJ45RWgfWQ0a4BVoGr8wEBA
nlSPlfD0tXFOHg1K1XmtMrGLPQfQxbp+7vERg7Pn+9/z/crdCS05r0lKKMkbgT3IKyKM3KpaWdWm
elTCFaxffkxc+H1/XygvReECH7HtozDWUeJhfudBtGgkz0kN8EGpPOsQ7G06UJu+ht+Uz9eoMOeF
q3wtB09d8iSwcUMXgcvbHaQPPfeiB6EwycNAuakoxM7O3ZIGykR/PI27/ggbohA+z1w0lqAgNvWh
QymwZ855AjZAZZP+mhwXzItzxOCbb+ltTegKFNv5rvhg1Q2ep8BxjYZvZb3wvCIwYowIDHZrxNZb
MhY/uo/Y07d5Q2cebvNxZbE1f0k3relSDNCADd74RH5mctdugsyVBtK3QSOvpJBkpBUwLda/LN6F
6Q3HioYcpMHJ4VlDi8pcwEvfaonGxR3JKbrQkUNbTG79hirPudmO2z0XVDjjBgDADvrCi+KrG/Mx
3TDMecVfMXN97NJT5GuPOXMFzzoeUOjN1yHzCGMihPM+vdDPvLZ+vCPMRT8lHGNiXa5RtVu/0PyI
bXbW+br9C8reN36GC52unW/Dfb/pZ2ht/NTAkWbP2ZGAPd4JxZ1qV2Y3WPjyOXhocWq60M1oAYc1
bXn70NxJr9XBuBJZ0L7YF6dYvcFkOxBS71EmXAIskmgeOLX7azz59uIzD3aO73yoXvbEFdreLzE4
R5BUZ3GuPxGzTSCDTgnIizug9zrl1mP50a2NEyesftPO0WNyQEmn7oW218FaTCt1IpxkmybHsoV+
dm9e9JN1LZ7Ig6LAjACTCCLqEJRt2W8QJMtApd4pLwAB5ztaujM3DKMQesToo8Xrq65wbRAH31hr
ILgpfKlsXQZ7HnfC116qAyvPkjXzi6J5GtSwO/tstC6mUkvakKoRSttR8fk9BSGmCPgHF3k8Fqhu
8MGDLmWi0Pn5ibHKQKhJcaSrVH411QdVhYOuvz3ql/AG3sleKb59UTfOlc0Q6h1iegXrA3ITIjfy
6m5V71CPE/E7HqNtREXgnKtzHXIhnVmKK7wqv3EuEBOircTz/AkZZTnmdBAO2RvTFZRdyhuRHZRF
jjfdZxu4oxcR7TXlg5z12L6I4RS9DRRe6WFeyP+k2RxstsapeeLw7yZwbodguHXsIIX0vQLmZFte
Ed9z/jho0VPnluxRDXvs0Z8JN6MjGE7pKxMI7UW5YwDSQ9+5S3ezX13YKENnyC7ijXuJw0DT3h38
86f+rniICBT6bH3RuNmzLLs222M2dDwApJhzlXE+EuLCPWwSW/44ljjEqcLdxNg4Szqsz6WicNq9
xm+g3JI7lbr0Mr4EwRU6AAyJdqfxjI0REdfrzpu7VfAmxAqMCLbh8qN6LN6K4Kg/ldFDfG9DmiRK
Yxu/LoUnipj3kZxCRD7RulZWCWSMWdvOXBTPypaQ103nTrAeGYhs5U27oz2FWQLIsN5Uqt992cDe
CMo11hhT4BJ1r/ZVns/BNd+STfXafZFqDo1GvfXFatHx1eh2VuIse9mjJbvBfXEhfu2hPBIhlrwD
pam+NcgtJfON72mfvavaJcOFQ1OH4uHUHwYIsBThV+686OK4030vw+nbtfvIm950NomPnOoathG+
KrOxc3Kor0hXuEW0rf2EcR35qnPHQOld8+Uv/qCQUCTIuSbUml30BspGXHmp4gY3MPf5wXgoGZaE
fphesi9tpor1si/DWuXJZXYOieKzC8x9zTqjcujve3MXcC1O8hs7LFqFj36WaU4AaIiXmb0pYqMV
5MmiAVrHBIvGdtA56QYVHj6xP5RAFUSICEIzsW9NHDBWU9SVfmIdnb4gDwtOtfbd1J81TqJ7fiYI
HkBqgp34oobJ78hvjC4atArhplQJe6v16tqDR1K+Em7AL07/QhyPHs9IaD9W3SM4MJ7H4a0/9r+s
T5hMKMUFDKXqi66RAK6idoPvxvRHLhrCwm2MYUCTxLjizpJzV9mADjxN6+yYbRayynowV8M5ocyo
ERzpG9RWSr8mahAY2TnygJggzNZ/QXvp3GhD9KI46Kdqy8CP46XyxDl9zXfxBi1W89GVnsVY81YR
jEWU+4qbAjRIdbah+m3Gr/7LPvOslISb3eZTeMo/nZu4a08ItPQPZxc91Uf2wMzPq6dx8qf8W5nv
J9IFIXMQExjvcviatT9+WvamZE3h0MrgWeKJLkHiijI86LYACjROJBWqOo/zWBliz3bSDQ3wpINI
lcP48w5Fbk99BgBVbhBFomVccJK89+fNz8f9/N/Pp1mD4CBPkoZDuVMOzhjhdfp5N8jych9M96lo
t0MWh5dGVtbCGLX1otmJQs6Ztmr0tS3XqkeKikZTJcZNVpqEryMYJLAUlnh8J8KRF3ZGwFlWKtEa
9cglcsIDeAa+NyLS1pKeyT46U2M7WzKYv7zSgTWCS1X7JGN+hDQJpbRPSgoVlYQjP5hkr7GW6Nla
ZhjlGMw5g1B4bdy+KglMyqprhqtCIGCU5alfqUzYZYeCu2Wxta6CeKQTrq/wMux1EeBlCQlEhWW+
FpO2ttJaoGtK1bXqWLU3pDVDczXIfC0aw6co8o0KKqIUW6AwRIufSwtqnxA4UAaEEa0LMuUfFnKo
rQEtQ+Wwqkf0F+mo0641wwGEBs1rMjNIsYdDuBgTgwp4pqwEp7DRXk0dUPDM+RB3CSqhiUmmLsUP
JA/u7dJCdsk5GlaHnsxpZU5b6kcq5KEILmkUvOla0uxbKKN9gSzWjDn/mtnwSTIlK508EavYJeJA
f33fljJqVNbq60kFUzZFGZ3IRFGRtYD+BucxzKyQGMDOD3vgsZYAVjq+mEmuIteR2JO15n0Qv6dA
E/ZI+L70EhKn0bOv76c43sjBEkECfrHT01fdplnBGOEQGFVKiJ4h/UnB+DCLS4Yo6iXrXhqJrfEo
t69EczNexp8YB7fK+MbLVoOUS5/6MOVerRICaWvnu8qtg4KkaCVJAZMTkNZBNqFQG3VvUG2J1nd+
ljAobtsRYk0lh99zYDBGohuyBYruoQ+3AbO8qpsfKwtcaxdLIC8km9m3ObBhEMPztPxjqkp3iqBd
dQKgZiMmtnp2oJ62vo5VCwwhvJMmVLdyyXg60pzNnJCml+SorGr10M3PhA8+93l4JsLR6x2NaWNf
QLyiGfv53Cw2vmV7lyglhzXyu4Z5WmRB9xlT+y418WLWk3xrZf0lH5NtV3kkZC4qCbni1plm54lT
OQQWLPgOrE8laJ4JFNiHGQ1xmVOiakX7mFcS0mxdo9YenI8a+GwUfOgmpXHUdweroGAuMzYIOhxX
/dVJlZe6Y+KY6CywkHDDJ56OiAN8QTStq4asUOIqsrwoTTdKnYndQ2gsYJ+Jjo64ok2hRDQzCOrU
yro4k/UkxehJequmnpZfk3L4iEduGjsP0EszD8ogzUUtwU4I9ZwYYqgeP0KJwXCjcaSkMt1yiAtp
jZ7TI/kSRvCktls7qsyVk0fmvle4ACxx60ZwvJa26elL47YngUqSLyPXVNM4sFijWxDG7wbqCqZP
VuLZbbtTUy3ZaE3Jvag6jqv1zC0koeW7pmKiF7FB5Ij0tKlyICR2a1lj3ya68s528ks01I9KNS1j
sskGLgYfUWkfnKEBiCcPj5mO9JakFToZa7FMN6wtgtaNh4J1smyJLXxHQ5iSXyrFReOh5dmp5tta
p6Q1ah1mZdI9xwVI/yBlF8MZnh2d6kmzadGUPH61Wof1VRxMZz0HlSzsWz/Ex9ls1vigEzLe5E1R
0EuPPdFahiRN6ziZ1LuSPaAEO903nQh/LGCTxJlh6SXjNbaxiSup816ldK5FCMkKrUfU87sirxkQ
04g9TE+qc8mYoW0D0k11/Nndc1nEYMQmPOcmjkgPKSm7dH3cNz2wB/UtHClky/ZVNg9CKc/sNbal
RVap3TZfzsjiHpiwTPCiJeWnYtIW6bI4uQ+FbeyyqrrKjn0eS1IXB5NNWysPu6yuf5Xp3pnkdyEy
rtO8I5o5mrFmNDByUcu8JpLfJGx/ayM8pUsSErsECh5anOn13ZycyTVQLEdNWLkI5anOJPXYdkxF
amnpVe3hAVI2hUccXeQaM2pqZFutYu07Fh2phc5V1HHmpx1MuS4pt00z71oTW3NcywdSOXBzyunD
2LevfUlsapXNlCeqoFmmJsryHqSx9D72nTeF2p3oc2RbuLdHByAkjO8V0m+iXJuVLRHBmDah6eq4
C1ZmptbbIMETg5WaxRmudNSq1rpwssdiHPirkrFaPfQHwhcfZSDRDe7tpMH4ShBxymp1YPrbq5uG
02xl2smih9LOyqw+pdj6N3inu9Wc7g0jn99nIzoQTyvtYlm5kPa7DJzLx2FMaaLN9jpqTHCDwbp0
PE/dSeeAV52NpjfJ2u6gco3sWoVOW9VbxqYJSj+ptHUQlVtNkzZRyaBPSx3FjZR8p6Xlobejq8TP
/xQxPE+K5AXnSchNHFItcpEpOTbB3Bnknd7LpD7i11K1jBFyjI45qfXID0sae/SDC0wK0XokdcUu
xlJF8PGSzR5HPhnx/R0Rifs+xv5kDrAWhOqsw3mAKM9ex50YAKH+pjU0p3c9AUk4jFnqFlCzZ1nZ
ZoW90+O282xJkVaooJFhF+banMf1gGJjPYQT1DwV+aTM798MZl8L6csURCwgQqX7SW+znVHCQqzt
nJY9g8VbWORODur3UPWMcVMs6LeeQGvPJpaxmmJah6Y7NSqRr10ferOOL85ur01mM9dsQX12cMat
iBlEbVyGjCu3nLsdguNzwkNE1qd1LDFFrsFdR6RGrNI0ulYTMLSqMZ7VsSTuOclek0B+HOoQnKIJ
Wjdyni1ZMOjrR9/QBtgKTpPtemG+6Fi43CaW1oZCZJ2Ou2GFvdDn1z34haK+4CNBE20yE7CXmbWh
pg+zJB3Ccr7WCRsIDnZD9zCvUQHow83OIdgKW/nVZV190nEmMMcHV0tAnE+2zINodkVqfZhqJK8b
0tZFNn3HhQh924Q3HPAIFbrudSPzNUWiYov0UHXNBhzjyKvaqj6tquJmM3lKhA3RhO3YmOvEV7Kk
ctUem2muKo+B3AmygWkUdNQRRdABi42ja5LFnc+CBpGvjSqoYpWd9EggZj9KkViPbDSmgbmGaK0T
UmMUGEp5suQRHLVzCeBluO00z5so7+96zZdsTP1q2GlgqnN932SDDt2c//vtj2NaYOMraFyr5CNi
M+QpWmXsBzv85zc/f2fXk+NFsngTMf6EnzdVzyuAA0vxspKqLVDUV3lJwGjM/NMo5MZ3EkfFbQTp
Wa6IZjTCnglfiNVWQAgAM6nBjiQCFVEVM82Uzk2UsM6FKHY6UydjMWImVfrnm24qL1KGN35evJlN
PMELVY3C2quLa/PnTZ6jP2lfYWFZe8Ajf76JkBfos1Ht4n+klf2Elxnk2eHVkx+ywWYqphn5vRwM
6qbvjOSYVom++dl2/6//lr79ue5ufqRwn0U51RHC9t/++F+3IuO//718zj8+5u+f8V+n6LMumuK7
/b9+1OarWBR2ze8f9LevzL/+53e3CPP+9gfvR6R36b7q6eGrwZXzzxK+/+k7/5T63aYSqd/7r4zJ
GyrROvps/y71U5R/KxLcf9XN1/QvPu0vhaD2h4MBhYQoXdMMR7P+SSVooBLk723WoPhIecdfAV7K
H9pCurHVRddg/cR+/RXgZf/h8NWg6pDbqivy/yNRR7Vg+PxNpeGQL2YZtuLYNu/kiP27jkGt6jzT
OqPeNiMeqnCSTnPb8LpyWG/FdT24DVSGVV5rrUce+E2qzYBogCzjtYl4Jwmqm3Dah05U8jpuY5If
mqEEMkNhSSg36fGLozpOCzC46N9ByJtvejYGhwCRe12Mhq9Ms7YPDHOnyE2yqxyTBcxLPGQ1cSrF
tCrIiOUNKfZK22cw851sranLQiTSpmv1HijxR20XMaIhlZOWgX+OUfSIy+xJpb10B8mpDmmD/YbS
tuTEkiQ/HCSmYml5b+dte7b79GaXzEGMvtnQfzY7kTI9l+Un1J2SFyZO5Ibj9I1yGt0OCw1gqyoy
D1TqOr45NlGQe5qNGLM7dLrBrcv1T2mI3yrNKTaFbAMbjtksV22xa1OOY0khBWNi6Zlw/MtqFLun
OgNgp2rxKa6laN3INetW0otXXMGZPxUCJZye3+JZsfxKTzLPoMQM9GpeOyLONrUYHqeuzrb5sCFb
Pt+oA1+5NJm6kJCOlDPCj1MU8r6XxIsomXpz999q3MqouG5FFaN2H6JjxtG/Z8Mi5SHu7LL2s05n
bRMpoGML2OwENd8MhQ2lNKBczDvDjRWVP9XoM3Dso5Fml5PzIK7rntEw1JWeO1l90yOo7rKWu90U
b9tB538q6v2mbTvX5h4v4mHVWmPmWyVfPA2SQ6oR1ezgpNI0t0Cb/VDIEY9b1msg3/vWW3AvjEFY
9C+fMZiW5MXksK/sGLGZE/N32VgA2jSa+7adtrLKw1EjSHebEXlJr4v1XD/J0sgvhcup5fv8CVof
HX07d/NTHkIwMObUI0WYe2yy6mtrRFBpgpMyW+bRToBbD0qBQUUd1pOBqkBTaNgTPIVqMnoS2pjN
1PPw9tmjao0PTl2bfjyVbACS/WQ7ix1aaT2gSDy0POmIwT1ip408nDjJXGEsM/ZFOD+pI0+1mnA8
nsOjr6Zq4AaIR2abEJOFkjJXOy1kyTg6NtFE2ezThLHmp3q3mB2pJNKzNoBQO2jS3RQlL/l8V6Co
PZBPPrpWm541Yx6RdTAsGKmZE6eKGWZGPOf74cM0X8pY6a+d9GwoCE/5pc57vQOjU5nMKurYPtLk
pEQRhy8dpc5eG8h3qSeBsInez8tUsP2xWjxVVuLDyyD+OBrgD5PNB9E7N3aFUl9xwbdHGwURq27b
V+gJLrjO3KxW+o2ZtZei7tRNoEK/GHViJ6wMy0qaEk9DdNEa5Ve5CdhhAZAhFCVJNkVQaBuHrcNQ
8uTJPL3vR1dSlXlbZ+VxCeANewZtqTYyeiZj1mvR4pWFs9XQlKAte1Na41JrHCRRnV4pW8SRb8Vy
xT2DRUKk7Ly5wupaWVMNZNnqUy/oyImw+ZXSlnVfZkHFE9u0r4PBh7XqYPiJZCKlZkk109ulYuFH
jRhbgnQBI0cOx2LDbkbpkVbr5WW0UO+Oiy23z9KPqKefyab4VyEQEuqiuiUNco7AYJYFicxex/XA
RHpOu7XVJMxb8AdRiWIBU7qt/i1sdBnBwO/ZdubthP1jttgQ4HhJjxP2NHAUIe2v1V/TVGEqr5Wz
19e6tsZK9CSZWFtnWwHllXvDIH0lcvIoZhRZitTvtIyNc9iANsmtjaiKL7vIt2WAzVmVGamH0Yc0
ZvkKs+mW6aS6MxvSAdQi+agbyYsG4Q99pK1l+AY8oZXeNUpeQLWa3BVtxbIwJAijH/G6GJ3tE6d9
SGsr88zlg0bB8hKv9VbMGeVzlTqbxFDWtKAMCYZY9+LtYiN/UzX6C5Bw5N5M9BZI0272IjobtAmZ
DU+FvPCkXR4w76gITl0Mn90pURxwTfT2wxAgkyjKwO9yAtHIWo/dtCC2aIjEVyyV265bDtXolwj7
ExMJkM9LVhb8Fa+xJwS5Ukabs/iFGhxrba9TLArcoLoEgi0vxDmR0QCZuWH4ZmR/RxZNtVmoROzk
5mtTyuaxUhrVTzPWoKMWyGdkarSMMNDqTEtWk5kqxyCaQ7fT+tTP1La6VwFDN3kqbUVdXpChlXdW
L0XHPBXgtTKNGRMOd2e2Lrh1+t3AO4+2gEer1MkF6hZaJW4VqZAqlGFScOnb6exoMftUK0p8OB+/
8J7thaQGp6kNR3B16vesxsYxIPbOz1VGmmpUNaeqYcI4JxxNLS/PXNVpb+BPeJXdHZpifJWFM/nJ
TKBPNGwzvDPuyKIk6/PE1Zd7q2Mf48TNWWeGwuSTj5sqzjpKYgllQViY55CgLhbTiGmC8IPbvifB
iA8bs/461u8YnjIGQgxqCA1jTS1Xid+BAHGtInpw5nYRuJy6SdQbSjN+4Ch8bKo69LMW2ZaQcSf9
vBhnRNl92arregi8sUAOaNjCKxN93uo9eJIYa4Q5Kq+pKpyNmTpnK2BR4dRPaiNZ7uCgXptE5hY1
Rw1x0wS/R8uyZjx3xLxvFTP4tHV2RygcGTwONl6BoWGbpVtbh8cTfX4sb5mxPbQSTBStu1qjtdHN
VHXbIUK94xjvs2rDOmBBk7ca8017oPPtxtGzdZQCbdITSVhJtMX5gEKsUb65mHVFmc5xN0kIM7tz
BsN/wjnIpIhNs5LVr5pGApLFaZsE5bFRksnXf2zrk/KRBckz1i+VlC/35yrTwrzFTobQuKRAMobK
Wo/c5payTE9kdQNLK9grIW6SoUUvNDlIbSKWlfFrE8kVSnt20y05NY7enJHPhv7gEAOl8+ASgrX4
FwrmcGmpP5cSbdAgwSOIbPIVR/uuZih+KhTDn0J1L4eh23DIUZsw6uBg8EJYhl5a7oiUMXUUoiFL
IO7CyI1NxkoluKqjNJn8QruFlwhdzkPEPOy4FFFhFxF2/wZ0YjpPzgMjhE971q9mGfT3GGj9uont
hyy/Fi2iHvrthh1iNBwwKa+A4x4L7uaMu/EBCS5r36R12Gun2ka0fiTHhH5EVnRf6lXH0nrmRBWu
rdflWjVZYNe25hwZ/fyKg3y+JsVxGsEFdCNZ1aK//bwZyvgR82R8Hqymv+kj6n8uXBISRJV6ZAXP
vpgDfCE18vcI46Zh8pVaMEMXSeKiL1Bjoh5VOAMjHogq13ZB2Rq4RWQubSO4cSUWZz0geUn0YeUx
q7ZuslAtcHdWimIrYSU3t9ZOw+t6aqv51RxJglOI4vWwrisP1MorJ8uMm2xMyBmSxJdzpUFkt/yV
g80xH2SSeRhdGGGr3xLBi6OpCjyWOPbWzVCpm4nxq6elBM10YTs+KhIvXyUNFqUpP0I46p/GBJUC
zuLaVPETlNVnUzoGGHc1P+VyiWK3NCMESuq+NlYxukyEOvtoxu9hjig5BjlZdwI1dV+xXJdRWxYz
tK3ZXh0rO7QfFGUeVrrZP6YpS5RCqydXK8FRqfplspI7q2PMI83SnqBE0ueFIraNYU7uPLQ33GCw
DVFam2NkuXWyeA57b+gCorq6MkAzFz2lYqoRjLC4zaQq3HLFRT56Z7JNCuV5kFnxhkO1YeHGbLor
2CEFpFJoy8SsV7etuqlnrAGC7MG4Y3vgHPKs2ozcWjvFyR+Jaxk3CeNFUYZboyO/wOQRUigXtjkr
gzMNxyVnXpUpFpee08uoocgOaeHL6yzG47Kz/DCydVgrDBLb3rplIyvBIaqxK7VFtTEy4deRM+0x
qn6kHBToFFssJFpTIMfQDx2vG2ARDHDzufQJSdJtHhHFIJZqjl+ijgV5XXTYi8qWdXEkS6uRsJtp
JBQwHiZSfMb+V/zWYNO8UIugUeHJbCf10dBupuE0B4sV6bpdKpReKo+1at3yzKnuqjnfGKHxQXGO
1nomn8Ycu33iDB9NUmoXjptDDeLQTcggcPG8o11URH2kmxoVU6buUbVtL6nYSJDyOVbynYUokMFf
sUKqkqscqxvVmHY2tcnKdpjXYSj/MkxeGzLdZNaM6rqpUJRK7Auy4TJGcrYdVV667KaiUAN9+SKg
IWgiajb9wjVpG1Q/YprXNVXc2sjjK4LbF7BJ2DGSxPT6DHGXvQjLenHKZ5CMQZ9ecZ0esVy/2WZh
r6FYXvucCDwS738J7t15sGy3BfGBuQCFaUWDmpSMp+axREMchsk26q23qUSL0+MY2DGCnD1Dx5Ek
td3aSbMBvkdiou+ji5BTWz6qFBL8dIIljRp3x2ju12KQrF1j+6kQ2gPMiOUaRLg22NSyIvouReGr
zdxvqigoVxWLqDL8ZVmDsWlTFHqprY7b2MRTDaKiQR3K1R0k4cBaC8OuO6a0aToydGZjljf8+Oy7
4DFZTAZ9Uu/GGeFGlAzOoR5j1+mgLahcErd+tjcBxof1YkXZBkQOwtZAIyPKo6lkLU5r/dUm/cuM
QvWss+nZJoW4m9IUF1TTnphrIuA1J2ut6ypKHMfCizSbdwjlI54oxTvlwWdiIXjCKBc65tYai3nL
vv8gW81NJGz9KOFqlLqLZiTpWhe+ES95XXoyckPaDLy4kB9wXERqyI2f4UjRazwJcaUgVFQ4JBsW
6JJAZpzDXNooCYJ5UwlZVVkMTWdVPTVzlByN+oPM8Pagh91Jq+x9FOP0yVUzPOdqh2RWz6qdE3E+
dBjMd93QjWtGSwP8Tkpqu5K2hUqVl7TYrqtTyH204xkZ8AxVToFkscxXzF2nBDgtlAEXiITAVnTO
o6KDeaXA+srj8mOWxgRgKs8TlVcs9FCqMHhLKoFAMDYzR74Z1SextoQ/zl2+ZSnF1B+/oVTyzZEl
vikak/0UZDqTRkafWdeJGV9Zrjj70UGXagya6ichV7noqBrJdNcOud7cC7VT3ArwexGh+CAVCmRz
4ZtirdoPU9eYW122Ci+tkVaX4bgKZcSEXRFgxQPshGiHOnsW9X7sPRzciPSaA0TUwKUKU2TGhCIk
MGEd9UOLQIwGL21YTzvIJPKYQMyiUU7Mc5XLGXYBS1uoOaPz3U/8CEyKL5VmLshD8rwaXtyB6BhR
DcypRtSMTeFoXjtkiHFl/ZoBiHItnZJ8lkPFVUfigWR507XjRlGYoNXg/Gp5/tJVZMKRGb0FFOC5
lC+ZodN7j03dNTQu9ktcBLgJMN7aOSIoLaWZMBqbU2PWP+FJEPzS1Z5mlo0rhx867viVapOI00mU
aDZ6B09rCERsKQ1p/bwiE5nfd3eL6aeti4OZjuRlUgqtY5301kwx7ucRIVjMntsNq/gpauhlOkoD
EFIJgsSErUBhvSFJqV+Tu1yXERcWqJyAM7T+LH2GLWOpRrwpGl/Aoc5HBl2slQGdmKPN9xZg2nWP
+gAvBCe0atIciHhGYM3iJGac5S0z/Hw0dJ+OEjHqTNGkQcgYRknyRBp/QMRyXFVmFDMV8SE3W5hE
HcsG5muM0crgNhnzAlXLnn+6uLhCByxp54DLbDOLCU0nknedx/mnlbCbgK9KxRhWj20NzmQsLMJa
xbgP58ugMraRik5yG1xJ0xCtsoaNqYgrhN9WUW/0FirQUveX8cyzqAoOtGeGH7S8fCuqwmWGJpNs
vcoY1WRWXm4LwDBossLBa6oBBERm9rum1T9iqae9H+S9HtIj52pBtHW2s9KrpBgv9YSmD0ogov0K
e4OprsUyqpz6GoWrjIB8BiFJGLW0Tga2uiKtlK0gmHuyLSBncXYfTHAd0nCRdDYZkVVlcJfSOJ36
YgIAF4jPAU7OPmjSq95NKa7K+NKaGHrZkh/rBg1YS+PtMSXBzDIydAEXNj1kWvTcEfWhLa1G2pSH
JhrtQ2Eiu52KavA7pdsHQZm6YYYCWy/HazTbHguizyZ28qOYiICzFePw/zcY/zPMgWJiTPyHtfFf
Yg5eGYb/tr9YPumv/YXyh20oqo3JUbEc82dNMXw17X/+h2Q5f1imDPlAd3TlTwDCXxsMwP8Y4w1Z
hn6g2aaFNf7PDYYu/6E7DqsQRcM++bMQ+WuF87dVFFSGP//8NwLA4rP8bzDA7td//gf+UsPUdMtg
t8JKhGXvb/sLpTcrLiE2b5Ms0rteTtuHQC2oj8lY67J5PSsEXAIbBIUafBsmiMwfdtc/PWj/6rv4
fYuyfBe2o5DEY/NY/PAe/tkN2rPIZnDLhj5PncovjeDaO9lp7iflbMwaQ/ysPtUmdQw5kKZQOLSM
9nsay3ATGogxYH7V/8Z9q7Kp+v2B0WVdVS3Z0slL+H2xU0uaapU2ZgOVog9sG1GOcgfmjb7mV9bG
8n06gtgqmpYxu/jQDatwYTeaa8VWMadJD0FOFQYhsNtohoFlP13gec5MkSKTEGoxKdmUWrXMVVrh
2WVgrAur3kpDsx1UJQDLOj7+mwd5CXf47VfNropnm80TCvvtb0CLSpJJRmnqfCc7s3zQrFFh0ohh
sIyw08BQ3qpBHW2aZFRBHOobyqgVQ06zaMujPeb/h73zWo4cybbsF6ENDul4Da2Dmsl8gTEVtHbI
r78LqNud1VUz3Tbv8wKLCJLBEICLc/Ze+yUqXOOeG/LdN3Rv+19eG826v702TnTTAvrBRTKf738+
AVSjqMVKNzvCZ3vye3xBpp4e2ViP+0AHr994jNbkgqHZbtUptQ3McX11hK80rE0/me6Zdg90Zrn/
8rr+dmI6gouQV2U5HnEgfzVhx7Q5SoN+z8GiuaZyd23qDMW2hlu0FPlF2Wo1hsrbTgil9kbQvwG6
KjZFTvbuZE+kl6PH/s8vyf6bYZvW9OzUBoHCd2nI+SX/ybCN/EufYKB1BzMWhM7Tujk7JJfpiBFx
G0f1c+pfoZIFjyhx4pdcONvRphk5WU4EGqEbcGWWwy23CvbnHRWubkit02gGiIIn/b3uWb6BubtO
ZorVE10QwWnWi0P5++J0TKWttctFDHZjuMdLQWkuLU2lMbGnotgoB3Pb+eO3Alr+WmresGuKAkiV
Swps2Rxts/gI53oZZXtQEJTQTI0CVl9ru6Kox1udb+RIszAm20ynUrkZXLzT7lKTm6tzjleTKedR
ZOjzHtcYRbz//PEaFi3gv5yLri0Ej3Pd6/Serb98wOyJJX1B1R4MVBmOkRU3KLHnKvc8JnGzPsYV
cq+kojM5+MMN+dF0npI8f4jD/EGDnAeDSkNDhJvh7HX1zzpzkWBXfEBj+6MPMfhRUffPiT/559B3
v5dVHO2jaPT4fDEwOFZPDK1WfviwTsNQYjUfjIbejOGeSMd4SKTx4o1hdwwbV79pNYflVuIFwUk5
7UPnofM3w9HZNpoI78shDb0bW5Pi2BfC36JwPrtN/sTX2BLRNgyHRtnipSNm4jH074g324dcZWIP
z1O8TA2OxqYO716MdLAfaVBw8kybJqCEVKRrm27avtTtei2Qls541moXkqRxLPMYAvWUXJVXJlfD
/ja2BsKPQQRXg3U7Fvw2PTLBbXQq0jsubgKljRrG6thYF1RTm/iSCIw0Dmb1m6pSMHUIkDIjQMsb
v49a0x6Y2hrEkNN4zutO3NAPQr0dbwgAHqRdaZuurGm4GLl36cOKfOtZNpLqA3KiohRHJnbqITpy
5N4aCa2Ts/k5jJpLC9QsVtN40kJruDQpGSFZax7oHn0i7XqVZSFPy3fkpLDqqtAUKN4atTNN/QOz
LebfirjAobftS0zfGrraDYULxAstdS/MqkevcqNHV8kzZXPzEookevS1DgVg7IWrQidOuaZeRMKf
eKaBAmDQlzlVGWsnDCe42CXvsZL5CHaas8Wg1g9/dbwYboyylkXqo+dE8ZHqG3ujUn2NVJBfSFyY
sURts25di8WmPZxGFwOiOTLLx1qQbWVnIWsa0vhC/Sq+NKNuHvw+vCWTSyKMUOE6LATDrByeYmIb
T1AFo/ugE18Yd5jAp5bGXe7UKc5CNiVYPPQHH1FqFMXRsRrbz6GuxoeWOuRDp7I3L0nOU6uw2ojB
hIhYafcI2+1yz7T0F+o2fMiiwDbIopatmHey0+kI38u9LwcyRqKjJ+kILncnL5d//CCxeR+qI+Z2
eSyMo570ohK7gFEQkzs/gekRTQnk0dp6GTbXzIXPWwZN8Ej+TvCYZnMBwEHktNwdKwbT2gyHK3UH
5AL8hgVGP1j34tSYFH7QjYZ7g5SYZ9TY9PMSeCMMMNrTctBj+xSm43TT598Ipd4eUkketomOqzGd
h+WAkB4yvjV+X+5ltZxuvD1IgoKxuelK3Elh+rwcBqCKcnLz3cigvWrY/PorDenkysVbU6dIS6ah
Kh+8tMe6M3jqOcByzwQ7XbQyR+pvem8i0gm67jEumEW3EUXwVuaZC5DdHQ+tHRMx7jQt3V0svUS3
aLBnkGu2kwFFwK/KD0m/LnJ+9FESvaqRk1gHjGSl9hvMDpzJRYar2kJX2lYWFghj+J4WrfdAzH3q
Gl9lZuIUWlm0ft+Qd54tBwxNGBJqS2wgrobuMCoqRTgtNnHrpWeK18eB62Kr4Zun55AekchW26ZX
Nrw++9LWFIgjEi/2icVePHCnfj1KPKBe1Y/7FEYtMe7wZztqRUe9jH4ZDG07kOgWIxfb2BTZ/KY2
JF67PU0Tdlao07J68B8haX9VZhvuLAbfQzYHD9etvBWaCjca4dCN3mV7vYxxaIzGa6wc4HhjA7cw
RLKt9y/+oGEdDTyJRTT0T9TCcjAlZJ/7MrimhE788WmCVNCOE7ZdYRu4qBMix6P43W5b9aArBwE8
ev1lfJpSab6MnMt180XqWvnITHXLzKk/0wjHjiSHZ9ch4Km1zwP7kP2U8ihLd2dbm0N56vvhq9VY
086KmltrkEzT9gwSjiSCYEKS3pSQOa14OoRSVgdhgkLlCT6CdHp2oCZcoqChiJCbxT7B5KMPvbfV
vUhD87IOgRKsvVBkZ76/BxnQ0lGB++CWiJET3XfR0ScazBH3YKcFTUMBApOl8D7383xlSX+OTzLH
3ZSBzBqiAP9umKOm0sQ3Xctr1qvttozJT+jztjjHnYlLJlJwE01xVqHsL1awNUU+3UTbnfMi1t4n
+vUeEIAeDwH6/TQhTbi8TXNzlA1ZunerPNpZWnia+hFCVPceFfSj5eC/6GaCDUOf03TGjdVSceR0
1N6CNpDQ+Yu913YuopVgepDVY23Hgh1+BN6iHEr+Pbk9KDGYWLvpLAd6GOFIK2DoRXrXM0myBOyM
CAl74If9Maky+1RKUIrlLMofUVJcwnkdkEHNUDDpncCyT1MDX0EP8rj4rpM/sdHpYh3MtrxWqVHc
dO9n2BON4PvYMQH9HBO7/hlhh1lXumMeNeXdRWu6J3ucQNY7mT2Xe3rM1ObwhP1HnHPXYjqWlObB
m4MoUEP9APWUHnDuWJ/0/cqPyA3fuqS3T2ZTY4oGrrFpU4ChjjDNo9VSFgRxXjt1uZcNrhUZdclR
r5xbBcm8jGYzPEI0rUFglTgPIs4KBDnQQ8oCuRrFdZieCG3iOIbG4NfH5cXDHW0ey9a7FkGpnfQq
gjVGm22t2ki/ellC0SkTuxByVlfVDANdRL8c9zerZVo3NEmrWYmnMDBYvLNRq9UddC5GcCuCVBsO
cuNR/cWG2K2rFlqbZ1b3tO7qw9Dg4SDUqujKDkjxz9rOi2tfyH4z+fWvckKZ2wdM4LFN/i8CIhFX
IOkwPB3SAl4xk1q+tfjySLNrIraqebUKE9dFPcdQ2PrDu0GSxToceQsJKsBNgmIARzFn0/wcioi5
dQ5pZM8ZdDRbEyDvFJvsbwOFuolib5/Y24HstzXjirfrUwf0e0UyXald0k6lKLNsGnSNu+U0MTZK
ocZ2fqZWRMKU2hqR6x4NhdypJkovtUZ5assWGVsk52g1ejkdHZzGQ9HX9hQ7IUEEZU04Tb9xi9B8
qVsUiPgoM9wa7/7Ulzs03C9GixokmvxN2yMY5OXgpPHyGvG0jF/bUf9VYz5Z+aMbP9WUdttmND87
MgChpxG+JkjmWsM4xQasuvKc0vB5wQKBK6+FCiFUfHMal7WpmcUHLRwA2893W5jQePL5xlFon5Hj
arfOxljSZtkx0bxtV/XOVeZhfy4du1ulo+MD88MfTB8i+yJC/wGJYffTdJsjtYerrEv8V0Bw1nWW
O2eDLhXyybbd6p0Ba0FwgfBI1PfOWRoUC6sJWXqcRhjGlp+Uy1+15ZnULzx0s50tzaP+UrdBuWl1
DMp5puDcuWNAv4BtklUb3NX8H54w6BD2pb6L7OxrzYbs3AVRcFluLQcXzdWm112gOEFBVEulW9rZ
i6FPGJ11Wn6lQRc3VHgwh8n75SojQns93jQ7Nk+O5pCVPh9yIhdXVVcRiUNXF4pBShU/X8Wgh4r0
LqfoQ0fKiGPnJgYNW3L1MKSO86DZzD6FXz7pqWEfKio4K60by6flsdYeQDXXndw3pamxlNZAGJAH
91QkIe0wVDXLPQTi4uRIdAjL3eBg53T0OY1zxHBZtHWkXW45ZUxi2XE8jwlBg0kK9yecYATWVFuO
lUljZnDEcANpfKF0Xj0H/A+mjSdXyOBUjFV2sCxeTl2L6iK95FXgGbkIJY/S6mlO6eCKgO2KJ5UI
/Sl0BLx4XqCvPIskdp0dmBFsKU31K6OdLx+Zb+n3HNhuFBfJ+Lu2PZv+iqbdRePpp3HS9RPxC8hB
l/tuiRwF1RD8IqwoMRukszZKuTaydFw3FNFOlhY8ma2s95NJSZcuS3/qWNihophOy6FIZZv96X44
AqaS4KG2Bp8zU+bo/IxEM9LcOlAKp39X2Y9pSfKQy0V0Zl2OmxO0TpaV3oa/iM8zhHw/NNXN8CfQ
iJH9RdOxfKaungOv7I8oIOIt2qR02wYZFJv0S10433xCNM9aWh90D9BdlkWXDgUpX2zwqPfxzZui
Ww0MxlHGCyu8Qyxa5FW81FFYPHcmGCLhaStmAQB22ioeh69VGoIfMeJ3ujgrMenmmjzIFydn61Wb
R5M1Wuc71po8nohL0PtOt+HTndxDL7tXBLXtupuAZjjTxskjfNMvYQl9slNxsUeyxw5Q4vbvMWSI
pj/ElnpkcfIezjNMavV7JIYkAVbIVQ+GiJEnH406fEhyh+gXzEa6AeBRzH0gv8cRkY7BRbPGIxoR
2tLdSW/0z6J9Yp3vzwnkWKZgvNPLdMUxRsixtrvh0FlkQabIBg+pwzVViegc6bjH53BCS3PbnWMn
n0MyzQns8t0oHHXMEab5rNDxiDpHSm00HlKoJyI/ufNwuRwye+PUoXMQsfezmXifcdvs6ZYdhVT6
1rLsRwcHzkqBdjEKtLtaXkoUMTrqQER+ianhx4mBSTrak2YCsy8qglGHIv02eHAKqrm8k8l1lcg3
3fC0re9IDKzNAJoBu+fKxpWBcg9DClMngg+2Q0Umfvl81GXvA0MB+IZij4WASqrP5MOMy+yhnOFy
QYUcea4g5+WkfjBw3BmBwlVpGrAHNKw7ee9WBzMrfvX2YGFZso2dGDz7LXDMm1ehbY2URwXUEYxa
ocX+KjRfHa/ELBqlp4i2/MXCJLsOPXyIRgVhqipdNHvz6iuvv0Z5Ub7zlVy11H+rqw7UQF190krD
WOZU077pbTS0XYrhKIRIYDOGsGlPzsh+BwxFJgUz1wxvWuptaM3WN4Xzbdco7a1j+Mkjdu3x2Mlt
WTJ9Sb+sN2RpQQqo/fCgUo2WlY5Q7taWUbFv3LJ8jCIqhmhOsjZx0Ma4LptyB7uJGFdl4WeXLi2x
MbavulD6Re9Ncn4shQYzr/gQDbJwKlWfS4TMGzutq9lr2h09W33NKRyt0A6cCmMICUATjF+2fjdT
4T6EFKhzzSFG5thZuBdLHYDBFLjWOU49GGZ6/rViLbXHa/SoT1BOfSOCtgEOQopQrNLOQ3rbIxZP
X3qKygctirsNVWqooFX07FrJRpt8eeFboxFvU0/ywT5vZUJJOcZ26raTc7YSrv6jOyQVHAS4m8u8
gQLy1Rtt88hC4UKcGtCdhlefWvGjdHr/tYjJBS7HN9jMPbgXo1+RrVZRqK4LQjHinK5n8ig0MK35
QKiUoHErSiK6jB4kbOP7azQ5EJSC6t4VzS3RsO6FMT9PRta0ke77bIuqQ99Uxpo4X7miNtGrBBke
SayboBxMAG1YmZzMLXa+O70u6VI2petpvdxsRIS8vaEzHqnyK440aKH6S5F7Oy3pLchhjQT7RsQu
qZTsKUvXAo36TU7pN/pzEoSCj6qlM2x5Wu6T+QO3KgqPSyRYaWAarOfDcnc5WGKas73mWJz/0499
9Hh/+u3eBfM49iGhtflelHAkO+fDTap23UBRdLaYLnbZmCeHrsoQ182/MHuvJhI3mE1GdP51ulGh
W52WQxeDrBh/hOzBTZSmLNYuftpGx1SDB+vc25JuTRt1jzmCR2yM8oQZJl2nZfY5Zhi1NbORnPat
dgLB2GRey05Tk1s3mclJTtjvAtrUT36F1Nn1J0I7+uDR3dd46J4jt3utic3e/w7KGgJvNdR43Ucx
bUxQ2r373Na0VbxOvutowV48lI8vkzujXrHId/1RKxygtaYcCfiIqo3twrdICoKOsZ7z0aQniPj6
IUBqyxdHgjMfzXGyfI2KtspwsQwaaTz4hCmuWs8DA1dZJievmH7wZbsM2Zp9pBsPo8eIFR3g8YvR
K+/Wh5O5T7HisFGEazAxG9dNwQ5wtDZdISnrplRW2jQo7nbcXOfE3TNJu3uPM3mj6bnHb6EsMQc0
DiQDGHJKvjgZlh4/p9jgR02+aeiXXZI0v5mEOr2V8B12LmuEY6qC7tGDaD23H9T3IcGnPimAUMp6
dt2w2HMJ5Ac/DPO3IvfPeR5rn4QXlGtLiu42ZGF6Y4pmo4T0rmQx/hmU1HhaUMXuYH10Qfjo+JH7
E4XXpgNIgc7Cuae+2V1yGvirWh8PldU437Ic7pGl0Hq5OoV0GuFP3kBDp2sp8rKhxkmMXudoaD26
mQxRMCq/CfE2Q8eIGoO5ReE4pjBZlD2Eh2rYU+JoTk2Oi0GBprwFFXwbigliozmtdnFrLdiMDZhY
Nvu/zKo5sKF0johToSy4+T0RnXih2HZCSswUn3nj2WYHN5pF+FwrH9wm93BxAlzLlHtThingp00A
Na0WTdyYv4TsEdZxyy44qEHyxLIr9pau0OGMMYrIQnscgusY28BMa6xHugbqWDbj0f6aD7ikAG2J
YcBVbuvGuTTBXrqesI59jOOgLjv32tfZVcZ5dMEWn9IeHM50J0mR7MZrJ+L20ciczwRfEPiQbFNQ
8X2IdUjLRsgkJYY5p6p9ahsm4ybQJdKZ6UdTZd0BARBedYqrQOHCfOfoNHBr5NpxjWTHHaLmis2/
Rz7YskuAUNMnCCwR53+EoWKJ3tfitpSlPNvc0zZynoT+WZkW6sSiYApT8otTEpkdlqEJs3JCDFuW
u9YAL+ATRQtOZ3qLxio/GGP/zLc1zqJO9kBJN6F5b0E3Sjh8ntsa+yTQp53gBGOISAEvQvBIqA4j
AILuYtbvnkJD29FGqka9PXepIrKpsqFuf7htds/tpn4MJ9zOOdHoVy3DxGQxpdV9M+zt8WP0+puX
eyQyJTAQ+XhPY5R/AbHcn5EUnmMjdm752L8HCGtAC/kXN0QdZvYOlNuBlk0yOnevBCuUGHj1p6C5
E9zEqUXHxupbtEBFFZ5V1D5NDgYzaf+ozAE3FxCtPtBYbMfwzRozn3fqisqkJlkfZ9u2N92949hw
Q3v1Xe/H8DxpNha2bigOyHprFe2zYmivYQUXNoVWutWma19Je29Cyd3oZUkkwVw5aDJSYHwFi9cL
0EC5fX7sEvgCkUS2MiZ8HJZl3aJMuh/1KxCJzPbVfTS6+jR2yXMwGNENWbpxTpTYOJWlb4mns2Fs
lAXitrXw2EB6BtF/2myAH9l4hhT0+rbV91PD9p9ScfnOaM8qXI+hpcX5VzUdxyg6taYV3RyNXjOL
JPi6REyBwQxYCbl0nh7ChuHQrJV2wbvHkxrBQ29TDBjq6SotH4AgUimc1OwSA7oSa2fi82Nh65zD
AkdEW3ivwAyAGhq1D4k/JzAFsjsDD3+ENhusVet1dFRi4zz48c/OTJ0d+Bhwwe0Typr2SzfqX1rF
DOvmyGBDwVdspZZABD6FgJpw2of058eM1piIHXNfuB3APF3vCOuiBwwg2I+VdZmCkoSGoXizRBxe
AD/PVjLDQ0fvm3ilmoCTUEseJU+xieQwARWI/T1pbu0UYNUh+539/7lRIURLb3TOBWtGX1E4SjpD
7dnhVlcb5O9pIA81J+7xGoXOm55ZLapm841WhUbxvKgalNYsLURNw9eQDfUlg7PPkECAvbEHhYz9
Yc470BRNk4TCiU9YLVPvCRrBBK026fZWNF4Ey42LOR8igxG5DloQcawISx3wGOFF5BI7NJvLSLyQ
yAY9kQwpoonPVFKzM1ATQbig9iv1sUM2rV++mOij7xoOM1t+LNr2Bh/sy0TRX/XJR6R36uqSVHmx
W+LXeiBDOOb8E58IFk32iWos7VtVTfTz0NjCdsiyc5Za2TlEZbbOa4zllajy86Chas/hS2oxS75Q
n61YtoOO0wiin05cEbcW2tbJQZ4LhPstCwo6ByL2146b4B5xmNgptxrcJDlyOkVJCV2TksXKaRgw
lijNP/I1vQZJexdQ9HPj0VobWtAdY+pCdV/59aFsiTz1O3uAGTgY2HeYXybDR+1nqbK/hbYUuzil
Ed/l6tUw8fHk2KVGOtq0mNLc7K8BUj6PITlp3Htd1c1dzYdl2Em5gtGhJAd3uNO0ZK1eKZnf3LlN
bWFDvNqkowV2eJAxIzzqy5T+mUju4XzLjfChFWy6c9U7B3Tz9Ea9btPVKY/5+dUpuuZixelesow9
19gTtuWUpMcQm2zShSFdVpcdqAezsk6ZJi2dbG7LJ1kjD5xrr5A9ItW8JoM6eU2enb0erlSlp1gs
fMxxpkcIysjYvAfW/hm6pOrqMvOeWxFdc1XrH74JBzzsnRxOqHhoGzb+WdaSIMAHCQWvyvdWXWAe
0NOvvTBClHneucztfO6au29eTsBkRuqvbgYvtRIU7IbxHNitQT6dC2DBlN9hXNV7Qrr7rRYa55C+
0Qdiv81EbNSqZkl6E2XgX60hDlgOd1uLAsqpY6kn3EJ8S/pqN0UZ3QMWobmk+pe1Wk1v06Cys+9M
A+NR1XgvMUJIj/QKgsGiy5BST+jwUwhRo7XXizsl+m2SGCVYFv2nHbQwE/Li4HvN+FJSnqa08BKV
ZnToFcWl5XxYzgxsnnuLJce2RA2+McDOH9MAWT4nN2d8k7xadQVYkXLGvsmt+hFEywaHD5ZXE2dQ
RamMPtTXLoRtK5g3VjTj60sQixca4PomxTRJ5tdsmJ74HyntznUbNU9g0axjhY141qonqw7T+Vvu
2T+1ZuKhNIU/OCnIzy2r1nwyJjhNDMJmQVcpwja5twf1vUeWcs3qRsfWWxGumtPZrGND27ckx12n
xn0Li0K95LpnXUPTeEuqR4f+/7OT2NGLVwsq1HkksMN6yAQ8vT5ZfVnqlAW4udw3kTX9cQvXUX1a
7oajhcwqinAN2YopIYq9o7nkYSctoefLIc/7d/x76WZAgmGRE3pq3ZLOvZ7q/7yZ0NY+9uOVYnOB
b4ODPW/FvHnbtdzSW2JjV4WiAM4lDz8RusVJ2hSTKZe4xCv/cRt8FBrV2oxtJArp0Z/DPvOesM/l
4MnITVZOdRaq0o+N2f5IVFZt4yWfuR8nEmbnHN7llkiKObPGeY+XEOtuDrH+4+Yw34zmoO3KZTQK
GxsAVE5qKV7bEvMqh+Xu74M9R0hXc4R0NId0L0+wPOEfT/Wvx2rL20xuUBwyNmDTOk3SOa+hf1t+
LVkeW54g0YsQQ9z8Ev7yhEmJOAu6w1tFjfRUOD3Edy0OSZ9f7s+HINSgXCLK2OQdOfQyzfN1MydH
07srTsut33f9UGOhSjLGXx5fPv6/PPb77u+/N2nzJGSw/POZ08BOqR3k5KPMX2D4+1tc7mtLiH3U
BCdOfp3GZWSdfKu2Tinh5+Za2RmCDC/Z9730KB0+L79AhIFnNOVxcIeSzMg5snV5XnfKOTuWm5hS
cjrD/GS5JULZbPVYff/90PK4nH9tudV4kvBn4Hq/n255/I/nLAYKf1aJfm4hnVDBU/jfHJBn863l
sPygjdiBY7aw1lH5TMzoeAThTwW3I7nW07isUlBZJ9ZFKyMw0+PyNYfL6fb7a4X0180X1XIlDXPe
9nLo5luWgx2pmqJwqwX9cKrKnBRqyvMU9bj7+7A8loUTO0MABHGi8L2oNCu2yxv5TZwBIgASNakH
5CIyf4XdhtQJvQD0n3x2mdVYwP0txgUzqXeuA2VtjCj3eToRw5m7x1qGYku+aJK8F9rN+zjLB6Zo
Z4fDArxJ+Cry/MlMKMH2w3aklb+idE4ubSCQHYx7FmjGWaJxj0QCRpkd3orW4WsaGffMiOXOGJMf
0mO/QyP81Sn4h5maO4tc01pevMvRPHZ5YwHkDIM9uaZXLAxslSqEegFib6qgb0Zl35URB5fACnaQ
oig2R/7FT5zw5PICV3Cnx+YbtTh65TRGVwjA0OXzzfCEaDJWWHFGQjSp/mPXproJVCJNM0QtCVBW
x7z6Fm5ds70Oc2+4VUAsnPiuux5BSI2/plrXqYoeaYsLvGnfrbR+oGK2xz8k9EDgAZUkl74rpPXr
QnnHJki+M1oTTNnzfoJoH2sSvVY1fidXZQVkk6+bxqwcPbkKSvvV6N1PTYcRmsXrwcUUquizjJ6r
EcpNv8BvkgmjPh2c0GCzwDQeAeQNbTB9UTvz6X1925I6fg386GsVVSlbD0x/whiOWB/h/gZ4vthb
+v5DJOknIoPfhznkE7eEHEBQV0r6BN0cCjJgXHYkpR8tRcoAehSoD4VQSB0kLn7iP0w+uYadGLlu
3VELsErTVwh3ZZjSP/fER+HsDY9tlpmxxC9rol86/zFStxye3LbIcGF7LVZd1jUbBUmAPW3ayHjD
8otGIFhZyxR7H7ENlqYKyIBFVdIwoqtXm8+jMry178D1QBvxRInqyntvVuUYoSjGb7RzgZ0MtSdW
sY1trHTyN67OX0Jt1ESdNG5ocLPAP1oBJ5cQxsGfCGpqzHA/ddGMc9S/sYHAJ3A0RL3h3I43rA8x
mVHgGvBXlO+jAp9bFhFIqH7EQqdvUEj6W4xjAIQz8TS69g8ibTdwH8uE/KuaeIxVWxMS6xtEQ4o8
8/f1YB2s2Wyqz7ZTfTagqtmKasymVPwm45ZVMv7m2bJaz+bVeLaxWrOhdcDZms0WV6xDqAFm2+u0
GGBxwk6zJXZ5CJvGqp7tsvpsnLUHLLQNXlpjNtXC+3SP7my0jWfL7TSbb4PZhqu1uBHN2ZpLXxFB
J27dYbbterOBt5itvPhn4BrP9l5rNvr6vINmtv5aswk4xDRUzLZgbcRTSQ1n2nmzabia7cMmbTQq
E1iKh9lcDIfvlYmie1kOajgNsxEZQng0G5NjHMoE7HnssTAtu7N9OcbHrMXTzzSKWizhffQQmZpc
9WBgS99grEq9g+sCqPQbDah+6J5Cy7wUNGZlZ3fnarLpESjAhJn7ZCrTfRpEtBvTqXvQW+O5yuvv
oZ55/GikVk3y7t2xFBF5uuiPUiTYq/wasU0hoHVmkIszr94XVgOtj51dV+TqjPD7k/VOsospI1L3
G4j7yq3+4sZvWRkDgs/7eusTwuAb/QtCDyIoOpihQnosnUqWhal+rQhavNrGaBEBgVyRpOp45+Aj
50qOcTuB26Hs765ha4mLJazHqsPTRIbzAMOZ87rQ3gl5IYNRwU1Bd3UgMjzaZNkMFqBsuqnJ0UWt
TkIj+vCfY2o8o6wInxXl+dBX2avTn8ep8TCKOowryXsmxv7ie2N5jTWM17PqpqqpSpJ9dAqm+tA5
/Pv/rCwWfwtblKiuXBNnqyFwk//VajF1RuxFrlkeEiGTQ9/R9FYZ2QdoBl8losXnIWtqPK3jzp7F
HYOjov/yEoy/uT2klAyourCFTiPQnKXPf9KOe36o2hhB/yHTkDv5rXF3oa5ttB7uHxPZR2qwPkcQ
UO6IDw5vFphIz8gE6WngHRtiglHGBeF5FpvqnYDYJIMXRXP5yHZVv80q0KUa9Z8/OGMWXP+bcYFX
PSO7HAcdvoXq/d9fNW6G1IyLgQ/OU842tYU8Bp1/E+aE7L1Irb3dEa88dOLYOaQPsW1KPmC4Cwu2
HUBZv7G8z2FbChl+cwz9raCYQ/HH/olAxSa3F5ANdWL/oSlwrGawWP8Iif03/NufPTbG38wNvP4Z
N+ZIz+FtLILzP33qYxPjmRFOwVCXs3S38O5FquFN2DVNtlE/osrI10ieSPpN3S+dEzE8WNcYYjV5
MIW1Rdt/6eU3m3Chw+TIL95cASFV7IMr7yEeynIPohzUWBZiFY6tm6XSdr18Cf8fYvfynyF2pm3O
59v/3QL2FpFpnkeff7aA/e8f/dMCZv/DsByex8BuJQ0pMLf8rwVMmv+g32u57Dtt7F5UIP4FsTO9
f1g2jGBd5zJ1DKF7/7KAmc4/eDamXxcfj0HZ1fl/CbqdzUx/vcD4/yagPIcNmK0zMvzlAuucoihG
4lrUxNbbExWU3jwmk8RW5DaoIAaXTH+KBglGWvesADVbndgjJ2SZlpm+Oo1zB6EXLHQN91Z0AYWl
oT+IoS5PRYmmv0uMrYfb8pSV2mvDFUfv7HUSLMcRum48j0wLM6XioAMtcbqNL4YnN5pNzPJU6c2z
Q4VBEs1CUQl7Crnqwmm3LtL0X9NUv5c+URAuGioKTKiaguFr3zxEb7XdCEpy5ykCP+ka5VcgIN+W
PUoWeqQYOU9Aky+yacAfObhWyAT6FTECW67j74ImJ6nBdbvx4OLBiJLZfoFPbh0YOJr93LkXuWuc
msIyD9JtN4nt42K2EHdBoZE0ES1n5bgs3CHGjSRpzDGX+S83w9qLWOxe1WSp8EkDQGurz3hgnuoS
BHL6W+r9wPz3YkbdNY6810GYVDAMKmrpvI/j63uK/K7eBaZBFXY+ZFSdNESCuv0/JJ3ZcqNKFkW/
iAgSSIZXCTTLsjzbL4R9q4p5Jpm+vhfuF0dUV123LSE4uc/ea09FAKgrCioVKbRGGmzAoDFiMyit
jSOc8jU9tPzJOyGX0aEAGPQj1aBJLcgfCBjWFlYU/97EAtFy2b9Cf/+opK9gdJ5np/s3eU59qRMb
BBq/9u9i1yCKIysreTQUHmAZltV5kJraiHiIdux6DuYcJbdC7//U46AoN0gX8Nqh94bZXbzNizjW
s/ANuOkEugp2FUihQNEiGloyfE5uejcxdhCNH3cARqzbMLfhkSUfFXct4ejMe2TbPZwUywdqFGDM
1+UrAXcEyGjqtnYs+FGs6Dwkk8HGl/qednLFsZ2g5I5DDgPEt9hncNGILwUyZBO2YOiKzniTSRmz
L2ugnzBzHydKThFAUCWQCws32s9p/leO3ssYCyo0qj+Lq/3ES1jtRiMbAz1kydJC08pXgYFNY8kC
rXTLSytG4PiCEp4kdk+UWGOd7KRf8GuhB2dPFY/vXRYNNlJmMfqm7m71kUXgxG4I/DCw7pbVdWUX
z/WSYukR88800fjFBqs9YU6+RPaQ7Qk1Die8NVgo2EwTcHfL0++XFu8m21W32/yKQHRWkntugIsN
IutP/frFWifJkYaEX4Vhyj+T1vu09OIStpImLg9/Y/9f5sLMw/dDQ1+JBgMWb/XMY1ohfo9dLf9X
JKn6/yXLGHzh9pLwQld/cqd4bws93AFmgV7XBezw0Mwqh0kxhOmrOR2LSL6EiGTJzPFSdnNz6lZH
AofpBVf6VISVTwEoq/VY01Za7nTwasc31xdGK5prWrSvWdofUnjOYIdlB3vRXk4sz3XY/VEVjKjX
OJui7gys9t4qSqsW9n+undo7QtmsGuBO2EDptDp9ROylxE6CmwPUwL0wGjEU0JBgWEmQ9yRS+srb
9ZHeH2db3dAoORYaFvDCmiTYjBwe5EzHcNuqg4NaDDfYaoAotuqUwvndtYN+axpafGDhEgZVlAX8
/pyJfGYWHndDRYVWySqYFpxhHzaYR+Mx/nbjDto8/+hX2muLbD6MCQ6fP3rmcfZev4QLfLfxKYMl
ypBNAxnH3LJZuhNN4A915PDSUj6WVWlxBB2y7SbCH2K9UBpN5H4RdiCGVX3yxjai1MrYAE3/HgvC
uGoWj9GYYF3kVkAtXPczO0ayqysq8zqFCD6I5k6DIxXUDu9Sk2TOyTGzioaDdH7KaRmz1RL7stAW
CnWqyG4fLcOlAFBH7s6d5UzTj83Fu8NBT8NKjZgfTyWGioolxQgI3MxA942zQDu09nbc8WbI7A8r
5iiwsVxzPCXN1Xd5gr1UZ12ZHX8fRFNrXbsoRQSIyvEyTdkz8IVwj/hwz6q2fZiETgO55+0j0bZv
c1tx32q6z98/RXHH+dtMMJ707yM856shOusBdDn5r1yLoFpkLCtVFCHyEGHNQIP7kadrvpEJiwI1
428/xKeCgs57xjBnscpnmbXQB1I9xC31YcXKmOPFhlzEguWdlxba69yfZ72eLtiHt5OR9VcVJ+YO
nR1brIeFnqcmCDE7FOtyaUyx3nkeAUpa+FwyWRQgUTLnTGHkl5ZGNXmuhQcOSVTXV7Zz4sIH1dzR
WtQtVfQYQboIF3muGhpK5rYW6GnqsV0Wl1t+k3DZUQeFjy2/VlP0U4epS0FMNq6nmaP85TGvfGby
cxfUYpeiQ4KwNEm8Q2LQLzKs5E6D2H2p+nQgS7TS212LrWGlWUGYh0R8IzwfRpe+2XMebVKzg3Yu
Q4U6mjc+xhT3hO7ybssCzIFigUlsuQ/oeLAP0+wap77q4cQM5J3k7NPa2d3Csr7FQFGOytHtfdYb
EOppkqFJFKG/yP+UJk8Rug0WHwvkeUwsdRSF95KwgDxQvCy4TxA3geEoD7lGfxMe0fyq873837/g
JSTRVyv8vHwi8TQ8xonxmC5qeC7N0gbVEj0pLaSUKIUFaHtlea3XiiKUnKecrNwOy9wLIKCjpplv
hD3Dr07SeUh6or628GAJLD0P5oJ4b9FuMC3KF5PoT66T9N8tySZ9ZGG+dEVgdnm4Ty0XPFeRq/2a
Lt3puH9XbCIu2dqenkazOzqO9kgnhHe3RlIMPcGJM6K0GaVbNbC4nxyzO1Qz7+qi8OQawsN927+w
ZS8Q1zLFZZV/awodQbOLW2a3WyWH5gJdaL6U9UXBK2CJEBqsUKar0w82FVmrtTqybovTjbsku6mJ
lLFr0d7dDvyjxWYuq8PxUy1u9Ch6qCZG4wWyZ6dbc8mGg/nMW3RaYvvCdNo/aXNN67HQPgbOPz7I
ruK1iKwrTRBk7tL2ErJu3PIUWs46fYpLq21jbIEQ2WLdnwtRnY3OekZBxYBStNot1uf4qtncWt2v
mY6DR4YIHQxtOB0U/R4kUjBoZqSRaiy8rwPRka1CAzqR7FCvihM790y6q1Ailo3Fp43i5+a1EB+L
Eu0hGnl7aNos4ta5ikpKCgVn3g7DsWgEMlP7gIj33CeJuPSwDfe9XhnvibF3TWWfvX4hz+VMkh68
5KxxBL+EaLYX1tpXygXYgHaglobYo/J6yXjusxzHFRHXQFAT80LljMR/4130Sac3Q/bma8P1tfU8
SY+bHX23HEZuCSHOwGtrCpOiqkc8ASszIoDgmS7c+zS0BH7n+7B4LZt6YwoaB/mYEuvotNqHtPxc
p3O6M+rUeW1N44tbH5HGpKfkkiBsRDtVEXPFMYUVQLSihj8m+cVpiv/SVYI2NdrnllTJj2wns+jL
yCDYx4yIwdzpMQhbq/cJwbi3WZlPHmaUgBs+9peqo24GFWfH8q3fMzdTf90hT85LZJ2iSVK/grp1
EBFNr0tmGlujm8VzVfPtiK2F96nq3/uOUkA9cupX3Zj4wQYr/iOxdSRD7b62YNA26LhgiNvXMhXt
tpiAgfHkrD+7FOPWb7C7kLAkSwdqTDhUPw65+lM0m8PGrkponl3zCo/TrUX8k47tTWJrwyDPgr4y
cOnMdU4vDuUbCmWDp0e9INty0Elt9Uadjn4MzRKvr6wrcMb6njpmLNZea1Bs2BEfU3+7wta384iX
u4l5nPcY7ZPB5urgdQXz6e1KQElUsb3PIaYK5GCOcpCHd+xYzKPEhXjQ2IgaaWyfW6RmP6K5igOe
437ERXhOclve55n+MNNtLxkRsE3qFfk+c5rpofLSb74LzkEEva3jVPJ78CLjZsZ0WCbeGO059wVL
OImPnrNhs0RP0RSBgR5AzlYwsvkl9O4oBK97Glnssh1av9jDsijpEJuWuMDVZA67PHbEHlDvv2n1
6GUZPnHTGd+JeY9+YTIc6qHpW3z8j8tiXjEt9+xyLC5jSv0WWNOP+Lvv2D0ArCrtX1mb6dHWjopI
QJQqcoxFhmmqpzOeC400a68Z2yIarYM714B4O+1KkHwNbx86bvY3J2Uxlbrx7FP7nuMbKGjC5RVN
dHwwTF83wiicjAx2Fbj+jjwkmhO9IMkRQu1PPC5i16W2Q5gW77CKOmePOTXZajRzXEnZ3BPVv4yE
5A9Mvm4wDeQ3ckzudVO7fm8YFd+Z/UgbeYcOIOvJacx/MnQUrie99T2rpPhsHJk3atE9tehBMCko
RgVyDV3So1WWmEN4Kk32H05UwNplwvDtMMLv6aqH8BMJgr5hr2sPBSIGyF29gbNmmcd+du5Jp/WH
aYIkFQ0JtkW7xiE1ZPnFyK+UKyTUqysDfmUVH8PY+ZhZNxStk7+W+Lw0a+BajItLvDRwE5tsb0Fr
iTHTHlOEY3xa0+BXIwk2mbEpp9ubnFJTnfHT8FEfeeSPRXbxFgvJEcZHlIWkj9JM3TWHCzMVQVKy
ezDr/u+iLIrKDOqWKfD4biM2AKM1NL5T9vpJg76FUX4E8ziQvQQQumk7W92zqf4UsTFjWE4ipj72
IKJaeeFpNNItNsSHgjxjmqXmYQ6lif+drIfU15TEXDwm8RoCwAa5E0ART2QD/+tnrzpj9FJbVRrn
UArcqk2GUB6ON6vsA5be3t3LUyoxq+xFK54k8eJnm8DstbHEo67hOqqH6gk4m7dxvQi/XKtZV9C8
lyJl0Ist51LFtneLJeypcth5RZPs596yzprzR4eqeiZjTt9v2vBe4nLQq+dRdeYpA0d8DlmTKTuP
joWWJ0cX+LrRGNG5izR7B8g2fLGgv8WOVwXTUn/1BayFVDxi+Yk/B9ZNLT7+if0cCy/yL1VbPhj4
6gCitMSpZdb67vrEdUIBc3sqpkM/6zALIwWUu+PqHVOM1i58GYsS8NimB7tuFRsXyzjjie7PKUBr
UYFyr9zuhdokWsl7eqJhA3e+DvcnMHSZBGVG6KI380PneCQGZfrFo5r+WSCqJ5vQIjQCBRmD+m9O
gUdh2a9RXKp9NlM9ZhslHZS6ZpzsV2x+01QxuQBq2E2eWW3wWv0yuN7sNmesYa/vG7zeOx4Bm/pn
BLZ6h6BYbJdh+COm4SWulLVPM3kwx0ZSamf9bQjjSmAd+0IU/4FKoth16XdendpkfhWxIJtlddPa
xptpHWPhea+GV36D0XMPEE0YXvEe0XFzMha7ufYlOGmA1eVZCbJCQ6fqb7bLz7wSH1ZXjGRkzoyC
8b1cDrhfmBANPf+I+4fGKOf3MFrkkc+c6bMNLqCKYXirovmoOellGNSbQPsIhOXxOIgxofMRP2va
aGwIkZTB0rvuvaKhqvMMNOqu/48v/lKvpdC18xyna3HhsGNpwPzrwLvDsEkZFH6siXHpliQdpthh
TnYRspOtdWswv7nMI7JhaLeftlPQpwoKL4hNaBUOCYBSS54nypJoKNZYOn+gmLMXbNUO/zG7HQ1J
CKGt2xJwYqO4y+2E6EBGHC/qsYP2PXVtWlYdYmMAQoq44ofFMsPapeWOt6kgOIjgN4jvZsFa8Gg4
0/swVtxvpopHoaLqStH2zVs+P6jRtR659cvHHIocHWU8KG1V3ynacc/2msI0NJeJTE5+09bJp8Ee
ngNV/lXMVNk4lFOopImvhWcmTOogKbupoVIURAivLUpMN6nuxm6Gxi1+Ld+Owz+YbNhUtjbh+3ZG
SdUKMjtpfy/dxXzsNEocGleDhmgie0BjUIcl5Ze2E033JzmTZyhFfGi55JqK6m8AIKNZ/y0iTv0i
anxhdVQOILA+WpEa92Pe9jz9IV6T3ZdXzxYUjc4EHnvX+M5JfbUNbIIyn7BqdYGSq3+J/olfCo6R
hRdKs0jgu9AITVW8SAikpg5XSCnrORndCjOicW4TFZAfeqkaPFHFacp4/Zv4aVi/xDbBI6cv7rLg
AuXUZ0fAVcap37oDxQ6qEzdPIz506tJsoG+eTuiI6OAwE1KnTaqYM9oubByiXUUlhkZzl2F7BaFP
doeAGaCP17Dzh5G0ZvMulPXQqPl7SowvPKz7NpRsyFv6hkZTUWDFHcvr/TgfMKyxq2+RSW7SqD+n
0DpkE1p3kdwXnoPMOZBlSte8ymXeIGX8QFLl2fnaSu+xduMX2xjNDcgK1OfI7v5Zq9erqrBm60To
ciYeQOXGbbIpujXkXo3qjGyNE4UrEYhy7/M5fo0wmZV58xrnFGxUifZaEsJi7AQ3ZWQ1OKk45iOn
Pk2oHzjNrk7C0ARYP0EDsOVu8JJsM6XF+2gwWEd19S7RRrS1imMs9s08XFQJAF5M/Ff0kXwayWMc
MynU+QfX5Bd9IKsf1Yx2td199rGV7KGQvXlh+l820YiUafq5ntVIdAQ8Ow8A+Elk+jOGbHa6lNWL
JzkjnKJRbGx7ItUF/tlZL14rRl7RSOliUpH43fGQ5m8RCFLYiSXL4Yna4rYw9tZce3TQpq9W1dGW
mIOYIMO6VZW2+BYvJL0JU6A6rdlWaJZVy9unU06o0Ac3mWWHjJj4sEZ+2b5Y/uU47AkfwLXmOSmm
wAVmS8kVhsJNZdXq4HQ5rvWs+VHu9ANtCdkY+SCrudXONJC3hSbPQgSdiGzf6aGaNKjJ7UQzMNWn
VB/CHp4y3qf8QaX0ZUeTdWZmMDAfOh7wDIsiBwuvC/QjgDOwb+Vc0stBMK/KUGkGGMzB0I8Hd5Sx
v1TdV5i5d0dk1DkAvNwJYM0z6xDKIw+Wd2rGIQsqZBYO05Spp5WBGfbc1vV/kcMgt1AU2zZDeRUO
jtvlRwfOAJ2p93Z6qs5yTH4ia+yOGbAf9DtyI7M4ioYgd5NQ0kCnL+RT82LzV6YtKFiPK6oa6+5v
2MjxtlBkWghgloY1fDCpkJd1yqtMnP0Yjm8OM/eWYHOM4M1kV5m8tGTp5WasVfNF3RsoVQ3uN5QY
Ko61xd25/G4br6fdQ6J4YwHiyh7MwTfqFkIxSQuZWlCmItyqumU8RLTzXUr2HZqp3sgynEB7Oo0q
vnRzbYbV/mmpoU5q4YrLV3VBwo2nMzbx9b6YuVFN4Q60SklToxg2clCvsTdRvlB3jx5xqE1iEFTG
bHEy8oGYwMBklvdcCKw3mhfJSEvkjSdHyWm24r+xhkrAwlpzFTGnz9Jq3jmStZ+pXXNunQbtEIIr
9KXWwb8OqYMpkLw2TI3qoGULndJFf3VNefHK+s50R9rokRil55ODAvngoMJ0Ok3CjefOgKiaYwdk
qJyG8qGs5yd76tkMrMECzp4+drI7HlluM8ULNFRO23hIeYZZ9NqNrhYYtNUGTaU9mtWD6LjxGpRY
K1XdlpGyPL2vg3SkVzB9KFoY5pBnLD8GtHXu0vhGuMo+dsPyBenvRxmEBNuJQxLnmB9uN6IPIXjo
1COZ3U8E2mQ3xFfqXdeH+jDTVSOrbdeNdZB3TRQ0odnuPBssUsf1l9Lgcin1HNAj84GrOm9nje/x
HPL2dZi4aOQ9miNNHH1JmA2P3YZcxz+aOv7NmWXdpc46x0une6Y4SSYZD4VVtcJtWG2chHuAvlAG
KVvtxWm+ppoHg1yij1hSNtWRt26mu5hd2EGG8W23kTwXifZYZt2xn6oULhhOKqtcie8NMWSj/uGK
KCj2GcK6vloaZmxXF9m19JgoWCwBNln6V4pYWDmqpb+YdCaQ/vPHnlZgFNPFL6r2LfX6J7upbAjS
LOXAfW3YBDGh2/l3mRPWR5l/mysbCWBphK+S2dgN7WxfnLr3MTO9dg1kpyysegoKqu7QJsbZ1NM9
zzoqejTvx6uK8SPXv6p4GHYmesCBuJXaNTNh9GWhyhEBJjw04KxGjjnjDsjLu9kULw6ac4DnfHof
6WaZFlacYbJfCuMLsoPc1gueyAGfWyq0jDyR0+1WQMKXaN3Anori5hQRbAS4YyR4SIjEhzL5GBgr
r5i0t7OGBrvY+RkNvtiGyAhLoR9rwYTnQXwpQlMFjcmWcG3uoAbrSeMeyflQvKRhyPMITlUU2qc5
bijM9KZ2V0PRIVjo+jUQhG09VX9LaaldBYSKFPamqK3Yr3D8IJEy+jfFTTW8Yj0etshgf4f/vWCX
dFCVAaBuUlt9IMNfQE1he6OeekP/mvnhduHgrO1P45/CjtuTRkfW3e6d+wCy3W2mZme1koeYDTLF
0cb2gaD11p3Pemyo+2xUSFWUQ6f8u7W8gNXrwSrdI5I62ALqBckN0igd4VOUXb2r06E4iVG9e21K
VNJ467oBFg5WtWGpXo1ePdspxcd1d8DBeYiKscDzomeP9aBljylj4UnqdMPWg352LXS52B4eJLfV
yrS1G7svu8Zx31eXoechqzvJ0Ymp5ZwNjtL4EcoPqNgQLLl5Z537OBXNI6N2Q0+CeSShLx60TM8o
T+VZVSRvmTSNS4Fq0spQf+QzzADc8NziQbN65JguqFA2bag6vcRjJtue23mhoJaglcv6wS1HkPCc
unmwzvV0tPPmTqk4c6HVfKj/Evhhh3KxvyBsJPtSL+atruiPMsAfjIm+NgbXgbb6wRQyJHgNjun0
AcPFyEa8AhQjc/pZyBAXKRXGcjbuLQY4spSR7w0ZW4pi2Lsab093sEPvJbMI1HmsGIpWgUoIcYm2
eX1yM+AlyuSZkHoxLeSs/dOGBhXWI01svUawoXmocc/IzHPqMHrp84WwHsWWacU2lQpclpD5vhfc
6nCucujwsvY67wpu6/e+X+/t9Njv9am5Lh6wdDHDjljYArA+YIbnwoz7HwAQoAQJalKyS/mO4A5d
iW58oEx7gE+3BgJeCOkwFJsY7AYOlVZm/M1nxthsYT0Za/abTP+p1Pw7Lu2lhgYbTHBqCAliQM1r
RD03aTnEphNVZcK5O5FznCNMHAsKrde8oa8Vp97s35xaDKdJylvCqZRdS2HeyOMG1LT+yRyj31gw
bo/Nyr2fxuybWtMqaCT1H9xHO2L87uI+TWELKT7SjUvtTkfDHi1OxlisRVv9t6iUo8NCGnUAVQub
u9/Xo8m7wbgLXiUOEjV9D8L2xVAXfu18T45Cb8+/PTEfJrfxNoSsC+C5+uQPymzIqkDXcJQwt6aZ
wNLVMGIWMe61bmHbcHP18M4ruFstwjI2mj3w98OgQvqJyLGEkVjxim7m53P/iD2dzZV0Z4bqGlBZ
ZrAOG49iMR/mGXO3A9VDy94bYJel49a7FmrFkk1JoJbKx/PBzsW8o/1+iIZqHYfDZWcG7pRovpfb
/L/Kx9Lt449pacfAHmqF471lUc2pfu+WeEELOQFWqh8I3PzR4CFAQBj/8AtJkjxK2694Hb188u7L
Eo2vLLx20nbrq93LB8kKcc4k1j6LA60Mw6escFzEzoomgEVu4rRB9MmaPZfP1W7aG9taomp9/CSS
6Oo2IEYEqDgqUR3y/zhhCkq2DfrOjkSB3kPXDdhzjPtE8QYtzCRsWr092KaFgA77+RiUeRUu9KY4
CBn5sKGSPeLgP2HtL7i7VnkXCBuqFBrQJnVsF3WsHWEeLwzdxkpsiD9Y+dlBknxV9Apjs3FIl8t7
I4yLpptPqskYMq38KiNsDMJAC1JF9OJN/xVFlGypA8eXEeZbkXMCtIkV+tCGS78WfN5KHkfajPXd
rD8grcvz6m1ids0Zi7pxCKoBFgxc353iiti3uq58ariJNhNI3E9uzrkmxvpMHcdABB2gVTxUO0QT
ck427RJhPH90bn+tyjE/NwVG64himLwncp4IGDkcu6xpwoKSAxq1+w5sQotFVlgPqiCharN/osnL
g4VVdl8q5vAUUxJNyu61De3jFOJLymaeLK7iqQn0Ra/L7/Vvybhdrda5NZp35uAVIO1REfyW8pPb
5oRJHEVitHe4/7cyHu9T3wF7gdIUay9VP4wX2CMv+qHLAA/FQH1NVhVd5pVHlXZbkiNPWA2nF3rh
AxEDS8X8lO6aJt7RIkepdVRB1YngOtkD1VAaoDy/TPkBHXy1i2IRsI7AhvO7y0vI8ifzbbBjlmIR
ze+k6M0ZSIyNm1hJd9dPFJAJhqTII38MpY+eet3O93m3omUzCJC1haWJsnUK4gsqc1SnU/I8JnSX
qW55pCDuSu552IXJ6mY1niW2DwBmPNYqso1h3MXsiwxxTFZGknBpEV8r2TFIjRlwBiejbZnj/Qjw
8GKE0znjPdlKwApuhIJtluP3OLN2lhZiTOdO1RHT6RHt289MNzBNr95ZGlQRQISHjnIMH1lJczPH
T7ylDqLPMJveVZhngZlaGjMRFQs2ORtgBjzlzlHpXuPZA87sxOF+/dRuLQdIKB1sZZCm4a0v5bdO
+Z+QCbmU9dAwN4jZrdyR2Uw3sz7YxzVWCNHXFpe41YsjrSrfk4Bww3mdokkra2kXjG50FxCuCvO/
1owH29KnP3HN55qjmpkO3p5kSsIib1B3WzvUmKToPZnDIBX5IWUJM9Apue0rghkOAJ1MM8cAcByu
oxmeyuA86ZYEpTXRbaJIKwwV9GbdFcl2kf0NM2NyNMKE4dslkdfeShNdjE/+s2Gu0k1cHsy+PyvT
3XekBYJhAlrE+cMCqJ2nQbr6cx1Dy3DxYKQPu2ZvN69qKWdfn50NT94Uobe76t38Sgvca2ogFxLm
2WMo8AcH0YjueRLJzrdXGfFh+Oln+2Nm+7BJiFUex0Q8AWm3Azmji3iJ/RO7JGSTpKkCVTX/MBNN
2rq8LaffXPEC54lLvSpecb4DzAUSFzSuYFcXdfoBvuUxT+wAVPKGSatc5HeWTnOg8ZA4pWy8AkIR
1koIvBZlzPFyTeCaefmRQYury/RPKYtTO0bO2aSZkbwYNgceVx06aMCZ+FgxLr7NzbVr5+GL9iYo
tJmOzfLILEZlHoAF0p7VtdGzi4Umj8L8XHrV3VRGdzGICYYtZw4rqjKah0wOn95E457juIdKcTkx
dpEWmuvqu9WSZlO1BkGLSRy1xNsr81/qptZZ/48wdOTrCgiKrDFu2oUBJwoLAjcBvFzZ2qcWy/YS
UxW2CPEvmaiNZ/H5IkCC7kfb+VCW2ieFLR6FpsQj6pzYDOSfApO1MKu9ZRuyktujr7fBNFLaOQ3y
Q0+GHcsPOgs4cseUCluj/CxEMt5y4z55D0lfGu88J/i9U3vaJCadJnJRaCquAR0WNxV4uTGw4ELm
+rzPaHPZEmYJfdEpTkseNzJ8Z7CxUvOtH75CVobnRW/zPT1bd66iAupFQl9oeMm1luHUWcVaFk1d
/ZgMix24bQ+jgvPdJmuTd+JHQuuL15Z64x6deEfUe1fymAli1nnbyO6DZE6vvAXNM86ox5lWka2X
x0yn+dNsu9ehKT97x4V84LUAmijlhFZUUqzFSGzYrKNmHLF9TdyTXJlPjgJ/aehkvtPSCJKznZ5X
WsFJdlJyY4DpOi/anQZGRsjaY9lNGdxUmTvZwzG27DyBJLaeDKwu35eZx4BVTAEBMxLQOSAjtjyM
QlSzhMt1KbBr6hb85V40XNg6971ZHmYHPGYRhwyrBgkHXvB5M2A43ML5/CFkRrulCwlY80Bepci7
dPW8U9MG2NQLb7hRKDzUgbaiGnRtcaBfpTzY2CpPGdHExvZcBvv0KEiBx15/08ELQLID+zE3ktVa
WOxwXv0U8dDsYeCDyi0G7su83GQEw43BQX27rBCgOrZjDMSp8+AxQLkLNdSk/dd8WI3AEvMRBJx7
pbLpSHWN9KPB5k4gtStQlb9hmg47TtKT/tnGC9u5ZcJL+ySpND23TtsftVwcADMy3xcLTU9UfyfA
9PFmudYhxxgzI+CmAzUBchC+LJct2E35EPeQZU10NB6pHOBKbHlcdhtqJuKg6POAFRCnsZ7JZWFv
Nk/pE9Bmzl1d+Gp036JdqQyrHzjPiVEtSQd0NGEDGlsMKwAUwk3tNHgnVs9fmSRHEnbwLVPxdwFG
GkTmalVOCSXP6FTNbMNOIhp1LNr4AX+bvcPATd6y1duX3ANZmWvC2Lb07vCFhdqAgTCawuwEqgdk
RUhcDOfKLs9piJYe6XOLfC/OKAJUQMv8KX6zoIhRFshGPoSKmDe7X4tn2dAxHnbGQbpTw/HQQJNf
zZY8CW7WgoXMc7OTbRrDHr17OvEJuyI9I6709ctvtncALnSI11Y4tEvHFt0+DBHAN10/6qcWwNUS
h9Hx98cJbQdNkj/6Wfo8tiS+2eFYPrT+fvN/9/ey2teToX9C7G522hr51owWiB/Fev4wLOOyNdH0
MCMsIUA0qe7ALua9ZAiYU5wdjUvDkLd+NAveVaIpYOeEhyS+Js2j0pA7VyN0iSFgB2Dxv9qtDuSH
3Y0NA2YLIBpSDDzpwPP+DN3Q7OYBy7iA25DCCyPHByCHCxHyy5PiOUzj4GoqrVbfreaU35VeEMtz
Y5lvhjW9DX4ziML5c3VisKZxXhZdwYEpcHMCTomsvSOrg4qLIgA1+CVQIFivlPee/kN/BEIf8LG9
4kNPWYsaXyU1gSf2RXxpxuqYNCyIY0rDrYgZxjMWQcF6xuAlqV81njK9doPUalmJ5ZzV1y+Ezk98
4Kb94ubzacySD9p8nxOhP9h9dh5ndG0VTac0gbQBzYWtS3iO+J8CDI+31o1fF+fbdOFu2KtbOPes
vSmhVdYWCGRh/Iu0weMxC9Q580JQn3nK2+y6tBDXjRU0WJwYM0EbziE8IOyD1caS2LZ7Mb6ZhjD3
DTc5zxnKY4rufgqz0D0R4iBNT2TVpZxpiya1emmpWfjJDWO1MJZwsGlz4vFvT1ujr7854r67k5jg
v1BDJ0SysXQ1n6qVLeJWqbVr+uYJ6/QIwNih5Rwj/dpvMPb7InJDCLKomvOcn1GeG+xOfPoAI4ln
SlzeltiqtmOlfdjdRHlcEuI3zr9/ncN0hWNzXj3EVLPTppV6dw4ODE/zt8zWcEAPeLuy1E3zvOi0
6LtSRQ+4tUtMmX2zTZmFo2hJMOaB4GbRbJ2I4Ycebxm20x3pJohvPKJZb8He8pAya0mMqTXz599P
lQhRQ8Bud0Gtx2fgII8m3zv4vSx/Xc+/XxYS1HYe3oh+cvzV7k5DzgRFXCct0hQ7w53fcuENO4aO
9xFC9YZHT7SbV4y6BltAhICHKPwVkKfx3c36hds2xuT1p22pT2DVzpWih3pKvDmKfT1FG59sEpV0
437GwuxOWhPxLSSRl5o0wcZZHzEjeEMJ5sBvqvCjNP/H3nlkR45k23YqfwLIBRiUoetaUTk1O1hU
Aa01Rv83wMzHKGZV1nr91/FwES4IGACze8/ZR7lwrTDY6ZyTrDY5x/gTAFSNFedkX+Hva71Ph9jh
dVhCCxkQOKMaJQcOjqkB3GJXF9PoDo1DNOEQCO/LWVN7BigsFvsWzZ8OomNteu62GA2Ul3qyJzFv
RWEO76zbjAvHJXB6Nxvuy6b/oEDOdX+Kz8Rkxs7g2PN0TgmK6OhkKhSrA0A4Xjud5ER0S1LYWsfk
X0WXjWbC/xt6hGGBB9GDhqrTxh7yj42N2GfhEK5A1m+G9sqOWKP+Zoe6/vLp/W5/m+xN/2LfcwjO
kVhvdKpyGr6XH7lDHiQbFuZ9iUI9/BxNw12FpiQ91qKZNPg48MKW8SskaB6EJyB8bLpmg/UK+SPY
/vNv4U1/+zE4rKUpDN1mKSLMH0FDsd8OlqlW2U5VkU/bplFu4iFBchSpFyIvblmRAI0qRyIXi5xS
kA+XH1f0qtLkiG6ZqIQsu404tE52EKWnSQlNqfmc+1F0aVEpS8mJBvblU33q3XXny3RlC1/BWq8/
hHZEWZw07wOMA5ISy6g6uYaNiBLq+lIL6nJZy3A4yJSJUxcl2wAL47muBXkd42XuusEvOvdvaqvK
nSZAf7UJUiMuOWTCpfRj1YR09FppjPvB3GAJIB45CtQbJQ84u3etuY8jugZmxtzeMJn/eDGXTc8g
mKELtQ3DUXnO0PDqxT6bqigEI1yKnmYhLtsA8ZMaPI4OU0srhnHu6DhUfG8fWrLdN0a9B09jXRlB
/iTKLjl5vpIdA52FzeCmZyUv5YEyBLaCsiWmRTLO8zLgNGn21brVpyvmKPUrdeovpr17ckLFe6CI
Env0zFl16xtpTrHNNlWYiq4EklsIi7GLoC0L5V41Qe4xJp2t4FQKtbuGmYWtZZMp6lNsjslZMeXZ
KKDvZxSjV3VuiHUR5O0156VqizxrqkWXb5GbelCkkB/odgrYWcSEvKvuB5cK7RAN/MwopIjYaYk8
Gq4OM73rT3bKSTAb6v4CpaCyTAzzCthq9gaqC4f2DVeJ9BWhAQR73yftKDRfHUSPKynyh8Dto5NC
lxJVm8G4d6OTT0DDQKVymSVC3AkFn1M8hs/YTnagaYj6MwAU9K0xPiYOhGFgpL/0XIitmjCY8KMM
6Kej8sGx6xct1jpqn5TCugEHtkFK1B7ewHUzPQqtFov//ELKgLrQRR1vCLYhFV4WccF4sSGwFXT7
1b7BkOfZol/N75zfE6R0spohBS85/UfVVuyV1Q7DzrWoSiA/iw5GnTPFx8u2GEvBlNTE3e4ho9v7
ptOfK6AxO4OgV9lXlHzkgxGiH0hpRPvSNpaZZxMoNcS3GbGHFxm+2pUahSpHJbVUkFw4cawoXXBM
prcVDL9QJtdqYnu7HBoLLfnh5DidA+8X8ZhfW3tLK8qNUMrPAu4TV/aKKwDYTWKmu5QY3NI4M99E
VU2GY8HQb2DaLxNfGBsvw6EN4yy+qrspr7SL5IVapiEzccPGvNiNZ/Tn2SKRTrh3jYqGt4trr03F
UsvDHNjTr8Jru3uJksbUQMlVEVU6lJnw5ENoBC7Gl0iSAm3FKHxtK6QWONhvs41aitY4kYd6Wyle
ftG3Fn1Mrd8Ah+o2dV5iW2xGSnkZyFa2WblxjZFWLoUcBU0FVqJx7fbWglZHdvBT/TK01A42EjGv
UdYcQx2kODWmmjUieEAvA7Rc9113tMEqrWhOlxsEo8HWtsY3SrzlErFfvFWHbCeJ9lyZHmWZfz45
az8j9zCAmpZh4JY2iZu1fwbURZCeXFBr2Q5FAbw6/IQGsWoHVSThyewE2eRh9FkyjnHMxEgGZJCh
fycTACRPcBItaPaChVIKJfSBXssvqon/5Sf+zYo+/0Qc6Lh4DamLn9cyWVoU+dBA7Xot1NeVh1Gj
kzTw0HqJoxqT+UAEQfjpcio3IlDYdSyYnZq6ct2G3UpTb2ael0/5EKS5hK9Q9vaFhVgtyKQJrVLX
KHTTr6JmCNOFCT2lzkz8l6ughnX4xxVZqrokPw4GgAP85gcGIFeQ0qsDjEnkfsWF4ZnXGPAWFouP
lamZ6UWVHDD8nzzOgdSwim1AyBkdTQR5nH069O05sLEgWDn9K+0kVHNZoaDXTfCE/fOQMPR/80sN
oWKf12zd+dv2xoaouJlbooQPJ9RZMQGfctXaCRI5Uo908bbq3nuvvClqWT7V1ns/0Iq3rarc1inG
DukmR0tPiR1zW2WbJc5jWthHAAD9SSLiXpcRl3qzLBwm2AIMipuwYElz8wA1G2EjDdBFntjA3bpS
rJwk2RL/0D66Vv/ZjlcA/vubPIfWR4TezgscC7csUn+1prwT2QgjqOyT7DbuSpVO3rxp/s+Q/18M
+QIJ+j8a8i/Bovr/b/UaZfW/mPL/fOOfpnzH+sO0GPqwOAxyHQ2LY+RPU76mGn/MsAaCOKUNpITD
469cVucPxPBEQRqWit5YtZnL/pXLav7h6Jqqc3rErChUXfvfmPIZ3f96NjRIW2eOSi2DX2hKA/E5
h8Zv1Ag8dHllAZ466Qsx8ejmm7gOdJaY+gjI2RagiKgkzIWJr/rM9+P5yVr1CPJRUms1F0eGUqfY
ZJaHNjFIvxsdCGhxCTMdCIVOY6OhpR6TQsFqeyKSlbjBNz1z16YK0sN8wxlCTXaB3oL9GpiZ4Bb1
yooS3bxKmR+bwj3qGFO2jZdQacFxDcTxnLY0uDF3PMSZfPEH/UzarLpLQU7n2niIMkJABs3cu+0V
XKGeAvJYgsPL7ytvvEvUrjkh7NujUF47zGi5Qkb5JvQlvXKPYDzPkDesLZiS+RTkx0nMTdG2cAau
bey99aTnrDUtWXkDCTVZErRTv/Jdz+BzCcu+znXrqZDRGb3SzaDWj+SL2Ss6ozRCaTu0EkSrjRBo
qyCBWVimeyo4Ay7Jvvll9cxoKcL1JmygOpDaIs3rC6cJVzLpLoza5LQ4mo9FMlyZFFM0PXgxQd0Q
OpbAZ7RxZ7vxjrwAS1Uy5FAvyGZxURlI83uvI2cnHLfTB9Z+9dibPpTWiMJf6i/MhEt21PWUljwH
jUGQO9RvwMoCVEIAnJ4zBaWaS9Q6RVbyG5hV1elLDtkGn5+XLCmmQjfWRpws5XMu5R1l51umSNey
su8dX3tAEliQNhTunMS6cGCrOVHI9KS4YQ6F7rNEctkuxz4nG6iEbuUVH0VNuxFR7ocEM4s7YBGP
7jq20j2azPeuq96lzvwpwbPvRVufkgALabKzzEPjBXCh8o2uBmgokGNENq0s1egXFT1HRKmmu86M
4pdA6Uufaxy3fjNQrLxxbHEV1xqae/ZWnN8lbUcRLB20he+bvxKPaMoQtHONsqGxa2yyaIVoRBDM
Epq04jW2pd0w8Er/JegKhL12NmxKwWLDZhlUxAhd0V3kZhyjEqBZlT51qp6wWsbzq03CsNHMbrVH
yBBIJ3COUmezNtQGTzor7Wk85cwTMlXeeBqxIbFacQEb4+sg3qedAs0VlFJiUauzrkQ7MM8fSSoy
AgUTHiKaKho+RvImSKyYZO7hVSNVdVtHGOAbk3dqyU3Zk45Dg+eh1NxHPSUjs7Fgu8G88wII9l3S
sK7IxYdRq9dKc7BrRA5FpI3LXIY7JD2wysj/ZUBoTPzze7OzPhqsBKtoIt+3BNwxy7qVKgsSwDN7
Z+yvdCnpVHV0fcHWHiaZdVFga2oq45qUSvJoYvfSJF4h8ZBHUBtZNmjHdMB36qBvNRFclDhKu4jV
VuwkayNlJFuiJv/cih/y2pMLyl+WUq7iLOyWNTln5W2HBTCubZtelYoF0ESCXaQrkjRo25oIa3r9
CF7qCCnWZKOqqQCBClsVSN7wiy94TgLjWvGLeurGvMGl2wOPglVV3lLbYSVNjEGFg1gqCtkCOGGj
fY4Bd6O74SkovLMP1LPZdi3Ly2z6eyrTY0cx+eAgBUkrDKZ4Js6ghJbBAmTKFWWCFqDCr7BWdp5z
mWKeBGx7djzcE7XGMd2G+nXjX8RYpBZQLG4sPXhgTbdRKmIMi7rZd0oHJTvrrvFxnPF4xVwlGF7h
S6uT0ZBU1i9kBjTUajzjntIfrVi9dUIGs2Dhjla5+1TNS8hWu96TV+jvPmGp4GCJu3Otlz4/sr7T
Mh0+yCCYOI+pv/YrulawMziuXPwl7XulZ2c1b1FQ8iPprlwagkJqTbTJNO1iqXHtoxDoJv8o7PVX
pS/vNUD+rTDuM0xHZAxKrCK0R5mBtbF6drkI2O3wiyDWuw6lqxGEv3ovPSJw2Sgir9ewqIdlXRtg
1CYhp4O/pKkXmh4tSD9ci+xSKbDDC4QtVZPeq3w8geshBT4E95Gu7vBqrEsXP9y4dN4BPf8SjX8d
SvN9HAx6s77kQwIge5Sa12RPoX8aCW2oR4joLcLtOGV6aTy6gfppY2DOMgPIwmg068lv5QpsVj3L
okFzl20yXoNzPtKZIX+nLfhN+VJF19eK+BVaA13Js+pGMavDE+F4fZRcGxOuQqIXBJdgrsvGOQQZ
yOhao36R3sRt/OmFOl7oCplsy3xa79UVy4PrljCCYDq6+rHY6ApBBprvUz4b121Hic+dWI+hU65Y
jq905cWqWIVElbMrZAGlgmxkougQOuo28jv3vYVuvqw0rAEpyznhPfQ9KDk5LNE8J4u6KfRdYEG+
rWz1KXVruTF1v54sy/u+0DMMEO0eoOOpR3w4+EwnOndp2pzkUxqnvtVtVXM8a/QSUMMhGHCLZYlK
FIG9caGm6ALDGjQqnue80zaFaT/2fekvp9GOzFZDGYyX0wuHDRz6Z8gS3tKr9LdEL29aFM5eEG6d
5CklqMMe+k+nr9cKBfW40+9zzbxNWeUt7L55Dm23ppvQHaqREkCD8DpTqnPhERzGqWFfOzutkuBD
errgmTgbo3+UTu0vtGRB2yzaOKV1jVDIJVNh2cv0zmFRUOXRq9EJ8meD8CEfGYhqqCOqAdUOjX1l
I27E8YW3O7OLLRTnCCEdXsrUZNyQ4bEsXXTTzTiS4xUXTzSiClwNPJ+rjNzUHTDUBIJCvsrVjRGi
A6f20nhn5cbBUo1DiyIbKfF47/TJsezQdofOc6CRdhiO1ocfiS05YMRGdcqbYyAZyU0CRXwAtJF+
Ucc+TIUifqk7gLVZHpLOyDom6gDKIBXYdPALt4aDTzEwxappaIHkQXpn5RziVlK86gbh4QOnnLIs
PvWhipDA3usR0e9hDu4gjePJnI4pOVM4HPT7rOVwJfPmwYYgh48aR7KPZdd9jGCYrk2/fBYSFrmV
5SsvC89W4n6m0GLWCrafHhPYqhwerZpeS2AQzKQiAVc6yDVJ/6bnebwUnnqZ62/AOgFdxHeak+sL
+zmBOYdk09NQ75cxZ8TEqO6kYdDnSdRHBZX6Qm8ZCa7qbVoy6jixykdYaRaTH+y4bU0JuO4OhoFB
tGlQdgHWWRJQe6vJ/B1zj+6oL50pPzCMc/hU3Qm1rFg4RngxUCwXWXbvOv4kglavKztXFyGIbKlT
Mxa1hcWqA4ESgYDvpXeF4gSO0h7wA/OjyHuOsRGFBUKoaLz09RARckhEt3phDxa2n0Q96qghahD+
5QhgpiK5DAFa/zCkTs0gK26pl76QvnIELeDgU4tvG8IgSQHT8Zi52TJQNknYXXeZ92hm6E7SyD+a
hc55l04Ppz9wVMadIsg3hYCwLp2wWqVB/2SGo8vJK792mVjzp6DPGiz0vF3IRcj3rjIQFViftg4t
2jj6SDWNZul48BJM86oc3kPayzjrlUVpp9QTB5R9lXlkRq4AFaC2nG2m47zo3Dsa1Ji+ajVHSRdc
qA7Cr9E38Vq1N5lOIyOsOMENfnwmjYfvpqvGoZOO8H7cV8/AcyVhoCqpqy/x1nA5q7LHiCTjjVWg
SzHOIVosaDL+ay+7JzIUPwa4kDgrV8y034jLRdOqsq1INjo3igF+rEFu49BXNupwR3/pjLpwO5jd
SSvdI2Q3dzl45QutWorl9LvI9gJok1dhuAsD+0mEyZG0g19+zSV20MDTi6mUInd1z4SedsyNRlbS
Upby3a+hQKhpd6Gp0ZVDMBZKP+utji30UzZBAcjyRdYvuY5nDfAnrytxOljJXlqK2A5qweW/uTUy
+QayEPdbLLeccNEgQNK1gRyrBvP/pkIgIPt3Tjhn3SdE1L3pcorXXrdM63DtZj5+oiBEJRIVN12Y
OkudYvLO1yKmzPe9kd4Nnsflf+nCOVii+/VYbDgakQoK4wXtDxOCTdmY5qIwe3RmIwVbWJKjb191
2L5FnlfI0/BVFIgT68oihoTGmGhOgORv6Q/4S3gq6GLFSqrOu+EN50qPzV3ZFNdDpz3QLX5285DK
OFJvEppIZUP8bWFkh4HG4O0wdyti3wYcU3VkfQyVhsWMVNO+YT4wBic/5QxVOA9Y2LwNAIOQrrEK
MN42rkqdnLNae4hsf03u5LZwW4xvXbILbZJh3buwM8BQxdOs1kBpaRE+XQR0ZpXgAsCZvwl07AN6
1u/0gXMU4hG5cJ/dTqv3KFEX5Ncg7LpTVOQiKbXVRTVIlzCxk96B/HUT+143/Afptsussy9ztquX
T3K6+LMR6lYryFESj4ZoPwOMod7YPcENfGuI+sD4dVAc/PBSvTZy+1cR4UmVssc6CPyROEQcYZBN
ncxcauY7yrcJsXAqgyv6zzV9/2wrM4pRgGI0vdmRxIjdOInp+YJKWgcWFk8vQ0JR0KMMkRBFk7LE
UYsStUz8mhQsIkfQdqz4/Ge/vMI0YALQ4zLvKP6pDqKzGHUCmwb/M5TGpvHuTK57xI29w+nFAWoE
9i6lU+tPApP5Bs8rZYb5bli7Hp5BDcLQ9HKSFFs/Z6z340SETnEfIVsgIWoC4M9hYI535QdFt6/T
FnFEnn/M74t7GEg59tWVU4u/Pjubvj51SYszMfx8fd/8XJ+LBmh17w/LFsjV/AlyKnq0rYZKuMd9
t1ZF+erOaPbpBhrBtgF21aIknur9JMwu5QhoH7kQ0HZlAvpjEqCk4KveS9vl6tqpfKr+lhEmYMWw
bk8cfyuSV13T9pvxqxjTBdHe7KJFPYHu40l7UiP8AC7x119LzB2mOLNCaWciCaynWsx8L9ckXzbf
dTDcH5C1uzudQQsnC6a8OSUQKPPd6SZTAGNFyrbQsIGkcQdwe/7b4kox6BNMf+HX3fnd9iADQvMk
JPyvu2Pcrq3UCnbz9/VV1S9dGp119Dj24jBvufkzUOMSGmnG6D+nnTlvFSBU+aqqMeDNz83bf37H
fG9+7ms4zI/nG30KwUKPtysQXdRdc553fGDX7Nh503yPhvmVsu9YfZKuTY2WTTH/SNGWbJ/awy1J
bwuvoVm81bQbZRX7X9vXSO0W57ihbxLHNRl1lEDSeu/pPoitbFzVYjhzgk0PxnSDNNQmdxpRo1ew
W1XWQDvUAI21oLST/e2Lf/sN810YtikdRX8qI/MTv/Ze4KvMoVtdrKhbkw4wBS40Jag4q8JYcY7j
KPjauD3lvmjx21GDd9glm+jHAfW18Qr/MguwvIzVRvdTbVxDLnkBNqKuv7cwh8hB2Bi5h2lUzT8p
U9vrpOzazfxbEHFdxRb6kFw1EZPClj3VnVA2X/91Oq7md86f+B+fc5rJG8DlZjWPhDaMqSVkLvUf
BofoLZuAMrH4Hj7TfyCik/9gMC3OvWE3j+C+MbsdCMXlSBRkalOWcufAjP/4vVZGxIYPjtjB0gxN
nm/7HntjeIHgZ7IsZVa5/xpJ09afR9L88Pu5zDbW0xnJFKO9du2i2/h2fG17KLsX8/+fb76P1t+G
6Nfd+fWRMujOmeog08b+eksNq1d5qKt087VX08KrtsIr999H+PznzW+Zn5sfetMoVPH6VRCdtr4d
bObXjHmwz//j+/0/h+D8eN5r872v98yPv+7+eH1++OO5r2GbF5b156knS5hFmbGx93L6uLHYaShG
8NdZ1tf2EY5Je1fgkMLZCIB1Ic2K1dB8RrWEvbbsK2yUNzDbKVdKoDJMA9VsQS4UAAR915U4mFuD
9JI+vyFRKKt6gJ6OqKkRRWq506Eg5IWCv3YAkTrfZE5WH0qthJE0P7ZjMruZ7RE1amcICIhi0pYy
bX2qoAWvzP//399NiXfddFLcRkCa9rF1NxCFe+ymGzfouArMj11h4e+c78KSKHdBibJI7+Gq0nnz
jvMLnseFwpIkASecoZPp8JlvnGlofj/8fq7Xezbx/PLX3fklOQ/77///D69/f3LQ27RUSxH2Jxz1
4+b77b993Ndde/o5vz379dW/PfH9A78/5d899/3t86u9RQ6iW4JN1Stz/ePF7/d/fZ2YBsePjx/L
FDQBdLGvj/veOD/+328/9ftjSDnr0aSxlvr+qpDBpcXqsw9zgUnjFAn0292ZEiySwSGYEtvV/7Rf
Zo7kfDM/N9+b+zLzw6qPNo2rKlt1zgSaM4KKKTJovhnmJ71Ip+TYe9BP5svInALDj+Hk//0YyI21
pFDFJHQ+7/8MCpqFuqDbyk2mazdzZ8ZMOq739TRtULnArc2KRQ2aYE5rZKkxF0PsOv9H2RXhof/q
6RTzFKKOWm9nRHLNepmOEKp+X13PDR1vuh4h8Edallq7WSMXE/fF9pokbfPjWdc2PyR56SWhd7DW
5qCh6aCd7zGT2GLWK6lUBpD3VDyPHksb5IwpYeAhMrrVjCWVE2t3FlXO9348V5aqzSp0kvJiB4BU
C0Z3voG9Wx6+ngvVHusMmlskzPNrCF+NrU/axLw/Z3X0fG8WS38/F3SCMWAi0ByGMN1XZcXsF0Re
jh4N8tlX+21+bJXiwc0ydz231+ZuW0BnBHPytJu/u28DtKQlq2sqxtO8rphu5nvznv7xnD7NH1n7
vIfzpPirA/d1f97RbUpNrQZCPe/OeRd/d+Ss+VL09XieX0Kb9tO62M3NOFLIyWOa7w5Y5JACwzw7
REHx2QaE28170FCgef22R+cnwxQ0msJctUGOEDP5L6utxVl+jmzCBJgf3BZKHYtBIpy8IcQVlsT3
M6s3buusO+ZZOBFxn4FcwidUiBT6vvl3z1GBIWS6IuVrUmeC0PrzpiYzh6qkHq2/nxuQARxg6Wcs
UaDMllO20Ri86Z6T76lBggqs2idzzk2e9xPyLXbRfLfhFAIHy99o1ZT/9L0n5h3zvXf8Eq+EYg/D
hAtjYv8/N/Z0cvp++JXeVVvZOhqiz3k3zDvo3+2qZto/XSbyHanHZNIwp8wtAAh5Ym3nI+1rF81H
HvhWc0kgKS0RH/QxWpFlNADoRaEWq8sZ9jzNzvemEuJxnzSpQZS/u3QS1t207TyNzR5Lq43BYfD4
6y7mlnap+qyf502oTtvxa3tP9+aHmoHoWQO9Ph8tQYipqYrk43fIk4OOFG9R8Ffek5ZZAdoQ6me5
pDVtJbJf6ux9soFRvPqTT0CNbWI4VBHtoM+s6V9SaJ5fnSPJ0Bkra3I9H37EgX0/nO+BbSkOpqLQ
eGACMY80X4S49Kezzf9JK9I6qIf/Jq0whE5oyX/OOmBdnf2ecwDHenrDn5IKqf5haoajqgIdl+aY
KCD+klRI4w+pTVILxzIBkemTRvgvSYX2B0UMerdUXC3+MZEA/Smp0OUfumOrmjR0YWm2JuX/RlLx
Ny2R7TiaFKZpazoZDIb8kXLgdmAFfYCMewbgypbGcOVOrrcWKBTnRvNNbwbC395kq51zJ1PpURJz
31byCR5LujHp91CV89x1abR72goUG3jd0cNxE8n2Os4Sai9d7x4y2x53qSRu3CnxgUM6yluKqVqX
AIt16brpCI+8wHf2Y3iZ1fRhh5husqk+RxHGajvFAlLdpdk2HkYQhNqknKjIj4Stvf5t713/XZot
fsqr2CQCOQs6aAgv1Fh+aEycRpau1jlANBXb2XkiwMYTK5fwEAcQI0DQU0RRfpW7IAH1S9Xzd2KM
XhTNMlchvvxy4C+tcyfCJU9wOullTq7SpAudhSClcCNbBSIWsqgBbOT+n3+7xm/9IQ6TOsJyGH6m
hRDHMuZYi98UMq5P19+Ct7Z3PfcpgTSzzPXkJuktFdCKk21JF7gi4TFlJbYccpgBBQu4PXrnx4zY
gy2uF33Re1Reuy4usLqJtdUNu6aOQJxA/QttcyWqYKTWA30BtYYuqJ1kEm2uR02yMuMjhk3IO6g0
NDHeBFoBAB+NaWJGxHa59bGIgxhEZH8cWo+y3ngRcYJe+L18Eq13D+KFummg7dWROE78u5icg6Ml
IXFn5qLKm2bD5OJ+PMWtO+6UVgBuxPdLudVa4j/gIoxWxMFvRVYwU543zGjFAg7I+4Bap5DGMuF9
y86/kopWolVEuaFZrbOw6g/hQxaaKnASC97ei0FL+AK3nWE9Fl3P/6uKhvRaWg6Eyxc1fVmhvNfY
jOBD1uaVHzc7W9jTOg+TOp1I3DSNeio6RkuH946xDFbCsO7gOoxLvI+oZfgQJfMKAt2MGyNJ3z2X
jC/RtVs7nOizg/YaDXd9G0Et7w349nuNRsrCLerrwERtreYGOmIyucmyPkbQBLw4fB7xWzouDkQE
vAZySQDlQVLB0hz1jeqj1SAnbWun6esYDXIJOlydaM2rpi2fckR/SBmCfFk0PXDjDKS6AcCk9I+J
M8KrrBENoh+JlwHJqVfCxXyniZXuaidURLBDlVupE+OEanftUE1NRo1+Q9sfErt+c+F8mxMNgRbz
xg9SkLn0iJO6s1eu2qZEzo039FcQoOTDc9Lel/iSl3GRPuSD8VLW1Zsd49gxmidb9nIBwuWjCoMb
4eM904Lgqoxqle3YPqKQeh7NJS4b0DE2vpJRGdeebFaYLI75SG2pV40niBRrMszxAo+oeEOxDdDk
o4dQ6IFosP1zLWH8wAHLMrhThTHsVZ+gWzyoUd1e4Trb+qI++RmSSiVcyr7bV1H5bosbHfBK4+B/
1qY0B7V/VTRzXTTkFuvheqQTkknq8BkG0J4rfg8tYCEHG/mXTbSC34AiBreGkWhJ1P0jVvm7qdwF
aOkU5qxAiApJqCJ6yMQQBjRIqNogO4dW9ZqJ6hlq39bwKCdxJJGg1bzUcqezdFlkNp23VO4qDXf2
ZP5aqJDCbGLs7JTM6YzSnR2/VVL+cvktJeaz1NBflQrPp6g5odsY66rewcxrPoXsT/K8ryI3OEZF
uK3L4h68+jSfvyZJ5901+QNS49UYunILvm3lpu5ZhoSKOQrLkMnMqpjn2CjXNSgNqn/k3AA28pcj
Et/E0z5TjryF9OE5tEZ830TDBt1hvKDGA0ZHRe0lUHcv9N5dBOiimQdnZxudPlwYPqOOQ84aoMny
WCeNxlplrNT45JvBltdBH92E1nDp6Lj4ocTR+odTZWKLwn3H6dqhFlhdDkGk40FHkEBLfF+5zT4s
IWvF7pswk5OS+reI6MisGPr7PAZ2PbpmSQaDev31vVE9rlwr21C8phQavsYT7oDje6iyqW/sH8sk
2AP3h3mgrrWhXIyG99wWGQ6ltv+ME5RZ9F/YSDpRaBjAc+1meiF07KcIKIjVO2+ids8eirmqK+HL
u6hvpHyRvQ54/uhGe7tyvI1btE+kzavIpgrNQbHrbrN47OFRq0u/aPCj0bZf4E/ZZsKtENlDwAl8
EyOb5d+5kwksDJq9EJwy8Qo46CS8jWZ0Vyxd9mmtPerm2ggR2Ue2fWnZ2aPnlMcoMJ9osRNTOBrF
ynqFikfcRNCfxoBmCrqfNb466rO+hEEMfCxv0MU12C5hteKFYHVBmG+47xxpLUlrkUtkAS7XrweM
uLt4cm70qeg2uqFfxXn54Pr9tWW39tJL7QetotMcVR9+MCnPGv1DrxA71CzHUu6U5KMv2qQt55cG
pzjnhnNKHeiquaR37OsvoqcpmcfpKiy9FRT5mFOI0pGsQsLGQAvbikZwuWMLfBsMROAsey95s6DJ
H/oy7FCKWCenwzVH8vRUgsBiLQbzykPAs2YNs8/i5q5Xsm7hqQPnF649g8bfHGnvSVG2iwlkaket
xNNpPkc9le7QJWBQcR9Lv7nQ3cZZpHqWbnoceroBStNVL5IpDUoIU1m05YDIbUgXjjMYFyC3t90g
b0OArIq0nxIiR5HgO/7qJcyD1wFkUUM016vJRCSs/U2pwC5yIUAhq6jTdVTal4YUyAIbhmJeW9ej
5A8kQBwWMJUJ0CA72jEElEzdNRXPCxWybiFzvb7yyVVaysQBvUM6J3kj3sco1buib8cFfwOMZAY8
JMByaYM1aFTorSaZMp2VfQZqXi5iDbPNQNssGcgv0Jw9QkV2T627a2ne1V7gnVp3b/dwdMrEvlaN
jp1tdB9jgN+oEMOWiuo963JC0ckp5eQCBMm27zqLK6gH0bBGXAufwM8PVmYSHklep+S85Y71a2xZ
JHMzJC42JuAKqEuPo8TOAkwQV5c4dbVxi6wFNVlUP0+bDoA4CRGzY9J88ormY1Q4iBNffersqTkK
3YZIqUdPS25RApAtXsPOzLQnuxT5xjZw6xjxR5uSM54z267RAZAAWRydWLmmGfaCtRtfvgG60U3v
LcT55LHiEC2K7EEC8ez0+NK3YNgN1hm341WYI9oPojumnwel6e8QEJiTfJlT0wjj21lUvIvwXvN+
/uu4PC5R8+PiGYgy5mtJfIOD59zK0Pqswp4x39sPuR3ctPyFllHhvQME715aQ4FLtuSHE6Tkx7Ct
Y2dRlxK9quPE1037NrYJKryoqbbURxCS62srJy3erOhOJoO9r3vsSHSXURxhHudUD/VrXaT5fVcP
zzQPQVd22m7CiiA1HjBBmkO2TLvAXtZlcOizsViiCA13isXMxykz6Kz4fOQYrKka1MfM6a7JsBXE
IoTBokgFYAOhH7SSVG9kySuzafMT9OU7rZbtJhSsYCJDf5d1qB27pAeaQMASifb3QgEl1itBDC5A
3oXQ5NCJEVBQN/XSjdRbrVmmaZCuXTPc4oHk8Ne6PfOSZuekzmfgle46HUFXyZANH3VdcBoE3f2o
wtTMcZjCpCgvkauq5zTtuRB6wU2R0I0E8kQECBxNTlhNtcwRucTVvkdlsVIIZ6ncUl/lkmZ6L2hj
qTkCyLhT94WtHGODPGZS5FCP4tpHz5xc2ElBUisOxXKM61XrQ42PSZlHtIlLtgCwYo0WSHLXj3co
l/4/e+e1HLeWbdkvwg1409HRDwkgLZn0lMQXBCmJMBt+w399D0CnilUnKvreD+gHIZCGSSoTuc1a
c45JSciY0yKoJHK6bsTqj8mjPoN3pwn+z5vbmTaTlACL7rA9OCpAiElza+hM/vMHjPu8XSZWRij1
v15iO0OzPOydQblveupm1aiu7B6Vud04JPFin5TeQZQ7pFTSkrVwoujxzFp5pQ2sB2xOf73kdrOe
9PtyJVA0ayeYmA76gtupUImTHqPaj133B+Q2Gt+JEfmlBYrTwZB8qmEfkXtCdrGDWm3z9DitR6m0
xgjO9PG0Gq37bAYEbxF3u738+jLb2fYr4q1evL12vpaWsS1MgYwYmGJFNMVxtjFAaYXK59WMNwR/
AUdxoEAVIJtqGFgnr1XVS+T1GLoTd7lm3rpjMqz6YCjy6KbmcuGSSe5aRUvuJjfR9gpMGsYBWYYY
9zU/1mR2BdmQw4OB6VUTd8S3cnlCCQ/QPer0R/JMkWtnfbJnBcNqLm8AyaMbDsxVeaYppvVg6Vp6
1guhBbHZYC+lgLTq+40QPcmuqGbltsIDybp9RPOF6fBOJBSohuqN9UhFurKX3qRJ+9oRcswqsYQm
ACBOI3hMxZdxrxQsHtwCGcgye3tFq6290Pj90ppiklmsH9QXfi7tIk5FwSpVthHhdYREQw9NC/CS
plKbj4mWnb0ZkpYFIvDGlowPRFjIsCuguEqYDm8LE5KbGZBU6qG9NOs4a7qDETZ4oQpoXxdda52Q
KvmTqelYU6EM4g+e5b7rS+1iU+pIUETcaVPKXr20TuzxTZivUfZA6qgN2ouuXemUH0N3swjFI8qG
CUwqRXkpNVZiKNfkS0zIOshBIqc0R2GgSIb8u+PED1WEZFkHd7Sv0iF+Hpfy02gYv0dcE7RMupM3
RsZ5HsYfjSimPw5SLhE3cPWuZDMex0dbH1hjOsQywXe4ANQhwf1x7mqKJzCSqMKw3au9+c60h3sB
G+wg+vjDIgDhVFfmRz45pOVFUJMn7MIBOsXs2kVdegVXZUL7m9qg1+GLLs38rNiKBn8RLiFY3UfL
89znWJHlSYFo68ML3bGrt+8nvDMIy+tlQMHNirXMXLCG62FQTURLSJMTTxOhtXT6S+rY9wRTYZTp
p1s5K/W950VXPNb50TU6eYmn8SV3cjooHgnqi3PvBmXZk/5I1iOEdfuYgA1HfD8/znNJi6S1tPNY
m99Tu0UEVwjoMxZE/wTEHAqlWA9Lj1lVbb5HrEYCJjHjJK3MO+UD3L+ira91AwVkC0uxoUqnlkF+
G7QoBYUFW6S8O+ZSt3fjsyYpPCymfQu9FMWi7uALzfXqMA3xOUVNvycf5ldHQNWjhko5g/d1mBNz
pTtZvGHa8gM7ozim3UGZVGK3SnExBnjxFlduK+09CL8XzDdn7BnGCeu03IO6/BYtmnh0Snh+USsv
I3zYRi3SoHa4IIYFhAHCqktMVWaVwYsJh0c0XgkOsZHETQ/prHn7ylokjBnCGNSFfbxm1VbQSR3j
lJIol8gkCsudw77FVh33/e8s7xLCqBCZFcbr4LGSgcUIf3JuH1qu3KSJQbMSi7z0i3HSYJDVA/4C
CLIsjla9wtKmb0ZaDYiL41DpxLktyvghm+trZBQDoSS47CvYqMmCNLtULrU7878ziiw0l1eoqd7e
y4rykGb5mWoppZfOAWmsIMEi780cRX9ZG27tg5WSMsKSBiePa05gzGTju71RH5KpxPKgzOTTtdke
s417ipTDInrvTkW4z1wNsC925mskFv3crrQTtdC9Q9p59tWy0cqYbTkfVDU6mwilXyxl/N4Nmnrb
fmsAfj330BWBhvT35EXvYL68o6a1sGytGZsgpoGaaSEdr9Wpw9KurVoW2aMICkPq4WRF8PEm91dc
FPNhGfvmMqHLcayFrKjOgsIy7OvYpbRmwymAiH0c8L3UNGB9IGresVb7wW/hK7TihZ71rTNEMVEg
Y3SeEVB29aUAEXJecnnRK6k+ULPcuZKLc1fPIwobVNseATkctrM0vakbpmQFVClbo/V0am/YApOH
kyTKGXjhcSTr6JgBJg4jlVqS0k6e5ecK6vnZ6CnbKLUCp6/5LBVtDqUK7iijXrzTVK8PUzFHgAL6
yjj/OU3ryaCi0OTnojnBGlCjO2D2BvwdpF026xLqi9l+nMRyNkmC2XVFVhBp7cznNbUkcVDascNw
/e2u7TBL73XqKXWgo6L9aab6ch4cffjrVFRNiqlFYEOwYL6sh+0MtALEauy6f93uZvIQsXAXoPlX
SRNw4PN2VrIPX+FBtHptoprY70CIWp/SpzEJshNUnXZduDSwSs96ZnuBWhGJud0XbUuXr4dt5v4w
luKNYZ4OtvAgcP3zZ7cX2A5/u+/rpqqSdr/DUgZcKmYP+vUjjcN6Ni4xt389e3tUw5FI/3X94/6c
agjmqb6RIPv10//ypO1OV7EHn69T7v/9f7A9/Ldf4blazRY4af3tgaSJ7F2nTxCe1t/6n37iP933
9aLaxDc37ZBWratFBsJ4hwI9R5e7mjtJNqXjWSVZuD3cmPSh9XHtQ2ftYxqTlIrcpGNTx8GJgCpQ
PEX7st0GjtydAX5TuovyKqznmc2bXRRDYA89s+isPOWl+2x7dMn19Qrge/XTo+QTWoAW1JBLvDrT
1uCBuGWDH7UTvkQ9fyKR7lxEZGIoRpHMl1y2FAVoLFACIOA2M9W3qVxOhHP9SooKNlri23F02+v1
uSwwEbGwYIIEoMGQgf6BqwjzE+t0a3gxBR4sYORPaep8JlV954GkjQ3vvtLid7sS5C4O4kol9rPt
sbGm983Uq7upTx1YZilqqZg4QIx9tApw5RkftlQQeyhqt1Nb5b3HZ2GD9PGzpT4qzfRTkLNJ7WOa
ggRQio9/lN/ezbdGpXxGNgtgT3sqR/MlE+Nz0sx12Ovu/dZBKCPcDnk+/jRGgHAVOyNbr7+15m93
opJruQMpx8NRL04DuRT88hFfZNL9hijvJ8Z0cRJxKQgK1bU17I7/s0K7Qhq+rrkXx8pAO1pwOIkw
6lj/ZT3O2x4xbxyXT2C4LiBf/Y7cHNE4O9Dnd7rVvwKLMhKK6XnzOszWo1VJARzXPHSp8kvi/A88
md7pzfTkasuLqMiu0kwcd61X3XStPNYKHWLWbgQeinONCPdYePNjTX7wdYg+nYpYZtGQKUkoHxAX
KXfSNm6b2MgB3qJ6ZlAzd07UknKMvWXU2A14+csEk2vXjMvevbQstvxauB6YABhDEFv81aIKHInl
f6w0j13zMot5/MRghRTdExgaZlJKmyk6aX10JX3i6A0eSUhQZDtjXZ5fVTd7Bhqigt30nkBuZ/Nt
Y5mI2ofbxrWOdkrUdof4VpqUN5Wfo9fciEGDdxWbrzUOHj37NkXYM+KoNw5unV3ojRehN4LAp4jw
6Op6RBZ4/VEZBX+y9MKBgeRgZIbjz72R7seGqBWunhE5UaPxMt4cRDST1paX39c0IQri6nZmbSEQ
x5cEckzbmxUL+XjdyBCzHgVN8atVxslfdHB4Ep2G6bGIxpgNwYUUk4w3sB5L6k8ze0F26meXHJj5
0VNSFSy/+8vp8zvTMTtfB7jnRw225ip6wLiE+6UUsU9J8dkFGho6VvSSwqsuVfnKpuzEXoJkw4HP
zlQ9TKWmdU+TPwpq3Mt805cLWpHfVbqHD/UES+fTHdUmHCoigAVQYWDdjAee/iZV0D8m6axYFUg4
oaLq63mJUNwm0g/bbuBQv9e/VTn2sKpwKATlKR0JAtd2wM9rArgrcRR1TpwCiTUmELp6aS6jw/vm
xeL77KmnfsIiBSV/t/AW1KViBVP5ljPJAV3ku1bbBZuWc21p1/VflBEYkbN0pcBphKJjflWs9pkL
npHGRnvqtSA5Re8GsMGwwOZUGYi1xclKqo/ZTti9VGy1aWaDoEWSX+RVkI4rl3uB5Nbq4NFoFTCb
OUhA1RgtP54YrwQ6q+hhHjNz5yOBFt0PSbnnIiuR7BfXmPnfthOpBITHLBIQjyu+AwoDoV60FuHl
zVOUOwBozPxOyIVyk/K9mBwaVCPfq1WtFdlveuVF/L28kURh0v+yiiu7Fbpa+DTNmbxY72dLPYRP
Q3sjj7udIP4VJCos0++OPmQrxGNKnBtUZJforfhlbUjT7YKB2yXdwQWu3I4k+9oFHmPYVAPIJ9Qb
Eei+nSaWaedYZNjMI5kcLkjlsiiIMIFAtZs7ByAUlummNSwqec4Bag47ZpP94ER4vMP+xJeWet8B
yA4HLDk6yRSHTCckq1FPkkZamxdcgrpJz8/8HFx2ww1IbhAu01qwxzOe+WV/KvMKTFlPzPQqA0o8
5aeeZDcir362az1dH7KM7gcRZLek5fnW4EG5NJQVWnPEJ1ifIn3+SWiM21J2VjTtdUgp3XRz+iOa
PifiZDE6GIGs2uuo0d5VKH3jISMdZbiq9iepQhTc1gAAKjKQXMpjYi3lkZ0TbCA2Myi+3GpeqQZi
b1KDRaxn4c6ja5yJn0au56GVL1QEM7KpvHh8WHD/CMbQWrFeHKFdcHHVuHb0O6UYiDbSzPdO9hCO
+xwOmORvyglNLxUMK1Fp32Wi6H27lCsxqQv4tvPu22DtWEFkzfZRmM801vDseATyjc3MBRGpLdJ2
5dFd3fRF3Wl+t8bcYIg4TIYnAkzKufKbvDvQqjGdnd5SCB0qSHItpuZV5Hd55S0ByRkkw8W+AWjq
tu+baYcxOBT9VVVJbqx7zGUGiQqk6UIaYJHULCwO9Dw+bg3//w88+e9VOR66jf+HKkfgLa6Kf4ed
mPr6Q/+AnZj/BfWOK0834IuC3EL68k/YiQHSxLYdSCgqAp1VFfOXMsdw1kccZDku0hvTseGg/EOZ
Y/yXrVlIHmGxIB214KD8n//9c/pf8e/qL9mJ/NvtfyUE6myN/l3KwR2AU3QEOiuQBUDf3xiBLTkd
5QSkC8eIc8lJ+AJNxtJ4hbJTr30dW6gF00KuDnbKoFeehEvSQ9VTfkxA1xOPPl6YOBgmFBNM9yy6
c0OzRs1M8+RFinJWTURwJizLNm4N1nSnZCzTC4uAWrWEbwyR6Y9t9zE1Kp0xSeuqwP9iuESPzdrR
Szy+4bCHz4tReGe6C0OQJSxq9IoY9dq2XmtqjX4rUeCCw7VR+E/Eq69nXwfF9CcdZi22scByPAUm
EI/rVDTZl66ncFSdsyhWGKwiXsHGMsPN8V+HWNY6zG621sJibthuspTN/RxpEMDofzx5e2A7pOtP
bGfbq2xnc8kyzrPKUMMGCrnkM5EASxW3QGFEmAucaw5kLGE2JpvvaGUoYmZdP3uSTe+fs64KCrxz
Pm3CgXKsA/gPpnK2LPmFXhg9as9THvomdfZVdGO6i4aCCi+Aa+D3/zpkeJh9PAT0JEWEAT2i2x4M
3lptsPT6QqLCDY3hJZTXwgZt3kg9A0ddpWyBint9dH/aNauRgfZFaBN7mS9sDpO0fnOh3K6pEw/R
mLWQ32wiCTO3ZFIu2cXGTuC6yo/eTaiBD+CZGkX4kM9J0Fwtei54efwGTmBOjX4bd7p2O42zSbxc
R9fYA7tJ7nV2hE4tTgp5Zo4uYxIWei25UeZPo9TKWzIMyRBZittRlsfeMS9tZvQ30dxDfNMJyyIv
MZ1s+sOI6G7JQxt8re0gWFsV00JrQW4bkHym+fA0U62ehDff2NMWvCMpDylWcouriauzW/L9SDIq
DFHjKOFAX83Ea3dJ0Q4HY4xZK5AlhwalHeeD2SiHyUSH4xKOutOL8QZWh3lj2FALqcFdgA1YN5Cc
7YPjLq/bY1498u4palhE+sB8wxPszHZPeqscNP7rt7M7G7fa+leTpf06KKsdNEVUuz62rAc7Le4I
8HGCRF1eAH2iHcEISjhJudwAEJ9vRjvl/bBynMTKT2fp4v0yM1OP2pIdrLm/tfuW77xct6IZy++9
tOW/3Te2wLcFtPd48cnRKi6K7qnHWYHyV6JlZZPTnSW/HJn5errd+XUoE/KF8bbuGAA731opShrR
xIeMmNztlj7R2RFquZYGnZVhjN4PG1HYtA+LFb9MKetErg39gtABYUt7tia+LI1h3+exFhgqnF/Q
jMpexMPVEN507q2FUIGuNaGupkg8bGpoJ3e6F2hrzmshGc5Q8baZlEZoG0eQh/4fI+Mfh9Xmaawd
1M4aoFk1qgGK/8xdsLxgm8azvh7G/N20+OTcFctbUrc7gwvhvSAHRYp8Om53eS3bKXJHhrA1kIUx
JOACXZkj4DATutPsWtQqLsK2EQSY0KBpz6C/2SraaxTkMJDaCmQ8Ww/zKgLezrb7JncgEDe3DlJT
kOlH1PgWcNVFh22wHrwlNAEZs2X03o3Wy/dylW1vf9JCHoiWtlr4553sqdFXLm5TVPMttTQ2nLhp
jmQFwp2xQEszjbWhR1D0buLCZoEM0lHFROsbq9nP2fTs6ioLBvxGL09t4D9G+61wJtVSxeJqFEeD
DFnVio9pSdBn7yV7svpI/Mm6F2OZGY0x1+71CiBCxJueDmtrXhklZF5txFdEKgdTJR9jZ5D4RmEe
f5NBL0ouUArLG3DdCUQ55Ve5orJShKF9aR2VVb6wttXszayxnW5Wsy9LIwvwneGmSgW8Qk3gXmAV
3C6AL7OdrKrHTu3r/Wa43DyatpUyXW3OzahfJ68ciQXZnQhbHQJs0wzGgdIKQAcl7iMjZ18Sd8Z8
1gf9p+44amjBUd4bi3zYKqPNKI0je9ZZ/rDk73gV5NPCm7EBrFJyB2or39QSFKw/aYnhJ679mbpZ
G27PzCsT6yIC2j/PhjTFFnmFQkdZHzpFVhN6qafwh7p9O58aEBP0vUZqRAyHoUvBKlAW85ueP44o
KU5/+79vN4c/Xsglvp1lQqzQqsiXxEnpsPOP263tsDkHrcm+yfX5YyxpYS+ZbZxNfAuhRSUAYRoI
Zb1IHbpZiZ+ry1mK9QIlWDhY5oXSpU6FN2rWyPIVJ75cJ8fAmqmQ5k7r++yW7c1oVeJAkxnJg00F
r4fEE0QaMtHUNvszlmMHjc4509rprFLvm6yUMjarAHVIntSOAaIvYHJ72UiDdHJ67LUEmq1g8e0A
gJ4BrFp9Mo6FqYfIGOrUJxjGOyRXFZbUBSFQGh1zm7mgbokxXX0o9lqT+zps98mlf1DjlrCodbDb
DsY/z7abbFdB4KcKtYrYaQlOjplb+/q4fftjVWM02E63g+tZ3ho0seouupssRgEJ0wROyhSNlJE5
dBqqCDJ7/4xBxcKQnkBbKUtIuFIf7rBjLMji1Lft927j7def8XVzifBTlXC1EZazIPR8DTrNKRI1
7rihIXoWfvw3aVH/30rd20EquRnIgnekUmPzRnOa5qB3IMFYf0EDUhLCWZWAAKvpCJFIiWyhQtzg
ykxWsLk+8F3avpt//NsrN5fGQ9r9cW8CCaeVTiz8QHtaHwF5NAKtZhymLu5Q6egMzI0hLqC0xGFz
0m4WYgKpUR5+uYm3R74e1oqj7HvjtDmNv+7ezrLIrE/O8GasNjTMr9YREi16EW6565uSrea1r5t/
zgxbnAzYtn1jx1q43VeJGNPr9j7Wll0Nl6ypDnigrYPB/7jUy+lsZrl6kw3OcmP13mmogSrETjGH
aVv+TotBO2uKoZ0bAoTJU/HQ+VFCzlcv2HaWrWdluhaOt9Ptzq/n/Kf74I8T/KPEaODX1/o6FKXT
HgEiBF93/e3ntwe2aJDtrJ8axVcUiifbV6+uCyJhttOmtUscn5O+LtgpaEwM6D117YZ2z3EyiJf4
mkK/bm5nw2Kibd4e3m5v0+zXzQLiVjEs8xl+NwHRmjqF25Sjr5MPol5Ur9vtcf0eWciLIe2O+S5Z
zTnbwVUnCbCs693j0MBpNur+ZjtMwOiCmRnZJ+wcVY9GAnSEX5sZmSH6PM/9cI4Qs8ojuLLoMCPg
7pujOUOxt+t4rbKupxP5h9Dq16L+3x/6l2elfTaq4YQY98+zyhCxWn1aHEafcDM4yXXS+jIh4iQn
VW+7XQsbZ992yq4FCch2uqyyES2xq+K4nc6bX/PrVXRq3X7tTEN+gTssgmrzE2ubluXPi//rPV8v
Ga321O0Vt/smqbun3vG3u//2rAQqA5FU6w/8Od1++58/ZHvqdjttHJ613f7zG79eSs0IdNA9uysv
jkOQ/d9e/+uv+PNnfz389er/g/uqgjDJRm2HPRshYkRmcDnCX0H+uh2QVFsby1EdKZKVSEAWjIrB
pDVXM1OhE4wEeQxL+ZqlMOcqr34VtTGwmF2sPWAl86BFzr0UU/2drfAnS/T3zkkakt/0LGgWhYxJ
nadrlUniIFoZP5XJC1EbatBnIjrbHvFQgBZJSYVvJyX15DwlKqerumejSplpXPzeCzPKzh6G52UE
G9U36je7MpG9E5CBWJVUMyrsSdruAJJ4PnWzYW+uOVNjL0mQYeKznX03ziJsWJ/6ZIu0fBc6uBKy
JKmorfMDsdy/EUynq+w88hN1+KF3JC3a9nc360Dn1BnGQExtZtvu50l7MxRi44b9UNHB1hvKY4ut
oDXobbpXCxRhKbCk8b7l0rxUVdcz9KU/Ercrr0nya5w/ci86ZEZJ8FqmDPu4TL51tHNQqiYns2FD
WlYTqQvGwejqO42cHj6qRgHC2f+yozyoVc866BEVCThI+7hl59a33TcQj78sJWjttYBRzMyt/OgO
tfejIJ/aEHurRZ4o60IhqMQOk9yARJ8/eJQmXofig4Z42LPkIl8WFkvLWhe8egDR5r7BEohUwNDp
7DmtTxmaHYfZIwGz3xbPVQOz9OSpEkhIVWLlT5lBijm77MPUUjEEtUjvAF86AgHv4Lndu7rIJJja
+BUBfHYRNJ58CiddULN9DEttOCimsAHHWOFE3Xqf1knpY7Z6z7jSzxkztY9JasF6kT4vk/YSOWt3
QVeg27EALVimlZZNmGIXnUcVAlNCr/w4xtqTO7bkt+TVKSFP/DE13Se3zgk91di9xwJbs0ZsnUR/
30wjgfNKSFRIjfI8yg+p7R2UEUpgXPQ3ZZpFv5RB3vAPBJ0Q5NOOLZmKKQOcNDVJsZZhMmWBBSk1
yCqcO5aJCmNR77y0VU8i7tqz6mQ3Kiz7O29WqEsrOfoZmF2S61Uj3sQ3EZIPTRNAOpChOdJ8gMNu
7Cfd6RDWA27MSABBWnaWXfexeYJd1ZlOY/1NMV2GVdo+uVG3xESg+ibmjDVRZ926a/h5PiQwBbGr
QlgaSKEZnMfSN7JZ3ZMpFR1KS3xvDOvDktajCQ/0ey2rbzVDlD8P5Py5Ta/646pl0ZdxuFXV2xRP
jO8QbErMFmkBCB2YDmgt0Ne9ViWaOLqYo9Ae7KqX93P5iTkb4r6ki6G79C8Sxr5n56ZRPfHY1hWu
t8mkgKX8Is3mtUyjfU6kgVfjarAzEr6K2O4OAkQx+3yZkq0of6G1tILI9J4sp5HH5kKspHkwzQpx
r432D4EUFiiFLHHbjPi6WeeFqhbLPBcb66r2hKYqUSAhDO5/s8iFZTsZYxAxOBGYhx4uz0gjpWtS
SO9cYKRACpRdm0gjLjsWhIiqzAFYpGRCTR2LA0aQhkVoR91Hr8uWVlf0rYjWHEUbAIWVH5NRfaod
JTrnnQD1YXlh15gXoUK+VSYEypk2ir2D9n7sPLKlGKNgmxboQDr2uCa0/bST1xLwWjwYNv4CYK7u
89jjpCKItEPgpv5Kbf1izQZUmjF9X8Z8pbCSW4wpGeCtRjqcN9xGevtqtBadFnUuyYPgjdZfhyH/
rFMUlq7XOkek+kTwcvnW75Qp+D8NNCpMTfzwoumIzvWZIOISHYEA6kr/u1qS/JCZE4I900Clbbt7
j+avi0sGCfGNNDAhyyp/HGatRBcJE26MYemT4VDtvRkVbganM9GIskyn9z4e3wjhJZVkfOni/Ez9
Cn+PRCaQDi9INsEg6mjvZHKZlemu1O0PTE8dkjdSIxE2DuikG/p4lQNwflI/x6RWg1EbPl2yM0Uy
qBTlnAEGD5dfWpPHJ+vlig2S3YObiH0eEzU/eR39QxMnPuRduK01Ma9GCVyH9VGAOuCjHkM3r7BR
9cMBSRX+5AaSGnKho8tURayo19/mhuqGhgfAnYiUxldL7ddcor3L0u+mCWbWggS6q+Tw0YMvIsqr
5ntBeGiaaHIlagf62+CgII1q4RypQ8HM92lzmtdYpmunEAvQPLtQhn27o3/iFbbAoZX8MC3C8yLQ
1/C7khFUjxn1P0xDnCt2w/t2tC69bdtXrUxuW7Ui8McDEIsk50q9mfy7ApZxHNOA7CkPE1ZYP9DS
PDILQ8PqzH3mpEaoZ8s3JCRAkbLOpgOnl0HConEHyrbepcBV7HT1GFJjN5Lp3dRRC2R8IlLmr9gI
J9aM+m+9uo8tylBmNcOjNmeGwldb6Bf5XifZi7ko752XNucp6uEhL4M4sV29Yi1DIBcnd8ag3ZqJ
Rt5MfVeU2r27gBEsvazZD8oULl5X+XEXa9gEGYwTuof9YLx0DUDiPmFepoDwaCrGixMxQIq0Vh/q
uOwPbZkZlHmUR7NCEE4m+W4YUPX1HWmySYW5csqmnZ546mHp5L1oueGgap/65SZVi/upUilW85EV
zpp7jb0/MtGzaY5zUco4OVVVbYFKyfdR5mMsFHes/Do/dpyXmvTUvkzunbSRFyDbH6uUQqtbhLFp
6uO9RvlGgPCUZG5o94XYRRqBiGkX/dSS6blfeB8V+nSozzE2MI+tOgyAJF7DCnbQHzWLQPc4uy4O
ID+FxEAVKVhYS2LLMKAFmPI/csDLe4vAZFxFkNw8iZPGct+jbEgporIENDx5p85tQXsO04HhHDIX
7bNVxb/Zc1DFN+Pe+9Yq5aNHZu9OM9OZknB9r6bnEbPxWDo58i7SPgcVyKfQjX3dj4/scpmo+da1
GkYy03Ipe4KUmMAxI12Zn9nsPeHHEzfEp4YjOoECfjujuXebrNsQoncsdp2BUIdAc8VyOxv1g5aq
2kWhJ09r/yLJQtlpLRg81dGRktIUffCGllqzS7ZJjIZkiWva8E1FEFqA9kqwunXYKSrfCepBWrRm
Jwn8HX4l3D3VpvKeJAbnbsal0VXeG8MRaYQs5vf0P70w7yftOrTi0qrqGReHDFMtnphpS1qweUoH
hkDbGX1qpc8Yp+bp3jHUIlSx0AbUwFPC1mq64FQmj6YN9kLrj3pM6YuM7cssxSc6RzJAmJMCtS9/
kvL2K1VYa+UOIm90x1SNc3W6G8lGFuNzyZLwoFe1Hdp5f6pHNfEreF1HMrhdBkRPfRi76SYRDWxF
1zrh/QjcfPRClkkK3W5BrzVi7rPkVZhJy94LYUo1UKD0HHTiiirTwxpWmqVmexq1NjsYNknjHfbu
A+IZGwWP3+mpvScXAxGB9tHbJGovOaNyqmPBsAg5zZBlsNBKPlN5m5XavmB+ZRkZHa2ifjTsJ8fT
tOeILJoxHiXxjASeGiKwmuaHHCic953+auos7j3HeMBk/w0Ve0AB70FzbawX4NbCSVviYJJehK5w
eax0ZcCIhuxX5R2fE3TlQBzxu9X9MZ8uQy8QxTsqxeTpEdEpjCdEkYEzncm7QY1S6PcdjU6/U6Ff
lqQMD+6IOAS6oq9ESoQsa3l1nXVfEOkhelEEIAh/0IsRuh3TmdPqpQscoq52WDBcBF9A1BNAHMw2
Y5c/z0U7+U5a/DJKRwsKvE7sx1xJqi1gzKrRKdv91pOiA3IcTUEn+nMKQ6hq8cu3Dt1BgcANuii6
w8yBv5IDJmSXg8S7z/b0Fm9zm9+cVxbgMol8bDTuVNQQrLpEiKoxw+qtQX1O+7eesd83CL0/JML+
0XZZz4DnoiDExaW1/bs9dc/IgR/Mhqp6s1BjwBTkRws6bDA3xjy9zyWYd0TB34YC75DqqKjiGpsQ
QKxpWTITddePpImbF2f1YdNioqRPAYicoxPW4fV/qe9iK7uL6oMzALySxXCuLkOafljo37HpoaS2
9FeQPZ8tLmgMetbejoffpE5fC7F+gCAB+MzYtpkluN523o9e9eLiYiLzxvsmFu1QO8PvvphedILG
kHAdWNa/RyLBse6xWC49+1GV5W2iTM8ii6B2Kt25s/pDWVlEJq/YehULOG6pXQWCMhiM6baKx3MV
Aa6cnHd9Qbpbj7EXLjU6/xRH+iuiZYIV4kq76VWd3D+7mS6deaU1FAf2QuJUshQvqoh4n1aOrlEY
wZzPd+xdqARZCi7AsGMU9ijXqF3/umBkvLJL0TEj7OTCW1bP+AfL1tzPSfeTvu1n0uMpkAuFxxjp
uoUomlHiV0PzbF8XxkEb4oYvRqLvOo9ROyJQk/kZa6AyMInGoLXprBMQQGvBs4bQU5pXO1aHfUCC
mvvIt2e0asEuBaHe7NLQy9Nf6pIsO6ewfiBekTPs1lIQFuulH05rUfTjmpQOGsqJdvUuHXD5l0sa
KBrFRNlWn0AGhJ+Q0Juk84dWdrpPDvmJlFX+AHUoj1rS9qCdAMAr30nwRI2Pa5Y1wjejM55abB0o
4h9IBL/zMj6lIosppRaIKr3l0HTMT2zkm97ApZAmLzHJ1eS6eXsjFi51nG4FEiTskJP43tMrYEFF
wrovIai9z3sthEZQsgLHbwgNFU+O7k8on4zcm7FHsnrvp5I3JGKKNFWYxpVFpHRM7yaZgQWrc9Xv
UixNN4IKQ2qt4SjO+G408ofbk+uGGIweGQ7zfMxewRUkuvYjLhAgdRLbDqwefNCmnw6avBIu7+QK
jZLJvtUNx7rUWHKRupFADAWCdv+F6hPuf4iVWC/U5jpgyzD7/iWdrei2HVdcD/Owrn9UvUnWRj/0
e4VtPGfj41w7e61T1XAQ4tNr6U8rDYmfDoA0aSRwxZyctaYxIkCbsQQXnUYlcXaCnMCzfW89TpXy
0o+fXkLV29ZeRqvpQUG4b6sqybGZ5f4ve+exHTeWdtl36Tly4eLiwgx6Et7Tk6ImWCQlwXuPp+8N
ZFUqKwfV3fN/kFgRVIpiMBDAZ87ZR3YpNZ998BK6RfZEKJK4Atg+/36VROGa5dcxKOybKvRyPeW+
uGRjx/9EpVpGpJMbiEaHvAjXAtkbQlx7nTr1faCxFCxjk8tDdO8GUMBb/VP4XrXHPUP2muDKx88c
SCffluzMBeVo5erE1lG7e6zVhCdKPpC8pEEf3lowmStLF7tIMwxksory2yphs2N9b/Rwq/XJpiV2
YSsm9wVT2a8mzX/NmhKVhnddlosVnYo3I6DK8DVAM7kxQhhLYUJ1rn3DhI2NGGPg1Q6/zCS9J8lZ
HRE2IfCk7sSWMq6MUl71WnvB3MyW2AIXQSzwSrymXrseaAW4GIPZFk3wpXVEnJTQj+juUfEWz9w0
r7KYHmyf0zPdyvl9Av7hrvtO8hrBIKy70sAu73O26AHMZTskvJyMiU53H2Uv3vNodpEgf5HWsYis
CImx/RQwgF455jVWSAwSLzuFfnDPPA6Hbh8DLGB9isyirPtna4yeSSt/HIbwwQ/HY9gUt6ZOd1V1
U7HxnvMSvI7Um/KrgHTi99p9jX+jltplmLXW2WTv5sZ0anMIJBMFrS/uZOx/GJ58wYEjUIu2+5Yg
hiiwCZukS+jSOVRAe3FIpiiUfu1aV6yqcJajebxcVVq4gLsHg3dLeuYWg7YemE/OND2X5gCR+52l
Apq6mBMSI27UgdRNOWMqM8vXjqo2zeRuQ736Ptn2d/SMjBDEVRfpr7Z2v8u2/cyyz772EE+z4Eh1
74U10kOpEahtZb8MfthkKn75CF8TlT8DZJ3AV7kYOzL70+V83tdx+55RYBOszSUpKsd4JZv8I4mq
Y1XZT1nIishMGBQMR3PMNolRPCkVnataf7NF/dTb6S5AcrfJHe/BGbD1ouP4FTvxg+u/9oTxGrVG
RE8EHj75KnS2StVscdXaHZIRIhj9wNxVXZniLMbhZYjyTQvviyl8j5v6Z+rfZF0hZSoKJMmNc82x
5uRtcOeR21NqEguN+qVEWhOUNA+rDHnrOiNfs0NjikSlje4cQefJa96kWWM++1YNvnZMm/FB82gF
bRyQSfg4/SuM9X8Eff9XQR9Tzv8q6Kt++nn2n6Ct5a/8S84nhPWHaZFCJi3HQtNn/k3OZ5h/KEsp
y9aFxeVP/S27zPrDAJWkEADi3FME8v4l5zNhcLkkRNjSwaZPtpn7/yPnE641o7T+xE0df/zv/6V0
RaYaskBD6QY9qG4ACft7dllct1Pct254n3nff9McLaAcDGTHw5gA7cjb10CW3olBdcP8Pn5xhvCH
rwf1GiNwtnbntf7vg5MDsfYIshosJTbJIMECoQ1aDhXr1qbMmW/Zit4UeTSrr2a+TQ7aNfFbgx0l
h3w2V01pZGwaHGv0mOXREiLfNgGS5ggmwt4aJkg+foDcKO562u80PrSyO3vS/IoSzbsv24QViHRf
Mwf7+KRwALFkwRJV+f1435Zl+BA76dGjZBSDA862Tq+qjasjl5TP0CLy3Ju0s28itym1Ptv9CeBc
dknVbKheHi0UQcsYXoueGVOZW8xSsmKvEnWLOz1moxJlLKgZrg7eF5gj6zQk2BvzIo/BH1msMx0S
f/outMgfaXeZYKBUzAfyZSSL4o8es+25pKvaVPgA1z6vRotOalYNyPmwUBGXp8sjkWXPQ8w81Jvf
g8y3yLa2gebjfjzHU93gkyTeNetA3vdwbZfX4DLAOlBbEgEDi+FPcqXOv4a7rkhIsGnCLWOB515G
lyjQk/M4Gu1mzAnXMKrYPjltoDZU4Hd0rrNpGws1CgrI7JRpvkGMMANdzG16V+MOIuO1RxXfzmqh
sLGOvufUjMqzipvqjB5XrUUER29XZ2+CtE3mAfNJ39kZqW/vdbsTR+n+/Vf/j3fi97uTh7G51ar2
lzSzvU4lf2CRi5jKGYotjkX0HvMBTVK1dXL1U8dDk0DYr0++hQCunbml1gw5XR79PgxaUJ+MBCy2
SW6z5J8/LYflBf3jKbue8oQ408SXAOgimFUU6z/ptctDaOz3fUK/HQrj3ZwFHgzl2OvOj34/Xbi1
k11BuUBCurzT3DPyP0+B5envk2F5NI0D+w7FyGn5RC4fRnvK6GgXfu3yxeXsQJ3wTaYMIJf16vKr
+334/TUZYGOLoxMMHGia8wc5WfQRcvYdivmw/Eky9fhxih5P5CwtWDCzy2GYxQLL5zxd5AZ1TBOv
bLAXRodVsZKzjfA3h/bP50m8s8bmwSTHBaXRshlmlU9LnHz4sd6emi5H6aU5SOUBG52ACE74czks
T5eDQU4KSWQFkcDqPUK0wcB+X3RZfEDMJjcoJRHAGg6inUWDjO+Ah2icsn02NCT4eG9OzpwpN/SN
HbbaCcLd8+hM6PUXfd/yQ5nbJgyTkz5/2JYvkFzIL2U+yL8eLU9dECt7kAp70iWz0zj/Bdw4xp6G
/soNYgNRTBxjCPhnK2WVBt3X32oyn06ByUHXtBGTbB/uJnP4FqaVewq1IDiZ0wu/2RjYgonSwJMc
usBt8euXXLUDxdKp8c+VbT7DH0h3y4+40CGClPJzsIx0M8z7/+UPujBKy2+27pbHEfOUuIk+eh7H
Bmai0OtNPD3Ubjlnypl437r6Fk3DZ1OhlZZaT4BOd4EtQhIkd7o13qwfoSuSIxNCUqQIUDe86ilx
9PAAgeVVN8uD6/QY6jL3IyUZakNOyIO7a90qOYWpfiGeNtllJf9HGTaM6wH8tz2kwnpMroVjZ3tn
GN6HftqIIX73zdw9yiFi9Z06ExPViZpuPhWG4U5W7EVFq797RIJtcwHWcWjbW2iQPpNHM1c/IxQg
7MJ67/PqKI4LEnZGC84xuqc4yC7QxFMuEV14MeEHojRLlZ9eZ78fQ4eJQCYN7a8ZHsfGuIoSA19Q
kzOsyE8k49olrR0S5Nhyf1POcMAnd56ivj0VzkzdGoL67MbjKwlbrAUj0vScIPsRA5Iihqj90lBE
naZC2FtJjjNLmxq5UkeWiBZsDbd7CWnv90U03hFLThTCSBwApJA5QG7s1zTfdxI33NmuVXrMYqdZ
EYflJxMjspQMNuXF0FbY24GaaRCp5GetciUCthJdwlCX+7plJStrr9mSBm5s/P4u99HNKrNs1iTq
rZHReKz6p2jdqZAFh6TxTiJyPhUOa7xSUu6kbCExpPHPUUz6nvTL55YBTAKe5ZmoPGMLMQCRgrRB
3pHkqI8kEFkMn11hMKmN4LmXBd90rJP7ZlJEHNnZcDayWANPE/CX/R/BmFg3J9GSTekVDJO89GUo
mmEb25HYIZf4ni8Z8JN2yuQCXGz8+zEpzrJx9N3EnkfTKu3WIiqjcWIr2qadWnUqHp7QpNdwRNtx
47Ozsp1WXJ0C1ApZktjJqZM+E2Q5C00B/G6bYKPtjbXjyDcM4UEL7oe0pCkzjnnQbXQ9/BH7BJ72
KBvAMmpX9ghrMZYkmnA/P8xZ3oRnBu8M5oqNPsEe7ECoHGE1jXRS7taILe3KD/PDNkdAcobQtngq
CO/7ITJ5b6feAwml1zjhd2rp+Xf2ne8o3Fbe4F77PD2ZNp/bmFA4khX8Ww/E+mAkNkNxPqp4MhrM
rwETQK+91KlQL5PtabsxZwKi6C0sEEjxSLujtFNbDWJnmVq7SfRoZ0RRuekBZzP5CF5zy/1KjIjb
iY6s2tGVdpuIC0zzaE9OFp9JkU4YVHWsVsGwRnXd3ruzPqBzlUVl0H/5yIdXceJFhylBWNMcA0u8
9bVubArNfKdrP/X4UpAtvjQhlAJITL9ggqmHrHquxuACGWfY2n4TH6vYQkhrZsYpyzt+3Mg71BIr
s6fidFs4h0ozhvsZKsUPeh+GfruukSVco9lYOPrHOrV+RqP8NhW+sbZK/SJ1z9maeletfVlswsC8
YVVudmzqXJgALQFaqa5dU68HGpWEZ12Wv4qcPX7V6cEuT4i/jISWrSSTGcaKBFlX9ifohbtIc8vd
oJdXwBHRNu8Caz3E4tK0w40QN9YXWfxg2Kzz9SRe113zbLYbWQdkbIbVObDSVWWnzBPJDCNFrhOr
WCD1ogMmnNzB98yl319Bx4H/UDBG64b6jSiZdlPchTkZjoxnyL+aPTNWnexl3GpXZ6avqe+glrxz
5ZUZ1nzoSTqf+qZk/J7G8X1vU8roJmoaQeWd1Z9M+ZOdzYJxyupd0GbfAj+kEp8Y4iYIjkHFvgUO
8u82RF86mYhMgr49tIV+1gYQhK7p4k/Tyh8Za8Yjvwj4dtFdoRqyW7XqfnKINceUbUeKgTs+lKng
doTxaIWCDe94PoxQZnz3tBhIZeGsDO7Y5xEmH5en9sa91F8X7X2F3oLlRKhtjMzgFzsCW7VI3GUu
kR/sMKLN0bttjNLQmynpTPMZ86i5PlmeL4/8mD9ZnvYzd3LUKMnm9mU5UJsi8fzrKbfEbIex5HUw
GS93aUY2cZoRT0CC1yaai6jl0M+10T+e5u2gjv6A3J56T3I3QQE2PklZ6QidCgxIfR2e7ZaFTVGy
AVyk0+DvErokZt7stCsSWbA9ZMmLzPVxp7n1uMUcTnHDDnTXJsHXIv4OZ634ohJfDtFAkBIh7IRi
ZLxLaZkiHzdVNGN1WT7M1odMes0pmQ+ChdY+DMJLZQL4YKT4EfvauJU46sO+6/bLlysRso41ukOq
k+GXl+PJ8tFf0mNguNBVs1EynU8vBJaOY/wYsUdtHUTvVINhobDmn9o5OeD3oZmrcoP8urmtw7by
b+X0IppOC+Zz7oI5KCFxLYLpxlSjvvXn527ijbs4te8WGW66yGuXh4vcdpHlLk/FTI/HgDBX9n3c
4OPGSFOeuHYh/NApDNt+nwB7u401dKzQFE9K5q+sn7sDdxEmlYPuX/2uvE5maj6bvrcG/ARoKufk
zoV2x8b/RxvIeD9byNhCtjAbClRrXhMNN2Bvww2Oy88psZLdQhTReqKAREV/NAUIljZJJ7R94Onf
w2zmEVhfoQ/4wBzhYqGOV2TCcYqABi8Z1abWnejGg5dRL2SB9dHmprqU4FSSIPTJuy1oTVMEabFG
uphlsROsK+NjoOWy+zp/ZJmZFk8aMdypVr2JJvIJ8tPsFToTtaEb11amytRLhyb7ZLF/wKfya8TN
cG1EY6yAZPnbeO4XdWmYW1PhcXJtUd0FrV/d9Zai/tRzVAKROnPmscYMuGRaocj4VOaE/4WW8jem
FgxXwx0fhqS+FlZ+441gSZeo6N4UPxmlxTezPEbZBI8wKKyNzKKK0XSCmGJCiJ5CYd3V7jgDI8Px
LprIfRUW2bCxAFCRD8ND2kqkxkN57fqU/p8ThgEsq5iiXBiNJIvpE4YlP62OA5AjLzOrmzuG9a3N
YSIVDGbRt4TRtbawN+h99VONDA1c39vDBSynBtMVstBhNO/r0MmBUPcIDjU6mbTmR1fSX5vwlMkf
RgxMfQ9mQp/OXBXgewGohNkdkdhjGHBE6h8lkdSQAfEUab2307oAckKJ2XsMySR2xXjfA2MFln4f
sDg/jkhDtF6ph2gIgp0TDx+V63/XslHeN2PZ3TIil6CGaVelS2/vtmy/sartgYeZaML09kHqbHZG
RWw6Vcue8uHWiSw5Z6qjnnPWGTYe9Jwkdvayl8zEuVJFaNzXrRTlXYqu0Q7vkOJfsIiZt8jQzjoy
yoM5pF+NxHg+zkidwImiG2GjPg7yBLBS6WcHQp+ZpuBqQrNwsYks06kotl3WIAmshDhWyTeyTmlP
ct7XBDPXJmihEra9Z2yCmnDMhlcEcK22ObmKbh8EjgsXnJ8mpILPuMzs62mUa1aDvFIsZ6xBQPcx
dDi0ZfSWWzSyU9xcrFWhxd4D6olHrPbiwLcFIOdDH3XAsZpaBa4hJzuZ920L7Cq+M0L4UKHnXRxv
kNBVzRPz5AfmzP2lIgnrsjyiRSHdUYv0jWVV2T6ho15llKn0PWC+e1bQdH1XLQCNNyLximZViadH
585lBqTl0WydN8UpR2hm5iFebgwxK2HZ/S4CihT13VYv2YAblnsi8dp6iuM2eEQ2sXorY7VHyjM7
0fR9PPc4mk9WuXs3AB5iAN+9BIOnP+rZe9vw+QL2vCu7VL91FiEqXF3jdVZ9CnSna2wWDdo3HW+p
kU6w4mbGQ9dSk/UiIcjaT++cAsdfUn/2uj+rhWV1hJzlPxOjeEL26xzLim+RRPmPXsBMdyxguQHL
J+gPaMaq/Kabah8hcFsFVdmc86b5sBMhL24bYZ5qseZFQvGuJh5bI1W3B5VrP9rCHnetiXRNz6zX
uMo7hPzRU9u41U0ECsqZif5hvsbWU/3oI004ar7qbyJKae9HLCDwCU9NVq31PB1Ppp5wIrQB8m1H
QJXt/WurjJ3M6/Q+kDrQk+q99gS2N2d4sB2WGGHOGdh47aot4AKpJu23JErV1GkQw4gphK9quy9c
aJIjcNEjLfBXoarkOvroHhvLHnYe+en744RhbovqwNnkvXEynKDdJQ6IjVR3gPVxjeSM+Rbj2KXE
bBCOGuIujF2Bo6+TG6bGFopLnE+aFaNaCnAZFkZ1N0x9+zhPU4dD0kb2F6m3e/I+gX8LnAkWqTrI
2+ZzOCfX+NPsdZ2PQ3dA9C9Og/ikxOgPcTZiaFQKjn5AiIDlAD1o63KXxWzptXDYY/Q7uIn9M6Js
fzGp7luwgWv2iRYWVJCZaUk23PgR2YmCcsFHyeogyJos9ritGN5LfE1ddYzIt751ca4eKK8hXVRx
tA37xlvPIAeWIu6vmgADouibhlIXxbltKXDLmkfAZ06B3YrsuSRMbpxATToBGfZqMBy2UEglhxAW
T21QwE4W1fxisSkBVu/6yrgtpRhbUEClikRQfEGvDfvdTVDlgphG+VJynTbBMiI3bIn7Lvx+VZKI
jjIyv7A59C+qH+BNjwxjKNabhrm18pwcPQI6QgM2oOFpKEOmdO+3yddQje4mHTtA4cYrzO7mLDXz
7EYtUS+JUQKqr1Y2nIijA3ToudXbWYP4YfbEYfcJApBiFGTExPh3uwlgJtrDq5uOFPUGJPo0wBcM
GoT12jkDA3Zl2V10uU3h63U7GEjjk4/wLK6BKDOKgtCBkHOb1x7qvDAJbomi9rbNibRt2tcy1Ffk
7IBzLtJflY6LDGlr/6Gq4pE0m3SryrjDzeOh9CSZdRpjyViTwJsYzMTVZVm9Va5+QQTjbXVbC44T
5Q+6AZeu1Xiik/rVTfpwsWsEyXSMNXx745fbGIxNDHmESrmF4BJu/BisSeDkuKQaBh2toeS2MMPh
3CLZciskW/AKshf0YsNdK707C05HFLVvZhtxZ5uSatU49ZcTJ4EAU9nctCZgEkXOyDmrx53Uze6h
rNAha+iRuMKY3l7FlbYxi4ohZy0eM250fpm6F9JJ3sbEpUYsZye6xsH28vKc6iiDO5PYYO4z8+Y0
5n44gPcK0MWw6Eu0i6/0jmzwuiIupD8UAnF+Np+wsgLCaw7bzCqGq+nWEHez4pteOtUl70mxs/np
B83O1yi/DNxJhTgkk/eR+kXxQgToJuzYDwbKHR61ElJwoflPkQcCBfLMJs3Yf4gIQdJUO/leOZge
3abd9GlvbhJa222q+2rdcKPZBgjOWVmA14pZcR96N+vOQYVPgtu8tvEaaVzD+V9hjYk5XkzcSBFn
bBzW7HEaYVVulHiWrLM31lD3a4dlDe1DibwqesytzN1m/KNrp6sNZClUqHGZ3xz/NiSVOldx5aG4
TJJjEycPQsP36/a8AbYLjbD3EW6xi+YGQIu9dkatPYYGHHg/SK4MJva9CaqBZXx9xk3X7MyaRKWO
aAJWQbY4Nlb+hSUZ1nfnNHuSqoFGE5dMloPwD1RFO8z4/EYm9MDh5DA6NrriqHKHfi2vqg0zyG5j
95okskvL9ssvWgTwKIQYb1qJpEl6+tkuqINpz5Di7KYs3JlR6RwaiAVeaFcPQp+TMgsut71i1PVd
M91ynTn5s55E00H5UiMqC5nsaDTXPO3fu2QSXGXRPHuDyUQxbSfwtYxRL30dfzPLAUtEOsmLl6bu
vhzTzyaNK6Qkrg2NS0+YR2ZsTmR2IZTaB5/nVvASqug8q1OFVsCbG9hYHmNEdEcWhWc3j+64J/tn
p/GSK/GHaJTi/NbozU7yyvbFENIYKv/RY7Z5zZBuhP23MAv7ixMTz255styaTmMRjuvSpOXao4oi
+7wcnKqL+HZVtNalmd6pooDT0cO2c3xKyDJ1qn3Y2/YVjWN25WU7bajdmZH1rhT2Rm9+1tjR+8D5
cKap7xjgcy3opfWW2lp2w06RI3Y0gKIN1TkKyTQe6Vm3djxsC2PsH7P5MLj1NsnaR7ejU4VuXd2V
wMZstz2bClUYzYNx0WxUC1OJ5DpOovI8hSI65m7cb7JE3BsI2J4QZXGuEwmwCYcJ2Zc5x4nwxq2D
urCPWhs561A3d4ViYdkBIN2HDrWry7VrXbZeBDhkusOiIg55PnyaXRkeDN7UW0biipaO4ZV8dWeN
HlvwXduvflDmA2CMjcst+akDHRYk+k1D93aj5z1OBDxdStTquHkozpOjmauasHIn2VUFSsGsbu8Y
EELtQjzCfNuMz1ZG2agY3CYjwnqn2iA84GZAawqhON5ksaqORcpFOEWld3UHOhYmTvdOw0kk0eNS
Zl6IVy6vNqPDUGF0Swr53CvjTKazs9ciPzz6DoI9o2xYnpRufAew6g60X3dKGAfWsduvTDcPwSpn
zGmwSPcm2tUIM0It8AmzwHRXhJkwZCaiDH5jFG5FnkmSodHqZKnL57rDyB5VP/XIKvdu5nySVHLq
6y4lpQlbWR/VLYLbst2qarpVgN7WEzqrdcBwelWwH96Pw9DszYRbfUTbtOtT2E1tVhY7UpH3Tolk
NDD89jVV1aXVLHmUNvvmabSL/Zgiy9STPjirpHnUnbZYd3nDzzpQphdO+1x4rnNhgPvsC+4liHvY
9Yboma3WPtqzSaEsjtasW6bn5uRo6d5I+9initmumErYTgb2sqZ0HvDP5Yde4WPQNM3EX0tCfdYy
USpF/VP6Q37OSps4F5UfwijbypkaUrf1W2bl72jk4DyP/UfbUtk6Q7RdXkfrlJiIJ/utDzJO4NBP
Dr1oXwKna7dBDtFybO4m79UaTB/1fzlxCbQYELtsbhHToqFvzOciPgtTH74hMQ83fWVC2FLtnzu+
Zdv3j73f76/B8nsOSuDETHMZ9qbzLKmYF7FtnW9bD290HpjrycFLy/Ip22hum3AlwCyzgCJEpqfr
xJ41CMvzqK5BwaX+keEhPFUX2aO0YLSIPqB8N83hhGA92YZmCBlF9x98VGZkdkfhZtnbL+l/1FD9
AcEtGvAQaYKefqSS7NdB1w5udRdVSBX82QO8RPPBAyYa3i/IHbFEf/KNDHIpOUOrKMI1txyCJLp5
TRPuNUY1p3oE3mEOnNwpWyxSUOBxU9I88GGpVsDWXhXALnqWEL0YvUx+jhIBFjCFiKq7DmMMSxQF
kVTjCibleExmyK0vp/zPWEF7yWpcBG4TNivmoC8i0kg5iFDGumBzyGSCCRIGeFRpQcBdzK9kObjz
X03mId/vr2nSiHbxmL/8Yw/tSaqkmG5EzbCA5ZUvj/ICG/rvp8sjuxijTSXZJNEeUgXPJIvlkfPX
o+VpMP/CcsN4npryFpSpXKfFAD/B75LtqAJch/PBhdyPCQ6oYGdW7Wk5KO5exwlnhjO7qydgWBjl
54cFNqE/D8tTsoNZeUW5C017uHROPJ5rf9KpA/hlzD8b7lrOvs0iw4gXkULM1ZmpOktjthUUvJGc
00ScYF8X+jcxSg1XFUNT2Nj1KV7mpdQg9cm11Ss0CRJL2Cyf0hnmsjyK50ck1SoYFNHd8iUWicMx
sF+b+eXkYfSvQ7PwXDrsfkvo56KU8S3nBOGePAatcFeTRbCZw9AsQ5i9SvCwYHv796GT+aUFIr/v
ghjViOpC+qp5IsxyUGxdGcVEklmMEZlkhoN5bzqx2P0P8e3/KYdRWcZ/Jb7d/8zoHZLuIwv/k/r2
51/8l0zMNv+wXCjaLppljGx/p74tUY04M/hjhjZKir/lMRrIxFwL9+i/YXF/ycSk+4fNhcQiiRES
vTWz4v5Beftv1Ddh6PZ/ysRMxzZZ2dqUqKaNqI3v9x8ysQRg+JQW+ngYkoLtKLIML42eiHHLwbEy
tiQd1dfI8IPNsjN0i+Adw6x3qaOvaz4BB7e0k8eCRUI9a/Gb3ty7U1NtrRAaR2qRYGAPSEQtUtku
uV0/9C6s9VRrAGsFJAA43BWCS9pZDpFJuBvSlv8kRHdfDo9Dz9rGFW+ZByjNCyfusGgn+V7APR2p
3YwkaE7mrUyUd59/RlUXsiHEkqnoeafeDQ5cH60tbm5SxjMz2tRlXGxMGKT70UbcVsf+mysTirH5
Jte6+Kaq3orO+AxfouCRIoSSwGXM2BD96xv2e4DJbi+o+Mba/9XXeDUl2gN069RbhXsxc5imXBq0
lZYkaGkCXL9zHZB2pMWWlmQKD7JqpWceUR0h26oEZDMpRWLcTBhI1jp7s6NtVJ+s6X4F7Pc2udRe
CJyCFxDRWrYjMRFd4hxTBsRM0Y0rWTgk0kROdAzN+hrLaz/gx48xmWcBbDeZuT3DmGnYMDtzjkMM
EZqSuDxOhs4azY3D2xiQ1xUBas+t7grxoDkL67MO6vgiO/MqNWkjYoGiP1B2bStK+z2sUzDnVkmn
OtjxbqbNm8wd1vaIfGAsEpC9DV7eTjdB3M7mWBmFb6bBTC8YxobUxogWtQjqTT6l2Mrs+pnV37mr
+gkTs3MIgMQ6TE51rfnyRP5RQesB/2UxzrRpLkz8ILaFkF6bCfVN3VynJNGOEErvVI5c3g4D4+YS
OjDk5rst0uaOm/oFElJx1jpmZiwqDlzlSYCanL3MtfHZa7lD10O0BjbtnsdJ2eRNVcfEd2BatN4L
fUm6togT3dZgSLYjl/Id2QLIwWN2qAYBXTQ6JSoay2Qh5hjDoU1ymh+7V/sy+FHBsWVhyYgvrTs0
QulOZdpPJPj1Oh6mGenJH/m+fESZHfSafYzoRkHu46OviaXzemaLupWIC38Fr2/DeYIloF/bGl0+
qOz7tgNn2w9Ge5yKDj97Z39vsAoe9AE4KdGc/rYuG9CCjf5tQIBGiKRBD8JeBDv1j548+E001E+u
lTsbv/a+w9dCmp09TYHgjMvCq+ng/exZR2dxbG1Rmeob0clvCHqe6gn1EFA2NDw1EmxP46UmRb3P
R+uaf4STNa66YchWo/E0hnp68LP+wdXYpojygBzQ2NRj6u+T0HtG3P7TCV0CEQdybKQajyIy9nYZ
P40WuIy00edcouxXCvN+qrH4B5MnOV/Q+uv2zhF+dVHwI1YO6R3rrOa6BVLtzA8rH/gtf4YRJUkW
ijX32HabGPZnaed7DHflnXTd50pUlxpdywY1bbRhdtCcm/jFjatL7+l7s0Ab1FhT+jAT9bsfMayM
1TRAZBgtFCGhrq36ogETwn539pARejVN0TevFJDD4aFDPsimYtcyTEbg4UF8MM+eQ3wJFmKxGmIa
0LE0PyXC3JOAWJYNXbnvGTTAACZmUBnucwZfESVdCFMkZjuvM7JGWQO8ouSzVApoIbPWYUq6HRMb
4jPg3RVDkB6IH9DY3tn7fgoPNesEf9xjxnWzl8So3WOellh8z3Fb7gNMuprO9UG5exMC96Eypk1I
0bRNnfKbcnrknYks93kGtEGXb3mCzL0Z2xDH8BgcesDU5OkpFi1DDOC38zYssxmd4MLfdvVxLDOb
ZYGqXwk2Wet989woi6Df3vEPuJYjLKrBuSuFt7bkzCw0H+zO2PV5P64LH/N5Ho1kH6IQJkXWefw2
JWTuxDAvt5NzHLsGKSkb0kEnamjAxzBKPcZVe5IzSClzoWPJU9/HGHvHBtMYks5rbIUW66QvAjSw
TLVy444EFbmp/aW5CiBV6u01g4lrV+nGtm5MQg1jstvQ9WoWuwNb/TBT8agDVFhRWmrbirbSsiZw
wHn4OTVkYLRh9tagIjSIZ7fhVPsi2sD62zQeDEfvYGO80buw3DYy2ANbAy/E3MDPASq7JEBqDOtW
Kpq4wjQb6ctfpZW9xooLBnstnB0V5kkWtzvh0KO0Sse97SZXb4ofjXzkVGgMd+1V8kkaIbtPOvax
LNuDRg7AikJk3+kE1IWZvwF+H83S4Z0iR3aUsxuUeU8BSDXPRwkw89Z0HqNTFucIXNbS5SSaIxxd
8V6Cc9gO9RjsEEDNeObu2EDJOQUG4AfFbLBPnCc9Fw0+bwMfYDPb2fTuOKEJ2MnC5lacmFhc0Jbi
Vw3RJqx8K9+X9Clry/MfKjEdMyPYEp7Hkng6skoTq5Ft4jrwwu8dy4orc0PQAjEvRbVQvGEbrEqG
Gr4rb6mbEa0Tw48VgqwBl/bcbZx+5fb9l9OVwCacPUq0D5DwL+7oAvwrMRCrdDjpWGnicvyKNcff
NNKn4SOgTbjm/2HvPJYbZ7Yt/Sr9AjgBlzBTEqARKYmivCYIVUmFhPf26e8H1Omj23/Ejeie94RB
gSREAyQy917rW14bJtDs7SN1Wmtbiddocn4LmWleV780jgLhoL1o5vAaQqPy4qpBvndmUAgWrcyp
tbBp8gbbHFK92d0q5iLEthaaf2Ido5SLrN23fs5YsO0CUBJNO/ltAJ2a2cY+LYNj1B9FXbkgSFGu
O1PzC59RFlFBSNC049Q+a2XFdITlfaeTAp21BJL2/UsyEboWjQ4wVQ4uOrQka8HTj6EZbVEAHcOi
eK07KjQ1o9vWhlUfac2z61KwNabkixa6sxsV477M++eZZTOaJ3SpLpXhYbT1U9iSYQPdzJEhUSFl
ye/eMV+pAPGk6TXHQJhXFTwYC5FGPgJEtNALkhKYOk8meVIbzrl9oE6+JVEYG5Kjz0xq5I7E4tKc
NBCeZgJWUGeh9cdmf6PSBggddTAOXNkxbC5q9/VmaEW26SCa+wms2JLaPUZaXL4EUw/jTb0saX9u
1m0rIm/dxgHAlNPqEwZwahXpf25W6Uitcsoq4W76j6gnWj0O69+cnOkRgzeNaNbcwbL6nnsLCmEJ
4DaIiukYl49Z0pmEy+GWW1mbK3VzvUka2KA/EE5RDpa3fhBl1SIHq/9i0RSvUNKpzY8LQWe/bneW
B9d76836jKarfkMMbvyfTes9d9nH332ud9cna2XAVbKckvIYV79WMGPRP4aR6h4tMAB7uuR3Eh4M
S3gEMTfrE+x5Uil7kokpTJTnq0jJWUXof//F8n+CLsZ9xzVrS5xEDoMNSmKd2aD31rvrxp+bf2xb
9/iPbQH0tawx6sM/tv/86QQE5sQxLWziMxNkj0QSlouEaRUsrQKv0hpsTBDLRpN1fVpOrr/KtH5+
1hVul2L0hZ236uHHhX+7Pm6Nw0uGhtHP122qHRaHxiRE8D/HxHrvHzusF0m8tUjiVwTdz82qKlsJ
deu2CCkv5vR02vzw9ZL1GFt3+PcuocWvS6K7vwIJu8Wqst5LVtV+2hJo3xrd119qIo0wtNcDZ6uV
4x6eFjG4VaTHUGtisbFjVJN/f7YwhObw7/vrdx9bjOY0fkAB5CPfxAq5XJVY670fddbQ3tIgVI/6
bOJK/UuQXO+uuqzUCfcCtjMfq31dT6P1xrZjfoVyOaPoxE6eQ6sQhAdhT1T6amCxnETTRDFr/XO9
R9ujhhgaV+p2/dvtYzIo1NYPciIGjLJ4V1wHYS4xd5uRLXCP6gubEX+W9ROt2bxmKNFbshqqAH3E
PF615mxOdXJ1IrEXdfBWB+jTbWWI/IqpNCFPVb0r7YDmdAuXwyyf8sIgQtDJHnID0omAqbaXxcTl
skPxxXjJYo7cE7+Yl5mHjqPVFHAHJWakTeWk8aGZrd+6psWHvkPLBBOLerANbSRGbdClmudGhrMl
zyc+aiOziDBRjk7TRVQjm+Q0LNZfrQ+yO10vuEKSoOmhueiIWUChFdg4X0VY3qsoeiyh6qdu7N97
fWlSlURwyrBu/DjVDa8KJwRdQ/6HM/wJtXd5rF3WZYoSyUOnqukug2jgpcSsIsm5tA0tz8CywuOk
EPLrOsEW/xo+7bCP7nSDGSHqNVqkK2Ew0duK2BSWmuWCKcyWURmJUoZhAY3EZr37s/Efz1kfdRcv
yM/zigaiQo3oiJLj7foYfXFwo+vduaeQW+CyCZZsztnBV6MtN+uff29YlkBkT7jOd2g90YeR7pnO
QIgl6bLliIXV7VxvjYhSevcyLvGg646aAavOeq9egqGSJVDUGtGrsv/1sWAJHe2VZIB6yrZqWeKr
ZJOuD3bLq3928fNn3iBA05eoU1SXXMqSJQB1IUauKV/lGv+13v25SVE67QdrOMYpMlskeSB9l1OB
g51zJKWAyhKUlM9l288DP39atQtzpoaltO9y++9T1kfDZPrUG9LAf55bNqW51ZjngVLn+1q/FyIz
oj3cU4zzKr+haZlnKJbOjvTl7Gb9HZCJ8MD6u4ZZ4U7b9a6+XJdUQ7xqBggBsPqk3y03E/aBG13K
EKrg7Gx71w68bkk9qUWo3wxxqSO7nbzV68S8/N9OKBdx4F9P1M82k7wmyF06Sc4Fkta10J0vl193
WD8ymKCKVLzYD+aHIouio0LoTom2/DhMt/rCo14dSuu9PiMhL1WGQ7i4uuBhTHvR6wcWrqFfc2ps
WOQgsf3rwFoHxNWltb6ZejD1hQwsvfW/j/R+dkVp3K1+MXpRzdHpP6bFFjJ0E9ZgVd+vBi2UPvXO
dJyHH6dfHYO9O61/j4sMldhdGBDxGEZE8IJ5wfqPutaEGn10EoJlGPzXG/ogZnboFguXipqTXMt4
KkhBTm9W89Z607Sgz2qbr3t1da2vWx/oRLwAFtbrR7zeYpOcPJlxbP23Zy07//mP6/9aX/4/bnMa
yTXlZw/rvfV1P9t+/vzZzc/b+9kWV5ysQUjNrLHjl+Bnz+uT7RXi/fe9/7xGpo48zBrq9p/vaf14
im5TNVkVQKVBo2AhuKJ/snZljcpvgfkWkx35HZdelvicyvj5UBAKVxaHH+deMY9kRxNkbsaxdZgH
PPqLPrwIiYoxAbpv6DhxyKxH7nqc/NyMtnNHNry+q+e4VP3hITbAuq8Nj8jh8j/MIGfnPEOknheo
bNrlOlyiqmL9/x8PoVr3j4MO3NLBcRpGcNTJZ0XUjVWEbAXQAA6NzBs+QlG37Y2RkU0ozTq2t6hL
4+PaxiCx84LVwY22XL03rUZWx7oPruKY5YZZtPtaS2m6yJ7ASoRB6Gk2/7+x8H/TWDCQDWDF/p+j
ZB6JrZP/a/tJBzLK/4/Wwr9f+r9bC86/BLsiEgY7D00H8Z88Gcf4lyFsbOQGkEZHd/5bZ8EQ/9JV
KjEABkhY13nWT2dB/xdFWWoWONe1v472/4fOgm7o/8iTweCBtkQ1bXZqGXQ//mFA7yI9yeuYRndd
tCEk3N4+R1X3lJlUIO3xtR765gojFEjo2PeEnmviHE+nHiwfJQ3L2SNvcAvGSSY+oB8DiJCeSzt0
XyjajVGEo2fKIPCD6W6qy/oAleN3HKcYSOaEKh6qRdxsMaDACJ78YI2FF97htI0f3UT11To3nqcA
dXo24lXT5i7wRou6Bfq2fQs10BMkeG/T2gl3JtRN5AuAZ1WbyFFWo/FBJ5ttV47uDuIL8hoyFS2U
yglTPB/iL8ahVha+y9ryWATRDabG0avVgQJKHbr7vIz8ZDLdXdCGFD0G666BLdg0Zfpoa4jBMrCV
hyqZD5HSF14VaeVJHQHNVQO1f4Tbe12Oz650QDHCvjgrYk+ObnQilNza0itv3hVjHOEEGfswjl2o
pZFJ55oGaMDxskwAv+pkyhlgmH/3ha6h2+gE0VyUFDVQB74ZNW/EXp2nXpHIJPNDHFNmMKLK2JPn
etQ5qiCr29pNOhi/aiA6W6ep8qMWHu1IE0/EVaBfjyqqNyCW8kxm5xBWWQdd8wYrAXolP8Pe8znD
iM2MZ8EcFHkk0r84GK4GyGdsYiY0UzV1oGZswp6cM9fKrmRHCwTWjXlP6Ed2bNyQaZTEhR2EtnoS
nXLCHpbeSMwdd3HvovB3y+ce4P3O6KbKmyMpMH0SNCwlBDqgpkFTM+IGdLQM7AM1DoCHuaDdRBTe
Wa3tl7Gg0myIBFN8oNpXyju4NBTaYlU3LfmfIN46tE94aknaBKUIlkS8BJByWhAssPPCK+0qY1el
8dapSulXWX5R4bidDKuCzqNHCWw1az5NyVxuqI4+1LaBKawB9OQu1xUYMaXiptvGZbGjpACj0j62
vLkkniZJCiIwktCAcPxFMB06bduyLyYAm01hvJeZVn5OW5z9adDnD1gKFtxSQ6iv3luvMgJfH0/i
kJdq7hV2em/D7MMlVYYc9xaaimq6zbAzXpr+CZJVeZJjdnVy3Y+69tF0Cb+darmUfCRQA+vsNoGB
b3kQh8o2yP1BCFfqqDe0PDyg4K/P0TgOG6M1jaNEAcZ8tvNbhw4iAhKEsKJrTq0yP1RFnxxmN0Gb
9RUruKPtSG04gLJHSGp0+6LpoQiDr6xzMk+3iXIwKKov3GcysStS5+KMJGQtWoLRB5a3pj56SpkP
B0UDdagHJ035sCf3qYrq6j7BCRUjmOGHwrbmeFPsnDFUDViJSflhhu0y9U+eVaRdinDdM/Pte3WZ
OTpGdz/qY3qf78M75K+nwhrj02g4yjYKAUKZsY6zyXGRxNHwgbE07OhM3QQjNtakj6XfjGi2ByAc
blvtXCOXT7X+AoQQQBMo0lzVojuyH7Rt7GJp1hR7WeQ8MQTZl2HoCIsymAvm5D1GBaUuK5us84Jx
xl9q+G7HklGqprWPK5gSTlLgkbaqO2aR9rlowWqnjjJspwiDRtfiCzSd7pqVFQoXuBieMyBKQCtp
+FAyYaqVbsT3o39odJBRUybuXpXdV2Mlu5C8gb0SpskhNoiuQfTwbXdT6o9wjL1WxZY0xE528SAi
Oyd0ns9pHOi7yEgoBpdLoJ6F0oqwWzw2oXKZJQ6HeZRLrI3zx3SDl9qQ2dLwMTaRYpn74hU5Bs1K
B99jXAUB73u856ul+zJl1yr/ztK2e65BHsGYA+lMCV81STpZjN0aMvXRGbZtGPfHWtMzXwkgGA1C
HT1gvlgNuQgAH089e/oOyhzMUAVYA0n0vGub6jUWGiz4vrY8okI8dCtvaFlxilAAIu18fM5tFbTX
0ndtRHAGSosSVM1/z05101H89rD6/s60MNvqSXvsanS09gQksUhT39DIds9SbU9vHi4a2PRthPcx
0FrETOG0Y7nISSnVl3IaKWwZixB7RjK2rFR2vPXD6Mpj5ST22TSV8eKg4mbqhp3JwmFnI03KSVH0
QRhTpw+HjGEe0PNsEiXRKK9mFD5PNKSJYXGN4+TSYJuGX2LMRnowzrhHF5Yd8Va/6+H8y5Fp8FDX
LITN/tqAsJ0S8eDQhwLzqVG9aGGAQOIU0EP4EI0ZPdQSIus4cWrW9PO9blb8PKGjHIz4sHPb3WlJ
uCzuta1CNNNNqrU0PhBH+3OK9lBVb51ezIswFDRKmasHJ49/zTPGsUEDcjeDAGGk2xcqJX0bA2LY
iPwugxe8BPTOpP8snStajEyKsR2KPBY+rW4muXPlB3itD26C03026lejteRBb7FeaHmU+/GQf0IF
pFlFLWaeE7G0/shJFyNHCQdYWuENRshA96y8WFaMHzNTDiQ1wvQPZ+o85tdk2/J2jqWBwIm8Ia39
M2WO9pQ3B7XI3jR7KK9ZH74W1fwb42XoA8mFhTtFWA8QeFa4/KHlx/Bkl8w8ravfHSupDlUaDh6Z
YL0XILvd2o1t7V17zh41vT0mgQLHm/F7YV5SFuEDGKBbHyDA+HGuRG+kpdHmDQ609hJfRwyyM/Mx
uBFW2L4mPYyvaHxock2+9TpdUgGJr4w78UQg6jPDEn4E2b7aGr58s2+2VpI0d6Az4Pcwg4EgXKiH
BC+ml7Rd+khzsoCQCmiYoPdur1ZGto1lE7yxPP7Qp7a902j2eG58toge/ezVEMyqPQR0SLQ7BzvC
SWImx+/a2p9COm9BGXySITYc1cV4iUgSuX0ILVvWs/nU2/Vrb5IX2Gphz3qoCq/CQoRaS9qf85Rq
dOAAWRBzkdx0YryaWd/fInXNPX1WyoMVwqAI5DcQMvhsVh0/wvzv9r2DGy3oDHEfD3wfwiwsTAi6
PBiVPJbJYP5BxsDQmJ4HffqWyLZtaZdHgMLVRoDDA44R7gd0fbDsYJPU4LxvFJB19tThPsuvSVZj
L5GE+lK7eVr7UhCj+t9jYS0AvWvkEEgCVbY5wrfxkRM88lVR/WwiaJ3UeHdWMJOVl9YIuqv4kzxy
C6Cy0/GjCK+otQpBXySfLLxezLP6DOFOSt/FlrkAgF09c+3dWXWI2qQiFbhTxbUrm4s+HIOidj6c
AExFA7LvEXWGgXZ0zm8jpquM1QTYpTNg/SiAPRrKrYkU3CtBMHjKcuAktRP7SUEjSLGXTmNu/Ikb
DOuyNYkgy9WLgxB1bl7NQdRfRue+B3oZvaloXbY9RMXLEJvQSMSwM9DOWGHxMlIC8yhgEbeAE8Nv
sriAazLL9+CSG9FtYA/jd4i4Uppyfp8a41Gxxa/GzYsrmV9QrbtbxiNGEMeANW5WZ2twonuNw3Iz
dkO7t4Y3McCJzASz0mLrlhRwtfo7WBa7doOHwenNE9GyCujhPwZKkVPl5J0Xq/GipwUfPFKfBVyd
QBJVzGGT6kMLqDOILpbpZWGkvDidiXh5INMNM/B9EWCQAV7/VTpJ4jWDNh2KYHytigYnv0LBcprd
96Svb4OKtx/btnoQNObHyHwJHMSxtqr/GRbyOPMeCLn4hmBFJTmO0eLLgPicWHqH4aUH0LTALnU9
elm7ASw90B0VCGDE8pr1hcMiVJQmRm0qZPRMx+CxHJQGOwQSbdZYcYpdVZUvOIxsJOjjF8mMJCjq
BXrWqqXL56AlVhWMG0slpQthuq43jM/UWMsHmk2qV6RzfCOjo2NzxBE4f1dofb9nAnaLYCX0gxIX
LPiff4f/DEsoV9QP7xruV4CFCGYNlQI1ojqiv2sfv+IAf8hyt2mvZyCpaY/nUzh7qo21hHPexsa/
qIuTsjToRcavGgmZuw4hqtJQy9TEmIPFQDMb6SVVjqY7hXZHeU2aDSvOisr8khmIa3W6GZhb+tjY
l2mz9QtWuALonBKKm0Ky7YP2qRrRwzZOxJpuDnfwsBB0THbvtZN8qIRt7QRi/yPTk7myrwUabFv+
spI+ObdfEssn64f4PhMd3pxooFevATQf0/CIfcU8j4QL5RFeztZyj4Br5K2mBChDEggawonvHRtj
eSxjH/SpjbXfdm/xCLwUsqgQlJjRNRnSvVZZW0w1TJBlEl812qylqL5dSJaPShyQ5kDtD8+EJalF
x2A15v5dGRTohnOuEpnovOU6FIJiVfQJTLicknhw5U0MXaIdjPZxjl13C+D2PR6Lw1T38qDm6VuX
2u+4O/ZtqZ3tQf6SwoVDm5mvSn0rSUCuWpCOiGOIiou5aPXBfN+10zvGgB1yoo06pCHLD9w4oRWA
FGBkk+q0UG2PLExOSR5TBL1LI7EJgH1Xqe6ZQp32A6viWvb9IUevdegUfd9MTkBvBHA61FCmu6wB
N9gNLbyP5TaV1kICV+9Ni5DYQJx7rEs3Rld99vHcbbtIXJWGfjSsF3L5giw5RfIlGRyQzsaFc/eS
d8lrYJTWjdsSsjSqd6ZFZZGJ/bojCoTaoSqTQxXQuWpKLhyloZFGgKbDnl8hHeinoOA8lpgc/arH
ADkUJWbG5fCDzjOwCqJ8gKTjFLiufgxARBRLnXrKjANB0dYN8Z3pPkmU+54Q+1bk5hEBS+XbSzk9
1PlMTY8BQkv13otc2Njq1D0y8DxEHcF7ccYkklRRaMw1yxHfGCC7DhmcNwrnYVxspvtyjLUj4hDI
MAthjgp9cFTaLwXa97Z27W5Lq0hhEVjfOSNxCVECynzKCLZYPz8e1Y5VzxK64Ygb06gEHZhZ3LiS
sF/B/sqS2BUzFBh6l5jKaRnT3G54NOfsPbXae70j6a0bhskrFOZRzGWetIogK/IOCYxEjL1BwvCb
2RAh3WEIP1yKvaqL52EMkPL0yjUHz6B1VzS0CWH0AzF1doZYKL1TZ1J0wrmMt1xeX1RrQj9hyVsS
eL4yBy2o0+cmseJ7DKnEPyUpaJ9UxtglE3pB3bg3exQOKuxSe4ikh3bze8jfG1Qnj7r+bc3uSzZG
4U5PQPSD6oIVbAApnRx9n8r7bBroAeHoBnGDZzltvECOGtlT7S+t0g65ZMo06/ae1v8lDrWPTvOa
vBNHs1PfW2qANwWsJ7GEIrZdFx8KOlBBE3oyNsDHaJ8uFYmNqFrMv5PwIQWzipkqbAX6d6lU7u1d
N7nuh06lDCBS1WVwTamMhU54shqHcnUDQLjS2x3gbnUjp9AknxJ5U2IM9y2kAaxPsb7D9Lofoyw+
60z1t23dhL6aYgHsG2rnpg/Yd0PKGXkbQvsaxpTotHpZA1AZ4bi0ToESEiUSk4lQGMAEBp4Vi+JZ
LdvYny3gDpmYvWYEwgX4ZtymZJD4ikmShd3A7XaMIfH6DkohuNpokxTwqJRowhLBCrjisD7UKa6w
Ob0keXVsx+K7Yq1LHgQJo3bvbJV0vC+fpd3uhxHqrKxfXAUVTirTS+OSQtBEH/jAio0qUtpac4IJ
z36WLQNaQSlk1u84r3HjlxDIsu8SnM9eN6qTGYB7EvUAA70HWxdgGtaR9PZTujHL/FOFRlXh16/U
GOkSDdkkWMgUJpw2MFQg4MdDb3CVc42GtiqRthnLOHzPvtLOt7YtuC4UzFkM0nZYf0TmlxPLL+qG
rowfRwKX/MQw+IHqt8RK3mkXfjft0az55TQ8T6bd7UUgHsiBoMzap5+Yvm/7EQt0jlAqDQYvkcrR
boNDqOZfDq7msRhzP23FDdoQ9EEy9wkZWRzqVr/tW/Vooq05s6g6qbFyKWFJUe25D+v4KepLGGnY
JBnhdzHzGyZHV84RyGsPedR/W3oWM620kEeRe2Tx5VCigONwpcB0E+nKrygwrA2asF0JlBD3FWkI
DPPkkxwCgqO0KtsxqCkbIGqXurXw3Y2MuL0pmbW+zm79ex7MbxQgz5mJ9x1kVOwMLw0J2m4+/o6C
BHZiPd0qkfFLGatHuHTbPo6+elW72vOAKQdlWpLjzNRwxRXUj0QC+4ywr1Ep0TQP4xccS+L/Wk4f
fgcWKnemTtmUZcLRjaxiI0Lt2bDEcSqTYxiBIGxwnJTte1GJp4FVwFDEu5TBPC2SA05iAlTQpUll
T4CBJ+2Cqqs40LJRDH5QVCNJqcXY4o0vR7rgITQC3YgxpWyTvmCW4z0GzdVmFaISwL1pHaWCjdd4
k1P+ogx8kUcz+ypAcSt1fWvUAKxUNSENdsCUn5rTbdFWv1odISpS22LAfIYc7AUVARRpDcBywrys
VRcYaPo9mcdcCTjC02V142SHydyTt/BVB8O72QukMhrzxyIncqXM7yvE3IpxIc+F3ttLzmcvUMW5
HFMhlO0q8oKqBeGCTTZMAh002c5c+NotvGlwzLD3G7iVFsGLoNpTuSEuCMpCx9xaCuUxl6yCgth8
SYznBBi9K6h/FLx8pgbd5pARwnr8U5qIpMvEfQZhOG3AcrxLBwmcCIz5aMQqQm+qLe4g/zS5cdcK
1DEVVe3O6dCIdIg0Za7eVsX3RB0MRJofGdLY5x00N6u7VnNmHlWij6hx0JZNJt8kkuJFdNfGHQmC
d/rg2LryNsB3xKoc1s8c5L4SRfekaDExpZiTV9HiRWTo1YQGPykf9nWvGkdNwiGbg/EXaqUP/IqA
ufGGywVqHVBU0RB9O1O9QDa6U0prQh6QMvVIOYOctWLoYQ1DqlhTljJLzjqlI9xKjYkHdLniOQ2F
klrikYxgFpILXUxnhdNKB9mBUQrSTopcubFL84iPBVJr1jHxxGym5PGnJcPhOKpEDmQ0DBUO/Y0Y
Adc7Ntp8PRLWeUz2xoiLUlcUCuYZBX6bFFuHOVBHEEsvnkONb3m4Axv8mae/iZU3nh1Jh6Amv1Bf
KCgA3DXcAAK1QxHmoEJQjylpTQBGXyOjA/IA1gpwpunLnJlW3sfGrtEBYsddQbncBJNYUfysIOa4
dYifK0B+V4sSyVjd3Yn7ufutlkStDHPhcJWbmDZKomOVqfDgWj1NuroIYa5ziQG9sSlJqLYrfUmy
QIKCmMbOgGu4IKCiTMY910XzoI8dAIE2aTxXLIErQf5C0NalDoGhuKnY4EZ8TVr4TmIw73sGLVer
9H1kuRe1MgkGQ0Wug7i4tWpyJXBrGtu2F9eygWY+SZNlS9L/qmX41BL8sjGbkHEnpK5a6LWvNs2j
k7YOo4Fre6QKQHRjMXlsCc4CxM55FZdcIUoK9TSaOTsdF219Y6rMRQzpXkyIbkJjtjaRa9FyHJxr
dyamqNUPSUvcuu44f/LYzbZgcA7WrOV+X1kHWRWTH8Wv9aSUFzOE7VdzGLZ56JPZ0/hqRjYZsXqR
q5Lgoddbu7TBcFITYQaS/u4KBa2E/hwmdnVMXBZhws2IVgnnj0ZkFsc1KR29rHdZWj0TatzsDFib
WzGRS5cPpadkwWfZzTg3NF1uesMluWgi1IOQrE3Ss96u+heq/Rj9OyAl081oZF9D23uNDpF5Vqx3
08rvZ5xFVlGSNGSgjOvnt7xJEOi5+eNo86bUB8cGHouIjBkvwbXmh24Pj05OCcPVSC8sBQWFEIW5
ks/VjlVFhSMZe6Plmd3AVw1imCkXfEg12sVmnh60sTloNlSRRAGq1UK9mQJkXo8BJZ2ISBiEeCzg
VOyK2RAAercfG+AWTAso/cPSp4yJEwb+qc057jb6wFoTjyuedYr1RnedahPRuk0tvVHTT8mT8f78
yaYvMdW3tgo2SStp+6EqueoYrd2Yybe5z6b4rszqj3poOWLTd8F01xrHM24pcCrU3RWcIwLIE6Ny
f0mWtYFB3MKU3rbZqzXSOcStxJxLrcCZkXYiM1YplLuM/QKX0sfhle6ij17Tq3X7Bqfvn5mvpBfm
tzOmoEtK9jKEh4xjLzI+jaABbZh9IaMeQ/cB78i41RaXjzucddWi+wqoFIPYQy3IF2iSrRsmvm2F
t1XUfDR24tewXJjlmbuoc+660b5VrNgLa3xoG1VLn/qufStFcLPsqxbJbV6YJ2as+9Z4q9x6S8eC
xRZYa66tkTns0ZGeoBxVdv7m6oC3VOvqdpCngj1Onzddt8/8koiMPB2eMPAWr8EwBCU2rAx/yrW9
zhBJakvn1YXwUwapul3WJyrAl2JmqVNOhE4wVEYZiZvT/BQ1+dtIoaNFhz/a/TmzgJgOxXNqPvGt
eZylRxIV/I5+SD2692Lo7pffqyMUM87ie/7lHZJDtbAegrb5GEqqWnNMoIPVsdYeB5grRMEqwSEY
hgO+spj065pLS8aV0aS2jsAawM9UPZB99QqRhK+74QqgX3XL2SgtsTDWfAGc7eO039HOfo+F0WDH
qEAGP+SadVdN8lg7084i2TBnWrwZKvESdfoOJSJC4Py2qjsCQRKF9Fxial0ULzGVKoVoiE0hScNK
0/hlVMYvuooEEDUA2kC5Gl2C/z5HtJX2h7GtT2ZK36DBKS8XtlfZm/eVHu7iTn4VKQ1XWQGIHKMX
as+SkbAmCUUnFMcCXm7dBeYHha1TOvW6h3oXnGJ8UN1wnw/6oWCVnM0eLBTqUJfQGv2WY0TRptvI
1PZRLI9dLJ/0mIm3YuxmtO5JUx4CMKrwY/DW0XUpETyXI10lQuedIARc1j0GFIEXvwPD7n40sSQy
KJ71IvKzKH9cDvxWiT+LlKoH17SivxvwPPTkWJPX9Ia78VQr7l2aCJwnzjON9rchIShVjCdW2AxX
lfqqDQ7MyelPbjiIXrPmYeKU32gWlrGiH5TtoOUnph5AAc2jrtb7rNFQ8AVPOtWHkvlLkel3AJNI
ySw/aV+/N6Nz0OKW3rie7e3hd27m5ATiaVRmr2biojCiOq3ya9aary4znyfdeW4kdXeKEV95az1N
mMMUBZxdW73Qx/wAyiu64EMVcNbm5k9S4QPIk10ikgd6zscBPksy0WhFX+Hm8b1KrG1RPVmy82hS
7SI3/aWr9IEt4zEPoZGI7jdlmAO5YFOXfNaKeq3T5j3jrFfy8kyC1ZteDu9DS95PiJGrJwuSDNPL
TAsWRATlTZ1Eo4QL0MIlydwbuKMe15ijY4XPuqFdCn4Tw3G+eK+bapAAP2r8Yc8qnTSL62elZZd4
fKK/9B1Mzl0V6ndNmnykJc04Oz6kMjxHM5hHQKaGAuXEME+1UX5HfUIAbn8SSvdmcFJZiP2tScu8
iJ5poj6kTfROAthNWuvU81jgdgwmnGCvQhFnEUUQg0nFtCu4j+WdtCHI9TRT1Ha4N+byftDrm3Y2
7pRMo/zM9dIJb5ogOcPVfKK49FhzTdnMdEQKjQihafbbgkOb0VNo6pJDdRMQ1IZN4RhcczEoGzIW
UdNtra49EUXL6quufRDos30vJphVPTG5LLQnuV0OlkDPLkF40YJ6J0ucbRH1K8YZJGt2Q7xdkFO0
QsQWZMaEeqLcQdohQ/Pe7NOD2+ZPmun4vYFBthDGpiUhtFVL8LcT0rtHIx6OZLMiTqDCH+pvYsqN
fTZSArKnR9taqjEDBhJR38+9eRtP+oXArV/GKA8hjl2ZzeeALmozLxFnzUfWRdcie3KlxM9i26+T
8xG403EU4+9CKemkaPpd2yTXYOsssj6t+hy6XV83kHiaN2lO7zaZVlnivkiHUy43N6nZtL8nfFUm
VXDaIvsSk9NW0ZlOGXVxHFsdfn14SGwbVGJLZwNdDNCk0+BSi8toRifFbSznfZAwR2LE8OELsTBD
tmePlr1Bc6MvnLNdxTRrm5uPBC6EXm9rz3S3bt2cwLfQvmGNc4jM9MXsOe2HOWTv80ml/EC03yHX
ag4/Ck/CvDDn/Z54PNAc33Wn3ajdW1X2VKT1PjQexjl6Ra38SJgJRmum6mpHuZwAxHKxQJQ7RZEU
qAngtTTzz/J/oQs+qIZ7kpW8lZorNrWOVGf5h5mpPZJnBq5KuucxBMUjQec3HCkyetYzfdf2xYu9
xdV1KzRoJoCPWIcgLwRHRpoG/eflSWNWvXZ2yHIv+tYb2RKRZj0VevnQyR1QQmKH0yJ/dJCUmP/F
3plsN65c2/ZX7nD74YxAFQAa7hAkWEhK1UqlOhjKQqiLQA18/ZtA+jnt9Hn2vf3bwaBIkZRIIIq9
15oLKmFWeF+NFmmoadoPYlmYyb39wgYOWhwJIxYx561cXtYcpNQG6qkBiCRgSloURTSCh+nK1x1Z
nxSY20y7QbSO9Qs7KxGOp8YZbjErUSa0zuHY3s6aA87PPEdxd0wX82y9Dj1F7PlpIJhtSuaT6/a3
VvIlWkuZY/UDb+NXqq1QtumBkh4lI1yn3jMtmlMU5j9Cy70JYxJOZ6nOrmjfl1A+YLw/jH18dksq
OBDWeQPsgy3AyIUhElfekRKe38/OGwpRsbfpkOd5ddGzkY8Si9FhYdbyndIBrEVb1U87EuUHZAN0
oEqfcFvWtoXxZR0yo3Z6lYUqfbo/pKK2t9LtTN9LhbqAIfUIaQ5RTdzYmDuxvw+XUvtf+eeP/5b8
06QQ/e/kn09wJX607Y8f/5g9ZP581t+Un67+B9xDWCaGTsaPbUmUl2td769/0Tzxh6nbpiNRfZIk
xPEv/1Wi843/+hdT/iFdHWeNZQh0o0hGf0k/rT8815TY3z1cOCawiv8JVMIQ/yL9BNXoSTyRQjel
8BCh/jNUwpkbU4tHm4w63dH8TUq96ZdHy+ywib70MDYvlclaxF/QcPgayUF+u965PbIdNACK2I82
VPT6yBbR8uvh7YHtvrJnnp16WAiOQ4H87+k5IgIg9/PnnzddaKVG7nXHUlIXzHGcbmE5zmpY2G5t
h36zO1BhnwNNmbfp6mHT2xal/HZzDCtvobjIvWp1tgFCZDGjmzAwqnVUQdtHY3XUzsqSkW9MTLhg
WV7s1bCh2CyytaKBtlyNJuncBU1YJL75QCl/HKG2lTqbm/IqWXR2lq2iL+epHYomTElx9M6eHTv9
VD/jcx9ZQmBXvjUt8QUVWPxpNsgPiictyKwlPMUaGOCiB9VR1/ltJ4a70Ypp+BGR6BOZgYSHVAo0
HLu8j0w/HiJxQJ1EFyVKgKvCFoqm5KrrHDh9aGNFGb/WjXk1T1GKIheNO+klN04EFV8ze/y57TGx
OtunNKgW5AbjMxHiMUG1NZ3DyaKtVwcGTUBQBk/tSEFKhh7K3BzhSzk5FLeKe9QNwPCZ32FA1Xbg
eo9upA9Buhj4mXXakZif67qZ6MexI54FmrxBkPVXUJkDiYVXCwUtiQWeDvGTpYqm0kPHWE3a9LMW
P4xd+iWnDFkmy0KVmWUei/R9Zg564C39CInQQqbCsnV0NSzVUH2NyH4sHN06iaShJJKgGeytAIWu
Br4DKahOA8dw2TmksXtDl286WZb+oZWa3JeJ4V1UXt+ZaMXujexiY4OCHQF/eqbLEQnHCtxibFiW
Gda+JP+dXffy4ACPDOKWguGMnTjJPdy1TrgjkANnqzl9MRLMZ1mV6Ezj4EHKUH4F9Eg0y3yTpdMr
YJHuBLkaqbC7vCU0+PCHL/52oSyPbV4V+5mABFFCEk+oBOzjhCAWK7a+Rd3KajCdbJ87nDZhWp8R
Qxn0G5tjC77L7wyJdhf6R5HT8xXjA2Y99pcqbINRuQRPRfO64w+muPP2kky9UzSYB7eTzQWXe0B3
BNzh6NeNpM6god8M74n0OwMr3ZfuMPiysR+NZPia91rKbFfdd51AuwjUkTom1w+Cpbox5nOM1ERH
v62HNY13zYAQm7QPZTNSq54Sv5rAJGq2TfBqy4XYnUoJsABPLwG89JSyWpF5HWVPjaANmmj6lVhO
ygKQbfT0g7LCPslKXKO/26plMVtKAF2uWX3l7GD52mMQFIk0qZtVq+cHrJuG8NacPdopDsy15nWw
+4jd6nEzjuj4dkLQM1e6GKnVzTDKO3oH0AF3rk2fuVwXT4aboceLjgn88xxbplax90D87CEcru8r
JMr1PL+2o7cCrMgBmS18eYoyht+bEblfcdSeEUYVunzLHFbaepDYYj+q4k22HmIuPcb1Hg443IPx
BhDQDzYZ3YlQO2yY69bOMiy4HVn7Oec0OzkmAq8IuUi3IJzTSlj4gIZR3rAR8W6Aw/H1FDtvWFc5
dnlMBdW02PPaPQvglBwkHGfOqBOde44KWlIRAge9NtlwlzEKHC4NhFlIn8pbub5JpYrjwn71GDuw
6MIVVo0CwZwa+64X1vccXX0VsSRNprtpSLpPM70L3GMNWR7eIyEo0Uvr2BQ652TC71OeCaDxRT9L
8rNJQ4sNTe1mOPrHgSrbwgbE9jKPeq/4ZmT8BBr1PdL8BlQRq3JaE6tmtshR2MUPcxRq6OwZOWEl
+LWNBr3LD1FbczbGEFEVNF3Pki/mRB9vSkgBmaIViI1ImuITeQtRX1AmdCIcAjR3lpGcO/q6Pp4D
An0VcjeqvkPJws0eZ3kYRveHNTG8DEjYTzPh8H597ueBPaYsz3XITOU2xattfWgFnB1ds6Hf5Amt
rwTlUv3hVoSikG980hq9P0Vj/jQVYQpWtmmOZTbk+xTJwx2wAj8t2z2L3fC86Iyb/fdaIVskk+3F
W9UrxJRou6wdUYWXnoHZ2RkCgHZoUPRDlM9nx3lI3dhvNMJJEcm1BCKRTWGgKj6XM/2xQi+G6wWp
Zm3yOmZnX7HERYj5NgzqzWwIKrJ0ymmEC8OboPUIvaj8imTjfZpJWqbX0WsTrZKahrbwLiR2gHz1
boWjI0oosxw8UvilqcR4XtHZxhgj0yvio21Di7U6GCO5ueQnLZ8R3dEgGW1LUC9cijuYqC5tXWsX
CmPtTlTtOZ5ljzINP+V01epckuYE2qOJ0/t5Sge/fWlQaQJw5MOrl26gCAo8xZsm5CKE7rQ2u/GU
/UKl/Awd6W25iharLH5SYI4PizEithbEfWYlg8aYfdjRQFF0NHNkfLPjp6I3zi3axRqi63xT99Rc
3Xmmyph/Rlhrk1NAFs+KwCOD6YOUbQ3kAhvyMqZhUzKpRO18i3HgqZFtF2QynUmjZh+pY6ehU2I9
RHpySLXFvsrihZzB9lMi6yiwTfXSYEw7zkJ+0tJgaPPpqLXiNkmJJu/oJR5w1migvWgmSUs+aBqI
LxjQuEUM8r7qCYdcuJdRcZXq4pNT2o9cOa9ilUwBf5iOON7B5gHt2w4ZC4msTd2DA7+V1GzNog1r
xyPLhwHknYqrFlAG8DBCM84EQIhLtR7M2HgrmNL3wnVvJsyrBztjUF9AB8d1zZkXe284GogTYK8y
RbZ5JEdxYqyz1FpZtZ/EADIiDucvwsWgMeLT19yYViWlLyJ83fK9Xgl9/SqBGzLNZJVZFA8iSwcY
D6kfpZieSSo5KfQWGPJUEHrfw7lVVE5CdLbslKkbI4tlPXEaNe0rY34bUIS4jWjhBJv9XWqWCS7G
Az0mLeYsUsZ3MFRpzs2oyPLZ741kXnel9MazfVhokJF3jbCHxRfr+J0iCGJzjQvWKAcVqLZ52JJP
xmx1D6NiRQKTOOZ+NHEpZuYD4muw/9IxmSQgHKCpBALGe7aiFJeiqxCyIcppj3Lta4BtcgCfnTYI
A66GJzPVJUqN5GaT4DmmMRynNiUyMbaDcYpvJxPlHfTxhmyrTvkxdvJThY6qWyV3FrQMBKbuQ9l2
dFiTx5kId3xfe9HTDtr+HOmhqM6S+Ox4RRLkA1t2ItX2xBJkl7Qx4DIh1aa0lMBEJDC88Iw8gBH3
lHoZ/+3MSjroiRFdvMw+F/0mVLXIq8NkHq2YDQG85wAF+4eyte6QFZK2sKQr6iiMYEoPETpQquiS
gRT3hJh1QG5gVZKePKDV9FuEb1YbPqcLi+XWKqI9F4kw3QcIKs1ppGVrGrINEOUPMXkSY0t6QD/3
BG85VndCZnRYBsygXSNf3agVl5ZICLiq1kBSd7RcKiHkwXGLN1IS2+OSk3K5siUd1lErsgGWwJsa
HovU/TEmjBcxuOOSWKljZeQXT5nPE4Qw0jKfEqUZ/k+xZbuKilL57iVgLpaNp+nyzYs5pKUyQlBZ
SZp6lL8sXk8hml4bWWevrAPjgJ39dVXKJMgqESAP+zGgHT9g8A2jDGeIiD+6Kb/Se6zatXiqsRGe
o87EebxuIpDBBLFsbfrcdeP3RFWwGhWOX3oIDzmNaFxFh1KsqOoaL2o5ZfeashUymuFgu0KBXsOr
HuYV8bIDwTY1gMVz4T2Qy0dJaz2M0TcwsPN5QeAcGKp8MTEWFjux6N4R5SaOOBPpbRQ3OKrs9miy
cbPoPAWw9L+wokArWjDYOLB68KQgARUkKRQLaLOpfKYWTr0PzHc9D1dJoh6HkaYFuP/hSnMnf15c
slX6k7Pk2qVNundWDy8473FjyfYKMDpur9QKiow0GCi08BvFLvNqtScm1br0CBAThSejtXtQ72vK
bV3kxgXMNmzg6jM+lumQM5b/vKgBZN8byqCrN3lU2taz0GiAeEqrgumbOzOW50oPnOHNwcx0DuuV
oyo0gsr6/Dqf6EOkUvMYVgz0fsXE1e2i82dHiFimM1jwzXTfiYXZA1TE0ZJkRJGNyWW+K+y898eO
l3PM6Kma8T53aRdf9cUiz8TErA1/KsMyLQIvdl4iB4dG7Cyrl4OTxFYwppH0Ujcqc7IWycPAPdwT
IheFkACq1nvBrsh64e8RVHOMVJWBJzt48gsB6m9xBpkDtfd1auhXkiBBDCrLFWkpLIRs2iz1ApFu
FQs2giW1Y0/Nrh6h3+UDJua3okSdYlTFsFfux6ZB3A5CxKzAQtu8p7HAObruXS3s2D8Ped2/DFU7
BSvO/+ddStIEMeOhPmyHUDoNZsqov4bIuS3SSSHU75lI24uuIkzUGVVgrVPvtrkg1UqomdG0Gjgx
4SBhlx8uCVXFFfqIki6TsJ0pScBZ74I4R4KXa2oIus8Jg9ElXIR1SRC6/byVjUSkZIrRmnkIAJ7d
wqGCwL4rtTXYfYo1FFQEq7UKSc3YsK201B16t/gopHJOC6plRwFwHNbHfh22+/IU33ikkYyLb5Nn
VkV4kWn6QOPOCaa5ypCP3xurISgqw/mbRXHFn1fJZlplTKAE/31SWhQdYymYmVdeQ6cMknZWW7nV
uGTnZdXruJrHqYOnxIyAzQev+6M+1SEexJ5aQZGRfLnLG8QWaMDvN7zSLxpMuM6SesxqN1WkvW4H
QV/+VBJMabaS+Ik1T3OLb9kOq0vQ1OR5m9Z+3W3QNrS5huaCrqNYD0sPtKWzvEPm9mo/J9Z7CO8z
0EODoE6HkypdGHwXhuIT6IrV6TNelXIoKkB9ALdBFiu26jnNKYTHqFpCwwsYAwSzS4xoJy6su+1Q
aHDc+urR7pzW7zz9WXlmz8QZHpIG1HmWJldVYxPSZ3T1sWmNy8Si9NiSWuHA4L6JOfN8S49KoDC6
dS1Sp4UND7PLjL5M5QPtlLLvwJ6UFTpPGv3v1kBnps3tlhzl8D4uG+exrlkaCNevEd8d2zK070Iv
YVyN8+9dox1Db3AvSQ1fWlkLgSUTZjscPBVOKYQvfWxe2Q5ikQxRCMJFMgIa420RBZgJr/9StulA
R3FX1an5ua1Tg/SEUOwmM6muMqH4sKLMh8k++r0rpjMxWz/wAD3FovBOeA3oN5jOMR7ZnoVxNRFf
n5yXsnwH9ap/I1LmQlHg82wUJu08YovsFGOQERnxZXSHHZun6VOdqO8As4ERLmwtYZRDMVDpcDUS
DWt3hnMzkFYVEI6C8tIdveuk/qpDKryqb6e8sB7YgRi04gvsvYmHX5wRsZoXeFcGO9+o1lcXQY/y
JapIjJIlXIYRxSS7232jStjYYbNCIKfwOrLSB3t8n6c4ezMs0PWiw1o1mU9gfN/dzzkMkk/MitG+
6Wz9CbEaeEfEfhOGwl0dl/N1RzxVsEAXJDSz9a7jCmxd2na6jz9u70XI80m0uNS1re+HOpuPjvlB
eOxylnZK6AfLETYgrnbI2/CpWmZWsYIFRupY041qyQHExoaF3h2/5lrS3tpl+zmGJejTo2HCXaFk
ENKdPVVL1oHrJKyxorzMSQaVE49taPa6H6Jx8WnGigt6muXiNj1aYC192u5iLTRf7tRK4t4O84rO
SEcTirexAKBcq7TDWqXt1oMGTdRrbS4+j74kJgy/0jkBc11UCGOi52xVjzcDUv3IjIMNO7Xhw2aj
uWNXP/68y9iKrrUhn7uJ2GNjTWLcDhs9y5UqQMaIZ3KdcVR8166wte1xk5n+0m7502XMWqEAhupL
o2VxLVdSB+7Vvx2MCc1kyOkrBBbGXsbkaW4q/G3RE7b809utXE/zICv1l22nU7GtcYpYP06TXp4m
ThSp69915cZHfDfweaV30iRoTSNagWQDBUOPsgqtRsotM/iAOuLLG6Zcssr1+hP/HkWR/sgFQ15f
GDN+aHeTTtQOThM4XtQLdtYkfxCppF/NlnvluilB7+GyulgAmlYPcYTPRh9X3wiSvzTMoOqS4rI4
VI+TVXgLyz7b15W6TRXvNSiLRENl30VGFB4I+sMEM4/hDWcrhHQig9n1kHiFyTI5NO4S37od0W3l
cKzQO0duThOdjEbKR6slcR1qorvedO7SwcoOfRYhSDOMM6SvhyxKPyhq0bjSVrB6UMeIWbDQAGit
h+csRdJvqegwu32GHJKaQcNXsGu0OTskM35zl9iIoEmf88T80c9lyeaIJtYYxe/s42/7aDpmXkal
hzTjAHqWb1BcZHgcgkkxRTvtFO74ljIdWCxxpzuqi8MBXdn003VEHjFjuTuX+zrhw3YWVewdQiwQ
PiU9+rOdNbrXGQYg/KvO1zLz0Hbm14UihXnhWkU099kenUuaHZRBTJzycmp0sDWAYKGVxRdcU+Td
884sbjKsPF2/jmHLctXPenZ0+uVx0gHlsHgF9ZNQvW7JtsqVWV+jiKK0qaX6bTXr+8LQOEHd5Nrk
w6EVy1AujTGgnYGK1lM3klpprqU/JkFNd/TU9UQ/wDeb4g1vETjTIpzJtcj3eB8+6a12NZsu/qhO
e6TQ/3hQIf2XWn8dWsq+6zK2HN8Fu+tdaoj2oViSV3ztxkNb82+3Cr6t1RUUnFkOJnn0yEYgNW+6
GSNZlMQwgWvwliEzHpHzflkXT9KIbhzWxEPbxTfT+kWrGSuek/pThYjQksY3R7lL4HQvpZfLXY7m
ntbPi221+iHuLetIbsvNSFzWzpOI6yk3I8BwYYTgVmLKgKsah865jXXjVIb6DYEtVMsI+PN7EbjN
9LlPE8Jb9PnJJTpFlyRz1YxZzGoN8hgbflZP/pk5EWXu6nB6ddQfGKROuS0fDIOGQDJ4ZFtF42HR
5Y2kFNe2GHnyom4uRYs4kay6+yy86fGoo4Bt9AM5Y4EIcerOEhnNrCkKASN6fjsj1AseqhXR6ik8
09sb5g/N676bRvzJKKuapLMqZ2H8JYqJesRyMxMJQNUw2gmWB2toLwUsJCLuCs/lva91Uj59HWoB
HKQE+cGi+LAEgwrWKa15sxvrY/pW0iUkQqK80WZhXxdR/LlMv7FTjSneddmhyzi7sbYLabBlq+9A
VqzAVKpWlkY/vq2fWosTxFkelS1c9kvm3oqs8qpP3qqeVL9pJHdzka+pPo6UB0xc8zMIhixq9j1O
pTrDOV9XczCMlAQIv0EJLky0UpRZVh+9XaToBF+rNB32KbpuqzO+Jia6a0Wi9C5eqpeyoFSuE+Kx
S3SkUX1TBd2Klc6oJpaz/rSsMvE5iEKuOehlT2HiNadw1dJV2VNmQd700qXcS1gqsvDAbKdoWAzQ
O5EOkbm2JRUpMI8mnRNfVw/EEQLHoGfemWMgS3x9OOUzi/ZQUp8Wgqf3rqM9YAHqHmPL+FzN3pcy
q0nU1GPv2DGkt7H8ZITJR5RatPdHZP5oxNYNWkrPiAzCgpRXOI9tvmtXXbqTs/YAo3tpc3oKaCG1
cz9SN/bmVD9Is0JtWtmIPHQiTpjY0l2eaF9bpAx2CBqK1PIgTer64Ey6dXAbi7wykPW29o2LnXg7
opxweq8mOhBrETFvjnFrFleDzpWm0mfke0gToEtgpadZ0Ub6i0MK9ZE983lxkQmU2I+Ax1LAQ4Jm
Vc11Bt7/OOYBa5rb1nAPDanvvjDjlpe5gWMPylfPHlVtfhgNggxaJpw7SLMcCAlh7PXnQuU38VMG
H6wfr6Rd0gFSko/B4yWGuFY3oTbuWi1/EysmUUu6zzQRbF+ZBjGvnkAfrl0pGx2cBQYQxA8rkLy7
xaAEpAd2EF7DygkWtLp4MGqSCvGiB00TS79zCBqaYEpoSlXwE7xvXYjhOl5qeROly3lYL6iWGlGo
IZH0AJOomu2AXXOJME+0klJvyXy5s41IBxnPHnTuW/ZAwjm4EhN7GWKQlfQcyN/FBvlGdfObqkpE
lQl8l/Hs6J54SkgH1gWYInNdJEbmt2TurmAerxxNIDVTcZaCHpHnRAf3u3PUy0L4eemANUrXktHK
DceYGAtxSyb7Ox02FSQdwj2q9/be0tLHpsokNsPsYZg5xcREw67kkkY8iyo3r8ksykqQNrJFz+ZU
l6Jo0sBVAIqmmA5kXAtQq13D1RUzqDpuBRp6l6BjWugbXaLGCXInbDB5sa4ULNfVVJxY/b6SwsCp
aaCAVgOBmTQ4x7x8t76ldm5+MmrMpT20yMaurLMNL2cZSQ5EkiB3cUlEEHgFaL1u+8EY4/hKOMTQ
TsMVxGUaK4wZR/CXMK6X/oB67ytO2StnoRWcjg3VHgR5IepefS0dVoNV5e6xwxd03DJyfh22UJ3U
gLf2232/ftSAakNai5DRq7LV/S2vpQQCndMwJds72diwVBEUboaw9uei4CFmNnKpc5cJcf2ln7/f
hAb97yJ/rrenb7/zDzd/vtz669VaTJAGl8dGtFv5MvqiL3Tx1jdcD9tzf/3484/49X7/8NK//frP
95tHTKwRmPVgIkbW35648fui9cXHjQG4vbUuY/1ULKInkcB4FouZHB1sYTh0um8UxeZT3xEAoSq3
OpWsrg91Kr/JOTsNw+dEVcyGJG3Fc1yBxWmIIEIsjN/oLSYxoYwd59rFLnXSDPDabJZou2ysxt9v
biBF5bLBweP4Fq5blS3RaDukrkQRst1EdeCRgLPubGLDAw273WyFk14Km3ovutequPr98e31nJKK
9c9X2XKStl/aDtJI/98r/bzTAswE35SVM3Pwr9/79Wf9fK1fP//Z7/zZfZbWuWenPaq1gG63M3mT
K+QTMom5336M1/O0/fuj263tvu3R7cftsL3Arx//7Ll/9lJFDz4qJW+KdgHNERpt1JXoG0T8t9QA
15//9E6zbthz/Hq8Wp+U/HrS9vP2sFTsfnDAj2vrADTPotOv5mZYOfPfbm4PbQdkg5TItPOvp//2
FtuPJtTv/1Wh/fdUaHCAiRv6/0MIX340RVV2/6RB+/mcv2nQHP0PyzFJIDIFu6Q1vujvGjTH/MMy
LeRp0tLlhib8uwbNsv8QOne7FiHMSJ5RwpGLsarTLOMPx/B0pGe2jZzDtpz/iQQNKVtd5cguyvP3
v/7FNjzb1lGz8QdaJnQq8VuokasTWp1Urn2CFvHN7Zltk/tFHwnoiDBF/sMHc/fzVf+r7Iu7KoF7
jI5ufbF/eDPLlTRU+a+Q0HmQDsVvYrewH5RB1zQEgqBDpnZ7gzXYRGFTmQClYY6L72wZzj3bRDEj
4XVflTad84L1bTLQF3Ig2OfEUjaQQvZjhyd3QvJrZZG3c8vkOSEvvs5pCUtpXiW5zf7FUCOhAy3N
tcwlntBx4ZUn11XknsZWGAdtmAmo1Jq7f/+POv8SFcU/akvhCo9vCrbZb59qLPN8MqnpnDCHY8tw
W7pQLtuHxAb/hKBfzzFsJcY3ArY/2LGf6qm5E2Szkz+7GinrjkV6caI4+FFYxXWeD+PexSS5qn8O
WQnSY5YkYsBWpMTPzqop9M+EnNMCPWZ9jpHBNc84vUiLjyzjUHUmArSM/R6wD2Eetp6VZlBh8pz0
5R/K8TG5tBRHTeHjKN3nKJBX+wl/qcWf3Q1u7o/A5HYeAR9QdrvXWeFuiiN1il39uUwwwxNhjgvT
S0+p2zIPoDbmKcmHns6I1Me7QfIFAGbL9sYO4sgPXGF3mYg+ZGa0uyVLHmuw2sZIugL/Fqg5K8MU
jJeQyuw7RZhVIAF0+z98V+tJ9/tJ6Vh8T8Qv21yhv52Ugr6rWXRoimDhu3Rbw6fUzN6IiUd1MpEe
mpUhbOi+xy+RksKnaGZVzbhfpH1qNey3Yd8ddTQUUQaZ3MG4iiJaHsKR2B4jGS/UNOXBVu4rLu/c
NywWyAKtFFCSAltMdGxQ6tH/7KLAne/1z4PIgWhFyYdNQLJfJ4QQKweqeVpx3quBAJVx9A6L5X3N
gYRccCW95nFJpBZuTS0hlcdNeizA2VVh1C/9WN4VFSceVCf02sM1Ow5MhOVd2M4YGy84YM6zIfeG
nn9KQ+22N7prYsTzqbiYAgZiN+Db4Bfg6PAtWiXlmdj17gUWv10463z5aXqLWH7vWOho2uyDiMO1
uPlAhHn7HwaPP7ukXEcS2+q65LcbvzFSW8uEue6M3ikx63HfCDpwbmTPgW5hxTYeOyt7/fcnhv6n
7+jC37bos9j/Is21B70tap13NCfK5FKuaPPCt9aLAa365zopP5mAxXeJ279mM2dwglkfowbgMLBD
5yaJPijMRApDav/l3/9tf3bOEhKJQJnB1PBMZqj62/tDUkYMu/r/MfS2LFFCeCfHgClZxRCr+NOY
ycDkga2l4wyEoFyK//Ad/MnbIlRGSe24KKbRy/7z20L2Avkzau6J5ujHZLtPomY8oPH00ao+PES4
m7PWffr3/6su1pf97Qq1De6Gy8k09S9zFIQPwwPj7J5Eh5EgiW6jkb5UPObXYS1IYqmx7VgDyETr
OWydpywlWFVNxuBXjvggVvCqGAgf85iWuOyKG5nCw0kZZEJB+yDhZaBnHImMjnZlCouCPyT361yi
8ZTFndXC58vn5HPZaPelJS/lwEc9o+jd076ESZN1h3yi1ZWjvUixFXJu3lGNQCgr297P8uJMfmHL
BnbNoJe76g0pK9q/Ek+FGQObAIlNGBLSGuk23zrxnMFN24f9iKmCTG1KsDneJLLK2MxmNn/ZmKE+
zVSbMixmnm+5lK56+4qGXbbfUp/rYjoQ8E7qAXV6qB7zOvDk03INQOBQ0Q2hRc3XVqtAk6zWk0na
7HXmJ3Oonnt9/V2mVhrj8wO4i9xX2iB2fUIQQsSFF3p8uLYyX+W8oLZYZ4eZVtyoFKQ4LxBuDFuk
oHjb034jQbeipVn4/+GMMCzWTP98SrhC6MyxjgG92cM3/s9nYmhAn4vZ2J4iz1gVZ0FaDreQ0pej
Fra0zT2gixMmPb2+MU1SnWCT3CzjolE0JqZhYik/HPKB4i5dd2zzrjjp7thTq0z7oEiZiFir+DZ1
urEvsGuJPrqG//vcp+x1jSIjyBCdTUu6RA9FC9YfulbVQ3OzvyXO2hBF6D4DYvEJBENakHco3hyb
rBmHyjUpyqDf4iAu5o+ulBfHSAQue3br4tzE44NXjZQqBr3eVW13NJCG3VSL9R2gr03S2fw01SEe
adc+VJxObbZHCfBoivg6t8sHF+7aTk4NTtIKJGOtG68ECI8BkZaBXZQOInaPSmaq7W13oRrZs8SK
9AJBA5FiQHpwCZZ9EA/aZylt9NTxfHRBD7dL9SWskKg2rY2tvQ2hcSaPaUoJR1EBkKG2T0M2rjlV
Ldlqn9TSn9FVwk3qnHvel5YOpryob85d4aIJjcdHM61PxpAcXFEkCKHHm2ZO+z1eDd/J+aisl24E
6D+p4QE2xseskupYNHVQ1k2/xqCgV3L4u8M0vo8xcPiODRdTEuqaeSnYqsXguYC4phCCgUPaBp/V
2q/BAaxRTbISCiSh6RFWxOILDsk0FZzJPNc35PzO0gxGAzpijJ4AJZSpB5Ye0v+i2rnosUsaJ9BS
MFu3KOmTAGMT5K6UFPHUxNdGgY6zgVMCf0XM6W8lwQj9Fe9VUftZliJrz4yrprTFuV4nZxPRuktC
58FdeRSZXrzONnXPScUvS5Q/pmhJEhoOqYwNn9AvECTEkBS9AnBFsQoh8+jYx9jiZJgpMwmnoq8F
doLT7qSw73J2V71vzN69F0mcDhrJRa3y/FpvQFbGEJ908z4eHY26HqnWrbG8E0ctM16GqUQe69B6
sZX9ScK1gC6DFDVDR1gKZhc1kV6V0YfGuAV0wyaTokqey2xC80gbb6yEuSMA73kylLNfVnCQN1Xm
ruj1owP44GQh4sAjT0iYpzkTsY47NOcAiUtIReMMSWnAU1klNWhB85Y09EOtae8gse9ZtALiy3Ci
mwarJ8xwO6jpX8hyeYgE33/RCHEFEfDSOpQLB1aoNquVyq6LoOy1R6z0WCVKhlgrKk8tTbY8TdaE
ea4nd3xotQG0Wa9Bk9CM66VpYWzrXNUdsTRzliw+8LgvJpcNDDmM6uGM92xMcRasEIziSNH0Cy5w
LHUEmOxkgXu3gs25m3Lz3esuYdx/V4w252bkOvYmrHZ2+ClX6rF07fN9gBTypp5Bi7gYZIkZCGTa
7WsnfsmK4QdKPah6AteKXn9qp6teqi+d6p9gHrxl1iVTy0VhuUR6ibY2mx3oNE1JaqAzfs4RhvZd
yKK7O9qZAtEEpHIp0fOkA713QkfovxfPTT44eN+99wxGKN246TH3VtaSg0rTLOTOISoNPZwXlJpr
3ILtWIAX48SEUgPFa9KJA4TJIdaw9Dy/HsrwaWXlEVC7fBraCLGXkX9JSz6d2HqpxVhcFw31Z5rA
wmdp+9kzmE20VGT3tUYyHfpjtYMHcg9GQwsqdgeUW0/a1BUoC+GLYwNInZnaqIFbJLc6Xl+Mzy6W
VHYfw4NCO55aXMx1ZXg7ZXXPjgfku6tvkVynq6MC/WhPGxOJjmpXosniPDvsbxBfFNjnp4QxcmnX
UNIwO7Zuf3a7OD/g5ypXrNR7mDw1LZLNcWbQjM37kgbgKpTYSeD4E5VVPU6fHMVImjbyknkYYZM6
xHtCBgzFcnHoBgVB37Gcw9DTTUpcFPHj+Fx7My5+g6w+LDeXXj+DimW6nfG6THxXmTd/1ZI3rnLy
y9Ix3QPefulb737SmasjL3tu6+ZoTf+XsfNajhvbsu2v9A/gXGDDd3T0Q3pPJo1I8QVBUSS82/D4
+jsAVRUlne6qDkWk0jKRsHuvNeeYxOzWKt7zq4rPZw+neBuXoY2SC5gLDQS5LNpmo6bqSaX9umQc
uVCMplqYo/5cuMZXUvBEkTYM8Lhuhm1zNK3sUOj+m06mbeK/pYaOmKSEucNo6rEu6MTWdGhXhdkd
hFc9qYr75qXhziqADQye8iW2AFEiUYfetiSsFxMKcUr4Q+XwkHJ6WQyJcxPZdKxqG/dz667ijmlk
nKDJsD8iuqxglSQL2uZPnUsP3La0dZcFl1wPnj3/uRLHBDbcQo0N4uF1d6sV4P3rQOzmz3Y4HDCU
N5sKYsjQQ57RXYYGnWYOS9y7Yxn3Sxy1T4HVETerONGixR2zlLaBQrDBG9Ukm7CD3kj3NVlBXF1k
KufcGsl6C0/dTuJupw3aU47TBKSvuRaIB9aqUZGzHqfUImiGho5z7KX70U9fNjo5hxrq06CgjwAK
FwGv/xgIpmt6tNSi7mut5HCc7Gf6KOazIq9RqN6l3SjXil0rC6GM7hLNNuNWmaZf41whOyJcdUMU
ba3WwQBWwC9XXO09iCZhy/AKgOC263AO2VQR9krRPxOPdarJmW8zeECZgqPZVB6HQTPgGNUQ+4sW
r90kGjZGY8VlIFk1tnEbF0dBxJ4xKTHJ+3MqY+PBsdgCNK9+qFuYBcqDiegPjS0ixNoyrwxXx00+
RR05RC0um1GhrtMjucA1We75uQ2ar6A9zPc+b/xJL5hGdGKQSeP8s73x0JKZNmS0LyzTKegokEdj
TdrneswvQx+Ph2BWyaVhNHFItWldNmAZQAY2yPhL098ZDp4xJ6Xfm9SXWfwTI6KV5ERuZtUepjCu
HB0EncCmXRpH2rbRxbkwsd6QLwUSg4J3Lc4ReF9O+o/s4lx2jRiTPmLwReMzGjHRnpcKKXtwa46j
0yJOBy7hK/E7HZ7bbkzp/jrZu6klZzu4FiFzj3Hwbz2vByCD0Na1g9surx5h79yXcXikFv0uu/4Y
YoXTHPHqNNaLccBO/Ry3br1o0vxdJP6tqNWlJsC2kcXsLoGOLRhlnMlT47rePGL/fGcMdWzLaZhi
BEB6Ry59FMMc4DNywLSCqISTKdQzBDWpuS7c9IV533CY9T7dxHttgf6iesSNuDBNDlcBV7NVMDMU
xXbWv86he5bovbXZ5F/mKLw5FC9mQ8eVCTmGQ1QJ0QzP+NH5JuvQEyNbuTDu9jY/AiLJETcSAqJn
cbxU6akuw1TSkZX5QxTXb1XNWGXeuvO9eV8JR6Rh4eAxztb9hu7W5Fqdcxzne47R6JR5kEwGgQtj
yEV4IZ2VmY7f0MvCZkYUH0r1qx9R/enaDKKwt82mgoYaxR9R6z0wYdoZNKPRgJknUfuPKBnD7WC5
iClVcxf2XN0yKE/Ief0DKLIeNl/HxLWtSXF1Jx4Ng7gwhz1eMnRbGnqNUzAz16YYvxtDt59rmHWE
bwJbgOtXytLJIVEUxBqPsnlm1sbwCKLw2hqRWcBn4gWd8+a6s5ieeKweWUcfrUFBzjSV974l6kJK
fkAtlIVZEKaM04fBDUPMg830UhKPvugHWkml9UGaq7iZSn/zJNGD/1lYxLoYab1zcsRQ85QbZiOG
0hAvZNrW+0Kkzqqfvg4y4aOmDWuXtEJmL85qLnMpKVkSavKC4ZVxbUz7XE2iNwgcH0YP67tO9lbP
74vkJVAVnWAFgJwCpTKhgupdJBxqbB1vsocbpaWtC75T39KBo3fM+XDdeAulILK66P0RmSXB3bWG
j8Ryg5UF4b0m370bGMLR/KcL7N2bkpyWAXmk1OOdnTSvqYU9MWwBDlIiP4nwRKopcTfAwVpMassA
BdHOpp5av1Y5M6hpj+nHwFqVUx3TGsU6DTatRvVA1mmxNgkXNOQQLn3VwZw0laMdJC7YydQEmAbH
eDOVFZEAu1No+bW25XfPoiKQdcOx0Ahu8FoKFVZUPXlOgQaSCoep5l+0hsxOo4QYGqHAlahLVyRZ
MkGVZMjoDJqouWerVNpiGSsslKXUWAH3eXVsSE1Yz5sn4EwTBhBjLS96qdkQ63bMvgiVSxlZtS+d
md9E+MwWMRT5leJ1d6MBGQn1HIdHrF8U3bmqJoUTorT5Pte5U9ByLHocTMuatUJYZrIg3vFr2IQT
o8v5sdfFfbBONbWFZMHopOvVJY8+xpHxQ4CcYSqEEKamLkYdN6lHxZH+g4opyXlIInjT0fQas7aS
HWrvYHScNgD5t0ypp0qMnZpXKY03crap8RBnSyHpPVTUC0QQKGvRYgjID5pWaYhBYE3ndSpU0iBh
nEPS+fzX8viVsS1kyrENTnY61XHJRlpYFdp3dvB1V8f3ad9fopzqfJszl0tDA6icClU5GccaZwFy
KjDGGcUGcD6YT0d2+EVfs13n4nZGMY7KdrevkXmg12D1Wmm2zuNG0EjGSVN20Vr0FIbzwgh3NNdr
ik4xZaPUhGTflbjJohffoAqjKadWoyghI6SZKHc9p4w3qOm5HAf2sey0YJ0pOWKz1kHuSyBsZWT1
zvXugwqrWuCRmglcacX0K2swOptI2DdJx0wButdeQw8tFRMhW/rBrABxUeYdEBd86/y43cdNiXTB
GT9S9bGedmAzoLCmuDHyOZRz0mN6PPnhYupmmlSvXWFvU53qnBpRVhpNqFrMKqtpx6N+geotPs49
GSR5H5RX2Myd84DX/ZKM5rXCgbhmAFWRc7G2IdELBUncvI+NRgYaGGaYBlGWQ1eKtdqU16oymAnk
8QfsYiZw8Dw5VYKYS8XKG0yqYZo4CmHgEyBIhEh3IUJ32WNbTNWKupqCqA/u+AIICV1vJCkeASpT
FRdUUF0Od1j/n9SUg7q3EMskbrFEqzrV0RgF+62ztzwzWA0cz/zC6h2qtSRAJjiaGi7ygh7fLjIo
kLoROTucU5ZBMGrUH2i1pT6SWsyG3rqDSG71rxKbBJfYlWcMeyb8JzAp2YLwGvw9NqPEnmlOZWDd
FLVy47u7NA/3ebmTqihXfb6JobP5RZHv6RQ8hUZ9Vatul0/oBRH5UxYnsBimHShmIARxccbSt4RI
jxWaJFEN1wv+1UdrtHdaar+2jvIma7RVUiMeQjCCK0G1aAwLwyikFEXmsWR+U4joiQw8AmCG/sU2
gSRVbbxvCX6IU415Taa1Czdp4RFa1cVzxQ5J+sMcvTOGF7VMLiDXrk2OCCtJw9PoRtbCS+TOlap/
LHPrm9Ykz7XPZJHwP7hkKjJQfC4xeHfM0GPLtch81jz48l0Fw941yi0l2+iYgl5fKdjAjbppGQnH
+bEfGKZY9TU0qGcuwmY3jNg6hKm/e6MonaXqYe2kzkykq06y0nzjqyUuts/H0qWsWdKjV6rcOcpS
k1td8e9Izx0PWopn0TY4h7S9MhyrkcCwETOnznlp0Y+TPwRbNChvS6qH+bEbeDegRCHqkNdEdVHP
Th4N2bFzMnp19lqlWADmR+AY6wAQItoHSaFrhzqOJ8fXdLeYgkHne/MNvHM6ply74RMPULOmG69J
IKhXyITqINZ/PDe/MAbhiZp/v/Yj6oQydzaRr98TbhSeipVf4o/nyItzAW2ibRCO0p+kZMrUuNo3
XI7MI+lh0Trnqr3wZkvUXzemC+RYN5C0wtvPjhCkD3Mh+P+99f/pv+e3P3oA1Zyt95YXA8daUP/2
8L8fYFLl6X9Nn/nrPb9+4r/P4ZvMq/yj/tt3bd/zy2v6Xv3+pl/+Mt/+x9KtXuvXXx6sZ6jNtXmX
w9171ST1n5mA0zv/ry/+x/9RlOBMFfH/XZTw9FoFNIPqPPtVlzB/7A9dgqZZ/3KnNjVzJHeC41BD
/4ONownjX7Zu6eh4BcKDP7A4hvsvVRWGYzO3sDRuaQ/9qUkwSVg0Nd1FqYCKQGPp/vz1v2zFz636
s05A+1WUwKmfjojmwkiwoPCA7pn6UD+1t8Z8pJheNdY1VhG8ZDIe9lXt72tf7fD1cd1MaSwbjiDN
xkUfbnU5vRX62bPRtSoc4sKku4uSRj0rSfzx05r8Y2l/Xjqh/9J7mJfORX9BqxtuASvot+abbwJc
tklquVqY7csxN84JluYJLW3uw0S7krR7Z2qUY7Ocijb0d5qC2B52eJ8NhisOmYY+4ycP0mXgmNHJ
G6lAqYNNciDG05vGC5HDYSob6eHpufftHxb/1ybeH4uvq8jgHcu22P6/rlzp13Enc824cr0vvsox
jyjXR5jz7QKj6WiAZUCgexvQ9NG7r4Ov1rc1F86UdHZk9UYI7iU5lLWTXWxQRA7ZGLVTa49uIfdh
ruC5T710E4pS7tu2uhO2wIGFDDSH2bXSC9U+0bi8/sNvmlb5Z4dw+k02nXNNZczpsg/+/puEHvqZ
GyX6lR09wz2GNBKOjI8B1d83ImsWNk2CU8z+ATPdAbWWl8oButpw6g2v24ZO+egA9zwy9tu4Uald
DOdBhCFl8yg27qxEIsXLNEa6fr3++0WfAU//tugcOwZHFEfV761cEDNe4wMgvmoFFx9Lie4Gbdul
5SScp/po+21wBKJLm3mYJvFJ/1Lgn3O6DVO7dheFmruGahVumf305PzlFLRigrYppCxLfsJRicRZ
af2QlmUFgkVmeFRAp2N0Jz/KgEdi29WwjEKyxVCcJRv2DcqXxATh9wD/rWvkXtSpcNdlOEZLgLrB
hgQrANpdkQNBuQGFju7WyP0dVmSqGGitS69msEXdaV8O/gXRm8usgxvSRu3WSrcm9Epwj+p5wHyy
N0Ol3mgQtA0IcjhW8uGFGV69cLrwqVXy5hwpRrLmVNFvK9VDIx5pkJXUur2Z73Ux6N0Ieb6qK9Wd
LkTOeMLb57R0nVKs3K4jgseabD6GXEocLmtFMwA6o6nf9/gTVoz7vg9W75IYWj2LzCcsoncMukrF
zkwrufv77T2Jx/5tV7V0m+hYYWrqv/XQnQ7dam8H4qqI5tTaDRUoB/aIhwR51u44trh0uuHs86F6
JH8Syj1kduguub8cBbaNAJBM4ypLLZYjU1Xt2ikrP6bIoJOKtBqle4Y34z79w2L/2oP/cYQhXnNR
6HBK5v9fzxqWgmC0N6V2HU1sK6oV3PmxdQMIiWmNlTqbMoOEB10dJZbtZGeDOmCoxPeV+6q6qjha
avjh+DmUAMfQ91UKQ9wI0rVeZrQPAqonf7+42v+wlnUNkYINVI3Twu/n6BaebEyJVbumTI9u1QEf
/TDNUpITaHe4GA7R9FHmHJzMOGljFp80P3oMY6fe//2C/CZ5m9ebjlqdGrHK0pi/8928wa65NLGV
mqyliId1VT6Rk2KdcuI3KXc0X9KWyi2TVRILzyTSuMsa6dDNvCoHiCXh0CUXiUN3NQ4MzakURWJf
lBm1ugoDVRgpJzYOA8QsI4s9tfcibO9aKuAXsEuHztNctGTwZ6RdqiCZswG9avIcgZT5h678rMD5
7UwGfc9gSKHZgPV+P5MxscrRF3vqlbBELNJddOwoK4IT0gGvR+bdwLzbyp2rMgHHCnQNL5Gln7Wh
tdYi1MdNEdXNdnBGuQ9sJmp1SslgVPrtSF16VSokl/z9trH+/UJuQyWbrhn8s03xm0oP5LcKJqEV
V1nVzkqkYbvlJL0d7eatYB5345gG7q+ESN/GhjHcEGB5xARg7CsaIE1s3hJ9qa2NvH8Dz+WctIAs
D2zYL2ho8C+pbBTsY/EeWTExprQrhNXqe8d4smr0h2qgg3zJA5BgfMOuqfRD4E5paFjiNmC34Mhq
dnpq0iE9UZjVXT8/2qK/i1XhnGoKvmsnkhqtMBu+RrvJqC9fSqfdc1WgidIDAFYzcZtVvvmhRBC0
wkK7Ko190COKknmk3WOT0R9TwEcLTeQG2mpM9ICpz55FmBGRL0zR+VFC6u3m79e7MZ0rfttRbMEh
gZTI1F1OKL+eS6LE9xpncElddItkRADT3g34l/BSSklCu9XfKW7bLUPGF6dhGNGzdVOM8OAi1Uzl
LlUNb9NUxgEOxdbIlEvTUEE1DbQ0keoTB1cGK9/Jqab5j83kJtUdd1OUTbGyqNMuPEpVu2ww7v3M
cjctCjb6fRaeNwX7iDiOeiPOTl6ouO+87oz8YjOCPi+cPLmH+gP6s4ZtEZDV03MdJBzMLtYpyoG9
yFEm/P2a0hhs/9uaQvHkoHlifZmzMuqngbDSi6a1PEO7Yo9+wv9Jb7wJnuOEHbEqNWPlWAoAjA40
uQcx92gOEL4bDIax0RdHCFqIDuCoZ7o9/INqclZF/rwNLZWupMPEAdmyigz5t22Y1r6gSTtU1Hj0
/Bh1cXWL1JiuaPzolYpzkrZy6hXapNRmJdXYJMNlwlzYsbA9zrtvQUzrDhg3vBmh6GfpIOQLm1Y9
DZ57HkWuLH3PSraGKJQN6RGAWKoxXtVNMKwzHS2Jod51+lNncV1UulFbjIVlABOuX5Us6fawbDJl
xJ+VmDQaDXwqfVJshxIoBQx09GIER5rVtPPrAHBUcDHLFEtvT3ce/o0bbDSbGlqGQmEZ+G6x0bFG
rzpTZx6vDZc4fo3ioTkR9FcknJoZe+SM1QU9ek3boCuSi7ZAbIBDWy4h3PjLykeRgqcHbFQIosDO
wuSfzr8I1n7bXZguwRQmOVqDRWfDL/31wBohEaAPGPyrEnf5JVVwshhKYi9NbCXLXDmZZvk99Pp6
Y4+Ds6+j8DDHKtejIvfwyUhdsr85vaQDM2AnXQh7HFf4Fhg2aipEMzLYIKIM9QYkYrWMrG9J5TO3
oSWyJk1dveRVCBQ5jm9V7Wtdl9pd7PWPdWup5ya/hVAEvFzx8ZTW6jaI5FvYWFskFGDhqAUGd10r
rPu0xv5M12YhItGuM2MNza7fOBzSCwx+zTkb+EmtARwkj/wlVn11xRUnOjZR5K/65M4OJ/duwChp
spYjb1tGDtynInAo5+Jf3qpy8m31hoDcBbpSt+L+9OOegM6ZGgfb6/W1H3reSZuyOmLsyiZ1YyyS
0JMVaW/tBBe035SQzVT4F06vIf0Vd+5IMAVB4lZzyqxuAoBEwOdtuSMJ8kDLF7TdROSX48CeBuJg
i9qaIpId3vhoarEYFu3WjiobNQiqGZ8EwVXdEUzBjk770exhfOUDwhMGvZcyeUZBr+0bZPjEhKpk
dfSCvqsynNxCS9eyWlcEMO+wnfdXugg+DdAmIhZ6QoR4rrXW+/RtbGJU2TLgd5rGpTeakwK87yaB
herLGz0MSgrVFZAFvdPpuloTBrDO1wA1l8SAvkeiI9qqqy5pm1CVcjxIEEgyLEAhV6Nj72HzJtsi
tQldV6DMBQNYqq5cmp7aTqnz+m1bRy+o4V4zJwvIwUqs60CkCtcMbd861i15Fs8S0OhtmHcbmsjh
SmrsEBFmW6Wo8l0ZQx0x8+q7keCh722SmGSLA4BqJV0PdTyy2bBUOjjO3EHb6abuL5MqvoQKTaeo
QL6kxklB2oF1W3Co7PrCrc/FivmPt3Wz4IRq6t3RKIe5sorOCXp1LuB6tQm8ihLmEFaXRALRThG1
OZqTHgWSDsoZSAM9rrdwZIbFWHXpmdivcxPaFLcJ477aFTC9Apt6m/GzrLAebpwEaDxKLMKOwiAj
VQ6gmd2lOFmHxlq1HrMwf9zbqhZfuuQjTzjAAB+5O00tLy7L7DHkyv2qPw+EJK8aKMirEJM0igJG
4JyQaW4qunWEe9FsYd/Ao4ylvAlGv7oxEpoXoy5YrRS9jzIp/HVuGgWSRotdTe2/GHzqpKj45otR
cZ6A5gYe2JkC1QvhV4Z6m9S1ejuMQ3cb7c2Mbn5Ys5JwyGc0pFExpS4mzzgI/UvR0krIDZzVgfXa
EEy3Nu1xF9a9daMlLRXbnIR0z1RMYmhHdIS2XqyFdN8I+SHHVH/pPVivbVTBUuhhpyxs9vx1P3X7
CYObKEz1u11H/cWdbmzCExalQ1GIuZ19hCAeb+FIfB9S378d667eK8K7zR0PSspoPORZdZbS889A
S4HaurLdaYH8khKFcE+k8DFQhvFC0KhN7WHR6uSiK+y230DkfkfYYm/zkY6MVrswHQuNOHHOlJom
+2NhPgYFc6EYCcgS8vvCcEf7dh7L+FF4U/VKePFsefGJYdr5Reptif0BlJvojO/aEh5ZFVnrAMXL
AWP/pLS0b5u8fykJSICXFNwbsbH2TMJ1W318NoOh3KSl7S60pgQA0Nr5A5lKRWQDXCy1G85TRDEW
0a4SJJnZwCA2dtyudIsOQG1ZfKzt5Q7153tQa/q+kd6tnqMKqtzGoK8rwAOP/bp36DkPoYlUqWFK
Bxzlr7vM3nm8RTGSHZjNlod2YscxLZoyIXkoqh7PynzXidwbzsrjxnDD4mBmzqiuZ/z1j8cqimov
rByyhq38UE58v/kGbPMZiRhUpklq0kwqk88bwE4qOML9D7Nhz1l2bTvi++w6NMioXVi2R6wgSWaH
cLqx/XEgkwTLsCXaXQmtcPb2BQRd0RxK95GvQOsd2tcfT1Mop3ETb4tJdCCnm1T36kNDg4mKCd6L
2SWZGt7KZkqPDoBeA6V6GHbzTTBBsgiqqw51ErxZ8Ig3+ISomhMouRY5DKAuSx59qC/SQvfgtNTq
XaAJPxDayUCEko5kYaW3Wni0Mw6WkTy0RTEO9yLgRJ0KNKxKd8ia3kTLidX20wr728NxCv8dQc7h
Jq8m7mOBwb+iFax0GYMDyC/zzTiBZD4fSrKbd8AvwAT8aXvkWkw49/Rwvud3OlkW82Oybjf0jKql
bmc3stfuo8TwiUblkozAV9l2nOxXIqBriC111VgxUcpW/qAZ1EFbH/RpGw94olDVKk5NjyVX1rb2
rmJB7zp0luQdW8xpW/QajgXhuxxLcBGlhw7BQlZXduoqQb7tdFF+SdyHupbhxre9eK2I5LVz4Qt2
IbARYm0XQNGtlQd320bHvAgKhNABVu5qmHADCSA6WiCsKOoVh06qH4qrvIJkJrvC5vAEF7CIESfI
qFuTYLSjuUwcaAtogiHOCaFTtjdzggpKrv2JoZU7cArkzG9o7jRTTNMESPUbyAXtSeBAn+bqKI4T
5d4ywV0GXk050y/MVarZZCjoUF5Ro6F8yuj9di6kh4k2RxQDwjy33rs+5MT5KaTZoNqn98335uc+
3/vjs//ry59/wQwoDtZEbYCx+/U704pT6uLza4pSDbfu0B9/+ttk+/EeUbaELGcTuHDg4ecfhwuT
r4FRvEtowSMcG35FzukJg1wL5Bid2+7Ht8yvfH5uXpT5YewXJLHZ/krzByTtEqRPkvWbCNHTEVPj
1ChjguTk9fco8rZKT54o47QRpwKZ9ACEANDPN6OA2NlEqr40o5oT/kDi3dASUQ49fNlDv0HcjOg/
wqt5VKF2r2K3ZcZhCIphhXgjwc4ifSowMYcQ4RtjFc8WGX6zjVIH953jcCTPL883DfOgg2O78VKU
xSQi0kOQGdOnuQqaB9R7RxlF43Z+3/zUfDM/TM3M2E3c7mr6I/PzZgKHbr5XJGgo6Y26q88PMJIH
lsdseZkWg7MjGwjNmVLv0xiMnCm5eCK0qkiUGlEZEQC9i579DpFMajpryk85uEsTnfB8F8tRNS6r
wplNJbw2P9tZKrb5aCJF5VNMeVPCa5mVVvPNjKv6fDjrsGzTYNf9fNKZFFqfDz8/96na+vwzPUCQ
tVtNEvxORZTY2IIiAlhVjgParuM0Zn9AcBVuBD0ABkCEbR0+b2BogIn7fDyY5s8v//Zwfl9dhdlP
f8EfAocI+r/+7P/0EYYDSFs0+r5BQ63jx7vTFNnvj7sjDOWY7N8/vxvwJKpsLjmQQTnLC3LInPDP
hf982+eXKqH382LPL/z2vrkb9vncTz98fuW3j0BDAm+qn129uJWUT2vjx0rqG8iWABymRS28sarv
1ekuUd9pupvXTBG3GYlTKtKo1CaaNWLJPrfo/NCFzUNQMMAJVv18f376863zvXm7h3nrjxRZpg+0
LZk+y8xOx60ehbtWFYz7u9Et1hVhliUT8VlnKIfOHEnoZA/oRxFVz7ME0Z1PPnTZ/bWGumbRowk3
sc3t44rBUyb6P25k5Uzqq78eeyZYZ6UKJveMBS5mNJlhTH96Oj3hrMwPmNV86hLeMVGgvZtEWYRT
NMe8VuftIhn4bkSZPxTM6mCSMoIR0wYea/hc9Xpegb+t/vm5nzZRMe+mP9b6510vLthtQoAPTuO/
2UpIFwt8y3EgSH2BmQcaC4F816b3jj10GMRJZn+Xx3HsLwpmXKqzcZSKhNAIYQ6ApgYpCz1MI+5I
CrSbYF3UdbVtXXTnOUNJuFajPNOCOPelKJ/MW8Xy9JOTXT3N9PeI0Pe+6tvLMUe01gTaNzLPjEuZ
qw9m14Z7UV+aWJVHNzWuBOaJHYWWb+EmrMzhYthxsjY4BXPNo0tUlXKdi9I6h03wMEqyyWxi/aKu
RMdcOt9yTlaLJonQFyK/JiSWa30fui/oR7RLDgNo2Ru6t1cH5Zh4BaUxS31xA8fatCIad7WjfTVj
f0TMTG6TSJVl7k8GAIIpZZN1uAC9fpN1TOhJwX0lnewlAx6D5YYKlKoyeaLDJBgbuMQiVjEz/Ngm
9lXP+72r9W8jDeBNlyouZO3Kv1WrdWATRm6g1fZBc1lAbYfM/p556bBRq8bdeahbF7bq3pXktd3Z
FSSqoo0eWxCoa5rDyUobgCPqQ+6so7QzX0VLwUzXRn9b+eG+42C48XOqVWEAvA1X1JkooidzMEwu
sZ6LOrb3V6z2SwYqbhnK7I1oguzcFj3KrQmoVza3nJAI4x7RuSYhxt/Iave4Ha+Gq6YPTevrDIuM
b70Y1C8y2eGPzY+5YpNvogBqc8SwbRCXM3Zpo73n+OtugLhFA9kFJEjNgO3xNtr6pXUL8xh6XAe9
Pt7QHfpIc+qUsYrbR60ybWmWKEYOKX2gU9o42RcM7ktFx0YsndfED0H+CMRxWu5DAC2XRd03p9ji
pICTp7wV1YA9qdK2SaW5J0grC0L3esbZ3rgu8/amHfBH2Vo/EKwtdwA2cbKbZG7WPSUUHTB7mTox
oSFhxa4WMdHjQqc49mU0Jhx4RBMzynyAvsm2qa+Y/PDut4ZzStrii9/a2t5AclW2xBYDMwPibKKQ
lF6M970dzGPfKS/NLokNAPmxe0oCPBRqGsBS1r4pigIjrKWdMFQ+0ZJj7WIDL829bplb9xbX2EhI
AKeL4uJSxF57uVN9T10/vESu9oX+DSNYZugbTevAA5r5pS/ZsQbU3noqs6Mm7fug0MUpfR1pOX+p
yf0qhrshzLyrRkyrXhr9rd97eL+H4UwLL72YdsRJzFXbvczRZg6khEpyJe5FCTJAyOhUqaDRJDUq
xNTWeVAg9WEsHw6uSqgGzfUHR0nWnRpBc05jVIVV/gUCZ7FnfrpHFKFuQ70/oUamfxG2+4K+iQXr
CbIWNgwhIpaOFYx40FB2yTA+RkUiH+IeNiMRLLG+8S2/uqLLX8qc8NvQTCgV0xXVEpshErk40ThA
0w8NdUvTBuAfzpRFoPjqyYG2ss0T+gdlNvhHF3pQZqLVE1xXZVybKx3pyRHn/1PfiuRkVCOuFEFa
mjpSIxxwmK8I29aPDLz6JemD0Q4n4BJNI3zKrFnCY3seOpac2T6yalk/KzkpFaJNvLNiZ+9DnT0H
hb3hLdlGFx57t9oUx7JvmjukB/dCCuoJPFwhsNXptig1vfhvk1/hkhUktAZxtR9s5SsesOJSF4C8
BhyAhW6FhzgZ0xNt1zeh5g9YyB5qf3A2fmHvcnM8R2nxnCuSEGnZb1XygxS3/6rWsbbKkdKsI1d6
q6n9qOnvarTvYAy9as9wXsezEgAYkPvCbrSHcHgJbV3fA4p66URj7ZqovavN6MPE6rjrE/omJuDG
JA1WLXPZh4oO9YJOg9ynw50Tluq67S1rSZrweN+1VBj1jA2gW9XWZtaaWJHyqAl1B+9IJJF4CHQ0
5LQDTmYpsBw5ro1VUcES47TqcfDVPSGom9YcnkajrNaFX9UXs80QnuWlu3bte7UzJBS2mkJ/0CMO
bR2swMwAB8X2txH1KGyxGGXC7oQQWzmbDZHUTXEvKoeSll7cBE2XAk/QmhNGgLwb5JV0zmsjunuG
cta6o3vQJ93wrFcxluLkBNcpuMdROXu8gAJVskD13wWPiu61VxuGJjk1yH9Gq7m2wxueDflNqaxy
VZRkVdYxOy3VyIxuLG4j2+6HpWx9MK9FXFyHmmuak8C5JNvapcVANaEZr22NE2Z+xtN9edT77D2O
3GRnGc2SFAhrq/bZCWyMshsrxlBiDINV5XHAFHm0DQu+x4jaAoRb32w6s+O4wNxMaTiOHgecaSSi
Qxt1CMutvQbK95jS8XAlN31202P5P8gwASOm68vKEsem4sJgW0W1Kurhu2USOpNrWAuG8BXYlL33
s+m0nVKLxpbK8c2gkqGXdDdJ3VO6HxA9NPUOXFZ6a1v1FuJEbu57R0Hw2JLcoqqGcp9AaHMM4yMD
PfmlMKNDrOK0MoiGuasSvOVV6G/VPBpvAzd+nWxt56rNwD7Tpz7UV+gcw9EqDQSNCGRouzCVN+xt
OWQ+9W48CzVVUWHt29zqHimtsPsqpBxKNK257uOssaxprNS9UpxXt0nEFN4pO/dsRC7ioVFg3oz7
i+yufvGVrxz3HWthM2jjc2BJMMlqgN9XaSs696S4eAYlU481A83fRj4dM7xQTIlk34NoFsdPflJ7
dPTEuAw6UW2kNVCaU+ntFh5kcBUM5chI9dkwkse2MxjBUmKFEUDSawgaPQz6h9iEBBv7+C+7zr/p
JdVPXMPFMlJ0e4lydtfpg7OlLExxhUA21XqleUcuMiRnVqSept1XHZrb2jL9dx/HyCKnz3Tte2yq
ZY0y3r3t/RZcSJb8f/bOo0duJt3Sf2Vw92zQm8XdpLeVWV6qDVEllegZQQbJIPnr70N196AHmM3s
ZyN8H2QgZZIRrznnOc8QSZvNkGGgVBbHPyUMT8U0Q2Rz8lNEr6y7QN1my1NbPxnfMrpmJshz9hL7
/TVJYjiF3jTvZ2Iaw9g9OHn0O2vGcm8OvK4dAqIthO8Ho+jazTg521y5wbvp/qGqwxloawCcHsTF
sZffLHOevN42fztGxiA58t+5veRift1YwDMeZRm8pnM1f6aJDwsVwiXPR0PNOBTh2S18tKx2Y+yj
ACuD4enoqJITV6j5Zjb1VwAwMsoUNK4MS8zkzgZjtri/zEkaXaRf3QDEU9ejHtlmZZ8dVEGn0VJL
X2jFsdoHj4ZaKq+4PPRxDx7DCh/npm4P3TIuIbWWLZslxa4sG3zc5KOnidszFsZCllYaAUQO/zEu
cv9nlJQf4QKb9Uq/uWhr2Gg9Jmezm9IVfgLz0EFjwDvj3MO6Cu9erfdxwASj1NmZleCBUTZzFXf+
2UQV/AsOA8U6ZmP1jOEE4uQV2rb41PTOU45mZg3UtTs0Bt4j4RMnxLKK3z2ysCsp9iHVjWvYRxdE
CcyLXfws+asMiNXpTMKfusBEiBSFdzlG06mwzZ+468ElW1woAUtVgIUXSoWOv4HEfh+MvxvPui3B
RhogTl4F8bkpojsq0JttMWyxmvpYzEEBiF1tcKQF9yYXP6VVnLNeGnvTsrEMz+S/5Wzf9gqHyYqy
KkcT0ZGFYFVP+WQMxwii7mY0wj8UPM7ZaIEYtJE7H0dLH33uthvwrmPbaKoKfD+McMdPX7GAcY0+
e/XM4lbh5BzHmLLJV1AHW+zwBTDCUDgeL73bYX71H+oUTXZYfHhyCr5rFX+64mfmmOOTnwOi7J2f
AmnpLYjkex0VaLgJFdjaUk3UmxoOSO5B/rP6syi03BJmTMxJbYEsaeiAuViQWw7VA1os8lj4Myuv
Aym09pvIehlKeXCMuGLTNoenLvVYfZnhU8H5W07wQUrR4QmZ0M4hLqz2phzsPYDkcIva9g+z8ac0
XUIoRcDXB1vEl/50mBPrp4B2TXmkTjAo922ezA9mhtqgHe9DcQmS6mfjautupxHOm6YhiF2I+YY3
g0hyp423ocEc3+lXwuoIH5q6+9Thoi7ImRfus9+U7tXqOiwViSWudjo8lij/C+Fn1yhGRy9RTe1K
S56SCNpwEMIN/yvPTDCJQN1NQY0biGRTW7Hk8Fq2Qdg8RDpIctooxgtjfPgaHPY3/eJ8CLhGqxQk
N4QXksTVL2uJGWJBfRlCfTBDNR97XwhY8IKgh2yu+ZMzkPM848hkN6TgyqPO9B9kiPvUavi9hcu2
n2XNarRZV2cjNaXpnhsslmRhzBtkOCbFEfERPupRP66sJ3KwCUg2YGMH4iEZPwyJUDNkCHlHEJ2j
t+e+//tDgdj12lTTO7wXTAqpXV3myjtUYUN/tmC23BwlUhl269SdqgPtzYvCKdcVP1TrIpWMLJxk
vox37sIN15oe5O/aSdgLjj52rnncvP1rNFAazjEpjDN5yzRrF34d+U7ITWdPRpeafoRkQLvaFEts
YhGFv9n4HzgM+jN+gsemKKxzkvtYgPMJYnbAF256xtWN9IxDH7yUNRpPrp6+6a/VwZi8L3usCVoz
aoLHUmGt6InO0Al+sOALSVOADgzJ7beYpUYbVBs7Ur7Uue+XkOOIxIxBFGzEDLWsVgjcJNLCzl3S
UWqXuZBgBu+2oFxdTRZXGVXNkRGwfWw6/jeVJGw6YjJPcM0wKJLKsVWAitc5i489HXG7IqaCC5oe
5FwLXCaAXO5+WRmbRWjTt+xuagieK4s0mi36BNRXW4UrgkWE8+6J3ybW7GAS+tLRjeHzlO88M+qs
nKeOqcZjUUQPhmRKgyu/2vWpOd4nHMZdB3SXxzQjsdp1H73IODNfwOKT19eyc3YYf5yDbxJTR0uY
7maJC5ZkJrwiTF5Pdm7066FU1PPIunZJXXVYvrJ33F7FFbNjvPaSrlsGXJhr0oB4oMkkiiLEJWQE
1JkS1S+pNuvJjXnFpmY6+MpH7dbaGCuXAUnZqd8gn+PrKJO7nQy3NIujt7GzkCjXpnXm3u1WucSU
mtEtmggDT7VrUZKWbnWIEApuHVDRW9fr8WoCnqhK0ey7Aou7Mclqazg5eJZphWHRfiL061todqyJ
qkHWx15/icgUP3gsytZ1Z/0hgg2anaq2c982N6212vhZdpp5StdjG2JQ8VmfF8tyO41Li8z3QwHY
4CJZebFcwdDHfohstiDS95SAHp/5DAG8N638VymNq48RaecGVrfpQSgj7piuXR6R3VMl/RLjejOa
1lz7S0OSQKR7qOb+fV4yt4fC/q1BZ1Rkcq1it7dfNUcixIfsZWi7JccteGiU3XxE1bBr3fKXbUcJ
/bgNLdzICNBARQHpK1tVTl899j4VCY5pbNDYwsjRVVTmMmJYUd+RXzqExvM2lDLdUozhkez8fBsw
eyANDzQOWsqlZdA9eax+oGwEdMFwtUkhxZNgb4PYjw8tXBdmWSzOdVuTYmlOdOtLUZJbFoFmkh6B
9SWbdtkeiKHk+MwQO0pHvzik3LOb7RwWBjHO0hwvRlec4jFVOzsOycns433eW8Q0wKteq87N2N+Z
nxEVlNe0fMaF/DHgUTr1np0/WQ7LEAn8pp3Wfy0JYUjzYrpwt1NJ3suQJF8uRHjWjE8Jx8UDCUZ/
qgm2kkNLHhYjUp40qrbTgOBS9UAUw7kEJkKrt2aPYgCwzk5JrgryvnV+CXERTynWS+L5VriI532o
Xo28XgJwMuPICt5BzTQHqy62u9Nfy7OqXALdu4kyDb/mDjecxcLJ3fFG1wgleVFbdnnw8+x6ZHWF
ITfJzf5sFiEGSdRN5T3pxhRbN8esnlwXwHYq92JongsyvBCBXx1W+Ad03gSG1u7un/M1Uz3lERV1
CwzkRjII+ZtGme/mOn6fZCu3yYK7d0upbo6+cxtlF0MFP/6OYMpAu2svtQmu++mI0mKHiyCIIBte
t9kdWSIO5kYlRb832u+s9YjjzLR7r4fht1f556iMCTLNTZT6eO/Xweg9e6o21o3wkE0sYa6+iB6H
yMKdKNslmmSMmZJKQO7mo9Nkr1Wd2BsSiqO1QxTjqpYexdHAFEUvEg6o7h+gdEAVJoWJ7BaWS+WM
PDuQEm92b56yyd2Nc5vtYXA3G3+u552Rxs3BDgTjv4DK2nFk+QS18DUcsqdoTNxjkmTj1h0oQHxz
qHZmJNydqLyHUQX9WbJEMB9cEcMwkORjILEgEYBEAwu0DvncapuZLY9bRCpqXhnYOQtuOFjePQSE
gPjF3irWeHUoMAY0jkp617QYSHYs4puuCU8IhPep5dUm1eriVMyRqhz3iZfPULvaZF2ZgFW7dm6O
fZbF1Nzi+68YnuT4r1r66n3FrApWuQdpAH4T1xsv/M3X8JTsV28c9Z+ZNLeJjglxnDscBuuLgiu7
dTMoUKcdy6sTivvgZwwbRQkMTSBPLXib10yb15XGCisI6PASq35ibksSQuYHG6qp1y5vMuiVBuqB
zAsvCI5+ulK25ybBI9EHLqkmZQxDR5XAQBqF4iEcWX20/oVgcFLwKjRJ4PRiwpbYbEfs9qMkfZlY
SSDVXazuwlrnje9tUBUTzWVal7mU7jVGFj3iVHGn56lM5ZFcgWTHWAnA2DJ6hD0LerS728XIlB4c
xQ6yz4+GZviS+8bbELN/CdF8npNC3lS2iBcjg4wItqcEkycnHT1JQlXOf38oDZdnTlVP4NgdlJvu
d0qPinAY9dxKG/XnlD9QJYtLjfX2vcgCdKdYqK0UewNJJi/SjZ5LXoRzoqItScHLW10wjCP4ipCr
tLuhhFM3W4b7KDZLzvitGTJ2NTDZAE/900SDiX155iJTwOiKyjyzZOmO09xSkACBOHlo/q3CuDRw
B16zMS8e2y9bNfs6E8Urt7N1WQIfV22zB0eVP5so6/HTE/yCDHS6Rla7xmCqyKEsAUaodt7/nS1Y
7RMtCsm1Wmb7OUNhmLL/MMM2O5i/x9RIz83AaV84xnPd8X9272FetqIrEZFHQ2QBkvuWnD3L/sia
PtxaVcsbFWIA1yFT3my0V5qiNiA04YDHgRlWajvrwm7WDGyyw0TkK0eQFR9QiCAXmipmS1WIK9av
6w3NiA9goHk2lTPutUUoZOoET3Uw7Z0OrZ4IrYeqLj5A8aOgGSTJ1cC+ak0ke06vdpbCC495zaDQ
ykR3box0L0bbvKW1eOMjwF4+U4JPjnV3Uv75BPtSy9dVtWvC3F/3NbmHDhXxHo1uewLMItMR0kbj
25epNL4MPfj7OpRErYi23snsDevxeEhjPa06ss8YrGbXuC5SnNJDdylDjMTx2FcPbfEViXqThXb1
CZCQeHHkKzh+kqssOr2tbSffecBw1+RKgn0aMXEY2nJ+eAPD4aJ7L0QZn0plvDiyA++VcG4FgOf2
TWtt0jGaH9txAN46/qlZym+HlO6Ckc9099M4v40FJJ2g/tGaUp0EljGkeeSXDtk8oJGtuytsDHs7
wG5cAcSy9OBdMR15Vz8qflVJUx5FOBk3lv3PETEFa8Z17cOoV6FJWC7DoGfuHHLamio4K3sbqxS6
OS7NwxA9Mfcung3jT0mw8Z6d4UCuDa2OlsVlZDJyLc0SJU6S8bSBrrv4hXPLAdbeQCdXD6V6/ef/
2APPBZJssDAI9giECc5kWMIvqrW7/adbm+bsJbM1D4mVDBciy7rV0JNfrVvc6n8NF7amgrIVHSWr
IrEPTeSNuR+SX8PKyiY15gId6b3XTPJMy7wLFlYq7X0Ing2JH9JqmUTZh7+dIv8EVL+5cQhUx/eb
c96HXofA1g/2djb364AYUXp0hndjPt69hI4ziR8J8Btv/A2o0MMJsIJdbotYjFs0v3vBl7WmprE2
qEODqz83n3NFlu64RAnCYfR3blv8TJbzJAhiclk7g/jiIUefPo0HdIzGhjIyOAxTA72wfyxrR1/Z
Gxj7hvBZ1hysHaXi2tcRmj1XrlhiUbHWlMVIYmCj9VwODLvClYH/YlV3BWWpEmfT8Bk+cQ/D9UCT
FdTbPFZkh/TRVklkc8OA34x/E5rEbtiHPQO5ZLSWqEiWI/oXA8ziMLlTuot1Fa4t2QYQFpHzO3bn
XKS2zsSL5jf6ZFIkgwwgSgqhB5aGwCyaMHDtPOuFgf7ApJsZ68EL9PTiEgrzmHBkJdOEqCWYnrXy
+BVmFqIrs9aDXMqzzNpi2yeIHqXpnBusSMQUkk/eo8vBQjNZqf0SEKvQIeGtXIhGlcOYV4fy23cK
92hQFz/UWq4ZxG0KI/M/HDyKgQ8IrHdIb7H68Gwth2cVmP3B5HszGnvdksBK8UdOWJtn7cEmRqUs
iYpBzYeLNvXQSC/2yYwRIUusk0ia/E40EvjukVGvIkb0JJFbsNP0H2TYZZuZhuvS+vZ77H+Mid+9
8WW9ZjrU7CtavfKcHnWBP9J3mqm7S137dXDEl2s3+iEO93YVKfpnGiAZR9QffvU0pxiSRxLNvV7+
tANjq6vsubJ1vTV6v7vPojq6TQ7rKy3XfzdzRcmrDuw4PHTWxLdnZ+BsGtt6sN38HEwvvYsAfRJl
xAFZTjeRjgi0fP3TgzpzyaN4YwvnYNApXUr3y0COu096wKeTIAVN9cGGDWaynko/PXcCuoZhFfFb
tSAvU9wjtdWxJm5mTRQk0UJhgoK5nN0ENpQj9zW0kKjTRIEN+v5CCJ999tx0VeVvlE7NBjFzzoXc
AgLy50MYO6xKDN852nX1ilR6PEcwbM6kvW1H5TmnXhfNtUWwsicr8SsAOXM2bXJ+/v4XgMj6rAvr
LWlAjf4T/eD+GwIxzqQ9LUiHPi/VNTAYbPsYbTsPnQDkh2lt28jGwixBOd2LJ419iE0yX3M9pMgS
82hhwNb4FYrZepnapCV2GRt7m4DZG+t0vLas7//ay2rWq89z/gsh1q1xY/+nol9JI+unHIP+ySkB
YgYaOGOn5Ur6RnB2iMHEvsIwUIn5ag+dfnTyD2SJ3jNc7L07RTB7zB7wzllI1W8sYUMJ6v6IrPqR
UvnvWT8w1UW9zqU8Bztq2xMrM+qvKjtlyfjDNSuOuTQcN6D9aSKr/POvPmJMJsbTOmuus6uTFUpp
1OXE+6C8hl0UpsNLGuX2xUg5KRlDffb8RXK0eivUFH+sDqaP5/Eat6a/6FW68+C6b5U1PiHPizZJ
Ln7l2VwBtTM2k+1ZC0/u6oIz3agO927k9gCPJxrDcDi3rIvO4PwuhKkWGy2x8bqCqtvpeuwakTix
M35N8L2THhX6m44tN9NTbocumFf/TINp7YcM8OYuW5TK0C0l68AFw9MTNi3x0W3Rd4c7VTE9ybRj
rKc6ZZcsX/oybMhK55SozRjjOdspaE9Tty76KlmpkYF5G1mMFXUXY0sv8q2qoAv3hfAeibQp0ad6
x/yKBjJ+dRR8T4/Tfh35KFKACTMbradPpOHNwfROJKz6V0ZZlP22sc2Uab+GZfBdNeiiuDf3C5q4
6lWD6j0kKiRnpjt7HvfAJA4Iq/RBI0GoUwbPzXBwtGkejOoLo4vYDyK7pQxkVzhL1EEpf6t8vS/6
PPilD0q0Wz3r/knY7S1MdbtpPaPc6J75J2AJqJbFQF50EVlU2rZ1a4bumrvYlivxo2KktsJOFHC+
SLmyZdDtdEyXFyCamKK62R6issP34oOAHZNoRNFXldex7n+NucVcMi6OzhS8NhYrkgY4J1jpHLc4
8KttJz0GqqwrqaTtjR9G1pUG5bGNrRYmSvszccwHW6jq3nn2zsl0clWhdZ/6dGZQSzo5B+F0Ssme
7Jb0dxPDikn/t2ge9YPhBvCYZ/X010/QudYLEk1x7DrqItfNn/NWDMSc+W+du/CvZDDhUjF+e5qb
okqLZmtMUYTdRmPTY+u09kvLudRd95m0TXfOhmkRkHr/ND7/fyLKyyS///u/Pn8vaKqM1zv71f0f
aBMfStl/mCsX5sq/WCoPQF3++7/ev1X3v96yNsnq7PP/8jv/HdYSEK5CREtIDjBZAxjZ/zcUJbT/
4XuOC9sV7IfNL+Cn/k1GMf9BmollBqh2fQesBnb0f5FRnOAfVhQS+8y0w3TtyI/+X8goHGpQWf7D
Euq5rFlAr5AKE1isL52/7JT/sIQmk6vRcSXpkYxu8shs8V0NjVrbGjdJ0LVnjTiB9DKBf7XvPzuQ
Qgw4LwWlzANDfXw9R90PiFaSfdYDdKjrIt54bgWwSSc7alsOdvJCR6xtVBxEOCZJtC4aGbP/Rqyv
k/ia+QxUZh+FzMl22N+2CdVhb7cFoRfzu/7ECiEZz4J87rmQe6DxQSIPLDOpnLChwAZmdt45m7lp
jm04iqPrkk85TEa3sknUDJK0urgALnIf16YVj+chKeeLnvFTBQXXQtrcAPobDOHxWlkEipDBoEvb
OhKMl+7ruL4awmo2aB38rWU/9ynWMafoB/YIA72IM99HHzdBNfnutsFZs1Rk+EAnYPq0XdF2dKJ2
jUKn2ruhaCAvQFosswKevj0+F70X7oDStAMF91Q32druP9updKl48XJxy3Ps2ijSJeS5ftRbf5JX
oJ0gSDLKd7+hj7UMVsJs+xvWPc3A94QdIOtzCMLAc22Z7FIkTS/OED5VoeJKL4GKe1TntqeuCGtX
ZI9J+0V2g74Q5/5i2dZ26tSbn+pHD8jFoH0QHeyb2gkwbIPU533+i4Seto1pnLWMbj5lwtBHr+DE
Pl2u60EipyucdocuBcMFkVvLzzpkYUKLCmCfqA+dM0D0asq4rorIc7fch24pTk2/U4ybBXKUkRw4
qwbinTJ47HxiFMmIm5zhlAivPIcmI+jB/JEJVVwIZqYfGy2B9gZQTsOmO7MNkIZCdvjTXGtPuLnc
OCE6ndhCHgIJcCeGFBGxYtMGVJxVF3iOtdkEHgmbZfMDazaenHPHipkHLkEfTPe3kdasAaEAQ53s
ZF9WgFDC8RfT/BfTruTOWka3sO2udgsMLTadJ2nZF/YOjyCwb6JIodvrDzcpg21rMYKSaXtrS0Be
2QzGzYHGWFBkeEvwY79IXQwVsRm2KAFJBrnQsCyg/BRjj7XHuD/zSTYnNUiiYXW0dybibrAxptvE
Yf9Ejum26vt3m2bimGBw3fZpSzBAwGtGLLNpAHkkSfgSE0Qx2F6zCRpsfHSAsWr35DHqjXCJ4hWV
AKIWMLEhZbZQLpK+mbKrU9aqkcFD51bNFSHebug6/Zq+4K9mUPQUEp27xyftrUw5/847AESsCn57
YfNA5gBoYJN30VUVkrsWz+8Aj48Jlt4KgNg/NEnqJXqBaFykJbMCLxMH+MjWvDY/8vwJbDDSWy03
A1kHW/g9D0Gbk3GQpOt2eq+t8ZsFPfHng/fQ+OOxt1oEtxZaUo8Wei4ARqfjcJ+mFPowPfR6CO1u
RY+3wLsPSD4axMzJY9ulu8iMH9Vwi201b9tooRmXD0Et2MsWvrO2JdTewEWXNCCM3iTCqdYRXS50
NfNgqk/G7d7aUp8jw5xNYAYb1jyfJkJZcs9nHH22uwvifh/AO2e1oJKDEdbQOZP2F/oTMIIVGbxl
Ox8bG21EqaE5mk78NDZR/JpWQJPK5yptxLbDA0QN4qK7SJOTqoHdtCL9ltgorEg7t2yhXpdOcHOS
eDiNqX4LIqc6AUyP/bxBx0aSog6PWZGGjwOCxkIOFXIWIj3DqE2WhbVk00cfqmV3AVj47ed/MsN/
w+zJemmKOmie9rfukUNV7Ewmnw7b8MyXoKrUVqtfSeboB2S/hJGXQOtYYKNf9K1NhDu89hlnAwne
RMyyUnZADgbrTYjHNWzEvB8pMpFqu8mjD0uDuXNngHqWGXrztM2qfUxGgN+1BJhio1q5IEmKgC63
cM6jRKTAUHvdpu5rJdHPMbprNipnUsoCJwZ7DoLB3iLRQg5gERufWeYuhQFmOkHPpjx5bcyDClkK
Dno/SmhKbHWSzcAtGZMx+VhFJvoXNFMNI42TgpOxsWDuLl4ag5XdYEPA00yJQN6DvWROC/Tf3+AZ
f25LVlNllOT7uYg+/CgYDtUfatYfeeiyVSohT04SduZhnNE74/m6lWwbSh+l1LhshmSPn5Ztatuh
cWTTAA8zgRjoSxKgImAVpEMzbInx0jJwyT3Uu2UGExwmV1yYxF8bifUwpM5xaLnWUG/cHVJ27iC8
UEiS9uEy9BttNz37S9c/B9mx72rkNhihL5kvrwosqW/c3I7kiJTpZeD23JCoKl0zes6U4ZADZRR3
ozf5odTV0cj9QyrVwcsDep7+eQ6aVxw7L0XMg5IU76moQ9zBwPotHktrbHaa4K6jQMyKQ9XZV4kx
bzTpGg3RJBgGj5yrdCQGSCAkPSFoqkekV1ITStvgfY00+0QxsxYPA35dO0e7iQAXiCnTY9w37cmd
5t89NAuiappwx6v2wdbpqe8mA60Wz3/UDLibeDCpOfQBcne3RnFH3CXpaD1z0krcPO0RAVLITV/D
BRaaRsSV3wip+10ziu+mn4gWbRgdWYRxtIOLpcMDFsbW5ITmvyZZNP1Zjc5L24fFji71KaEAyUry
QPoo6rcp9NOoFwC8KvOIyuWiALKvHa6jjIj2zUDLyKUwXIPhR2ZnhxjC1KYCXepXycEbq+qGz4BR
op18NEGgdpllFAdUkCkfS/o6CNRyU2V/pDFcrznigseCGanx3W8LLNJN9WIVwbvXjzv+4LV/Au0V
HxwJCLZhMH/wo67fzQlfKPpMho3Zp2fMmjlx8kssibFtWOwd2zn7jabxC/nETJiSDO+i1wGTYpCF
/sX2XXuhWVjErkRcY579VpXUXb5ffuYdU1ZYxKugAdzggetcG8bwVE3dW9kP80Y08PAF2saABdiU
RN0lGbG9Yi59bSJy3Oeck0tpo7iKHPFUEMzyKkbIv8iAbfkFkNN5cGok1shENyMLktM8YWDL0sfM
wmNQSO9TDlm7tdr5MTNgenoJGILkxwS4fB02H35rkAkFpcNJySQnBAme9GioA8S9q3Jh7Kbl/Fhm
HnpYJ/fgJVh/qoopIdZ3WlbynVvKJ8IpgvwoVbotw0WvEL+D34p2rZ3vAr7nI9VKeQmtkRKJsw4c
brurFMKbTiHkIqhMrGmRp10zsfZq22sSg1qbg6+8kCDtF3GxBp1c2KyNxmE92EhfSOj7ghry4drC
Pyq0jSyhsrNVRQwxZ4lb5UaeVLGu9SxpNeunuGluVgDFx+vzp3zGiJM+xm5RbZEgUFKWjINruNxr
a24JLYGqGTCxEcqFutDaG7OHVtuYDh4X80mwZnjoqH1A3x/bKOQe03CZPXs53HPgqhCz4g0ydlNb
61G0jwyyLmEFigAkAFjmEfeDATBCx6yLXEMpbtnZ2YzjYBw4kfrtrOb2Z+U275S81HZIaNbOwKqw
luqOIHEJZTCQ8GCcla7TvBRdF67qIe+vgAIIHHeMkLebzzvALCz5PUwNWEsO0O0DQLP8g/BbhmO8
m7tqYhO55Kk7zqoYHSCS80iKVW73p9JgrUoWgo8M+sMbjkEDVsTp31pT7ciQpkh17YchCR2kVjA4
9CxILYRyOA3OsAF6Pa6U18YYT7DSWxG1mTEzHpoIleqMoLjlgGkprPvmo5Gjt6od2S+IPO41I0m3
foW5f4j1m5sFEKfqK1kt0HgZavyA2/prCKlG82K8qXT47h3lrHPXhxJdeXeTZuPi9ZwoWb4ZqwTK
fewzJ1l+iudPxK46Mpj8Us5wNkOeUSSuxiYt7a+0vBgYSLFwiIywneZ98qZvbB5P7PrJ3TZwqfaj
fVFX1/D2dVNfawvhtgCrvPFytpWKxUFgpl8IB2YA5c0HeLxjiE5wnO9Mwk+ql590UY/+ML1pXHGm
Ad3NBh1ZNh+dobs9mw9mWnP0VA0JqexkG6LpSs0cthmbtPX85MvoyRuTTyQgfMLttvXQGOFx2LTJ
Z2z0x6jFN8TMKaG9CdyFzlQiRbH6TQQgAXfhibzwY1axLbVZ4TEm3qBlOvhx+hVZr+M8b2e6twHs
pcTFDiL+1Q3GbLXEEkUv8RT9ovr8GQycIbAI1wajc+sauYz5/ZKYGX0ITXjGcQ0/guMviO8zysI6
lW+ZwWLCABwYqrsbJcOqK4Mntv+bMp2JDbBqdvs5/JgxX4fkSqpkOC1/VF5Wj9LtNoPvnCB6Twtz
foHtjjfPR7Gk23s+2z/qVhxyjAzegGEx5oQ24m2J9B4e9IPwANtbI/wQzoWRT5PHkZzzMbEfhWm9
OU17wHRecml7X4AeYiGuUDzw0TXFS+SiAZTtDYvJnTg1xn0/eym2oH4vCViMQBkbiZRlljK7/Giz
Ot9ZjvmS1iZGEE5l6xgL2+fwdhGaux+NkC+M5q9Y8LH9bW2DOHkZsCZCChsRPTA03ldfRRfqX0bP
6cgG0mXA1/g71GgIvdI1KX7E2o1cBRQC2PIbSjs/hzJq91ts4L8ib3ws45GJQE7bZwd3jzmuI4eX
LCMXq2JosHw1NVFcXlTtqvYQkdsh2F4ZdvOcC6bCloYfPkLHsHFrSqM6jcI+dZFzwP+Bwdt+D2cW
LTlnO9kc6+UzN3T40gp3v4gaYnkdtPwM8DPVNtStgUh24ZFrNUV3bCL4wsCnqmEbxXhNpnrNGOSV
suKN6QWJQR3dMyKWe+EPO8gfNYs313t+kn7anmsUv9uxK4BmVsW9gAlydCCeCSYuV6MwzUvmKWwO
szp2A4eGJBdLz/RRAu5EyNdUmv4xwTmW+0rSKBvN2gmHPXd/f0qc7pol5m3smQBwcQEOl8iJtfGc
CRtVDesrI0b50ymMCDYPvsCdgXY+PtfJeJkLGP412qpWNN/C5y8QT8hteYfmMShvqgneUbMNB0EX
QWoOmRG9WhauUQ+4b37AMbEqjPhg95BlyXP4bCnrMjJc4lJUW9NiV5XIPZMryrjEefBSwveCBz+8
tg1lQZ7aNPPpldrxC3klW/mjainjcs1t4aPvJhzOf5gmxMUjLRp6jOwwS/GFVDE8Vq4c1gz49Nqq
9C6N1F0mTbruDPHu+/l5ZPa8ipX51RqsGs3s1oSkV0VxLdZx5724SUgiS3MfnNxY+SbMp8l48QcC
Uh39ZitGMEIxrTJltDMy+xZ4WM56MX/g9160SezounDibesPPJcwtc3FCENMj66LK1bh8CFLrHOx
5N6HKPhafDonoyh3A/betQBdsS157vA59vtU2h8gWCii5S93YH8wtv4mFyV+QTPY5jZZvaIQn+SL
kRvVsTULLkW0IFCTrHups+IYRzk5J213Lpl4bjwzPf0Pe2eyHTeSbdl/qTlyATDAAAxq4g7vnT0p
UZxgUaKEvjND//VvgxlVGaFcL2O9GtcgPSkyJHe6A2bX7j1nn3g5mGNCHMIgl42nVw5CHofMZpnD
RcEBMRXndmv8KDP8R5A6CE8ExIDrn8QPWp27MgebNQ7WblopjS5Hjnp6ypKBKUsZbcuqe4MfTfAU
hc1YgFd1jPkEA7/eolm4zAkNtq6PXpnxbdACks2Rm/sq0JhkFIh8S423yOtSzqM0J9OlbjhR/CoH
btDeazlJusOr7HLOC+NTgXVoizKhJ0sFC6MmL5pn9MQlUIvcg417wB5YhfzXCKpWswzOgcMkuvxo
2xGnu8U9sqcSiegjWhmYg99RigMvYbMd11CS3HWP8yTPKilgKZXeznEi2HWa9gbym+Fx6j9qMWKP
YjrCzj3SrRI3be/4JwtQdRg4GlNzT11QTteuoVGJVg+1lLr3JuD7tGI34zRMu9bY51b7w41oBWYy
+1gm6WG1sJ0tlegPL3J/lp5V7ccCOEnve9llaMwnFeijCQYrdPr4vjPjB5EazIIHrurAQxuOebvh
lEMtOPVbC6TrJo+ze9JIfqQagaifkQVcxzekPu5zW623qChD5a0z4YZ5JmLwU2U/R0u1W9CtRnjR
CA1lUmWuMpyseyhq8dwTTrWhbYtf2hYhE/JzNzBrR0aDMMY0EHlRmRhQrUygWDKlbjNFfnDLwdx6
BxV1X2od04+NJQlDWblzcnQjttBYLemMoiA895ipAVZ9GEy55EJHSmYxFCV3WA40VI/RUB6xuJQb
Iy3mjaem6rz6vBrmhhRkZbvDK73DNuxvkyGAnXtqI5JeScFR7Q9lEIwNw2Bcj0wPQQEg31sfYqZw
ZAUV7l5a+l4gcj6mmYU4J6O2qKV3HhP9x1dMcBd09Shjg8gwztwonAg564SuT+/z86FMCnmeHVue
7bnlAvz8ZhekzIoFt7pmzSRGMu33gobVKRN2e45765aGjLuv21Kfm8pMQloz8IUIkzw764OIY7Q3
aIPhb1QTX4oYLTtdGA4bmXV05nQ+0E5uz80yHMeyRC1TVYRkraSez6/GjqLGn09FwwbGSP7U1w+l
1abMJXN1icaAo8jnsyc4Q88NOCNZ1UER0pP3kXHyvP/Kc6IlXvOx/+V7VKGMuxv7CNkGKh2zyc0Y
eChE1eJv0S0aG9rQaMSl/cdDUnFsZbLyVawckGnFSySfqIzPL71PEEa7Mjj8FXqRduw/le1e29TE
yasd98LsMjtw5zXnDmwd7q0hQhjWO1ur4k38fOi5a3ajbb7/61u265+pcpsDhlNaav/6AUPgP/7W
5/eyubSQxrG0/+sHI6HqoWgp5sgtONEBJMURN8H5Xw+BEvjbP/+cwnxolY12LeAu8Fd0Wmn3xsHr
jTOA1i4EppmHftk+eUVU3tQx9fBgsJuONLDbMrqU6AYAx6abwhyWndVbVojIVYQKSw/jaZ/JK8Br
0CuMfrewhCE3BIbBwpPjjorTh7Ji44cmZz4WkWLITY2UsZfiWlls9tMxvXoYezblQpMXwBWqpkH+
XGyDoMJqOHEmcK/9nB5U55e7hq6UMT3ZMR7NkuqWLiRqfXjpzJ+BF+AYgA1WvsyZxlExgzrgorxk
jlgdsCQPu3Qg8jl7tqKiuRpNToPeS4hCtM9zPK2bAC4Il9y1XR31906BssVckp1Vz2rfVNV+AaTE
fiOyI0NfdlUvPi8iQNKH5GK7DD2ezN6ctmVuHitz7s81qaBEsL2YE6K1jH4QKA6Mvg+cE8U2cRvv
VEQ9xyVcmSySgnnQAVouDzVFnB1/5+xb3DeGle5lVAQMbRAPOsSPV81Ha9d32ryNHfvYCo4qYj4U
Hn3P0v2SW92wyZX4WRrySXGoxt13QTdTMMgmVt5woq1TZNiI7RdMezMiiE2Z+yd8vIrhCVyqeJie
9eyds/yZTFP6LWK8i3rnMVA4kIIMC9aMj7j+QjOe836FXGCIqpcZXLHAzrUd+uEtKYP79WkbH8IH
xjnCEnG1J2n2UdVEiNLBZxA3v0aIWJG8Y300yydG+V8d9Hb8eNwUifla9ays9aI+RiVeO35DN6Mx
ssL3oOTqb8lMD7u2n1R3rftUkt5qoR2a9df1t9s6tBtucimXQ7B0794Q3wcGxXkNlonWLvAegHnD
bRb7nNwc4JLucxNR/yzcHkWz8mIb86XtpsNgAylM0v5Djx3lFedcOuDslWCwV9GH7p7tbA2aWxPX
OAOebCTNqY1WO2FQI9sVpJiWP3N8s0xMBjRn8yZLgbsmMcnPnCqIplTItaz5ubGDHzJ2l4tu6EFZ
yHC2IG47DAMgxoKRJJS6A1drJIqOw8HtadPjVyY9O/cHTBKpvEc1yqFgZUsyyyjqiqgKRRZRtYZE
VUz21reOQZF4J8gXZJ/xdlvWnFKxlAYbr3fJdhvDuJNPVp8dmFI6NzYjuGzojG1k0/OOLBq+EQIm
icxx/TxUnVZ7lSg8/rWGpe1/HZT5zlpJRGEtvg218jnL8ju3atgU+NBJ2kJ0WuAeUPhsxwKZTKSe
pZPTQJglhY24i6sGL+rYqj39GmgzmQsinZ639GqT3Jjs+1wh8rM1Kbz6l5fTCF0Iy5rLeqAvCN0i
DRZ0cAwiTD7FUEzxBlPk24LSbVMHPoi9gICf9jHqxcdYDtgnYBdTUBOS1AGPc1YIJD9KUw/uaa4/
bDKWat/5IlNu0igduB3rL8qz7gIEYXuMIYDXUHgX7RcOWTgOmN2jy3UgD4wqOwUR7N2cI2VZus9M
1B0uUpq/ATTFcIHJ7XntTuCA36R6oHRO07D9ZvZLG7rEV3Od8JH46uJ69VfM2rdOWoKXBR+aLF/1
0J5sZ7zrrHifdqvXwfadbZ72qApd6zjI5DlL3HbvS7WWqWtCm+Ec4hj7RGe0LJzZWrtz2grsAxHt
NEbwzWz8I93sVyMRWH98NvNLjv5bKfnWUoJptxLspXkYNf5jG8jvvsfkhsumEv1Pu14emvbes+vd
7NAGxE1Hx48fZG7OILiNXtcLHnfork+DnQGMTzjGedJIbJPewZvmhcacveshPgaSLBUAYWEv6cWB
9r2fIzoxFAt26M7TCxEEeElz47HMi2szfDfiSG18kgAX1zzNbeZspYrFBtzdbQRHTKxpy24fY3T1
iw14yjASxjGX8y19qgfpyXtRdA8EM2+qSoYYGO4+n3fuSC8lKy3htFfslVc/JtqsN4RKbqyFktsh
K3KDkYHENROCE6PrfY833kMpzdQ11qgJ8BwG3aH27YSdZz0jujTZXLvdZf2j9riXEJbiB1XVTVBF
jxJFp5hHdSiddzIUIEa47o+GdWucmdqq9iUDSKRVcnGBjotgOKcJq+IU3Pt0kwRKO25d3PZMYd81
cZnG7L11vv/LL76bNeA7ZmfPIMdx1sDyrTwLnytTd2UeWVxHmsJ0WCeT2Cf1Rht3FalmHCO7Q8VC
a1TtexaXj4gp7lTgbvFQADZCaYa7FG8PNcg1MeMzgTXPrul8JXd8S7wcQeNcjensFSFy47c5Rs2A
fHMlRm4axjAbg/YpNfmO6es5c4FclIw7e1rGfdG8ZMMEvvPRdLsfZkyNY+O/HjXQChinQ38oCOAw
2QyshJGNM69R5sB7gQpvfRDE2xaLRqHgd2QzM7Emsw8KcyR0GeDqabqbTee1Xcx1ehVdaqCcFfTc
3iNtPXaZpZi4jtrmW9YPX3VOnClBJnciURgns/Rh7KoP2ByM3p3+1S/ane7093Z23koSXKuCsgDD
diuHb1CmYIhVIJCLptpzfvTYANJpW4z5e4KvMmA6gVWPQUOlvrt8npGPqyFhoD/V1s4vrPzoz09x
ZnQPWW1emym0zbbdMusTd8XKaWSnIX+sHZaty61UizD1+ESbfgKFM6ZcCa6C7JvidrMbkodTk4FX
x1zSyt+7FkVAxEbBWEzsZdfemCXzYoc3BjlBBgNzZH5rx9802mxzbi9VR+Xj+OyUSEgudF7v3TXY
zEtO2eS8j0Pu8FY/+7P1TtMMhOQ4HAwiqtkvqx/r/R0hQ8aLJ7e02AhIt4H6TY58hjt/GpKB1Ucy
hRvFfHXXNFBfyXIjbW9mKe2Psde5d7rPOYDaxo+65V9xjS/VajjQLb5iGMgAcJyvSAOOTiXVmtYy
nxJaxp/lvtd92JL+VBfDSgoMa92a76ohWkOgWTLBqllEuRq4t2gxW981jqkFeNkSIJ/Mqp1EyLO1
lRsg67BOOLOWo3EG1vqSAx/ax3UOx9O/N/EWEIdONgPRpvWyMJEhobWso+cgla9mwlwgJlh3Rnjc
mcNFap9Q45Zsoj7BP1k1P+e2Ysmwl4cK9qKX5pA5y/xScxyiq8AopPPbjScyVE3eu9ApcdyeG3pI
FGkkZTs44scKx4DDhH8LtEriIvftDdOD8VAb7legLyOgM4JPMov5pJd+be3lrqeIPES+DX3Bzh8o
gdAozN4rwhsc5yqARpkoAGUgHmrBjLtfCdMIJov+dqa5OvTtxJKBZpx2BT5+1hU+XIdk9uSxbeN2
Z0V1RELBHkY+km39ai8ZgdmTWEIDYZIOVicIuA1LgOlnenIGAdGdmd5gA14+GAZdGs2potburRWh
zxD+9MKlgKEPAJdLmCWyHyAr2ctowphEvhNv04qNjPyfXTaNdYg8DP8eiDeqZn5zlqhThXYomun7
aF1wq3Cv4CnJKfI8A8GUDCDTZFV7bOLTAqGV+MvqbLaI+wf01NSLzkifQN4HM8KQGhdOQd/qwMzZ
PAxW/oi573sT55iQ3VOQ3yoO2Q+9tVymJBYnRmadCbQl7koqGzYsnBfYCWFNn5yGXPLGdDdLk6GV
opvX9CV1ZGJu4GW/dLSFRhvrHMbuFko9Wmr1pdOEZwr3NWh+SIgJoaHTaGPa6WOZLo+VoE2nmFkC
+Rofo/zBr+PLQk/EM2iLQfi+yL4Y90A3f6mFwJOV4MKyjBEMe/7JdftfdlAigo/mg5OZL47xBgnn
p+ks27Gyq4uoUM6IgaBEC65dENtkDJpil47Vrb0UX1a7fFSRT2nQbMsWHYKVq/aGTOS+b+LjqLvb
wZrM0JltmoNdt48SK93Rj/Y3do7zbhEma+JchYlgD+FTo7bJThq6O01RbFxFBPMvOMgJFC2JuAd/
+kJ7hh4hWvQ9DpHvlc1Ypmyip3HyXi0b/EvfvvQVVne0MOpglPIWeS+96PnDUnRkC8gckWJqE5Me
uy37qGWZOC2N2R9yvx8xK8Uu+Hs2EqPQ96AGoKPgzCLFfNh3YGDagF597GfvmAs3dl++jgXyp6h/
wxi8rzrFXL6JWgqq8YaBOLFTTA7MNpYPzGY9Uf2U1eBvc3Ket32Pz2Hk+Bkv5VEvZMCkIOfKBc4w
GD/rSNzvHekHFFq0Ol2xT3R6GEZw4KQqfwdpjOi7wEsZZ0f2vvhQWy994JRbxsSIT4oSEJiRYAgu
7zM3IX5bDA9BZT8N3ofOSpyoYMOp1r83Xf8qs23UqPKmcDNqG/63IFnaELVbHKJouQqz55hrw7Ss
bOfMuPuYp3LXBQu9dG0SV2KREOWDrcpu1LSTdfmSpqikS7FsGkeJMDCXKeySbdRXv9oKDkLQxxaC
d/ndmScM9CXY8SG1HhPH7E7TWLE0z/K1/+7XdnLMW6ZJtBh7D24Mkca0ezqOXFUDHJ4jbT6++G57
k9gyPfi+3HQLjBm3fUkjXI1BuTxJ28jPKfcvBV+R7Tq7AeO62sdV0ds7VDIkm3ZM1qqjJbpxy3zr
aYmxobrxnavorJNy/y59Oz0N9nCnDZfp/NQPYUGY/DZJpzlchdVBNXiPhkskgTSvEJBGyIxcuWQ4
b/tawUacoO5axZFhDg77eSSMxDjazdA/5DGvzM4GFHoDM9wY15I5fXyqj/+/UPtvhdqfsST/Iboy
1T+g7ad/Ta6EtEWYyR8ibV/+g2YM2miXFp33TyX2+FN3//t/IdT6h+9b0g6YXvoYD9w/ibS9f5g+
UQa+xU9sz1ujuv4QaTv2P5BSA910kbHAVeG5/ifxlb/nSgWB67mCqEzBP2dJseYf/UmiTVhKgkw4
wUi/omNAzk+Irx5dC+yT207z3kfIeusyFEZdIk5V3IAXNOdd6rGN9Uy1P6+0v2Sk/jmv0vo9um19
OZ4tKf7XqB5p8Xv/+eXkvCnoHkv3IlxEt3ND0ERm/xhmr7kzq3dih5uti3hjYwzN3dr8/WdI63/7
/L+H0nw+vSN5d4lm9Kll/vr0RPkuOrA956Km6FvtD/2TO0VHVMNYrUzmzqNE2jygVEQt+7c5cOtb
/eeYIp6cS4Vrhbw90zOd3353lYxJ3OeWc8lLWKoAAEgLnQUiyJ5sepXaz0bGxkyCVu0toPiyD4lO
M68zvP3a6Q7UeWoD4z3BRK+Xv4kC/Ld0p/XFWWv6qu+b5In+LuUHUDPMpqEcqLVagThrv7krBqxt
IwvxEATUXnPAIhCAEUBFiAf6yaKPmZIP9lNRM1ajYG3Hyd//5wvmM171tzeNu8EKbFdavvTXO+/P
F8xUF4Ccp9S5JENEx6Il2gULrBnCl/3FeTx+ccwMxViB/hbbV6iLAQA50pRzvQZR5ked0RMVeiDe
oIUINHfe3jCBDY9enN2Z1jkIhtCZevUk6tbezASF4RxLrcsopw/m4fKhr7/JVntHhODHdKGGJD6k
fmPmC6jDdh6NvLnnJsvxvlehSX/5QZrZvojt5twH8wM66l96tcJGtUGklPbFKcm8b2Q8fDXtKrj+
53fLInj3t0tMmtxW0vQtT3qOveat/uluzyxQPCSaOZe0rk0QM6hlpAs/BjO3Jj+ALtIyMVdLa0m3
sFI/aoj36Bf+316ItUbvYVFZY3h/u9HiDEtTMs/OhTETcyUzuSnJy3xc+unQ2N0TCJGD28z64kQO
LqZyZbNOz//5zVh/179eORLhP+4UKBzceL/HLqbAYgxZ985liJJfhn1EmsoxE22oEwT3TgqBx27+
bnn799WW55S2BafDtNgSfrtazSFzvM4unAuREMdJofU2tA2fEIVsVBp7HBnLpYTUY3cIYcDI3YCW
2ajWEl+Ucv/m1rH/fb2RprA9y5bC4YP4Pe4R+6mFNcUSANzoieejuAoSenwA9WZWBI+mP/9wwXaH
ZeWlqOPHYb8M1Y011dRtS4VPJWmsm75jPK9n1z2PjB92gSwehUmZW8/kG7Qqj06oiK7YDeZ9zoCc
kQpaUzR0f5M+Z//7yi1Nh30M9jhf2L9f2XScodbK3LmMK7y3WproTq19PXfCGzNlOIxWv3Fj4NlH
4Q+MTIN4imZM1HXTPoLT3YyNycGqz6u9DxN6K0aVh3WTMFMaxWVwbQP7f7yLTFJNZElwFc2nGTFj
jKEaQ+6mk3Qu3YYaOwv03yWx/tVIRewj14vjiAA7F5er93uCXQ4pcirzhusmd9vjZKDGNk1e7lj1
8BGH1z6e6r8J+/23WNL1OSUOMWxdlCH27/fH1PiqZsouLqkbgO+jGXxPPN691QAnC1zYqAE5UAfw
iv7l88EndV1+5G1V/s2m/Nvew0bvoO42vcChQiGB8fdX0iRdXYDrM85dlBsIjs0nhm2QtiUT9gSR
LbKczNw3a/mOnFvccNJgJ9RKHH0bXUpQxGEcq/ipsgb1N+Gt7l9X1PW1eT7VmCBxaL0A1xruzytq
g4jUlpYXnEFVbiUBdjvL7cgeHohhkXGAnrrPkIL4/o3p2fqCRD0E2+TfrftKjBMMSTRxWzHjlcvo
ciqXU3p0h1jscYwhu3EDxiZcxlXlesdp9HcBVdkmXfEuk81fzGYXKicSqMnq3evUFjGMdTKhORy1
R/CFARkz0YMZ+5sm9oNdpd1zp5jt6Mw3D1OCY+IT7pPjO8OPO+1bhdqJ8igHBpwyb83qnWUMwdGJ
G/MevbpV15f/vAzzEeI4/NNKzKAOHfZnynBgCkYe8rfNoPKnzJlK4ZzjmEalduULc9RlX6fS2Muq
vAPZNLJp9yYcvk6j2fKZRiCN2lKhJeUmUvl4zjL2kRao8C718dmaNYGypZjzUwbUseiQS6Qd3SXK
rrfSKU9Llo9cO3Af4OwJckyQNQaefGCMnR6w4gPuxXYQWhOH5Nz2zhVt88Mox9s2JsuvjPEH0kDQ
+FziGfxIlG2XxckZzE+qOWdlNS9bZ82K+vzzBE0i1AFZWaYSbDINcEi0HGorliY5GciEcb/AFqBF
j/AtJRlqnI5RP87gHpZ9xNT8Yo9xte1s2e0pD7iExvzStZPAO8DgRQRMJjoBWQM07SatvhbEXJyW
pHokVwa0iZkc17JIFcPbDHkKipF+Suy22QwkAu3I0pi2jZQRjGzc0Wbp3HesoXej0dUhKaLJjtAU
+mfQx9os0ddS+2iy3djb5WLVssw6uHYx/e46IMNOu/Z0hlcUbdulIEJ+aih7sH6chV7pSvarZxbr
BdwXNIWmd80mjDjqLauyV+Ee4YmnaAY6pp9kKV61A0RnGc2vOHVirFbue89QcocgFoKGwXi6pmt4
0IDmwskzDUbHgzjv6wpsjNOkzskdbtNeyBtkRIcFu8+lUnpbdIH3NMZLsKllBGSn65j5Rmhflvkl
W5nbAEGPNuqzE/j/n9UEcofWDI3MVa9OsCPIPSaeoZd08f0woNExYemKQidveTXfOX51ZBo3PHro
jPQoKOS7/lHmAEijokJ94EbVrs0KjzIeQ1veeqR3RwqQBIVHWSrUQrI7pX5b0IQvfmmp40djiH5F
ph3tRpd5x5AUKN8wxIXaLZabKv6SN2hfiGsJ075KbruonDf24vuvY6PWpvRNm41rqpxD9xHCGM0j
bwRJjwkeXIkiRaHfMas/9EaEFlPP2OuSAzlQ061BbJWAtYWu1oRVxmV9skBYbDvPYOTQ3Notmiuz
cJcj15oA2A6WybD4bERAIyqxK59bqRhDrBbNP69wVZF3VUZcqZj0aGlHv4JU6Uu91B9BzB4cBEt9
P/prUkBhh02yBIeYiSfppyYM/x5fl9bfDW6Nl0h8y6rxMchT+7qMVBaCk/ShSUCAjNVwY/Skw7dz
+6RFfIidMbrvMGRks2YAnCGRCeTPtPK7nVsqtdeYQLdBPtQnCC8XDZEO+HiW7OWSxQ9z1r47IN+O
SgP01HHxTgudSHYZ3OKtae/5BWuMBso7RTYE3SCaL11Z/6JHPd4gkDKRVgp6enyqG/yb6TN2/etU
IUC30vmLEz0pGzFC3PfeR3d1lyEBW8AQuSEyaOt4Qt3pKg8XQu/OhVkJfD+/AvwGdNo0c7uuvXM8
bJv98j02qzVNbdY7Nxf1IU/Va2qeQDV7X5H8vaVWFGoQKrhpQZ3FEbKd2Q/ymyget+PoiTPibIJK
avR4oNiAcK3cZ7LvbntHzQfE8ebOLANanWZiEnJjZNe6Nb4ojsMHd8SjqJj4shDUP0pKik2u6UNa
VnPf5LE+DX5+Les0gplLIIy9VE/mlER7GeASM5a3xF2Z2S0kF8vwilM7OOuY6k0lgFxLTWtMe0SO
bVQMuJPOaW/Ja+pbx1lHNxlxAg+CtiljCeZSaG0dcrW47Wq9U5qcbKO2refKO8adFz/3lhg2blG+
KCebrp9Yl9ZxfsbmROzWMucco3kl2IjEQ9GguS3lGHyBi13fkpwHA9YrhrBK6LyzWVfH1AOFoopl
Y0Xt14kKDZF4rI6Kruy1HILnZEba0erhICbLuTMSuZtWjHs76WkjKnd+jq+TOVBdOzSwvdi8Tesg
fxsYfI1WFmP25UxdEo6ndWuchs66b6OWv070aaS1f2MskGEwnn8ezipOxnvakLxlSiXAjf20PhAY
421HeuzUi0+Lxkk0TQ4kElanhxz6dV1NOwvH5WXOF0TVGIKVDcG4LLEnmZl+ps3lXeKSXA8A129R
KevHknjzbdYRHyehma6YVvF1cFBJNQRq4MkodwK625VW78+FaUJYjWI4VVHE9JbT0GZ0235X1YeR
M0OYJM6MbT+fuEjsh9ggu026nCUCO8KD3BI6goXK2TVV8ewZU3EV+joPyjgGdduHKMPj+dIvDafF
ZrrXPoZFh+hYUiLda2MbL5gvnE1kDBODvNg9TH3DMT5X7PmEPTOTYk2RtNonY1XWm564s0dM8zl+
Nrsdg9dWz6+gONWREVV/sIP2m4H7/RWgAZhgq5Q7E4IWQhW8a/kC6/YTZuQ7o/6YMxvXuZealxwm
+IZ0o2LXOkBAtUhC33DFtU28hw6pz52vUckEXTPtyx6y5tCpB+rwhacLYpT57r5omN8X2sF7z+jh
bLj7xkM4CkraQZyFiGhhGlsnBolQgoa0L1ANJjnQhHnidCm60AmM4QAK1dxPSDgNWCQbUmUIOIE1
igAzU3yOPaHRU83p31kH5K2vri2ZLoAcG7gfdrFVyzCeWYfNiiNx4M0e53Hs27JGwW0F8k7VjJmH
VdScOQmoQGmZF3JFboNeITsTBHPEawHGTH1N1Z20w1As6291JFPc8nmwQ2h/m7WCRh+K+MNUiQ6b
Ei0vG6oFmz+mtW6qVIi4aa2Tc/8Y1eW0GiXHna9tCACBA/RRlNG+FGl2g+PIsjdta7i7z2ckjhl2
Htxdgom/AYsb4VwF5pZOHspFG71Qsgw4jUtlX53iLMoO5Gk1uycQ4/4u6mV+M7GD44DVAFIUwnJV
EOpLNwrITPCTSeuvpB6Q+/vO21DJj6bJOO465q6K4HVagfkdV0HKkYTokdEY7oeyc0npnbj+bZLe
FWo8FF1XU8D2kmCoYFl+s43g1E0XYlybQ2k1Px3XehOBzd1lSxc/YHawppS9w/lRN2MCSbR87bH/
H4c8ZZkm2URb8nEqJzyWvivDtkrepLyszbApEcnBqydms+6vqVoQ+Nklypz+q6tzYnvlXqZTEOK4
iyniXNLkV7bWop8mbtmdJgmcTJk37Tf5oZwsYqpKJtXt1J1wHEdIK6pQzeCZmdHdOK2CIJTpG8P2
p6NZ7ave6vb+8wBBcaMm8cXn/2eLj42Y7jd3yuWeWIgTwxj85G4381nX72Y5v/dWduxn64e7G4Dr
M+IrnoZ5BFrho91xGudYqi9Gj68G9jKZUi6SeOV+2AXeezTCJJJajAn7It9MfBi1oymxA0xIdWOj
9Zjc23kAsz62pDjMBQnqokGAVWUGH0vLCJNgTcR31cNgtttVMbFjygPPDgipT2CGOcO6xCaHXxzd
vtde2wnuFBEIzAvHWIVV0VL9ohNaM+AK09HhmNa3dUZ+VjfsPRuhvZq6p75BlFa0jFOZqwFdNZ3A
2moLYQ0AFYC8A36LZTpaq+xhASa3Rfi3S9yGw06nj7NN+A6aSpribr5rEGVyDAbQvzTa2VgZutsW
5q2FUXfHoa/uUtKYvCJZFb4dzoK7Nr81RP6NALQ3nEn+3pGT3HZQ6YRb3Rke0SeR2W2HgAWdk1pI
jUjOtE770HeIH27Tn5x4kVJASFNOBANZOV/YGPBGJh9gymvWJHbu2GtC6s4xdCAR+wZ8RVs7e6EQ
nYF/fCwqq4KKjl4ghxpOhb7BY3QqgR6whLLKeYwJjfbn7HLEEHV+YNn8SmI4uX+0klxRUlbGhgX/
xH4yE1aLskSkuHj1xckAb5QiR6XYnRfsD/BNmXzyQg9VLDD41/IY9E0aYqVADazjYFPAdDpE+Qfk
v5/jBJSW/AJvr+fsME/ecxq18y5vEzaCDAZGmYhQxvHVtLCDiw51xOAPq4UmeigbArz98bGhCGb9
IKTQMYIfq8NzMyja9Ix94j1OOOkbq7ksFIP7JEZnwcAavaCz+hAN6Reip3FeIotSbTqErb2fAuA1
lrSYa9dUjjXbD1IZSCv9d4Hdr4DiPAaGG+Y42gy5HZdqjREWdVgOLvP8+nthACrtqlgfwYAjScRS
WA/upkAJ6RkIMeZKX2sfUVdnfRtsV62StmtMIchUeDhWXkAKH2pkVtop+QrBtdW3fuQO22iEqVs4
+sEGCrkzIjRivJATMZ7E3JlYbAek7gb/3IKs2mnUbSkLTuuAqYcEMrpwUaJaxdmV31y1zmqderqb
hyP+VwzemYvLbUiMzejxHnPp+rz/+S0uXxxfFsdxh2YVihaScDhNsFR8T9/qCaerM03vYE3Y6lFz
lCuMw+9FsHEhtGvqfJcxrKkIsvRRXKVV/OhIBEJNjlMrIshgp2N5zRS7a2m5BxDY6P4VZq7DECvr
aFdYwOXwrtzXwu4+jCCnPMH5yBZmT3MfxtqBp58WW045gtxt65qqHh6+2XWh0ednZ0yOXhl/qczm
lxWzPPeMs7Mx4DjsYl/wi9uYXQ6jZbLNA3lvdHOzF0W+XWhPHz0G6VvbDB5Rb4WFroYrLdDxKQ7Q
g3G2IGQyoEskFvIKXb+q2X2guVlmcRQW3q/tSkOKAueNjqd5VpEY9owLojAZ+uJoxT62nmEy971R
4dkjCnfbtkDDvDG14Wa0P93At26krK8Dy/DZSim0QW7szQE0tW3WEkT6lN3y72S3n18VU5XdJnF5
L+ZkwXP0f76vUcmQhwKM0JF1yonKxGxpc198/vHzgUNJY/I2s+M2AvFi7yAwmPTQHYaiTW4bIXKT
anaYz200nrr1e+rze3OXfCRAz4/1pOLb0TaOsanNs4fF//bzwf2/X0mBhxZAoNpMsf8iRvnqFGI4
/hd757HcupKl61epqDkU8GZQEwL0lNfWNhPEtvDe4+nvl6DOlo7K3WpFdCs6mgMIhqQAMJGZa63f
dOZI0iltBmcfBtKJmg+b1lCd4PHThHAJwgdjE1SRui6jtPySboqyKwGGpdkuF+TBKZ4gJVogNjoJ
y0A1k78QFY+ehdLPZjGbBy0mK8E6ysofTR4LO5a4dRtcuexh58AIYbTGIqmEIYEZC3OYEBODCQ9u
9A+tA5fU582mAzQLR7S5rA34g32LuTfFQzrOTPcsE5k3o4YfDnQsCciPwYyHLtbdx3Fw3QGc30Jd
3/C11yRlAEXNRHOO4qSrFVXaBEsp1UFkYnpoKu3rFDWmR3jyqwN4BByy4gESOcZQY/YPmyiDlJa4
pERJpNdWvW/0Obyzlf7UqFp4A4gmQefnctDz7RiREdUasz+JnnKAGcnIjTS6lgu/mwAldxtoyB7E
NKh9nKdxN3TsI7or7cluKjxzuvy6QeX/qgzSAm8IzONw7hPSt5F0Z3RQi+BleATR6r6RRxxlsvnH
pBXhPdWLS0vFIMq2EZyuS0Dj4+SjMtVhgtzUt5DGnF3N1GI1Y2N9rxgMJn6Ag5EUJtmxMbLrxjAY
rIN02MUZZiZJMjn02GD/LeQ6VhN4dC2swLdGSrwfC4wjJEQzm3YGJtmE0bZW++JGJlW2GoHzWuih
nvx4Xlvq8DHDCtCjvGGcmjy/N9FIAF2ZnApBZ68szMRL5Jls8Cgooqn2lnFzwHP0JpcbC1UPW7k1
wrtECDwOfhR87JvsCnhr+K0oweaOJN1MhLLLytA8SUW/lqflcyGl6S5LMRI7iwpPab0rrA+x1dK9
DyMme1wqmkabemQcCLqovk/jfarqxdEIi+91VTfXelpAZu1t1IomRlfVGL84vfWITTW86FrJjlx6
uC0zpLDGMUDwQzswUU22tY10qtCvO46QZSyC2wQ++uUw3agzFmBjMARrSpLOChVjEDCN4rtUBLFN
MOrprmR63wZddSyC4qNaZDIQmdTYWRba5HaV3zvosDtSIRDtjP9tm2anIiN/EvQEPqMTfMRS4qsE
LOdgFvbdJPz4AFx8UFJDOcJRRzKAHB2sNOkDgMYC3wdtT7htow+Cks0SfKpFFezx47kkUxTcQK9A
5jWHGp5oQbXNyB9elnIvX6Z6rFw2clpgbqE7m6aRATQvO5f3DLnRX9r3OUZfkm42t0CYMOEeEnRV
qAGTsGIK4A5Yqk0wDbEx0Ns9QyGctxFjEgSmdONU+CMkT1ND1SXT834FJtI4ocJLdgThPMt+UEoJ
XRq85eHbTFCuMAyqCH92w2A+CPHSXVVnk2eBUjdJi27LoXIQM6EGzqlT11IHeV/GhM+I60NDglRJ
O74LZ+WTPH7CnafzUHltXF1LTo0s9/wGIRrq5Yg4NuL0npYz9aTDkolD1xgsaBFPI2dLJ4dNT4Dy
BACwaDfEmK5lRfgjgipOS/JUPRcEfSDEkZFvMt3xuvraISCDiTqlGcji8LuGJ8Z6lqTpgKm524Wm
s4Njrh5w9TD3cvAIQGo6LAueo7tZj7/rkk1Pao8V3S6pltkmR98N5OyXNZRcyOEDAG/WmDOSO20D
tAsI+lGQ8oGvWubEvNzgrqQ2Kc1wLoZDnwJeM5UDhsLRse9FUY64f2ihsxYIjNnKyhh6BO6CEWoI
JpAEGORPbO1kYpZ1lOma5UAaN06o7NF7tlatk6aQxwlC1Mm8nwbzexNA24nNpX9VHoZqNLa9Ut4O
Nfz2ke56PRrjdRQH5KT6VejjiVdrqCbCcsoJJ+m/Gg3VaKmLMeJqmONpLVzVDh1WfdxbenNEYIda
FVN1z8yMfZKQja6C4pdR47JE778jC1fCodKnXWJvo5KQbzJBCuddnR7weflQIuN0G0FtsLHi6/QK
UZ+JMx4NKV73Lb0jIdlKTuvgUjFzcLQZaM9YQsawzGG/gnrWdkSxQWpFq4qec1VGeF+E1agTVqWX
JJqStdxiJieTioBj4TxqvaQeh1S6HwVfzYRBK0HMdSyS+3aAp9I4ONdyQoLKSesvPbHkHunr7aAA
uLR6Gjcwf7SQ9HU3GmhQNXKy6dKM+w3ucUJyGVALabBJnQ6EnaDc4/lGUyDKjIJQEG4DU8exAd6z
MXcIp6LrO3cQ21qIKl0MIh7xk3CbSdQxDKCCMXMSzJ4BuVsziU1J+xzhJLqVUuTG9Drbp6PiUbzF
pKtMt5QUIAAjD7VWx++k5lC5I3RCbJuOEM5VIKTg5+qHTJIoS/EFmCqR8hmzdh0i9pCo4VU43s4w
3XZzIt8oAXo1IGcaysTQ+DMdf1QVeedO6mBgDZ1bFLWQNojXJQSrNcmQHg3vzEOqH0sMs+PahHaa
lTPelObPSs+QPHCSW404m8AndlOhUMDAsAlg4dmKjl+0/xnpsmFdKQ5upiinwBWchTUj0nNzianT
aGGRSFzNl1FMwYHBM8ritk98f6OUoOkRnDKdYVeEjk/+9Q5+f+q1qv+jNqWfRoBaaA+/e8XE70sE
nmclOUyu9ZRSWmURB0WhBQK71Dd0EB9CJbuX8Z1ZB6b/echMLM56O9+MmAW4AxpFZJRQk64xOvDa
zNohtrl2cu3RD4LP8GER3dCmEvMD1F2mCROdAmvFdU60GkYFY6JPMVXzPdhRsGTzEUg7cXvTaOqV
NcWPLSod6yGp7+K6+z6PLU3x1xAxW6goO6nRUIJ5Li16io0dkxSJUBmSP811RAo/grubJtBxS2Dj
iCFGa6kwYROA7yeAN8fhu1OKFAcVafQKEjeucciTEP70kHI2Y3lLRZgRLx0BZynTSSFFsQFGhjUL
PmZDkz4aZg3Bg5nVCnY6VZUSFecoQ508Sc3bWdK/THJv0h/YqMFH+XoydQC3qga2v2kGb/J1OgtN
NG/plxFPslfXVbo2J1CsJKdJeShHdMARVtMm+vip+gFEjMcDZ2jZb1Q8mhBvb+Ow9NROQUyAJNBA
PA7nWoYTSyID33d8DT9IWXHrzPiUSHK7a9pBPlRlX61LEL83yMHFYiJJ8guxgyiiRkpWm0Ic4i7b
QInvR0L4I5h+DeycNzH1PmhOzJwU+wgXZA3q8IOJ5yB2qwcjQiJSr+bPFnyCD1g+GNdm2F93vRPc
qo2/c4wheUhdm8Jq7WMlM6T0CSgFxFtVop48yGXuZvrUHwfmdmipFhuBxlfM8gR+OHeMD7ltfzWR
CoWeY+2qpLWuy6JbOeTpNzMeZBsMfk9DphI+KU16jQHGMeu08T6jZIhlWfswB5J/DPXcPuldyPxK
F2p1/nbudGdbWkyUyqyJSTlpxMEq0RFyq7TFal00JuX8CSlC6ga0v075gFXSuIbl7eVJeZB6Pbg3
5uhnJ2mkcoo5v8yK8cro7GE7YU+zlsvsew63e0cSr9khY/UVyBaUhFKTH9Vg9t0WW2Y1T5pdGUVu
l9gVBffxJmfCdcDb5KjrzsdCFDt8pOK0sfiI8bKyorgW7JiVflcLrqaA/evaWUbJaJ6bbRtj51C0
rUZpVrmRA5xs0UVAyL1kuhKV0kbpEYtMIkQ4dMQLAzgzOUZjDqkm2JaFTCmYKtHi8GwE+Y/C6r7r
FZI9ra9cGgXWGlrU7xLQJPvaRual0FI3DQttizvTsNYMRmhqSLbXhPhmdxh67aCnyyg+2vi5dQFS
G7LdkLPqlC24mG/Uo1uX8uAtquY6hJM0diezQj2mqcEf5m2MRMaEgxzqYAliAOua7GVklFS4Rv02
ULKtqRGJ4nUKeKH2jIjerdOZ/Ex+xmxLrwD2OxDXy0nZwoK862pDRu0b+nMAJ2ANMNVtquwyN4Zg
iwHiAaxOsO4lC35q3lGWpB6OLjAk84BB1w8nC1Fx9bPf88uFgCNSdYTXPCZ7mZ7TtSOKoiR0E1w6
93NPa/dXoT7WZCGZQ5MRRNyy2fmY1xw0FG0ZzqlnxmMVPpad4KowFSmo3LgyuNR1PyfkC6x+YqjB
3QAhXmWjysDYkVuNKLab5RG2F2zRdp/39afayvJtL2qDuoxqg+HHv9CFQMFg0L6NBuz4zp4PejoR
oVdB4LXNtIUwlJ7qBFEue9Qt5IrDAOvERLr3q62dGF4dWVQMdbAjJhK7bv4T/qQbjKV+KtrR9ICo
6KtcAv9pGuoOS9ucXwnvEaaqWs3gDXrG1UPkhjoronoGuy0cnDV6MCsUVSo3NEtaaAjnlDQovDK0
B/xRAWtWEV43+NVpBb6hcE7JpxEWBSolcQmckktunADBCqNNlBF8Bpa+RoraOdgkjG8AUaFKhbJf
EalXKVI00FOYwcVq5W+VCqPjT+oIaYv8jJCcTvjG+DNRts3o6sjIhhq/KjtX1uh8AkOJdlmUBVRA
IjFsNCCpneHAAHrVp+1WJyy9Nhr0QyWlOal1jTKDGQCh7cpTb9aXPaSojYYftd4XmETNCvHnrFhk
DhbXXO5dPY29Z/YjLLMAmcFZnhTP76sP1sSjYkvpB+gwgmAxkC+Xm+PchCrk+5zRvjfmq447B56m
PegW/7ps4FXjwDt7/hRQVIMGCi5mF6jtTnMqlQhXUlwSEjWlB2JXxN1wE4TcTMMGdiVQ8wiWUUHB
psKNFQSFp9iabgZDZtLpN/ba7qoTqIV2nevzDUp/zVojCnNVtQTYgBuU6zQ6dkilMm37ySxXtWrB
NolbQlDN9g9J/xi7ZiMjnVQgwDf6KO4hzHWPMqi16roKkxoc/9bTSCWn7KmZ2Fl/FwAVvMdc8ZjU
3LdKif2DLyPZPXbrRuo/Rtw+V4a8D4+q9uLAOQ6j8wEVoW9KF+6YFyIGEcUvF8u+/s8Hln1SKqOz
qmlY98mJtNZLitFNW+CEoRaH2MI0BbANq8vOZVFZduzimTC4XZ3X2wKIpl819SFW4/ogzQo62Mv2
805LkutDxdiVMtNmdXln49POQsQOvcyyiL8Hegvcn2u0pMS3Zfl89AuGyUQuOIflP4fL6SyrcpZn
e7gHDCDovTwvql6Qfp+3rYl5aGTG36UYsZSKyzvA276rYTlvdOQZtpIqVDA49vwGufLh8aiI6jaU
ZM5nC/esQRdPXOKyCMWa1fWnHi0ZpvVme8jUkYW47QOPf4rG3c6afcw4NPm+SrRsY4gtLNWuHdMk
FSq2ll2DrRWbJtDv9QxpoARzJTTskgIys0MlWLCztgVOnbvep8yK9u9XczZ+LB9PxC9T6jaS2PlD
o2PChu/l7EoOkIcFZfd/FJ6Hf+e1AF1juVVnDsjfey1MBTYNwZ9dFpbPPBF4FFm/gMsqbAxwCacm
A2b7icCjKAqHLMfWADTpIBifTRaMCwo+OpjQBbjrqM8mC7p8AbkEsplMw5GB1qr/CX/nzyB2QwYN
C4hdcwz0vJlQaZzCS/ipMqvUOB28lbTqUwhVVwjDSpt8pHpyg3/siztzc8bGv2TnLGSgZ8j83/+3
V2DXKtDkchyEk9Pl9GvsV+Zjgbws/cUtTpPomBofi+QYXFLqeIjQpfxUrqOfeDfsdRAOyIa7BLen
4VE5kQDfo0svMlvg+NYtE8F/gypVSEb/GVUKxcHGJ4digaY7Bj/eK1TppDRk8wADXFqNTFKhmhsU
lFigWj4i3SHQm30QMn9usZjT8germce9lE09qieVUR9aZagPyxoddMukq9a9UMUMDDjHDHOTkXVZ
9MqMarcuf0E1azyQux4PmhDyz2J05JZ9uQ9jluJt6VWx43hJ1OBKLpIMs03agRAyPywLuwmRXmDO
Ha91wEQrLbXzQ7T0n8RrqGmJ7X7p3cUm+cWb3K6GzdKN4PM3u4VSUh+tperwvOiCoj6g2Gpugrm4
AtNVHZZFhvPMFhyngHk97aqVCG2+2WLA5yY5wF/JjMmpTI7MKumXu65MSJ9awXlMMaxB3eXMeJfO
TJd6kmfmslx2yKJrn/U+InmvTO5g1z4kxX5TiF4cSUliENFxL2vO7y68qZmjKereIHYkoAjptpdu
fFmAnanA1EqlB04XhqkYjRhY6cpzHbWa5+0ChDhGef7HKq12INpUUmYJ3XsNaZwB5FKOWn+z7Gpn
CZMvW9XMtW9Hn225apBmS37ZfVyBfGVr2bUsnjeVKv5kDBSiJKGr9TwWkDEc4U+IK19+FbsOTlYD
uPr5Kpc1v9eEfoy4CbKdlJtsju+fr1BNJMyNlm2rHYQGu9b9KENsvJax1R5LGunzxS5rik4qn8cB
gYyuOUgysmDLGhbg/bbXZ/yhK8rNlvG4HEsjP9g3zGN76vD8avAiRpjPRG4p/9pR22Bjd8XjeVOz
tfwwbVXREgzDZsAWa0vrINGt7gYyDsv+ZRe/OMVLhzYfOAm3qBK6axUw5tlVwlZCVKwX6X3JQs+0
MijBtgnVlYoZnYYJyQE4IqtBPlVrbO0DYBvReIiUejwMOlVJ3CJ3ljiHpdn24pzPa3N3mxlMXF+0
1xLM3hMmuykKBI/9+nI5m2I5pd8LQ2jVEWRymmKfL4Qmo2I2MC+k0fg2XUVGWHpYNpfFKA48b756
C/rVyQrKCxaIBXMheaKFksBh/kQ5ydqaDpqKDk13OTqLtVebuQ/SA9l0tKDjHtH/FGyCRiCNZoP4
QhONo3WZdp+ev35Za6Gq7rq0P7+LqjVP3TjFbq1zv8j9VIdJLJa1ZR9perrvvI4QA8L5jZCJN85K
FxDLOOn6fPjFO1v5p9RLGaB6+qxkQg1jWQNYVtafltUJ3WQ0h8TxZVHZxteQIYNCukTQ8nxg+XT1
vPP525b3SHZGsiC3Y2+588nv22/qJHLRyb3rwgqVCsbZ2eUZwWfBEF0UWorObiA1OCyXZlEjOl/v
ctGq1oMdCWSMZcSF6yZK6KtwEr3e+Xio2mtq9R+LiVDOjLWTPxH3iC85v3d517JdKOrTNy+by4Fl
3/nrXnwml7psOw3pUSG02GqytIEQwEP2j77meZ86aPbsqnX7A9w57jIOLp2imdqDIdDb1tdlKxa7
ZNFekW824R6yOUDROixrz4vX+zIhxmgaWrSVuBuZJJFwXN6Tz+GvSVz8P/zs8rHnI8XyueftZe31
v/rzKYEjCWWH2zCpvVvL6i+KMeUaxeX6oFHMscYy3YE2/qT74M5RgyKIEQt0IHg4ZyT6UonExbYH
BAJSrCVvBLkUS0wkw+R2Al8lYqRlYRMnaDH6GWdJyUVXUixk5OTO4pLPB8i6/myiEgiY+D9ySdk2
b+LRjcUEPR9agS8a1A75SjKcnWjcy0IVA/Lz5ot9YtSrUYimv0pFsye9SfzJTc6HRvG6CWfOBtx8
PFTZRnX0vZ12xYYg9Qu3o99LCioAZphuUYwa8bY5GHLW06f39/q1niTJ+X/2PO0Ha3mCKr1IvDHB
+NAenWIdGdyeGpOryagskAhoOqotlRVfjJd91gxM2cTqIpq5LPCjMVahGRCYYx0/DpO/K/vvyw0y
QDtjyJeX0P5ITIg7stwlUwRAIGbxkZrjbdA0xhre8q8u1iphcrRCueJr1YTBBiot7NhmAs/gdcjN
HPTgQxjz8DZihjWK6YljdYSQfenfRUUvNMHZJ5oDFPl0V48xJ9xIs7Mf1NOgMIRQDm88Jku3puI8
tsx1pylApWE4FrWSMEXKEFTHdqwSop6KpCnnxax311R5kx1VqR0KmDaOpgAK1fkB4cp+g3bmoR9w
GFKY4BSKRU4OnfTaz63bWK9LV22p1cA/zA7LQnS2BycbnzbPB7B4BCWVw0uLkf9cFucWsKxGZsIk
OBlwuAQTR7QhXVmhpZIxJA2Al8xpAEPlWiqp33YWwPkhuG5HQ5QQwbiMKvNWs7OuzTmFJiujLYti
tPKrGeWMghFd4LJQllFakI+WTXQ7lO1sAhco9B8of9zkIFsOiY2M1rJWxdlIohD3phAJKAJgMQFO
UPY6vNh2ZDo74Btid4J12fmYTdfRG3W6fd61vOP8HfhGMiUjssbfF1MttxFjSyUWaWprogTEKmAe
kpNR33qW3jEjkgcHfsLy1jJhjrG8aVkbxci1rD0fWN53/sg8Rj9SUbhd9llV5WxtTMDNEmFxWyzk
OSdhsWzT2BXkv/LMI35vD8s+S9I5XNYnvA6N/bJrORgGQyfC/PZQSEmACBSnl3bwaixbXteDb+/z
zrgZfVPf0FIY0tVwn4JM3A6wE2X3vK+tfwZ2UK/Rea7AWvE2I1MkT6YqsWrF5vOB583humSGC4KT
oteIptDaljwagALlaqvY/VW6DYBGa0fFWaNbN3zMf9pKdolfRMHouAVQ95BeEXbcgWR1ULNBfe1u
Qh97JMsObnel+kcqtdQkp/quGU51hA43pW+yUYepf+zUrz1uc2GyRZ0mUddh8qjH10q8FWhK6Uj+
0Iq3rcozs7WUo903K7TTnfwEyqsaT1AgAMX6DiYBx1ba2w7Q/ttABg7oBdE+yfbJVLg18GSua2Me
8pPtAnukSN1+nzGOWGe/kO6p220HSFL6ImRDuf771tojiefK0zU4rSz5qAImiFeBF36ArV59A0yv
x9iRPHThGlagjpDTCilZTUVJfSOSy9rWkjdmtqdyH0QbsoiVfg2VLf5QxzeN/C29hEO6OhmH8qu9
iq/GVckj6kbufIAd48ZfplPjkZneIJgHbHpdeBKqZisUIMG7bEcXLc8fym2+HvbJJ9krHyvP9sYd
/jPhtbbrd0hqrqIba20i0n5D0FmvUMn1sktlV37DzzlsAcuhQ75GGi2NNj5uQcPKPGHeUXYbhRl2
6xVIanrfmpV2ne9BZj+YUAzXya10FfycfpCH/1WcqhMwH2x619knzNFI2lsf2twzrtSH5pPu/Wx3
83HfffH3nBUUny3+Krc8c2gh3By0cWdty2k16XAb1kXBkOVRudWwNF6b1ac23kXhHYgcKrYwpiCX
+hsH9HKaAQRHKM1yzfsZ2eXWlX/oxW2I8tJnamGSvDYxT5y8kXQtCdxuNxLWooZvrWKSA+MBPxIc
EkCGlAoa9fWX+niybh0uK9+bLhio8WDjUrCO9sqA3e9Hbd4VwXYGgNuvMDmzPmAW5J/CnXOresBF
NuOX1nGR4TwFMeZ7XuLsgshDC2+6TxPPdGAS7DAGH/w9pqyFeQf9M/+KmLw8bz4j7BGrt3lCOeBq
2MjfS2ldzmvE2GVGCFwogOB8s37A4ezxt8bJh6qDfPSZCg+udq04q+Sxmtyj8dBLK+mobEqv+Gj8
CBkHgSxiNOCc/LsA8ODnPncn302/4GwmaeKgTqVsBzPzwSlPqr6TT8y9btMvyk9A12Qm5G9wbtJD
/xVkZFyd8OZl9rOFFFa6TgB8AGQIBA4XnGGkEDKu1I/5toVbDNbh0fzW32Y39qdqP6KvQEEFyMWJ
x1/q90A9h3vqvJm/6n4Ebv0TqWtdWeemiwLrqGzSYoNBHGfI11Mca/GyuNQO2i2m8CgGOhmAnVX0
U74cvkrf0xt9XbgEaQ/qp+BH8kBBGR3tDueDVev6V8nH6iMwmluyA3j7rLujgVrlVbHDZ2/+lO71
q8fpzriXdtpN/BPtJitAeXCFhtYvqh/mYdxAQKLWNG3rD0A+bxFqOMp7CLr1oxp6YG8ZrfaNN670
tfRJBlG3oSq/6rzuIcK8ARtyl6ggxpY99SpFqEghXkyjl277L9kePBLwxtjEEHMln3AW2AYfdeVA
Ave+8D0uvVhnwJZXKtHvsMKja2Pv8lvnc+I5jyhVefMu+QIDbi2VbmRfa5SgAVO7dJpegFq2C00G
ZfxVceJxo1Z8pe3IDRsfaYcn3O2UFamvA6YfPPkqBNWrOMTvcQNb6fa7vwtORJ67fDfzoAL5tW/a
nbyHatjXGx1oOz2g5sqACbzqnnu6b4946yVYm7s5LTXYITcaoDIFZZrH+gZGE9iWEXy8S8GC9LhG
y4clc2WB2XBxAWq2PumdbbCmcLeNPw+XRf2B2CtGXp9vdDbGR4UKH20P9YaT7QX76gTf5mA+6pzz
lkrjbkzca9iD1hFVmHKnMaa42MVYbkA6Eq2yeP1zuk5Ozlf9JvkQXAbb8FuOP87VmGaD+zz82XlF
wmcZIjW6jYxy1Y7k0UGmVLQNNf8KahvK6SLC8YU+NuKx+KQNg4Z2iqgUqDZiZCT+hV3CABEV0T5P
IwN2QESOBJpYC0RAsqwNBm5Yu/MqXqjyOk77Y6LD9I7Ee9Iluvnnn9bQn3OrRiUoaY3YKzoTn/Ki
OdoWlKDcIqAKne7Q/V7EtdwdJC1Fv1SsLQeapvyCNQFy1BWSjc5QQ4Kf500I6XzfkLmyB4pf86zT
Uy6reN3OICAxG7RMHS5VEzLhHEBYICmHBiqFa6BxWR4i8qiRg4iXbd/ikKWl3gRYdWfWQjRfFmrz
jk2qaFlrQxEUPG/j8Uj0EcpHs0eKusRUcKUKwXtZLCwhbb+sPe9TnH7YZnV348u9h7Nq45oTPzDh
CZFulSulN8WKtPWD6wCJmoONgwGinbmyj8O62XZiLr0s2sS4qiZJ2Qwiu/C8CJYo8Pc+dUAgIOzl
6yXLtpSUlrUaLCEdwu+KF5jKiPJwHa6XmpKpdi7KhPpuSQe3IiW4rC1c/ihRZdywHQHnuwcO5G9s
h9RUOfYJOqoME35XVpi3K4DVNfrj7nGspmE/RAN8sNHZPieQZDvv3CkxxcMYdRkWRu18yGYyMVpb
06tDpAVKwcyzgwA6Gp123pSHCDQEUyWn9x8orMpYC4yD8DRRHsrarqg00hCoA4wHRxm1rRbZu2AW
v3itGx+zqbTXfQrA2Y1Fvk5PoLtaCCsD7uiJVMQv97x43gdmcdqr/ikfFAwS+xqfAr0rJm/SK+rR
zZVF1KNZvrnrRSJuSdEJq2k8njARWvzn9UYkU87J4+dksqr2XwwDUJ8sFSC1EMI/YDR/JPYN6Vmr
b1ObgDIfEJDZFA08UtzOidxYyBmWzzKl46YG87+U2JYfeFk8b6IrE3GRBIYyc/Ll51VEaI+UsUJg
VCE9XE6DvZomm/TOUjo8L0QO2ShrdqI34WUOvEekbn33Re1zqRGet215zM7SKv9XjPs3xTgsNinC
/HM5vT/M0v9S/PoLdq1d9u3P9ufnz//hfm5eODL1NVu3TU2ljEbp66kuZ1kXimLZjiXkRJ6M0UWT
DP/2V82m+oaAk40bOWJhsEZ+C+txyJYdDXYtj5ilqhz6D4T1xL//k6iJI1Oa0/EHpvyvmZq48peV
uUnJEyWcEMkWhq0lmu7BL8T6uyDYyA1kLYZ9WWeABVPuKz9h36+a/h4drJU8/1AR+25kn/kximpZ
DFD7Zih3OD+11ScFw4w2unlxm/9BYU+1/9HZghgEx87tUZm5//lsC8M00agJONtRPiihDR84K2+Q
rBGi058mpqZNn4hSNs6WOymT7yyyWuV8NdmYCUjtNxXThl5XdzOZsgDALmDxy4iM+6CZ+wkh+4Fu
LCpC1KvDlXNtaT8bYo2EqCD0r/kaIWcMBtRFzv9GfN1kQiIV+3gHrO2NXhXfxXug/xIkYTzOvysM
Er0OkKNZeNnYG+gAq5LJCSoAYpd4i/jKqlS24gzskkIZXzUY5QHjUOBt3xGd+X1SFPU8cU7iBJcT
pq5WyMbaZE4jTjzi6wJkfSnloWjPe0U45jB9hHgq1tGKhfLpY8mFHk+WgAdI4LbJ1+I9IYTxGnhk
yEc5DCwJFB0fEW8N2BerLoLOnt2S3Bv3aMK6FSpZVY1AFZ/WI2cnZ/4XswFnKb4jKnKvCsuDj2J5
xWcrEJkBmCjOasicS/F1anzs+mbHMLUR70ii4bbi3UU7Mb/j3w6t/Eu1EUlKMLPUwQIddSAMfCLJ
+QL+x3Je/PNKgfn4dKni/zXSuLIcZdsiqJX3O3FI18Ll77gz5G9N3KE03q2XC+B7dLy3fYBW4vaI
axf/XFyDDjYcKdeNWBe30BfrHEOoeOUUHl4iMqc2afmjLo8rDM+Ru05BeqmBDLIUBzPKowEEE5N1
+DQx/k9m5skRzaE9RICHTQNrWDbFmxuFmW9j7yaZqBu2fJXiOhX3mw5lpq7Lj2I/cjyCnwiYG8K6
DDSPj6HYGyUZ1Dt/+QqVdafFU6qLXHFWporQ7tNH4RW6eAmskiFeRxHSA6yLY5X4WlCrXBnflugw
biOlvZdTEOZ8XJyB+NiQIofxWdGkdQJ8rK+mTe/kQMmhQGeIdjv4gaNa6VLboPmfVIztZeQEvvY4
ENZdcjdKKIcHEl4kWvklabJ1qpgrZ9Ju/Cx9HEozBu+LhpRtkKa1jpi1XELMceegc1uEEKxQvewo
/nm53SkoXKPPQKVKte2HJP+kNhgbSJBeXWylSA/Iw3fy2F4WIglqBjwwkhLepIq2xotBGEqstaG9
JQOJolCzxmeOO4hLR4Zo0tJl/a8ZQ58uROBN4IpELVKOP+El/Wy6tG3+GFfE0RtA1O1D8V9707/+
or/8XP7zvxmVVY357Ivx4vdJLWf8r74j/cqFdT9+/u2vunrhoEDAmArYBqsYHPuW/RjKXJiqLOu2
geaheJ3BOC/uzj+7/n99aecb+a/f869O/Xxn9j/+9lcF7Mwbr17TL1Dos2UG+/NFMnq+vAkI/QLR
UQxK4Kjy8WL0ZRb0jm6CqskCOvSnqdnyw/wHbUBzLpC/A4TELG95cVtf3gVFMS8wIQGrZFCU5XW+
7f/9d+F70SFnw7MYMFK+BH4RPv3/3YNX3/D8HHAPwJUyWbKYR4nXq8fBccCFgftihnU+zvTzfbUE
QGtCKPTNLUHVKIDIT8/Dq7sgcHOmZavLHPudXT9NE9HWt12+ekFcoatA0pZ2Lr7w5YNgmxe2Tmii
0gzOr/fWCMA8vg7U/tPewNQvFB1hGlrA+SaAgHx5E4iLLlQBnSTkem+Xr4qf742NQKeJq7aKavbT
b/xqTLCUC4MIVDb1p2fk/d0FBejWG++CxqOgyujeP12kA0jzZSuwHYYEJggI9p5bybvrDy3a6Btv
Ak0BjX3F0DRAqOL1amC0uEma/ZTCeF+jAXLK+lu7Q+aG8Gk0dJmZYbz88XkETHIk9IRPreN8o//7
JwRffwAB/yP59HJCgDj5m2dF+oVKUolfl6yTeP2jsVB0AjwHfzSOd9YGkOR9c29oXeg6zka28jQv
etUPMOpegJbnPj3Nizj+vu6CQRt9Yz+gWReqoSMUDZjzj5/65fOAI/mFyaNiOeh7La/3dhMI8LQ3
Dwn6BTLeWDbo5/b+enaEcM2FAjcCi/f/qQDhn/YHXL9yDmCf2ST/6cQI/gcPAfYt2jkKEmPsy1Zg
6WJuDEDvjyfh/Oy9o17RWlxi3jZFFml42yBB/jTuvxoSFdm4MISyuvnupkVk8kWu/22XbxABMPnX
zafZ4avJIRGCpiO5L2Tvl9f5oXtHbcC2tfPT+V9/EIiV4UBZJlODc2/3akwgdcT9MSmhPN2k811/
RzdBUfDPeGNTUO0LQ2REVO3V5dskjWzYZqqgiYnXu3sS0CmR3zoxIEAQShK2bT3Fwq+mR7bGxAFq
Hbpv7/QuaJry9kmiQlNHn9ymRS2vV90haSONfIGDNdb5UXl/M2VtsS97U6+4TH9Ej/DHb/3qLpBA
vTDwCqLa8e7GREW35TfHicwMVIh9DIu/f+WXMwOCZf4NOpi/o+n3Nj9UdEt5c7ioX2i2Q2VZf5oA
vRobFYUJkiEc8PR3NypS6n97KUWjlGIz8AFdOL/+PD+k172gkKAoTwPwOxoPsXax3xok6TgfkhDA
Yk7/3eG/fAgUmSCJvKIwrXp/zR/LwDfOB5gVidoAMeDTr/96WmBekEsgb+g8JZPe3V0gyyXo7m8a
CnQ49xaOmapBd/Ly5ydXhkMirHoCxOX1/iaFuiOKoG+7fJXL10EhYXy1vF7dBUejzCRjTE6efnm9
u7QpJWX1zQGCzQxYZ8pjYXgmXq/mA47NSEE5jYLbuS2cb/t76hDJbb95PJQpLpM0epr//t1dAOz2
/5i7tt60YSj8V9B+ACIQSHjYpKmV1m5rN+3SaY9u8IpFSKo4tGW/fp9zHIgd2q49PDja06BfEnN8
Lt+5OMVRpWaRaBXC8w3h4XPTSeDO4Pqhzg+zjJoLGqarF9Ip1CKWACwjrUJwahGDFlOuLEwwOyRF
iJD6anEeQUgiZFRRwdhcwb3+GOwmN68Mq5AmcTLH0JSdqHtCkCCfmMyDza5HKFflboV4CnIICcpp
R+11V2E2H2K+YBTDgoQqC6gH4ppIU8hrNMLU84+S2TAZRUi5mCpfc9GeC8koRDiAhusgGIIQlc2Y
O0Tq0DeNyL6b3DoSKs2dgnp9OO/M18ePP5lhyMcoPsyhm4IrTGoyoTIJQXD+ETT1jB0qIa88RsCd
gDE5ZBPBGsFYGMrICklwvjLKzmxB4Otp5HgynOEUowizr2gVPF/ZFFpghXBa1N5zgHMe0I4AgWjq
7XkRA7JqEyh9vCpJvMejYp8MsdrQGbayJaD3x2iliB0rgBqcmENkIVHN5b1/Au4sncZjeKJ0hRcr
xPh9uFKALDpYUpgGGzF5ewE5BUQJ0IrBptnHSIuxvWTIQjpBJGAVQi9uRCxBw/fsXiFFHNCOMBqB
KwsT8IgYIIFcu7WRviyYuBJpFRRjBmojJ+ibojjm9dbBxI3wBkfmVZvLW4UkHc5wrjPEzq4SKaKQ
ZGGaxlztCFI1BmGcQK5oFbzomThlZKCQhgzNXwQN3pvg+eKaC7Qn4Dh7HMS+rzTrhkzwksCpm3rV
kTUf4a0CyiiZ1gFeM6qSp2bk6EEbmY5QfgQhmY/2GiMwTwlnznI1AkiEGbhj6Bb7U3sBJLJs4JmQ
kp+/PO/+H2pj1/uDaW35oun6UVIfag567Att00v/c9vwYrpaTCuD80XTBET33jcFvXMKnRqXuPNh
6yI397F/bl+wf2vnXu1btf95pmQlqmy5bT7Y2se8FGt0Dr3PxbVYC6fqsql12D/J2zfOc3Z2wTPA
euXhGu6FjVupv2XhAjdlonzglShwanf7iPvmJC7yCQ44/FNWhdtNTRWNbOwyLyuxKLtPTQVifOSi
kFmtsk3tgDcF2VzwU5mLe1HJLjLVNLGRla4rldXPNLE/3pm3iwOfkm7M36nUwpVCqkbiPv8HWVY3
rqTYQh8u8hlWXKnuikdUNcIFPl+IpSOAtg6BjZvnqiiVuyOp0IMNXSyU8LRI3GSP2cjlvSsWlI/k
wn7q6yZK8bGBAbDJVltHLihjxIX+jCPOdG+ZKQ/Dxb4QqnC0h6X2+bjVNhfForsc6I8xfDkfWmuR
LTda1rUj07bLg42vsqW6EW5LJaV9+NCwBbqsHckeE5HOx9Za4d/traObxtT+dAz0clP50IYCZ0OX
Re3pEFuBw0W+lNeV8Lwny1jzoe+Ea7ds7zEf+H5wJta3eqlcs25J5mPgf5SVlo6msh0BxwC/kA8q
c8yYbbc4BvhvHBLbSlwTH1DTPxvaTNUZnIiqhKV0NyeRuse5wanAfG8f3jQlceG/4LC+FoXCpoaE
ZcOucngkblRjmU02NEbF+l3rTdEhF/irLAq9ze+EFyaMqYaFC/9tWS7k4Fz3bBv12nLhv+OYp8OC
aLnU49ygL4g2ecOF/4HVl1pLx6WwrSZ87Ac3qrQl61zcn7VYdjePHR3Ahb2S1RqWzUGmkkI2skJk
44m3JZm50L8E7E5xU7tbE5kWw92ywaWuB1eHHh6t02AF2fhKZ2WBEYstlFGFmAZmuDY29uPnKz0Z
Ah9imnZZ2z7/1M6DOfRnLrlmvpHlUlTv/gEAAP//</cx:binary>
              </cx:geoCache>
            </cx:geography>
          </cx:layoutPr>
          <cx:valueColors>
            <cx:minColor>
              <a:schemeClr val="bg1"/>
            </cx:minColor>
            <cx:maxColor>
              <a:srgbClr val="C00000"/>
            </cx:maxColor>
          </cx:valueColors>
        </cx:series>
      </cx:plotAreaRegion>
    </cx:plotArea>
    <cx:legend pos="r" align="min" overlay="0">
      <cx:txPr>
        <a:bodyPr spcFirstLastPara="1" vertOverflow="ellipsis" horzOverflow="overflow" wrap="square" lIns="0" tIns="0" rIns="0" bIns="0" anchor="ctr" anchorCtr="1"/>
        <a:lstStyle/>
        <a:p>
          <a:pPr algn="ctr" rtl="0">
            <a:defRPr sz="1500" b="1">
              <a:latin typeface="DengXian" panose="02010600030101010101" pitchFamily="2" charset="-122"/>
              <a:ea typeface="DengXian" panose="02010600030101010101" pitchFamily="2" charset="-122"/>
              <a:cs typeface="DengXian" panose="02010600030101010101" pitchFamily="2" charset="-122"/>
            </a:defRPr>
          </a:pPr>
          <a:endParaRPr lang="en-US" sz="1500" b="1" i="0" u="none" strike="noStrike" baseline="0">
            <a:solidFill>
              <a:srgbClr val="000000">
                <a:lumMod val="65000"/>
                <a:lumOff val="35000"/>
              </a:srgbClr>
            </a:solidFill>
            <a:latin typeface="DengXian" panose="02010600030101010101" pitchFamily="2" charset="-122"/>
            <a:ea typeface="DengXian" panose="02010600030101010101" pitchFamily="2" charset="-122"/>
            <a:cs typeface="Calibri"/>
          </a:endParaRPr>
        </a:p>
      </cx:txPr>
    </cx:legend>
  </cx:chart>
  <cx:spPr>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247656</xdr:colOff>
      <xdr:row>6</xdr:row>
      <xdr:rowOff>3175</xdr:rowOff>
    </xdr:from>
    <xdr:to>
      <xdr:col>6</xdr:col>
      <xdr:colOff>381006</xdr:colOff>
      <xdr:row>20</xdr:row>
      <xdr:rowOff>168275</xdr:rowOff>
    </xdr:to>
    <xdr:graphicFrame macro="">
      <xdr:nvGraphicFramePr>
        <xdr:cNvPr id="2" name="Chart 1">
          <a:extLst>
            <a:ext uri="{FF2B5EF4-FFF2-40B4-BE49-F238E27FC236}">
              <a16:creationId xmlns:a16="http://schemas.microsoft.com/office/drawing/2014/main" id="{4C8B61ED-87A5-41E2-818F-49ED16BF45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25</xdr:row>
      <xdr:rowOff>38100</xdr:rowOff>
    </xdr:from>
    <xdr:to>
      <xdr:col>13</xdr:col>
      <xdr:colOff>276225</xdr:colOff>
      <xdr:row>40</xdr:row>
      <xdr:rowOff>19050</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EA503544-05B7-47B0-BB47-779AA92296C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486525" y="464185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0</xdr:col>
      <xdr:colOff>247650</xdr:colOff>
      <xdr:row>1</xdr:row>
      <xdr:rowOff>114300</xdr:rowOff>
    </xdr:from>
    <xdr:ext cx="1647825" cy="55245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biLevel thresh="25000"/>
        </a:blip>
        <a:stretch>
          <a:fillRect/>
        </a:stretch>
      </xdr:blipFill>
      <xdr:spPr>
        <a:prstGeom prst="rect">
          <a:avLst/>
        </a:prstGeom>
        <a:noFill/>
      </xdr:spPr>
    </xdr:pic>
    <xdr:clientData fLocksWithSheet="0"/>
  </xdr:oneCellAnchor>
  <xdr:twoCellAnchor editAs="oneCell">
    <xdr:from>
      <xdr:col>0</xdr:col>
      <xdr:colOff>305541</xdr:colOff>
      <xdr:row>26</xdr:row>
      <xdr:rowOff>32842</xdr:rowOff>
    </xdr:from>
    <xdr:to>
      <xdr:col>10</xdr:col>
      <xdr:colOff>1017157</xdr:colOff>
      <xdr:row>32</xdr:row>
      <xdr:rowOff>130588</xdr:rowOff>
    </xdr:to>
    <mc:AlternateContent xmlns:mc="http://schemas.openxmlformats.org/markup-compatibility/2006" xmlns:tsle="http://schemas.microsoft.com/office/drawing/2012/timeslicer">
      <mc:Choice Requires="tsle">
        <xdr:graphicFrame macro="">
          <xdr:nvGraphicFramePr>
            <xdr:cNvPr id="4" name="Invoice Date">
              <a:extLst>
                <a:ext uri="{FF2B5EF4-FFF2-40B4-BE49-F238E27FC236}">
                  <a16:creationId xmlns:a16="http://schemas.microsoft.com/office/drawing/2014/main" id="{1A07D202-3ED7-4787-AE25-EB7767F08AD2}"/>
                </a:ext>
              </a:extLst>
            </xdr:cNvPr>
            <xdr:cNvGraphicFramePr/>
          </xdr:nvGraphicFramePr>
          <xdr:xfrm>
            <a:off x="0" y="0"/>
            <a:ext cx="0" cy="0"/>
          </xdr:xfrm>
          <a:graphic>
            <a:graphicData uri="http://schemas.microsoft.com/office/drawing/2012/timeslicer">
              <tsle:timeslicer name="Invoice Date"/>
            </a:graphicData>
          </a:graphic>
        </xdr:graphicFrame>
      </mc:Choice>
      <mc:Fallback xmlns="">
        <xdr:sp macro="" textlink="">
          <xdr:nvSpPr>
            <xdr:cNvPr id="0" name=""/>
            <xdr:cNvSpPr>
              <a:spLocks noTextEdit="1"/>
            </xdr:cNvSpPr>
          </xdr:nvSpPr>
          <xdr:spPr>
            <a:xfrm>
              <a:off x="305541" y="4947568"/>
              <a:ext cx="6731068" cy="129815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12</xdr:col>
      <xdr:colOff>86986</xdr:colOff>
      <xdr:row>6</xdr:row>
      <xdr:rowOff>102419</xdr:rowOff>
    </xdr:from>
    <xdr:to>
      <xdr:col>25</xdr:col>
      <xdr:colOff>506800</xdr:colOff>
      <xdr:row>43</xdr:row>
      <xdr:rowOff>95685</xdr:rowOff>
    </xdr:to>
    <mc:AlternateContent xmlns:mc="http://schemas.openxmlformats.org/markup-compatibility/2006">
      <mc:Choice xmlns:cx4="http://schemas.microsoft.com/office/drawing/2016/5/10/chartex" Requires="cx4">
        <xdr:graphicFrame macro="">
          <xdr:nvGraphicFramePr>
            <xdr:cNvPr id="5" name="Chart 4">
              <a:extLst>
                <a:ext uri="{FF2B5EF4-FFF2-40B4-BE49-F238E27FC236}">
                  <a16:creationId xmlns:a16="http://schemas.microsoft.com/office/drawing/2014/main" id="{D141D72A-4735-4F27-946B-E71733B7C48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7593904" y="1381118"/>
              <a:ext cx="9970910" cy="7030457"/>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8</xdr:col>
      <xdr:colOff>321849</xdr:colOff>
      <xdr:row>32</xdr:row>
      <xdr:rowOff>191371</xdr:rowOff>
    </xdr:from>
    <xdr:to>
      <xdr:col>10</xdr:col>
      <xdr:colOff>1120031</xdr:colOff>
      <xdr:row>43</xdr:row>
      <xdr:rowOff>149484</xdr:rowOff>
    </xdr:to>
    <mc:AlternateContent xmlns:mc="http://schemas.openxmlformats.org/markup-compatibility/2006">
      <mc:Choice xmlns:a14="http://schemas.microsoft.com/office/drawing/2010/main" Requires="a14">
        <xdr:graphicFrame macro="">
          <xdr:nvGraphicFramePr>
            <xdr:cNvPr id="6" name="Retailer">
              <a:extLst>
                <a:ext uri="{FF2B5EF4-FFF2-40B4-BE49-F238E27FC236}">
                  <a16:creationId xmlns:a16="http://schemas.microsoft.com/office/drawing/2014/main" id="{90245E35-FECF-46C6-8C30-34B2D4F4C6AB}"/>
                </a:ext>
              </a:extLst>
            </xdr:cNvPr>
            <xdr:cNvGraphicFramePr/>
          </xdr:nvGraphicFramePr>
          <xdr:xfrm>
            <a:off x="0" y="0"/>
            <a:ext cx="0" cy="0"/>
          </xdr:xfrm>
          <a:graphic>
            <a:graphicData uri="http://schemas.microsoft.com/office/drawing/2010/slicer">
              <sle:slicer xmlns:sle="http://schemas.microsoft.com/office/drawing/2010/slicer" name="Retailer"/>
            </a:graphicData>
          </a:graphic>
        </xdr:graphicFrame>
      </mc:Choice>
      <mc:Fallback>
        <xdr:sp macro="" textlink="">
          <xdr:nvSpPr>
            <xdr:cNvPr id="0" name=""/>
            <xdr:cNvSpPr>
              <a:spLocks noTextEdit="1"/>
            </xdr:cNvSpPr>
          </xdr:nvSpPr>
          <xdr:spPr>
            <a:xfrm>
              <a:off x="5123493" y="6306508"/>
              <a:ext cx="2015990" cy="21588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487198</xdr:colOff>
      <xdr:row>33</xdr:row>
      <xdr:rowOff>19270</xdr:rowOff>
    </xdr:from>
    <xdr:to>
      <xdr:col>7</xdr:col>
      <xdr:colOff>495822</xdr:colOff>
      <xdr:row>43</xdr:row>
      <xdr:rowOff>139179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86D9C20-4CEF-452A-B9D6-8B85A1931F2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3225" y="6334475"/>
              <a:ext cx="1835337" cy="21205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396106</xdr:colOff>
      <xdr:row>33</xdr:row>
      <xdr:rowOff>13796</xdr:rowOff>
    </xdr:from>
    <xdr:to>
      <xdr:col>4</xdr:col>
      <xdr:colOff>113082</xdr:colOff>
      <xdr:row>43</xdr:row>
      <xdr:rowOff>109291</xdr:rowOff>
    </xdr:to>
    <mc:AlternateContent xmlns:mc="http://schemas.openxmlformats.org/markup-compatibility/2006">
      <mc:Choice xmlns:a14="http://schemas.microsoft.com/office/drawing/2010/main" Requires="a14">
        <xdr:graphicFrame macro="">
          <xdr:nvGraphicFramePr>
            <xdr:cNvPr id="8" name="Beverage Brand">
              <a:extLst>
                <a:ext uri="{FF2B5EF4-FFF2-40B4-BE49-F238E27FC236}">
                  <a16:creationId xmlns:a16="http://schemas.microsoft.com/office/drawing/2014/main" id="{03B6C75C-FF46-4017-9F56-97D716CD9458}"/>
                </a:ext>
              </a:extLst>
            </xdr:cNvPr>
            <xdr:cNvGraphicFramePr/>
          </xdr:nvGraphicFramePr>
          <xdr:xfrm>
            <a:off x="0" y="0"/>
            <a:ext cx="0" cy="0"/>
          </xdr:xfrm>
          <a:graphic>
            <a:graphicData uri="http://schemas.microsoft.com/office/drawing/2010/slicer">
              <sle:slicer xmlns:sle="http://schemas.microsoft.com/office/drawing/2010/slicer" name="Beverage Brand"/>
            </a:graphicData>
          </a:graphic>
        </xdr:graphicFrame>
      </mc:Choice>
      <mc:Fallback>
        <xdr:sp macro="" textlink="">
          <xdr:nvSpPr>
            <xdr:cNvPr id="0" name=""/>
            <xdr:cNvSpPr>
              <a:spLocks noTextEdit="1"/>
            </xdr:cNvSpPr>
          </xdr:nvSpPr>
          <xdr:spPr>
            <a:xfrm>
              <a:off x="396106" y="6329001"/>
              <a:ext cx="2083003" cy="2096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544621</xdr:colOff>
      <xdr:row>6</xdr:row>
      <xdr:rowOff>49380</xdr:rowOff>
    </xdr:from>
    <xdr:to>
      <xdr:col>10</xdr:col>
      <xdr:colOff>778077</xdr:colOff>
      <xdr:row>27</xdr:row>
      <xdr:rowOff>96883</xdr:rowOff>
    </xdr:to>
    <xdr:graphicFrame macro="">
      <xdr:nvGraphicFramePr>
        <xdr:cNvPr id="3" name="Chart 2">
          <a:extLst>
            <a:ext uri="{FF2B5EF4-FFF2-40B4-BE49-F238E27FC236}">
              <a16:creationId xmlns:a16="http://schemas.microsoft.com/office/drawing/2014/main" id="{47B28F57-E215-4593-BEE7-3FEE59BEB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na Naherny" refreshedDate="44879.733701620367" createdVersion="7" refreshedVersion="7" minRefreshableVersion="3" recordCount="3888" xr:uid="{0A24C593-AA58-41B5-B91C-0B64D665F6BC}">
  <cacheSource type="worksheet">
    <worksheetSource name="Table1"/>
  </cacheSource>
  <cacheFields count="13">
    <cacheField name="Retailer" numFmtId="0">
      <sharedItems count="4">
        <s v="Sodapop"/>
        <s v="BevCo"/>
        <s v="FizzySip"/>
        <s v="DreamCo"/>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1-01-02T00:00:00" maxDate="2021-12-26T00:00:00" count="270">
        <d v="2021-01-14T00:00:00"/>
        <d v="2021-02-12T00:00:00"/>
        <d v="2021-03-10T00:00:00"/>
        <d v="2021-04-11T00:00:00"/>
        <d v="2021-05-10T00:00:00"/>
        <d v="2021-06-12T00:00:00"/>
        <d v="2021-07-10T00:00:00"/>
        <d v="2021-08-11T00:00:00"/>
        <d v="2021-09-10T00:00:00"/>
        <d v="2021-10-12T00:00:00"/>
        <d v="2021-11-11T00:00:00"/>
        <d v="2021-12-10T00:00:00"/>
        <d v="2021-01-02T00:00:00"/>
        <d v="2021-02-01T00:00:00"/>
        <d v="2021-03-03T00:00:00"/>
        <d v="2021-04-02T00:00:00"/>
        <d v="2021-05-02T00:00:00"/>
        <d v="2021-06-01T00:00:00"/>
        <d v="2021-07-03T00:00:00"/>
        <d v="2021-08-05T00:00:00"/>
        <d v="2021-09-02T00:00:00"/>
        <d v="2021-10-01T00:00:00"/>
        <d v="2021-11-02T00:00:00"/>
        <d v="2021-12-01T00:00:00"/>
        <d v="2021-01-20T00:00:00"/>
        <d v="2021-02-20T00:00:00"/>
        <d v="2021-03-19T00:00:00"/>
        <d v="2021-04-20T00:00:00"/>
        <d v="2021-05-21T00:00:00"/>
        <d v="2021-06-20T00:00:00"/>
        <d v="2021-07-19T00:00:00"/>
        <d v="2021-08-20T00:00:00"/>
        <d v="2021-09-21T00:00:00"/>
        <d v="2021-10-20T00:00:00"/>
        <d v="2021-11-20T00:00:00"/>
        <d v="2021-12-19T00:00:00"/>
        <d v="2021-01-15T00:00:00"/>
        <d v="2021-02-15T00:00:00"/>
        <d v="2021-03-14T00:00:00"/>
        <d v="2021-04-15T00:00:00"/>
        <d v="2021-05-16T00:00:00"/>
        <d v="2021-06-15T00:00:00"/>
        <d v="2021-07-14T00:00:00"/>
        <d v="2021-08-15T00:00:00"/>
        <d v="2021-09-16T00:00:00"/>
        <d v="2021-10-15T00:00:00"/>
        <d v="2021-11-15T00:00:00"/>
        <d v="2021-12-14T00:00:00"/>
        <d v="2021-01-07T00:00:00"/>
        <d v="2021-02-05T00:00:00"/>
        <d v="2021-04-04T00:00:00"/>
        <d v="2021-05-03T00:00:00"/>
        <d v="2021-06-05T00:00:00"/>
        <d v="2021-08-04T00:00:00"/>
        <d v="2021-09-03T00:00:00"/>
        <d v="2021-10-05T00:00:00"/>
        <d v="2021-11-04T00:00:00"/>
        <d v="2021-12-03T00:00:00"/>
        <d v="2021-01-05T00:00:00"/>
        <d v="2021-03-04T00:00:00"/>
        <d v="2021-04-05T00:00:00"/>
        <d v="2021-05-06T00:00:00"/>
        <d v="2021-07-04T00:00:00"/>
        <d v="2021-09-06T00:00:00"/>
        <d v="2021-11-05T00:00:00"/>
        <d v="2021-12-04T00:00:00"/>
        <d v="2021-01-03T00:00:00"/>
        <d v="2021-02-03T00:00:00"/>
        <d v="2021-03-02T00:00:00"/>
        <d v="2021-04-03T00:00:00"/>
        <d v="2021-05-04T00:00:00"/>
        <d v="2021-06-03T00:00:00"/>
        <d v="2021-07-02T00:00:00"/>
        <d v="2021-08-03T00:00:00"/>
        <d v="2021-09-04T00:00:00"/>
        <d v="2021-10-03T00:00:00"/>
        <d v="2021-11-03T00:00:00"/>
        <d v="2021-12-02T00:00:00"/>
        <d v="2021-01-12T00:00:00"/>
        <d v="2021-02-10T00:00:00"/>
        <d v="2021-03-08T00:00:00"/>
        <d v="2021-04-09T00:00:00"/>
        <d v="2021-05-08T00:00:00"/>
        <d v="2021-06-10T00:00:00"/>
        <d v="2021-07-08T00:00:00"/>
        <d v="2021-08-09T00:00:00"/>
        <d v="2021-09-08T00:00:00"/>
        <d v="2021-10-10T00:00:00"/>
        <d v="2021-11-09T00:00:00"/>
        <d v="2021-12-08T00:00:00"/>
        <d v="2021-01-13T00:00:00"/>
        <d v="2021-02-13T00:00:00"/>
        <d v="2021-03-12T00:00:00"/>
        <d v="2021-04-13T00:00:00"/>
        <d v="2021-05-14T00:00:00"/>
        <d v="2021-06-13T00:00:00"/>
        <d v="2021-07-12T00:00:00"/>
        <d v="2021-08-13T00:00:00"/>
        <d v="2021-09-14T00:00:00"/>
        <d v="2021-10-13T00:00:00"/>
        <d v="2021-11-13T00:00:00"/>
        <d v="2021-12-12T00:00:00"/>
        <d v="2021-01-17T00:00:00"/>
        <d v="2021-02-17T00:00:00"/>
        <d v="2021-03-16T00:00:00"/>
        <d v="2021-04-17T00:00:00"/>
        <d v="2021-05-18T00:00:00"/>
        <d v="2021-06-17T00:00:00"/>
        <d v="2021-07-16T00:00:00"/>
        <d v="2021-08-17T00:00:00"/>
        <d v="2021-09-18T00:00:00"/>
        <d v="2021-10-17T00:00:00"/>
        <d v="2021-11-17T00:00:00"/>
        <d v="2021-12-16T00:00:00"/>
        <d v="2021-01-04T00:00:00"/>
        <d v="2021-03-05T00:00:00"/>
        <d v="2021-07-05T00:00:00"/>
        <d v="2021-08-07T00:00:00"/>
        <d v="2021-01-11T00:00:00"/>
        <d v="2021-02-11T00:00:00"/>
        <d v="2021-05-12T00:00:00"/>
        <d v="2021-06-11T00:00:00"/>
        <d v="2021-09-12T00:00:00"/>
        <d v="2021-10-11T00:00:00"/>
        <d v="2021-01-21T00:00:00"/>
        <d v="2021-02-19T00:00:00"/>
        <d v="2021-03-17T00:00:00"/>
        <d v="2021-04-18T00:00:00"/>
        <d v="2021-05-17T00:00:00"/>
        <d v="2021-06-19T00:00:00"/>
        <d v="2021-07-17T00:00:00"/>
        <d v="2021-08-18T00:00:00"/>
        <d v="2021-09-17T00:00:00"/>
        <d v="2021-10-19T00:00:00"/>
        <d v="2021-11-18T00:00:00"/>
        <d v="2021-12-17T00:00:00"/>
        <d v="2021-01-10T00:00:00"/>
        <d v="2021-03-09T00:00:00"/>
        <d v="2021-04-10T00:00:00"/>
        <d v="2021-05-11T00:00:00"/>
        <d v="2021-07-09T00:00:00"/>
        <d v="2021-08-10T00:00:00"/>
        <d v="2021-09-11T00:00:00"/>
        <d v="2021-11-10T00:00:00"/>
        <d v="2021-12-09T00:00:00"/>
        <d v="2021-01-24T00:00:00"/>
        <d v="2021-02-24T00:00:00"/>
        <d v="2021-03-23T00:00:00"/>
        <d v="2021-04-24T00:00:00"/>
        <d v="2021-05-25T00:00:00"/>
        <d v="2021-06-24T00:00:00"/>
        <d v="2021-07-23T00:00:00"/>
        <d v="2021-08-24T00:00:00"/>
        <d v="2021-09-25T00:00:00"/>
        <d v="2021-10-24T00:00:00"/>
        <d v="2021-11-24T00:00:00"/>
        <d v="2021-12-23T00:00:00"/>
        <d v="2021-01-19T00:00:00"/>
        <d v="2021-03-15T00:00:00"/>
        <d v="2021-04-16T00:00:00"/>
        <d v="2021-05-15T00:00:00"/>
        <d v="2021-07-15T00:00:00"/>
        <d v="2021-08-16T00:00:00"/>
        <d v="2021-09-15T00:00:00"/>
        <d v="2021-11-16T00:00:00"/>
        <d v="2021-12-15T00:00:00"/>
        <d v="2021-01-18T00:00:00"/>
        <d v="2021-02-18T00:00:00"/>
        <d v="2021-05-19T00:00:00"/>
        <d v="2021-06-18T00:00:00"/>
        <d v="2021-09-19T00:00:00"/>
        <d v="2021-10-18T00:00:00"/>
        <d v="2021-02-04T00:00:00"/>
        <d v="2021-03-06T00:00:00"/>
        <d v="2021-05-05T00:00:00"/>
        <d v="2021-06-04T00:00:00"/>
        <d v="2021-07-06T00:00:00"/>
        <d v="2021-08-08T00:00:00"/>
        <d v="2021-09-05T00:00:00"/>
        <d v="2021-10-04T00:00:00"/>
        <d v="2021-01-23T00:00:00"/>
        <d v="2021-02-23T00:00:00"/>
        <d v="2021-03-22T00:00:00"/>
        <d v="2021-04-23T00:00:00"/>
        <d v="2021-05-24T00:00:00"/>
        <d v="2021-06-23T00:00:00"/>
        <d v="2021-07-22T00:00:00"/>
        <d v="2021-08-23T00:00:00"/>
        <d v="2021-09-24T00:00:00"/>
        <d v="2021-10-23T00:00:00"/>
        <d v="2021-11-23T00:00:00"/>
        <d v="2021-12-22T00:00:00"/>
        <d v="2021-01-26T00:00:00"/>
        <d v="2021-02-26T00:00:00"/>
        <d v="2021-03-25T00:00:00"/>
        <d v="2021-04-26T00:00:00"/>
        <d v="2021-05-27T00:00:00"/>
        <d v="2021-06-26T00:00:00"/>
        <d v="2021-07-25T00:00:00"/>
        <d v="2021-08-26T00:00:00"/>
        <d v="2021-09-27T00:00:00"/>
        <d v="2021-10-26T00:00:00"/>
        <d v="2021-11-26T00:00:00"/>
        <d v="2021-12-25T00:00:00"/>
        <d v="2021-01-09T00:00:00"/>
        <d v="2021-02-07T00:00:00"/>
        <d v="2021-04-06T00:00:00"/>
        <d v="2021-06-07T00:00:00"/>
        <d v="2021-08-06T00:00:00"/>
        <d v="2021-10-07T00:00:00"/>
        <d v="2021-11-06T00:00:00"/>
        <d v="2021-12-05T00:00:00"/>
        <d v="2021-01-06T00:00:00"/>
        <d v="2021-05-09T00:00:00"/>
        <d v="2021-09-09T00:00:00"/>
        <d v="2021-01-22T00:00:00"/>
        <d v="2021-02-22T00:00:00"/>
        <d v="2021-03-21T00:00:00"/>
        <d v="2021-04-22T00:00:00"/>
        <d v="2021-05-23T00:00:00"/>
        <d v="2021-06-22T00:00:00"/>
        <d v="2021-07-21T00:00:00"/>
        <d v="2021-08-22T00:00:00"/>
        <d v="2021-09-23T00:00:00"/>
        <d v="2021-10-22T00:00:00"/>
        <d v="2021-11-22T00:00:00"/>
        <d v="2021-12-21T00:00:00"/>
        <d v="2021-02-21T00:00:00"/>
        <d v="2021-06-21T00:00:00"/>
        <d v="2021-10-21T00:00:00"/>
        <d v="2021-01-16T00:00:00"/>
        <d v="2021-02-14T00:00:00"/>
        <d v="2021-06-14T00:00:00"/>
        <d v="2021-10-14T00:00:00"/>
        <d v="2021-03-11T00:00:00"/>
        <d v="2021-04-12T00:00:00"/>
        <d v="2021-05-13T00:00:00"/>
        <d v="2021-07-11T00:00:00"/>
        <d v="2021-08-12T00:00:00"/>
        <d v="2021-09-13T00:00:00"/>
        <d v="2021-11-12T00:00:00"/>
        <d v="2021-12-11T00:00:00"/>
        <d v="2021-02-09T00:00:00"/>
        <d v="2021-06-09T00:00:00"/>
        <d v="2021-10-09T00:00:00"/>
        <d v="2021-02-06T00:00:00"/>
        <d v="2021-05-07T00:00:00"/>
        <d v="2021-06-06T00:00:00"/>
        <d v="2021-09-07T00:00:00"/>
        <d v="2021-10-06T00:00:00"/>
        <d v="2021-03-20T00:00:00"/>
        <d v="2021-04-21T00:00:00"/>
        <d v="2021-05-20T00:00:00"/>
        <d v="2021-07-20T00:00:00"/>
        <d v="2021-08-21T00:00:00"/>
        <d v="2021-09-20T00:00:00"/>
        <d v="2021-11-21T00:00:00"/>
        <d v="2021-12-20T00:00:00"/>
        <d v="2021-03-13T00:00:00"/>
        <d v="2021-04-14T00:00:00"/>
        <d v="2021-07-13T00:00:00"/>
        <d v="2021-08-14T00:00:00"/>
        <d v="2021-11-14T00:00:00"/>
        <d v="2021-12-13T00:00:00"/>
        <d v="2021-02-08T00:00:00"/>
        <d v="2021-04-07T00:00:00"/>
        <d v="2021-06-08T00:00:00"/>
        <d v="2021-10-08T00:00:00"/>
        <d v="2021-11-07T00:00:00"/>
        <d v="2021-12-06T00:00:00"/>
      </sharedItems>
      <fieldGroup par="12" base="2">
        <rangePr groupBy="days" startDate="2021-01-02T00:00:00" endDate="2021-12-26T00:00:00"/>
        <groupItems count="368">
          <s v="&lt;1/2/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6/2021"/>
        </groupItems>
      </fieldGroup>
    </cacheField>
    <cacheField name="Region" numFmtId="0">
      <sharedItems count="5">
        <s v="Northeast"/>
        <s v="South"/>
        <s v="West"/>
        <s v="Midwest"/>
        <s v="Southeast"/>
      </sharedItems>
    </cacheField>
    <cacheField name="State" numFmtId="0">
      <sharedItems count="50">
        <s v="New York"/>
        <s v="Texas"/>
        <s v="California"/>
        <s v="Illinois"/>
        <s v="Pennsylvania"/>
        <s v="Nevada"/>
        <s v="Colorado"/>
        <s v="Washington"/>
        <s v="Florida"/>
        <s v="Minnesota"/>
        <s v="Montana"/>
        <s v="Tennessee"/>
        <s v="Nebraska"/>
        <s v="Alabama"/>
        <s v="Maine"/>
        <s v="Alaska"/>
        <s v="Hawaii"/>
        <s v="Wyoming"/>
        <s v="Virginia"/>
        <s v="Michigan"/>
        <s v="Missouri"/>
        <s v="Utah"/>
        <s v="Oregon"/>
        <s v="Louisiana"/>
        <s v="Idaho"/>
        <s v="Arizona"/>
        <s v="New Mexico"/>
        <s v="Georgia"/>
        <s v="South Carolina"/>
        <s v="North Carolina"/>
        <s v="Ohio"/>
        <s v="Kentucky"/>
        <s v="Mississippi"/>
        <s v="Arkansas"/>
        <s v="Oklahoma"/>
        <s v="Kansas"/>
        <s v="South Dakota"/>
        <s v="North Dakota"/>
        <s v="Iowa"/>
        <s v="Wisconsin"/>
        <s v="Indiana"/>
        <s v="West Virginia"/>
        <s v="Maryland"/>
        <s v="Delaware"/>
        <s v="New Jersey"/>
        <s v="Connecticut"/>
        <s v="Rhode Island"/>
        <s v="Massachusetts"/>
        <s v="Vermont"/>
        <s v="New Hampshire"/>
      </sharedItems>
    </cacheField>
    <cacheField name="City" numFmtId="0">
      <sharedItems/>
    </cacheField>
    <cacheField name="Beverage Brand" numFmtId="0">
      <sharedItems count="6">
        <s v="Coca-Cola"/>
        <s v="Diet Coke"/>
        <s v="Sprite"/>
        <s v="Fanta"/>
        <s v="Powerade"/>
        <s v="Dasani Water"/>
      </sharedItems>
    </cacheField>
    <cacheField name="Price per Unit" numFmtId="8">
      <sharedItems containsSemiMixedTypes="0" containsString="0" containsNumber="1" minValue="9.9999999999999964E-2" maxValue="1.1000000000000001"/>
    </cacheField>
    <cacheField name="Units Sold" numFmtId="3">
      <sharedItems containsSemiMixedTypes="0" containsString="0" containsNumber="1" containsInteger="1" minValue="0" maxValue="12750"/>
    </cacheField>
    <cacheField name="Total Sales" numFmtId="6">
      <sharedItems containsSemiMixedTypes="0" containsString="0" containsNumber="1" minValue="0" maxValue="8250"/>
    </cacheField>
    <cacheField name="Operating Profit" numFmtId="6">
      <sharedItems containsSemiMixedTypes="0" containsString="0" containsNumber="1" minValue="0" maxValue="3900"/>
    </cacheField>
    <cacheField name="Operating Margin" numFmtId="9">
      <sharedItems containsSemiMixedTypes="0" containsString="0" containsNumber="1" minValue="0.1" maxValue="0.65000000000000013"/>
    </cacheField>
    <cacheField name="Months" numFmtId="0" databaseField="0">
      <fieldGroup base="2">
        <rangePr groupBy="months" startDate="2021-01-02T00:00:00" endDate="2021-12-26T00:00:00"/>
        <groupItems count="14">
          <s v="&lt;1/2/2021"/>
          <s v="Jan"/>
          <s v="Feb"/>
          <s v="Mar"/>
          <s v="Apr"/>
          <s v="May"/>
          <s v="Jun"/>
          <s v="Jul"/>
          <s v="Aug"/>
          <s v="Sep"/>
          <s v="Oct"/>
          <s v="Nov"/>
          <s v="Dec"/>
          <s v="&gt;12/26/2021"/>
        </groupItems>
      </fieldGroup>
    </cacheField>
  </cacheFields>
  <extLst>
    <ext xmlns:x14="http://schemas.microsoft.com/office/spreadsheetml/2009/9/main" uri="{725AE2AE-9491-48be-B2B4-4EB974FC3084}">
      <x14:pivotCacheDefinition pivotCacheId="20303982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88">
  <r>
    <x v="0"/>
    <n v="1185732"/>
    <x v="0"/>
    <x v="0"/>
    <x v="0"/>
    <s v="New York"/>
    <x v="0"/>
    <n v="0.5"/>
    <n v="12000"/>
    <n v="6000"/>
    <n v="3000"/>
    <n v="0.5"/>
  </r>
  <r>
    <x v="0"/>
    <n v="1185732"/>
    <x v="0"/>
    <x v="0"/>
    <x v="0"/>
    <s v="New York"/>
    <x v="1"/>
    <n v="0.5"/>
    <n v="10000"/>
    <n v="5000"/>
    <n v="1500"/>
    <n v="0.3"/>
  </r>
  <r>
    <x v="0"/>
    <n v="1185732"/>
    <x v="0"/>
    <x v="0"/>
    <x v="0"/>
    <s v="New York"/>
    <x v="2"/>
    <n v="0.4"/>
    <n v="10000"/>
    <n v="4000"/>
    <n v="1400"/>
    <n v="0.35"/>
  </r>
  <r>
    <x v="0"/>
    <n v="1185732"/>
    <x v="0"/>
    <x v="0"/>
    <x v="0"/>
    <s v="New York"/>
    <x v="3"/>
    <n v="0.45"/>
    <n v="8500"/>
    <n v="3825"/>
    <n v="1338.75"/>
    <n v="0.35"/>
  </r>
  <r>
    <x v="0"/>
    <n v="1185732"/>
    <x v="0"/>
    <x v="0"/>
    <x v="0"/>
    <s v="New York"/>
    <x v="4"/>
    <n v="0.6"/>
    <n v="9000"/>
    <n v="5400"/>
    <n v="1620"/>
    <n v="0.3"/>
  </r>
  <r>
    <x v="0"/>
    <n v="1185732"/>
    <x v="0"/>
    <x v="0"/>
    <x v="0"/>
    <s v="New York"/>
    <x v="5"/>
    <n v="0.5"/>
    <n v="10000"/>
    <n v="5000"/>
    <n v="1250"/>
    <n v="0.25"/>
  </r>
  <r>
    <x v="0"/>
    <n v="1185732"/>
    <x v="1"/>
    <x v="0"/>
    <x v="0"/>
    <s v="New York"/>
    <x v="0"/>
    <n v="0.5"/>
    <n v="12500"/>
    <n v="6250"/>
    <n v="3125"/>
    <n v="0.5"/>
  </r>
  <r>
    <x v="0"/>
    <n v="1185732"/>
    <x v="1"/>
    <x v="0"/>
    <x v="0"/>
    <s v="New York"/>
    <x v="1"/>
    <n v="0.5"/>
    <n v="9000"/>
    <n v="4500"/>
    <n v="1350"/>
    <n v="0.3"/>
  </r>
  <r>
    <x v="0"/>
    <n v="1185732"/>
    <x v="1"/>
    <x v="0"/>
    <x v="0"/>
    <s v="New York"/>
    <x v="2"/>
    <n v="0.4"/>
    <n v="9500"/>
    <n v="3800"/>
    <n v="1330"/>
    <n v="0.35"/>
  </r>
  <r>
    <x v="0"/>
    <n v="1185732"/>
    <x v="1"/>
    <x v="0"/>
    <x v="0"/>
    <s v="New York"/>
    <x v="3"/>
    <n v="0.45"/>
    <n v="8250"/>
    <n v="3712.5"/>
    <n v="1299.375"/>
    <n v="0.35"/>
  </r>
  <r>
    <x v="0"/>
    <n v="1185732"/>
    <x v="1"/>
    <x v="0"/>
    <x v="0"/>
    <s v="New York"/>
    <x v="4"/>
    <n v="0.6"/>
    <n v="9000"/>
    <n v="5400"/>
    <n v="1620"/>
    <n v="0.3"/>
  </r>
  <r>
    <x v="0"/>
    <n v="1185732"/>
    <x v="1"/>
    <x v="0"/>
    <x v="0"/>
    <s v="New York"/>
    <x v="5"/>
    <n v="0.5"/>
    <n v="10000"/>
    <n v="5000"/>
    <n v="1250"/>
    <n v="0.25"/>
  </r>
  <r>
    <x v="0"/>
    <n v="1185732"/>
    <x v="2"/>
    <x v="0"/>
    <x v="0"/>
    <s v="New York"/>
    <x v="0"/>
    <n v="0.5"/>
    <n v="12200"/>
    <n v="6100"/>
    <n v="3050"/>
    <n v="0.5"/>
  </r>
  <r>
    <x v="0"/>
    <n v="1185732"/>
    <x v="2"/>
    <x v="0"/>
    <x v="0"/>
    <s v="New York"/>
    <x v="1"/>
    <n v="0.5"/>
    <n v="9250"/>
    <n v="4625"/>
    <n v="1387.5"/>
    <n v="0.3"/>
  </r>
  <r>
    <x v="0"/>
    <n v="1185732"/>
    <x v="2"/>
    <x v="0"/>
    <x v="0"/>
    <s v="New York"/>
    <x v="2"/>
    <n v="0.4"/>
    <n v="9500"/>
    <n v="3800"/>
    <n v="1330"/>
    <n v="0.35"/>
  </r>
  <r>
    <x v="0"/>
    <n v="1185732"/>
    <x v="2"/>
    <x v="0"/>
    <x v="0"/>
    <s v="New York"/>
    <x v="3"/>
    <n v="0.45"/>
    <n v="8000"/>
    <n v="3600"/>
    <n v="1260"/>
    <n v="0.35"/>
  </r>
  <r>
    <x v="0"/>
    <n v="1185732"/>
    <x v="2"/>
    <x v="0"/>
    <x v="0"/>
    <s v="New York"/>
    <x v="4"/>
    <n v="0.6"/>
    <n v="8500"/>
    <n v="5100"/>
    <n v="1530"/>
    <n v="0.3"/>
  </r>
  <r>
    <x v="0"/>
    <n v="1185732"/>
    <x v="2"/>
    <x v="0"/>
    <x v="0"/>
    <s v="New York"/>
    <x v="5"/>
    <n v="0.5"/>
    <n v="9500"/>
    <n v="4750"/>
    <n v="1187.5"/>
    <n v="0.25"/>
  </r>
  <r>
    <x v="0"/>
    <n v="1185732"/>
    <x v="3"/>
    <x v="0"/>
    <x v="0"/>
    <s v="New York"/>
    <x v="0"/>
    <n v="0.5"/>
    <n v="12000"/>
    <n v="6000"/>
    <n v="3000"/>
    <n v="0.5"/>
  </r>
  <r>
    <x v="0"/>
    <n v="1185732"/>
    <x v="3"/>
    <x v="0"/>
    <x v="0"/>
    <s v="New York"/>
    <x v="1"/>
    <n v="0.5"/>
    <n v="9000"/>
    <n v="4500"/>
    <n v="1350"/>
    <n v="0.3"/>
  </r>
  <r>
    <x v="0"/>
    <n v="1185732"/>
    <x v="3"/>
    <x v="0"/>
    <x v="0"/>
    <s v="New York"/>
    <x v="2"/>
    <n v="0.4"/>
    <n v="9000"/>
    <n v="3600"/>
    <n v="1260"/>
    <n v="0.35"/>
  </r>
  <r>
    <x v="0"/>
    <n v="1185732"/>
    <x v="3"/>
    <x v="0"/>
    <x v="0"/>
    <s v="New York"/>
    <x v="3"/>
    <n v="0.45"/>
    <n v="8250"/>
    <n v="3712.5"/>
    <n v="1299.375"/>
    <n v="0.35"/>
  </r>
  <r>
    <x v="0"/>
    <n v="1185732"/>
    <x v="3"/>
    <x v="0"/>
    <x v="0"/>
    <s v="New York"/>
    <x v="4"/>
    <n v="0.6"/>
    <n v="8250"/>
    <n v="4950"/>
    <n v="1485"/>
    <n v="0.3"/>
  </r>
  <r>
    <x v="0"/>
    <n v="1185732"/>
    <x v="3"/>
    <x v="0"/>
    <x v="0"/>
    <s v="New York"/>
    <x v="5"/>
    <n v="0.5"/>
    <n v="9500"/>
    <n v="4750"/>
    <n v="1187.5"/>
    <n v="0.25"/>
  </r>
  <r>
    <x v="0"/>
    <n v="1185732"/>
    <x v="4"/>
    <x v="0"/>
    <x v="0"/>
    <s v="New York"/>
    <x v="0"/>
    <n v="0.6"/>
    <n v="12200"/>
    <n v="7320"/>
    <n v="3660"/>
    <n v="0.5"/>
  </r>
  <r>
    <x v="0"/>
    <n v="1185732"/>
    <x v="4"/>
    <x v="0"/>
    <x v="0"/>
    <s v="New York"/>
    <x v="1"/>
    <n v="0.55000000000000004"/>
    <n v="9250"/>
    <n v="5087.5"/>
    <n v="1526.25"/>
    <n v="0.3"/>
  </r>
  <r>
    <x v="0"/>
    <n v="1185732"/>
    <x v="4"/>
    <x v="0"/>
    <x v="0"/>
    <s v="New York"/>
    <x v="2"/>
    <n v="0.5"/>
    <n v="9000"/>
    <n v="4500"/>
    <n v="1575"/>
    <n v="0.35"/>
  </r>
  <r>
    <x v="0"/>
    <n v="1185732"/>
    <x v="4"/>
    <x v="0"/>
    <x v="0"/>
    <s v="New York"/>
    <x v="3"/>
    <n v="0.5"/>
    <n v="8500"/>
    <n v="4250"/>
    <n v="1487.5"/>
    <n v="0.35"/>
  </r>
  <r>
    <x v="0"/>
    <n v="1185732"/>
    <x v="4"/>
    <x v="0"/>
    <x v="0"/>
    <s v="New York"/>
    <x v="4"/>
    <n v="0.6"/>
    <n v="8750"/>
    <n v="5250"/>
    <n v="1575"/>
    <n v="0.3"/>
  </r>
  <r>
    <x v="0"/>
    <n v="1185732"/>
    <x v="4"/>
    <x v="0"/>
    <x v="0"/>
    <s v="New York"/>
    <x v="5"/>
    <n v="0.65"/>
    <n v="10000"/>
    <n v="6500"/>
    <n v="1625"/>
    <n v="0.25"/>
  </r>
  <r>
    <x v="0"/>
    <n v="1185732"/>
    <x v="5"/>
    <x v="0"/>
    <x v="0"/>
    <s v="New York"/>
    <x v="0"/>
    <n v="0.6"/>
    <n v="12500"/>
    <n v="7500"/>
    <n v="3750"/>
    <n v="0.5"/>
  </r>
  <r>
    <x v="0"/>
    <n v="1185732"/>
    <x v="5"/>
    <x v="0"/>
    <x v="0"/>
    <s v="New York"/>
    <x v="1"/>
    <n v="0.55000000000000004"/>
    <n v="10000"/>
    <n v="5500"/>
    <n v="1650"/>
    <n v="0.3"/>
  </r>
  <r>
    <x v="0"/>
    <n v="1185732"/>
    <x v="5"/>
    <x v="0"/>
    <x v="0"/>
    <s v="New York"/>
    <x v="2"/>
    <n v="0.5"/>
    <n v="9250"/>
    <n v="4625"/>
    <n v="1618.75"/>
    <n v="0.35"/>
  </r>
  <r>
    <x v="0"/>
    <n v="1185732"/>
    <x v="5"/>
    <x v="0"/>
    <x v="0"/>
    <s v="New York"/>
    <x v="3"/>
    <n v="0.5"/>
    <n v="9000"/>
    <n v="4500"/>
    <n v="1575"/>
    <n v="0.35"/>
  </r>
  <r>
    <x v="0"/>
    <n v="1185732"/>
    <x v="5"/>
    <x v="0"/>
    <x v="0"/>
    <s v="New York"/>
    <x v="4"/>
    <n v="0.6"/>
    <n v="9000"/>
    <n v="5400"/>
    <n v="1620"/>
    <n v="0.3"/>
  </r>
  <r>
    <x v="0"/>
    <n v="1185732"/>
    <x v="5"/>
    <x v="0"/>
    <x v="0"/>
    <s v="New York"/>
    <x v="5"/>
    <n v="0.65"/>
    <n v="10500"/>
    <n v="6825"/>
    <n v="1706.25"/>
    <n v="0.25"/>
  </r>
  <r>
    <x v="0"/>
    <n v="1185732"/>
    <x v="6"/>
    <x v="0"/>
    <x v="0"/>
    <s v="New York"/>
    <x v="0"/>
    <n v="0.6"/>
    <n v="12750"/>
    <n v="7650"/>
    <n v="3825"/>
    <n v="0.5"/>
  </r>
  <r>
    <x v="0"/>
    <n v="1185732"/>
    <x v="6"/>
    <x v="0"/>
    <x v="0"/>
    <s v="New York"/>
    <x v="1"/>
    <n v="0.55000000000000004"/>
    <n v="10250"/>
    <n v="5637.5000000000009"/>
    <n v="1691.2500000000002"/>
    <n v="0.3"/>
  </r>
  <r>
    <x v="0"/>
    <n v="1185732"/>
    <x v="6"/>
    <x v="0"/>
    <x v="0"/>
    <s v="New York"/>
    <x v="2"/>
    <n v="0.5"/>
    <n v="9500"/>
    <n v="4750"/>
    <n v="1662.5"/>
    <n v="0.35"/>
  </r>
  <r>
    <x v="0"/>
    <n v="1185732"/>
    <x v="6"/>
    <x v="0"/>
    <x v="0"/>
    <s v="New York"/>
    <x v="3"/>
    <n v="0.5"/>
    <n v="9000"/>
    <n v="4500"/>
    <n v="1575"/>
    <n v="0.35"/>
  </r>
  <r>
    <x v="0"/>
    <n v="1185732"/>
    <x v="6"/>
    <x v="0"/>
    <x v="0"/>
    <s v="New York"/>
    <x v="4"/>
    <n v="0.6"/>
    <n v="9250"/>
    <n v="5550"/>
    <n v="1665"/>
    <n v="0.3"/>
  </r>
  <r>
    <x v="0"/>
    <n v="1185732"/>
    <x v="6"/>
    <x v="0"/>
    <x v="0"/>
    <s v="New York"/>
    <x v="5"/>
    <n v="0.65"/>
    <n v="11000"/>
    <n v="7150"/>
    <n v="1787.5"/>
    <n v="0.25"/>
  </r>
  <r>
    <x v="0"/>
    <n v="1185732"/>
    <x v="7"/>
    <x v="0"/>
    <x v="0"/>
    <s v="New York"/>
    <x v="0"/>
    <n v="0.6"/>
    <n v="12500"/>
    <n v="7500"/>
    <n v="3750"/>
    <n v="0.5"/>
  </r>
  <r>
    <x v="0"/>
    <n v="1185732"/>
    <x v="7"/>
    <x v="0"/>
    <x v="0"/>
    <s v="New York"/>
    <x v="1"/>
    <n v="0.55000000000000004"/>
    <n v="10250"/>
    <n v="5637.5000000000009"/>
    <n v="1691.2500000000002"/>
    <n v="0.3"/>
  </r>
  <r>
    <x v="0"/>
    <n v="1185732"/>
    <x v="7"/>
    <x v="0"/>
    <x v="0"/>
    <s v="New York"/>
    <x v="2"/>
    <n v="0.5"/>
    <n v="9500"/>
    <n v="4750"/>
    <n v="1662.5"/>
    <n v="0.35"/>
  </r>
  <r>
    <x v="0"/>
    <n v="1185732"/>
    <x v="7"/>
    <x v="0"/>
    <x v="0"/>
    <s v="New York"/>
    <x v="3"/>
    <n v="0.5"/>
    <n v="9250"/>
    <n v="4625"/>
    <n v="1618.75"/>
    <n v="0.35"/>
  </r>
  <r>
    <x v="0"/>
    <n v="1185732"/>
    <x v="7"/>
    <x v="0"/>
    <x v="0"/>
    <s v="New York"/>
    <x v="4"/>
    <n v="0.6"/>
    <n v="9000"/>
    <n v="5400"/>
    <n v="1620"/>
    <n v="0.3"/>
  </r>
  <r>
    <x v="0"/>
    <n v="1185732"/>
    <x v="7"/>
    <x v="0"/>
    <x v="0"/>
    <s v="New York"/>
    <x v="5"/>
    <n v="0.65"/>
    <n v="10750"/>
    <n v="6987.5"/>
    <n v="1746.875"/>
    <n v="0.25"/>
  </r>
  <r>
    <x v="0"/>
    <n v="1185732"/>
    <x v="8"/>
    <x v="0"/>
    <x v="0"/>
    <s v="New York"/>
    <x v="0"/>
    <n v="0.6"/>
    <n v="12000"/>
    <n v="7200"/>
    <n v="3600"/>
    <n v="0.5"/>
  </r>
  <r>
    <x v="0"/>
    <n v="1185732"/>
    <x v="8"/>
    <x v="0"/>
    <x v="0"/>
    <s v="New York"/>
    <x v="1"/>
    <n v="0.55000000000000004"/>
    <n v="10000"/>
    <n v="5500"/>
    <n v="1650"/>
    <n v="0.3"/>
  </r>
  <r>
    <x v="0"/>
    <n v="1185732"/>
    <x v="8"/>
    <x v="0"/>
    <x v="0"/>
    <s v="New York"/>
    <x v="2"/>
    <n v="0.5"/>
    <n v="9250"/>
    <n v="4625"/>
    <n v="1618.75"/>
    <n v="0.35"/>
  </r>
  <r>
    <x v="0"/>
    <n v="1185732"/>
    <x v="8"/>
    <x v="0"/>
    <x v="0"/>
    <s v="New York"/>
    <x v="3"/>
    <n v="0.5"/>
    <n v="9000"/>
    <n v="4500"/>
    <n v="1575"/>
    <n v="0.35"/>
  </r>
  <r>
    <x v="0"/>
    <n v="1185732"/>
    <x v="8"/>
    <x v="0"/>
    <x v="0"/>
    <s v="New York"/>
    <x v="4"/>
    <n v="0.6"/>
    <n v="9000"/>
    <n v="5400"/>
    <n v="1620"/>
    <n v="0.3"/>
  </r>
  <r>
    <x v="0"/>
    <n v="1185732"/>
    <x v="8"/>
    <x v="0"/>
    <x v="0"/>
    <s v="New York"/>
    <x v="5"/>
    <n v="0.65"/>
    <n v="10000"/>
    <n v="6500"/>
    <n v="1625"/>
    <n v="0.25"/>
  </r>
  <r>
    <x v="0"/>
    <n v="1185732"/>
    <x v="9"/>
    <x v="0"/>
    <x v="0"/>
    <s v="New York"/>
    <x v="0"/>
    <n v="0.65"/>
    <n v="11750"/>
    <n v="7637.5"/>
    <n v="3818.75"/>
    <n v="0.5"/>
  </r>
  <r>
    <x v="0"/>
    <n v="1185732"/>
    <x v="9"/>
    <x v="0"/>
    <x v="0"/>
    <s v="New York"/>
    <x v="1"/>
    <n v="0.55000000000000004"/>
    <n v="10000"/>
    <n v="5500"/>
    <n v="1650"/>
    <n v="0.3"/>
  </r>
  <r>
    <x v="0"/>
    <n v="1185732"/>
    <x v="9"/>
    <x v="0"/>
    <x v="0"/>
    <s v="New York"/>
    <x v="2"/>
    <n v="0.55000000000000004"/>
    <n v="9000"/>
    <n v="4950"/>
    <n v="1732.5"/>
    <n v="0.35"/>
  </r>
  <r>
    <x v="0"/>
    <n v="1185732"/>
    <x v="9"/>
    <x v="0"/>
    <x v="0"/>
    <s v="New York"/>
    <x v="3"/>
    <n v="0.55000000000000004"/>
    <n v="8750"/>
    <n v="4812.5"/>
    <n v="1684.375"/>
    <n v="0.35"/>
  </r>
  <r>
    <x v="0"/>
    <n v="1185732"/>
    <x v="9"/>
    <x v="0"/>
    <x v="0"/>
    <s v="New York"/>
    <x v="4"/>
    <n v="0.65"/>
    <n v="8750"/>
    <n v="5687.5"/>
    <n v="1706.25"/>
    <n v="0.3"/>
  </r>
  <r>
    <x v="0"/>
    <n v="1185732"/>
    <x v="9"/>
    <x v="0"/>
    <x v="0"/>
    <s v="New York"/>
    <x v="5"/>
    <n v="0.7"/>
    <n v="10000"/>
    <n v="7000"/>
    <n v="1750"/>
    <n v="0.25"/>
  </r>
  <r>
    <x v="0"/>
    <n v="1185732"/>
    <x v="10"/>
    <x v="0"/>
    <x v="0"/>
    <s v="New York"/>
    <x v="0"/>
    <n v="0.65"/>
    <n v="11500"/>
    <n v="7475"/>
    <n v="3737.5"/>
    <n v="0.5"/>
  </r>
  <r>
    <x v="0"/>
    <n v="1185732"/>
    <x v="10"/>
    <x v="0"/>
    <x v="0"/>
    <s v="New York"/>
    <x v="1"/>
    <n v="0.55000000000000004"/>
    <n v="9750"/>
    <n v="5362.5"/>
    <n v="1608.75"/>
    <n v="0.3"/>
  </r>
  <r>
    <x v="0"/>
    <n v="1185732"/>
    <x v="10"/>
    <x v="0"/>
    <x v="0"/>
    <s v="New York"/>
    <x v="2"/>
    <n v="0.55000000000000004"/>
    <n v="9200"/>
    <n v="5060"/>
    <n v="1771"/>
    <n v="0.35"/>
  </r>
  <r>
    <x v="0"/>
    <n v="1185732"/>
    <x v="10"/>
    <x v="0"/>
    <x v="0"/>
    <s v="New York"/>
    <x v="3"/>
    <n v="0.55000000000000004"/>
    <n v="9000"/>
    <n v="4950"/>
    <n v="1732.5"/>
    <n v="0.35"/>
  </r>
  <r>
    <x v="0"/>
    <n v="1185732"/>
    <x v="10"/>
    <x v="0"/>
    <x v="0"/>
    <s v="New York"/>
    <x v="4"/>
    <n v="0.65"/>
    <n v="8750"/>
    <n v="5687.5"/>
    <n v="1706.25"/>
    <n v="0.3"/>
  </r>
  <r>
    <x v="0"/>
    <n v="1185732"/>
    <x v="10"/>
    <x v="0"/>
    <x v="0"/>
    <s v="New York"/>
    <x v="5"/>
    <n v="0.7"/>
    <n v="9750"/>
    <n v="6825"/>
    <n v="1706.25"/>
    <n v="0.25"/>
  </r>
  <r>
    <x v="0"/>
    <n v="1185732"/>
    <x v="11"/>
    <x v="0"/>
    <x v="0"/>
    <s v="New York"/>
    <x v="0"/>
    <n v="0.65"/>
    <n v="12000"/>
    <n v="7800"/>
    <n v="3900"/>
    <n v="0.5"/>
  </r>
  <r>
    <x v="0"/>
    <n v="1185732"/>
    <x v="11"/>
    <x v="0"/>
    <x v="0"/>
    <s v="New York"/>
    <x v="1"/>
    <n v="0.55000000000000004"/>
    <n v="10000"/>
    <n v="5500"/>
    <n v="1650"/>
    <n v="0.3"/>
  </r>
  <r>
    <x v="0"/>
    <n v="1185732"/>
    <x v="11"/>
    <x v="0"/>
    <x v="0"/>
    <s v="New York"/>
    <x v="2"/>
    <n v="0.55000000000000004"/>
    <n v="9500"/>
    <n v="5225"/>
    <n v="1828.7499999999998"/>
    <n v="0.35"/>
  </r>
  <r>
    <x v="0"/>
    <n v="1185732"/>
    <x v="11"/>
    <x v="0"/>
    <x v="0"/>
    <s v="New York"/>
    <x v="3"/>
    <n v="0.55000000000000004"/>
    <n v="9000"/>
    <n v="4950"/>
    <n v="1732.5"/>
    <n v="0.35"/>
  </r>
  <r>
    <x v="0"/>
    <n v="1185732"/>
    <x v="11"/>
    <x v="0"/>
    <x v="0"/>
    <s v="New York"/>
    <x v="4"/>
    <n v="0.65"/>
    <n v="9000"/>
    <n v="5850"/>
    <n v="1755"/>
    <n v="0.3"/>
  </r>
  <r>
    <x v="0"/>
    <n v="1185732"/>
    <x v="11"/>
    <x v="0"/>
    <x v="0"/>
    <s v="New York"/>
    <x v="5"/>
    <n v="0.7"/>
    <n v="10000"/>
    <n v="7000"/>
    <n v="1750"/>
    <n v="0.25"/>
  </r>
  <r>
    <x v="1"/>
    <n v="1197831"/>
    <x v="12"/>
    <x v="1"/>
    <x v="1"/>
    <s v="Houston"/>
    <x v="0"/>
    <n v="0.25"/>
    <n v="9000"/>
    <n v="2250"/>
    <n v="787.5"/>
    <n v="0.35"/>
  </r>
  <r>
    <x v="1"/>
    <n v="1197831"/>
    <x v="12"/>
    <x v="1"/>
    <x v="1"/>
    <s v="Houston"/>
    <x v="1"/>
    <n v="0.35"/>
    <n v="9000"/>
    <n v="3150"/>
    <n v="1102.5"/>
    <n v="0.35"/>
  </r>
  <r>
    <x v="1"/>
    <n v="1197831"/>
    <x v="12"/>
    <x v="1"/>
    <x v="1"/>
    <s v="Houston"/>
    <x v="2"/>
    <n v="0.35"/>
    <n v="7000"/>
    <n v="2450"/>
    <n v="857.5"/>
    <n v="0.35"/>
  </r>
  <r>
    <x v="1"/>
    <n v="1197831"/>
    <x v="12"/>
    <x v="1"/>
    <x v="1"/>
    <s v="Houston"/>
    <x v="3"/>
    <n v="0.35"/>
    <n v="7000"/>
    <n v="2450"/>
    <n v="1102.5"/>
    <n v="0.45"/>
  </r>
  <r>
    <x v="1"/>
    <n v="1197831"/>
    <x v="12"/>
    <x v="1"/>
    <x v="1"/>
    <s v="Houston"/>
    <x v="4"/>
    <n v="0.4"/>
    <n v="5500"/>
    <n v="2200"/>
    <n v="660"/>
    <n v="0.3"/>
  </r>
  <r>
    <x v="1"/>
    <n v="1197831"/>
    <x v="12"/>
    <x v="1"/>
    <x v="1"/>
    <s v="Houston"/>
    <x v="5"/>
    <n v="0.35"/>
    <n v="7000"/>
    <n v="2450"/>
    <n v="1225"/>
    <n v="0.5"/>
  </r>
  <r>
    <x v="1"/>
    <n v="1197831"/>
    <x v="13"/>
    <x v="1"/>
    <x v="1"/>
    <s v="Houston"/>
    <x v="0"/>
    <n v="0.25"/>
    <n v="8500"/>
    <n v="2125"/>
    <n v="743.75"/>
    <n v="0.35"/>
  </r>
  <r>
    <x v="1"/>
    <n v="1197831"/>
    <x v="13"/>
    <x v="1"/>
    <x v="1"/>
    <s v="Houston"/>
    <x v="1"/>
    <n v="0.35"/>
    <n v="8500"/>
    <n v="2975"/>
    <n v="1041.25"/>
    <n v="0.35"/>
  </r>
  <r>
    <x v="1"/>
    <n v="1197831"/>
    <x v="13"/>
    <x v="1"/>
    <x v="1"/>
    <s v="Houston"/>
    <x v="2"/>
    <n v="0.35"/>
    <n v="6750"/>
    <n v="2362.5"/>
    <n v="826.875"/>
    <n v="0.35"/>
  </r>
  <r>
    <x v="1"/>
    <n v="1197831"/>
    <x v="13"/>
    <x v="1"/>
    <x v="1"/>
    <s v="Houston"/>
    <x v="3"/>
    <n v="0.35"/>
    <n v="6250"/>
    <n v="2187.5"/>
    <n v="984.375"/>
    <n v="0.45"/>
  </r>
  <r>
    <x v="1"/>
    <n v="1197831"/>
    <x v="13"/>
    <x v="1"/>
    <x v="1"/>
    <s v="Houston"/>
    <x v="4"/>
    <n v="0.4"/>
    <n v="5000"/>
    <n v="2000"/>
    <n v="600"/>
    <n v="0.3"/>
  </r>
  <r>
    <x v="1"/>
    <n v="1197831"/>
    <x v="13"/>
    <x v="1"/>
    <x v="1"/>
    <s v="Houston"/>
    <x v="5"/>
    <n v="0.35"/>
    <n v="7000"/>
    <n v="2450"/>
    <n v="1225"/>
    <n v="0.5"/>
  </r>
  <r>
    <x v="1"/>
    <n v="1197831"/>
    <x v="14"/>
    <x v="1"/>
    <x v="1"/>
    <s v="Houston"/>
    <x v="0"/>
    <n v="0.3"/>
    <n v="8750"/>
    <n v="2625"/>
    <n v="918.74999999999989"/>
    <n v="0.35"/>
  </r>
  <r>
    <x v="1"/>
    <n v="1197831"/>
    <x v="14"/>
    <x v="1"/>
    <x v="1"/>
    <s v="Houston"/>
    <x v="1"/>
    <n v="0.4"/>
    <n v="8750"/>
    <n v="3500"/>
    <n v="1225"/>
    <n v="0.35"/>
  </r>
  <r>
    <x v="1"/>
    <n v="1197831"/>
    <x v="14"/>
    <x v="1"/>
    <x v="1"/>
    <s v="Houston"/>
    <x v="2"/>
    <n v="0.35"/>
    <n v="7000"/>
    <n v="2450"/>
    <n v="857.5"/>
    <n v="0.35"/>
  </r>
  <r>
    <x v="1"/>
    <n v="1197831"/>
    <x v="14"/>
    <x v="1"/>
    <x v="1"/>
    <s v="Houston"/>
    <x v="3"/>
    <n v="0.4"/>
    <n v="6000"/>
    <n v="2400"/>
    <n v="1080"/>
    <n v="0.45"/>
  </r>
  <r>
    <x v="1"/>
    <n v="1197831"/>
    <x v="14"/>
    <x v="1"/>
    <x v="1"/>
    <s v="Houston"/>
    <x v="4"/>
    <n v="0.45"/>
    <n v="5000"/>
    <n v="2250"/>
    <n v="675"/>
    <n v="0.3"/>
  </r>
  <r>
    <x v="1"/>
    <n v="1197831"/>
    <x v="14"/>
    <x v="1"/>
    <x v="1"/>
    <s v="Houston"/>
    <x v="5"/>
    <n v="0.4"/>
    <n v="6500"/>
    <n v="2600"/>
    <n v="1300"/>
    <n v="0.5"/>
  </r>
  <r>
    <x v="1"/>
    <n v="1197831"/>
    <x v="15"/>
    <x v="1"/>
    <x v="1"/>
    <s v="Houston"/>
    <x v="0"/>
    <n v="0.3"/>
    <n v="9000"/>
    <n v="2700"/>
    <n v="944.99999999999989"/>
    <n v="0.35"/>
  </r>
  <r>
    <x v="1"/>
    <n v="1197831"/>
    <x v="15"/>
    <x v="1"/>
    <x v="1"/>
    <s v="Houston"/>
    <x v="1"/>
    <n v="0.4"/>
    <n v="9000"/>
    <n v="3600"/>
    <n v="1260"/>
    <n v="0.35"/>
  </r>
  <r>
    <x v="1"/>
    <n v="1197831"/>
    <x v="15"/>
    <x v="1"/>
    <x v="1"/>
    <s v="Houston"/>
    <x v="2"/>
    <n v="0.35"/>
    <n v="7250"/>
    <n v="2537.5"/>
    <n v="888.125"/>
    <n v="0.35"/>
  </r>
  <r>
    <x v="1"/>
    <n v="1197831"/>
    <x v="15"/>
    <x v="1"/>
    <x v="1"/>
    <s v="Houston"/>
    <x v="3"/>
    <n v="0.4"/>
    <n v="6250"/>
    <n v="2500"/>
    <n v="1125"/>
    <n v="0.45"/>
  </r>
  <r>
    <x v="1"/>
    <n v="1197831"/>
    <x v="15"/>
    <x v="1"/>
    <x v="1"/>
    <s v="Houston"/>
    <x v="4"/>
    <n v="0.45"/>
    <n v="5250"/>
    <n v="2362.5"/>
    <n v="708.75"/>
    <n v="0.3"/>
  </r>
  <r>
    <x v="1"/>
    <n v="1197831"/>
    <x v="15"/>
    <x v="1"/>
    <x v="1"/>
    <s v="Houston"/>
    <x v="5"/>
    <n v="0.4"/>
    <n v="8000"/>
    <n v="3200"/>
    <n v="1600"/>
    <n v="0.5"/>
  </r>
  <r>
    <x v="1"/>
    <n v="1197831"/>
    <x v="16"/>
    <x v="1"/>
    <x v="1"/>
    <s v="Houston"/>
    <x v="0"/>
    <n v="0.3"/>
    <n v="9250"/>
    <n v="2775"/>
    <n v="971.24999999999989"/>
    <n v="0.35"/>
  </r>
  <r>
    <x v="1"/>
    <n v="1197831"/>
    <x v="16"/>
    <x v="1"/>
    <x v="1"/>
    <s v="Houston"/>
    <x v="1"/>
    <n v="0.4"/>
    <n v="9250"/>
    <n v="3700"/>
    <n v="1295"/>
    <n v="0.35"/>
  </r>
  <r>
    <x v="1"/>
    <n v="1197831"/>
    <x v="16"/>
    <x v="1"/>
    <x v="1"/>
    <s v="Houston"/>
    <x v="2"/>
    <n v="0.35"/>
    <n v="7750"/>
    <n v="2712.5"/>
    <n v="949.37499999999989"/>
    <n v="0.35"/>
  </r>
  <r>
    <x v="1"/>
    <n v="1197831"/>
    <x v="16"/>
    <x v="1"/>
    <x v="1"/>
    <s v="Houston"/>
    <x v="3"/>
    <n v="0.4"/>
    <n v="7000"/>
    <n v="2800"/>
    <n v="1260"/>
    <n v="0.45"/>
  </r>
  <r>
    <x v="1"/>
    <n v="1197831"/>
    <x v="16"/>
    <x v="1"/>
    <x v="1"/>
    <s v="Houston"/>
    <x v="4"/>
    <n v="0.45"/>
    <n v="6000"/>
    <n v="2700"/>
    <n v="810"/>
    <n v="0.3"/>
  </r>
  <r>
    <x v="1"/>
    <n v="1197831"/>
    <x v="16"/>
    <x v="1"/>
    <x v="1"/>
    <s v="Houston"/>
    <x v="5"/>
    <n v="0.4"/>
    <n v="9500"/>
    <n v="3800"/>
    <n v="1900"/>
    <n v="0.5"/>
  </r>
  <r>
    <x v="1"/>
    <n v="1197831"/>
    <x v="17"/>
    <x v="1"/>
    <x v="1"/>
    <s v="Houston"/>
    <x v="0"/>
    <n v="0.4"/>
    <n v="9500"/>
    <n v="3800"/>
    <n v="1330"/>
    <n v="0.35"/>
  </r>
  <r>
    <x v="1"/>
    <n v="1197831"/>
    <x v="17"/>
    <x v="1"/>
    <x v="1"/>
    <s v="Houston"/>
    <x v="1"/>
    <n v="0.45"/>
    <n v="9500"/>
    <n v="4275"/>
    <n v="1496.25"/>
    <n v="0.35"/>
  </r>
  <r>
    <x v="1"/>
    <n v="1197831"/>
    <x v="17"/>
    <x v="1"/>
    <x v="1"/>
    <s v="Houston"/>
    <x v="2"/>
    <n v="0.4"/>
    <n v="8000"/>
    <n v="3200"/>
    <n v="1120"/>
    <n v="0.35"/>
  </r>
  <r>
    <x v="1"/>
    <n v="1197831"/>
    <x v="17"/>
    <x v="1"/>
    <x v="1"/>
    <s v="Houston"/>
    <x v="3"/>
    <n v="0.4"/>
    <n v="7500"/>
    <n v="3000"/>
    <n v="1350"/>
    <n v="0.45"/>
  </r>
  <r>
    <x v="1"/>
    <n v="1197831"/>
    <x v="17"/>
    <x v="1"/>
    <x v="1"/>
    <s v="Houston"/>
    <x v="4"/>
    <n v="0.45"/>
    <n v="6500"/>
    <n v="2925"/>
    <n v="877.5"/>
    <n v="0.3"/>
  </r>
  <r>
    <x v="1"/>
    <n v="1197831"/>
    <x v="17"/>
    <x v="1"/>
    <x v="1"/>
    <s v="Houston"/>
    <x v="5"/>
    <n v="0.5"/>
    <n v="10000"/>
    <n v="5000"/>
    <n v="2500"/>
    <n v="0.5"/>
  </r>
  <r>
    <x v="1"/>
    <n v="1197831"/>
    <x v="18"/>
    <x v="1"/>
    <x v="1"/>
    <s v="Houston"/>
    <x v="0"/>
    <n v="0.4"/>
    <n v="9500"/>
    <n v="3800"/>
    <n v="1330"/>
    <n v="0.35"/>
  </r>
  <r>
    <x v="1"/>
    <n v="1197831"/>
    <x v="18"/>
    <x v="1"/>
    <x v="1"/>
    <s v="Houston"/>
    <x v="1"/>
    <n v="0.45"/>
    <n v="9500"/>
    <n v="4275"/>
    <n v="1496.25"/>
    <n v="0.35"/>
  </r>
  <r>
    <x v="1"/>
    <n v="1197831"/>
    <x v="18"/>
    <x v="1"/>
    <x v="1"/>
    <s v="Houston"/>
    <x v="2"/>
    <n v="0.4"/>
    <n v="11000"/>
    <n v="4400"/>
    <n v="1540"/>
    <n v="0.35"/>
  </r>
  <r>
    <x v="1"/>
    <n v="1197831"/>
    <x v="18"/>
    <x v="1"/>
    <x v="1"/>
    <s v="Houston"/>
    <x v="3"/>
    <n v="0.4"/>
    <n v="7000"/>
    <n v="2800"/>
    <n v="1260"/>
    <n v="0.45"/>
  </r>
  <r>
    <x v="1"/>
    <n v="1197831"/>
    <x v="18"/>
    <x v="1"/>
    <x v="1"/>
    <s v="Houston"/>
    <x v="4"/>
    <n v="0.45"/>
    <n v="7000"/>
    <n v="3150"/>
    <n v="945"/>
    <n v="0.3"/>
  </r>
  <r>
    <x v="1"/>
    <n v="1197831"/>
    <x v="18"/>
    <x v="1"/>
    <x v="1"/>
    <s v="Houston"/>
    <x v="5"/>
    <n v="0.5"/>
    <n v="9750"/>
    <n v="4875"/>
    <n v="2437.5"/>
    <n v="0.5"/>
  </r>
  <r>
    <x v="1"/>
    <n v="1197831"/>
    <x v="19"/>
    <x v="1"/>
    <x v="1"/>
    <s v="Houston"/>
    <x v="0"/>
    <n v="0.4"/>
    <n v="9250"/>
    <n v="3700"/>
    <n v="1295"/>
    <n v="0.35"/>
  </r>
  <r>
    <x v="1"/>
    <n v="1197831"/>
    <x v="19"/>
    <x v="1"/>
    <x v="1"/>
    <s v="Houston"/>
    <x v="1"/>
    <n v="0.45"/>
    <n v="9250"/>
    <n v="4162.5"/>
    <n v="1456.875"/>
    <n v="0.35"/>
  </r>
  <r>
    <x v="1"/>
    <n v="1197831"/>
    <x v="19"/>
    <x v="1"/>
    <x v="1"/>
    <s v="Houston"/>
    <x v="2"/>
    <n v="0.4"/>
    <n v="11000"/>
    <n v="4400"/>
    <n v="1540"/>
    <n v="0.35"/>
  </r>
  <r>
    <x v="1"/>
    <n v="1197831"/>
    <x v="19"/>
    <x v="1"/>
    <x v="1"/>
    <s v="Houston"/>
    <x v="3"/>
    <n v="0.4"/>
    <n v="6500"/>
    <n v="2600"/>
    <n v="1170"/>
    <n v="0.45"/>
  </r>
  <r>
    <x v="1"/>
    <n v="1197831"/>
    <x v="19"/>
    <x v="1"/>
    <x v="1"/>
    <s v="Houston"/>
    <x v="4"/>
    <n v="0.45"/>
    <n v="6500"/>
    <n v="2925"/>
    <n v="877.5"/>
    <n v="0.3"/>
  </r>
  <r>
    <x v="1"/>
    <n v="1197831"/>
    <x v="19"/>
    <x v="1"/>
    <x v="1"/>
    <s v="Houston"/>
    <x v="5"/>
    <n v="0.5"/>
    <n v="9000"/>
    <n v="4500"/>
    <n v="2250"/>
    <n v="0.5"/>
  </r>
  <r>
    <x v="1"/>
    <n v="1197831"/>
    <x v="20"/>
    <x v="1"/>
    <x v="1"/>
    <s v="Houston"/>
    <x v="0"/>
    <n v="0.45"/>
    <n v="8500"/>
    <n v="3825"/>
    <n v="1338.75"/>
    <n v="0.35"/>
  </r>
  <r>
    <x v="1"/>
    <n v="1197831"/>
    <x v="20"/>
    <x v="1"/>
    <x v="1"/>
    <s v="Houston"/>
    <x v="1"/>
    <n v="0.45"/>
    <n v="8500"/>
    <n v="3825"/>
    <n v="1338.75"/>
    <n v="0.35"/>
  </r>
  <r>
    <x v="1"/>
    <n v="1197831"/>
    <x v="20"/>
    <x v="1"/>
    <x v="1"/>
    <s v="Houston"/>
    <x v="2"/>
    <n v="0.5"/>
    <n v="9000"/>
    <n v="4500"/>
    <n v="1575"/>
    <n v="0.35"/>
  </r>
  <r>
    <x v="1"/>
    <n v="1197831"/>
    <x v="20"/>
    <x v="1"/>
    <x v="1"/>
    <s v="Houston"/>
    <x v="3"/>
    <n v="0.5"/>
    <n v="6250"/>
    <n v="3125"/>
    <n v="1406.25"/>
    <n v="0.45"/>
  </r>
  <r>
    <x v="1"/>
    <n v="1197831"/>
    <x v="20"/>
    <x v="1"/>
    <x v="1"/>
    <s v="Houston"/>
    <x v="4"/>
    <n v="0.45"/>
    <n v="6250"/>
    <n v="2812.5"/>
    <n v="843.75"/>
    <n v="0.3"/>
  </r>
  <r>
    <x v="1"/>
    <n v="1197831"/>
    <x v="20"/>
    <x v="1"/>
    <x v="1"/>
    <s v="Houston"/>
    <x v="5"/>
    <n v="0.55000000000000004"/>
    <n v="8500"/>
    <n v="4675"/>
    <n v="2337.5"/>
    <n v="0.5"/>
  </r>
  <r>
    <x v="1"/>
    <n v="1197831"/>
    <x v="21"/>
    <x v="1"/>
    <x v="1"/>
    <s v="Houston"/>
    <x v="0"/>
    <n v="0.45"/>
    <n v="8000"/>
    <n v="3600"/>
    <n v="1260"/>
    <n v="0.35"/>
  </r>
  <r>
    <x v="1"/>
    <n v="1197831"/>
    <x v="21"/>
    <x v="1"/>
    <x v="1"/>
    <s v="Houston"/>
    <x v="1"/>
    <n v="0.45"/>
    <n v="8000"/>
    <n v="3600"/>
    <n v="1260"/>
    <n v="0.35"/>
  </r>
  <r>
    <x v="1"/>
    <n v="1197831"/>
    <x v="21"/>
    <x v="1"/>
    <x v="1"/>
    <s v="Houston"/>
    <x v="2"/>
    <n v="0.5"/>
    <n v="7500"/>
    <n v="3750"/>
    <n v="1312.5"/>
    <n v="0.35"/>
  </r>
  <r>
    <x v="1"/>
    <n v="1197831"/>
    <x v="21"/>
    <x v="1"/>
    <x v="1"/>
    <s v="Houston"/>
    <x v="3"/>
    <n v="0.5"/>
    <n v="6000"/>
    <n v="3000"/>
    <n v="1350"/>
    <n v="0.45"/>
  </r>
  <r>
    <x v="1"/>
    <n v="1197831"/>
    <x v="21"/>
    <x v="1"/>
    <x v="1"/>
    <s v="Houston"/>
    <x v="4"/>
    <n v="0.45"/>
    <n v="5750"/>
    <n v="2587.5"/>
    <n v="776.25"/>
    <n v="0.3"/>
  </r>
  <r>
    <x v="1"/>
    <n v="1197831"/>
    <x v="21"/>
    <x v="1"/>
    <x v="1"/>
    <s v="Houston"/>
    <x v="5"/>
    <n v="0.55000000000000004"/>
    <n v="7500"/>
    <n v="4125"/>
    <n v="2062.5"/>
    <n v="0.5"/>
  </r>
  <r>
    <x v="1"/>
    <n v="1197831"/>
    <x v="22"/>
    <x v="1"/>
    <x v="1"/>
    <s v="Houston"/>
    <x v="0"/>
    <n v="0.45"/>
    <n v="9000"/>
    <n v="4050"/>
    <n v="1417.5"/>
    <n v="0.35"/>
  </r>
  <r>
    <x v="1"/>
    <n v="1197831"/>
    <x v="22"/>
    <x v="1"/>
    <x v="1"/>
    <s v="Houston"/>
    <x v="1"/>
    <n v="0.45"/>
    <n v="9000"/>
    <n v="4050"/>
    <n v="1417.5"/>
    <n v="0.35"/>
  </r>
  <r>
    <x v="1"/>
    <n v="1197831"/>
    <x v="22"/>
    <x v="1"/>
    <x v="1"/>
    <s v="Houston"/>
    <x v="2"/>
    <n v="0.5"/>
    <n v="8250"/>
    <n v="4125"/>
    <n v="1443.75"/>
    <n v="0.35"/>
  </r>
  <r>
    <x v="1"/>
    <n v="1197831"/>
    <x v="22"/>
    <x v="1"/>
    <x v="1"/>
    <s v="Houston"/>
    <x v="3"/>
    <n v="0.5"/>
    <n v="6750"/>
    <n v="3375"/>
    <n v="1518.75"/>
    <n v="0.45"/>
  </r>
  <r>
    <x v="1"/>
    <n v="1197831"/>
    <x v="22"/>
    <x v="1"/>
    <x v="1"/>
    <s v="Houston"/>
    <x v="4"/>
    <n v="0.45"/>
    <n v="6500"/>
    <n v="2925"/>
    <n v="877.5"/>
    <n v="0.3"/>
  </r>
  <r>
    <x v="1"/>
    <n v="1197831"/>
    <x v="22"/>
    <x v="1"/>
    <x v="1"/>
    <s v="Houston"/>
    <x v="5"/>
    <n v="0.55000000000000004"/>
    <n v="8500"/>
    <n v="4675"/>
    <n v="2337.5"/>
    <n v="0.5"/>
  </r>
  <r>
    <x v="1"/>
    <n v="1197831"/>
    <x v="23"/>
    <x v="1"/>
    <x v="1"/>
    <s v="Houston"/>
    <x v="0"/>
    <n v="0.45"/>
    <n v="9500"/>
    <n v="4275"/>
    <n v="1496.25"/>
    <n v="0.35"/>
  </r>
  <r>
    <x v="1"/>
    <n v="1197831"/>
    <x v="23"/>
    <x v="1"/>
    <x v="1"/>
    <s v="Houston"/>
    <x v="1"/>
    <n v="0.45"/>
    <n v="9500"/>
    <n v="4275"/>
    <n v="1496.25"/>
    <n v="0.35"/>
  </r>
  <r>
    <x v="1"/>
    <n v="1197831"/>
    <x v="23"/>
    <x v="1"/>
    <x v="1"/>
    <s v="Houston"/>
    <x v="2"/>
    <n v="0.5"/>
    <n v="8500"/>
    <n v="4250"/>
    <n v="1487.5"/>
    <n v="0.35"/>
  </r>
  <r>
    <x v="1"/>
    <n v="1197831"/>
    <x v="23"/>
    <x v="1"/>
    <x v="1"/>
    <s v="Houston"/>
    <x v="3"/>
    <n v="0.5"/>
    <n v="7000"/>
    <n v="3500"/>
    <n v="1575"/>
    <n v="0.45"/>
  </r>
  <r>
    <x v="1"/>
    <n v="1197831"/>
    <x v="23"/>
    <x v="1"/>
    <x v="1"/>
    <s v="Houston"/>
    <x v="4"/>
    <n v="0.45"/>
    <n v="6500"/>
    <n v="2925"/>
    <n v="877.5"/>
    <n v="0.3"/>
  </r>
  <r>
    <x v="1"/>
    <n v="1197831"/>
    <x v="23"/>
    <x v="1"/>
    <x v="1"/>
    <s v="Houston"/>
    <x v="5"/>
    <n v="0.55000000000000004"/>
    <n v="9000"/>
    <n v="4950"/>
    <n v="2475"/>
    <n v="0.5"/>
  </r>
  <r>
    <x v="2"/>
    <n v="1128299"/>
    <x v="24"/>
    <x v="2"/>
    <x v="2"/>
    <s v="San Francisco"/>
    <x v="0"/>
    <n v="0.39999999999999997"/>
    <n v="7750"/>
    <n v="3099.9999999999995"/>
    <n v="1085"/>
    <n v="0.35000000000000003"/>
  </r>
  <r>
    <x v="2"/>
    <n v="1128299"/>
    <x v="24"/>
    <x v="2"/>
    <x v="2"/>
    <s v="San Francisco"/>
    <x v="1"/>
    <n v="0.5"/>
    <n v="7750"/>
    <n v="3875"/>
    <n v="775"/>
    <n v="0.2"/>
  </r>
  <r>
    <x v="2"/>
    <n v="1128299"/>
    <x v="24"/>
    <x v="2"/>
    <x v="2"/>
    <s v="San Francisco"/>
    <x v="2"/>
    <n v="0.5"/>
    <n v="7750"/>
    <n v="3875"/>
    <n v="1356.2500000000002"/>
    <n v="0.35000000000000003"/>
  </r>
  <r>
    <x v="2"/>
    <n v="1128299"/>
    <x v="24"/>
    <x v="2"/>
    <x v="2"/>
    <s v="San Francisco"/>
    <x v="3"/>
    <n v="0.5"/>
    <n v="6250"/>
    <n v="3125"/>
    <n v="937.5"/>
    <n v="0.3"/>
  </r>
  <r>
    <x v="2"/>
    <n v="1128299"/>
    <x v="24"/>
    <x v="2"/>
    <x v="2"/>
    <s v="San Francisco"/>
    <x v="4"/>
    <n v="0.55000000000000004"/>
    <n v="5750"/>
    <n v="3162.5000000000005"/>
    <n v="1581.2500000000002"/>
    <n v="0.5"/>
  </r>
  <r>
    <x v="2"/>
    <n v="1128299"/>
    <x v="24"/>
    <x v="2"/>
    <x v="2"/>
    <s v="San Francisco"/>
    <x v="5"/>
    <n v="0.5"/>
    <n v="7750"/>
    <n v="3875"/>
    <n v="581.25000000000011"/>
    <n v="0.15000000000000002"/>
  </r>
  <r>
    <x v="2"/>
    <n v="1128299"/>
    <x v="25"/>
    <x v="2"/>
    <x v="2"/>
    <s v="San Francisco"/>
    <x v="0"/>
    <n v="0.39999999999999997"/>
    <n v="8250"/>
    <n v="3299.9999999999995"/>
    <n v="1155"/>
    <n v="0.35000000000000003"/>
  </r>
  <r>
    <x v="2"/>
    <n v="1128299"/>
    <x v="25"/>
    <x v="2"/>
    <x v="2"/>
    <s v="San Francisco"/>
    <x v="1"/>
    <n v="0.5"/>
    <n v="7250"/>
    <n v="3625"/>
    <n v="725"/>
    <n v="0.2"/>
  </r>
  <r>
    <x v="2"/>
    <n v="1128299"/>
    <x v="25"/>
    <x v="2"/>
    <x v="2"/>
    <s v="San Francisco"/>
    <x v="2"/>
    <n v="0.5"/>
    <n v="7250"/>
    <n v="3625"/>
    <n v="1268.7500000000002"/>
    <n v="0.35000000000000003"/>
  </r>
  <r>
    <x v="2"/>
    <n v="1128299"/>
    <x v="25"/>
    <x v="2"/>
    <x v="2"/>
    <s v="San Francisco"/>
    <x v="3"/>
    <n v="0.5"/>
    <n v="5750"/>
    <n v="2875"/>
    <n v="862.5"/>
    <n v="0.3"/>
  </r>
  <r>
    <x v="2"/>
    <n v="1128299"/>
    <x v="25"/>
    <x v="2"/>
    <x v="2"/>
    <s v="San Francisco"/>
    <x v="4"/>
    <n v="0.55000000000000004"/>
    <n v="5000"/>
    <n v="2750"/>
    <n v="1375"/>
    <n v="0.5"/>
  </r>
  <r>
    <x v="2"/>
    <n v="1128299"/>
    <x v="25"/>
    <x v="2"/>
    <x v="2"/>
    <s v="San Francisco"/>
    <x v="5"/>
    <n v="0.5"/>
    <n v="7000"/>
    <n v="3500"/>
    <n v="525.00000000000011"/>
    <n v="0.15000000000000002"/>
  </r>
  <r>
    <x v="2"/>
    <n v="1128299"/>
    <x v="26"/>
    <x v="2"/>
    <x v="2"/>
    <s v="San Francisco"/>
    <x v="0"/>
    <n v="0.5"/>
    <n v="8500"/>
    <n v="4250"/>
    <n v="1487.5000000000002"/>
    <n v="0.35000000000000003"/>
  </r>
  <r>
    <x v="2"/>
    <n v="1128299"/>
    <x v="26"/>
    <x v="2"/>
    <x v="2"/>
    <s v="San Francisco"/>
    <x v="1"/>
    <n v="0.6"/>
    <n v="7000"/>
    <n v="4200"/>
    <n v="840"/>
    <n v="0.2"/>
  </r>
  <r>
    <x v="2"/>
    <n v="1128299"/>
    <x v="26"/>
    <x v="2"/>
    <x v="2"/>
    <s v="San Francisco"/>
    <x v="2"/>
    <n v="0.6"/>
    <n v="7000"/>
    <n v="4200"/>
    <n v="1470.0000000000002"/>
    <n v="0.35000000000000003"/>
  </r>
  <r>
    <x v="2"/>
    <n v="1128299"/>
    <x v="26"/>
    <x v="2"/>
    <x v="2"/>
    <s v="San Francisco"/>
    <x v="3"/>
    <n v="0.6"/>
    <n v="6000"/>
    <n v="3600"/>
    <n v="1080"/>
    <n v="0.3"/>
  </r>
  <r>
    <x v="2"/>
    <n v="1128299"/>
    <x v="26"/>
    <x v="2"/>
    <x v="2"/>
    <s v="San Francisco"/>
    <x v="4"/>
    <n v="0.65"/>
    <n v="5000"/>
    <n v="3250"/>
    <n v="1625"/>
    <n v="0.5"/>
  </r>
  <r>
    <x v="2"/>
    <n v="1128299"/>
    <x v="26"/>
    <x v="2"/>
    <x v="2"/>
    <s v="San Francisco"/>
    <x v="5"/>
    <n v="0.6"/>
    <n v="7000"/>
    <n v="4200"/>
    <n v="630.00000000000011"/>
    <n v="0.15000000000000002"/>
  </r>
  <r>
    <x v="2"/>
    <n v="1128299"/>
    <x v="27"/>
    <x v="2"/>
    <x v="2"/>
    <s v="San Francisco"/>
    <x v="0"/>
    <n v="0.6"/>
    <n v="8750"/>
    <n v="5250"/>
    <n v="1837.5000000000002"/>
    <n v="0.35000000000000003"/>
  </r>
  <r>
    <x v="2"/>
    <n v="1128299"/>
    <x v="27"/>
    <x v="2"/>
    <x v="2"/>
    <s v="San Francisco"/>
    <x v="1"/>
    <n v="0.65"/>
    <n v="6750"/>
    <n v="4387.5"/>
    <n v="877.5"/>
    <n v="0.2"/>
  </r>
  <r>
    <x v="2"/>
    <n v="1128299"/>
    <x v="27"/>
    <x v="2"/>
    <x v="2"/>
    <s v="San Francisco"/>
    <x v="2"/>
    <n v="0.65"/>
    <n v="7250"/>
    <n v="4712.5"/>
    <n v="1649.3750000000002"/>
    <n v="0.35000000000000003"/>
  </r>
  <r>
    <x v="2"/>
    <n v="1128299"/>
    <x v="27"/>
    <x v="2"/>
    <x v="2"/>
    <s v="San Francisco"/>
    <x v="3"/>
    <n v="0.6"/>
    <n v="6250"/>
    <n v="3750"/>
    <n v="1125"/>
    <n v="0.3"/>
  </r>
  <r>
    <x v="2"/>
    <n v="1128299"/>
    <x v="27"/>
    <x v="2"/>
    <x v="2"/>
    <s v="San Francisco"/>
    <x v="4"/>
    <n v="0.65"/>
    <n v="5250"/>
    <n v="3412.5"/>
    <n v="1706.25"/>
    <n v="0.5"/>
  </r>
  <r>
    <x v="2"/>
    <n v="1128299"/>
    <x v="27"/>
    <x v="2"/>
    <x v="2"/>
    <s v="San Francisco"/>
    <x v="5"/>
    <n v="0.8"/>
    <n v="7000"/>
    <n v="5600"/>
    <n v="840.00000000000011"/>
    <n v="0.15000000000000002"/>
  </r>
  <r>
    <x v="2"/>
    <n v="1128299"/>
    <x v="28"/>
    <x v="2"/>
    <x v="2"/>
    <s v="San Francisco"/>
    <x v="0"/>
    <n v="0.6"/>
    <n v="9000"/>
    <n v="5400"/>
    <n v="2160"/>
    <n v="0.4"/>
  </r>
  <r>
    <x v="2"/>
    <n v="1128299"/>
    <x v="28"/>
    <x v="2"/>
    <x v="2"/>
    <s v="San Francisco"/>
    <x v="1"/>
    <n v="0.65"/>
    <n v="7500"/>
    <n v="4875"/>
    <n v="1218.75"/>
    <n v="0.25"/>
  </r>
  <r>
    <x v="2"/>
    <n v="1128299"/>
    <x v="28"/>
    <x v="2"/>
    <x v="2"/>
    <s v="San Francisco"/>
    <x v="2"/>
    <n v="0.65"/>
    <n v="7500"/>
    <n v="4875"/>
    <n v="1950"/>
    <n v="0.4"/>
  </r>
  <r>
    <x v="2"/>
    <n v="1128299"/>
    <x v="28"/>
    <x v="2"/>
    <x v="2"/>
    <s v="San Francisco"/>
    <x v="3"/>
    <n v="0.6"/>
    <n v="6500"/>
    <n v="3900"/>
    <n v="1365"/>
    <n v="0.35"/>
  </r>
  <r>
    <x v="2"/>
    <n v="1128299"/>
    <x v="28"/>
    <x v="2"/>
    <x v="2"/>
    <s v="San Francisco"/>
    <x v="4"/>
    <n v="0.65"/>
    <n v="5500"/>
    <n v="3575"/>
    <n v="1966.2500000000002"/>
    <n v="0.55000000000000004"/>
  </r>
  <r>
    <x v="2"/>
    <n v="1128299"/>
    <x v="28"/>
    <x v="2"/>
    <x v="2"/>
    <s v="San Francisco"/>
    <x v="5"/>
    <n v="0.8"/>
    <n v="7250"/>
    <n v="5800"/>
    <n v="1160"/>
    <n v="0.2"/>
  </r>
  <r>
    <x v="2"/>
    <n v="1128299"/>
    <x v="29"/>
    <x v="2"/>
    <x v="2"/>
    <s v="San Francisco"/>
    <x v="0"/>
    <n v="0.6"/>
    <n v="9750"/>
    <n v="5850"/>
    <n v="2340"/>
    <n v="0.4"/>
  </r>
  <r>
    <x v="2"/>
    <n v="1128299"/>
    <x v="29"/>
    <x v="2"/>
    <x v="2"/>
    <s v="San Francisco"/>
    <x v="1"/>
    <n v="0.65"/>
    <n v="8250"/>
    <n v="5362.5"/>
    <n v="1340.625"/>
    <n v="0.25"/>
  </r>
  <r>
    <x v="2"/>
    <n v="1128299"/>
    <x v="29"/>
    <x v="2"/>
    <x v="2"/>
    <s v="San Francisco"/>
    <x v="2"/>
    <n v="0.65"/>
    <n v="8250"/>
    <n v="5362.5"/>
    <n v="2145"/>
    <n v="0.4"/>
  </r>
  <r>
    <x v="2"/>
    <n v="1128299"/>
    <x v="29"/>
    <x v="2"/>
    <x v="2"/>
    <s v="San Francisco"/>
    <x v="3"/>
    <n v="0.6"/>
    <n v="7000"/>
    <n v="4200"/>
    <n v="1470"/>
    <n v="0.35"/>
  </r>
  <r>
    <x v="2"/>
    <n v="1128299"/>
    <x v="29"/>
    <x v="2"/>
    <x v="2"/>
    <s v="San Francisco"/>
    <x v="4"/>
    <n v="0.65"/>
    <n v="5750"/>
    <n v="3737.5"/>
    <n v="2055.625"/>
    <n v="0.55000000000000004"/>
  </r>
  <r>
    <x v="2"/>
    <n v="1128299"/>
    <x v="29"/>
    <x v="2"/>
    <x v="2"/>
    <s v="San Francisco"/>
    <x v="5"/>
    <n v="0.8"/>
    <n v="8750"/>
    <n v="7000"/>
    <n v="1400"/>
    <n v="0.2"/>
  </r>
  <r>
    <x v="2"/>
    <n v="1128299"/>
    <x v="30"/>
    <x v="2"/>
    <x v="2"/>
    <s v="San Francisco"/>
    <x v="0"/>
    <n v="0.6"/>
    <n v="10250"/>
    <n v="6150"/>
    <n v="2152.5"/>
    <n v="0.35000000000000003"/>
  </r>
  <r>
    <x v="2"/>
    <n v="1128299"/>
    <x v="30"/>
    <x v="2"/>
    <x v="2"/>
    <s v="San Francisco"/>
    <x v="1"/>
    <n v="0.65"/>
    <n v="8750"/>
    <n v="5687.5"/>
    <n v="1137.5"/>
    <n v="0.2"/>
  </r>
  <r>
    <x v="2"/>
    <n v="1128299"/>
    <x v="30"/>
    <x v="2"/>
    <x v="2"/>
    <s v="San Francisco"/>
    <x v="2"/>
    <n v="0.65"/>
    <n v="8250"/>
    <n v="5362.5"/>
    <n v="1876.8750000000002"/>
    <n v="0.35000000000000003"/>
  </r>
  <r>
    <x v="2"/>
    <n v="1128299"/>
    <x v="30"/>
    <x v="2"/>
    <x v="2"/>
    <s v="San Francisco"/>
    <x v="3"/>
    <n v="0.6"/>
    <n v="7250"/>
    <n v="4350"/>
    <n v="1305"/>
    <n v="0.3"/>
  </r>
  <r>
    <x v="2"/>
    <n v="1128299"/>
    <x v="30"/>
    <x v="2"/>
    <x v="2"/>
    <s v="San Francisco"/>
    <x v="4"/>
    <n v="0.65"/>
    <n v="7750"/>
    <n v="5037.5"/>
    <n v="2518.75"/>
    <n v="0.5"/>
  </r>
  <r>
    <x v="2"/>
    <n v="1128299"/>
    <x v="30"/>
    <x v="2"/>
    <x v="2"/>
    <s v="San Francisco"/>
    <x v="5"/>
    <n v="0.8"/>
    <n v="7750"/>
    <n v="6200"/>
    <n v="930.00000000000011"/>
    <n v="0.15000000000000002"/>
  </r>
  <r>
    <x v="2"/>
    <n v="1128299"/>
    <x v="31"/>
    <x v="2"/>
    <x v="2"/>
    <s v="San Francisco"/>
    <x v="0"/>
    <n v="0.65"/>
    <n v="9750"/>
    <n v="6337.5"/>
    <n v="2218.125"/>
    <n v="0.35000000000000003"/>
  </r>
  <r>
    <x v="2"/>
    <n v="1128299"/>
    <x v="31"/>
    <x v="2"/>
    <x v="2"/>
    <s v="San Francisco"/>
    <x v="1"/>
    <n v="0.70000000000000007"/>
    <n v="9250"/>
    <n v="6475.0000000000009"/>
    <n v="1295.0000000000002"/>
    <n v="0.2"/>
  </r>
  <r>
    <x v="2"/>
    <n v="1128299"/>
    <x v="31"/>
    <x v="2"/>
    <x v="2"/>
    <s v="San Francisco"/>
    <x v="2"/>
    <n v="0.65"/>
    <n v="8000"/>
    <n v="5200"/>
    <n v="1820.0000000000002"/>
    <n v="0.35000000000000003"/>
  </r>
  <r>
    <x v="2"/>
    <n v="1128299"/>
    <x v="31"/>
    <x v="2"/>
    <x v="2"/>
    <s v="San Francisco"/>
    <x v="3"/>
    <n v="0.65"/>
    <n v="7500"/>
    <n v="4875"/>
    <n v="1462.5"/>
    <n v="0.3"/>
  </r>
  <r>
    <x v="2"/>
    <n v="1128299"/>
    <x v="31"/>
    <x v="2"/>
    <x v="2"/>
    <s v="San Francisco"/>
    <x v="4"/>
    <n v="0.75"/>
    <n v="7500"/>
    <n v="5625"/>
    <n v="2812.5"/>
    <n v="0.5"/>
  </r>
  <r>
    <x v="2"/>
    <n v="1128299"/>
    <x v="31"/>
    <x v="2"/>
    <x v="2"/>
    <s v="San Francisco"/>
    <x v="5"/>
    <n v="0.8"/>
    <n v="7250"/>
    <n v="5800"/>
    <n v="870.00000000000011"/>
    <n v="0.15000000000000002"/>
  </r>
  <r>
    <x v="2"/>
    <n v="1128299"/>
    <x v="32"/>
    <x v="2"/>
    <x v="2"/>
    <s v="San Francisco"/>
    <x v="0"/>
    <n v="0.55000000000000004"/>
    <n v="9250"/>
    <n v="5087.5"/>
    <n v="1526.2500000000002"/>
    <n v="0.30000000000000004"/>
  </r>
  <r>
    <x v="2"/>
    <n v="1128299"/>
    <x v="32"/>
    <x v="2"/>
    <x v="2"/>
    <s v="San Francisco"/>
    <x v="1"/>
    <n v="0.60000000000000009"/>
    <n v="9250"/>
    <n v="5550.0000000000009"/>
    <n v="832.50000000000011"/>
    <n v="0.15"/>
  </r>
  <r>
    <x v="2"/>
    <n v="1128299"/>
    <x v="32"/>
    <x v="2"/>
    <x v="2"/>
    <s v="San Francisco"/>
    <x v="2"/>
    <n v="0.55000000000000004"/>
    <n v="7750"/>
    <n v="4262.5"/>
    <n v="1278.7500000000002"/>
    <n v="0.30000000000000004"/>
  </r>
  <r>
    <x v="2"/>
    <n v="1128299"/>
    <x v="32"/>
    <x v="2"/>
    <x v="2"/>
    <s v="San Francisco"/>
    <x v="3"/>
    <n v="0.55000000000000004"/>
    <n v="7250"/>
    <n v="3987.5000000000005"/>
    <n v="996.875"/>
    <n v="0.24999999999999997"/>
  </r>
  <r>
    <x v="2"/>
    <n v="1128299"/>
    <x v="32"/>
    <x v="2"/>
    <x v="2"/>
    <s v="San Francisco"/>
    <x v="4"/>
    <n v="0.65"/>
    <n v="7250"/>
    <n v="4712.5"/>
    <n v="2120.6250000000005"/>
    <n v="0.45000000000000007"/>
  </r>
  <r>
    <x v="2"/>
    <n v="1128299"/>
    <x v="32"/>
    <x v="2"/>
    <x v="2"/>
    <s v="San Francisco"/>
    <x v="5"/>
    <n v="0.70000000000000007"/>
    <n v="7750"/>
    <n v="5425.0000000000009"/>
    <n v="542.50000000000011"/>
    <n v="0.1"/>
  </r>
  <r>
    <x v="2"/>
    <n v="1128299"/>
    <x v="33"/>
    <x v="2"/>
    <x v="2"/>
    <s v="San Francisco"/>
    <x v="0"/>
    <n v="0.55000000000000004"/>
    <n v="8750"/>
    <n v="4812.5"/>
    <n v="1443.7500000000002"/>
    <n v="0.30000000000000004"/>
  </r>
  <r>
    <x v="2"/>
    <n v="1128299"/>
    <x v="33"/>
    <x v="2"/>
    <x v="2"/>
    <s v="San Francisco"/>
    <x v="1"/>
    <n v="0.60000000000000009"/>
    <n v="8750"/>
    <n v="5250.0000000000009"/>
    <n v="787.50000000000011"/>
    <n v="0.15"/>
  </r>
  <r>
    <x v="2"/>
    <n v="1128299"/>
    <x v="33"/>
    <x v="2"/>
    <x v="2"/>
    <s v="San Francisco"/>
    <x v="2"/>
    <n v="0.55000000000000004"/>
    <n v="7000"/>
    <n v="3850.0000000000005"/>
    <n v="1155.0000000000002"/>
    <n v="0.30000000000000004"/>
  </r>
  <r>
    <x v="2"/>
    <n v="1128299"/>
    <x v="33"/>
    <x v="2"/>
    <x v="2"/>
    <s v="San Francisco"/>
    <x v="3"/>
    <n v="0.55000000000000004"/>
    <n v="6750"/>
    <n v="3712.5000000000005"/>
    <n v="928.125"/>
    <n v="0.24999999999999997"/>
  </r>
  <r>
    <x v="2"/>
    <n v="1128299"/>
    <x v="33"/>
    <x v="2"/>
    <x v="2"/>
    <s v="San Francisco"/>
    <x v="4"/>
    <n v="0.65"/>
    <n v="6500"/>
    <n v="4225"/>
    <n v="1901.2500000000002"/>
    <n v="0.45000000000000007"/>
  </r>
  <r>
    <x v="2"/>
    <n v="1128299"/>
    <x v="33"/>
    <x v="2"/>
    <x v="2"/>
    <s v="San Francisco"/>
    <x v="5"/>
    <n v="0.70000000000000007"/>
    <n v="7000"/>
    <n v="4900.0000000000009"/>
    <n v="490.00000000000011"/>
    <n v="0.1"/>
  </r>
  <r>
    <x v="2"/>
    <n v="1128299"/>
    <x v="34"/>
    <x v="2"/>
    <x v="2"/>
    <s v="San Francisco"/>
    <x v="0"/>
    <n v="0.55000000000000004"/>
    <n v="8750"/>
    <n v="4812.5"/>
    <n v="1443.7500000000002"/>
    <n v="0.30000000000000004"/>
  </r>
  <r>
    <x v="2"/>
    <n v="1128299"/>
    <x v="34"/>
    <x v="2"/>
    <x v="2"/>
    <s v="San Francisco"/>
    <x v="1"/>
    <n v="0.60000000000000009"/>
    <n v="8750"/>
    <n v="5250.0000000000009"/>
    <n v="787.50000000000011"/>
    <n v="0.15"/>
  </r>
  <r>
    <x v="2"/>
    <n v="1128299"/>
    <x v="34"/>
    <x v="2"/>
    <x v="2"/>
    <s v="San Francisco"/>
    <x v="2"/>
    <n v="0.55000000000000004"/>
    <n v="7250"/>
    <n v="3987.5000000000005"/>
    <n v="1196.2500000000002"/>
    <n v="0.30000000000000004"/>
  </r>
  <r>
    <x v="2"/>
    <n v="1128299"/>
    <x v="34"/>
    <x v="2"/>
    <x v="2"/>
    <s v="San Francisco"/>
    <x v="3"/>
    <n v="0.55000000000000004"/>
    <n v="7000"/>
    <n v="3850.0000000000005"/>
    <n v="962.5"/>
    <n v="0.24999999999999997"/>
  </r>
  <r>
    <x v="2"/>
    <n v="1128299"/>
    <x v="34"/>
    <x v="2"/>
    <x v="2"/>
    <s v="San Francisco"/>
    <x v="4"/>
    <n v="0.65"/>
    <n v="6500"/>
    <n v="4225"/>
    <n v="1901.2500000000002"/>
    <n v="0.45000000000000007"/>
  </r>
  <r>
    <x v="2"/>
    <n v="1128299"/>
    <x v="34"/>
    <x v="2"/>
    <x v="2"/>
    <s v="San Francisco"/>
    <x v="5"/>
    <n v="0.70000000000000007"/>
    <n v="7750"/>
    <n v="5425.0000000000009"/>
    <n v="542.50000000000011"/>
    <n v="0.1"/>
  </r>
  <r>
    <x v="2"/>
    <n v="1128299"/>
    <x v="35"/>
    <x v="2"/>
    <x v="2"/>
    <s v="San Francisco"/>
    <x v="0"/>
    <n v="0.55000000000000004"/>
    <n v="9750"/>
    <n v="5362.5"/>
    <n v="1608.7500000000002"/>
    <n v="0.30000000000000004"/>
  </r>
  <r>
    <x v="2"/>
    <n v="1128299"/>
    <x v="35"/>
    <x v="2"/>
    <x v="2"/>
    <s v="San Francisco"/>
    <x v="1"/>
    <n v="0.60000000000000009"/>
    <n v="9750"/>
    <n v="5850.0000000000009"/>
    <n v="877.50000000000011"/>
    <n v="0.15"/>
  </r>
  <r>
    <x v="2"/>
    <n v="1128299"/>
    <x v="35"/>
    <x v="2"/>
    <x v="2"/>
    <s v="San Francisco"/>
    <x v="2"/>
    <n v="0.55000000000000004"/>
    <n v="7750"/>
    <n v="4262.5"/>
    <n v="1278.7500000000002"/>
    <n v="0.30000000000000004"/>
  </r>
  <r>
    <x v="2"/>
    <n v="1128299"/>
    <x v="35"/>
    <x v="2"/>
    <x v="2"/>
    <s v="San Francisco"/>
    <x v="3"/>
    <n v="0.55000000000000004"/>
    <n v="7750"/>
    <n v="4262.5"/>
    <n v="1065.6249999999998"/>
    <n v="0.24999999999999997"/>
  </r>
  <r>
    <x v="2"/>
    <n v="1128299"/>
    <x v="35"/>
    <x v="2"/>
    <x v="2"/>
    <s v="San Francisco"/>
    <x v="4"/>
    <n v="0.65"/>
    <n v="7000"/>
    <n v="4550"/>
    <n v="2047.5000000000002"/>
    <n v="0.45000000000000007"/>
  </r>
  <r>
    <x v="2"/>
    <n v="1128299"/>
    <x v="35"/>
    <x v="2"/>
    <x v="2"/>
    <s v="San Francisco"/>
    <x v="5"/>
    <n v="0.70000000000000007"/>
    <n v="8000"/>
    <n v="5600.0000000000009"/>
    <n v="560.00000000000011"/>
    <n v="0.1"/>
  </r>
  <r>
    <x v="3"/>
    <n v="1189833"/>
    <x v="36"/>
    <x v="2"/>
    <x v="2"/>
    <s v="Los Angeles"/>
    <x v="0"/>
    <n v="0.35"/>
    <n v="7000"/>
    <n v="2450"/>
    <n v="980"/>
    <n v="0.4"/>
  </r>
  <r>
    <x v="3"/>
    <n v="1189833"/>
    <x v="36"/>
    <x v="2"/>
    <x v="2"/>
    <s v="Los Angeles"/>
    <x v="1"/>
    <n v="0.45"/>
    <n v="7000"/>
    <n v="3150"/>
    <n v="787.5"/>
    <n v="0.25"/>
  </r>
  <r>
    <x v="3"/>
    <n v="1189833"/>
    <x v="36"/>
    <x v="2"/>
    <x v="2"/>
    <s v="Los Angeles"/>
    <x v="2"/>
    <n v="0.45"/>
    <n v="7000"/>
    <n v="3150"/>
    <n v="1260"/>
    <n v="0.4"/>
  </r>
  <r>
    <x v="3"/>
    <n v="1189833"/>
    <x v="36"/>
    <x v="2"/>
    <x v="2"/>
    <s v="Los Angeles"/>
    <x v="3"/>
    <n v="0.45"/>
    <n v="5500"/>
    <n v="2475"/>
    <n v="866.25"/>
    <n v="0.35"/>
  </r>
  <r>
    <x v="3"/>
    <n v="1189833"/>
    <x v="36"/>
    <x v="2"/>
    <x v="2"/>
    <s v="Los Angeles"/>
    <x v="4"/>
    <n v="0.5"/>
    <n v="5000"/>
    <n v="2500"/>
    <n v="1375"/>
    <n v="0.55000000000000004"/>
  </r>
  <r>
    <x v="3"/>
    <n v="1189833"/>
    <x v="36"/>
    <x v="2"/>
    <x v="2"/>
    <s v="Los Angeles"/>
    <x v="5"/>
    <n v="0.45"/>
    <n v="7000"/>
    <n v="3150"/>
    <n v="630"/>
    <n v="0.2"/>
  </r>
  <r>
    <x v="3"/>
    <n v="1189833"/>
    <x v="37"/>
    <x v="2"/>
    <x v="2"/>
    <s v="Los Angeles"/>
    <x v="0"/>
    <n v="0.35"/>
    <n v="7500"/>
    <n v="2625"/>
    <n v="1050"/>
    <n v="0.4"/>
  </r>
  <r>
    <x v="3"/>
    <n v="1189833"/>
    <x v="37"/>
    <x v="2"/>
    <x v="2"/>
    <s v="Los Angeles"/>
    <x v="1"/>
    <n v="0.45"/>
    <n v="6500"/>
    <n v="2925"/>
    <n v="731.25"/>
    <n v="0.25"/>
  </r>
  <r>
    <x v="3"/>
    <n v="1189833"/>
    <x v="37"/>
    <x v="2"/>
    <x v="2"/>
    <s v="Los Angeles"/>
    <x v="2"/>
    <n v="0.45"/>
    <n v="6750"/>
    <n v="3037.5"/>
    <n v="1215"/>
    <n v="0.4"/>
  </r>
  <r>
    <x v="3"/>
    <n v="1189833"/>
    <x v="37"/>
    <x v="2"/>
    <x v="2"/>
    <s v="Los Angeles"/>
    <x v="3"/>
    <n v="0.45"/>
    <n v="5250"/>
    <n v="2362.5"/>
    <n v="826.875"/>
    <n v="0.35"/>
  </r>
  <r>
    <x v="3"/>
    <n v="1189833"/>
    <x v="37"/>
    <x v="2"/>
    <x v="2"/>
    <s v="Los Angeles"/>
    <x v="4"/>
    <n v="0.5"/>
    <n v="4500"/>
    <n v="2250"/>
    <n v="1237.5"/>
    <n v="0.55000000000000004"/>
  </r>
  <r>
    <x v="3"/>
    <n v="1189833"/>
    <x v="37"/>
    <x v="2"/>
    <x v="2"/>
    <s v="Los Angeles"/>
    <x v="5"/>
    <n v="0.45"/>
    <n v="6500"/>
    <n v="2925"/>
    <n v="585"/>
    <n v="0.2"/>
  </r>
  <r>
    <x v="3"/>
    <n v="1189833"/>
    <x v="38"/>
    <x v="2"/>
    <x v="2"/>
    <s v="Los Angeles"/>
    <x v="0"/>
    <n v="0.35"/>
    <n v="8000"/>
    <n v="2800"/>
    <n v="1120"/>
    <n v="0.4"/>
  </r>
  <r>
    <x v="3"/>
    <n v="1189833"/>
    <x v="38"/>
    <x v="2"/>
    <x v="2"/>
    <s v="Los Angeles"/>
    <x v="1"/>
    <n v="0.45"/>
    <n v="6500"/>
    <n v="2925"/>
    <n v="731.25"/>
    <n v="0.25"/>
  </r>
  <r>
    <x v="3"/>
    <n v="1189833"/>
    <x v="38"/>
    <x v="2"/>
    <x v="2"/>
    <s v="Los Angeles"/>
    <x v="2"/>
    <n v="0.45"/>
    <n v="6500"/>
    <n v="2925"/>
    <n v="1170"/>
    <n v="0.4"/>
  </r>
  <r>
    <x v="3"/>
    <n v="1189833"/>
    <x v="38"/>
    <x v="2"/>
    <x v="2"/>
    <s v="Los Angeles"/>
    <x v="3"/>
    <n v="0.45"/>
    <n v="5500"/>
    <n v="2475"/>
    <n v="866.25"/>
    <n v="0.35"/>
  </r>
  <r>
    <x v="3"/>
    <n v="1189833"/>
    <x v="38"/>
    <x v="2"/>
    <x v="2"/>
    <s v="Los Angeles"/>
    <x v="4"/>
    <n v="0.5"/>
    <n v="4250"/>
    <n v="2125"/>
    <n v="1168.75"/>
    <n v="0.55000000000000004"/>
  </r>
  <r>
    <x v="3"/>
    <n v="1189833"/>
    <x v="38"/>
    <x v="2"/>
    <x v="2"/>
    <s v="Los Angeles"/>
    <x v="5"/>
    <n v="0.45"/>
    <n v="6250"/>
    <n v="2812.5"/>
    <n v="562.5"/>
    <n v="0.2"/>
  </r>
  <r>
    <x v="3"/>
    <n v="1189833"/>
    <x v="39"/>
    <x v="2"/>
    <x v="2"/>
    <s v="Los Angeles"/>
    <x v="0"/>
    <n v="0.45"/>
    <n v="8000"/>
    <n v="3600"/>
    <n v="1440"/>
    <n v="0.4"/>
  </r>
  <r>
    <x v="3"/>
    <n v="1189833"/>
    <x v="39"/>
    <x v="2"/>
    <x v="2"/>
    <s v="Los Angeles"/>
    <x v="1"/>
    <n v="0.5"/>
    <n v="6000"/>
    <n v="3000"/>
    <n v="750"/>
    <n v="0.25"/>
  </r>
  <r>
    <x v="3"/>
    <n v="1189833"/>
    <x v="39"/>
    <x v="2"/>
    <x v="2"/>
    <s v="Los Angeles"/>
    <x v="2"/>
    <n v="0.5"/>
    <n v="6250"/>
    <n v="3125"/>
    <n v="1250"/>
    <n v="0.4"/>
  </r>
  <r>
    <x v="3"/>
    <n v="1189833"/>
    <x v="39"/>
    <x v="2"/>
    <x v="2"/>
    <s v="Los Angeles"/>
    <x v="3"/>
    <n v="0.45"/>
    <n v="5250"/>
    <n v="2362.5"/>
    <n v="826.875"/>
    <n v="0.35"/>
  </r>
  <r>
    <x v="3"/>
    <n v="1189833"/>
    <x v="39"/>
    <x v="2"/>
    <x v="2"/>
    <s v="Los Angeles"/>
    <x v="4"/>
    <n v="0.5"/>
    <n v="4250"/>
    <n v="2125"/>
    <n v="1168.75"/>
    <n v="0.55000000000000004"/>
  </r>
  <r>
    <x v="3"/>
    <n v="1189833"/>
    <x v="39"/>
    <x v="2"/>
    <x v="2"/>
    <s v="Los Angeles"/>
    <x v="5"/>
    <n v="0.65"/>
    <n v="6000"/>
    <n v="3900"/>
    <n v="780"/>
    <n v="0.2"/>
  </r>
  <r>
    <x v="3"/>
    <n v="1189833"/>
    <x v="40"/>
    <x v="2"/>
    <x v="2"/>
    <s v="Los Angeles"/>
    <x v="0"/>
    <n v="0.45"/>
    <n v="8000"/>
    <n v="3600"/>
    <n v="1440"/>
    <n v="0.4"/>
  </r>
  <r>
    <x v="3"/>
    <n v="1189833"/>
    <x v="40"/>
    <x v="2"/>
    <x v="2"/>
    <s v="Los Angeles"/>
    <x v="1"/>
    <n v="0.5"/>
    <n v="6500"/>
    <n v="3250"/>
    <n v="812.5"/>
    <n v="0.25"/>
  </r>
  <r>
    <x v="3"/>
    <n v="1189833"/>
    <x v="40"/>
    <x v="2"/>
    <x v="2"/>
    <s v="Los Angeles"/>
    <x v="2"/>
    <n v="0.5"/>
    <n v="6500"/>
    <n v="3250"/>
    <n v="1300"/>
    <n v="0.4"/>
  </r>
  <r>
    <x v="3"/>
    <n v="1189833"/>
    <x v="40"/>
    <x v="2"/>
    <x v="2"/>
    <s v="Los Angeles"/>
    <x v="3"/>
    <n v="0.45"/>
    <n v="5500"/>
    <n v="2475"/>
    <n v="866.25"/>
    <n v="0.35"/>
  </r>
  <r>
    <x v="3"/>
    <n v="1189833"/>
    <x v="40"/>
    <x v="2"/>
    <x v="2"/>
    <s v="Los Angeles"/>
    <x v="4"/>
    <n v="0.5"/>
    <n v="4500"/>
    <n v="2250"/>
    <n v="1237.5"/>
    <n v="0.55000000000000004"/>
  </r>
  <r>
    <x v="3"/>
    <n v="1189833"/>
    <x v="40"/>
    <x v="2"/>
    <x v="2"/>
    <s v="Los Angeles"/>
    <x v="5"/>
    <n v="0.65"/>
    <n v="6250"/>
    <n v="4062.5"/>
    <n v="812.5"/>
    <n v="0.2"/>
  </r>
  <r>
    <x v="3"/>
    <n v="1189833"/>
    <x v="41"/>
    <x v="2"/>
    <x v="2"/>
    <s v="Los Angeles"/>
    <x v="0"/>
    <n v="0.45"/>
    <n v="9000"/>
    <n v="4050"/>
    <n v="1620"/>
    <n v="0.4"/>
  </r>
  <r>
    <x v="3"/>
    <n v="1189833"/>
    <x v="41"/>
    <x v="2"/>
    <x v="2"/>
    <s v="Los Angeles"/>
    <x v="1"/>
    <n v="0.5"/>
    <n v="7500"/>
    <n v="3750"/>
    <n v="937.5"/>
    <n v="0.25"/>
  </r>
  <r>
    <x v="3"/>
    <n v="1189833"/>
    <x v="41"/>
    <x v="2"/>
    <x v="2"/>
    <s v="Los Angeles"/>
    <x v="2"/>
    <n v="0.5"/>
    <n v="7500"/>
    <n v="3750"/>
    <n v="1500"/>
    <n v="0.4"/>
  </r>
  <r>
    <x v="3"/>
    <n v="1189833"/>
    <x v="41"/>
    <x v="2"/>
    <x v="2"/>
    <s v="Los Angeles"/>
    <x v="3"/>
    <n v="0.45"/>
    <n v="6250"/>
    <n v="2812.5"/>
    <n v="984.37499999999989"/>
    <n v="0.35"/>
  </r>
  <r>
    <x v="3"/>
    <n v="1189833"/>
    <x v="41"/>
    <x v="2"/>
    <x v="2"/>
    <s v="Los Angeles"/>
    <x v="4"/>
    <n v="0.5"/>
    <n v="5000"/>
    <n v="2500"/>
    <n v="1375"/>
    <n v="0.55000000000000004"/>
  </r>
  <r>
    <x v="3"/>
    <n v="1189833"/>
    <x v="41"/>
    <x v="2"/>
    <x v="2"/>
    <s v="Los Angeles"/>
    <x v="5"/>
    <n v="0.65"/>
    <n v="8000"/>
    <n v="5200"/>
    <n v="1040"/>
    <n v="0.2"/>
  </r>
  <r>
    <x v="3"/>
    <n v="1189833"/>
    <x v="42"/>
    <x v="2"/>
    <x v="2"/>
    <s v="Los Angeles"/>
    <x v="0"/>
    <n v="0.45"/>
    <n v="9500"/>
    <n v="4275"/>
    <n v="1710"/>
    <n v="0.4"/>
  </r>
  <r>
    <x v="3"/>
    <n v="1189833"/>
    <x v="42"/>
    <x v="2"/>
    <x v="2"/>
    <s v="Los Angeles"/>
    <x v="1"/>
    <n v="0.5"/>
    <n v="8000"/>
    <n v="4000"/>
    <n v="1000"/>
    <n v="0.25"/>
  </r>
  <r>
    <x v="3"/>
    <n v="1189833"/>
    <x v="42"/>
    <x v="2"/>
    <x v="2"/>
    <s v="Los Angeles"/>
    <x v="2"/>
    <n v="0.5"/>
    <n v="7500"/>
    <n v="3750"/>
    <n v="1500"/>
    <n v="0.4"/>
  </r>
  <r>
    <x v="3"/>
    <n v="1189833"/>
    <x v="42"/>
    <x v="2"/>
    <x v="2"/>
    <s v="Los Angeles"/>
    <x v="3"/>
    <n v="0.45"/>
    <n v="6500"/>
    <n v="2925"/>
    <n v="1023.7499999999999"/>
    <n v="0.35"/>
  </r>
  <r>
    <x v="3"/>
    <n v="1189833"/>
    <x v="42"/>
    <x v="2"/>
    <x v="2"/>
    <s v="Los Angeles"/>
    <x v="4"/>
    <n v="0.5"/>
    <n v="7000"/>
    <n v="3500"/>
    <n v="1925.0000000000002"/>
    <n v="0.55000000000000004"/>
  </r>
  <r>
    <x v="3"/>
    <n v="1189833"/>
    <x v="42"/>
    <x v="2"/>
    <x v="2"/>
    <s v="Los Angeles"/>
    <x v="5"/>
    <n v="0.65"/>
    <n v="7000"/>
    <n v="4550"/>
    <n v="910"/>
    <n v="0.2"/>
  </r>
  <r>
    <x v="3"/>
    <n v="1189833"/>
    <x v="43"/>
    <x v="2"/>
    <x v="2"/>
    <s v="Los Angeles"/>
    <x v="0"/>
    <n v="0.5"/>
    <n v="9000"/>
    <n v="4500"/>
    <n v="1800"/>
    <n v="0.4"/>
  </r>
  <r>
    <x v="3"/>
    <n v="1189833"/>
    <x v="43"/>
    <x v="2"/>
    <x v="2"/>
    <s v="Los Angeles"/>
    <x v="1"/>
    <n v="0.55000000000000004"/>
    <n v="8500"/>
    <n v="4675"/>
    <n v="1168.75"/>
    <n v="0.25"/>
  </r>
  <r>
    <x v="3"/>
    <n v="1189833"/>
    <x v="43"/>
    <x v="2"/>
    <x v="2"/>
    <s v="Los Angeles"/>
    <x v="2"/>
    <n v="0.5"/>
    <n v="7250"/>
    <n v="3625"/>
    <n v="1450"/>
    <n v="0.4"/>
  </r>
  <r>
    <x v="3"/>
    <n v="1189833"/>
    <x v="43"/>
    <x v="2"/>
    <x v="2"/>
    <s v="Los Angeles"/>
    <x v="3"/>
    <n v="0.5"/>
    <n v="6750"/>
    <n v="3375"/>
    <n v="1181.25"/>
    <n v="0.35"/>
  </r>
  <r>
    <x v="3"/>
    <n v="1189833"/>
    <x v="43"/>
    <x v="2"/>
    <x v="2"/>
    <s v="Los Angeles"/>
    <x v="4"/>
    <n v="0.6"/>
    <n v="6750"/>
    <n v="4050"/>
    <n v="2227.5"/>
    <n v="0.55000000000000004"/>
  </r>
  <r>
    <x v="3"/>
    <n v="1189833"/>
    <x v="43"/>
    <x v="2"/>
    <x v="2"/>
    <s v="Los Angeles"/>
    <x v="5"/>
    <n v="0.65"/>
    <n v="6500"/>
    <n v="4225"/>
    <n v="845"/>
    <n v="0.2"/>
  </r>
  <r>
    <x v="3"/>
    <n v="1189833"/>
    <x v="44"/>
    <x v="2"/>
    <x v="2"/>
    <s v="Los Angeles"/>
    <x v="0"/>
    <n v="0.5"/>
    <n v="8500"/>
    <n v="4250"/>
    <n v="1700"/>
    <n v="0.4"/>
  </r>
  <r>
    <x v="3"/>
    <n v="1189833"/>
    <x v="44"/>
    <x v="2"/>
    <x v="2"/>
    <s v="Los Angeles"/>
    <x v="1"/>
    <n v="0.55000000000000004"/>
    <n v="8500"/>
    <n v="4675"/>
    <n v="1168.75"/>
    <n v="0.25"/>
  </r>
  <r>
    <x v="3"/>
    <n v="1189833"/>
    <x v="44"/>
    <x v="2"/>
    <x v="2"/>
    <s v="Los Angeles"/>
    <x v="2"/>
    <n v="0.5"/>
    <n v="7000"/>
    <n v="3500"/>
    <n v="1400"/>
    <n v="0.4"/>
  </r>
  <r>
    <x v="3"/>
    <n v="1189833"/>
    <x v="44"/>
    <x v="2"/>
    <x v="2"/>
    <s v="Los Angeles"/>
    <x v="3"/>
    <n v="0.5"/>
    <n v="6500"/>
    <n v="3250"/>
    <n v="1137.5"/>
    <n v="0.35"/>
  </r>
  <r>
    <x v="3"/>
    <n v="1189833"/>
    <x v="44"/>
    <x v="2"/>
    <x v="2"/>
    <s v="Los Angeles"/>
    <x v="4"/>
    <n v="0.6"/>
    <n v="6500"/>
    <n v="3900"/>
    <n v="2145"/>
    <n v="0.55000000000000004"/>
  </r>
  <r>
    <x v="3"/>
    <n v="1189833"/>
    <x v="44"/>
    <x v="2"/>
    <x v="2"/>
    <s v="Los Angeles"/>
    <x v="5"/>
    <n v="0.65"/>
    <n v="7000"/>
    <n v="4550"/>
    <n v="910"/>
    <n v="0.2"/>
  </r>
  <r>
    <x v="3"/>
    <n v="1189833"/>
    <x v="45"/>
    <x v="2"/>
    <x v="2"/>
    <s v="Los Angeles"/>
    <x v="0"/>
    <n v="0.5"/>
    <n v="8000"/>
    <n v="4000"/>
    <n v="1600"/>
    <n v="0.4"/>
  </r>
  <r>
    <x v="3"/>
    <n v="1189833"/>
    <x v="45"/>
    <x v="2"/>
    <x v="2"/>
    <s v="Los Angeles"/>
    <x v="1"/>
    <n v="0.55000000000000004"/>
    <n v="8000"/>
    <n v="4400"/>
    <n v="1100"/>
    <n v="0.25"/>
  </r>
  <r>
    <x v="3"/>
    <n v="1189833"/>
    <x v="45"/>
    <x v="2"/>
    <x v="2"/>
    <s v="Los Angeles"/>
    <x v="2"/>
    <n v="0.5"/>
    <n v="6500"/>
    <n v="3250"/>
    <n v="1300"/>
    <n v="0.4"/>
  </r>
  <r>
    <x v="3"/>
    <n v="1189833"/>
    <x v="45"/>
    <x v="2"/>
    <x v="2"/>
    <s v="Los Angeles"/>
    <x v="3"/>
    <n v="0.5"/>
    <n v="6250"/>
    <n v="3125"/>
    <n v="1093.75"/>
    <n v="0.35"/>
  </r>
  <r>
    <x v="3"/>
    <n v="1189833"/>
    <x v="45"/>
    <x v="2"/>
    <x v="2"/>
    <s v="Los Angeles"/>
    <x v="4"/>
    <n v="0.6"/>
    <n v="6000"/>
    <n v="3600"/>
    <n v="1980.0000000000002"/>
    <n v="0.55000000000000004"/>
  </r>
  <r>
    <x v="3"/>
    <n v="1189833"/>
    <x v="45"/>
    <x v="2"/>
    <x v="2"/>
    <s v="Los Angeles"/>
    <x v="5"/>
    <n v="0.65"/>
    <n v="6500"/>
    <n v="4225"/>
    <n v="845"/>
    <n v="0.2"/>
  </r>
  <r>
    <x v="3"/>
    <n v="1189833"/>
    <x v="46"/>
    <x v="2"/>
    <x v="2"/>
    <s v="Los Angeles"/>
    <x v="0"/>
    <n v="0.5"/>
    <n v="8250"/>
    <n v="4125"/>
    <n v="1650"/>
    <n v="0.4"/>
  </r>
  <r>
    <x v="3"/>
    <n v="1189833"/>
    <x v="46"/>
    <x v="2"/>
    <x v="2"/>
    <s v="Los Angeles"/>
    <x v="1"/>
    <n v="0.55000000000000004"/>
    <n v="8250"/>
    <n v="4537.5"/>
    <n v="1134.375"/>
    <n v="0.25"/>
  </r>
  <r>
    <x v="3"/>
    <n v="1189833"/>
    <x v="46"/>
    <x v="2"/>
    <x v="2"/>
    <s v="Los Angeles"/>
    <x v="2"/>
    <n v="0.5"/>
    <n v="6750"/>
    <n v="3375"/>
    <n v="1350"/>
    <n v="0.4"/>
  </r>
  <r>
    <x v="3"/>
    <n v="1189833"/>
    <x v="46"/>
    <x v="2"/>
    <x v="2"/>
    <s v="Los Angeles"/>
    <x v="3"/>
    <n v="0.5"/>
    <n v="6500"/>
    <n v="3250"/>
    <n v="1137.5"/>
    <n v="0.35"/>
  </r>
  <r>
    <x v="3"/>
    <n v="1189833"/>
    <x v="46"/>
    <x v="2"/>
    <x v="2"/>
    <s v="Los Angeles"/>
    <x v="4"/>
    <n v="0.6"/>
    <n v="6000"/>
    <n v="3600"/>
    <n v="1980.0000000000002"/>
    <n v="0.55000000000000004"/>
  </r>
  <r>
    <x v="3"/>
    <n v="1189833"/>
    <x v="46"/>
    <x v="2"/>
    <x v="2"/>
    <s v="Los Angeles"/>
    <x v="5"/>
    <n v="0.65"/>
    <n v="7000"/>
    <n v="4550"/>
    <n v="910"/>
    <n v="0.2"/>
  </r>
  <r>
    <x v="3"/>
    <n v="1189833"/>
    <x v="47"/>
    <x v="2"/>
    <x v="2"/>
    <s v="Los Angeles"/>
    <x v="0"/>
    <n v="0.5"/>
    <n v="9000"/>
    <n v="4500"/>
    <n v="1800"/>
    <n v="0.4"/>
  </r>
  <r>
    <x v="3"/>
    <n v="1189833"/>
    <x v="47"/>
    <x v="2"/>
    <x v="2"/>
    <s v="Los Angeles"/>
    <x v="1"/>
    <n v="0.55000000000000004"/>
    <n v="9000"/>
    <n v="4950"/>
    <n v="1237.5"/>
    <n v="0.25"/>
  </r>
  <r>
    <x v="3"/>
    <n v="1189833"/>
    <x v="47"/>
    <x v="2"/>
    <x v="2"/>
    <s v="Los Angeles"/>
    <x v="2"/>
    <n v="0.5"/>
    <n v="7000"/>
    <n v="3500"/>
    <n v="1400"/>
    <n v="0.4"/>
  </r>
  <r>
    <x v="3"/>
    <n v="1189833"/>
    <x v="47"/>
    <x v="2"/>
    <x v="2"/>
    <s v="Los Angeles"/>
    <x v="3"/>
    <n v="0.5"/>
    <n v="7000"/>
    <n v="3500"/>
    <n v="1225"/>
    <n v="0.35"/>
  </r>
  <r>
    <x v="3"/>
    <n v="1189833"/>
    <x v="47"/>
    <x v="2"/>
    <x v="2"/>
    <s v="Los Angeles"/>
    <x v="4"/>
    <n v="0.6"/>
    <n v="6250"/>
    <n v="3750"/>
    <n v="2062.5"/>
    <n v="0.55000000000000004"/>
  </r>
  <r>
    <x v="3"/>
    <n v="1189833"/>
    <x v="47"/>
    <x v="2"/>
    <x v="2"/>
    <s v="Los Angeles"/>
    <x v="5"/>
    <n v="0.65"/>
    <n v="7250"/>
    <n v="4712.5"/>
    <n v="942.5"/>
    <n v="0.2"/>
  </r>
  <r>
    <x v="0"/>
    <n v="1185732"/>
    <x v="36"/>
    <x v="3"/>
    <x v="3"/>
    <s v="Chicago"/>
    <x v="0"/>
    <n v="0.45"/>
    <n v="4750"/>
    <n v="2137.5"/>
    <n v="855"/>
    <n v="0.4"/>
  </r>
  <r>
    <x v="0"/>
    <n v="1185732"/>
    <x v="36"/>
    <x v="3"/>
    <x v="3"/>
    <s v="Chicago"/>
    <x v="1"/>
    <n v="0.45"/>
    <n v="2750"/>
    <n v="1237.5"/>
    <n v="433.125"/>
    <n v="0.35"/>
  </r>
  <r>
    <x v="0"/>
    <n v="1185732"/>
    <x v="36"/>
    <x v="3"/>
    <x v="3"/>
    <s v="Chicago"/>
    <x v="2"/>
    <n v="0.35000000000000003"/>
    <n v="2750"/>
    <n v="962.50000000000011"/>
    <n v="336.875"/>
    <n v="0.35"/>
  </r>
  <r>
    <x v="0"/>
    <n v="1185732"/>
    <x v="36"/>
    <x v="3"/>
    <x v="3"/>
    <s v="Chicago"/>
    <x v="3"/>
    <n v="0.4"/>
    <n v="1250"/>
    <n v="500"/>
    <n v="200"/>
    <n v="0.4"/>
  </r>
  <r>
    <x v="0"/>
    <n v="1185732"/>
    <x v="36"/>
    <x v="3"/>
    <x v="3"/>
    <s v="Chicago"/>
    <x v="4"/>
    <n v="0.54999999999999993"/>
    <n v="1750"/>
    <n v="962.49999999999989"/>
    <n v="336.87499999999994"/>
    <n v="0.35"/>
  </r>
  <r>
    <x v="0"/>
    <n v="1185732"/>
    <x v="36"/>
    <x v="3"/>
    <x v="3"/>
    <s v="Chicago"/>
    <x v="5"/>
    <n v="0.45"/>
    <n v="2750"/>
    <n v="1237.5"/>
    <n v="618.75"/>
    <n v="0.5"/>
  </r>
  <r>
    <x v="0"/>
    <n v="1185732"/>
    <x v="37"/>
    <x v="3"/>
    <x v="3"/>
    <s v="Chicago"/>
    <x v="0"/>
    <n v="0.45"/>
    <n v="5250"/>
    <n v="2362.5"/>
    <n v="945"/>
    <n v="0.4"/>
  </r>
  <r>
    <x v="0"/>
    <n v="1185732"/>
    <x v="37"/>
    <x v="3"/>
    <x v="3"/>
    <s v="Chicago"/>
    <x v="1"/>
    <n v="0.45"/>
    <n v="1750"/>
    <n v="787.5"/>
    <n v="275.625"/>
    <n v="0.35"/>
  </r>
  <r>
    <x v="0"/>
    <n v="1185732"/>
    <x v="37"/>
    <x v="3"/>
    <x v="3"/>
    <s v="Chicago"/>
    <x v="2"/>
    <n v="0.35000000000000003"/>
    <n v="2250"/>
    <n v="787.50000000000011"/>
    <n v="275.625"/>
    <n v="0.35"/>
  </r>
  <r>
    <x v="0"/>
    <n v="1185732"/>
    <x v="37"/>
    <x v="3"/>
    <x v="3"/>
    <s v="Chicago"/>
    <x v="3"/>
    <n v="0.4"/>
    <n v="1000"/>
    <n v="400"/>
    <n v="160"/>
    <n v="0.4"/>
  </r>
  <r>
    <x v="0"/>
    <n v="1185732"/>
    <x v="37"/>
    <x v="3"/>
    <x v="3"/>
    <s v="Chicago"/>
    <x v="4"/>
    <n v="0.54999999999999993"/>
    <n v="1750"/>
    <n v="962.49999999999989"/>
    <n v="336.87499999999994"/>
    <n v="0.35"/>
  </r>
  <r>
    <x v="0"/>
    <n v="1185732"/>
    <x v="37"/>
    <x v="3"/>
    <x v="3"/>
    <s v="Chicago"/>
    <x v="5"/>
    <n v="0.45"/>
    <n v="2750"/>
    <n v="1237.5"/>
    <n v="618.75"/>
    <n v="0.5"/>
  </r>
  <r>
    <x v="0"/>
    <n v="1185732"/>
    <x v="38"/>
    <x v="3"/>
    <x v="3"/>
    <s v="Chicago"/>
    <x v="0"/>
    <n v="0.5"/>
    <n v="4950"/>
    <n v="2475"/>
    <n v="990"/>
    <n v="0.4"/>
  </r>
  <r>
    <x v="0"/>
    <n v="1185732"/>
    <x v="38"/>
    <x v="3"/>
    <x v="3"/>
    <s v="Chicago"/>
    <x v="1"/>
    <n v="0.5"/>
    <n v="2000"/>
    <n v="1000"/>
    <n v="350"/>
    <n v="0.35"/>
  </r>
  <r>
    <x v="0"/>
    <n v="1185732"/>
    <x v="38"/>
    <x v="3"/>
    <x v="3"/>
    <s v="Chicago"/>
    <x v="2"/>
    <n v="0.4"/>
    <n v="2250"/>
    <n v="900"/>
    <n v="315"/>
    <n v="0.35"/>
  </r>
  <r>
    <x v="0"/>
    <n v="1185732"/>
    <x v="38"/>
    <x v="3"/>
    <x v="3"/>
    <s v="Chicago"/>
    <x v="3"/>
    <n v="0.45"/>
    <n v="750"/>
    <n v="337.5"/>
    <n v="135"/>
    <n v="0.4"/>
  </r>
  <r>
    <x v="0"/>
    <n v="1185732"/>
    <x v="38"/>
    <x v="3"/>
    <x v="3"/>
    <s v="Chicago"/>
    <x v="4"/>
    <n v="0.6"/>
    <n v="1250"/>
    <n v="750"/>
    <n v="262.5"/>
    <n v="0.35"/>
  </r>
  <r>
    <x v="0"/>
    <n v="1185732"/>
    <x v="38"/>
    <x v="3"/>
    <x v="3"/>
    <s v="Chicago"/>
    <x v="5"/>
    <n v="0.5"/>
    <n v="2250"/>
    <n v="1125"/>
    <n v="562.5"/>
    <n v="0.5"/>
  </r>
  <r>
    <x v="0"/>
    <n v="1185732"/>
    <x v="39"/>
    <x v="3"/>
    <x v="3"/>
    <s v="Chicago"/>
    <x v="0"/>
    <n v="0.5"/>
    <n v="4500"/>
    <n v="2250"/>
    <n v="900"/>
    <n v="0.4"/>
  </r>
  <r>
    <x v="0"/>
    <n v="1185732"/>
    <x v="39"/>
    <x v="3"/>
    <x v="3"/>
    <s v="Chicago"/>
    <x v="1"/>
    <n v="0.5"/>
    <n v="1500"/>
    <n v="750"/>
    <n v="262.5"/>
    <n v="0.35"/>
  </r>
  <r>
    <x v="0"/>
    <n v="1185732"/>
    <x v="39"/>
    <x v="3"/>
    <x v="3"/>
    <s v="Chicago"/>
    <x v="2"/>
    <n v="0.4"/>
    <n v="1500"/>
    <n v="600"/>
    <n v="210"/>
    <n v="0.35"/>
  </r>
  <r>
    <x v="0"/>
    <n v="1185732"/>
    <x v="39"/>
    <x v="3"/>
    <x v="3"/>
    <s v="Chicago"/>
    <x v="3"/>
    <n v="0.45"/>
    <n v="750"/>
    <n v="337.5"/>
    <n v="135"/>
    <n v="0.4"/>
  </r>
  <r>
    <x v="0"/>
    <n v="1185732"/>
    <x v="39"/>
    <x v="3"/>
    <x v="3"/>
    <s v="Chicago"/>
    <x v="4"/>
    <n v="0.6"/>
    <n v="1000"/>
    <n v="600"/>
    <n v="210"/>
    <n v="0.35"/>
  </r>
  <r>
    <x v="0"/>
    <n v="1185732"/>
    <x v="39"/>
    <x v="3"/>
    <x v="3"/>
    <s v="Chicago"/>
    <x v="5"/>
    <n v="0.5"/>
    <n v="2250"/>
    <n v="1125"/>
    <n v="562.5"/>
    <n v="0.5"/>
  </r>
  <r>
    <x v="0"/>
    <n v="1185732"/>
    <x v="40"/>
    <x v="3"/>
    <x v="3"/>
    <s v="Chicago"/>
    <x v="0"/>
    <n v="0.6"/>
    <n v="4950"/>
    <n v="2970"/>
    <n v="1188"/>
    <n v="0.4"/>
  </r>
  <r>
    <x v="0"/>
    <n v="1185732"/>
    <x v="40"/>
    <x v="3"/>
    <x v="3"/>
    <s v="Chicago"/>
    <x v="1"/>
    <n v="0.55000000000000004"/>
    <n v="2000"/>
    <n v="1100"/>
    <n v="385"/>
    <n v="0.35"/>
  </r>
  <r>
    <x v="0"/>
    <n v="1185732"/>
    <x v="40"/>
    <x v="3"/>
    <x v="3"/>
    <s v="Chicago"/>
    <x v="2"/>
    <n v="0.5"/>
    <n v="1750"/>
    <n v="875"/>
    <n v="306.25"/>
    <n v="0.35"/>
  </r>
  <r>
    <x v="0"/>
    <n v="1185732"/>
    <x v="40"/>
    <x v="3"/>
    <x v="3"/>
    <s v="Chicago"/>
    <x v="3"/>
    <n v="0.5"/>
    <n v="1000"/>
    <n v="500"/>
    <n v="200"/>
    <n v="0.4"/>
  </r>
  <r>
    <x v="0"/>
    <n v="1185732"/>
    <x v="40"/>
    <x v="3"/>
    <x v="3"/>
    <s v="Chicago"/>
    <x v="4"/>
    <n v="0.6"/>
    <n v="1250"/>
    <n v="750"/>
    <n v="262.5"/>
    <n v="0.35"/>
  </r>
  <r>
    <x v="0"/>
    <n v="1185732"/>
    <x v="40"/>
    <x v="3"/>
    <x v="3"/>
    <s v="Chicago"/>
    <x v="5"/>
    <n v="0.65"/>
    <n v="2500"/>
    <n v="1625"/>
    <n v="812.5"/>
    <n v="0.5"/>
  </r>
  <r>
    <x v="0"/>
    <n v="1185732"/>
    <x v="41"/>
    <x v="3"/>
    <x v="3"/>
    <s v="Chicago"/>
    <x v="0"/>
    <n v="0.5"/>
    <n v="5000"/>
    <n v="2500"/>
    <n v="1000"/>
    <n v="0.4"/>
  </r>
  <r>
    <x v="0"/>
    <n v="1185732"/>
    <x v="41"/>
    <x v="3"/>
    <x v="3"/>
    <s v="Chicago"/>
    <x v="1"/>
    <n v="0.45000000000000007"/>
    <n v="2500"/>
    <n v="1125.0000000000002"/>
    <n v="393.75000000000006"/>
    <n v="0.35"/>
  </r>
  <r>
    <x v="0"/>
    <n v="1185732"/>
    <x v="41"/>
    <x v="3"/>
    <x v="3"/>
    <s v="Chicago"/>
    <x v="2"/>
    <n v="0.4"/>
    <n v="2000"/>
    <n v="800"/>
    <n v="280"/>
    <n v="0.35"/>
  </r>
  <r>
    <x v="0"/>
    <n v="1185732"/>
    <x v="41"/>
    <x v="3"/>
    <x v="3"/>
    <s v="Chicago"/>
    <x v="3"/>
    <n v="0.4"/>
    <n v="1750"/>
    <n v="700"/>
    <n v="280"/>
    <n v="0.4"/>
  </r>
  <r>
    <x v="0"/>
    <n v="1185732"/>
    <x v="41"/>
    <x v="3"/>
    <x v="3"/>
    <s v="Chicago"/>
    <x v="4"/>
    <n v="0.5"/>
    <n v="1750"/>
    <n v="875"/>
    <n v="306.25"/>
    <n v="0.35"/>
  </r>
  <r>
    <x v="0"/>
    <n v="1185732"/>
    <x v="41"/>
    <x v="3"/>
    <x v="3"/>
    <s v="Chicago"/>
    <x v="5"/>
    <n v="0.55000000000000004"/>
    <n v="3500"/>
    <n v="1925.0000000000002"/>
    <n v="962.50000000000011"/>
    <n v="0.5"/>
  </r>
  <r>
    <x v="0"/>
    <n v="1185732"/>
    <x v="42"/>
    <x v="3"/>
    <x v="3"/>
    <s v="Chicago"/>
    <x v="0"/>
    <n v="0.5"/>
    <n v="5750"/>
    <n v="2875"/>
    <n v="1150"/>
    <n v="0.4"/>
  </r>
  <r>
    <x v="0"/>
    <n v="1185732"/>
    <x v="42"/>
    <x v="3"/>
    <x v="3"/>
    <s v="Chicago"/>
    <x v="1"/>
    <n v="0.45000000000000007"/>
    <n v="3250"/>
    <n v="1462.5000000000002"/>
    <n v="511.87500000000006"/>
    <n v="0.35"/>
  </r>
  <r>
    <x v="0"/>
    <n v="1185732"/>
    <x v="42"/>
    <x v="3"/>
    <x v="3"/>
    <s v="Chicago"/>
    <x v="2"/>
    <n v="0.4"/>
    <n v="2500"/>
    <n v="1000"/>
    <n v="350"/>
    <n v="0.35"/>
  </r>
  <r>
    <x v="0"/>
    <n v="1185732"/>
    <x v="42"/>
    <x v="3"/>
    <x v="3"/>
    <s v="Chicago"/>
    <x v="3"/>
    <n v="0.4"/>
    <n v="2000"/>
    <n v="800"/>
    <n v="320"/>
    <n v="0.4"/>
  </r>
  <r>
    <x v="0"/>
    <n v="1185732"/>
    <x v="42"/>
    <x v="3"/>
    <x v="3"/>
    <s v="Chicago"/>
    <x v="4"/>
    <n v="0.5"/>
    <n v="2250"/>
    <n v="1125"/>
    <n v="393.75"/>
    <n v="0.35"/>
  </r>
  <r>
    <x v="0"/>
    <n v="1185732"/>
    <x v="42"/>
    <x v="3"/>
    <x v="3"/>
    <s v="Chicago"/>
    <x v="5"/>
    <n v="0.55000000000000004"/>
    <n v="4000"/>
    <n v="2200"/>
    <n v="1100"/>
    <n v="0.5"/>
  </r>
  <r>
    <x v="0"/>
    <n v="1185732"/>
    <x v="43"/>
    <x v="3"/>
    <x v="3"/>
    <s v="Chicago"/>
    <x v="0"/>
    <n v="0.5"/>
    <n v="5500"/>
    <n v="2750"/>
    <n v="1100"/>
    <n v="0.4"/>
  </r>
  <r>
    <x v="0"/>
    <n v="1185732"/>
    <x v="43"/>
    <x v="3"/>
    <x v="3"/>
    <s v="Chicago"/>
    <x v="1"/>
    <n v="0.45000000000000007"/>
    <n v="3250"/>
    <n v="1462.5000000000002"/>
    <n v="511.87500000000006"/>
    <n v="0.35"/>
  </r>
  <r>
    <x v="0"/>
    <n v="1185732"/>
    <x v="43"/>
    <x v="3"/>
    <x v="3"/>
    <s v="Chicago"/>
    <x v="2"/>
    <n v="0.4"/>
    <n v="2500"/>
    <n v="1000"/>
    <n v="350"/>
    <n v="0.35"/>
  </r>
  <r>
    <x v="0"/>
    <n v="1185732"/>
    <x v="43"/>
    <x v="3"/>
    <x v="3"/>
    <s v="Chicago"/>
    <x v="3"/>
    <n v="0.4"/>
    <n v="2250"/>
    <n v="900"/>
    <n v="360"/>
    <n v="0.4"/>
  </r>
  <r>
    <x v="0"/>
    <n v="1185732"/>
    <x v="43"/>
    <x v="3"/>
    <x v="3"/>
    <s v="Chicago"/>
    <x v="4"/>
    <n v="0.5"/>
    <n v="2000"/>
    <n v="1000"/>
    <n v="350"/>
    <n v="0.35"/>
  </r>
  <r>
    <x v="0"/>
    <n v="1185732"/>
    <x v="43"/>
    <x v="3"/>
    <x v="3"/>
    <s v="Chicago"/>
    <x v="5"/>
    <n v="0.55000000000000004"/>
    <n v="3750"/>
    <n v="2062.5"/>
    <n v="1031.25"/>
    <n v="0.5"/>
  </r>
  <r>
    <x v="0"/>
    <n v="1185732"/>
    <x v="44"/>
    <x v="3"/>
    <x v="3"/>
    <s v="Chicago"/>
    <x v="0"/>
    <n v="0.5"/>
    <n v="5000"/>
    <n v="2500"/>
    <n v="1000"/>
    <n v="0.4"/>
  </r>
  <r>
    <x v="0"/>
    <n v="1185732"/>
    <x v="44"/>
    <x v="3"/>
    <x v="3"/>
    <s v="Chicago"/>
    <x v="1"/>
    <n v="0.45000000000000007"/>
    <n v="3000"/>
    <n v="1350.0000000000002"/>
    <n v="472.50000000000006"/>
    <n v="0.35"/>
  </r>
  <r>
    <x v="0"/>
    <n v="1185732"/>
    <x v="44"/>
    <x v="3"/>
    <x v="3"/>
    <s v="Chicago"/>
    <x v="2"/>
    <n v="0.4"/>
    <n v="2000"/>
    <n v="800"/>
    <n v="280"/>
    <n v="0.35"/>
  </r>
  <r>
    <x v="0"/>
    <n v="1185732"/>
    <x v="44"/>
    <x v="3"/>
    <x v="3"/>
    <s v="Chicago"/>
    <x v="3"/>
    <n v="0.4"/>
    <n v="1750"/>
    <n v="700"/>
    <n v="280"/>
    <n v="0.4"/>
  </r>
  <r>
    <x v="0"/>
    <n v="1185732"/>
    <x v="44"/>
    <x v="3"/>
    <x v="3"/>
    <s v="Chicago"/>
    <x v="4"/>
    <n v="0.5"/>
    <n v="1750"/>
    <n v="875"/>
    <n v="306.25"/>
    <n v="0.35"/>
  </r>
  <r>
    <x v="0"/>
    <n v="1185732"/>
    <x v="44"/>
    <x v="3"/>
    <x v="3"/>
    <s v="Chicago"/>
    <x v="5"/>
    <n v="0.55000000000000004"/>
    <n v="2500"/>
    <n v="1375"/>
    <n v="687.5"/>
    <n v="0.5"/>
  </r>
  <r>
    <x v="0"/>
    <n v="1185732"/>
    <x v="45"/>
    <x v="3"/>
    <x v="3"/>
    <s v="Chicago"/>
    <x v="0"/>
    <n v="0.6"/>
    <n v="4250"/>
    <n v="2550"/>
    <n v="1020"/>
    <n v="0.4"/>
  </r>
  <r>
    <x v="0"/>
    <n v="1185732"/>
    <x v="45"/>
    <x v="3"/>
    <x v="3"/>
    <s v="Chicago"/>
    <x v="1"/>
    <n v="0.5"/>
    <n v="2500"/>
    <n v="1250"/>
    <n v="437.5"/>
    <n v="0.35"/>
  </r>
  <r>
    <x v="0"/>
    <n v="1185732"/>
    <x v="45"/>
    <x v="3"/>
    <x v="3"/>
    <s v="Chicago"/>
    <x v="2"/>
    <n v="0.5"/>
    <n v="1500"/>
    <n v="750"/>
    <n v="262.5"/>
    <n v="0.35"/>
  </r>
  <r>
    <x v="0"/>
    <n v="1185732"/>
    <x v="45"/>
    <x v="3"/>
    <x v="3"/>
    <s v="Chicago"/>
    <x v="3"/>
    <n v="0.5"/>
    <n v="1250"/>
    <n v="625"/>
    <n v="250"/>
    <n v="0.4"/>
  </r>
  <r>
    <x v="0"/>
    <n v="1185732"/>
    <x v="45"/>
    <x v="3"/>
    <x v="3"/>
    <s v="Chicago"/>
    <x v="4"/>
    <n v="0.6"/>
    <n v="1250"/>
    <n v="750"/>
    <n v="262.5"/>
    <n v="0.35"/>
  </r>
  <r>
    <x v="0"/>
    <n v="1185732"/>
    <x v="45"/>
    <x v="3"/>
    <x v="3"/>
    <s v="Chicago"/>
    <x v="5"/>
    <n v="0.64999999999999991"/>
    <n v="2500"/>
    <n v="1624.9999999999998"/>
    <n v="812.49999999999989"/>
    <n v="0.5"/>
  </r>
  <r>
    <x v="0"/>
    <n v="1185732"/>
    <x v="46"/>
    <x v="3"/>
    <x v="3"/>
    <s v="Chicago"/>
    <x v="0"/>
    <n v="0.6"/>
    <n v="4000"/>
    <n v="2400"/>
    <n v="960"/>
    <n v="0.4"/>
  </r>
  <r>
    <x v="0"/>
    <n v="1185732"/>
    <x v="46"/>
    <x v="3"/>
    <x v="3"/>
    <s v="Chicago"/>
    <x v="1"/>
    <n v="0.5"/>
    <n v="2500"/>
    <n v="1250"/>
    <n v="437.5"/>
    <n v="0.35"/>
  </r>
  <r>
    <x v="0"/>
    <n v="1185732"/>
    <x v="46"/>
    <x v="3"/>
    <x v="3"/>
    <s v="Chicago"/>
    <x v="2"/>
    <n v="0.5"/>
    <n v="1950"/>
    <n v="975"/>
    <n v="341.25"/>
    <n v="0.35"/>
  </r>
  <r>
    <x v="0"/>
    <n v="1185732"/>
    <x v="46"/>
    <x v="3"/>
    <x v="3"/>
    <s v="Chicago"/>
    <x v="3"/>
    <n v="0.5"/>
    <n v="1750"/>
    <n v="875"/>
    <n v="350"/>
    <n v="0.4"/>
  </r>
  <r>
    <x v="0"/>
    <n v="1185732"/>
    <x v="46"/>
    <x v="3"/>
    <x v="3"/>
    <s v="Chicago"/>
    <x v="4"/>
    <n v="0.6"/>
    <n v="1500"/>
    <n v="900"/>
    <n v="315"/>
    <n v="0.35"/>
  </r>
  <r>
    <x v="0"/>
    <n v="1185732"/>
    <x v="46"/>
    <x v="3"/>
    <x v="3"/>
    <s v="Chicago"/>
    <x v="5"/>
    <n v="0.64999999999999991"/>
    <n v="2500"/>
    <n v="1624.9999999999998"/>
    <n v="812.49999999999989"/>
    <n v="0.5"/>
  </r>
  <r>
    <x v="0"/>
    <n v="1185732"/>
    <x v="47"/>
    <x v="3"/>
    <x v="3"/>
    <s v="Chicago"/>
    <x v="0"/>
    <n v="0.6"/>
    <n v="5000"/>
    <n v="3000"/>
    <n v="1200"/>
    <n v="0.4"/>
  </r>
  <r>
    <x v="0"/>
    <n v="1185732"/>
    <x v="47"/>
    <x v="3"/>
    <x v="3"/>
    <s v="Chicago"/>
    <x v="1"/>
    <n v="0.5"/>
    <n v="3000"/>
    <n v="1500"/>
    <n v="525"/>
    <n v="0.35"/>
  </r>
  <r>
    <x v="0"/>
    <n v="1185732"/>
    <x v="47"/>
    <x v="3"/>
    <x v="3"/>
    <s v="Chicago"/>
    <x v="2"/>
    <n v="0.5"/>
    <n v="2500"/>
    <n v="1250"/>
    <n v="437.5"/>
    <n v="0.35"/>
  </r>
  <r>
    <x v="0"/>
    <n v="1185732"/>
    <x v="47"/>
    <x v="3"/>
    <x v="3"/>
    <s v="Chicago"/>
    <x v="3"/>
    <n v="0.5"/>
    <n v="2000"/>
    <n v="1000"/>
    <n v="400"/>
    <n v="0.4"/>
  </r>
  <r>
    <x v="0"/>
    <n v="1185732"/>
    <x v="47"/>
    <x v="3"/>
    <x v="3"/>
    <s v="Chicago"/>
    <x v="4"/>
    <n v="0.6"/>
    <n v="2000"/>
    <n v="1200"/>
    <n v="420"/>
    <n v="0.35"/>
  </r>
  <r>
    <x v="0"/>
    <n v="1185732"/>
    <x v="47"/>
    <x v="3"/>
    <x v="3"/>
    <s v="Chicago"/>
    <x v="5"/>
    <n v="0.64999999999999991"/>
    <n v="3000"/>
    <n v="1949.9999999999998"/>
    <n v="974.99999999999989"/>
    <n v="0.5"/>
  </r>
  <r>
    <x v="1"/>
    <n v="1197831"/>
    <x v="12"/>
    <x v="1"/>
    <x v="1"/>
    <s v="Dallas"/>
    <x v="0"/>
    <n v="0.2"/>
    <n v="7250"/>
    <n v="1450"/>
    <n v="435"/>
    <n v="0.3"/>
  </r>
  <r>
    <x v="1"/>
    <n v="1197831"/>
    <x v="12"/>
    <x v="1"/>
    <x v="1"/>
    <s v="Dallas"/>
    <x v="1"/>
    <n v="0.3"/>
    <n v="7250"/>
    <n v="2175"/>
    <n v="652.5"/>
    <n v="0.3"/>
  </r>
  <r>
    <x v="1"/>
    <n v="1197831"/>
    <x v="12"/>
    <x v="1"/>
    <x v="1"/>
    <s v="Dallas"/>
    <x v="2"/>
    <n v="0.3"/>
    <n v="5250"/>
    <n v="1575"/>
    <n v="472.5"/>
    <n v="0.3"/>
  </r>
  <r>
    <x v="1"/>
    <n v="1197831"/>
    <x v="12"/>
    <x v="1"/>
    <x v="1"/>
    <s v="Dallas"/>
    <x v="3"/>
    <n v="0.35"/>
    <n v="5250"/>
    <n v="1837.4999999999998"/>
    <n v="735"/>
    <n v="0.4"/>
  </r>
  <r>
    <x v="1"/>
    <n v="1197831"/>
    <x v="12"/>
    <x v="1"/>
    <x v="1"/>
    <s v="Dallas"/>
    <x v="4"/>
    <n v="0.4"/>
    <n v="3750"/>
    <n v="1500"/>
    <n v="375"/>
    <n v="0.25"/>
  </r>
  <r>
    <x v="1"/>
    <n v="1197831"/>
    <x v="12"/>
    <x v="1"/>
    <x v="1"/>
    <s v="Dallas"/>
    <x v="5"/>
    <n v="0.35"/>
    <n v="5250"/>
    <n v="1837.4999999999998"/>
    <n v="826.87499999999989"/>
    <n v="0.45"/>
  </r>
  <r>
    <x v="1"/>
    <n v="1197831"/>
    <x v="13"/>
    <x v="1"/>
    <x v="1"/>
    <s v="Dallas"/>
    <x v="0"/>
    <n v="0.25"/>
    <n v="6750"/>
    <n v="1687.5"/>
    <n v="506.25"/>
    <n v="0.3"/>
  </r>
  <r>
    <x v="1"/>
    <n v="1197831"/>
    <x v="13"/>
    <x v="1"/>
    <x v="1"/>
    <s v="Dallas"/>
    <x v="1"/>
    <n v="0.35"/>
    <n v="6500"/>
    <n v="2275"/>
    <n v="682.5"/>
    <n v="0.3"/>
  </r>
  <r>
    <x v="1"/>
    <n v="1197831"/>
    <x v="13"/>
    <x v="1"/>
    <x v="1"/>
    <s v="Dallas"/>
    <x v="2"/>
    <n v="0.35"/>
    <n v="4750"/>
    <n v="1662.5"/>
    <n v="498.75"/>
    <n v="0.3"/>
  </r>
  <r>
    <x v="1"/>
    <n v="1197831"/>
    <x v="13"/>
    <x v="1"/>
    <x v="1"/>
    <s v="Dallas"/>
    <x v="3"/>
    <n v="0.35"/>
    <n v="4250"/>
    <n v="1487.5"/>
    <n v="595"/>
    <n v="0.4"/>
  </r>
  <r>
    <x v="1"/>
    <n v="1197831"/>
    <x v="13"/>
    <x v="1"/>
    <x v="1"/>
    <s v="Dallas"/>
    <x v="4"/>
    <n v="0.4"/>
    <n v="3000"/>
    <n v="1200"/>
    <n v="300"/>
    <n v="0.25"/>
  </r>
  <r>
    <x v="1"/>
    <n v="1197831"/>
    <x v="13"/>
    <x v="1"/>
    <x v="1"/>
    <s v="Dallas"/>
    <x v="5"/>
    <n v="0.35"/>
    <n v="5000"/>
    <n v="1750"/>
    <n v="787.5"/>
    <n v="0.45"/>
  </r>
  <r>
    <x v="1"/>
    <n v="1197831"/>
    <x v="14"/>
    <x v="1"/>
    <x v="1"/>
    <s v="Dallas"/>
    <x v="0"/>
    <n v="0.3"/>
    <n v="6750"/>
    <n v="2025"/>
    <n v="708.75"/>
    <n v="0.35"/>
  </r>
  <r>
    <x v="1"/>
    <n v="1197831"/>
    <x v="14"/>
    <x v="1"/>
    <x v="1"/>
    <s v="Dallas"/>
    <x v="1"/>
    <n v="0.4"/>
    <n v="6750"/>
    <n v="2700"/>
    <n v="944.99999999999989"/>
    <n v="0.35"/>
  </r>
  <r>
    <x v="1"/>
    <n v="1197831"/>
    <x v="14"/>
    <x v="1"/>
    <x v="1"/>
    <s v="Dallas"/>
    <x v="2"/>
    <n v="0.3"/>
    <n v="5000"/>
    <n v="1500"/>
    <n v="525"/>
    <n v="0.35"/>
  </r>
  <r>
    <x v="1"/>
    <n v="1197831"/>
    <x v="14"/>
    <x v="1"/>
    <x v="1"/>
    <s v="Dallas"/>
    <x v="3"/>
    <n v="0.35000000000000003"/>
    <n v="4000"/>
    <n v="1400.0000000000002"/>
    <n v="630.00000000000011"/>
    <n v="0.45"/>
  </r>
  <r>
    <x v="1"/>
    <n v="1197831"/>
    <x v="14"/>
    <x v="1"/>
    <x v="1"/>
    <s v="Dallas"/>
    <x v="4"/>
    <n v="0.4"/>
    <n v="3000"/>
    <n v="1200"/>
    <n v="360"/>
    <n v="0.3"/>
  </r>
  <r>
    <x v="1"/>
    <n v="1197831"/>
    <x v="14"/>
    <x v="1"/>
    <x v="1"/>
    <s v="Dallas"/>
    <x v="5"/>
    <n v="0.35000000000000003"/>
    <n v="4500"/>
    <n v="1575.0000000000002"/>
    <n v="787.50000000000011"/>
    <n v="0.5"/>
  </r>
  <r>
    <x v="1"/>
    <n v="1197831"/>
    <x v="15"/>
    <x v="1"/>
    <x v="1"/>
    <s v="Dallas"/>
    <x v="0"/>
    <n v="0.19999999999999998"/>
    <n v="7000"/>
    <n v="1399.9999999999998"/>
    <n v="489.99999999999989"/>
    <n v="0.35"/>
  </r>
  <r>
    <x v="1"/>
    <n v="1197831"/>
    <x v="15"/>
    <x v="1"/>
    <x v="1"/>
    <s v="Dallas"/>
    <x v="1"/>
    <n v="0.30000000000000004"/>
    <n v="7000"/>
    <n v="2100.0000000000005"/>
    <n v="735.00000000000011"/>
    <n v="0.35"/>
  </r>
  <r>
    <x v="1"/>
    <n v="1197831"/>
    <x v="15"/>
    <x v="1"/>
    <x v="1"/>
    <s v="Dallas"/>
    <x v="2"/>
    <n v="0.24999999999999997"/>
    <n v="5250"/>
    <n v="1312.4999999999998"/>
    <n v="459.37499999999989"/>
    <n v="0.35"/>
  </r>
  <r>
    <x v="1"/>
    <n v="1197831"/>
    <x v="15"/>
    <x v="1"/>
    <x v="1"/>
    <s v="Dallas"/>
    <x v="3"/>
    <n v="0.30000000000000004"/>
    <n v="4250"/>
    <n v="1275.0000000000002"/>
    <n v="573.75000000000011"/>
    <n v="0.45"/>
  </r>
  <r>
    <x v="1"/>
    <n v="1197831"/>
    <x v="15"/>
    <x v="1"/>
    <x v="1"/>
    <s v="Dallas"/>
    <x v="4"/>
    <n v="0.35"/>
    <n v="3250"/>
    <n v="1137.5"/>
    <n v="341.25"/>
    <n v="0.3"/>
  </r>
  <r>
    <x v="1"/>
    <n v="1197831"/>
    <x v="15"/>
    <x v="1"/>
    <x v="1"/>
    <s v="Dallas"/>
    <x v="5"/>
    <n v="0.30000000000000004"/>
    <n v="6000"/>
    <n v="1800.0000000000002"/>
    <n v="900.00000000000011"/>
    <n v="0.5"/>
  </r>
  <r>
    <x v="1"/>
    <n v="1197831"/>
    <x v="16"/>
    <x v="1"/>
    <x v="1"/>
    <s v="Dallas"/>
    <x v="0"/>
    <n v="0.19999999999999998"/>
    <n v="7500"/>
    <n v="1499.9999999999998"/>
    <n v="524.99999999999989"/>
    <n v="0.35"/>
  </r>
  <r>
    <x v="1"/>
    <n v="1197831"/>
    <x v="16"/>
    <x v="1"/>
    <x v="1"/>
    <s v="Dallas"/>
    <x v="1"/>
    <n v="0.30000000000000004"/>
    <n v="7750"/>
    <n v="2325.0000000000005"/>
    <n v="813.75000000000011"/>
    <n v="0.35"/>
  </r>
  <r>
    <x v="1"/>
    <n v="1197831"/>
    <x v="16"/>
    <x v="1"/>
    <x v="1"/>
    <s v="Dallas"/>
    <x v="2"/>
    <n v="0.24999999999999997"/>
    <n v="6250"/>
    <n v="1562.4999999999998"/>
    <n v="546.87499999999989"/>
    <n v="0.35"/>
  </r>
  <r>
    <x v="1"/>
    <n v="1197831"/>
    <x v="16"/>
    <x v="1"/>
    <x v="1"/>
    <s v="Dallas"/>
    <x v="3"/>
    <n v="0.35000000000000003"/>
    <n v="5500"/>
    <n v="1925.0000000000002"/>
    <n v="866.25000000000011"/>
    <n v="0.45"/>
  </r>
  <r>
    <x v="1"/>
    <n v="1197831"/>
    <x v="16"/>
    <x v="1"/>
    <x v="1"/>
    <s v="Dallas"/>
    <x v="4"/>
    <n v="0.5"/>
    <n v="4500"/>
    <n v="2250"/>
    <n v="675"/>
    <n v="0.3"/>
  </r>
  <r>
    <x v="1"/>
    <n v="1197831"/>
    <x v="16"/>
    <x v="1"/>
    <x v="1"/>
    <s v="Dallas"/>
    <x v="5"/>
    <n v="0.45"/>
    <n v="8000"/>
    <n v="3600"/>
    <n v="1800"/>
    <n v="0.5"/>
  </r>
  <r>
    <x v="1"/>
    <n v="1197831"/>
    <x v="17"/>
    <x v="1"/>
    <x v="1"/>
    <s v="Dallas"/>
    <x v="0"/>
    <n v="0.45"/>
    <n v="8000"/>
    <n v="3600"/>
    <n v="1260"/>
    <n v="0.35"/>
  </r>
  <r>
    <x v="1"/>
    <n v="1197831"/>
    <x v="17"/>
    <x v="1"/>
    <x v="1"/>
    <s v="Dallas"/>
    <x v="1"/>
    <n v="0.5"/>
    <n v="8000"/>
    <n v="4000"/>
    <n v="1400"/>
    <n v="0.35"/>
  </r>
  <r>
    <x v="1"/>
    <n v="1197831"/>
    <x v="17"/>
    <x v="1"/>
    <x v="1"/>
    <s v="Dallas"/>
    <x v="2"/>
    <n v="0.45"/>
    <n v="6500"/>
    <n v="2925"/>
    <n v="1023.7499999999999"/>
    <n v="0.35"/>
  </r>
  <r>
    <x v="1"/>
    <n v="1197831"/>
    <x v="17"/>
    <x v="1"/>
    <x v="1"/>
    <s v="Dallas"/>
    <x v="3"/>
    <n v="0.45"/>
    <n v="6000"/>
    <n v="2700"/>
    <n v="1215"/>
    <n v="0.45"/>
  </r>
  <r>
    <x v="1"/>
    <n v="1197831"/>
    <x v="17"/>
    <x v="1"/>
    <x v="1"/>
    <s v="Dallas"/>
    <x v="4"/>
    <n v="0.5"/>
    <n v="5000"/>
    <n v="2500"/>
    <n v="750"/>
    <n v="0.3"/>
  </r>
  <r>
    <x v="1"/>
    <n v="1197831"/>
    <x v="17"/>
    <x v="1"/>
    <x v="1"/>
    <s v="Dallas"/>
    <x v="5"/>
    <n v="0.55000000000000004"/>
    <n v="8750"/>
    <n v="4812.5"/>
    <n v="2406.25"/>
    <n v="0.5"/>
  </r>
  <r>
    <x v="1"/>
    <n v="1197831"/>
    <x v="18"/>
    <x v="1"/>
    <x v="1"/>
    <s v="Dallas"/>
    <x v="0"/>
    <n v="0.45"/>
    <n v="8250"/>
    <n v="3712.5"/>
    <n v="1484.9999999999998"/>
    <n v="0.39999999999999997"/>
  </r>
  <r>
    <x v="1"/>
    <n v="1197831"/>
    <x v="18"/>
    <x v="1"/>
    <x v="1"/>
    <s v="Dallas"/>
    <x v="1"/>
    <n v="0.5"/>
    <n v="8250"/>
    <n v="4125"/>
    <n v="1649.9999999999998"/>
    <n v="0.39999999999999997"/>
  </r>
  <r>
    <x v="1"/>
    <n v="1197831"/>
    <x v="18"/>
    <x v="1"/>
    <x v="1"/>
    <s v="Dallas"/>
    <x v="2"/>
    <n v="0.45"/>
    <n v="9750"/>
    <n v="4387.5"/>
    <n v="1754.9999999999998"/>
    <n v="0.39999999999999997"/>
  </r>
  <r>
    <x v="1"/>
    <n v="1197831"/>
    <x v="18"/>
    <x v="1"/>
    <x v="1"/>
    <s v="Dallas"/>
    <x v="3"/>
    <n v="0.45"/>
    <n v="5750"/>
    <n v="2587.5"/>
    <n v="1293.75"/>
    <n v="0.5"/>
  </r>
  <r>
    <x v="1"/>
    <n v="1197831"/>
    <x v="18"/>
    <x v="1"/>
    <x v="1"/>
    <s v="Dallas"/>
    <x v="4"/>
    <n v="0.5"/>
    <n v="5750"/>
    <n v="2875"/>
    <n v="1006.2499999999999"/>
    <n v="0.35"/>
  </r>
  <r>
    <x v="1"/>
    <n v="1197831"/>
    <x v="18"/>
    <x v="1"/>
    <x v="1"/>
    <s v="Dallas"/>
    <x v="5"/>
    <n v="0.6"/>
    <n v="8500"/>
    <n v="5100"/>
    <n v="2805"/>
    <n v="0.55000000000000004"/>
  </r>
  <r>
    <x v="1"/>
    <n v="1197831"/>
    <x v="19"/>
    <x v="1"/>
    <x v="1"/>
    <s v="Dallas"/>
    <x v="0"/>
    <n v="0.5"/>
    <n v="8000"/>
    <n v="4000"/>
    <n v="1599.9999999999998"/>
    <n v="0.39999999999999997"/>
  </r>
  <r>
    <x v="1"/>
    <n v="1197831"/>
    <x v="19"/>
    <x v="1"/>
    <x v="1"/>
    <s v="Dallas"/>
    <x v="1"/>
    <n v="0.55000000000000004"/>
    <n v="8000"/>
    <n v="4400"/>
    <n v="1759.9999999999998"/>
    <n v="0.39999999999999997"/>
  </r>
  <r>
    <x v="1"/>
    <n v="1197831"/>
    <x v="19"/>
    <x v="1"/>
    <x v="1"/>
    <s v="Dallas"/>
    <x v="2"/>
    <n v="0.5"/>
    <n v="9750"/>
    <n v="4875"/>
    <n v="1949.9999999999998"/>
    <n v="0.39999999999999997"/>
  </r>
  <r>
    <x v="1"/>
    <n v="1197831"/>
    <x v="19"/>
    <x v="1"/>
    <x v="1"/>
    <s v="Dallas"/>
    <x v="3"/>
    <n v="0.5"/>
    <n v="5250"/>
    <n v="2625"/>
    <n v="1312.5"/>
    <n v="0.5"/>
  </r>
  <r>
    <x v="1"/>
    <n v="1197831"/>
    <x v="19"/>
    <x v="1"/>
    <x v="1"/>
    <s v="Dallas"/>
    <x v="4"/>
    <n v="0.55000000000000004"/>
    <n v="5250"/>
    <n v="2887.5000000000005"/>
    <n v="1010.6250000000001"/>
    <n v="0.35"/>
  </r>
  <r>
    <x v="1"/>
    <n v="1197831"/>
    <x v="19"/>
    <x v="1"/>
    <x v="1"/>
    <s v="Dallas"/>
    <x v="5"/>
    <n v="0.6"/>
    <n v="7750"/>
    <n v="4650"/>
    <n v="2557.5"/>
    <n v="0.55000000000000004"/>
  </r>
  <r>
    <x v="1"/>
    <n v="1197831"/>
    <x v="20"/>
    <x v="1"/>
    <x v="1"/>
    <s v="Dallas"/>
    <x v="0"/>
    <n v="0.55000000000000004"/>
    <n v="7250"/>
    <n v="3987.5000000000005"/>
    <n v="1595"/>
    <n v="0.39999999999999997"/>
  </r>
  <r>
    <x v="1"/>
    <n v="1197831"/>
    <x v="20"/>
    <x v="1"/>
    <x v="1"/>
    <s v="Dallas"/>
    <x v="1"/>
    <n v="0.55000000000000004"/>
    <n v="6750"/>
    <n v="3712.5000000000005"/>
    <n v="1485"/>
    <n v="0.39999999999999997"/>
  </r>
  <r>
    <x v="1"/>
    <n v="1197831"/>
    <x v="20"/>
    <x v="1"/>
    <x v="1"/>
    <s v="Dallas"/>
    <x v="2"/>
    <n v="0.6"/>
    <n v="7250"/>
    <n v="4350"/>
    <n v="1739.9999999999998"/>
    <n v="0.39999999999999997"/>
  </r>
  <r>
    <x v="1"/>
    <n v="1197831"/>
    <x v="20"/>
    <x v="1"/>
    <x v="1"/>
    <s v="Dallas"/>
    <x v="3"/>
    <n v="0.6"/>
    <n v="4500"/>
    <n v="2700"/>
    <n v="1350"/>
    <n v="0.5"/>
  </r>
  <r>
    <x v="1"/>
    <n v="1197831"/>
    <x v="20"/>
    <x v="1"/>
    <x v="1"/>
    <s v="Dallas"/>
    <x v="4"/>
    <n v="0.55000000000000004"/>
    <n v="4500"/>
    <n v="2475"/>
    <n v="866.25"/>
    <n v="0.35"/>
  </r>
  <r>
    <x v="1"/>
    <n v="1197831"/>
    <x v="20"/>
    <x v="1"/>
    <x v="1"/>
    <s v="Dallas"/>
    <x v="5"/>
    <n v="0.5"/>
    <n v="6750"/>
    <n v="3375"/>
    <n v="1856.2500000000002"/>
    <n v="0.55000000000000004"/>
  </r>
  <r>
    <x v="1"/>
    <n v="1197831"/>
    <x v="21"/>
    <x v="1"/>
    <x v="1"/>
    <s v="Dallas"/>
    <x v="0"/>
    <n v="0.4"/>
    <n v="6250"/>
    <n v="2500"/>
    <n v="999.99999999999989"/>
    <n v="0.39999999999999997"/>
  </r>
  <r>
    <x v="1"/>
    <n v="1197831"/>
    <x v="21"/>
    <x v="1"/>
    <x v="1"/>
    <s v="Dallas"/>
    <x v="1"/>
    <n v="0.4"/>
    <n v="6250"/>
    <n v="2500"/>
    <n v="999.99999999999989"/>
    <n v="0.39999999999999997"/>
  </r>
  <r>
    <x v="1"/>
    <n v="1197831"/>
    <x v="21"/>
    <x v="1"/>
    <x v="1"/>
    <s v="Dallas"/>
    <x v="2"/>
    <n v="0.45"/>
    <n v="5750"/>
    <n v="2587.5"/>
    <n v="1035"/>
    <n v="0.39999999999999997"/>
  </r>
  <r>
    <x v="1"/>
    <n v="1197831"/>
    <x v="21"/>
    <x v="1"/>
    <x v="1"/>
    <s v="Dallas"/>
    <x v="3"/>
    <n v="0.45"/>
    <n v="4250"/>
    <n v="1912.5"/>
    <n v="956.25"/>
    <n v="0.5"/>
  </r>
  <r>
    <x v="1"/>
    <n v="1197831"/>
    <x v="21"/>
    <x v="1"/>
    <x v="1"/>
    <s v="Dallas"/>
    <x v="4"/>
    <n v="0.4"/>
    <n v="4000"/>
    <n v="1600"/>
    <n v="560"/>
    <n v="0.35"/>
  </r>
  <r>
    <x v="1"/>
    <n v="1197831"/>
    <x v="21"/>
    <x v="1"/>
    <x v="1"/>
    <s v="Dallas"/>
    <x v="5"/>
    <n v="0.5"/>
    <n v="5750"/>
    <n v="2875"/>
    <n v="1581.2500000000002"/>
    <n v="0.55000000000000004"/>
  </r>
  <r>
    <x v="1"/>
    <n v="1197831"/>
    <x v="22"/>
    <x v="1"/>
    <x v="1"/>
    <s v="Dallas"/>
    <x v="0"/>
    <n v="0.4"/>
    <n v="7250"/>
    <n v="2900"/>
    <n v="1160"/>
    <n v="0.39999999999999997"/>
  </r>
  <r>
    <x v="1"/>
    <n v="1197831"/>
    <x v="22"/>
    <x v="1"/>
    <x v="1"/>
    <s v="Dallas"/>
    <x v="1"/>
    <n v="0.4"/>
    <n v="7250"/>
    <n v="2900"/>
    <n v="1160"/>
    <n v="0.39999999999999997"/>
  </r>
  <r>
    <x v="1"/>
    <n v="1197831"/>
    <x v="22"/>
    <x v="1"/>
    <x v="1"/>
    <s v="Dallas"/>
    <x v="2"/>
    <n v="0.65"/>
    <n v="6500"/>
    <n v="4225"/>
    <n v="1689.9999999999998"/>
    <n v="0.39999999999999997"/>
  </r>
  <r>
    <x v="1"/>
    <n v="1197831"/>
    <x v="22"/>
    <x v="1"/>
    <x v="1"/>
    <s v="Dallas"/>
    <x v="3"/>
    <n v="0.65"/>
    <n v="5000"/>
    <n v="3250"/>
    <n v="1625"/>
    <n v="0.5"/>
  </r>
  <r>
    <x v="1"/>
    <n v="1197831"/>
    <x v="22"/>
    <x v="1"/>
    <x v="1"/>
    <s v="Dallas"/>
    <x v="4"/>
    <n v="0.6"/>
    <n v="4750"/>
    <n v="2850"/>
    <n v="997.49999999999989"/>
    <n v="0.35"/>
  </r>
  <r>
    <x v="1"/>
    <n v="1197831"/>
    <x v="22"/>
    <x v="1"/>
    <x v="1"/>
    <s v="Dallas"/>
    <x v="5"/>
    <n v="0.70000000000000007"/>
    <n v="6750"/>
    <n v="4725"/>
    <n v="2598.75"/>
    <n v="0.55000000000000004"/>
  </r>
  <r>
    <x v="1"/>
    <n v="1197831"/>
    <x v="23"/>
    <x v="1"/>
    <x v="1"/>
    <s v="Dallas"/>
    <x v="0"/>
    <n v="0.6"/>
    <n v="8250"/>
    <n v="4950"/>
    <n v="1979.9999999999998"/>
    <n v="0.39999999999999997"/>
  </r>
  <r>
    <x v="1"/>
    <n v="1197831"/>
    <x v="23"/>
    <x v="1"/>
    <x v="1"/>
    <s v="Dallas"/>
    <x v="1"/>
    <n v="0.6"/>
    <n v="8250"/>
    <n v="4950"/>
    <n v="1979.9999999999998"/>
    <n v="0.39999999999999997"/>
  </r>
  <r>
    <x v="1"/>
    <n v="1197831"/>
    <x v="23"/>
    <x v="1"/>
    <x v="1"/>
    <s v="Dallas"/>
    <x v="2"/>
    <n v="0.65"/>
    <n v="7250"/>
    <n v="4712.5"/>
    <n v="1884.9999999999998"/>
    <n v="0.39999999999999997"/>
  </r>
  <r>
    <x v="1"/>
    <n v="1197831"/>
    <x v="23"/>
    <x v="1"/>
    <x v="1"/>
    <s v="Dallas"/>
    <x v="3"/>
    <n v="0.65"/>
    <n v="5750"/>
    <n v="3737.5"/>
    <n v="1868.75"/>
    <n v="0.5"/>
  </r>
  <r>
    <x v="1"/>
    <n v="1197831"/>
    <x v="23"/>
    <x v="1"/>
    <x v="1"/>
    <s v="Dallas"/>
    <x v="4"/>
    <n v="0.6"/>
    <n v="5250"/>
    <n v="3150"/>
    <n v="1102.5"/>
    <n v="0.35"/>
  </r>
  <r>
    <x v="1"/>
    <n v="1197831"/>
    <x v="23"/>
    <x v="1"/>
    <x v="1"/>
    <s v="Dallas"/>
    <x v="5"/>
    <n v="0.70000000000000007"/>
    <n v="7750"/>
    <n v="5425.0000000000009"/>
    <n v="2983.7500000000009"/>
    <n v="0.55000000000000004"/>
  </r>
  <r>
    <x v="0"/>
    <n v="1185732"/>
    <x v="48"/>
    <x v="0"/>
    <x v="4"/>
    <s v="Philadelphia"/>
    <x v="0"/>
    <n v="0.45"/>
    <n v="4250"/>
    <n v="1912.5"/>
    <n v="1051.875"/>
    <n v="0.55000000000000004"/>
  </r>
  <r>
    <x v="0"/>
    <n v="1185732"/>
    <x v="48"/>
    <x v="0"/>
    <x v="4"/>
    <s v="Philadelphia"/>
    <x v="1"/>
    <n v="0.45"/>
    <n v="2250"/>
    <n v="1012.5"/>
    <n v="354.375"/>
    <n v="0.35"/>
  </r>
  <r>
    <x v="0"/>
    <n v="1185732"/>
    <x v="48"/>
    <x v="0"/>
    <x v="4"/>
    <s v="Philadelphia"/>
    <x v="2"/>
    <n v="0.35000000000000003"/>
    <n v="2250"/>
    <n v="787.50000000000011"/>
    <n v="315"/>
    <n v="0.39999999999999997"/>
  </r>
  <r>
    <x v="0"/>
    <n v="1185732"/>
    <x v="48"/>
    <x v="0"/>
    <x v="4"/>
    <s v="Philadelphia"/>
    <x v="3"/>
    <n v="0.4"/>
    <n v="750"/>
    <n v="300"/>
    <n v="119.99999999999999"/>
    <n v="0.39999999999999997"/>
  </r>
  <r>
    <x v="0"/>
    <n v="1185732"/>
    <x v="48"/>
    <x v="0"/>
    <x v="4"/>
    <s v="Philadelphia"/>
    <x v="4"/>
    <n v="0.54999999999999993"/>
    <n v="1250"/>
    <n v="687.49999999999989"/>
    <n v="240.62499999999994"/>
    <n v="0.35"/>
  </r>
  <r>
    <x v="0"/>
    <n v="1185732"/>
    <x v="48"/>
    <x v="0"/>
    <x v="4"/>
    <s v="Philadelphia"/>
    <x v="5"/>
    <n v="0.45"/>
    <n v="2250"/>
    <n v="1012.5"/>
    <n v="303.75"/>
    <n v="0.3"/>
  </r>
  <r>
    <x v="0"/>
    <n v="1185732"/>
    <x v="49"/>
    <x v="0"/>
    <x v="4"/>
    <s v="Philadelphia"/>
    <x v="0"/>
    <n v="0.45"/>
    <n v="4750"/>
    <n v="2137.5"/>
    <n v="1175.625"/>
    <n v="0.55000000000000004"/>
  </r>
  <r>
    <x v="0"/>
    <n v="1185732"/>
    <x v="49"/>
    <x v="0"/>
    <x v="4"/>
    <s v="Philadelphia"/>
    <x v="1"/>
    <n v="0.45"/>
    <n v="1250"/>
    <n v="562.5"/>
    <n v="196.875"/>
    <n v="0.35"/>
  </r>
  <r>
    <x v="0"/>
    <n v="1185732"/>
    <x v="49"/>
    <x v="0"/>
    <x v="4"/>
    <s v="Philadelphia"/>
    <x v="2"/>
    <n v="0.35000000000000003"/>
    <n v="1750"/>
    <n v="612.50000000000011"/>
    <n v="245.00000000000003"/>
    <n v="0.39999999999999997"/>
  </r>
  <r>
    <x v="0"/>
    <n v="1185732"/>
    <x v="49"/>
    <x v="0"/>
    <x v="4"/>
    <s v="Philadelphia"/>
    <x v="3"/>
    <n v="0.4"/>
    <n v="500"/>
    <n v="200"/>
    <n v="80"/>
    <n v="0.39999999999999997"/>
  </r>
  <r>
    <x v="0"/>
    <n v="1185732"/>
    <x v="49"/>
    <x v="0"/>
    <x v="4"/>
    <s v="Philadelphia"/>
    <x v="4"/>
    <n v="0.54999999999999993"/>
    <n v="1250"/>
    <n v="687.49999999999989"/>
    <n v="240.62499999999994"/>
    <n v="0.35"/>
  </r>
  <r>
    <x v="0"/>
    <n v="1185732"/>
    <x v="49"/>
    <x v="0"/>
    <x v="4"/>
    <s v="Philadelphia"/>
    <x v="5"/>
    <n v="0.45"/>
    <n v="2250"/>
    <n v="1012.5"/>
    <n v="303.75"/>
    <n v="0.3"/>
  </r>
  <r>
    <x v="0"/>
    <n v="1185732"/>
    <x v="14"/>
    <x v="0"/>
    <x v="4"/>
    <s v="Philadelphia"/>
    <x v="0"/>
    <n v="0.5"/>
    <n v="4450"/>
    <n v="2225"/>
    <n v="1223.75"/>
    <n v="0.55000000000000004"/>
  </r>
  <r>
    <x v="0"/>
    <n v="1185732"/>
    <x v="14"/>
    <x v="0"/>
    <x v="4"/>
    <s v="Philadelphia"/>
    <x v="1"/>
    <n v="0.5"/>
    <n v="1500"/>
    <n v="750"/>
    <n v="262.5"/>
    <n v="0.35"/>
  </r>
  <r>
    <x v="0"/>
    <n v="1185732"/>
    <x v="14"/>
    <x v="0"/>
    <x v="4"/>
    <s v="Philadelphia"/>
    <x v="2"/>
    <n v="0.4"/>
    <n v="1750"/>
    <n v="700"/>
    <n v="280"/>
    <n v="0.39999999999999997"/>
  </r>
  <r>
    <x v="0"/>
    <n v="1185732"/>
    <x v="14"/>
    <x v="0"/>
    <x v="4"/>
    <s v="Philadelphia"/>
    <x v="3"/>
    <n v="0.45"/>
    <n v="250"/>
    <n v="112.5"/>
    <n v="44.999999999999993"/>
    <n v="0.39999999999999997"/>
  </r>
  <r>
    <x v="0"/>
    <n v="1185732"/>
    <x v="14"/>
    <x v="0"/>
    <x v="4"/>
    <s v="Philadelphia"/>
    <x v="4"/>
    <n v="0.6"/>
    <n v="750"/>
    <n v="450"/>
    <n v="135"/>
    <n v="0.3"/>
  </r>
  <r>
    <x v="0"/>
    <n v="1185732"/>
    <x v="14"/>
    <x v="0"/>
    <x v="4"/>
    <s v="Philadelphia"/>
    <x v="5"/>
    <n v="0.5"/>
    <n v="1750"/>
    <n v="875"/>
    <n v="218.75"/>
    <n v="0.25"/>
  </r>
  <r>
    <x v="0"/>
    <n v="1185732"/>
    <x v="50"/>
    <x v="0"/>
    <x v="4"/>
    <s v="Philadelphia"/>
    <x v="0"/>
    <n v="0.5"/>
    <n v="4500"/>
    <n v="2250"/>
    <n v="1125"/>
    <n v="0.5"/>
  </r>
  <r>
    <x v="0"/>
    <n v="1185732"/>
    <x v="50"/>
    <x v="0"/>
    <x v="4"/>
    <s v="Philadelphia"/>
    <x v="1"/>
    <n v="0.5"/>
    <n v="1500"/>
    <n v="750"/>
    <n v="225"/>
    <n v="0.3"/>
  </r>
  <r>
    <x v="0"/>
    <n v="1185732"/>
    <x v="50"/>
    <x v="0"/>
    <x v="4"/>
    <s v="Philadelphia"/>
    <x v="2"/>
    <n v="0.4"/>
    <n v="1500"/>
    <n v="600"/>
    <n v="210"/>
    <n v="0.35"/>
  </r>
  <r>
    <x v="0"/>
    <n v="1185732"/>
    <x v="50"/>
    <x v="0"/>
    <x v="4"/>
    <s v="Philadelphia"/>
    <x v="3"/>
    <n v="0.45"/>
    <n v="750"/>
    <n v="337.5"/>
    <n v="118.12499999999999"/>
    <n v="0.35"/>
  </r>
  <r>
    <x v="0"/>
    <n v="1185732"/>
    <x v="50"/>
    <x v="0"/>
    <x v="4"/>
    <s v="Philadelphia"/>
    <x v="4"/>
    <n v="0.6"/>
    <n v="750"/>
    <n v="450"/>
    <n v="135"/>
    <n v="0.3"/>
  </r>
  <r>
    <x v="0"/>
    <n v="1185732"/>
    <x v="50"/>
    <x v="0"/>
    <x v="4"/>
    <s v="Philadelphia"/>
    <x v="5"/>
    <n v="0.5"/>
    <n v="2000"/>
    <n v="1000"/>
    <n v="250"/>
    <n v="0.25"/>
  </r>
  <r>
    <x v="0"/>
    <n v="1185732"/>
    <x v="51"/>
    <x v="0"/>
    <x v="4"/>
    <s v="Philadelphia"/>
    <x v="0"/>
    <n v="0.6"/>
    <n v="4700"/>
    <n v="2820"/>
    <n v="1410"/>
    <n v="0.5"/>
  </r>
  <r>
    <x v="0"/>
    <n v="1185732"/>
    <x v="51"/>
    <x v="0"/>
    <x v="4"/>
    <s v="Philadelphia"/>
    <x v="1"/>
    <n v="0.60000000000000009"/>
    <n v="1750"/>
    <n v="1050.0000000000002"/>
    <n v="315.00000000000006"/>
    <n v="0.3"/>
  </r>
  <r>
    <x v="0"/>
    <n v="1185732"/>
    <x v="51"/>
    <x v="0"/>
    <x v="4"/>
    <s v="Philadelphia"/>
    <x v="2"/>
    <n v="0.55000000000000004"/>
    <n v="1500"/>
    <n v="825.00000000000011"/>
    <n v="288.75"/>
    <n v="0.35"/>
  </r>
  <r>
    <x v="0"/>
    <n v="1185732"/>
    <x v="51"/>
    <x v="0"/>
    <x v="4"/>
    <s v="Philadelphia"/>
    <x v="3"/>
    <n v="0.55000000000000004"/>
    <n v="1000"/>
    <n v="550"/>
    <n v="192.5"/>
    <n v="0.35"/>
  </r>
  <r>
    <x v="0"/>
    <n v="1185732"/>
    <x v="51"/>
    <x v="0"/>
    <x v="4"/>
    <s v="Philadelphia"/>
    <x v="4"/>
    <n v="0.65"/>
    <n v="1250"/>
    <n v="812.5"/>
    <n v="243.75"/>
    <n v="0.3"/>
  </r>
  <r>
    <x v="0"/>
    <n v="1185732"/>
    <x v="51"/>
    <x v="0"/>
    <x v="4"/>
    <s v="Philadelphia"/>
    <x v="5"/>
    <n v="0.70000000000000007"/>
    <n v="2500"/>
    <n v="1750.0000000000002"/>
    <n v="525"/>
    <n v="0.3"/>
  </r>
  <r>
    <x v="0"/>
    <n v="1185732"/>
    <x v="52"/>
    <x v="0"/>
    <x v="4"/>
    <s v="Philadelphia"/>
    <x v="0"/>
    <n v="0.65"/>
    <n v="5000"/>
    <n v="3250"/>
    <n v="1787.5000000000002"/>
    <n v="0.55000000000000004"/>
  </r>
  <r>
    <x v="0"/>
    <n v="1185732"/>
    <x v="52"/>
    <x v="0"/>
    <x v="4"/>
    <s v="Philadelphia"/>
    <x v="1"/>
    <n v="0.60000000000000009"/>
    <n v="2500"/>
    <n v="1500.0000000000002"/>
    <n v="525"/>
    <n v="0.35"/>
  </r>
  <r>
    <x v="0"/>
    <n v="1185732"/>
    <x v="52"/>
    <x v="0"/>
    <x v="4"/>
    <s v="Philadelphia"/>
    <x v="2"/>
    <n v="0.55000000000000004"/>
    <n v="1750"/>
    <n v="962.50000000000011"/>
    <n v="385"/>
    <n v="0.39999999999999997"/>
  </r>
  <r>
    <x v="0"/>
    <n v="1185732"/>
    <x v="52"/>
    <x v="0"/>
    <x v="4"/>
    <s v="Philadelphia"/>
    <x v="3"/>
    <n v="0.55000000000000004"/>
    <n v="1500"/>
    <n v="825.00000000000011"/>
    <n v="330"/>
    <n v="0.39999999999999997"/>
  </r>
  <r>
    <x v="0"/>
    <n v="1185732"/>
    <x v="52"/>
    <x v="0"/>
    <x v="4"/>
    <s v="Philadelphia"/>
    <x v="4"/>
    <n v="0.65"/>
    <n v="1500"/>
    <n v="975"/>
    <n v="341.25"/>
    <n v="0.35"/>
  </r>
  <r>
    <x v="0"/>
    <n v="1185732"/>
    <x v="52"/>
    <x v="0"/>
    <x v="4"/>
    <s v="Philadelphia"/>
    <x v="5"/>
    <n v="0.70000000000000007"/>
    <n v="3000"/>
    <n v="2100"/>
    <n v="630"/>
    <n v="0.3"/>
  </r>
  <r>
    <x v="0"/>
    <n v="1185732"/>
    <x v="18"/>
    <x v="0"/>
    <x v="4"/>
    <s v="Philadelphia"/>
    <x v="0"/>
    <n v="0.65"/>
    <n v="5000"/>
    <n v="3250"/>
    <n v="1787.5000000000002"/>
    <n v="0.55000000000000004"/>
  </r>
  <r>
    <x v="0"/>
    <n v="1185732"/>
    <x v="18"/>
    <x v="0"/>
    <x v="4"/>
    <s v="Philadelphia"/>
    <x v="1"/>
    <n v="0.60000000000000009"/>
    <n v="3000"/>
    <n v="1800.0000000000002"/>
    <n v="630"/>
    <n v="0.35"/>
  </r>
  <r>
    <x v="0"/>
    <n v="1185732"/>
    <x v="18"/>
    <x v="0"/>
    <x v="4"/>
    <s v="Philadelphia"/>
    <x v="2"/>
    <n v="0.55000000000000004"/>
    <n v="2250"/>
    <n v="1237.5"/>
    <n v="494.99999999999994"/>
    <n v="0.39999999999999997"/>
  </r>
  <r>
    <x v="0"/>
    <n v="1185732"/>
    <x v="18"/>
    <x v="0"/>
    <x v="4"/>
    <s v="Philadelphia"/>
    <x v="3"/>
    <n v="0.55000000000000004"/>
    <n v="1750"/>
    <n v="962.50000000000011"/>
    <n v="385"/>
    <n v="0.39999999999999997"/>
  </r>
  <r>
    <x v="0"/>
    <n v="1185732"/>
    <x v="18"/>
    <x v="0"/>
    <x v="4"/>
    <s v="Philadelphia"/>
    <x v="4"/>
    <n v="0.65"/>
    <n v="2000"/>
    <n v="1300"/>
    <n v="454.99999999999994"/>
    <n v="0.35"/>
  </r>
  <r>
    <x v="0"/>
    <n v="1185732"/>
    <x v="18"/>
    <x v="0"/>
    <x v="4"/>
    <s v="Philadelphia"/>
    <x v="5"/>
    <n v="0.70000000000000007"/>
    <n v="3750"/>
    <n v="2625.0000000000005"/>
    <n v="787.50000000000011"/>
    <n v="0.3"/>
  </r>
  <r>
    <x v="0"/>
    <n v="1185732"/>
    <x v="53"/>
    <x v="0"/>
    <x v="4"/>
    <s v="Philadelphia"/>
    <x v="0"/>
    <n v="0.65"/>
    <n v="5250"/>
    <n v="3412.5"/>
    <n v="1876.8750000000002"/>
    <n v="0.55000000000000004"/>
  </r>
  <r>
    <x v="0"/>
    <n v="1185732"/>
    <x v="53"/>
    <x v="0"/>
    <x v="4"/>
    <s v="Philadelphia"/>
    <x v="1"/>
    <n v="0.60000000000000009"/>
    <n v="3000"/>
    <n v="1800.0000000000002"/>
    <n v="630"/>
    <n v="0.35"/>
  </r>
  <r>
    <x v="0"/>
    <n v="1185732"/>
    <x v="53"/>
    <x v="0"/>
    <x v="4"/>
    <s v="Philadelphia"/>
    <x v="2"/>
    <n v="0.55000000000000004"/>
    <n v="2250"/>
    <n v="1237.5"/>
    <n v="494.99999999999994"/>
    <n v="0.39999999999999997"/>
  </r>
  <r>
    <x v="0"/>
    <n v="1185732"/>
    <x v="53"/>
    <x v="0"/>
    <x v="4"/>
    <s v="Philadelphia"/>
    <x v="3"/>
    <n v="0.55000000000000004"/>
    <n v="2000"/>
    <n v="1100"/>
    <n v="439.99999999999994"/>
    <n v="0.39999999999999997"/>
  </r>
  <r>
    <x v="0"/>
    <n v="1185732"/>
    <x v="53"/>
    <x v="0"/>
    <x v="4"/>
    <s v="Philadelphia"/>
    <x v="4"/>
    <n v="0.65"/>
    <n v="1750"/>
    <n v="1137.5"/>
    <n v="398.125"/>
    <n v="0.35"/>
  </r>
  <r>
    <x v="0"/>
    <n v="1185732"/>
    <x v="53"/>
    <x v="0"/>
    <x v="4"/>
    <s v="Philadelphia"/>
    <x v="5"/>
    <n v="0.70000000000000007"/>
    <n v="3500"/>
    <n v="2450.0000000000005"/>
    <n v="735.00000000000011"/>
    <n v="0.3"/>
  </r>
  <r>
    <x v="0"/>
    <n v="1185732"/>
    <x v="54"/>
    <x v="0"/>
    <x v="4"/>
    <s v="Philadelphia"/>
    <x v="0"/>
    <n v="0.65"/>
    <n v="4750"/>
    <n v="3087.5"/>
    <n v="1543.75"/>
    <n v="0.5"/>
  </r>
  <r>
    <x v="0"/>
    <n v="1185732"/>
    <x v="54"/>
    <x v="0"/>
    <x v="4"/>
    <s v="Philadelphia"/>
    <x v="1"/>
    <n v="0.5"/>
    <n v="2750"/>
    <n v="1375"/>
    <n v="412.5"/>
    <n v="0.3"/>
  </r>
  <r>
    <x v="0"/>
    <n v="1185732"/>
    <x v="54"/>
    <x v="0"/>
    <x v="4"/>
    <s v="Philadelphia"/>
    <x v="2"/>
    <n v="0.45"/>
    <n v="2000"/>
    <n v="900"/>
    <n v="315"/>
    <n v="0.35"/>
  </r>
  <r>
    <x v="0"/>
    <n v="1185732"/>
    <x v="54"/>
    <x v="0"/>
    <x v="4"/>
    <s v="Philadelphia"/>
    <x v="3"/>
    <n v="0.45"/>
    <n v="1750"/>
    <n v="787.5"/>
    <n v="275.625"/>
    <n v="0.35"/>
  </r>
  <r>
    <x v="0"/>
    <n v="1185732"/>
    <x v="54"/>
    <x v="0"/>
    <x v="4"/>
    <s v="Philadelphia"/>
    <x v="4"/>
    <n v="0.54999999999999993"/>
    <n v="1250"/>
    <n v="687.49999999999989"/>
    <n v="206.24999999999997"/>
    <n v="0.3"/>
  </r>
  <r>
    <x v="0"/>
    <n v="1185732"/>
    <x v="54"/>
    <x v="0"/>
    <x v="4"/>
    <s v="Philadelphia"/>
    <x v="5"/>
    <n v="0.6"/>
    <n v="2250"/>
    <n v="1350"/>
    <n v="337.5"/>
    <n v="0.25"/>
  </r>
  <r>
    <x v="0"/>
    <n v="1185732"/>
    <x v="55"/>
    <x v="0"/>
    <x v="4"/>
    <s v="Philadelphia"/>
    <x v="0"/>
    <n v="0.6"/>
    <n v="4000"/>
    <n v="2400"/>
    <n v="1200"/>
    <n v="0.5"/>
  </r>
  <r>
    <x v="0"/>
    <n v="1185732"/>
    <x v="55"/>
    <x v="0"/>
    <x v="4"/>
    <s v="Philadelphia"/>
    <x v="1"/>
    <n v="0.5"/>
    <n v="2250"/>
    <n v="1125"/>
    <n v="337.5"/>
    <n v="0.3"/>
  </r>
  <r>
    <x v="0"/>
    <n v="1185732"/>
    <x v="55"/>
    <x v="0"/>
    <x v="4"/>
    <s v="Philadelphia"/>
    <x v="2"/>
    <n v="0.5"/>
    <n v="1250"/>
    <n v="625"/>
    <n v="218.75"/>
    <n v="0.35"/>
  </r>
  <r>
    <x v="0"/>
    <n v="1185732"/>
    <x v="55"/>
    <x v="0"/>
    <x v="4"/>
    <s v="Philadelphia"/>
    <x v="3"/>
    <n v="0.5"/>
    <n v="1000"/>
    <n v="500"/>
    <n v="175"/>
    <n v="0.35"/>
  </r>
  <r>
    <x v="0"/>
    <n v="1185732"/>
    <x v="55"/>
    <x v="0"/>
    <x v="4"/>
    <s v="Philadelphia"/>
    <x v="4"/>
    <n v="0.6"/>
    <n v="1000"/>
    <n v="600"/>
    <n v="180"/>
    <n v="0.3"/>
  </r>
  <r>
    <x v="0"/>
    <n v="1185732"/>
    <x v="55"/>
    <x v="0"/>
    <x v="4"/>
    <s v="Philadelphia"/>
    <x v="5"/>
    <n v="0.64999999999999991"/>
    <n v="2250"/>
    <n v="1462.4999999999998"/>
    <n v="365.62499999999994"/>
    <n v="0.25"/>
  </r>
  <r>
    <x v="0"/>
    <n v="1185732"/>
    <x v="56"/>
    <x v="0"/>
    <x v="4"/>
    <s v="Philadelphia"/>
    <x v="0"/>
    <n v="0.70000000000000007"/>
    <n v="3750"/>
    <n v="2625.0000000000005"/>
    <n v="1443.7500000000005"/>
    <n v="0.55000000000000004"/>
  </r>
  <r>
    <x v="0"/>
    <n v="1185732"/>
    <x v="56"/>
    <x v="0"/>
    <x v="4"/>
    <s v="Philadelphia"/>
    <x v="1"/>
    <n v="0.60000000000000009"/>
    <n v="2000"/>
    <n v="1200.0000000000002"/>
    <n v="420.00000000000006"/>
    <n v="0.35"/>
  </r>
  <r>
    <x v="0"/>
    <n v="1185732"/>
    <x v="56"/>
    <x v="0"/>
    <x v="4"/>
    <s v="Philadelphia"/>
    <x v="2"/>
    <n v="0.60000000000000009"/>
    <n v="1950"/>
    <n v="1170.0000000000002"/>
    <n v="468.00000000000006"/>
    <n v="0.39999999999999997"/>
  </r>
  <r>
    <x v="0"/>
    <n v="1185732"/>
    <x v="56"/>
    <x v="0"/>
    <x v="4"/>
    <s v="Philadelphia"/>
    <x v="3"/>
    <n v="0.60000000000000009"/>
    <n v="1750"/>
    <n v="1050.0000000000002"/>
    <n v="420.00000000000006"/>
    <n v="0.39999999999999997"/>
  </r>
  <r>
    <x v="0"/>
    <n v="1185732"/>
    <x v="56"/>
    <x v="0"/>
    <x v="4"/>
    <s v="Philadelphia"/>
    <x v="4"/>
    <n v="0.70000000000000007"/>
    <n v="1500"/>
    <n v="1050"/>
    <n v="367.5"/>
    <n v="0.35"/>
  </r>
  <r>
    <x v="0"/>
    <n v="1185732"/>
    <x v="56"/>
    <x v="0"/>
    <x v="4"/>
    <s v="Philadelphia"/>
    <x v="5"/>
    <n v="0.75"/>
    <n v="2500"/>
    <n v="1875"/>
    <n v="562.5"/>
    <n v="0.3"/>
  </r>
  <r>
    <x v="0"/>
    <n v="1185732"/>
    <x v="57"/>
    <x v="0"/>
    <x v="4"/>
    <s v="Philadelphia"/>
    <x v="0"/>
    <n v="0.70000000000000007"/>
    <n v="4750"/>
    <n v="3325.0000000000005"/>
    <n v="1828.7500000000005"/>
    <n v="0.55000000000000004"/>
  </r>
  <r>
    <x v="0"/>
    <n v="1185732"/>
    <x v="57"/>
    <x v="0"/>
    <x v="4"/>
    <s v="Philadelphia"/>
    <x v="1"/>
    <n v="0.60000000000000009"/>
    <n v="2750"/>
    <n v="1650.0000000000002"/>
    <n v="577.5"/>
    <n v="0.35"/>
  </r>
  <r>
    <x v="0"/>
    <n v="1185732"/>
    <x v="57"/>
    <x v="0"/>
    <x v="4"/>
    <s v="Philadelphia"/>
    <x v="2"/>
    <n v="0.60000000000000009"/>
    <n v="2250"/>
    <n v="1350.0000000000002"/>
    <n v="540"/>
    <n v="0.39999999999999997"/>
  </r>
  <r>
    <x v="0"/>
    <n v="1185732"/>
    <x v="57"/>
    <x v="0"/>
    <x v="4"/>
    <s v="Philadelphia"/>
    <x v="3"/>
    <n v="0.60000000000000009"/>
    <n v="1750"/>
    <n v="1050.0000000000002"/>
    <n v="420.00000000000006"/>
    <n v="0.39999999999999997"/>
  </r>
  <r>
    <x v="0"/>
    <n v="1185732"/>
    <x v="57"/>
    <x v="0"/>
    <x v="4"/>
    <s v="Philadelphia"/>
    <x v="4"/>
    <n v="0.70000000000000007"/>
    <n v="1750"/>
    <n v="1225.0000000000002"/>
    <n v="428.75000000000006"/>
    <n v="0.35"/>
  </r>
  <r>
    <x v="0"/>
    <n v="1185732"/>
    <x v="57"/>
    <x v="0"/>
    <x v="4"/>
    <s v="Philadelphia"/>
    <x v="5"/>
    <n v="0.75"/>
    <n v="2750"/>
    <n v="2062.5"/>
    <n v="618.75"/>
    <n v="0.3"/>
  </r>
  <r>
    <x v="2"/>
    <n v="1128299"/>
    <x v="36"/>
    <x v="2"/>
    <x v="5"/>
    <s v="Las Vegas"/>
    <x v="0"/>
    <n v="0.35"/>
    <n v="4500"/>
    <n v="1575"/>
    <n v="630"/>
    <n v="0.4"/>
  </r>
  <r>
    <x v="2"/>
    <n v="1128299"/>
    <x v="36"/>
    <x v="2"/>
    <x v="5"/>
    <s v="Las Vegas"/>
    <x v="1"/>
    <n v="0.45"/>
    <n v="4500"/>
    <n v="2025"/>
    <n v="506.25"/>
    <n v="0.25"/>
  </r>
  <r>
    <x v="2"/>
    <n v="1128299"/>
    <x v="36"/>
    <x v="2"/>
    <x v="5"/>
    <s v="Las Vegas"/>
    <x v="2"/>
    <n v="0.45"/>
    <n v="4500"/>
    <n v="2025"/>
    <n v="810"/>
    <n v="0.4"/>
  </r>
  <r>
    <x v="2"/>
    <n v="1128299"/>
    <x v="36"/>
    <x v="2"/>
    <x v="5"/>
    <s v="Las Vegas"/>
    <x v="3"/>
    <n v="0.45"/>
    <n v="3000"/>
    <n v="1350"/>
    <n v="472.49999999999994"/>
    <n v="0.35"/>
  </r>
  <r>
    <x v="2"/>
    <n v="1128299"/>
    <x v="36"/>
    <x v="2"/>
    <x v="5"/>
    <s v="Las Vegas"/>
    <x v="4"/>
    <n v="0.5"/>
    <n v="2500"/>
    <n v="1250"/>
    <n v="687.5"/>
    <n v="0.55000000000000004"/>
  </r>
  <r>
    <x v="2"/>
    <n v="1128299"/>
    <x v="36"/>
    <x v="2"/>
    <x v="5"/>
    <s v="Las Vegas"/>
    <x v="5"/>
    <n v="0.45"/>
    <n v="4750"/>
    <n v="2137.5"/>
    <n v="427.5"/>
    <n v="0.2"/>
  </r>
  <r>
    <x v="2"/>
    <n v="1128299"/>
    <x v="37"/>
    <x v="2"/>
    <x v="5"/>
    <s v="Las Vegas"/>
    <x v="0"/>
    <n v="0.35"/>
    <n v="5250"/>
    <n v="1837.4999999999998"/>
    <n v="735"/>
    <n v="0.4"/>
  </r>
  <r>
    <x v="2"/>
    <n v="1128299"/>
    <x v="37"/>
    <x v="2"/>
    <x v="5"/>
    <s v="Las Vegas"/>
    <x v="1"/>
    <n v="0.45"/>
    <n v="4250"/>
    <n v="1912.5"/>
    <n v="478.125"/>
    <n v="0.25"/>
  </r>
  <r>
    <x v="2"/>
    <n v="1128299"/>
    <x v="37"/>
    <x v="2"/>
    <x v="5"/>
    <s v="Las Vegas"/>
    <x v="2"/>
    <n v="0.45"/>
    <n v="4250"/>
    <n v="1912.5"/>
    <n v="765"/>
    <n v="0.4"/>
  </r>
  <r>
    <x v="2"/>
    <n v="1128299"/>
    <x v="37"/>
    <x v="2"/>
    <x v="5"/>
    <s v="Las Vegas"/>
    <x v="3"/>
    <n v="0.45"/>
    <n v="2750"/>
    <n v="1237.5"/>
    <n v="433.125"/>
    <n v="0.35"/>
  </r>
  <r>
    <x v="2"/>
    <n v="1128299"/>
    <x v="37"/>
    <x v="2"/>
    <x v="5"/>
    <s v="Las Vegas"/>
    <x v="4"/>
    <n v="0.5"/>
    <n v="2000"/>
    <n v="1000"/>
    <n v="550"/>
    <n v="0.55000000000000004"/>
  </r>
  <r>
    <x v="2"/>
    <n v="1128299"/>
    <x v="37"/>
    <x v="2"/>
    <x v="5"/>
    <s v="Las Vegas"/>
    <x v="5"/>
    <n v="0.45"/>
    <n v="4000"/>
    <n v="1800"/>
    <n v="360"/>
    <n v="0.2"/>
  </r>
  <r>
    <x v="2"/>
    <n v="1128299"/>
    <x v="38"/>
    <x v="2"/>
    <x v="5"/>
    <s v="Las Vegas"/>
    <x v="0"/>
    <n v="0.45"/>
    <n v="5500"/>
    <n v="2475"/>
    <n v="990"/>
    <n v="0.4"/>
  </r>
  <r>
    <x v="2"/>
    <n v="1128299"/>
    <x v="38"/>
    <x v="2"/>
    <x v="5"/>
    <s v="Las Vegas"/>
    <x v="1"/>
    <n v="0.54999999999999993"/>
    <n v="4000"/>
    <n v="2199.9999999999995"/>
    <n v="549.99999999999989"/>
    <n v="0.25"/>
  </r>
  <r>
    <x v="2"/>
    <n v="1128299"/>
    <x v="38"/>
    <x v="2"/>
    <x v="5"/>
    <s v="Las Vegas"/>
    <x v="2"/>
    <n v="0.54999999999999993"/>
    <n v="4000"/>
    <n v="2199.9999999999995"/>
    <n v="879.99999999999989"/>
    <n v="0.4"/>
  </r>
  <r>
    <x v="2"/>
    <n v="1128299"/>
    <x v="38"/>
    <x v="2"/>
    <x v="5"/>
    <s v="Las Vegas"/>
    <x v="3"/>
    <n v="0.54999999999999993"/>
    <n v="3000"/>
    <n v="1649.9999999999998"/>
    <n v="577.49999999999989"/>
    <n v="0.35"/>
  </r>
  <r>
    <x v="2"/>
    <n v="1128299"/>
    <x v="38"/>
    <x v="2"/>
    <x v="5"/>
    <s v="Las Vegas"/>
    <x v="4"/>
    <n v="0.6"/>
    <n v="1750"/>
    <n v="1050"/>
    <n v="577.5"/>
    <n v="0.55000000000000004"/>
  </r>
  <r>
    <x v="2"/>
    <n v="1128299"/>
    <x v="38"/>
    <x v="2"/>
    <x v="5"/>
    <s v="Las Vegas"/>
    <x v="5"/>
    <n v="0.54999999999999993"/>
    <n v="3750"/>
    <n v="2062.4999999999995"/>
    <n v="412.49999999999994"/>
    <n v="0.2"/>
  </r>
  <r>
    <x v="2"/>
    <n v="1128299"/>
    <x v="39"/>
    <x v="2"/>
    <x v="5"/>
    <s v="Las Vegas"/>
    <x v="0"/>
    <n v="0.6"/>
    <n v="5500"/>
    <n v="3300"/>
    <n v="1320"/>
    <n v="0.4"/>
  </r>
  <r>
    <x v="2"/>
    <n v="1128299"/>
    <x v="39"/>
    <x v="2"/>
    <x v="5"/>
    <s v="Las Vegas"/>
    <x v="1"/>
    <n v="0.65"/>
    <n v="3500"/>
    <n v="2275"/>
    <n v="568.75"/>
    <n v="0.25"/>
  </r>
  <r>
    <x v="2"/>
    <n v="1128299"/>
    <x v="39"/>
    <x v="2"/>
    <x v="5"/>
    <s v="Las Vegas"/>
    <x v="2"/>
    <n v="0.65"/>
    <n v="4000"/>
    <n v="2600"/>
    <n v="1040"/>
    <n v="0.4"/>
  </r>
  <r>
    <x v="2"/>
    <n v="1128299"/>
    <x v="39"/>
    <x v="2"/>
    <x v="5"/>
    <s v="Las Vegas"/>
    <x v="3"/>
    <n v="0.6"/>
    <n v="3000"/>
    <n v="1800"/>
    <n v="630"/>
    <n v="0.35"/>
  </r>
  <r>
    <x v="2"/>
    <n v="1128299"/>
    <x v="39"/>
    <x v="2"/>
    <x v="5"/>
    <s v="Las Vegas"/>
    <x v="4"/>
    <n v="0.65"/>
    <n v="2000"/>
    <n v="1300"/>
    <n v="715.00000000000011"/>
    <n v="0.55000000000000004"/>
  </r>
  <r>
    <x v="2"/>
    <n v="1128299"/>
    <x v="39"/>
    <x v="2"/>
    <x v="5"/>
    <s v="Las Vegas"/>
    <x v="5"/>
    <n v="0.8"/>
    <n v="3500"/>
    <n v="2800"/>
    <n v="560"/>
    <n v="0.2"/>
  </r>
  <r>
    <x v="2"/>
    <n v="1128299"/>
    <x v="40"/>
    <x v="2"/>
    <x v="5"/>
    <s v="Las Vegas"/>
    <x v="0"/>
    <n v="0.6"/>
    <n v="5500"/>
    <n v="3300"/>
    <n v="1485"/>
    <n v="0.45"/>
  </r>
  <r>
    <x v="2"/>
    <n v="1128299"/>
    <x v="40"/>
    <x v="2"/>
    <x v="5"/>
    <s v="Las Vegas"/>
    <x v="1"/>
    <n v="0.65"/>
    <n v="4000"/>
    <n v="2600"/>
    <n v="780"/>
    <n v="0.3"/>
  </r>
  <r>
    <x v="2"/>
    <n v="1128299"/>
    <x v="40"/>
    <x v="2"/>
    <x v="5"/>
    <s v="Las Vegas"/>
    <x v="2"/>
    <n v="0.65"/>
    <n v="4000"/>
    <n v="2600"/>
    <n v="1170"/>
    <n v="0.45"/>
  </r>
  <r>
    <x v="2"/>
    <n v="1128299"/>
    <x v="40"/>
    <x v="2"/>
    <x v="5"/>
    <s v="Las Vegas"/>
    <x v="3"/>
    <n v="0.6"/>
    <n v="3000"/>
    <n v="1800"/>
    <n v="719.99999999999989"/>
    <n v="0.39999999999999997"/>
  </r>
  <r>
    <x v="2"/>
    <n v="1128299"/>
    <x v="40"/>
    <x v="2"/>
    <x v="5"/>
    <s v="Las Vegas"/>
    <x v="4"/>
    <n v="0.65"/>
    <n v="2000"/>
    <n v="1300"/>
    <n v="780.00000000000011"/>
    <n v="0.60000000000000009"/>
  </r>
  <r>
    <x v="2"/>
    <n v="1128299"/>
    <x v="40"/>
    <x v="2"/>
    <x v="5"/>
    <s v="Las Vegas"/>
    <x v="5"/>
    <n v="0.8"/>
    <n v="4500"/>
    <n v="3600"/>
    <n v="900"/>
    <n v="0.25"/>
  </r>
  <r>
    <x v="2"/>
    <n v="1128299"/>
    <x v="41"/>
    <x v="2"/>
    <x v="5"/>
    <s v="Las Vegas"/>
    <x v="0"/>
    <n v="0.6"/>
    <n v="7000"/>
    <n v="4200"/>
    <n v="1890"/>
    <n v="0.45"/>
  </r>
  <r>
    <x v="2"/>
    <n v="1128299"/>
    <x v="41"/>
    <x v="2"/>
    <x v="5"/>
    <s v="Las Vegas"/>
    <x v="1"/>
    <n v="0.65"/>
    <n v="5500"/>
    <n v="3575"/>
    <n v="1072.5"/>
    <n v="0.3"/>
  </r>
  <r>
    <x v="2"/>
    <n v="1128299"/>
    <x v="41"/>
    <x v="2"/>
    <x v="5"/>
    <s v="Las Vegas"/>
    <x v="2"/>
    <n v="0.65"/>
    <n v="5500"/>
    <n v="3575"/>
    <n v="1608.75"/>
    <n v="0.45"/>
  </r>
  <r>
    <x v="2"/>
    <n v="1128299"/>
    <x v="41"/>
    <x v="2"/>
    <x v="5"/>
    <s v="Las Vegas"/>
    <x v="3"/>
    <n v="0.6"/>
    <n v="4250"/>
    <n v="2550"/>
    <n v="1019.9999999999999"/>
    <n v="0.39999999999999997"/>
  </r>
  <r>
    <x v="2"/>
    <n v="1128299"/>
    <x v="41"/>
    <x v="2"/>
    <x v="5"/>
    <s v="Las Vegas"/>
    <x v="4"/>
    <n v="0.65"/>
    <n v="3000"/>
    <n v="1950"/>
    <n v="1170.0000000000002"/>
    <n v="0.60000000000000009"/>
  </r>
  <r>
    <x v="2"/>
    <n v="1128299"/>
    <x v="41"/>
    <x v="2"/>
    <x v="5"/>
    <s v="Las Vegas"/>
    <x v="5"/>
    <n v="0.8"/>
    <n v="6000"/>
    <n v="4800"/>
    <n v="1200"/>
    <n v="0.25"/>
  </r>
  <r>
    <x v="2"/>
    <n v="1128299"/>
    <x v="42"/>
    <x v="2"/>
    <x v="5"/>
    <s v="Las Vegas"/>
    <x v="0"/>
    <n v="0.6"/>
    <n v="7500"/>
    <n v="4500"/>
    <n v="1800"/>
    <n v="0.4"/>
  </r>
  <r>
    <x v="2"/>
    <n v="1128299"/>
    <x v="42"/>
    <x v="2"/>
    <x v="5"/>
    <s v="Las Vegas"/>
    <x v="1"/>
    <n v="0.65"/>
    <n v="6000"/>
    <n v="3900"/>
    <n v="975"/>
    <n v="0.25"/>
  </r>
  <r>
    <x v="2"/>
    <n v="1128299"/>
    <x v="42"/>
    <x v="2"/>
    <x v="5"/>
    <s v="Las Vegas"/>
    <x v="2"/>
    <n v="0.65"/>
    <n v="5500"/>
    <n v="3575"/>
    <n v="1430"/>
    <n v="0.4"/>
  </r>
  <r>
    <x v="2"/>
    <n v="1128299"/>
    <x v="42"/>
    <x v="2"/>
    <x v="5"/>
    <s v="Las Vegas"/>
    <x v="3"/>
    <n v="0.6"/>
    <n v="4500"/>
    <n v="2700"/>
    <n v="944.99999999999989"/>
    <n v="0.35"/>
  </r>
  <r>
    <x v="2"/>
    <n v="1128299"/>
    <x v="42"/>
    <x v="2"/>
    <x v="5"/>
    <s v="Las Vegas"/>
    <x v="4"/>
    <n v="0.65"/>
    <n v="5000"/>
    <n v="3250"/>
    <n v="1787.5000000000002"/>
    <n v="0.55000000000000004"/>
  </r>
  <r>
    <x v="2"/>
    <n v="1128299"/>
    <x v="42"/>
    <x v="2"/>
    <x v="5"/>
    <s v="Las Vegas"/>
    <x v="5"/>
    <n v="0.8"/>
    <n v="5000"/>
    <n v="4000"/>
    <n v="800"/>
    <n v="0.2"/>
  </r>
  <r>
    <x v="2"/>
    <n v="1128299"/>
    <x v="43"/>
    <x v="2"/>
    <x v="5"/>
    <s v="Las Vegas"/>
    <x v="0"/>
    <n v="0.65"/>
    <n v="7000"/>
    <n v="4550"/>
    <n v="1820"/>
    <n v="0.4"/>
  </r>
  <r>
    <x v="2"/>
    <n v="1128299"/>
    <x v="43"/>
    <x v="2"/>
    <x v="5"/>
    <s v="Las Vegas"/>
    <x v="1"/>
    <n v="0.70000000000000007"/>
    <n v="6500"/>
    <n v="4550"/>
    <n v="1137.5"/>
    <n v="0.25"/>
  </r>
  <r>
    <x v="2"/>
    <n v="1128299"/>
    <x v="43"/>
    <x v="2"/>
    <x v="5"/>
    <s v="Las Vegas"/>
    <x v="2"/>
    <n v="0.65"/>
    <n v="5250"/>
    <n v="3412.5"/>
    <n v="1365"/>
    <n v="0.4"/>
  </r>
  <r>
    <x v="2"/>
    <n v="1128299"/>
    <x v="43"/>
    <x v="2"/>
    <x v="5"/>
    <s v="Las Vegas"/>
    <x v="3"/>
    <n v="0.65"/>
    <n v="4750"/>
    <n v="3087.5"/>
    <n v="1080.625"/>
    <n v="0.35"/>
  </r>
  <r>
    <x v="2"/>
    <n v="1128299"/>
    <x v="43"/>
    <x v="2"/>
    <x v="5"/>
    <s v="Las Vegas"/>
    <x v="4"/>
    <n v="0.75"/>
    <n v="4750"/>
    <n v="3562.5"/>
    <n v="1959.3750000000002"/>
    <n v="0.55000000000000004"/>
  </r>
  <r>
    <x v="2"/>
    <n v="1128299"/>
    <x v="43"/>
    <x v="2"/>
    <x v="5"/>
    <s v="Las Vegas"/>
    <x v="5"/>
    <n v="0.8"/>
    <n v="4000"/>
    <n v="3200"/>
    <n v="640"/>
    <n v="0.2"/>
  </r>
  <r>
    <x v="2"/>
    <n v="1128299"/>
    <x v="44"/>
    <x v="2"/>
    <x v="5"/>
    <s v="Las Vegas"/>
    <x v="0"/>
    <n v="0.60000000000000009"/>
    <n v="6000"/>
    <n v="3600.0000000000005"/>
    <n v="1260.0000000000002"/>
    <n v="0.35000000000000003"/>
  </r>
  <r>
    <x v="2"/>
    <n v="1128299"/>
    <x v="44"/>
    <x v="2"/>
    <x v="5"/>
    <s v="Las Vegas"/>
    <x v="1"/>
    <n v="0.65000000000000013"/>
    <n v="6000"/>
    <n v="3900.0000000000009"/>
    <n v="780.00000000000023"/>
    <n v="0.2"/>
  </r>
  <r>
    <x v="2"/>
    <n v="1128299"/>
    <x v="44"/>
    <x v="2"/>
    <x v="5"/>
    <s v="Las Vegas"/>
    <x v="2"/>
    <n v="0.60000000000000009"/>
    <n v="4500"/>
    <n v="2700.0000000000005"/>
    <n v="945.00000000000023"/>
    <n v="0.35000000000000003"/>
  </r>
  <r>
    <x v="2"/>
    <n v="1128299"/>
    <x v="44"/>
    <x v="2"/>
    <x v="5"/>
    <s v="Las Vegas"/>
    <x v="3"/>
    <n v="0.60000000000000009"/>
    <n v="4000"/>
    <n v="2400.0000000000005"/>
    <n v="720.00000000000011"/>
    <n v="0.3"/>
  </r>
  <r>
    <x v="2"/>
    <n v="1128299"/>
    <x v="44"/>
    <x v="2"/>
    <x v="5"/>
    <s v="Las Vegas"/>
    <x v="4"/>
    <n v="0.70000000000000007"/>
    <n v="4000"/>
    <n v="2800.0000000000005"/>
    <n v="1400.0000000000005"/>
    <n v="0.50000000000000011"/>
  </r>
  <r>
    <x v="2"/>
    <n v="1128299"/>
    <x v="44"/>
    <x v="2"/>
    <x v="5"/>
    <s v="Las Vegas"/>
    <x v="5"/>
    <n v="0.75000000000000011"/>
    <n v="4500"/>
    <n v="3375.0000000000005"/>
    <n v="506.25000000000017"/>
    <n v="0.15000000000000002"/>
  </r>
  <r>
    <x v="2"/>
    <n v="1128299"/>
    <x v="45"/>
    <x v="2"/>
    <x v="5"/>
    <s v="Las Vegas"/>
    <x v="0"/>
    <n v="0.60000000000000009"/>
    <n v="5500"/>
    <n v="3300.0000000000005"/>
    <n v="1155.0000000000002"/>
    <n v="0.35000000000000003"/>
  </r>
  <r>
    <x v="2"/>
    <n v="1128299"/>
    <x v="45"/>
    <x v="2"/>
    <x v="5"/>
    <s v="Las Vegas"/>
    <x v="1"/>
    <n v="0.65000000000000013"/>
    <n v="5500"/>
    <n v="3575.0000000000009"/>
    <n v="715.00000000000023"/>
    <n v="0.2"/>
  </r>
  <r>
    <x v="2"/>
    <n v="1128299"/>
    <x v="45"/>
    <x v="2"/>
    <x v="5"/>
    <s v="Las Vegas"/>
    <x v="2"/>
    <n v="0.60000000000000009"/>
    <n v="3750"/>
    <n v="2250.0000000000005"/>
    <n v="787.50000000000023"/>
    <n v="0.35000000000000003"/>
  </r>
  <r>
    <x v="2"/>
    <n v="1128299"/>
    <x v="45"/>
    <x v="2"/>
    <x v="5"/>
    <s v="Las Vegas"/>
    <x v="3"/>
    <n v="0.60000000000000009"/>
    <n v="3500"/>
    <n v="2100.0000000000005"/>
    <n v="630.00000000000011"/>
    <n v="0.3"/>
  </r>
  <r>
    <x v="2"/>
    <n v="1128299"/>
    <x v="45"/>
    <x v="2"/>
    <x v="5"/>
    <s v="Las Vegas"/>
    <x v="4"/>
    <n v="0.70000000000000007"/>
    <n v="3250"/>
    <n v="2275"/>
    <n v="1137.5000000000002"/>
    <n v="0.50000000000000011"/>
  </r>
  <r>
    <x v="2"/>
    <n v="1128299"/>
    <x v="45"/>
    <x v="2"/>
    <x v="5"/>
    <s v="Las Vegas"/>
    <x v="5"/>
    <n v="0.75000000000000011"/>
    <n v="3750"/>
    <n v="2812.5000000000005"/>
    <n v="421.87500000000011"/>
    <n v="0.15000000000000002"/>
  </r>
  <r>
    <x v="2"/>
    <n v="1128299"/>
    <x v="46"/>
    <x v="2"/>
    <x v="5"/>
    <s v="Las Vegas"/>
    <x v="0"/>
    <n v="0.60000000000000009"/>
    <n v="5750"/>
    <n v="3450.0000000000005"/>
    <n v="1207.5000000000002"/>
    <n v="0.35000000000000003"/>
  </r>
  <r>
    <x v="2"/>
    <n v="1128299"/>
    <x v="46"/>
    <x v="2"/>
    <x v="5"/>
    <s v="Las Vegas"/>
    <x v="1"/>
    <n v="0.65000000000000013"/>
    <n v="5750"/>
    <n v="3737.5000000000009"/>
    <n v="747.50000000000023"/>
    <n v="0.2"/>
  </r>
  <r>
    <x v="2"/>
    <n v="1128299"/>
    <x v="46"/>
    <x v="2"/>
    <x v="5"/>
    <s v="Las Vegas"/>
    <x v="2"/>
    <n v="0.60000000000000009"/>
    <n v="4250"/>
    <n v="2550.0000000000005"/>
    <n v="892.50000000000023"/>
    <n v="0.35000000000000003"/>
  </r>
  <r>
    <x v="2"/>
    <n v="1128299"/>
    <x v="46"/>
    <x v="2"/>
    <x v="5"/>
    <s v="Las Vegas"/>
    <x v="3"/>
    <n v="0.60000000000000009"/>
    <n v="4000"/>
    <n v="2400.0000000000005"/>
    <n v="720.00000000000011"/>
    <n v="0.3"/>
  </r>
  <r>
    <x v="2"/>
    <n v="1128299"/>
    <x v="46"/>
    <x v="2"/>
    <x v="5"/>
    <s v="Las Vegas"/>
    <x v="4"/>
    <n v="0.70000000000000007"/>
    <n v="3500"/>
    <n v="2450.0000000000005"/>
    <n v="1225.0000000000005"/>
    <n v="0.50000000000000011"/>
  </r>
  <r>
    <x v="2"/>
    <n v="1128299"/>
    <x v="46"/>
    <x v="2"/>
    <x v="5"/>
    <s v="Las Vegas"/>
    <x v="5"/>
    <n v="0.75000000000000011"/>
    <n v="4750"/>
    <n v="3562.5000000000005"/>
    <n v="534.37500000000011"/>
    <n v="0.15000000000000002"/>
  </r>
  <r>
    <x v="2"/>
    <n v="1128299"/>
    <x v="47"/>
    <x v="2"/>
    <x v="5"/>
    <s v="Las Vegas"/>
    <x v="0"/>
    <n v="0.60000000000000009"/>
    <n v="6750"/>
    <n v="4050.0000000000005"/>
    <n v="1417.5000000000002"/>
    <n v="0.35000000000000003"/>
  </r>
  <r>
    <x v="2"/>
    <n v="1128299"/>
    <x v="47"/>
    <x v="2"/>
    <x v="5"/>
    <s v="Las Vegas"/>
    <x v="1"/>
    <n v="0.65000000000000013"/>
    <n v="6750"/>
    <n v="4387.5000000000009"/>
    <n v="877.50000000000023"/>
    <n v="0.2"/>
  </r>
  <r>
    <x v="2"/>
    <n v="1128299"/>
    <x v="47"/>
    <x v="2"/>
    <x v="5"/>
    <s v="Las Vegas"/>
    <x v="2"/>
    <n v="0.60000000000000009"/>
    <n v="4750"/>
    <n v="2850.0000000000005"/>
    <n v="997.50000000000023"/>
    <n v="0.35000000000000003"/>
  </r>
  <r>
    <x v="2"/>
    <n v="1128299"/>
    <x v="47"/>
    <x v="2"/>
    <x v="5"/>
    <s v="Las Vegas"/>
    <x v="3"/>
    <n v="0.60000000000000009"/>
    <n v="4750"/>
    <n v="2850.0000000000005"/>
    <n v="855.00000000000011"/>
    <n v="0.3"/>
  </r>
  <r>
    <x v="2"/>
    <n v="1128299"/>
    <x v="47"/>
    <x v="2"/>
    <x v="5"/>
    <s v="Las Vegas"/>
    <x v="4"/>
    <n v="0.70000000000000007"/>
    <n v="4000"/>
    <n v="2800.0000000000005"/>
    <n v="1400.0000000000005"/>
    <n v="0.50000000000000011"/>
  </r>
  <r>
    <x v="2"/>
    <n v="1128299"/>
    <x v="47"/>
    <x v="2"/>
    <x v="5"/>
    <s v="Las Vegas"/>
    <x v="5"/>
    <n v="0.75000000000000011"/>
    <n v="5000"/>
    <n v="3750.0000000000005"/>
    <n v="562.50000000000011"/>
    <n v="0.15000000000000002"/>
  </r>
  <r>
    <x v="2"/>
    <n v="1128299"/>
    <x v="58"/>
    <x v="2"/>
    <x v="6"/>
    <s v="Denver"/>
    <x v="0"/>
    <n v="0.3"/>
    <n v="4250"/>
    <n v="1275"/>
    <n v="446.25000000000006"/>
    <n v="0.35000000000000003"/>
  </r>
  <r>
    <x v="2"/>
    <n v="1128299"/>
    <x v="58"/>
    <x v="2"/>
    <x v="6"/>
    <s v="Denver"/>
    <x v="1"/>
    <n v="0.4"/>
    <n v="4250"/>
    <n v="1700"/>
    <n v="340"/>
    <n v="0.2"/>
  </r>
  <r>
    <x v="2"/>
    <n v="1128299"/>
    <x v="58"/>
    <x v="2"/>
    <x v="6"/>
    <s v="Denver"/>
    <x v="2"/>
    <n v="0.4"/>
    <n v="4250"/>
    <n v="1700"/>
    <n v="595"/>
    <n v="0.35000000000000003"/>
  </r>
  <r>
    <x v="2"/>
    <n v="1128299"/>
    <x v="58"/>
    <x v="2"/>
    <x v="6"/>
    <s v="Denver"/>
    <x v="3"/>
    <n v="0.4"/>
    <n v="2750"/>
    <n v="1100"/>
    <n v="330"/>
    <n v="0.3"/>
  </r>
  <r>
    <x v="2"/>
    <n v="1128299"/>
    <x v="58"/>
    <x v="2"/>
    <x v="6"/>
    <s v="Denver"/>
    <x v="4"/>
    <n v="0.45"/>
    <n v="2250"/>
    <n v="1012.5"/>
    <n v="506.25"/>
    <n v="0.5"/>
  </r>
  <r>
    <x v="2"/>
    <n v="1128299"/>
    <x v="58"/>
    <x v="2"/>
    <x v="6"/>
    <s v="Denver"/>
    <x v="5"/>
    <n v="0.4"/>
    <n v="4750"/>
    <n v="1900"/>
    <n v="285.00000000000006"/>
    <n v="0.15000000000000002"/>
  </r>
  <r>
    <x v="2"/>
    <n v="1128299"/>
    <x v="49"/>
    <x v="2"/>
    <x v="6"/>
    <s v="Denver"/>
    <x v="0"/>
    <n v="0.3"/>
    <n v="5250"/>
    <n v="1575"/>
    <n v="551.25"/>
    <n v="0.35000000000000003"/>
  </r>
  <r>
    <x v="2"/>
    <n v="1128299"/>
    <x v="49"/>
    <x v="2"/>
    <x v="6"/>
    <s v="Denver"/>
    <x v="1"/>
    <n v="0.4"/>
    <n v="4250"/>
    <n v="1700"/>
    <n v="340"/>
    <n v="0.2"/>
  </r>
  <r>
    <x v="2"/>
    <n v="1128299"/>
    <x v="49"/>
    <x v="2"/>
    <x v="6"/>
    <s v="Denver"/>
    <x v="2"/>
    <n v="0.4"/>
    <n v="4250"/>
    <n v="1700"/>
    <n v="595"/>
    <n v="0.35000000000000003"/>
  </r>
  <r>
    <x v="2"/>
    <n v="1128299"/>
    <x v="49"/>
    <x v="2"/>
    <x v="6"/>
    <s v="Denver"/>
    <x v="3"/>
    <n v="0.4"/>
    <n v="2750"/>
    <n v="1100"/>
    <n v="330"/>
    <n v="0.3"/>
  </r>
  <r>
    <x v="2"/>
    <n v="1128299"/>
    <x v="49"/>
    <x v="2"/>
    <x v="6"/>
    <s v="Denver"/>
    <x v="4"/>
    <n v="0.45"/>
    <n v="2000"/>
    <n v="900"/>
    <n v="450"/>
    <n v="0.5"/>
  </r>
  <r>
    <x v="2"/>
    <n v="1128299"/>
    <x v="49"/>
    <x v="2"/>
    <x v="6"/>
    <s v="Denver"/>
    <x v="5"/>
    <n v="0.4"/>
    <n v="4000"/>
    <n v="1600"/>
    <n v="240.00000000000003"/>
    <n v="0.15000000000000002"/>
  </r>
  <r>
    <x v="2"/>
    <n v="1128299"/>
    <x v="59"/>
    <x v="2"/>
    <x v="6"/>
    <s v="Denver"/>
    <x v="0"/>
    <n v="0.4"/>
    <n v="5500"/>
    <n v="2200"/>
    <n v="770.00000000000011"/>
    <n v="0.35000000000000003"/>
  </r>
  <r>
    <x v="2"/>
    <n v="1128299"/>
    <x v="59"/>
    <x v="2"/>
    <x v="6"/>
    <s v="Denver"/>
    <x v="1"/>
    <n v="0.49999999999999994"/>
    <n v="4000"/>
    <n v="1999.9999999999998"/>
    <n v="400"/>
    <n v="0.2"/>
  </r>
  <r>
    <x v="2"/>
    <n v="1128299"/>
    <x v="59"/>
    <x v="2"/>
    <x v="6"/>
    <s v="Denver"/>
    <x v="2"/>
    <n v="0.54999999999999993"/>
    <n v="4000"/>
    <n v="2199.9999999999995"/>
    <n v="769.99999999999989"/>
    <n v="0.35000000000000003"/>
  </r>
  <r>
    <x v="2"/>
    <n v="1128299"/>
    <x v="59"/>
    <x v="2"/>
    <x v="6"/>
    <s v="Denver"/>
    <x v="3"/>
    <n v="0.54999999999999993"/>
    <n v="3000"/>
    <n v="1649.9999999999998"/>
    <n v="494.99999999999989"/>
    <n v="0.3"/>
  </r>
  <r>
    <x v="2"/>
    <n v="1128299"/>
    <x v="59"/>
    <x v="2"/>
    <x v="6"/>
    <s v="Denver"/>
    <x v="4"/>
    <n v="0.6"/>
    <n v="1500"/>
    <n v="900"/>
    <n v="450"/>
    <n v="0.5"/>
  </r>
  <r>
    <x v="2"/>
    <n v="1128299"/>
    <x v="59"/>
    <x v="2"/>
    <x v="6"/>
    <s v="Denver"/>
    <x v="5"/>
    <n v="0.54999999999999993"/>
    <n v="3500"/>
    <n v="1924.9999999999998"/>
    <n v="288.75"/>
    <n v="0.15000000000000002"/>
  </r>
  <r>
    <x v="2"/>
    <n v="1128299"/>
    <x v="60"/>
    <x v="2"/>
    <x v="6"/>
    <s v="Denver"/>
    <x v="0"/>
    <n v="0.6"/>
    <n v="5250"/>
    <n v="3150"/>
    <n v="1102.5"/>
    <n v="0.35000000000000003"/>
  </r>
  <r>
    <x v="2"/>
    <n v="1128299"/>
    <x v="60"/>
    <x v="2"/>
    <x v="6"/>
    <s v="Denver"/>
    <x v="1"/>
    <n v="0.65"/>
    <n v="3250"/>
    <n v="2112.5"/>
    <n v="422.5"/>
    <n v="0.2"/>
  </r>
  <r>
    <x v="2"/>
    <n v="1128299"/>
    <x v="60"/>
    <x v="2"/>
    <x v="6"/>
    <s v="Denver"/>
    <x v="2"/>
    <n v="0.65"/>
    <n v="3750"/>
    <n v="2437.5"/>
    <n v="853.12500000000011"/>
    <n v="0.35000000000000003"/>
  </r>
  <r>
    <x v="2"/>
    <n v="1128299"/>
    <x v="60"/>
    <x v="2"/>
    <x v="6"/>
    <s v="Denver"/>
    <x v="3"/>
    <n v="0.6"/>
    <n v="2750"/>
    <n v="1650"/>
    <n v="495"/>
    <n v="0.3"/>
  </r>
  <r>
    <x v="2"/>
    <n v="1128299"/>
    <x v="60"/>
    <x v="2"/>
    <x v="6"/>
    <s v="Denver"/>
    <x v="4"/>
    <n v="0.65"/>
    <n v="1750"/>
    <n v="1137.5"/>
    <n v="568.75"/>
    <n v="0.5"/>
  </r>
  <r>
    <x v="2"/>
    <n v="1128299"/>
    <x v="60"/>
    <x v="2"/>
    <x v="6"/>
    <s v="Denver"/>
    <x v="5"/>
    <n v="0.8"/>
    <n v="3250"/>
    <n v="2600"/>
    <n v="390.00000000000006"/>
    <n v="0.15000000000000002"/>
  </r>
  <r>
    <x v="2"/>
    <n v="1128299"/>
    <x v="61"/>
    <x v="2"/>
    <x v="6"/>
    <s v="Denver"/>
    <x v="0"/>
    <n v="0.6"/>
    <n v="5250"/>
    <n v="3150"/>
    <n v="1575"/>
    <n v="0.5"/>
  </r>
  <r>
    <x v="2"/>
    <n v="1128299"/>
    <x v="61"/>
    <x v="2"/>
    <x v="6"/>
    <s v="Denver"/>
    <x v="1"/>
    <n v="0.65"/>
    <n v="3750"/>
    <n v="2437.5"/>
    <n v="853.125"/>
    <n v="0.35"/>
  </r>
  <r>
    <x v="2"/>
    <n v="1128299"/>
    <x v="61"/>
    <x v="2"/>
    <x v="6"/>
    <s v="Denver"/>
    <x v="2"/>
    <n v="0.65"/>
    <n v="3750"/>
    <n v="2437.5"/>
    <n v="1218.75"/>
    <n v="0.5"/>
  </r>
  <r>
    <x v="2"/>
    <n v="1128299"/>
    <x v="61"/>
    <x v="2"/>
    <x v="6"/>
    <s v="Denver"/>
    <x v="3"/>
    <n v="0.6"/>
    <n v="2750"/>
    <n v="1650"/>
    <n v="742.49999999999989"/>
    <n v="0.44999999999999996"/>
  </r>
  <r>
    <x v="2"/>
    <n v="1128299"/>
    <x v="61"/>
    <x v="2"/>
    <x v="6"/>
    <s v="Denver"/>
    <x v="4"/>
    <n v="0.65"/>
    <n v="1750"/>
    <n v="1137.5"/>
    <n v="739.37500000000011"/>
    <n v="0.65000000000000013"/>
  </r>
  <r>
    <x v="2"/>
    <n v="1128299"/>
    <x v="61"/>
    <x v="2"/>
    <x v="6"/>
    <s v="Denver"/>
    <x v="5"/>
    <n v="0.8"/>
    <n v="4750"/>
    <n v="3800"/>
    <n v="1140"/>
    <n v="0.3"/>
  </r>
  <r>
    <x v="2"/>
    <n v="1128299"/>
    <x v="52"/>
    <x v="2"/>
    <x v="6"/>
    <s v="Denver"/>
    <x v="0"/>
    <n v="0.6"/>
    <n v="7250"/>
    <n v="4350"/>
    <n v="2175"/>
    <n v="0.5"/>
  </r>
  <r>
    <x v="2"/>
    <n v="1128299"/>
    <x v="52"/>
    <x v="2"/>
    <x v="6"/>
    <s v="Denver"/>
    <x v="1"/>
    <n v="0.65"/>
    <n v="5750"/>
    <n v="3737.5"/>
    <n v="1308.125"/>
    <n v="0.35"/>
  </r>
  <r>
    <x v="2"/>
    <n v="1128299"/>
    <x v="52"/>
    <x v="2"/>
    <x v="6"/>
    <s v="Denver"/>
    <x v="2"/>
    <n v="0.65"/>
    <n v="5750"/>
    <n v="3737.5"/>
    <n v="1868.75"/>
    <n v="0.5"/>
  </r>
  <r>
    <x v="2"/>
    <n v="1128299"/>
    <x v="52"/>
    <x v="2"/>
    <x v="6"/>
    <s v="Denver"/>
    <x v="3"/>
    <n v="0.65"/>
    <n v="4500"/>
    <n v="2925"/>
    <n v="1316.2499999999998"/>
    <n v="0.44999999999999996"/>
  </r>
  <r>
    <x v="2"/>
    <n v="1128299"/>
    <x v="52"/>
    <x v="2"/>
    <x v="6"/>
    <s v="Denver"/>
    <x v="4"/>
    <n v="0.70000000000000007"/>
    <n v="3250"/>
    <n v="2275"/>
    <n v="1478.7500000000002"/>
    <n v="0.65000000000000013"/>
  </r>
  <r>
    <x v="2"/>
    <n v="1128299"/>
    <x v="52"/>
    <x v="2"/>
    <x v="6"/>
    <s v="Denver"/>
    <x v="5"/>
    <n v="0.85000000000000009"/>
    <n v="6250"/>
    <n v="5312.5000000000009"/>
    <n v="1593.7500000000002"/>
    <n v="0.3"/>
  </r>
  <r>
    <x v="2"/>
    <n v="1128299"/>
    <x v="62"/>
    <x v="2"/>
    <x v="6"/>
    <s v="Denver"/>
    <x v="0"/>
    <n v="0.65"/>
    <n v="7750"/>
    <n v="5037.5"/>
    <n v="2266.875"/>
    <n v="0.45"/>
  </r>
  <r>
    <x v="2"/>
    <n v="1128299"/>
    <x v="62"/>
    <x v="2"/>
    <x v="6"/>
    <s v="Denver"/>
    <x v="1"/>
    <n v="0.70000000000000007"/>
    <n v="6250"/>
    <n v="4375"/>
    <n v="1312.5"/>
    <n v="0.3"/>
  </r>
  <r>
    <x v="2"/>
    <n v="1128299"/>
    <x v="62"/>
    <x v="2"/>
    <x v="6"/>
    <s v="Denver"/>
    <x v="2"/>
    <n v="0.70000000000000007"/>
    <n v="5750"/>
    <n v="4025.0000000000005"/>
    <n v="1811.2500000000002"/>
    <n v="0.45"/>
  </r>
  <r>
    <x v="2"/>
    <n v="1128299"/>
    <x v="62"/>
    <x v="2"/>
    <x v="6"/>
    <s v="Denver"/>
    <x v="3"/>
    <n v="0.65"/>
    <n v="4750"/>
    <n v="3087.5"/>
    <n v="1235"/>
    <n v="0.39999999999999997"/>
  </r>
  <r>
    <x v="2"/>
    <n v="1128299"/>
    <x v="62"/>
    <x v="2"/>
    <x v="6"/>
    <s v="Denver"/>
    <x v="4"/>
    <n v="0.70000000000000007"/>
    <n v="5250"/>
    <n v="3675.0000000000005"/>
    <n v="2205.0000000000005"/>
    <n v="0.60000000000000009"/>
  </r>
  <r>
    <x v="2"/>
    <n v="1128299"/>
    <x v="62"/>
    <x v="2"/>
    <x v="6"/>
    <s v="Denver"/>
    <x v="5"/>
    <n v="0.85000000000000009"/>
    <n v="5250"/>
    <n v="4462.5000000000009"/>
    <n v="1115.6250000000002"/>
    <n v="0.25"/>
  </r>
  <r>
    <x v="2"/>
    <n v="1128299"/>
    <x v="19"/>
    <x v="2"/>
    <x v="6"/>
    <s v="Denver"/>
    <x v="0"/>
    <n v="0.70000000000000007"/>
    <n v="7250"/>
    <n v="5075.0000000000009"/>
    <n v="2283.7500000000005"/>
    <n v="0.45"/>
  </r>
  <r>
    <x v="2"/>
    <n v="1128299"/>
    <x v="19"/>
    <x v="2"/>
    <x v="6"/>
    <s v="Denver"/>
    <x v="1"/>
    <n v="0.75000000000000011"/>
    <n v="6750"/>
    <n v="5062.5000000000009"/>
    <n v="1518.7500000000002"/>
    <n v="0.3"/>
  </r>
  <r>
    <x v="2"/>
    <n v="1128299"/>
    <x v="19"/>
    <x v="2"/>
    <x v="6"/>
    <s v="Denver"/>
    <x v="2"/>
    <n v="0.70000000000000007"/>
    <n v="5500"/>
    <n v="3850.0000000000005"/>
    <n v="1732.5000000000002"/>
    <n v="0.45"/>
  </r>
  <r>
    <x v="2"/>
    <n v="1128299"/>
    <x v="19"/>
    <x v="2"/>
    <x v="6"/>
    <s v="Denver"/>
    <x v="3"/>
    <n v="0.70000000000000007"/>
    <n v="5000"/>
    <n v="3500.0000000000005"/>
    <n v="1400"/>
    <n v="0.39999999999999997"/>
  </r>
  <r>
    <x v="2"/>
    <n v="1128299"/>
    <x v="19"/>
    <x v="2"/>
    <x v="6"/>
    <s v="Denver"/>
    <x v="4"/>
    <n v="0.75"/>
    <n v="5000"/>
    <n v="3750"/>
    <n v="2250.0000000000005"/>
    <n v="0.60000000000000009"/>
  </r>
  <r>
    <x v="2"/>
    <n v="1128299"/>
    <x v="19"/>
    <x v="2"/>
    <x v="6"/>
    <s v="Denver"/>
    <x v="5"/>
    <n v="0.8"/>
    <n v="4000"/>
    <n v="3200"/>
    <n v="800"/>
    <n v="0.25"/>
  </r>
  <r>
    <x v="2"/>
    <n v="1128299"/>
    <x v="63"/>
    <x v="2"/>
    <x v="6"/>
    <s v="Denver"/>
    <x v="0"/>
    <n v="0.65000000000000013"/>
    <n v="6000"/>
    <n v="3900.0000000000009"/>
    <n v="1560.0000000000005"/>
    <n v="0.4"/>
  </r>
  <r>
    <x v="2"/>
    <n v="1128299"/>
    <x v="63"/>
    <x v="2"/>
    <x v="6"/>
    <s v="Denver"/>
    <x v="1"/>
    <n v="0.70000000000000018"/>
    <n v="6000"/>
    <n v="4200.0000000000009"/>
    <n v="1050.0000000000002"/>
    <n v="0.25"/>
  </r>
  <r>
    <x v="2"/>
    <n v="1128299"/>
    <x v="63"/>
    <x v="2"/>
    <x v="6"/>
    <s v="Denver"/>
    <x v="2"/>
    <n v="0.65000000000000013"/>
    <n v="4500"/>
    <n v="2925.0000000000005"/>
    <n v="1170.0000000000002"/>
    <n v="0.4"/>
  </r>
  <r>
    <x v="2"/>
    <n v="1128299"/>
    <x v="63"/>
    <x v="2"/>
    <x v="6"/>
    <s v="Denver"/>
    <x v="3"/>
    <n v="0.65000000000000013"/>
    <n v="4000"/>
    <n v="2600.0000000000005"/>
    <n v="910.00000000000011"/>
    <n v="0.35"/>
  </r>
  <r>
    <x v="2"/>
    <n v="1128299"/>
    <x v="63"/>
    <x v="2"/>
    <x v="6"/>
    <s v="Denver"/>
    <x v="4"/>
    <n v="0.75000000000000011"/>
    <n v="4000"/>
    <n v="3000.0000000000005"/>
    <n v="1650.0000000000007"/>
    <n v="0.55000000000000016"/>
  </r>
  <r>
    <x v="2"/>
    <n v="1128299"/>
    <x v="63"/>
    <x v="2"/>
    <x v="6"/>
    <s v="Denver"/>
    <x v="5"/>
    <n v="0.70000000000000007"/>
    <n v="4250"/>
    <n v="2975.0000000000005"/>
    <n v="595.00000000000011"/>
    <n v="0.2"/>
  </r>
  <r>
    <x v="2"/>
    <n v="1128299"/>
    <x v="55"/>
    <x v="2"/>
    <x v="6"/>
    <s v="Denver"/>
    <x v="0"/>
    <n v="0.55000000000000004"/>
    <n v="5250"/>
    <n v="2887.5000000000005"/>
    <n v="1155.0000000000002"/>
    <n v="0.4"/>
  </r>
  <r>
    <x v="2"/>
    <n v="1128299"/>
    <x v="55"/>
    <x v="2"/>
    <x v="6"/>
    <s v="Denver"/>
    <x v="1"/>
    <n v="0.60000000000000009"/>
    <n v="5250"/>
    <n v="3150.0000000000005"/>
    <n v="787.50000000000011"/>
    <n v="0.25"/>
  </r>
  <r>
    <x v="2"/>
    <n v="1128299"/>
    <x v="55"/>
    <x v="2"/>
    <x v="6"/>
    <s v="Denver"/>
    <x v="2"/>
    <n v="0.55000000000000004"/>
    <n v="3500"/>
    <n v="1925.0000000000002"/>
    <n v="770.00000000000011"/>
    <n v="0.4"/>
  </r>
  <r>
    <x v="2"/>
    <n v="1128299"/>
    <x v="55"/>
    <x v="2"/>
    <x v="6"/>
    <s v="Denver"/>
    <x v="3"/>
    <n v="0.55000000000000004"/>
    <n v="3250"/>
    <n v="1787.5000000000002"/>
    <n v="625.625"/>
    <n v="0.35"/>
  </r>
  <r>
    <x v="2"/>
    <n v="1128299"/>
    <x v="55"/>
    <x v="2"/>
    <x v="6"/>
    <s v="Denver"/>
    <x v="4"/>
    <n v="0.65"/>
    <n v="3000"/>
    <n v="1950"/>
    <n v="1072.5000000000002"/>
    <n v="0.55000000000000016"/>
  </r>
  <r>
    <x v="2"/>
    <n v="1128299"/>
    <x v="55"/>
    <x v="2"/>
    <x v="6"/>
    <s v="Denver"/>
    <x v="5"/>
    <n v="0.70000000000000007"/>
    <n v="3500"/>
    <n v="2450.0000000000005"/>
    <n v="490.00000000000011"/>
    <n v="0.2"/>
  </r>
  <r>
    <x v="2"/>
    <n v="1128299"/>
    <x v="64"/>
    <x v="2"/>
    <x v="6"/>
    <s v="Denver"/>
    <x v="0"/>
    <n v="0.55000000000000004"/>
    <n v="5750"/>
    <n v="3162.5000000000005"/>
    <n v="1265.0000000000002"/>
    <n v="0.4"/>
  </r>
  <r>
    <x v="2"/>
    <n v="1128299"/>
    <x v="64"/>
    <x v="2"/>
    <x v="6"/>
    <s v="Denver"/>
    <x v="1"/>
    <n v="0.60000000000000009"/>
    <n v="5750"/>
    <n v="3450.0000000000005"/>
    <n v="862.50000000000011"/>
    <n v="0.25"/>
  </r>
  <r>
    <x v="2"/>
    <n v="1128299"/>
    <x v="64"/>
    <x v="2"/>
    <x v="6"/>
    <s v="Denver"/>
    <x v="2"/>
    <n v="0.55000000000000004"/>
    <n v="4250"/>
    <n v="2337.5"/>
    <n v="935"/>
    <n v="0.4"/>
  </r>
  <r>
    <x v="2"/>
    <n v="1128299"/>
    <x v="64"/>
    <x v="2"/>
    <x v="6"/>
    <s v="Denver"/>
    <x v="3"/>
    <n v="0.65000000000000013"/>
    <n v="4000"/>
    <n v="2600.0000000000005"/>
    <n v="910.00000000000011"/>
    <n v="0.35"/>
  </r>
  <r>
    <x v="2"/>
    <n v="1128299"/>
    <x v="64"/>
    <x v="2"/>
    <x v="6"/>
    <s v="Denver"/>
    <x v="4"/>
    <n v="0.75000000000000011"/>
    <n v="3750"/>
    <n v="2812.5000000000005"/>
    <n v="1546.8750000000007"/>
    <n v="0.55000000000000016"/>
  </r>
  <r>
    <x v="2"/>
    <n v="1128299"/>
    <x v="64"/>
    <x v="2"/>
    <x v="6"/>
    <s v="Denver"/>
    <x v="5"/>
    <n v="0.80000000000000016"/>
    <n v="5000"/>
    <n v="4000.0000000000009"/>
    <n v="800.00000000000023"/>
    <n v="0.2"/>
  </r>
  <r>
    <x v="2"/>
    <n v="1128299"/>
    <x v="65"/>
    <x v="2"/>
    <x v="6"/>
    <s v="Denver"/>
    <x v="0"/>
    <n v="0.65000000000000013"/>
    <n v="7000"/>
    <n v="4550.0000000000009"/>
    <n v="1820.0000000000005"/>
    <n v="0.4"/>
  </r>
  <r>
    <x v="2"/>
    <n v="1128299"/>
    <x v="65"/>
    <x v="2"/>
    <x v="6"/>
    <s v="Denver"/>
    <x v="1"/>
    <n v="0.70000000000000018"/>
    <n v="7000"/>
    <n v="4900.0000000000009"/>
    <n v="1225.0000000000002"/>
    <n v="0.25"/>
  </r>
  <r>
    <x v="2"/>
    <n v="1128299"/>
    <x v="65"/>
    <x v="2"/>
    <x v="6"/>
    <s v="Denver"/>
    <x v="2"/>
    <n v="0.65000000000000013"/>
    <n v="5000"/>
    <n v="3250.0000000000005"/>
    <n v="1300.0000000000002"/>
    <n v="0.4"/>
  </r>
  <r>
    <x v="2"/>
    <n v="1128299"/>
    <x v="65"/>
    <x v="2"/>
    <x v="6"/>
    <s v="Denver"/>
    <x v="3"/>
    <n v="0.65000000000000013"/>
    <n v="5000"/>
    <n v="3250.0000000000005"/>
    <n v="1137.5"/>
    <n v="0.35"/>
  </r>
  <r>
    <x v="2"/>
    <n v="1128299"/>
    <x v="65"/>
    <x v="2"/>
    <x v="6"/>
    <s v="Denver"/>
    <x v="4"/>
    <n v="0.75000000000000011"/>
    <n v="4250"/>
    <n v="3187.5000000000005"/>
    <n v="1753.1250000000007"/>
    <n v="0.55000000000000016"/>
  </r>
  <r>
    <x v="2"/>
    <n v="1128299"/>
    <x v="65"/>
    <x v="2"/>
    <x v="6"/>
    <s v="Denver"/>
    <x v="5"/>
    <n v="0.80000000000000016"/>
    <n v="5250"/>
    <n v="4200.0000000000009"/>
    <n v="840.00000000000023"/>
    <n v="0.2"/>
  </r>
  <r>
    <x v="2"/>
    <n v="1128299"/>
    <x v="66"/>
    <x v="2"/>
    <x v="7"/>
    <s v="Seattle"/>
    <x v="0"/>
    <n v="0.4"/>
    <n v="4500"/>
    <n v="1800"/>
    <n v="540"/>
    <n v="0.3"/>
  </r>
  <r>
    <x v="2"/>
    <n v="1128299"/>
    <x v="66"/>
    <x v="2"/>
    <x v="7"/>
    <s v="Seattle"/>
    <x v="1"/>
    <n v="0.5"/>
    <n v="4500"/>
    <n v="2250"/>
    <n v="562.5"/>
    <n v="0.25"/>
  </r>
  <r>
    <x v="2"/>
    <n v="1128299"/>
    <x v="66"/>
    <x v="2"/>
    <x v="7"/>
    <s v="Seattle"/>
    <x v="2"/>
    <n v="0.5"/>
    <n v="4500"/>
    <n v="2250"/>
    <n v="562.5"/>
    <n v="0.25"/>
  </r>
  <r>
    <x v="2"/>
    <n v="1128299"/>
    <x v="66"/>
    <x v="2"/>
    <x v="7"/>
    <s v="Seattle"/>
    <x v="3"/>
    <n v="0.5"/>
    <n v="3000"/>
    <n v="1500"/>
    <n v="450"/>
    <n v="0.3"/>
  </r>
  <r>
    <x v="2"/>
    <n v="1128299"/>
    <x v="66"/>
    <x v="2"/>
    <x v="7"/>
    <s v="Seattle"/>
    <x v="4"/>
    <n v="0.55000000000000004"/>
    <n v="2500"/>
    <n v="1375"/>
    <n v="343.75"/>
    <n v="0.25"/>
  </r>
  <r>
    <x v="2"/>
    <n v="1128299"/>
    <x v="66"/>
    <x v="2"/>
    <x v="7"/>
    <s v="Seattle"/>
    <x v="5"/>
    <n v="0.5"/>
    <n v="5000"/>
    <n v="2500"/>
    <n v="500"/>
    <n v="0.2"/>
  </r>
  <r>
    <x v="2"/>
    <n v="1128299"/>
    <x v="67"/>
    <x v="2"/>
    <x v="7"/>
    <s v="Seattle"/>
    <x v="0"/>
    <n v="0.4"/>
    <n v="5500"/>
    <n v="2200"/>
    <n v="660"/>
    <n v="0.3"/>
  </r>
  <r>
    <x v="2"/>
    <n v="1128299"/>
    <x v="67"/>
    <x v="2"/>
    <x v="7"/>
    <s v="Seattle"/>
    <x v="1"/>
    <n v="0.5"/>
    <n v="4500"/>
    <n v="2250"/>
    <n v="562.5"/>
    <n v="0.25"/>
  </r>
  <r>
    <x v="2"/>
    <n v="1128299"/>
    <x v="67"/>
    <x v="2"/>
    <x v="7"/>
    <s v="Seattle"/>
    <x v="2"/>
    <n v="0.5"/>
    <n v="4500"/>
    <n v="2250"/>
    <n v="562.5"/>
    <n v="0.25"/>
  </r>
  <r>
    <x v="2"/>
    <n v="1128299"/>
    <x v="67"/>
    <x v="2"/>
    <x v="7"/>
    <s v="Seattle"/>
    <x v="3"/>
    <n v="0.5"/>
    <n v="3000"/>
    <n v="1500"/>
    <n v="450"/>
    <n v="0.3"/>
  </r>
  <r>
    <x v="2"/>
    <n v="1128299"/>
    <x v="67"/>
    <x v="2"/>
    <x v="7"/>
    <s v="Seattle"/>
    <x v="4"/>
    <n v="0.55000000000000004"/>
    <n v="2250"/>
    <n v="1237.5"/>
    <n v="309.375"/>
    <n v="0.25"/>
  </r>
  <r>
    <x v="2"/>
    <n v="1128299"/>
    <x v="67"/>
    <x v="2"/>
    <x v="7"/>
    <s v="Seattle"/>
    <x v="5"/>
    <n v="0.5"/>
    <n v="4250"/>
    <n v="2125"/>
    <n v="425"/>
    <n v="0.2"/>
  </r>
  <r>
    <x v="2"/>
    <n v="1128299"/>
    <x v="68"/>
    <x v="2"/>
    <x v="7"/>
    <s v="Seattle"/>
    <x v="0"/>
    <n v="0.5"/>
    <n v="5750"/>
    <n v="2875"/>
    <n v="862.5"/>
    <n v="0.3"/>
  </r>
  <r>
    <x v="2"/>
    <n v="1128299"/>
    <x v="68"/>
    <x v="2"/>
    <x v="7"/>
    <s v="Seattle"/>
    <x v="1"/>
    <n v="0.6"/>
    <n v="4250"/>
    <n v="2550"/>
    <n v="637.5"/>
    <n v="0.25"/>
  </r>
  <r>
    <x v="2"/>
    <n v="1128299"/>
    <x v="68"/>
    <x v="2"/>
    <x v="7"/>
    <s v="Seattle"/>
    <x v="2"/>
    <n v="0.64999999999999991"/>
    <n v="4250"/>
    <n v="2762.4999999999995"/>
    <n v="690.62499999999989"/>
    <n v="0.25"/>
  </r>
  <r>
    <x v="2"/>
    <n v="1128299"/>
    <x v="68"/>
    <x v="2"/>
    <x v="7"/>
    <s v="Seattle"/>
    <x v="3"/>
    <n v="0.64999999999999991"/>
    <n v="3250"/>
    <n v="2112.4999999999995"/>
    <n v="633.74999999999989"/>
    <n v="0.3"/>
  </r>
  <r>
    <x v="2"/>
    <n v="1128299"/>
    <x v="68"/>
    <x v="2"/>
    <x v="7"/>
    <s v="Seattle"/>
    <x v="4"/>
    <n v="0.7"/>
    <n v="1750"/>
    <n v="1225"/>
    <n v="306.25"/>
    <n v="0.25"/>
  </r>
  <r>
    <x v="2"/>
    <n v="1128299"/>
    <x v="68"/>
    <x v="2"/>
    <x v="7"/>
    <s v="Seattle"/>
    <x v="5"/>
    <n v="0.64999999999999991"/>
    <n v="3750"/>
    <n v="2437.4999999999995"/>
    <n v="487.49999999999994"/>
    <n v="0.2"/>
  </r>
  <r>
    <x v="2"/>
    <n v="1128299"/>
    <x v="69"/>
    <x v="2"/>
    <x v="7"/>
    <s v="Seattle"/>
    <x v="0"/>
    <n v="0.7"/>
    <n v="5500"/>
    <n v="3849.9999999999995"/>
    <n v="1154.9999999999998"/>
    <n v="0.3"/>
  </r>
  <r>
    <x v="2"/>
    <n v="1128299"/>
    <x v="69"/>
    <x v="2"/>
    <x v="7"/>
    <s v="Seattle"/>
    <x v="1"/>
    <n v="0.75"/>
    <n v="3500"/>
    <n v="2625"/>
    <n v="656.25"/>
    <n v="0.25"/>
  </r>
  <r>
    <x v="2"/>
    <n v="1128299"/>
    <x v="69"/>
    <x v="2"/>
    <x v="7"/>
    <s v="Seattle"/>
    <x v="2"/>
    <n v="0.75"/>
    <n v="4000"/>
    <n v="3000"/>
    <n v="750"/>
    <n v="0.25"/>
  </r>
  <r>
    <x v="2"/>
    <n v="1128299"/>
    <x v="69"/>
    <x v="2"/>
    <x v="7"/>
    <s v="Seattle"/>
    <x v="3"/>
    <n v="0.6"/>
    <n v="3000"/>
    <n v="1800"/>
    <n v="540"/>
    <n v="0.3"/>
  </r>
  <r>
    <x v="2"/>
    <n v="1128299"/>
    <x v="69"/>
    <x v="2"/>
    <x v="7"/>
    <s v="Seattle"/>
    <x v="4"/>
    <n v="0.65"/>
    <n v="2000"/>
    <n v="1300"/>
    <n v="325"/>
    <n v="0.25"/>
  </r>
  <r>
    <x v="2"/>
    <n v="1128299"/>
    <x v="69"/>
    <x v="2"/>
    <x v="7"/>
    <s v="Seattle"/>
    <x v="5"/>
    <n v="0.8"/>
    <n v="3500"/>
    <n v="2800"/>
    <n v="560"/>
    <n v="0.2"/>
  </r>
  <r>
    <x v="2"/>
    <n v="1128299"/>
    <x v="70"/>
    <x v="2"/>
    <x v="7"/>
    <s v="Seattle"/>
    <x v="0"/>
    <n v="0.6"/>
    <n v="5500"/>
    <n v="3300"/>
    <n v="990"/>
    <n v="0.3"/>
  </r>
  <r>
    <x v="2"/>
    <n v="1128299"/>
    <x v="70"/>
    <x v="2"/>
    <x v="7"/>
    <s v="Seattle"/>
    <x v="1"/>
    <n v="0.65"/>
    <n v="4000"/>
    <n v="2600"/>
    <n v="650"/>
    <n v="0.25"/>
  </r>
  <r>
    <x v="2"/>
    <n v="1128299"/>
    <x v="70"/>
    <x v="2"/>
    <x v="7"/>
    <s v="Seattle"/>
    <x v="2"/>
    <n v="0.65"/>
    <n v="4000"/>
    <n v="2600"/>
    <n v="650"/>
    <n v="0.25"/>
  </r>
  <r>
    <x v="2"/>
    <n v="1128299"/>
    <x v="70"/>
    <x v="2"/>
    <x v="7"/>
    <s v="Seattle"/>
    <x v="3"/>
    <n v="0.6"/>
    <n v="3000"/>
    <n v="1800"/>
    <n v="540"/>
    <n v="0.3"/>
  </r>
  <r>
    <x v="2"/>
    <n v="1128299"/>
    <x v="70"/>
    <x v="2"/>
    <x v="7"/>
    <s v="Seattle"/>
    <x v="4"/>
    <n v="0.65"/>
    <n v="2000"/>
    <n v="1300"/>
    <n v="325"/>
    <n v="0.25"/>
  </r>
  <r>
    <x v="2"/>
    <n v="1128299"/>
    <x v="70"/>
    <x v="2"/>
    <x v="7"/>
    <s v="Seattle"/>
    <x v="5"/>
    <n v="0.8"/>
    <n v="5000"/>
    <n v="4000"/>
    <n v="800"/>
    <n v="0.2"/>
  </r>
  <r>
    <x v="2"/>
    <n v="1128299"/>
    <x v="71"/>
    <x v="2"/>
    <x v="7"/>
    <s v="Seattle"/>
    <x v="0"/>
    <n v="0.75"/>
    <n v="7500"/>
    <n v="5625"/>
    <n v="1687.5"/>
    <n v="0.3"/>
  </r>
  <r>
    <x v="2"/>
    <n v="1128299"/>
    <x v="71"/>
    <x v="2"/>
    <x v="7"/>
    <s v="Seattle"/>
    <x v="1"/>
    <n v="0.8"/>
    <n v="6250"/>
    <n v="5000"/>
    <n v="1250"/>
    <n v="0.25"/>
  </r>
  <r>
    <x v="2"/>
    <n v="1128299"/>
    <x v="71"/>
    <x v="2"/>
    <x v="7"/>
    <s v="Seattle"/>
    <x v="2"/>
    <n v="0.8"/>
    <n v="6250"/>
    <n v="5000"/>
    <n v="1250"/>
    <n v="0.25"/>
  </r>
  <r>
    <x v="2"/>
    <n v="1128299"/>
    <x v="71"/>
    <x v="2"/>
    <x v="7"/>
    <s v="Seattle"/>
    <x v="3"/>
    <n v="0.8"/>
    <n v="5000"/>
    <n v="4000"/>
    <n v="1200"/>
    <n v="0.3"/>
  </r>
  <r>
    <x v="2"/>
    <n v="1128299"/>
    <x v="71"/>
    <x v="2"/>
    <x v="7"/>
    <s v="Seattle"/>
    <x v="4"/>
    <n v="0.85000000000000009"/>
    <n v="3750"/>
    <n v="3187.5000000000005"/>
    <n v="796.87500000000011"/>
    <n v="0.25"/>
  </r>
  <r>
    <x v="2"/>
    <n v="1128299"/>
    <x v="71"/>
    <x v="2"/>
    <x v="7"/>
    <s v="Seattle"/>
    <x v="5"/>
    <n v="1"/>
    <n v="6750"/>
    <n v="6750"/>
    <n v="1350"/>
    <n v="0.2"/>
  </r>
  <r>
    <x v="2"/>
    <n v="1128299"/>
    <x v="72"/>
    <x v="2"/>
    <x v="7"/>
    <s v="Seattle"/>
    <x v="0"/>
    <n v="0.8"/>
    <n v="8250"/>
    <n v="6600"/>
    <n v="1980"/>
    <n v="0.3"/>
  </r>
  <r>
    <x v="2"/>
    <n v="1128299"/>
    <x v="72"/>
    <x v="2"/>
    <x v="7"/>
    <s v="Seattle"/>
    <x v="1"/>
    <n v="0.85000000000000009"/>
    <n v="6750"/>
    <n v="5737.5000000000009"/>
    <n v="1434.3750000000002"/>
    <n v="0.25"/>
  </r>
  <r>
    <x v="2"/>
    <n v="1128299"/>
    <x v="72"/>
    <x v="2"/>
    <x v="7"/>
    <s v="Seattle"/>
    <x v="2"/>
    <n v="0.85000000000000009"/>
    <n v="6250"/>
    <n v="5312.5000000000009"/>
    <n v="1328.1250000000002"/>
    <n v="0.25"/>
  </r>
  <r>
    <x v="2"/>
    <n v="1128299"/>
    <x v="72"/>
    <x v="2"/>
    <x v="7"/>
    <s v="Seattle"/>
    <x v="3"/>
    <n v="0.8"/>
    <n v="5250"/>
    <n v="4200"/>
    <n v="1260"/>
    <n v="0.3"/>
  </r>
  <r>
    <x v="2"/>
    <n v="1128299"/>
    <x v="72"/>
    <x v="2"/>
    <x v="7"/>
    <s v="Seattle"/>
    <x v="4"/>
    <n v="0.85000000000000009"/>
    <n v="5750"/>
    <n v="4887.5000000000009"/>
    <n v="1221.8750000000002"/>
    <n v="0.25"/>
  </r>
  <r>
    <x v="2"/>
    <n v="1128299"/>
    <x v="72"/>
    <x v="2"/>
    <x v="7"/>
    <s v="Seattle"/>
    <x v="5"/>
    <n v="1"/>
    <n v="5750"/>
    <n v="5750"/>
    <n v="1150"/>
    <n v="0.2"/>
  </r>
  <r>
    <x v="2"/>
    <n v="1128299"/>
    <x v="73"/>
    <x v="2"/>
    <x v="7"/>
    <s v="Seattle"/>
    <x v="0"/>
    <n v="0.85000000000000009"/>
    <n v="7750"/>
    <n v="6587.5000000000009"/>
    <n v="1976.2500000000002"/>
    <n v="0.3"/>
  </r>
  <r>
    <x v="2"/>
    <n v="1128299"/>
    <x v="73"/>
    <x v="2"/>
    <x v="7"/>
    <s v="Seattle"/>
    <x v="1"/>
    <n v="0.80000000000000016"/>
    <n v="7500"/>
    <n v="6000.0000000000009"/>
    <n v="1500.0000000000002"/>
    <n v="0.25"/>
  </r>
  <r>
    <x v="2"/>
    <n v="1128299"/>
    <x v="73"/>
    <x v="2"/>
    <x v="7"/>
    <s v="Seattle"/>
    <x v="2"/>
    <n v="0.75000000000000011"/>
    <n v="6250"/>
    <n v="4687.5000000000009"/>
    <n v="1171.8750000000002"/>
    <n v="0.25"/>
  </r>
  <r>
    <x v="2"/>
    <n v="1128299"/>
    <x v="73"/>
    <x v="2"/>
    <x v="7"/>
    <s v="Seattle"/>
    <x v="3"/>
    <n v="0.75000000000000011"/>
    <n v="5750"/>
    <n v="4312.5000000000009"/>
    <n v="1293.7500000000002"/>
    <n v="0.3"/>
  </r>
  <r>
    <x v="2"/>
    <n v="1128299"/>
    <x v="73"/>
    <x v="2"/>
    <x v="7"/>
    <s v="Seattle"/>
    <x v="4"/>
    <n v="0.75"/>
    <n v="5750"/>
    <n v="4312.5"/>
    <n v="1078.125"/>
    <n v="0.25"/>
  </r>
  <r>
    <x v="2"/>
    <n v="1128299"/>
    <x v="73"/>
    <x v="2"/>
    <x v="7"/>
    <s v="Seattle"/>
    <x v="5"/>
    <n v="0.8"/>
    <n v="4000"/>
    <n v="3200"/>
    <n v="640"/>
    <n v="0.2"/>
  </r>
  <r>
    <x v="2"/>
    <n v="1128299"/>
    <x v="74"/>
    <x v="2"/>
    <x v="7"/>
    <s v="Seattle"/>
    <x v="0"/>
    <n v="0.70000000000000018"/>
    <n v="6000"/>
    <n v="4200.0000000000009"/>
    <n v="1260.0000000000002"/>
    <n v="0.3"/>
  </r>
  <r>
    <x v="2"/>
    <n v="1128299"/>
    <x v="74"/>
    <x v="2"/>
    <x v="7"/>
    <s v="Seattle"/>
    <x v="1"/>
    <n v="0.75000000000000022"/>
    <n v="6000"/>
    <n v="4500.0000000000009"/>
    <n v="1125.0000000000002"/>
    <n v="0.25"/>
  </r>
  <r>
    <x v="2"/>
    <n v="1128299"/>
    <x v="74"/>
    <x v="2"/>
    <x v="7"/>
    <s v="Seattle"/>
    <x v="2"/>
    <n v="0.70000000000000018"/>
    <n v="4500"/>
    <n v="3150.0000000000009"/>
    <n v="787.50000000000023"/>
    <n v="0.25"/>
  </r>
  <r>
    <x v="2"/>
    <n v="1128299"/>
    <x v="74"/>
    <x v="2"/>
    <x v="7"/>
    <s v="Seattle"/>
    <x v="3"/>
    <n v="0.70000000000000018"/>
    <n v="4000"/>
    <n v="2800.0000000000009"/>
    <n v="840.00000000000023"/>
    <n v="0.3"/>
  </r>
  <r>
    <x v="2"/>
    <n v="1128299"/>
    <x v="74"/>
    <x v="2"/>
    <x v="7"/>
    <s v="Seattle"/>
    <x v="4"/>
    <n v="0.80000000000000016"/>
    <n v="4250"/>
    <n v="3400.0000000000005"/>
    <n v="850.00000000000011"/>
    <n v="0.25"/>
  </r>
  <r>
    <x v="2"/>
    <n v="1128299"/>
    <x v="74"/>
    <x v="2"/>
    <x v="7"/>
    <s v="Seattle"/>
    <x v="5"/>
    <n v="0.65"/>
    <n v="4500"/>
    <n v="2925"/>
    <n v="585"/>
    <n v="0.2"/>
  </r>
  <r>
    <x v="2"/>
    <n v="1128299"/>
    <x v="75"/>
    <x v="2"/>
    <x v="7"/>
    <s v="Seattle"/>
    <x v="0"/>
    <n v="0.60000000000000009"/>
    <n v="5500"/>
    <n v="3300.0000000000005"/>
    <n v="990.00000000000011"/>
    <n v="0.3"/>
  </r>
  <r>
    <x v="2"/>
    <n v="1128299"/>
    <x v="75"/>
    <x v="2"/>
    <x v="7"/>
    <s v="Seattle"/>
    <x v="1"/>
    <n v="0.65000000000000013"/>
    <n v="5500"/>
    <n v="3575.0000000000009"/>
    <n v="893.75000000000023"/>
    <n v="0.25"/>
  </r>
  <r>
    <x v="2"/>
    <n v="1128299"/>
    <x v="75"/>
    <x v="2"/>
    <x v="7"/>
    <s v="Seattle"/>
    <x v="2"/>
    <n v="0.60000000000000009"/>
    <n v="3750"/>
    <n v="2250.0000000000005"/>
    <n v="562.50000000000011"/>
    <n v="0.25"/>
  </r>
  <r>
    <x v="2"/>
    <n v="1128299"/>
    <x v="75"/>
    <x v="2"/>
    <x v="7"/>
    <s v="Seattle"/>
    <x v="3"/>
    <n v="0.60000000000000009"/>
    <n v="3500"/>
    <n v="2100.0000000000005"/>
    <n v="630.00000000000011"/>
    <n v="0.3"/>
  </r>
  <r>
    <x v="2"/>
    <n v="1128299"/>
    <x v="75"/>
    <x v="2"/>
    <x v="7"/>
    <s v="Seattle"/>
    <x v="4"/>
    <n v="0.70000000000000007"/>
    <n v="3250"/>
    <n v="2275"/>
    <n v="568.75"/>
    <n v="0.25"/>
  </r>
  <r>
    <x v="2"/>
    <n v="1128299"/>
    <x v="75"/>
    <x v="2"/>
    <x v="7"/>
    <s v="Seattle"/>
    <x v="5"/>
    <n v="0.75000000000000011"/>
    <n v="3750"/>
    <n v="2812.5000000000005"/>
    <n v="562.50000000000011"/>
    <n v="0.2"/>
  </r>
  <r>
    <x v="2"/>
    <n v="1128299"/>
    <x v="76"/>
    <x v="2"/>
    <x v="7"/>
    <s v="Seattle"/>
    <x v="0"/>
    <n v="0.60000000000000009"/>
    <n v="6000"/>
    <n v="3600.0000000000005"/>
    <n v="1080"/>
    <n v="0.3"/>
  </r>
  <r>
    <x v="2"/>
    <n v="1128299"/>
    <x v="76"/>
    <x v="2"/>
    <x v="7"/>
    <s v="Seattle"/>
    <x v="1"/>
    <n v="0.65000000000000013"/>
    <n v="6250"/>
    <n v="4062.5000000000009"/>
    <n v="1015.6250000000002"/>
    <n v="0.25"/>
  </r>
  <r>
    <x v="2"/>
    <n v="1128299"/>
    <x v="76"/>
    <x v="2"/>
    <x v="7"/>
    <s v="Seattle"/>
    <x v="2"/>
    <n v="0.60000000000000009"/>
    <n v="4750"/>
    <n v="2850.0000000000005"/>
    <n v="712.50000000000011"/>
    <n v="0.25"/>
  </r>
  <r>
    <x v="2"/>
    <n v="1128299"/>
    <x v="76"/>
    <x v="2"/>
    <x v="7"/>
    <s v="Seattle"/>
    <x v="3"/>
    <n v="0.70000000000000018"/>
    <n v="4500"/>
    <n v="3150.0000000000009"/>
    <n v="945.00000000000023"/>
    <n v="0.3"/>
  </r>
  <r>
    <x v="2"/>
    <n v="1128299"/>
    <x v="76"/>
    <x v="2"/>
    <x v="7"/>
    <s v="Seattle"/>
    <x v="4"/>
    <n v="0.90000000000000013"/>
    <n v="4250"/>
    <n v="3825.0000000000005"/>
    <n v="956.25000000000011"/>
    <n v="0.25"/>
  </r>
  <r>
    <x v="2"/>
    <n v="1128299"/>
    <x v="76"/>
    <x v="2"/>
    <x v="7"/>
    <s v="Seattle"/>
    <x v="5"/>
    <n v="0.95000000000000018"/>
    <n v="5500"/>
    <n v="5225.0000000000009"/>
    <n v="1045.0000000000002"/>
    <n v="0.2"/>
  </r>
  <r>
    <x v="2"/>
    <n v="1128299"/>
    <x v="77"/>
    <x v="2"/>
    <x v="7"/>
    <s v="Seattle"/>
    <x v="0"/>
    <n v="0.80000000000000016"/>
    <n v="7500"/>
    <n v="6000.0000000000009"/>
    <n v="1800.0000000000002"/>
    <n v="0.3"/>
  </r>
  <r>
    <x v="2"/>
    <n v="1128299"/>
    <x v="77"/>
    <x v="2"/>
    <x v="7"/>
    <s v="Seattle"/>
    <x v="1"/>
    <n v="0.8500000000000002"/>
    <n v="7500"/>
    <n v="6375.0000000000018"/>
    <n v="1593.7500000000005"/>
    <n v="0.25"/>
  </r>
  <r>
    <x v="2"/>
    <n v="1128299"/>
    <x v="77"/>
    <x v="2"/>
    <x v="7"/>
    <s v="Seattle"/>
    <x v="2"/>
    <n v="0.80000000000000016"/>
    <n v="5500"/>
    <n v="4400.0000000000009"/>
    <n v="1100.0000000000002"/>
    <n v="0.25"/>
  </r>
  <r>
    <x v="2"/>
    <n v="1128299"/>
    <x v="77"/>
    <x v="2"/>
    <x v="7"/>
    <s v="Seattle"/>
    <x v="3"/>
    <n v="0.80000000000000016"/>
    <n v="5500"/>
    <n v="4400.0000000000009"/>
    <n v="1320.0000000000002"/>
    <n v="0.3"/>
  </r>
  <r>
    <x v="2"/>
    <n v="1128299"/>
    <x v="77"/>
    <x v="2"/>
    <x v="7"/>
    <s v="Seattle"/>
    <x v="4"/>
    <n v="0.90000000000000013"/>
    <n v="4750"/>
    <n v="4275.0000000000009"/>
    <n v="1068.7500000000002"/>
    <n v="0.25"/>
  </r>
  <r>
    <x v="2"/>
    <n v="1128299"/>
    <x v="77"/>
    <x v="2"/>
    <x v="7"/>
    <s v="Seattle"/>
    <x v="5"/>
    <n v="0.95000000000000018"/>
    <n v="5750"/>
    <n v="5462.5000000000009"/>
    <n v="1092.5000000000002"/>
    <n v="0.2"/>
  </r>
  <r>
    <x v="0"/>
    <n v="1185732"/>
    <x v="78"/>
    <x v="4"/>
    <x v="8"/>
    <s v="Miami"/>
    <x v="0"/>
    <n v="0.45"/>
    <n v="10500"/>
    <n v="4725"/>
    <n v="2126.25"/>
    <n v="0.45"/>
  </r>
  <r>
    <x v="0"/>
    <n v="1185732"/>
    <x v="78"/>
    <x v="4"/>
    <x v="8"/>
    <s v="Miami"/>
    <x v="1"/>
    <n v="0.45"/>
    <n v="8500"/>
    <n v="3825"/>
    <n v="1338.75"/>
    <n v="0.35"/>
  </r>
  <r>
    <x v="0"/>
    <n v="1185732"/>
    <x v="78"/>
    <x v="4"/>
    <x v="8"/>
    <s v="Miami"/>
    <x v="2"/>
    <n v="0.35000000000000003"/>
    <n v="8500"/>
    <n v="2975.0000000000005"/>
    <n v="743.75000000000011"/>
    <n v="0.25"/>
  </r>
  <r>
    <x v="0"/>
    <n v="1185732"/>
    <x v="78"/>
    <x v="4"/>
    <x v="8"/>
    <s v="Miami"/>
    <x v="3"/>
    <n v="0.39999999999999997"/>
    <n v="7000"/>
    <n v="2799.9999999999995"/>
    <n v="839.99999999999989"/>
    <n v="0.3"/>
  </r>
  <r>
    <x v="0"/>
    <n v="1185732"/>
    <x v="78"/>
    <x v="4"/>
    <x v="8"/>
    <s v="Miami"/>
    <x v="4"/>
    <n v="0.55000000000000004"/>
    <n v="7500"/>
    <n v="4125"/>
    <n v="1443.75"/>
    <n v="0.35"/>
  </r>
  <r>
    <x v="0"/>
    <n v="1185732"/>
    <x v="78"/>
    <x v="4"/>
    <x v="8"/>
    <s v="Miami"/>
    <x v="5"/>
    <n v="0.45"/>
    <n v="8500"/>
    <n v="3825"/>
    <n v="1912.5"/>
    <n v="0.5"/>
  </r>
  <r>
    <x v="0"/>
    <n v="1185732"/>
    <x v="79"/>
    <x v="4"/>
    <x v="8"/>
    <s v="Miami"/>
    <x v="0"/>
    <n v="0.45"/>
    <n v="11000"/>
    <n v="4950"/>
    <n v="2227.5"/>
    <n v="0.45"/>
  </r>
  <r>
    <x v="0"/>
    <n v="1185732"/>
    <x v="79"/>
    <x v="4"/>
    <x v="8"/>
    <s v="Miami"/>
    <x v="1"/>
    <n v="0.45"/>
    <n v="7500"/>
    <n v="3375"/>
    <n v="1181.25"/>
    <n v="0.35"/>
  </r>
  <r>
    <x v="0"/>
    <n v="1185732"/>
    <x v="79"/>
    <x v="4"/>
    <x v="8"/>
    <s v="Miami"/>
    <x v="2"/>
    <n v="0.35000000000000003"/>
    <n v="8000"/>
    <n v="2800.0000000000005"/>
    <n v="700.00000000000011"/>
    <n v="0.25"/>
  </r>
  <r>
    <x v="0"/>
    <n v="1185732"/>
    <x v="79"/>
    <x v="4"/>
    <x v="8"/>
    <s v="Miami"/>
    <x v="3"/>
    <n v="0.39999999999999997"/>
    <n v="6750"/>
    <n v="2700"/>
    <n v="810"/>
    <n v="0.3"/>
  </r>
  <r>
    <x v="0"/>
    <n v="1185732"/>
    <x v="79"/>
    <x v="4"/>
    <x v="8"/>
    <s v="Miami"/>
    <x v="4"/>
    <n v="0.55000000000000004"/>
    <n v="7500"/>
    <n v="4125"/>
    <n v="1443.75"/>
    <n v="0.35"/>
  </r>
  <r>
    <x v="0"/>
    <n v="1185732"/>
    <x v="79"/>
    <x v="4"/>
    <x v="8"/>
    <s v="Miami"/>
    <x v="5"/>
    <n v="0.45"/>
    <n v="8500"/>
    <n v="3825"/>
    <n v="1912.5"/>
    <n v="0.5"/>
  </r>
  <r>
    <x v="0"/>
    <n v="1185732"/>
    <x v="80"/>
    <x v="4"/>
    <x v="8"/>
    <s v="Miami"/>
    <x v="0"/>
    <n v="0.45"/>
    <n v="10700"/>
    <n v="4815"/>
    <n v="2166.75"/>
    <n v="0.45"/>
  </r>
  <r>
    <x v="0"/>
    <n v="1185732"/>
    <x v="80"/>
    <x v="4"/>
    <x v="8"/>
    <s v="Miami"/>
    <x v="1"/>
    <n v="0.45"/>
    <n v="7500"/>
    <n v="3375"/>
    <n v="1181.25"/>
    <n v="0.35"/>
  </r>
  <r>
    <x v="0"/>
    <n v="1185732"/>
    <x v="80"/>
    <x v="4"/>
    <x v="8"/>
    <s v="Miami"/>
    <x v="2"/>
    <n v="0.35000000000000003"/>
    <n v="7750"/>
    <n v="2712.5000000000005"/>
    <n v="678.12500000000011"/>
    <n v="0.25"/>
  </r>
  <r>
    <x v="0"/>
    <n v="1185732"/>
    <x v="80"/>
    <x v="4"/>
    <x v="8"/>
    <s v="Miami"/>
    <x v="3"/>
    <n v="0.39999999999999997"/>
    <n v="6250"/>
    <n v="2500"/>
    <n v="750"/>
    <n v="0.3"/>
  </r>
  <r>
    <x v="0"/>
    <n v="1185732"/>
    <x v="80"/>
    <x v="4"/>
    <x v="8"/>
    <s v="Miami"/>
    <x v="4"/>
    <n v="0.55000000000000004"/>
    <n v="6750"/>
    <n v="3712.5000000000005"/>
    <n v="1299.375"/>
    <n v="0.35"/>
  </r>
  <r>
    <x v="0"/>
    <n v="1185732"/>
    <x v="80"/>
    <x v="4"/>
    <x v="8"/>
    <s v="Miami"/>
    <x v="5"/>
    <n v="0.45"/>
    <n v="7750"/>
    <n v="3487.5"/>
    <n v="1743.75"/>
    <n v="0.5"/>
  </r>
  <r>
    <x v="0"/>
    <n v="1185732"/>
    <x v="81"/>
    <x v="4"/>
    <x v="8"/>
    <s v="Miami"/>
    <x v="0"/>
    <n v="0.45"/>
    <n v="10250"/>
    <n v="4612.5"/>
    <n v="2075.625"/>
    <n v="0.45"/>
  </r>
  <r>
    <x v="0"/>
    <n v="1185732"/>
    <x v="81"/>
    <x v="4"/>
    <x v="8"/>
    <s v="Miami"/>
    <x v="1"/>
    <n v="0.45"/>
    <n v="7250"/>
    <n v="3262.5"/>
    <n v="1141.875"/>
    <n v="0.35"/>
  </r>
  <r>
    <x v="0"/>
    <n v="1185732"/>
    <x v="81"/>
    <x v="4"/>
    <x v="8"/>
    <s v="Miami"/>
    <x v="2"/>
    <n v="0.35000000000000003"/>
    <n v="7250"/>
    <n v="2537.5000000000005"/>
    <n v="634.37500000000011"/>
    <n v="0.25"/>
  </r>
  <r>
    <x v="0"/>
    <n v="1185732"/>
    <x v="81"/>
    <x v="4"/>
    <x v="8"/>
    <s v="Miami"/>
    <x v="3"/>
    <n v="0.39999999999999997"/>
    <n v="6500"/>
    <n v="2600"/>
    <n v="780"/>
    <n v="0.3"/>
  </r>
  <r>
    <x v="0"/>
    <n v="1185732"/>
    <x v="81"/>
    <x v="4"/>
    <x v="8"/>
    <s v="Miami"/>
    <x v="4"/>
    <n v="0.55000000000000004"/>
    <n v="6750"/>
    <n v="3712.5000000000005"/>
    <n v="1299.375"/>
    <n v="0.35"/>
  </r>
  <r>
    <x v="0"/>
    <n v="1185732"/>
    <x v="81"/>
    <x v="4"/>
    <x v="8"/>
    <s v="Miami"/>
    <x v="5"/>
    <n v="0.45"/>
    <n v="8000"/>
    <n v="3600"/>
    <n v="1800"/>
    <n v="0.5"/>
  </r>
  <r>
    <x v="0"/>
    <n v="1185732"/>
    <x v="82"/>
    <x v="4"/>
    <x v="8"/>
    <s v="Miami"/>
    <x v="0"/>
    <n v="0.55000000000000004"/>
    <n v="10700"/>
    <n v="5885.0000000000009"/>
    <n v="2648.2500000000005"/>
    <n v="0.45"/>
  </r>
  <r>
    <x v="0"/>
    <n v="1185732"/>
    <x v="82"/>
    <x v="4"/>
    <x v="8"/>
    <s v="Miami"/>
    <x v="1"/>
    <n v="0.55000000000000004"/>
    <n v="7750"/>
    <n v="4262.5"/>
    <n v="1491.875"/>
    <n v="0.35"/>
  </r>
  <r>
    <x v="0"/>
    <n v="1185732"/>
    <x v="82"/>
    <x v="4"/>
    <x v="8"/>
    <s v="Miami"/>
    <x v="2"/>
    <n v="0.5"/>
    <n v="7500"/>
    <n v="3750"/>
    <n v="937.5"/>
    <n v="0.25"/>
  </r>
  <r>
    <x v="0"/>
    <n v="1185732"/>
    <x v="82"/>
    <x v="4"/>
    <x v="8"/>
    <s v="Miami"/>
    <x v="3"/>
    <n v="0.5"/>
    <n v="7000"/>
    <n v="3500"/>
    <n v="1050"/>
    <n v="0.3"/>
  </r>
  <r>
    <x v="0"/>
    <n v="1185732"/>
    <x v="82"/>
    <x v="4"/>
    <x v="8"/>
    <s v="Miami"/>
    <x v="4"/>
    <n v="0.6"/>
    <n v="7250"/>
    <n v="4350"/>
    <n v="1522.5"/>
    <n v="0.35"/>
  </r>
  <r>
    <x v="0"/>
    <n v="1185732"/>
    <x v="82"/>
    <x v="4"/>
    <x v="8"/>
    <s v="Miami"/>
    <x v="5"/>
    <n v="0.65"/>
    <n v="8250"/>
    <n v="5362.5"/>
    <n v="2681.25"/>
    <n v="0.5"/>
  </r>
  <r>
    <x v="0"/>
    <n v="1185732"/>
    <x v="83"/>
    <x v="4"/>
    <x v="8"/>
    <s v="Miami"/>
    <x v="0"/>
    <n v="0.6"/>
    <n v="10750"/>
    <n v="6450"/>
    <n v="2902.5"/>
    <n v="0.45"/>
  </r>
  <r>
    <x v="0"/>
    <n v="1185732"/>
    <x v="83"/>
    <x v="4"/>
    <x v="8"/>
    <s v="Miami"/>
    <x v="1"/>
    <n v="0.55000000000000004"/>
    <n v="8250"/>
    <n v="4537.5"/>
    <n v="1588.125"/>
    <n v="0.35"/>
  </r>
  <r>
    <x v="0"/>
    <n v="1185732"/>
    <x v="83"/>
    <x v="4"/>
    <x v="8"/>
    <s v="Miami"/>
    <x v="2"/>
    <n v="0.5"/>
    <n v="8000"/>
    <n v="4000"/>
    <n v="1000"/>
    <n v="0.25"/>
  </r>
  <r>
    <x v="0"/>
    <n v="1185732"/>
    <x v="83"/>
    <x v="4"/>
    <x v="8"/>
    <s v="Miami"/>
    <x v="3"/>
    <n v="0.5"/>
    <n v="7750"/>
    <n v="3875"/>
    <n v="1162.5"/>
    <n v="0.3"/>
  </r>
  <r>
    <x v="0"/>
    <n v="1185732"/>
    <x v="83"/>
    <x v="4"/>
    <x v="8"/>
    <s v="Miami"/>
    <x v="4"/>
    <n v="0.65"/>
    <n v="7750"/>
    <n v="5037.5"/>
    <n v="1763.125"/>
    <n v="0.35"/>
  </r>
  <r>
    <x v="0"/>
    <n v="1185732"/>
    <x v="83"/>
    <x v="4"/>
    <x v="8"/>
    <s v="Miami"/>
    <x v="5"/>
    <n v="0.70000000000000007"/>
    <n v="9250"/>
    <n v="6475.0000000000009"/>
    <n v="3237.5000000000005"/>
    <n v="0.5"/>
  </r>
  <r>
    <x v="0"/>
    <n v="1185732"/>
    <x v="84"/>
    <x v="4"/>
    <x v="8"/>
    <s v="Miami"/>
    <x v="0"/>
    <n v="0.65"/>
    <n v="11500"/>
    <n v="7475"/>
    <n v="3363.75"/>
    <n v="0.45"/>
  </r>
  <r>
    <x v="0"/>
    <n v="1185732"/>
    <x v="84"/>
    <x v="4"/>
    <x v="8"/>
    <s v="Miami"/>
    <x v="1"/>
    <n v="0.60000000000000009"/>
    <n v="9000"/>
    <n v="5400.0000000000009"/>
    <n v="1890.0000000000002"/>
    <n v="0.35"/>
  </r>
  <r>
    <x v="0"/>
    <n v="1185732"/>
    <x v="84"/>
    <x v="4"/>
    <x v="8"/>
    <s v="Miami"/>
    <x v="2"/>
    <n v="0.55000000000000004"/>
    <n v="8250"/>
    <n v="4537.5"/>
    <n v="1134.375"/>
    <n v="0.25"/>
  </r>
  <r>
    <x v="0"/>
    <n v="1185732"/>
    <x v="84"/>
    <x v="4"/>
    <x v="8"/>
    <s v="Miami"/>
    <x v="3"/>
    <n v="0.55000000000000004"/>
    <n v="7750"/>
    <n v="4262.5"/>
    <n v="1278.75"/>
    <n v="0.3"/>
  </r>
  <r>
    <x v="0"/>
    <n v="1185732"/>
    <x v="84"/>
    <x v="4"/>
    <x v="8"/>
    <s v="Miami"/>
    <x v="4"/>
    <n v="0.65"/>
    <n v="8000"/>
    <n v="5200"/>
    <n v="1819.9999999999998"/>
    <n v="0.35"/>
  </r>
  <r>
    <x v="0"/>
    <n v="1185732"/>
    <x v="84"/>
    <x v="4"/>
    <x v="8"/>
    <s v="Miami"/>
    <x v="5"/>
    <n v="0.70000000000000007"/>
    <n v="9750"/>
    <n v="6825.0000000000009"/>
    <n v="3412.5000000000005"/>
    <n v="0.5"/>
  </r>
  <r>
    <x v="0"/>
    <n v="1185732"/>
    <x v="85"/>
    <x v="4"/>
    <x v="8"/>
    <s v="Miami"/>
    <x v="0"/>
    <n v="0.65"/>
    <n v="11250"/>
    <n v="7312.5"/>
    <n v="3290.625"/>
    <n v="0.45"/>
  </r>
  <r>
    <x v="0"/>
    <n v="1185732"/>
    <x v="85"/>
    <x v="4"/>
    <x v="8"/>
    <s v="Miami"/>
    <x v="1"/>
    <n v="0.60000000000000009"/>
    <n v="9000"/>
    <n v="5400.0000000000009"/>
    <n v="1890.0000000000002"/>
    <n v="0.35"/>
  </r>
  <r>
    <x v="0"/>
    <n v="1185732"/>
    <x v="85"/>
    <x v="4"/>
    <x v="8"/>
    <s v="Miami"/>
    <x v="2"/>
    <n v="0.55000000000000004"/>
    <n v="8250"/>
    <n v="4537.5"/>
    <n v="1134.375"/>
    <n v="0.25"/>
  </r>
  <r>
    <x v="0"/>
    <n v="1185732"/>
    <x v="85"/>
    <x v="4"/>
    <x v="8"/>
    <s v="Miami"/>
    <x v="3"/>
    <n v="0.45"/>
    <n v="7750"/>
    <n v="3487.5"/>
    <n v="1046.25"/>
    <n v="0.3"/>
  </r>
  <r>
    <x v="0"/>
    <n v="1185732"/>
    <x v="85"/>
    <x v="4"/>
    <x v="8"/>
    <s v="Miami"/>
    <x v="4"/>
    <n v="0.55000000000000004"/>
    <n v="7500"/>
    <n v="4125"/>
    <n v="1443.75"/>
    <n v="0.35"/>
  </r>
  <r>
    <x v="0"/>
    <n v="1185732"/>
    <x v="85"/>
    <x v="4"/>
    <x v="8"/>
    <s v="Miami"/>
    <x v="5"/>
    <n v="0.60000000000000009"/>
    <n v="9250"/>
    <n v="5550.0000000000009"/>
    <n v="2775.0000000000005"/>
    <n v="0.5"/>
  </r>
  <r>
    <x v="0"/>
    <n v="1185732"/>
    <x v="86"/>
    <x v="4"/>
    <x v="8"/>
    <s v="Miami"/>
    <x v="0"/>
    <n v="0.55000000000000004"/>
    <n v="10500"/>
    <n v="5775.0000000000009"/>
    <n v="2598.7500000000005"/>
    <n v="0.45"/>
  </r>
  <r>
    <x v="0"/>
    <n v="1185732"/>
    <x v="86"/>
    <x v="4"/>
    <x v="8"/>
    <s v="Miami"/>
    <x v="1"/>
    <n v="0.50000000000000011"/>
    <n v="8500"/>
    <n v="4250.0000000000009"/>
    <n v="1487.5000000000002"/>
    <n v="0.35"/>
  </r>
  <r>
    <x v="0"/>
    <n v="1185732"/>
    <x v="86"/>
    <x v="4"/>
    <x v="8"/>
    <s v="Miami"/>
    <x v="2"/>
    <n v="0.45"/>
    <n v="7500"/>
    <n v="3375"/>
    <n v="843.75"/>
    <n v="0.25"/>
  </r>
  <r>
    <x v="0"/>
    <n v="1185732"/>
    <x v="86"/>
    <x v="4"/>
    <x v="8"/>
    <s v="Miami"/>
    <x v="3"/>
    <n v="0.45"/>
    <n v="7250"/>
    <n v="3262.5"/>
    <n v="978.75"/>
    <n v="0.3"/>
  </r>
  <r>
    <x v="0"/>
    <n v="1185732"/>
    <x v="86"/>
    <x v="4"/>
    <x v="8"/>
    <s v="Miami"/>
    <x v="4"/>
    <n v="0.55000000000000004"/>
    <n v="7250"/>
    <n v="3987.5000000000005"/>
    <n v="1395.625"/>
    <n v="0.35"/>
  </r>
  <r>
    <x v="0"/>
    <n v="1185732"/>
    <x v="86"/>
    <x v="4"/>
    <x v="8"/>
    <s v="Miami"/>
    <x v="5"/>
    <n v="0.60000000000000009"/>
    <n v="8250"/>
    <n v="4950.0000000000009"/>
    <n v="2475.0000000000005"/>
    <n v="0.5"/>
  </r>
  <r>
    <x v="0"/>
    <n v="1185732"/>
    <x v="87"/>
    <x v="4"/>
    <x v="8"/>
    <s v="Miami"/>
    <x v="0"/>
    <n v="0.60000000000000009"/>
    <n v="10000"/>
    <n v="6000.0000000000009"/>
    <n v="2700.0000000000005"/>
    <n v="0.45"/>
  </r>
  <r>
    <x v="0"/>
    <n v="1185732"/>
    <x v="87"/>
    <x v="4"/>
    <x v="8"/>
    <s v="Miami"/>
    <x v="1"/>
    <n v="0.50000000000000011"/>
    <n v="8250"/>
    <n v="4125.0000000000009"/>
    <n v="1443.7500000000002"/>
    <n v="0.35"/>
  </r>
  <r>
    <x v="0"/>
    <n v="1185732"/>
    <x v="87"/>
    <x v="4"/>
    <x v="8"/>
    <s v="Miami"/>
    <x v="2"/>
    <n v="0.50000000000000011"/>
    <n v="7250"/>
    <n v="3625.0000000000009"/>
    <n v="906.25000000000023"/>
    <n v="0.25"/>
  </r>
  <r>
    <x v="0"/>
    <n v="1185732"/>
    <x v="87"/>
    <x v="4"/>
    <x v="8"/>
    <s v="Miami"/>
    <x v="3"/>
    <n v="0.50000000000000011"/>
    <n v="7000"/>
    <n v="3500.0000000000009"/>
    <n v="1050.0000000000002"/>
    <n v="0.3"/>
  </r>
  <r>
    <x v="0"/>
    <n v="1185732"/>
    <x v="87"/>
    <x v="4"/>
    <x v="8"/>
    <s v="Miami"/>
    <x v="4"/>
    <n v="0.60000000000000009"/>
    <n v="7000"/>
    <n v="4200.0000000000009"/>
    <n v="1470.0000000000002"/>
    <n v="0.35"/>
  </r>
  <r>
    <x v="0"/>
    <n v="1185732"/>
    <x v="87"/>
    <x v="4"/>
    <x v="8"/>
    <s v="Miami"/>
    <x v="5"/>
    <n v="0.65"/>
    <n v="8250"/>
    <n v="5362.5"/>
    <n v="2681.25"/>
    <n v="0.5"/>
  </r>
  <r>
    <x v="0"/>
    <n v="1185732"/>
    <x v="88"/>
    <x v="4"/>
    <x v="8"/>
    <s v="Miami"/>
    <x v="0"/>
    <n v="0.60000000000000009"/>
    <n v="9750"/>
    <n v="5850.0000000000009"/>
    <n v="2632.5000000000005"/>
    <n v="0.45"/>
  </r>
  <r>
    <x v="0"/>
    <n v="1185732"/>
    <x v="88"/>
    <x v="4"/>
    <x v="8"/>
    <s v="Miami"/>
    <x v="1"/>
    <n v="0.50000000000000011"/>
    <n v="8000"/>
    <n v="4000.0000000000009"/>
    <n v="1400.0000000000002"/>
    <n v="0.35"/>
  </r>
  <r>
    <x v="0"/>
    <n v="1185732"/>
    <x v="88"/>
    <x v="4"/>
    <x v="8"/>
    <s v="Miami"/>
    <x v="2"/>
    <n v="0.50000000000000011"/>
    <n v="7450"/>
    <n v="3725.0000000000009"/>
    <n v="931.25000000000023"/>
    <n v="0.25"/>
  </r>
  <r>
    <x v="0"/>
    <n v="1185732"/>
    <x v="88"/>
    <x v="4"/>
    <x v="8"/>
    <s v="Miami"/>
    <x v="3"/>
    <n v="0.50000000000000011"/>
    <n v="7750"/>
    <n v="3875.0000000000009"/>
    <n v="1162.5000000000002"/>
    <n v="0.3"/>
  </r>
  <r>
    <x v="0"/>
    <n v="1185732"/>
    <x v="88"/>
    <x v="4"/>
    <x v="8"/>
    <s v="Miami"/>
    <x v="4"/>
    <n v="0.65"/>
    <n v="7500"/>
    <n v="4875"/>
    <n v="1706.25"/>
    <n v="0.35"/>
  </r>
  <r>
    <x v="0"/>
    <n v="1185732"/>
    <x v="88"/>
    <x v="4"/>
    <x v="8"/>
    <s v="Miami"/>
    <x v="5"/>
    <n v="0.7"/>
    <n v="8500"/>
    <n v="5950"/>
    <n v="2975"/>
    <n v="0.5"/>
  </r>
  <r>
    <x v="0"/>
    <n v="1185732"/>
    <x v="89"/>
    <x v="4"/>
    <x v="8"/>
    <s v="Miami"/>
    <x v="0"/>
    <n v="0.65"/>
    <n v="10750"/>
    <n v="6987.5"/>
    <n v="3144.375"/>
    <n v="0.45"/>
  </r>
  <r>
    <x v="0"/>
    <n v="1185732"/>
    <x v="89"/>
    <x v="4"/>
    <x v="8"/>
    <s v="Miami"/>
    <x v="1"/>
    <n v="0.55000000000000004"/>
    <n v="8750"/>
    <n v="4812.5"/>
    <n v="1684.375"/>
    <n v="0.35"/>
  </r>
  <r>
    <x v="0"/>
    <n v="1185732"/>
    <x v="89"/>
    <x v="4"/>
    <x v="8"/>
    <s v="Miami"/>
    <x v="2"/>
    <n v="0.55000000000000004"/>
    <n v="8250"/>
    <n v="4537.5"/>
    <n v="1134.375"/>
    <n v="0.25"/>
  </r>
  <r>
    <x v="0"/>
    <n v="1185732"/>
    <x v="89"/>
    <x v="4"/>
    <x v="8"/>
    <s v="Miami"/>
    <x v="3"/>
    <n v="0.55000000000000004"/>
    <n v="7750"/>
    <n v="4262.5"/>
    <n v="1278.75"/>
    <n v="0.3"/>
  </r>
  <r>
    <x v="0"/>
    <n v="1185732"/>
    <x v="89"/>
    <x v="4"/>
    <x v="8"/>
    <s v="Miami"/>
    <x v="4"/>
    <n v="0.65"/>
    <n v="7750"/>
    <n v="5037.5"/>
    <n v="1763.125"/>
    <n v="0.35"/>
  </r>
  <r>
    <x v="0"/>
    <n v="1185732"/>
    <x v="89"/>
    <x v="4"/>
    <x v="8"/>
    <s v="Miami"/>
    <x v="5"/>
    <n v="0.7"/>
    <n v="8750"/>
    <n v="6125"/>
    <n v="3062.5"/>
    <n v="0.5"/>
  </r>
  <r>
    <x v="0"/>
    <n v="1185732"/>
    <x v="90"/>
    <x v="3"/>
    <x v="9"/>
    <s v="Minneapolis"/>
    <x v="0"/>
    <n v="0.35"/>
    <n v="4500"/>
    <n v="1575"/>
    <n v="551.25"/>
    <n v="0.35000000000000003"/>
  </r>
  <r>
    <x v="0"/>
    <n v="1185732"/>
    <x v="90"/>
    <x v="3"/>
    <x v="9"/>
    <s v="Minneapolis"/>
    <x v="1"/>
    <n v="0.35"/>
    <n v="2500"/>
    <n v="875"/>
    <n v="262.5"/>
    <n v="0.3"/>
  </r>
  <r>
    <x v="0"/>
    <n v="1185732"/>
    <x v="90"/>
    <x v="3"/>
    <x v="9"/>
    <s v="Minneapolis"/>
    <x v="2"/>
    <n v="0.25"/>
    <n v="2500"/>
    <n v="625"/>
    <n v="187.5"/>
    <n v="0.3"/>
  </r>
  <r>
    <x v="0"/>
    <n v="1185732"/>
    <x v="90"/>
    <x v="3"/>
    <x v="9"/>
    <s v="Minneapolis"/>
    <x v="3"/>
    <n v="0.30000000000000004"/>
    <n v="1000"/>
    <n v="300.00000000000006"/>
    <n v="105.00000000000003"/>
    <n v="0.35000000000000003"/>
  </r>
  <r>
    <x v="0"/>
    <n v="1185732"/>
    <x v="90"/>
    <x v="3"/>
    <x v="9"/>
    <s v="Minneapolis"/>
    <x v="4"/>
    <n v="0.44999999999999996"/>
    <n v="1500"/>
    <n v="674.99999999999989"/>
    <n v="202.49999999999997"/>
    <n v="0.3"/>
  </r>
  <r>
    <x v="0"/>
    <n v="1185732"/>
    <x v="90"/>
    <x v="3"/>
    <x v="9"/>
    <s v="Minneapolis"/>
    <x v="5"/>
    <n v="0.35"/>
    <n v="2500"/>
    <n v="875"/>
    <n v="393.75"/>
    <n v="0.45"/>
  </r>
  <r>
    <x v="0"/>
    <n v="1185732"/>
    <x v="91"/>
    <x v="3"/>
    <x v="9"/>
    <s v="Minneapolis"/>
    <x v="0"/>
    <n v="0.35"/>
    <n v="5000"/>
    <n v="1750"/>
    <n v="612.50000000000011"/>
    <n v="0.35000000000000003"/>
  </r>
  <r>
    <x v="0"/>
    <n v="1185732"/>
    <x v="91"/>
    <x v="3"/>
    <x v="9"/>
    <s v="Minneapolis"/>
    <x v="1"/>
    <n v="0.35"/>
    <n v="1500"/>
    <n v="525"/>
    <n v="157.5"/>
    <n v="0.3"/>
  </r>
  <r>
    <x v="0"/>
    <n v="1185732"/>
    <x v="91"/>
    <x v="3"/>
    <x v="9"/>
    <s v="Minneapolis"/>
    <x v="2"/>
    <n v="0.25"/>
    <n v="2000"/>
    <n v="500"/>
    <n v="150"/>
    <n v="0.3"/>
  </r>
  <r>
    <x v="0"/>
    <n v="1185732"/>
    <x v="91"/>
    <x v="3"/>
    <x v="9"/>
    <s v="Minneapolis"/>
    <x v="3"/>
    <n v="0.30000000000000004"/>
    <n v="750"/>
    <n v="225.00000000000003"/>
    <n v="78.750000000000014"/>
    <n v="0.35000000000000003"/>
  </r>
  <r>
    <x v="0"/>
    <n v="1185732"/>
    <x v="91"/>
    <x v="3"/>
    <x v="9"/>
    <s v="Minneapolis"/>
    <x v="4"/>
    <n v="0.44999999999999996"/>
    <n v="1500"/>
    <n v="674.99999999999989"/>
    <n v="202.49999999999997"/>
    <n v="0.3"/>
  </r>
  <r>
    <x v="0"/>
    <n v="1185732"/>
    <x v="91"/>
    <x v="3"/>
    <x v="9"/>
    <s v="Minneapolis"/>
    <x v="5"/>
    <n v="0.35"/>
    <n v="2250"/>
    <n v="787.5"/>
    <n v="354.375"/>
    <n v="0.45"/>
  </r>
  <r>
    <x v="0"/>
    <n v="1185732"/>
    <x v="92"/>
    <x v="3"/>
    <x v="9"/>
    <s v="Minneapolis"/>
    <x v="0"/>
    <n v="0.4"/>
    <n v="4450"/>
    <n v="1780"/>
    <n v="623.00000000000011"/>
    <n v="0.35000000000000003"/>
  </r>
  <r>
    <x v="0"/>
    <n v="1185732"/>
    <x v="92"/>
    <x v="3"/>
    <x v="9"/>
    <s v="Minneapolis"/>
    <x v="1"/>
    <n v="0.4"/>
    <n v="1250"/>
    <n v="500"/>
    <n v="150"/>
    <n v="0.3"/>
  </r>
  <r>
    <x v="0"/>
    <n v="1185732"/>
    <x v="92"/>
    <x v="3"/>
    <x v="9"/>
    <s v="Minneapolis"/>
    <x v="2"/>
    <n v="0.30000000000000004"/>
    <n v="1750"/>
    <n v="525.00000000000011"/>
    <n v="157.50000000000003"/>
    <n v="0.3"/>
  </r>
  <r>
    <x v="0"/>
    <n v="1185732"/>
    <x v="92"/>
    <x v="3"/>
    <x v="9"/>
    <s v="Minneapolis"/>
    <x v="3"/>
    <n v="0.35"/>
    <n v="250"/>
    <n v="87.5"/>
    <n v="30.625000000000004"/>
    <n v="0.35000000000000003"/>
  </r>
  <r>
    <x v="0"/>
    <n v="1185732"/>
    <x v="92"/>
    <x v="3"/>
    <x v="9"/>
    <s v="Minneapolis"/>
    <x v="4"/>
    <n v="0.5"/>
    <n v="750"/>
    <n v="375"/>
    <n v="112.5"/>
    <n v="0.3"/>
  </r>
  <r>
    <x v="0"/>
    <n v="1185732"/>
    <x v="92"/>
    <x v="3"/>
    <x v="9"/>
    <s v="Minneapolis"/>
    <x v="5"/>
    <n v="0.4"/>
    <n v="1750"/>
    <n v="700"/>
    <n v="315"/>
    <n v="0.45"/>
  </r>
  <r>
    <x v="0"/>
    <n v="1185732"/>
    <x v="93"/>
    <x v="3"/>
    <x v="9"/>
    <s v="Minneapolis"/>
    <x v="0"/>
    <n v="0.4"/>
    <n v="4000"/>
    <n v="1600"/>
    <n v="560"/>
    <n v="0.35000000000000003"/>
  </r>
  <r>
    <x v="0"/>
    <n v="1185732"/>
    <x v="93"/>
    <x v="3"/>
    <x v="9"/>
    <s v="Minneapolis"/>
    <x v="1"/>
    <n v="0.4"/>
    <n v="1000"/>
    <n v="400"/>
    <n v="120"/>
    <n v="0.3"/>
  </r>
  <r>
    <x v="0"/>
    <n v="1185732"/>
    <x v="93"/>
    <x v="3"/>
    <x v="9"/>
    <s v="Minneapolis"/>
    <x v="2"/>
    <n v="0.30000000000000004"/>
    <n v="1000"/>
    <n v="300.00000000000006"/>
    <n v="90.000000000000014"/>
    <n v="0.3"/>
  </r>
  <r>
    <x v="0"/>
    <n v="1185732"/>
    <x v="93"/>
    <x v="3"/>
    <x v="9"/>
    <s v="Minneapolis"/>
    <x v="3"/>
    <n v="0.35"/>
    <n v="250"/>
    <n v="87.5"/>
    <n v="30.625000000000004"/>
    <n v="0.35000000000000003"/>
  </r>
  <r>
    <x v="0"/>
    <n v="1185732"/>
    <x v="93"/>
    <x v="3"/>
    <x v="9"/>
    <s v="Minneapolis"/>
    <x v="4"/>
    <n v="0.5"/>
    <n v="500"/>
    <n v="250"/>
    <n v="75"/>
    <n v="0.3"/>
  </r>
  <r>
    <x v="0"/>
    <n v="1185732"/>
    <x v="93"/>
    <x v="3"/>
    <x v="9"/>
    <s v="Minneapolis"/>
    <x v="5"/>
    <n v="0.4"/>
    <n v="1750"/>
    <n v="700"/>
    <n v="315"/>
    <n v="0.45"/>
  </r>
  <r>
    <x v="0"/>
    <n v="1185732"/>
    <x v="94"/>
    <x v="3"/>
    <x v="9"/>
    <s v="Minneapolis"/>
    <x v="0"/>
    <n v="0.5"/>
    <n v="4450"/>
    <n v="2225"/>
    <n v="778.75000000000011"/>
    <n v="0.35000000000000003"/>
  </r>
  <r>
    <x v="0"/>
    <n v="1185732"/>
    <x v="94"/>
    <x v="3"/>
    <x v="9"/>
    <s v="Minneapolis"/>
    <x v="1"/>
    <n v="0.45000000000000007"/>
    <n v="1500"/>
    <n v="675.00000000000011"/>
    <n v="202.50000000000003"/>
    <n v="0.3"/>
  </r>
  <r>
    <x v="0"/>
    <n v="1185732"/>
    <x v="94"/>
    <x v="3"/>
    <x v="9"/>
    <s v="Minneapolis"/>
    <x v="2"/>
    <n v="0.4"/>
    <n v="1250"/>
    <n v="500"/>
    <n v="150"/>
    <n v="0.3"/>
  </r>
  <r>
    <x v="0"/>
    <n v="1185732"/>
    <x v="94"/>
    <x v="3"/>
    <x v="9"/>
    <s v="Minneapolis"/>
    <x v="3"/>
    <n v="0.4"/>
    <n v="500"/>
    <n v="200"/>
    <n v="70"/>
    <n v="0.35000000000000003"/>
  </r>
  <r>
    <x v="0"/>
    <n v="1185732"/>
    <x v="94"/>
    <x v="3"/>
    <x v="9"/>
    <s v="Minneapolis"/>
    <x v="4"/>
    <n v="0.54999999999999993"/>
    <n v="750"/>
    <n v="412.49999999999994"/>
    <n v="123.74999999999997"/>
    <n v="0.3"/>
  </r>
  <r>
    <x v="0"/>
    <n v="1185732"/>
    <x v="94"/>
    <x v="3"/>
    <x v="9"/>
    <s v="Minneapolis"/>
    <x v="5"/>
    <n v="0.6"/>
    <n v="1750"/>
    <n v="1050"/>
    <n v="472.5"/>
    <n v="0.45"/>
  </r>
  <r>
    <x v="0"/>
    <n v="1185732"/>
    <x v="95"/>
    <x v="3"/>
    <x v="9"/>
    <s v="Minneapolis"/>
    <x v="0"/>
    <n v="0.45"/>
    <n v="4250"/>
    <n v="1912.5"/>
    <n v="669.37500000000011"/>
    <n v="0.35000000000000003"/>
  </r>
  <r>
    <x v="0"/>
    <n v="1185732"/>
    <x v="95"/>
    <x v="3"/>
    <x v="9"/>
    <s v="Minneapolis"/>
    <x v="1"/>
    <n v="0.40000000000000008"/>
    <n v="1750"/>
    <n v="700.00000000000011"/>
    <n v="210.00000000000003"/>
    <n v="0.3"/>
  </r>
  <r>
    <x v="0"/>
    <n v="1185732"/>
    <x v="95"/>
    <x v="3"/>
    <x v="9"/>
    <s v="Minneapolis"/>
    <x v="2"/>
    <n v="0.35000000000000003"/>
    <n v="1750"/>
    <n v="612.50000000000011"/>
    <n v="183.75000000000003"/>
    <n v="0.3"/>
  </r>
  <r>
    <x v="0"/>
    <n v="1185732"/>
    <x v="95"/>
    <x v="3"/>
    <x v="9"/>
    <s v="Minneapolis"/>
    <x v="3"/>
    <n v="0.35000000000000003"/>
    <n v="1500"/>
    <n v="525"/>
    <n v="183.75000000000003"/>
    <n v="0.35000000000000003"/>
  </r>
  <r>
    <x v="0"/>
    <n v="1185732"/>
    <x v="95"/>
    <x v="3"/>
    <x v="9"/>
    <s v="Minneapolis"/>
    <x v="4"/>
    <n v="0.5"/>
    <n v="1500"/>
    <n v="750"/>
    <n v="225"/>
    <n v="0.3"/>
  </r>
  <r>
    <x v="0"/>
    <n v="1185732"/>
    <x v="95"/>
    <x v="3"/>
    <x v="9"/>
    <s v="Minneapolis"/>
    <x v="5"/>
    <n v="0.55000000000000004"/>
    <n v="3250"/>
    <n v="1787.5000000000002"/>
    <n v="804.37500000000011"/>
    <n v="0.45"/>
  </r>
  <r>
    <x v="0"/>
    <n v="1185732"/>
    <x v="96"/>
    <x v="3"/>
    <x v="9"/>
    <s v="Minneapolis"/>
    <x v="0"/>
    <n v="0.5"/>
    <n v="5500"/>
    <n v="2750"/>
    <n v="962.50000000000011"/>
    <n v="0.35000000000000003"/>
  </r>
  <r>
    <x v="0"/>
    <n v="1185732"/>
    <x v="96"/>
    <x v="3"/>
    <x v="9"/>
    <s v="Minneapolis"/>
    <x v="1"/>
    <n v="0.45000000000000007"/>
    <n v="3000"/>
    <n v="1350.0000000000002"/>
    <n v="405.00000000000006"/>
    <n v="0.3"/>
  </r>
  <r>
    <x v="0"/>
    <n v="1185732"/>
    <x v="96"/>
    <x v="3"/>
    <x v="9"/>
    <s v="Minneapolis"/>
    <x v="2"/>
    <n v="0.4"/>
    <n v="2250"/>
    <n v="900"/>
    <n v="270"/>
    <n v="0.3"/>
  </r>
  <r>
    <x v="0"/>
    <n v="1185732"/>
    <x v="96"/>
    <x v="3"/>
    <x v="9"/>
    <s v="Minneapolis"/>
    <x v="3"/>
    <n v="0.4"/>
    <n v="1750"/>
    <n v="700"/>
    <n v="245.00000000000003"/>
    <n v="0.35000000000000003"/>
  </r>
  <r>
    <x v="0"/>
    <n v="1185732"/>
    <x v="96"/>
    <x v="3"/>
    <x v="9"/>
    <s v="Minneapolis"/>
    <x v="4"/>
    <n v="0.5"/>
    <n v="2000"/>
    <n v="1000"/>
    <n v="300"/>
    <n v="0.3"/>
  </r>
  <r>
    <x v="0"/>
    <n v="1185732"/>
    <x v="96"/>
    <x v="3"/>
    <x v="9"/>
    <s v="Minneapolis"/>
    <x v="5"/>
    <n v="0.55000000000000004"/>
    <n v="3750"/>
    <n v="2062.5"/>
    <n v="928.125"/>
    <n v="0.45"/>
  </r>
  <r>
    <x v="0"/>
    <n v="1185732"/>
    <x v="97"/>
    <x v="3"/>
    <x v="9"/>
    <s v="Minneapolis"/>
    <x v="0"/>
    <n v="0.5"/>
    <n v="5250"/>
    <n v="2625"/>
    <n v="918.75000000000011"/>
    <n v="0.35000000000000003"/>
  </r>
  <r>
    <x v="0"/>
    <n v="1185732"/>
    <x v="97"/>
    <x v="3"/>
    <x v="9"/>
    <s v="Minneapolis"/>
    <x v="1"/>
    <n v="0.45000000000000007"/>
    <n v="3000"/>
    <n v="1350.0000000000002"/>
    <n v="405.00000000000006"/>
    <n v="0.3"/>
  </r>
  <r>
    <x v="0"/>
    <n v="1185732"/>
    <x v="97"/>
    <x v="3"/>
    <x v="9"/>
    <s v="Minneapolis"/>
    <x v="2"/>
    <n v="0.4"/>
    <n v="2250"/>
    <n v="900"/>
    <n v="270"/>
    <n v="0.3"/>
  </r>
  <r>
    <x v="0"/>
    <n v="1185732"/>
    <x v="97"/>
    <x v="3"/>
    <x v="9"/>
    <s v="Minneapolis"/>
    <x v="3"/>
    <n v="0.35000000000000003"/>
    <n v="1750"/>
    <n v="612.50000000000011"/>
    <n v="214.37500000000006"/>
    <n v="0.35000000000000003"/>
  </r>
  <r>
    <x v="0"/>
    <n v="1185732"/>
    <x v="97"/>
    <x v="3"/>
    <x v="9"/>
    <s v="Minneapolis"/>
    <x v="4"/>
    <n v="0.45"/>
    <n v="1500"/>
    <n v="675"/>
    <n v="202.5"/>
    <n v="0.3"/>
  </r>
  <r>
    <x v="0"/>
    <n v="1185732"/>
    <x v="97"/>
    <x v="3"/>
    <x v="9"/>
    <s v="Minneapolis"/>
    <x v="5"/>
    <n v="0.5"/>
    <n v="3250"/>
    <n v="1625"/>
    <n v="731.25"/>
    <n v="0.45"/>
  </r>
  <r>
    <x v="0"/>
    <n v="1185732"/>
    <x v="98"/>
    <x v="3"/>
    <x v="9"/>
    <s v="Minneapolis"/>
    <x v="0"/>
    <n v="0.45"/>
    <n v="4500"/>
    <n v="2025"/>
    <n v="708.75000000000011"/>
    <n v="0.35000000000000003"/>
  </r>
  <r>
    <x v="0"/>
    <n v="1185732"/>
    <x v="98"/>
    <x v="3"/>
    <x v="9"/>
    <s v="Minneapolis"/>
    <x v="1"/>
    <n v="0.40000000000000008"/>
    <n v="2500"/>
    <n v="1000.0000000000002"/>
    <n v="300.00000000000006"/>
    <n v="0.3"/>
  </r>
  <r>
    <x v="0"/>
    <n v="1185732"/>
    <x v="98"/>
    <x v="3"/>
    <x v="9"/>
    <s v="Minneapolis"/>
    <x v="2"/>
    <n v="0.25"/>
    <n v="1500"/>
    <n v="375"/>
    <n v="112.5"/>
    <n v="0.3"/>
  </r>
  <r>
    <x v="0"/>
    <n v="1185732"/>
    <x v="98"/>
    <x v="3"/>
    <x v="9"/>
    <s v="Minneapolis"/>
    <x v="3"/>
    <n v="0.25"/>
    <n v="1250"/>
    <n v="312.5"/>
    <n v="109.37500000000001"/>
    <n v="0.35000000000000003"/>
  </r>
  <r>
    <x v="0"/>
    <n v="1185732"/>
    <x v="98"/>
    <x v="3"/>
    <x v="9"/>
    <s v="Minneapolis"/>
    <x v="4"/>
    <n v="0.35"/>
    <n v="1250"/>
    <n v="437.5"/>
    <n v="131.25"/>
    <n v="0.3"/>
  </r>
  <r>
    <x v="0"/>
    <n v="1185732"/>
    <x v="98"/>
    <x v="3"/>
    <x v="9"/>
    <s v="Minneapolis"/>
    <x v="5"/>
    <n v="0.4"/>
    <n v="2000"/>
    <n v="800"/>
    <n v="360"/>
    <n v="0.45"/>
  </r>
  <r>
    <x v="0"/>
    <n v="1185732"/>
    <x v="99"/>
    <x v="3"/>
    <x v="9"/>
    <s v="Minneapolis"/>
    <x v="0"/>
    <n v="0.44999999999999996"/>
    <n v="3750"/>
    <n v="1687.4999999999998"/>
    <n v="590.625"/>
    <n v="0.35000000000000003"/>
  </r>
  <r>
    <x v="0"/>
    <n v="1185732"/>
    <x v="99"/>
    <x v="3"/>
    <x v="9"/>
    <s v="Minneapolis"/>
    <x v="1"/>
    <n v="0.35"/>
    <n v="2000"/>
    <n v="700"/>
    <n v="210"/>
    <n v="0.3"/>
  </r>
  <r>
    <x v="0"/>
    <n v="1185732"/>
    <x v="99"/>
    <x v="3"/>
    <x v="9"/>
    <s v="Minneapolis"/>
    <x v="2"/>
    <n v="0.35"/>
    <n v="1000"/>
    <n v="350"/>
    <n v="105"/>
    <n v="0.3"/>
  </r>
  <r>
    <x v="0"/>
    <n v="1185732"/>
    <x v="99"/>
    <x v="3"/>
    <x v="9"/>
    <s v="Minneapolis"/>
    <x v="3"/>
    <n v="0.35"/>
    <n v="750"/>
    <n v="262.5"/>
    <n v="91.875000000000014"/>
    <n v="0.35000000000000003"/>
  </r>
  <r>
    <x v="0"/>
    <n v="1185732"/>
    <x v="99"/>
    <x v="3"/>
    <x v="9"/>
    <s v="Minneapolis"/>
    <x v="4"/>
    <n v="0.44999999999999996"/>
    <n v="750"/>
    <n v="337.49999999999994"/>
    <n v="101.24999999999999"/>
    <n v="0.3"/>
  </r>
  <r>
    <x v="0"/>
    <n v="1185732"/>
    <x v="99"/>
    <x v="3"/>
    <x v="9"/>
    <s v="Minneapolis"/>
    <x v="5"/>
    <n v="0.49999999999999989"/>
    <n v="2000"/>
    <n v="999.99999999999977"/>
    <n v="449.99999999999989"/>
    <n v="0.45"/>
  </r>
  <r>
    <x v="0"/>
    <n v="1185732"/>
    <x v="100"/>
    <x v="3"/>
    <x v="9"/>
    <s v="Minneapolis"/>
    <x v="0"/>
    <n v="0.5"/>
    <n v="3500"/>
    <n v="1750"/>
    <n v="612.50000000000011"/>
    <n v="0.35000000000000003"/>
  </r>
  <r>
    <x v="0"/>
    <n v="1185732"/>
    <x v="100"/>
    <x v="3"/>
    <x v="9"/>
    <s v="Minneapolis"/>
    <x v="1"/>
    <n v="0.4"/>
    <n v="2000"/>
    <n v="800"/>
    <n v="240"/>
    <n v="0.3"/>
  </r>
  <r>
    <x v="0"/>
    <n v="1185732"/>
    <x v="100"/>
    <x v="3"/>
    <x v="9"/>
    <s v="Minneapolis"/>
    <x v="2"/>
    <n v="0.4"/>
    <n v="1450"/>
    <n v="580"/>
    <n v="174"/>
    <n v="0.3"/>
  </r>
  <r>
    <x v="0"/>
    <n v="1185732"/>
    <x v="100"/>
    <x v="3"/>
    <x v="9"/>
    <s v="Minneapolis"/>
    <x v="3"/>
    <n v="0.4"/>
    <n v="1500"/>
    <n v="600"/>
    <n v="210.00000000000003"/>
    <n v="0.35000000000000003"/>
  </r>
  <r>
    <x v="0"/>
    <n v="1185732"/>
    <x v="100"/>
    <x v="3"/>
    <x v="9"/>
    <s v="Minneapolis"/>
    <x v="4"/>
    <n v="0.54999999999999993"/>
    <n v="1250"/>
    <n v="687.49999999999989"/>
    <n v="206.24999999999997"/>
    <n v="0.3"/>
  </r>
  <r>
    <x v="0"/>
    <n v="1185732"/>
    <x v="100"/>
    <x v="3"/>
    <x v="9"/>
    <s v="Minneapolis"/>
    <x v="5"/>
    <n v="0.59999999999999987"/>
    <n v="2250"/>
    <n v="1349.9999999999998"/>
    <n v="607.49999999999989"/>
    <n v="0.45"/>
  </r>
  <r>
    <x v="0"/>
    <n v="1185732"/>
    <x v="101"/>
    <x v="3"/>
    <x v="9"/>
    <s v="Minneapolis"/>
    <x v="0"/>
    <n v="0.54999999999999993"/>
    <n v="4750"/>
    <n v="2612.4999999999995"/>
    <n v="914.37499999999989"/>
    <n v="0.35000000000000003"/>
  </r>
  <r>
    <x v="0"/>
    <n v="1185732"/>
    <x v="101"/>
    <x v="3"/>
    <x v="9"/>
    <s v="Minneapolis"/>
    <x v="1"/>
    <n v="0.45"/>
    <n v="2750"/>
    <n v="1237.5"/>
    <n v="371.25"/>
    <n v="0.3"/>
  </r>
  <r>
    <x v="0"/>
    <n v="1185732"/>
    <x v="101"/>
    <x v="3"/>
    <x v="9"/>
    <s v="Minneapolis"/>
    <x v="2"/>
    <n v="0.45"/>
    <n v="2250"/>
    <n v="1012.5"/>
    <n v="303.75"/>
    <n v="0.3"/>
  </r>
  <r>
    <x v="0"/>
    <n v="1185732"/>
    <x v="101"/>
    <x v="3"/>
    <x v="9"/>
    <s v="Minneapolis"/>
    <x v="3"/>
    <n v="0.45"/>
    <n v="1750"/>
    <n v="787.5"/>
    <n v="275.625"/>
    <n v="0.35000000000000003"/>
  </r>
  <r>
    <x v="0"/>
    <n v="1185732"/>
    <x v="101"/>
    <x v="3"/>
    <x v="9"/>
    <s v="Minneapolis"/>
    <x v="4"/>
    <n v="0.54999999999999993"/>
    <n v="1750"/>
    <n v="962.49999999999989"/>
    <n v="288.74999999999994"/>
    <n v="0.3"/>
  </r>
  <r>
    <x v="0"/>
    <n v="1185732"/>
    <x v="101"/>
    <x v="3"/>
    <x v="9"/>
    <s v="Minneapolis"/>
    <x v="5"/>
    <n v="0.59999999999999987"/>
    <n v="2750"/>
    <n v="1649.9999999999995"/>
    <n v="742.49999999999977"/>
    <n v="0.45"/>
  </r>
  <r>
    <x v="3"/>
    <n v="1189833"/>
    <x v="102"/>
    <x v="3"/>
    <x v="10"/>
    <s v="Billings"/>
    <x v="0"/>
    <n v="0.35"/>
    <n v="4750"/>
    <n v="1662.5"/>
    <n v="748.125"/>
    <n v="0.45"/>
  </r>
  <r>
    <x v="3"/>
    <n v="1189833"/>
    <x v="102"/>
    <x v="3"/>
    <x v="10"/>
    <s v="Billings"/>
    <x v="1"/>
    <n v="0.45"/>
    <n v="4750"/>
    <n v="2137.5"/>
    <n v="641.25"/>
    <n v="0.3"/>
  </r>
  <r>
    <x v="3"/>
    <n v="1189833"/>
    <x v="102"/>
    <x v="3"/>
    <x v="10"/>
    <s v="Billings"/>
    <x v="2"/>
    <n v="0.45"/>
    <n v="4750"/>
    <n v="2137.5"/>
    <n v="961.875"/>
    <n v="0.45"/>
  </r>
  <r>
    <x v="3"/>
    <n v="1189833"/>
    <x v="102"/>
    <x v="3"/>
    <x v="10"/>
    <s v="Billings"/>
    <x v="3"/>
    <n v="0.45"/>
    <n v="3250"/>
    <n v="1462.5"/>
    <n v="585"/>
    <n v="0.39999999999999997"/>
  </r>
  <r>
    <x v="3"/>
    <n v="1189833"/>
    <x v="102"/>
    <x v="3"/>
    <x v="10"/>
    <s v="Billings"/>
    <x v="4"/>
    <n v="0.5"/>
    <n v="2750"/>
    <n v="1375"/>
    <n v="825.00000000000011"/>
    <n v="0.60000000000000009"/>
  </r>
  <r>
    <x v="3"/>
    <n v="1189833"/>
    <x v="102"/>
    <x v="3"/>
    <x v="10"/>
    <s v="Billings"/>
    <x v="5"/>
    <n v="0.45"/>
    <n v="4750"/>
    <n v="2137.5"/>
    <n v="534.375"/>
    <n v="0.25"/>
  </r>
  <r>
    <x v="3"/>
    <n v="1189833"/>
    <x v="103"/>
    <x v="3"/>
    <x v="10"/>
    <s v="Billings"/>
    <x v="0"/>
    <n v="0.35"/>
    <n v="5250"/>
    <n v="1837.4999999999998"/>
    <n v="826.87499999999989"/>
    <n v="0.45"/>
  </r>
  <r>
    <x v="3"/>
    <n v="1189833"/>
    <x v="103"/>
    <x v="3"/>
    <x v="10"/>
    <s v="Billings"/>
    <x v="1"/>
    <n v="0.45"/>
    <n v="4250"/>
    <n v="1912.5"/>
    <n v="573.75"/>
    <n v="0.3"/>
  </r>
  <r>
    <x v="3"/>
    <n v="1189833"/>
    <x v="103"/>
    <x v="3"/>
    <x v="10"/>
    <s v="Billings"/>
    <x v="2"/>
    <n v="0.45"/>
    <n v="4500"/>
    <n v="2025"/>
    <n v="911.25"/>
    <n v="0.45"/>
  </r>
  <r>
    <x v="3"/>
    <n v="1189833"/>
    <x v="103"/>
    <x v="3"/>
    <x v="10"/>
    <s v="Billings"/>
    <x v="3"/>
    <n v="0.45"/>
    <n v="3000"/>
    <n v="1350"/>
    <n v="540"/>
    <n v="0.39999999999999997"/>
  </r>
  <r>
    <x v="3"/>
    <n v="1189833"/>
    <x v="103"/>
    <x v="3"/>
    <x v="10"/>
    <s v="Billings"/>
    <x v="4"/>
    <n v="0.5"/>
    <n v="2250"/>
    <n v="1125"/>
    <n v="675.00000000000011"/>
    <n v="0.60000000000000009"/>
  </r>
  <r>
    <x v="3"/>
    <n v="1189833"/>
    <x v="103"/>
    <x v="3"/>
    <x v="10"/>
    <s v="Billings"/>
    <x v="5"/>
    <n v="0.45"/>
    <n v="4250"/>
    <n v="1912.5"/>
    <n v="478.125"/>
    <n v="0.25"/>
  </r>
  <r>
    <x v="3"/>
    <n v="1189833"/>
    <x v="104"/>
    <x v="3"/>
    <x v="10"/>
    <s v="Billings"/>
    <x v="0"/>
    <n v="0.35"/>
    <n v="5750"/>
    <n v="2012.4999999999998"/>
    <n v="905.62499999999989"/>
    <n v="0.45"/>
  </r>
  <r>
    <x v="3"/>
    <n v="1189833"/>
    <x v="104"/>
    <x v="3"/>
    <x v="10"/>
    <s v="Billings"/>
    <x v="1"/>
    <n v="0.45"/>
    <n v="4250"/>
    <n v="1912.5"/>
    <n v="573.75"/>
    <n v="0.3"/>
  </r>
  <r>
    <x v="3"/>
    <n v="1189833"/>
    <x v="104"/>
    <x v="3"/>
    <x v="10"/>
    <s v="Billings"/>
    <x v="2"/>
    <n v="0.45"/>
    <n v="4250"/>
    <n v="1912.5"/>
    <n v="860.625"/>
    <n v="0.45"/>
  </r>
  <r>
    <x v="3"/>
    <n v="1189833"/>
    <x v="104"/>
    <x v="3"/>
    <x v="10"/>
    <s v="Billings"/>
    <x v="3"/>
    <n v="0.45"/>
    <n v="3250"/>
    <n v="1462.5"/>
    <n v="585"/>
    <n v="0.39999999999999997"/>
  </r>
  <r>
    <x v="3"/>
    <n v="1189833"/>
    <x v="104"/>
    <x v="3"/>
    <x v="10"/>
    <s v="Billings"/>
    <x v="4"/>
    <n v="0.5"/>
    <n v="2000"/>
    <n v="1000"/>
    <n v="600.00000000000011"/>
    <n v="0.60000000000000009"/>
  </r>
  <r>
    <x v="3"/>
    <n v="1189833"/>
    <x v="104"/>
    <x v="3"/>
    <x v="10"/>
    <s v="Billings"/>
    <x v="5"/>
    <n v="0.45"/>
    <n v="4000"/>
    <n v="1800"/>
    <n v="450"/>
    <n v="0.25"/>
  </r>
  <r>
    <x v="3"/>
    <n v="1189833"/>
    <x v="105"/>
    <x v="3"/>
    <x v="10"/>
    <s v="Billings"/>
    <x v="0"/>
    <n v="0.45"/>
    <n v="5750"/>
    <n v="2587.5"/>
    <n v="1164.375"/>
    <n v="0.45"/>
  </r>
  <r>
    <x v="3"/>
    <n v="1189833"/>
    <x v="105"/>
    <x v="3"/>
    <x v="10"/>
    <s v="Billings"/>
    <x v="1"/>
    <n v="0.45"/>
    <n v="3750"/>
    <n v="1687.5"/>
    <n v="506.25"/>
    <n v="0.3"/>
  </r>
  <r>
    <x v="3"/>
    <n v="1189833"/>
    <x v="105"/>
    <x v="3"/>
    <x v="10"/>
    <s v="Billings"/>
    <x v="2"/>
    <n v="0.45"/>
    <n v="4000"/>
    <n v="1800"/>
    <n v="810"/>
    <n v="0.45"/>
  </r>
  <r>
    <x v="3"/>
    <n v="1189833"/>
    <x v="105"/>
    <x v="3"/>
    <x v="10"/>
    <s v="Billings"/>
    <x v="3"/>
    <n v="0.4"/>
    <n v="3000"/>
    <n v="1200"/>
    <n v="479.99999999999994"/>
    <n v="0.39999999999999997"/>
  </r>
  <r>
    <x v="3"/>
    <n v="1189833"/>
    <x v="105"/>
    <x v="3"/>
    <x v="10"/>
    <s v="Billings"/>
    <x v="4"/>
    <n v="0.45"/>
    <n v="2000"/>
    <n v="900"/>
    <n v="540.00000000000011"/>
    <n v="0.60000000000000009"/>
  </r>
  <r>
    <x v="3"/>
    <n v="1189833"/>
    <x v="105"/>
    <x v="3"/>
    <x v="10"/>
    <s v="Billings"/>
    <x v="5"/>
    <n v="0.6"/>
    <n v="3750"/>
    <n v="2250"/>
    <n v="562.5"/>
    <n v="0.25"/>
  </r>
  <r>
    <x v="3"/>
    <n v="1189833"/>
    <x v="106"/>
    <x v="3"/>
    <x v="10"/>
    <s v="Billings"/>
    <x v="0"/>
    <n v="0.4"/>
    <n v="5750"/>
    <n v="2300"/>
    <n v="1035"/>
    <n v="0.45"/>
  </r>
  <r>
    <x v="3"/>
    <n v="1189833"/>
    <x v="106"/>
    <x v="3"/>
    <x v="10"/>
    <s v="Billings"/>
    <x v="1"/>
    <n v="0.45"/>
    <n v="4250"/>
    <n v="1912.5"/>
    <n v="573.75"/>
    <n v="0.3"/>
  </r>
  <r>
    <x v="3"/>
    <n v="1189833"/>
    <x v="106"/>
    <x v="3"/>
    <x v="10"/>
    <s v="Billings"/>
    <x v="2"/>
    <n v="0.45"/>
    <n v="4250"/>
    <n v="1912.5"/>
    <n v="860.625"/>
    <n v="0.45"/>
  </r>
  <r>
    <x v="3"/>
    <n v="1189833"/>
    <x v="106"/>
    <x v="3"/>
    <x v="10"/>
    <s v="Billings"/>
    <x v="3"/>
    <n v="0.4"/>
    <n v="3250"/>
    <n v="1300"/>
    <n v="520"/>
    <n v="0.39999999999999997"/>
  </r>
  <r>
    <x v="3"/>
    <n v="1189833"/>
    <x v="106"/>
    <x v="3"/>
    <x v="10"/>
    <s v="Billings"/>
    <x v="4"/>
    <n v="0.45"/>
    <n v="2250"/>
    <n v="1012.5"/>
    <n v="607.50000000000011"/>
    <n v="0.60000000000000009"/>
  </r>
  <r>
    <x v="3"/>
    <n v="1189833"/>
    <x v="106"/>
    <x v="3"/>
    <x v="10"/>
    <s v="Billings"/>
    <x v="5"/>
    <n v="0.6"/>
    <n v="4000"/>
    <n v="2400"/>
    <n v="600"/>
    <n v="0.25"/>
  </r>
  <r>
    <x v="3"/>
    <n v="1189833"/>
    <x v="107"/>
    <x v="3"/>
    <x v="10"/>
    <s v="Billings"/>
    <x v="0"/>
    <n v="0.4"/>
    <n v="6750"/>
    <n v="2700"/>
    <n v="1215"/>
    <n v="0.45"/>
  </r>
  <r>
    <x v="3"/>
    <n v="1189833"/>
    <x v="107"/>
    <x v="3"/>
    <x v="10"/>
    <s v="Billings"/>
    <x v="1"/>
    <n v="0.45"/>
    <n v="5250"/>
    <n v="2362.5"/>
    <n v="708.75"/>
    <n v="0.3"/>
  </r>
  <r>
    <x v="3"/>
    <n v="1189833"/>
    <x v="107"/>
    <x v="3"/>
    <x v="10"/>
    <s v="Billings"/>
    <x v="2"/>
    <n v="0.45"/>
    <n v="5500"/>
    <n v="2475"/>
    <n v="1113.75"/>
    <n v="0.45"/>
  </r>
  <r>
    <x v="3"/>
    <n v="1189833"/>
    <x v="107"/>
    <x v="3"/>
    <x v="10"/>
    <s v="Billings"/>
    <x v="3"/>
    <n v="0.4"/>
    <n v="4250"/>
    <n v="1700"/>
    <n v="680"/>
    <n v="0.39999999999999997"/>
  </r>
  <r>
    <x v="3"/>
    <n v="1189833"/>
    <x v="107"/>
    <x v="3"/>
    <x v="10"/>
    <s v="Billings"/>
    <x v="4"/>
    <n v="0.45"/>
    <n v="3000"/>
    <n v="1350"/>
    <n v="810.00000000000011"/>
    <n v="0.60000000000000009"/>
  </r>
  <r>
    <x v="3"/>
    <n v="1189833"/>
    <x v="107"/>
    <x v="3"/>
    <x v="10"/>
    <s v="Billings"/>
    <x v="5"/>
    <n v="0.6"/>
    <n v="6000"/>
    <n v="3600"/>
    <n v="900"/>
    <n v="0.25"/>
  </r>
  <r>
    <x v="3"/>
    <n v="1189833"/>
    <x v="108"/>
    <x v="3"/>
    <x v="10"/>
    <s v="Billings"/>
    <x v="0"/>
    <n v="0.4"/>
    <n v="7500"/>
    <n v="3000"/>
    <n v="1350"/>
    <n v="0.45"/>
  </r>
  <r>
    <x v="3"/>
    <n v="1189833"/>
    <x v="108"/>
    <x v="3"/>
    <x v="10"/>
    <s v="Billings"/>
    <x v="1"/>
    <n v="0.45"/>
    <n v="6000"/>
    <n v="2700"/>
    <n v="810"/>
    <n v="0.3"/>
  </r>
  <r>
    <x v="3"/>
    <n v="1189833"/>
    <x v="108"/>
    <x v="3"/>
    <x v="10"/>
    <s v="Billings"/>
    <x v="2"/>
    <n v="0.45"/>
    <n v="5500"/>
    <n v="2475"/>
    <n v="1113.75"/>
    <n v="0.45"/>
  </r>
  <r>
    <x v="3"/>
    <n v="1189833"/>
    <x v="108"/>
    <x v="3"/>
    <x v="10"/>
    <s v="Billings"/>
    <x v="3"/>
    <n v="0.4"/>
    <n v="4500"/>
    <n v="1800"/>
    <n v="719.99999999999989"/>
    <n v="0.39999999999999997"/>
  </r>
  <r>
    <x v="3"/>
    <n v="1189833"/>
    <x v="108"/>
    <x v="3"/>
    <x v="10"/>
    <s v="Billings"/>
    <x v="4"/>
    <n v="0.45"/>
    <n v="4750"/>
    <n v="2137.5"/>
    <n v="1282.5000000000002"/>
    <n v="0.60000000000000009"/>
  </r>
  <r>
    <x v="3"/>
    <n v="1189833"/>
    <x v="108"/>
    <x v="3"/>
    <x v="10"/>
    <s v="Billings"/>
    <x v="5"/>
    <n v="0.6"/>
    <n v="4750"/>
    <n v="2850"/>
    <n v="712.5"/>
    <n v="0.25"/>
  </r>
  <r>
    <x v="3"/>
    <n v="1189833"/>
    <x v="109"/>
    <x v="3"/>
    <x v="10"/>
    <s v="Billings"/>
    <x v="0"/>
    <n v="0.45"/>
    <n v="6750"/>
    <n v="3037.5"/>
    <n v="1366.875"/>
    <n v="0.45"/>
  </r>
  <r>
    <x v="3"/>
    <n v="1189833"/>
    <x v="109"/>
    <x v="3"/>
    <x v="10"/>
    <s v="Billings"/>
    <x v="1"/>
    <n v="0.55000000000000004"/>
    <n v="6250"/>
    <n v="3437.5000000000005"/>
    <n v="1031.25"/>
    <n v="0.3"/>
  </r>
  <r>
    <x v="3"/>
    <n v="1189833"/>
    <x v="109"/>
    <x v="3"/>
    <x v="10"/>
    <s v="Billings"/>
    <x v="2"/>
    <n v="0.5"/>
    <n v="5000"/>
    <n v="2500"/>
    <n v="1125"/>
    <n v="0.45"/>
  </r>
  <r>
    <x v="3"/>
    <n v="1189833"/>
    <x v="109"/>
    <x v="3"/>
    <x v="10"/>
    <s v="Billings"/>
    <x v="3"/>
    <n v="0.45"/>
    <n v="4250"/>
    <n v="1912.5"/>
    <n v="764.99999999999989"/>
    <n v="0.39999999999999997"/>
  </r>
  <r>
    <x v="3"/>
    <n v="1189833"/>
    <x v="109"/>
    <x v="3"/>
    <x v="10"/>
    <s v="Billings"/>
    <x v="4"/>
    <n v="0.54999999999999993"/>
    <n v="4250"/>
    <n v="2337.4999999999995"/>
    <n v="1402.5"/>
    <n v="0.60000000000000009"/>
  </r>
  <r>
    <x v="3"/>
    <n v="1189833"/>
    <x v="109"/>
    <x v="3"/>
    <x v="10"/>
    <s v="Billings"/>
    <x v="5"/>
    <n v="0.6"/>
    <n v="4000"/>
    <n v="2400"/>
    <n v="600"/>
    <n v="0.25"/>
  </r>
  <r>
    <x v="3"/>
    <n v="1189833"/>
    <x v="110"/>
    <x v="3"/>
    <x v="10"/>
    <s v="Billings"/>
    <x v="0"/>
    <n v="0.45"/>
    <n v="6000"/>
    <n v="2700"/>
    <n v="1215"/>
    <n v="0.45"/>
  </r>
  <r>
    <x v="3"/>
    <n v="1189833"/>
    <x v="110"/>
    <x v="3"/>
    <x v="10"/>
    <s v="Billings"/>
    <x v="1"/>
    <n v="0.5"/>
    <n v="6000"/>
    <n v="3000"/>
    <n v="900"/>
    <n v="0.3"/>
  </r>
  <r>
    <x v="3"/>
    <n v="1189833"/>
    <x v="110"/>
    <x v="3"/>
    <x v="10"/>
    <s v="Billings"/>
    <x v="2"/>
    <n v="0.45"/>
    <n v="4500"/>
    <n v="2025"/>
    <n v="911.25"/>
    <n v="0.45"/>
  </r>
  <r>
    <x v="3"/>
    <n v="1189833"/>
    <x v="110"/>
    <x v="3"/>
    <x v="10"/>
    <s v="Billings"/>
    <x v="3"/>
    <n v="0.45"/>
    <n v="4000"/>
    <n v="1800"/>
    <n v="719.99999999999989"/>
    <n v="0.39999999999999997"/>
  </r>
  <r>
    <x v="3"/>
    <n v="1189833"/>
    <x v="110"/>
    <x v="3"/>
    <x v="10"/>
    <s v="Billings"/>
    <x v="4"/>
    <n v="0.54999999999999993"/>
    <n v="4000"/>
    <n v="2199.9999999999995"/>
    <n v="1320"/>
    <n v="0.60000000000000009"/>
  </r>
  <r>
    <x v="3"/>
    <n v="1189833"/>
    <x v="110"/>
    <x v="3"/>
    <x v="10"/>
    <s v="Billings"/>
    <x v="5"/>
    <n v="0.6"/>
    <n v="4500"/>
    <n v="2700"/>
    <n v="675"/>
    <n v="0.25"/>
  </r>
  <r>
    <x v="3"/>
    <n v="1189833"/>
    <x v="111"/>
    <x v="3"/>
    <x v="10"/>
    <s v="Billings"/>
    <x v="0"/>
    <n v="0.45"/>
    <n v="5500"/>
    <n v="2475"/>
    <n v="1113.75"/>
    <n v="0.45"/>
  </r>
  <r>
    <x v="3"/>
    <n v="1189833"/>
    <x v="111"/>
    <x v="3"/>
    <x v="10"/>
    <s v="Billings"/>
    <x v="1"/>
    <n v="0.5"/>
    <n v="5500"/>
    <n v="2750"/>
    <n v="825"/>
    <n v="0.3"/>
  </r>
  <r>
    <x v="3"/>
    <n v="1189833"/>
    <x v="111"/>
    <x v="3"/>
    <x v="10"/>
    <s v="Billings"/>
    <x v="2"/>
    <n v="0.45"/>
    <n v="4000"/>
    <n v="1800"/>
    <n v="810"/>
    <n v="0.45"/>
  </r>
  <r>
    <x v="3"/>
    <n v="1189833"/>
    <x v="111"/>
    <x v="3"/>
    <x v="10"/>
    <s v="Billings"/>
    <x v="3"/>
    <n v="0.45"/>
    <n v="3750"/>
    <n v="1687.5"/>
    <n v="675"/>
    <n v="0.39999999999999997"/>
  </r>
  <r>
    <x v="3"/>
    <n v="1189833"/>
    <x v="111"/>
    <x v="3"/>
    <x v="10"/>
    <s v="Billings"/>
    <x v="4"/>
    <n v="0.54999999999999993"/>
    <n v="3500"/>
    <n v="1924.9999999999998"/>
    <n v="1155"/>
    <n v="0.60000000000000009"/>
  </r>
  <r>
    <x v="3"/>
    <n v="1189833"/>
    <x v="111"/>
    <x v="3"/>
    <x v="10"/>
    <s v="Billings"/>
    <x v="5"/>
    <n v="0.6"/>
    <n v="4000"/>
    <n v="2400"/>
    <n v="600"/>
    <n v="0.25"/>
  </r>
  <r>
    <x v="3"/>
    <n v="1189833"/>
    <x v="112"/>
    <x v="3"/>
    <x v="10"/>
    <s v="Billings"/>
    <x v="0"/>
    <n v="0.4"/>
    <n v="5750"/>
    <n v="2300"/>
    <n v="1035"/>
    <n v="0.45"/>
  </r>
  <r>
    <x v="3"/>
    <n v="1189833"/>
    <x v="112"/>
    <x v="3"/>
    <x v="10"/>
    <s v="Billings"/>
    <x v="1"/>
    <n v="0.45000000000000007"/>
    <n v="5750"/>
    <n v="2587.5000000000005"/>
    <n v="776.25000000000011"/>
    <n v="0.3"/>
  </r>
  <r>
    <x v="3"/>
    <n v="1189833"/>
    <x v="112"/>
    <x v="3"/>
    <x v="10"/>
    <s v="Billings"/>
    <x v="2"/>
    <n v="0.4"/>
    <n v="4250"/>
    <n v="1700"/>
    <n v="765"/>
    <n v="0.45"/>
  </r>
  <r>
    <x v="3"/>
    <n v="1189833"/>
    <x v="112"/>
    <x v="3"/>
    <x v="10"/>
    <s v="Billings"/>
    <x v="3"/>
    <n v="0.4"/>
    <n v="4250"/>
    <n v="1700"/>
    <n v="680"/>
    <n v="0.39999999999999997"/>
  </r>
  <r>
    <x v="3"/>
    <n v="1189833"/>
    <x v="112"/>
    <x v="3"/>
    <x v="10"/>
    <s v="Billings"/>
    <x v="4"/>
    <n v="0.54999999999999993"/>
    <n v="3750"/>
    <n v="2062.4999999999995"/>
    <n v="1237.5"/>
    <n v="0.60000000000000009"/>
  </r>
  <r>
    <x v="3"/>
    <n v="1189833"/>
    <x v="112"/>
    <x v="3"/>
    <x v="10"/>
    <s v="Billings"/>
    <x v="5"/>
    <n v="0.6"/>
    <n v="4750"/>
    <n v="2850"/>
    <n v="712.5"/>
    <n v="0.25"/>
  </r>
  <r>
    <x v="3"/>
    <n v="1189833"/>
    <x v="113"/>
    <x v="3"/>
    <x v="10"/>
    <s v="Billings"/>
    <x v="0"/>
    <n v="0.45"/>
    <n v="6750"/>
    <n v="3037.5"/>
    <n v="1366.875"/>
    <n v="0.45"/>
  </r>
  <r>
    <x v="3"/>
    <n v="1189833"/>
    <x v="113"/>
    <x v="3"/>
    <x v="10"/>
    <s v="Billings"/>
    <x v="1"/>
    <n v="0.5"/>
    <n v="6750"/>
    <n v="3375"/>
    <n v="1012.5"/>
    <n v="0.3"/>
  </r>
  <r>
    <x v="3"/>
    <n v="1189833"/>
    <x v="113"/>
    <x v="3"/>
    <x v="10"/>
    <s v="Billings"/>
    <x v="2"/>
    <n v="0.45"/>
    <n v="4750"/>
    <n v="2137.5"/>
    <n v="961.875"/>
    <n v="0.45"/>
  </r>
  <r>
    <x v="3"/>
    <n v="1189833"/>
    <x v="113"/>
    <x v="3"/>
    <x v="10"/>
    <s v="Billings"/>
    <x v="3"/>
    <n v="0.45"/>
    <n v="4750"/>
    <n v="2137.5"/>
    <n v="854.99999999999989"/>
    <n v="0.39999999999999997"/>
  </r>
  <r>
    <x v="3"/>
    <n v="1189833"/>
    <x v="113"/>
    <x v="3"/>
    <x v="10"/>
    <s v="Billings"/>
    <x v="4"/>
    <n v="0.54999999999999993"/>
    <n v="4000"/>
    <n v="2199.9999999999995"/>
    <n v="1320"/>
    <n v="0.60000000000000009"/>
  </r>
  <r>
    <x v="3"/>
    <n v="1189833"/>
    <x v="113"/>
    <x v="3"/>
    <x v="10"/>
    <s v="Billings"/>
    <x v="5"/>
    <n v="0.6"/>
    <n v="5000"/>
    <n v="3000"/>
    <n v="750"/>
    <n v="0.25"/>
  </r>
  <r>
    <x v="1"/>
    <n v="1197831"/>
    <x v="114"/>
    <x v="1"/>
    <x v="11"/>
    <s v="Knoxville"/>
    <x v="0"/>
    <n v="0.2"/>
    <n v="7000"/>
    <n v="1400"/>
    <n v="489.99999999999994"/>
    <n v="0.35"/>
  </r>
  <r>
    <x v="1"/>
    <n v="1197831"/>
    <x v="114"/>
    <x v="1"/>
    <x v="11"/>
    <s v="Knoxville"/>
    <x v="1"/>
    <n v="0.3"/>
    <n v="7000"/>
    <n v="2100"/>
    <n v="735"/>
    <n v="0.35"/>
  </r>
  <r>
    <x v="1"/>
    <n v="1197831"/>
    <x v="114"/>
    <x v="1"/>
    <x v="11"/>
    <s v="Knoxville"/>
    <x v="2"/>
    <n v="0.3"/>
    <n v="5000"/>
    <n v="1500"/>
    <n v="525"/>
    <n v="0.35"/>
  </r>
  <r>
    <x v="1"/>
    <n v="1197831"/>
    <x v="114"/>
    <x v="1"/>
    <x v="11"/>
    <s v="Knoxville"/>
    <x v="3"/>
    <n v="0.35"/>
    <n v="5000"/>
    <n v="1750"/>
    <n v="787.5"/>
    <n v="0.45"/>
  </r>
  <r>
    <x v="1"/>
    <n v="1197831"/>
    <x v="114"/>
    <x v="1"/>
    <x v="11"/>
    <s v="Knoxville"/>
    <x v="4"/>
    <n v="0.4"/>
    <n v="3500"/>
    <n v="1400"/>
    <n v="420"/>
    <n v="0.3"/>
  </r>
  <r>
    <x v="1"/>
    <n v="1197831"/>
    <x v="114"/>
    <x v="1"/>
    <x v="11"/>
    <s v="Knoxville"/>
    <x v="5"/>
    <n v="0.35"/>
    <n v="5000"/>
    <n v="1750"/>
    <n v="875"/>
    <n v="0.5"/>
  </r>
  <r>
    <x v="1"/>
    <n v="1197831"/>
    <x v="67"/>
    <x v="1"/>
    <x v="11"/>
    <s v="Knoxville"/>
    <x v="0"/>
    <n v="0.25"/>
    <n v="6500"/>
    <n v="1625"/>
    <n v="568.75"/>
    <n v="0.35"/>
  </r>
  <r>
    <x v="1"/>
    <n v="1197831"/>
    <x v="67"/>
    <x v="1"/>
    <x v="11"/>
    <s v="Knoxville"/>
    <x v="1"/>
    <n v="0.35"/>
    <n v="6250"/>
    <n v="2187.5"/>
    <n v="765.625"/>
    <n v="0.35"/>
  </r>
  <r>
    <x v="1"/>
    <n v="1197831"/>
    <x v="67"/>
    <x v="1"/>
    <x v="11"/>
    <s v="Knoxville"/>
    <x v="2"/>
    <n v="0.35"/>
    <n v="4500"/>
    <n v="1575"/>
    <n v="551.25"/>
    <n v="0.35"/>
  </r>
  <r>
    <x v="1"/>
    <n v="1197831"/>
    <x v="67"/>
    <x v="1"/>
    <x v="11"/>
    <s v="Knoxville"/>
    <x v="3"/>
    <n v="0.35"/>
    <n v="4000"/>
    <n v="1400"/>
    <n v="630"/>
    <n v="0.45"/>
  </r>
  <r>
    <x v="1"/>
    <n v="1197831"/>
    <x v="67"/>
    <x v="1"/>
    <x v="11"/>
    <s v="Knoxville"/>
    <x v="4"/>
    <n v="0.4"/>
    <n v="2750"/>
    <n v="1100"/>
    <n v="330"/>
    <n v="0.3"/>
  </r>
  <r>
    <x v="1"/>
    <n v="1197831"/>
    <x v="67"/>
    <x v="1"/>
    <x v="11"/>
    <s v="Knoxville"/>
    <x v="5"/>
    <n v="0.35"/>
    <n v="4750"/>
    <n v="1662.5"/>
    <n v="831.25"/>
    <n v="0.5"/>
  </r>
  <r>
    <x v="1"/>
    <n v="1197831"/>
    <x v="115"/>
    <x v="1"/>
    <x v="11"/>
    <s v="Knoxville"/>
    <x v="0"/>
    <n v="0.3"/>
    <n v="6500"/>
    <n v="1950"/>
    <n v="779.99999999999989"/>
    <n v="0.39999999999999997"/>
  </r>
  <r>
    <x v="1"/>
    <n v="1197831"/>
    <x v="115"/>
    <x v="1"/>
    <x v="11"/>
    <s v="Knoxville"/>
    <x v="1"/>
    <n v="0.4"/>
    <n v="6500"/>
    <n v="2600"/>
    <n v="1040"/>
    <n v="0.39999999999999997"/>
  </r>
  <r>
    <x v="1"/>
    <n v="1197831"/>
    <x v="115"/>
    <x v="1"/>
    <x v="11"/>
    <s v="Knoxville"/>
    <x v="2"/>
    <n v="0.3"/>
    <n v="4750"/>
    <n v="1425"/>
    <n v="570"/>
    <n v="0.39999999999999997"/>
  </r>
  <r>
    <x v="1"/>
    <n v="1197831"/>
    <x v="115"/>
    <x v="1"/>
    <x v="11"/>
    <s v="Knoxville"/>
    <x v="3"/>
    <n v="0.35000000000000003"/>
    <n v="3750"/>
    <n v="1312.5000000000002"/>
    <n v="656.25000000000011"/>
    <n v="0.5"/>
  </r>
  <r>
    <x v="1"/>
    <n v="1197831"/>
    <x v="115"/>
    <x v="1"/>
    <x v="11"/>
    <s v="Knoxville"/>
    <x v="4"/>
    <n v="0.4"/>
    <n v="2750"/>
    <n v="1100"/>
    <n v="385"/>
    <n v="0.35"/>
  </r>
  <r>
    <x v="1"/>
    <n v="1197831"/>
    <x v="115"/>
    <x v="1"/>
    <x v="11"/>
    <s v="Knoxville"/>
    <x v="5"/>
    <n v="0.35000000000000003"/>
    <n v="4250"/>
    <n v="1487.5000000000002"/>
    <n v="818.12500000000023"/>
    <n v="0.55000000000000004"/>
  </r>
  <r>
    <x v="1"/>
    <n v="1197831"/>
    <x v="50"/>
    <x v="1"/>
    <x v="11"/>
    <s v="Knoxville"/>
    <x v="0"/>
    <n v="0.19999999999999998"/>
    <n v="6750"/>
    <n v="1350"/>
    <n v="540"/>
    <n v="0.39999999999999997"/>
  </r>
  <r>
    <x v="1"/>
    <n v="1197831"/>
    <x v="50"/>
    <x v="1"/>
    <x v="11"/>
    <s v="Knoxville"/>
    <x v="1"/>
    <n v="0.25000000000000006"/>
    <n v="6750"/>
    <n v="1687.5000000000005"/>
    <n v="675.00000000000011"/>
    <n v="0.39999999999999997"/>
  </r>
  <r>
    <x v="1"/>
    <n v="1197831"/>
    <x v="50"/>
    <x v="1"/>
    <x v="11"/>
    <s v="Knoxville"/>
    <x v="2"/>
    <n v="0.19999999999999996"/>
    <n v="5000"/>
    <n v="999.99999999999977"/>
    <n v="399.99999999999989"/>
    <n v="0.39999999999999997"/>
  </r>
  <r>
    <x v="1"/>
    <n v="1197831"/>
    <x v="50"/>
    <x v="1"/>
    <x v="11"/>
    <s v="Knoxville"/>
    <x v="3"/>
    <n v="0.25000000000000006"/>
    <n v="4000"/>
    <n v="1000.0000000000002"/>
    <n v="500.00000000000011"/>
    <n v="0.5"/>
  </r>
  <r>
    <x v="1"/>
    <n v="1197831"/>
    <x v="50"/>
    <x v="1"/>
    <x v="11"/>
    <s v="Knoxville"/>
    <x v="4"/>
    <n v="0.3"/>
    <n v="3000"/>
    <n v="900"/>
    <n v="315"/>
    <n v="0.35"/>
  </r>
  <r>
    <x v="1"/>
    <n v="1197831"/>
    <x v="50"/>
    <x v="1"/>
    <x v="11"/>
    <s v="Knoxville"/>
    <x v="5"/>
    <n v="0.25000000000000006"/>
    <n v="5750"/>
    <n v="1437.5000000000002"/>
    <n v="790.62500000000023"/>
    <n v="0.55000000000000004"/>
  </r>
  <r>
    <x v="1"/>
    <n v="1197831"/>
    <x v="70"/>
    <x v="1"/>
    <x v="11"/>
    <s v="Knoxville"/>
    <x v="0"/>
    <n v="0.14999999999999997"/>
    <n v="7250"/>
    <n v="1087.4999999999998"/>
    <n v="434.99999999999989"/>
    <n v="0.39999999999999997"/>
  </r>
  <r>
    <x v="1"/>
    <n v="1197831"/>
    <x v="70"/>
    <x v="1"/>
    <x v="11"/>
    <s v="Knoxville"/>
    <x v="1"/>
    <n v="0.25000000000000006"/>
    <n v="7500"/>
    <n v="1875.0000000000005"/>
    <n v="750.00000000000011"/>
    <n v="0.39999999999999997"/>
  </r>
  <r>
    <x v="1"/>
    <n v="1197831"/>
    <x v="70"/>
    <x v="1"/>
    <x v="11"/>
    <s v="Knoxville"/>
    <x v="2"/>
    <n v="0.19999999999999996"/>
    <n v="6000"/>
    <n v="1199.9999999999998"/>
    <n v="479.99999999999989"/>
    <n v="0.39999999999999997"/>
  </r>
  <r>
    <x v="1"/>
    <n v="1197831"/>
    <x v="70"/>
    <x v="1"/>
    <x v="11"/>
    <s v="Knoxville"/>
    <x v="3"/>
    <n v="0.30000000000000004"/>
    <n v="5250"/>
    <n v="1575.0000000000002"/>
    <n v="787.50000000000011"/>
    <n v="0.5"/>
  </r>
  <r>
    <x v="1"/>
    <n v="1197831"/>
    <x v="70"/>
    <x v="1"/>
    <x v="11"/>
    <s v="Knoxville"/>
    <x v="4"/>
    <n v="0.45"/>
    <n v="4250"/>
    <n v="1912.5"/>
    <n v="669.375"/>
    <n v="0.35"/>
  </r>
  <r>
    <x v="1"/>
    <n v="1197831"/>
    <x v="70"/>
    <x v="1"/>
    <x v="11"/>
    <s v="Knoxville"/>
    <x v="5"/>
    <n v="0.4"/>
    <n v="7750"/>
    <n v="3100"/>
    <n v="1705.0000000000002"/>
    <n v="0.55000000000000004"/>
  </r>
  <r>
    <x v="1"/>
    <n v="1197831"/>
    <x v="71"/>
    <x v="1"/>
    <x v="11"/>
    <s v="Knoxville"/>
    <x v="0"/>
    <n v="0.4"/>
    <n v="7750"/>
    <n v="3100"/>
    <n v="1240"/>
    <n v="0.39999999999999997"/>
  </r>
  <r>
    <x v="1"/>
    <n v="1197831"/>
    <x v="71"/>
    <x v="1"/>
    <x v="11"/>
    <s v="Knoxville"/>
    <x v="1"/>
    <n v="0.45"/>
    <n v="7750"/>
    <n v="3487.5"/>
    <n v="1394.9999999999998"/>
    <n v="0.39999999999999997"/>
  </r>
  <r>
    <x v="1"/>
    <n v="1197831"/>
    <x v="71"/>
    <x v="1"/>
    <x v="11"/>
    <s v="Knoxville"/>
    <x v="2"/>
    <n v="0.4"/>
    <n v="6500"/>
    <n v="2600"/>
    <n v="1040"/>
    <n v="0.39999999999999997"/>
  </r>
  <r>
    <x v="1"/>
    <n v="1197831"/>
    <x v="71"/>
    <x v="1"/>
    <x v="11"/>
    <s v="Knoxville"/>
    <x v="3"/>
    <n v="0.4"/>
    <n v="6000"/>
    <n v="2400"/>
    <n v="1200"/>
    <n v="0.5"/>
  </r>
  <r>
    <x v="1"/>
    <n v="1197831"/>
    <x v="71"/>
    <x v="1"/>
    <x v="11"/>
    <s v="Knoxville"/>
    <x v="4"/>
    <n v="0.45"/>
    <n v="5000"/>
    <n v="2250"/>
    <n v="787.5"/>
    <n v="0.35"/>
  </r>
  <r>
    <x v="1"/>
    <n v="1197831"/>
    <x v="71"/>
    <x v="1"/>
    <x v="11"/>
    <s v="Knoxville"/>
    <x v="5"/>
    <n v="0.5"/>
    <n v="8750"/>
    <n v="4375"/>
    <n v="2406.25"/>
    <n v="0.55000000000000004"/>
  </r>
  <r>
    <x v="1"/>
    <n v="1197831"/>
    <x v="116"/>
    <x v="1"/>
    <x v="11"/>
    <s v="Knoxville"/>
    <x v="0"/>
    <n v="0.4"/>
    <n v="8250"/>
    <n v="3300"/>
    <n v="1484.9999999999998"/>
    <n v="0.44999999999999996"/>
  </r>
  <r>
    <x v="1"/>
    <n v="1197831"/>
    <x v="116"/>
    <x v="1"/>
    <x v="11"/>
    <s v="Knoxville"/>
    <x v="1"/>
    <n v="0.45"/>
    <n v="8250"/>
    <n v="3712.5"/>
    <n v="1670.6249999999998"/>
    <n v="0.44999999999999996"/>
  </r>
  <r>
    <x v="1"/>
    <n v="1197831"/>
    <x v="116"/>
    <x v="1"/>
    <x v="11"/>
    <s v="Knoxville"/>
    <x v="2"/>
    <n v="0.4"/>
    <n v="9750"/>
    <n v="3900"/>
    <n v="1754.9999999999998"/>
    <n v="0.44999999999999996"/>
  </r>
  <r>
    <x v="1"/>
    <n v="1197831"/>
    <x v="116"/>
    <x v="1"/>
    <x v="11"/>
    <s v="Knoxville"/>
    <x v="3"/>
    <n v="0.4"/>
    <n v="5750"/>
    <n v="2300"/>
    <n v="1265"/>
    <n v="0.55000000000000004"/>
  </r>
  <r>
    <x v="1"/>
    <n v="1197831"/>
    <x v="116"/>
    <x v="1"/>
    <x v="11"/>
    <s v="Knoxville"/>
    <x v="4"/>
    <n v="0.45"/>
    <n v="5500"/>
    <n v="2475"/>
    <n v="989.99999999999989"/>
    <n v="0.39999999999999997"/>
  </r>
  <r>
    <x v="1"/>
    <n v="1197831"/>
    <x v="116"/>
    <x v="1"/>
    <x v="11"/>
    <s v="Knoxville"/>
    <x v="5"/>
    <n v="0.54999999999999993"/>
    <n v="8250"/>
    <n v="4537.4999999999991"/>
    <n v="2722.5"/>
    <n v="0.60000000000000009"/>
  </r>
  <r>
    <x v="1"/>
    <n v="1197831"/>
    <x v="117"/>
    <x v="1"/>
    <x v="11"/>
    <s v="Knoxville"/>
    <x v="0"/>
    <n v="0.45"/>
    <n v="7750"/>
    <n v="3487.5"/>
    <n v="1569.3749999999998"/>
    <n v="0.44999999999999996"/>
  </r>
  <r>
    <x v="1"/>
    <n v="1197831"/>
    <x v="117"/>
    <x v="1"/>
    <x v="11"/>
    <s v="Knoxville"/>
    <x v="1"/>
    <n v="0.55000000000000004"/>
    <n v="7750"/>
    <n v="4262.5"/>
    <n v="1918.1249999999998"/>
    <n v="0.44999999999999996"/>
  </r>
  <r>
    <x v="1"/>
    <n v="1197831"/>
    <x v="117"/>
    <x v="1"/>
    <x v="11"/>
    <s v="Knoxville"/>
    <x v="2"/>
    <n v="0.5"/>
    <n v="9500"/>
    <n v="4750"/>
    <n v="2137.5"/>
    <n v="0.44999999999999996"/>
  </r>
  <r>
    <x v="1"/>
    <n v="1197831"/>
    <x v="117"/>
    <x v="1"/>
    <x v="11"/>
    <s v="Knoxville"/>
    <x v="3"/>
    <n v="0.45"/>
    <n v="4750"/>
    <n v="2137.5"/>
    <n v="1175.625"/>
    <n v="0.55000000000000004"/>
  </r>
  <r>
    <x v="1"/>
    <n v="1197831"/>
    <x v="117"/>
    <x v="1"/>
    <x v="11"/>
    <s v="Knoxville"/>
    <x v="4"/>
    <n v="0.5"/>
    <n v="4750"/>
    <n v="2375"/>
    <n v="949.99999999999989"/>
    <n v="0.39999999999999997"/>
  </r>
  <r>
    <x v="1"/>
    <n v="1197831"/>
    <x v="117"/>
    <x v="1"/>
    <x v="11"/>
    <s v="Knoxville"/>
    <x v="5"/>
    <n v="0.54999999999999993"/>
    <n v="7250"/>
    <n v="3987.4999999999995"/>
    <n v="2392.5"/>
    <n v="0.60000000000000009"/>
  </r>
  <r>
    <x v="1"/>
    <n v="1197831"/>
    <x v="74"/>
    <x v="1"/>
    <x v="11"/>
    <s v="Knoxville"/>
    <x v="0"/>
    <n v="0.5"/>
    <n v="6750"/>
    <n v="3375"/>
    <n v="1518.7499999999998"/>
    <n v="0.44999999999999996"/>
  </r>
  <r>
    <x v="1"/>
    <n v="1197831"/>
    <x v="74"/>
    <x v="1"/>
    <x v="11"/>
    <s v="Knoxville"/>
    <x v="1"/>
    <n v="0.5"/>
    <n v="6250"/>
    <n v="3125"/>
    <n v="1406.2499999999998"/>
    <n v="0.44999999999999996"/>
  </r>
  <r>
    <x v="1"/>
    <n v="1197831"/>
    <x v="74"/>
    <x v="1"/>
    <x v="11"/>
    <s v="Knoxville"/>
    <x v="2"/>
    <n v="0.54999999999999993"/>
    <n v="6750"/>
    <n v="3712.4999999999995"/>
    <n v="1670.6249999999995"/>
    <n v="0.44999999999999996"/>
  </r>
  <r>
    <x v="1"/>
    <n v="1197831"/>
    <x v="74"/>
    <x v="1"/>
    <x v="11"/>
    <s v="Knoxville"/>
    <x v="3"/>
    <n v="0.54999999999999993"/>
    <n v="4000"/>
    <n v="2199.9999999999995"/>
    <n v="1209.9999999999998"/>
    <n v="0.55000000000000004"/>
  </r>
  <r>
    <x v="1"/>
    <n v="1197831"/>
    <x v="74"/>
    <x v="1"/>
    <x v="11"/>
    <s v="Knoxville"/>
    <x v="4"/>
    <n v="0.5"/>
    <n v="4000"/>
    <n v="2000"/>
    <n v="799.99999999999989"/>
    <n v="0.39999999999999997"/>
  </r>
  <r>
    <x v="1"/>
    <n v="1197831"/>
    <x v="74"/>
    <x v="1"/>
    <x v="11"/>
    <s v="Knoxville"/>
    <x v="5"/>
    <n v="0.45"/>
    <n v="6250"/>
    <n v="2812.5"/>
    <n v="1687.5000000000002"/>
    <n v="0.60000000000000009"/>
  </r>
  <r>
    <x v="1"/>
    <n v="1197831"/>
    <x v="75"/>
    <x v="1"/>
    <x v="11"/>
    <s v="Knoxville"/>
    <x v="0"/>
    <n v="0.35000000000000003"/>
    <n v="5750"/>
    <n v="2012.5000000000002"/>
    <n v="905.625"/>
    <n v="0.44999999999999996"/>
  </r>
  <r>
    <x v="1"/>
    <n v="1197831"/>
    <x v="75"/>
    <x v="1"/>
    <x v="11"/>
    <s v="Knoxville"/>
    <x v="1"/>
    <n v="0.35000000000000003"/>
    <n v="5750"/>
    <n v="2012.5000000000002"/>
    <n v="905.625"/>
    <n v="0.44999999999999996"/>
  </r>
  <r>
    <x v="1"/>
    <n v="1197831"/>
    <x v="75"/>
    <x v="1"/>
    <x v="11"/>
    <s v="Knoxville"/>
    <x v="2"/>
    <n v="0.4"/>
    <n v="5250"/>
    <n v="2100"/>
    <n v="944.99999999999989"/>
    <n v="0.44999999999999996"/>
  </r>
  <r>
    <x v="1"/>
    <n v="1197831"/>
    <x v="75"/>
    <x v="1"/>
    <x v="11"/>
    <s v="Knoxville"/>
    <x v="3"/>
    <n v="0.4"/>
    <n v="3750"/>
    <n v="1500"/>
    <n v="825.00000000000011"/>
    <n v="0.55000000000000004"/>
  </r>
  <r>
    <x v="1"/>
    <n v="1197831"/>
    <x v="75"/>
    <x v="1"/>
    <x v="11"/>
    <s v="Knoxville"/>
    <x v="4"/>
    <n v="0.35000000000000003"/>
    <n v="3500"/>
    <n v="1225.0000000000002"/>
    <n v="490.00000000000006"/>
    <n v="0.39999999999999997"/>
  </r>
  <r>
    <x v="1"/>
    <n v="1197831"/>
    <x v="75"/>
    <x v="1"/>
    <x v="11"/>
    <s v="Knoxville"/>
    <x v="5"/>
    <n v="0.45"/>
    <n v="5250"/>
    <n v="2362.5"/>
    <n v="1417.5000000000002"/>
    <n v="0.60000000000000009"/>
  </r>
  <r>
    <x v="1"/>
    <n v="1197831"/>
    <x v="56"/>
    <x v="1"/>
    <x v="11"/>
    <s v="Knoxville"/>
    <x v="0"/>
    <n v="0.30000000000000004"/>
    <n v="6750"/>
    <n v="2025.0000000000002"/>
    <n v="911.25"/>
    <n v="0.44999999999999996"/>
  </r>
  <r>
    <x v="1"/>
    <n v="1197831"/>
    <x v="56"/>
    <x v="1"/>
    <x v="11"/>
    <s v="Knoxville"/>
    <x v="1"/>
    <n v="0.30000000000000004"/>
    <n v="6750"/>
    <n v="2025.0000000000002"/>
    <n v="911.25"/>
    <n v="0.44999999999999996"/>
  </r>
  <r>
    <x v="1"/>
    <n v="1197831"/>
    <x v="56"/>
    <x v="1"/>
    <x v="11"/>
    <s v="Knoxville"/>
    <x v="2"/>
    <n v="0.55000000000000004"/>
    <n v="6000"/>
    <n v="3300.0000000000005"/>
    <n v="1485"/>
    <n v="0.44999999999999996"/>
  </r>
  <r>
    <x v="1"/>
    <n v="1197831"/>
    <x v="56"/>
    <x v="1"/>
    <x v="11"/>
    <s v="Knoxville"/>
    <x v="3"/>
    <n v="0.55000000000000004"/>
    <n v="4750"/>
    <n v="2612.5"/>
    <n v="1436.8750000000002"/>
    <n v="0.55000000000000004"/>
  </r>
  <r>
    <x v="1"/>
    <n v="1197831"/>
    <x v="56"/>
    <x v="1"/>
    <x v="11"/>
    <s v="Knoxville"/>
    <x v="4"/>
    <n v="0.54999999999999993"/>
    <n v="4500"/>
    <n v="2474.9999999999995"/>
    <n v="989.99999999999977"/>
    <n v="0.39999999999999997"/>
  </r>
  <r>
    <x v="1"/>
    <n v="1197831"/>
    <x v="56"/>
    <x v="1"/>
    <x v="11"/>
    <s v="Knoxville"/>
    <x v="5"/>
    <n v="0.65"/>
    <n v="6500"/>
    <n v="4225"/>
    <n v="2535.0000000000005"/>
    <n v="0.60000000000000009"/>
  </r>
  <r>
    <x v="1"/>
    <n v="1197831"/>
    <x v="57"/>
    <x v="1"/>
    <x v="11"/>
    <s v="Knoxville"/>
    <x v="0"/>
    <n v="0.54999999999999993"/>
    <n v="8000"/>
    <n v="4399.9999999999991"/>
    <n v="1979.9999999999993"/>
    <n v="0.44999999999999996"/>
  </r>
  <r>
    <x v="1"/>
    <n v="1197831"/>
    <x v="57"/>
    <x v="1"/>
    <x v="11"/>
    <s v="Knoxville"/>
    <x v="1"/>
    <n v="0.54999999999999993"/>
    <n v="8000"/>
    <n v="4399.9999999999991"/>
    <n v="1979.9999999999993"/>
    <n v="0.44999999999999996"/>
  </r>
  <r>
    <x v="1"/>
    <n v="1197831"/>
    <x v="57"/>
    <x v="1"/>
    <x v="11"/>
    <s v="Knoxville"/>
    <x v="2"/>
    <n v="0.6"/>
    <n v="7000"/>
    <n v="4200"/>
    <n v="1889.9999999999998"/>
    <n v="0.44999999999999996"/>
  </r>
  <r>
    <x v="1"/>
    <n v="1197831"/>
    <x v="57"/>
    <x v="1"/>
    <x v="11"/>
    <s v="Knoxville"/>
    <x v="3"/>
    <n v="0.6"/>
    <n v="5500"/>
    <n v="3300"/>
    <n v="1815.0000000000002"/>
    <n v="0.55000000000000004"/>
  </r>
  <r>
    <x v="1"/>
    <n v="1197831"/>
    <x v="57"/>
    <x v="1"/>
    <x v="11"/>
    <s v="Knoxville"/>
    <x v="4"/>
    <n v="0.54999999999999993"/>
    <n v="5000"/>
    <n v="2749.9999999999995"/>
    <n v="1099.9999999999998"/>
    <n v="0.39999999999999997"/>
  </r>
  <r>
    <x v="1"/>
    <n v="1197831"/>
    <x v="57"/>
    <x v="1"/>
    <x v="11"/>
    <s v="Knoxville"/>
    <x v="5"/>
    <n v="0.65"/>
    <n v="7500"/>
    <n v="4875"/>
    <n v="2925.0000000000005"/>
    <n v="0.60000000000000009"/>
  </r>
  <r>
    <x v="0"/>
    <n v="1185732"/>
    <x v="118"/>
    <x v="3"/>
    <x v="12"/>
    <s v="Omaha"/>
    <x v="0"/>
    <n v="0.35"/>
    <n v="4250"/>
    <n v="1487.5"/>
    <n v="595"/>
    <n v="0.4"/>
  </r>
  <r>
    <x v="0"/>
    <n v="1185732"/>
    <x v="118"/>
    <x v="3"/>
    <x v="12"/>
    <s v="Omaha"/>
    <x v="1"/>
    <n v="0.35"/>
    <n v="2250"/>
    <n v="787.5"/>
    <n v="275.625"/>
    <n v="0.35"/>
  </r>
  <r>
    <x v="0"/>
    <n v="1185732"/>
    <x v="118"/>
    <x v="3"/>
    <x v="12"/>
    <s v="Omaha"/>
    <x v="2"/>
    <n v="0.25"/>
    <n v="2250"/>
    <n v="562.5"/>
    <n v="196.875"/>
    <n v="0.35"/>
  </r>
  <r>
    <x v="0"/>
    <n v="1185732"/>
    <x v="118"/>
    <x v="3"/>
    <x v="12"/>
    <s v="Omaha"/>
    <x v="3"/>
    <n v="0.30000000000000004"/>
    <n v="750"/>
    <n v="225.00000000000003"/>
    <n v="90.000000000000014"/>
    <n v="0.4"/>
  </r>
  <r>
    <x v="0"/>
    <n v="1185732"/>
    <x v="118"/>
    <x v="3"/>
    <x v="12"/>
    <s v="Omaha"/>
    <x v="4"/>
    <n v="0.44999999999999996"/>
    <n v="1250"/>
    <n v="562.5"/>
    <n v="196.875"/>
    <n v="0.35"/>
  </r>
  <r>
    <x v="0"/>
    <n v="1185732"/>
    <x v="118"/>
    <x v="3"/>
    <x v="12"/>
    <s v="Omaha"/>
    <x v="5"/>
    <n v="0.35"/>
    <n v="2250"/>
    <n v="787.5"/>
    <n v="393.75"/>
    <n v="0.5"/>
  </r>
  <r>
    <x v="0"/>
    <n v="1185732"/>
    <x v="119"/>
    <x v="3"/>
    <x v="12"/>
    <s v="Omaha"/>
    <x v="0"/>
    <n v="0.35"/>
    <n v="4750"/>
    <n v="1662.5"/>
    <n v="665"/>
    <n v="0.4"/>
  </r>
  <r>
    <x v="0"/>
    <n v="1185732"/>
    <x v="119"/>
    <x v="3"/>
    <x v="12"/>
    <s v="Omaha"/>
    <x v="1"/>
    <n v="0.35"/>
    <n v="1250"/>
    <n v="437.5"/>
    <n v="153.125"/>
    <n v="0.35"/>
  </r>
  <r>
    <x v="0"/>
    <n v="1185732"/>
    <x v="119"/>
    <x v="3"/>
    <x v="12"/>
    <s v="Omaha"/>
    <x v="2"/>
    <n v="0.25"/>
    <n v="1750"/>
    <n v="437.5"/>
    <n v="153.125"/>
    <n v="0.35"/>
  </r>
  <r>
    <x v="0"/>
    <n v="1185732"/>
    <x v="119"/>
    <x v="3"/>
    <x v="12"/>
    <s v="Omaha"/>
    <x v="3"/>
    <n v="0.30000000000000004"/>
    <n v="500"/>
    <n v="150.00000000000003"/>
    <n v="60.000000000000014"/>
    <n v="0.4"/>
  </r>
  <r>
    <x v="0"/>
    <n v="1185732"/>
    <x v="119"/>
    <x v="3"/>
    <x v="12"/>
    <s v="Omaha"/>
    <x v="4"/>
    <n v="0.44999999999999996"/>
    <n v="1250"/>
    <n v="562.5"/>
    <n v="196.875"/>
    <n v="0.35"/>
  </r>
  <r>
    <x v="0"/>
    <n v="1185732"/>
    <x v="119"/>
    <x v="3"/>
    <x v="12"/>
    <s v="Omaha"/>
    <x v="5"/>
    <n v="0.35"/>
    <n v="2000"/>
    <n v="700"/>
    <n v="350"/>
    <n v="0.5"/>
  </r>
  <r>
    <x v="0"/>
    <n v="1185732"/>
    <x v="2"/>
    <x v="3"/>
    <x v="12"/>
    <s v="Omaha"/>
    <x v="0"/>
    <n v="0.4"/>
    <n v="4200"/>
    <n v="1680"/>
    <n v="672"/>
    <n v="0.4"/>
  </r>
  <r>
    <x v="0"/>
    <n v="1185732"/>
    <x v="2"/>
    <x v="3"/>
    <x v="12"/>
    <s v="Omaha"/>
    <x v="1"/>
    <n v="0.4"/>
    <n v="1000"/>
    <n v="400"/>
    <n v="140"/>
    <n v="0.35"/>
  </r>
  <r>
    <x v="0"/>
    <n v="1185732"/>
    <x v="2"/>
    <x v="3"/>
    <x v="12"/>
    <s v="Omaha"/>
    <x v="2"/>
    <n v="0.30000000000000004"/>
    <n v="1500"/>
    <n v="450.00000000000006"/>
    <n v="157.5"/>
    <n v="0.35"/>
  </r>
  <r>
    <x v="0"/>
    <n v="1185732"/>
    <x v="2"/>
    <x v="3"/>
    <x v="12"/>
    <s v="Omaha"/>
    <x v="3"/>
    <n v="0.35"/>
    <n v="0"/>
    <n v="0"/>
    <n v="0"/>
    <n v="0.4"/>
  </r>
  <r>
    <x v="0"/>
    <n v="1185732"/>
    <x v="2"/>
    <x v="3"/>
    <x v="12"/>
    <s v="Omaha"/>
    <x v="4"/>
    <n v="0.5"/>
    <n v="500"/>
    <n v="250"/>
    <n v="87.5"/>
    <n v="0.35"/>
  </r>
  <r>
    <x v="0"/>
    <n v="1185732"/>
    <x v="2"/>
    <x v="3"/>
    <x v="12"/>
    <s v="Omaha"/>
    <x v="5"/>
    <n v="0.4"/>
    <n v="1500"/>
    <n v="600"/>
    <n v="300"/>
    <n v="0.5"/>
  </r>
  <r>
    <x v="0"/>
    <n v="1185732"/>
    <x v="3"/>
    <x v="3"/>
    <x v="12"/>
    <s v="Omaha"/>
    <x v="0"/>
    <n v="0.4"/>
    <n v="3750"/>
    <n v="1500"/>
    <n v="600"/>
    <n v="0.4"/>
  </r>
  <r>
    <x v="0"/>
    <n v="1185732"/>
    <x v="3"/>
    <x v="3"/>
    <x v="12"/>
    <s v="Omaha"/>
    <x v="1"/>
    <n v="0.35000000000000003"/>
    <n v="750"/>
    <n v="262.5"/>
    <n v="91.875"/>
    <n v="0.35"/>
  </r>
  <r>
    <x v="0"/>
    <n v="1185732"/>
    <x v="3"/>
    <x v="3"/>
    <x v="12"/>
    <s v="Omaha"/>
    <x v="2"/>
    <n v="0.25000000000000006"/>
    <n v="750"/>
    <n v="187.50000000000003"/>
    <n v="65.625"/>
    <n v="0.35"/>
  </r>
  <r>
    <x v="0"/>
    <n v="1185732"/>
    <x v="3"/>
    <x v="3"/>
    <x v="12"/>
    <s v="Omaha"/>
    <x v="3"/>
    <n v="0.3"/>
    <n v="0"/>
    <n v="0"/>
    <n v="0"/>
    <n v="0.4"/>
  </r>
  <r>
    <x v="0"/>
    <n v="1185732"/>
    <x v="3"/>
    <x v="3"/>
    <x v="12"/>
    <s v="Omaha"/>
    <x v="4"/>
    <n v="0.45"/>
    <n v="250"/>
    <n v="112.5"/>
    <n v="39.375"/>
    <n v="0.35"/>
  </r>
  <r>
    <x v="0"/>
    <n v="1185732"/>
    <x v="3"/>
    <x v="3"/>
    <x v="12"/>
    <s v="Omaha"/>
    <x v="5"/>
    <n v="0.35000000000000003"/>
    <n v="1500"/>
    <n v="525"/>
    <n v="262.5"/>
    <n v="0.5"/>
  </r>
  <r>
    <x v="0"/>
    <n v="1185732"/>
    <x v="120"/>
    <x v="3"/>
    <x v="12"/>
    <s v="Omaha"/>
    <x v="0"/>
    <n v="0.45"/>
    <n v="4200"/>
    <n v="1890"/>
    <n v="756"/>
    <n v="0.4"/>
  </r>
  <r>
    <x v="0"/>
    <n v="1185732"/>
    <x v="120"/>
    <x v="3"/>
    <x v="12"/>
    <s v="Omaha"/>
    <x v="1"/>
    <n v="0.40000000000000008"/>
    <n v="1250"/>
    <n v="500.00000000000011"/>
    <n v="175.00000000000003"/>
    <n v="0.35"/>
  </r>
  <r>
    <x v="0"/>
    <n v="1185732"/>
    <x v="120"/>
    <x v="3"/>
    <x v="12"/>
    <s v="Omaha"/>
    <x v="2"/>
    <n v="0.35000000000000003"/>
    <n v="1000"/>
    <n v="350.00000000000006"/>
    <n v="122.50000000000001"/>
    <n v="0.35"/>
  </r>
  <r>
    <x v="0"/>
    <n v="1185732"/>
    <x v="120"/>
    <x v="3"/>
    <x v="12"/>
    <s v="Omaha"/>
    <x v="3"/>
    <n v="0.35000000000000003"/>
    <n v="250"/>
    <n v="87.500000000000014"/>
    <n v="35.000000000000007"/>
    <n v="0.4"/>
  </r>
  <r>
    <x v="0"/>
    <n v="1185732"/>
    <x v="120"/>
    <x v="3"/>
    <x v="12"/>
    <s v="Omaha"/>
    <x v="4"/>
    <n v="0.49999999999999994"/>
    <n v="500"/>
    <n v="249.99999999999997"/>
    <n v="87.499999999999986"/>
    <n v="0.35"/>
  </r>
  <r>
    <x v="0"/>
    <n v="1185732"/>
    <x v="120"/>
    <x v="3"/>
    <x v="12"/>
    <s v="Omaha"/>
    <x v="5"/>
    <n v="0.54999999999999993"/>
    <n v="1500"/>
    <n v="824.99999999999989"/>
    <n v="412.49999999999994"/>
    <n v="0.5"/>
  </r>
  <r>
    <x v="0"/>
    <n v="1185732"/>
    <x v="121"/>
    <x v="3"/>
    <x v="12"/>
    <s v="Omaha"/>
    <x v="0"/>
    <n v="0.4"/>
    <n v="4000"/>
    <n v="1600"/>
    <n v="640"/>
    <n v="0.4"/>
  </r>
  <r>
    <x v="0"/>
    <n v="1185732"/>
    <x v="121"/>
    <x v="3"/>
    <x v="12"/>
    <s v="Omaha"/>
    <x v="1"/>
    <n v="0.35000000000000009"/>
    <n v="1500"/>
    <n v="525.00000000000011"/>
    <n v="183.75000000000003"/>
    <n v="0.35"/>
  </r>
  <r>
    <x v="0"/>
    <n v="1185732"/>
    <x v="121"/>
    <x v="3"/>
    <x v="12"/>
    <s v="Omaha"/>
    <x v="2"/>
    <n v="0.30000000000000004"/>
    <n v="1750"/>
    <n v="525.00000000000011"/>
    <n v="183.75000000000003"/>
    <n v="0.35"/>
  </r>
  <r>
    <x v="0"/>
    <n v="1185732"/>
    <x v="121"/>
    <x v="3"/>
    <x v="12"/>
    <s v="Omaha"/>
    <x v="3"/>
    <n v="0.30000000000000004"/>
    <n v="1500"/>
    <n v="450.00000000000006"/>
    <n v="180.00000000000003"/>
    <n v="0.4"/>
  </r>
  <r>
    <x v="0"/>
    <n v="1185732"/>
    <x v="121"/>
    <x v="3"/>
    <x v="12"/>
    <s v="Omaha"/>
    <x v="4"/>
    <n v="0.45"/>
    <n v="1500"/>
    <n v="675"/>
    <n v="236.24999999999997"/>
    <n v="0.35"/>
  </r>
  <r>
    <x v="0"/>
    <n v="1185732"/>
    <x v="121"/>
    <x v="3"/>
    <x v="12"/>
    <s v="Omaha"/>
    <x v="5"/>
    <n v="0.5"/>
    <n v="3250"/>
    <n v="1625"/>
    <n v="812.5"/>
    <n v="0.5"/>
  </r>
  <r>
    <x v="0"/>
    <n v="1185732"/>
    <x v="6"/>
    <x v="3"/>
    <x v="12"/>
    <s v="Omaha"/>
    <x v="0"/>
    <n v="0.45"/>
    <n v="5500"/>
    <n v="2475"/>
    <n v="990"/>
    <n v="0.4"/>
  </r>
  <r>
    <x v="0"/>
    <n v="1185732"/>
    <x v="6"/>
    <x v="3"/>
    <x v="12"/>
    <s v="Omaha"/>
    <x v="1"/>
    <n v="0.40000000000000008"/>
    <n v="3000"/>
    <n v="1200.0000000000002"/>
    <n v="420.00000000000006"/>
    <n v="0.35"/>
  </r>
  <r>
    <x v="0"/>
    <n v="1185732"/>
    <x v="6"/>
    <x v="3"/>
    <x v="12"/>
    <s v="Omaha"/>
    <x v="2"/>
    <n v="0.35000000000000003"/>
    <n v="2250"/>
    <n v="787.50000000000011"/>
    <n v="275.625"/>
    <n v="0.35"/>
  </r>
  <r>
    <x v="0"/>
    <n v="1185732"/>
    <x v="6"/>
    <x v="3"/>
    <x v="12"/>
    <s v="Omaha"/>
    <x v="3"/>
    <n v="0.35000000000000003"/>
    <n v="1750"/>
    <n v="612.50000000000011"/>
    <n v="245.00000000000006"/>
    <n v="0.4"/>
  </r>
  <r>
    <x v="0"/>
    <n v="1185732"/>
    <x v="6"/>
    <x v="3"/>
    <x v="12"/>
    <s v="Omaha"/>
    <x v="4"/>
    <n v="0.45"/>
    <n v="1750"/>
    <n v="787.5"/>
    <n v="275.625"/>
    <n v="0.35"/>
  </r>
  <r>
    <x v="0"/>
    <n v="1185732"/>
    <x v="6"/>
    <x v="3"/>
    <x v="12"/>
    <s v="Omaha"/>
    <x v="5"/>
    <n v="0.5"/>
    <n v="3500"/>
    <n v="1750"/>
    <n v="875"/>
    <n v="0.5"/>
  </r>
  <r>
    <x v="0"/>
    <n v="1185732"/>
    <x v="7"/>
    <x v="3"/>
    <x v="12"/>
    <s v="Omaha"/>
    <x v="0"/>
    <n v="0.45"/>
    <n v="5000"/>
    <n v="2250"/>
    <n v="900"/>
    <n v="0.4"/>
  </r>
  <r>
    <x v="0"/>
    <n v="1185732"/>
    <x v="7"/>
    <x v="3"/>
    <x v="12"/>
    <s v="Omaha"/>
    <x v="1"/>
    <n v="0.45000000000000007"/>
    <n v="2750"/>
    <n v="1237.5000000000002"/>
    <n v="433.12500000000006"/>
    <n v="0.35"/>
  </r>
  <r>
    <x v="0"/>
    <n v="1185732"/>
    <x v="7"/>
    <x v="3"/>
    <x v="12"/>
    <s v="Omaha"/>
    <x v="2"/>
    <n v="0.4"/>
    <n v="2000"/>
    <n v="800"/>
    <n v="280"/>
    <n v="0.35"/>
  </r>
  <r>
    <x v="0"/>
    <n v="1185732"/>
    <x v="7"/>
    <x v="3"/>
    <x v="12"/>
    <s v="Omaha"/>
    <x v="3"/>
    <n v="0.30000000000000004"/>
    <n v="1250"/>
    <n v="375.00000000000006"/>
    <n v="150.00000000000003"/>
    <n v="0.4"/>
  </r>
  <r>
    <x v="0"/>
    <n v="1185732"/>
    <x v="7"/>
    <x v="3"/>
    <x v="12"/>
    <s v="Omaha"/>
    <x v="4"/>
    <n v="0.4"/>
    <n v="1000"/>
    <n v="400"/>
    <n v="140"/>
    <n v="0.35"/>
  </r>
  <r>
    <x v="0"/>
    <n v="1185732"/>
    <x v="7"/>
    <x v="3"/>
    <x v="12"/>
    <s v="Omaha"/>
    <x v="5"/>
    <n v="0.45"/>
    <n v="2750"/>
    <n v="1237.5"/>
    <n v="618.75"/>
    <n v="0.5"/>
  </r>
  <r>
    <x v="0"/>
    <n v="1185732"/>
    <x v="122"/>
    <x v="3"/>
    <x v="12"/>
    <s v="Omaha"/>
    <x v="0"/>
    <n v="0.4"/>
    <n v="4000"/>
    <n v="1600"/>
    <n v="640"/>
    <n v="0.4"/>
  </r>
  <r>
    <x v="0"/>
    <n v="1185732"/>
    <x v="122"/>
    <x v="3"/>
    <x v="12"/>
    <s v="Omaha"/>
    <x v="1"/>
    <n v="0.35000000000000009"/>
    <n v="2000"/>
    <n v="700.00000000000023"/>
    <n v="245.00000000000006"/>
    <n v="0.35"/>
  </r>
  <r>
    <x v="0"/>
    <n v="1185732"/>
    <x v="122"/>
    <x v="3"/>
    <x v="12"/>
    <s v="Omaha"/>
    <x v="2"/>
    <n v="0.2"/>
    <n v="1000"/>
    <n v="200"/>
    <n v="70"/>
    <n v="0.35"/>
  </r>
  <r>
    <x v="0"/>
    <n v="1185732"/>
    <x v="122"/>
    <x v="3"/>
    <x v="12"/>
    <s v="Omaha"/>
    <x v="3"/>
    <n v="0.2"/>
    <n v="750"/>
    <n v="150"/>
    <n v="60"/>
    <n v="0.4"/>
  </r>
  <r>
    <x v="0"/>
    <n v="1185732"/>
    <x v="122"/>
    <x v="3"/>
    <x v="12"/>
    <s v="Omaha"/>
    <x v="4"/>
    <n v="0.3"/>
    <n v="750"/>
    <n v="225"/>
    <n v="78.75"/>
    <n v="0.35"/>
  </r>
  <r>
    <x v="0"/>
    <n v="1185732"/>
    <x v="122"/>
    <x v="3"/>
    <x v="12"/>
    <s v="Omaha"/>
    <x v="5"/>
    <n v="0.35000000000000003"/>
    <n v="1500"/>
    <n v="525"/>
    <n v="262.5"/>
    <n v="0.5"/>
  </r>
  <r>
    <x v="0"/>
    <n v="1185732"/>
    <x v="123"/>
    <x v="3"/>
    <x v="12"/>
    <s v="Omaha"/>
    <x v="0"/>
    <n v="0.39999999999999997"/>
    <n v="3250"/>
    <n v="1300"/>
    <n v="520"/>
    <n v="0.4"/>
  </r>
  <r>
    <x v="0"/>
    <n v="1185732"/>
    <x v="123"/>
    <x v="3"/>
    <x v="12"/>
    <s v="Omaha"/>
    <x v="1"/>
    <n v="0.3"/>
    <n v="1500"/>
    <n v="450"/>
    <n v="157.5"/>
    <n v="0.35"/>
  </r>
  <r>
    <x v="0"/>
    <n v="1185732"/>
    <x v="123"/>
    <x v="3"/>
    <x v="12"/>
    <s v="Omaha"/>
    <x v="2"/>
    <n v="0.3"/>
    <n v="500"/>
    <n v="150"/>
    <n v="52.5"/>
    <n v="0.35"/>
  </r>
  <r>
    <x v="0"/>
    <n v="1185732"/>
    <x v="123"/>
    <x v="3"/>
    <x v="12"/>
    <s v="Omaha"/>
    <x v="3"/>
    <n v="0.3"/>
    <n v="250"/>
    <n v="75"/>
    <n v="30"/>
    <n v="0.4"/>
  </r>
  <r>
    <x v="0"/>
    <n v="1185732"/>
    <x v="123"/>
    <x v="3"/>
    <x v="12"/>
    <s v="Omaha"/>
    <x v="4"/>
    <n v="0.39999999999999997"/>
    <n v="250"/>
    <n v="99.999999999999986"/>
    <n v="34.999999999999993"/>
    <n v="0.35"/>
  </r>
  <r>
    <x v="0"/>
    <n v="1185732"/>
    <x v="123"/>
    <x v="3"/>
    <x v="12"/>
    <s v="Omaha"/>
    <x v="5"/>
    <n v="0.4499999999999999"/>
    <n v="1500"/>
    <n v="674.99999999999989"/>
    <n v="337.49999999999994"/>
    <n v="0.5"/>
  </r>
  <r>
    <x v="0"/>
    <n v="1185732"/>
    <x v="10"/>
    <x v="3"/>
    <x v="12"/>
    <s v="Omaha"/>
    <x v="0"/>
    <n v="0.4"/>
    <n v="3000"/>
    <n v="1200"/>
    <n v="480"/>
    <n v="0.4"/>
  </r>
  <r>
    <x v="0"/>
    <n v="1185732"/>
    <x v="10"/>
    <x v="3"/>
    <x v="12"/>
    <s v="Omaha"/>
    <x v="1"/>
    <n v="0.30000000000000004"/>
    <n v="1500"/>
    <n v="450.00000000000006"/>
    <n v="157.5"/>
    <n v="0.35"/>
  </r>
  <r>
    <x v="0"/>
    <n v="1185732"/>
    <x v="10"/>
    <x v="3"/>
    <x v="12"/>
    <s v="Omaha"/>
    <x v="2"/>
    <n v="0.30000000000000004"/>
    <n v="950"/>
    <n v="285.00000000000006"/>
    <n v="99.750000000000014"/>
    <n v="0.35"/>
  </r>
  <r>
    <x v="0"/>
    <n v="1185732"/>
    <x v="10"/>
    <x v="3"/>
    <x v="12"/>
    <s v="Omaha"/>
    <x v="3"/>
    <n v="0.30000000000000004"/>
    <n v="1250"/>
    <n v="375.00000000000006"/>
    <n v="150.00000000000003"/>
    <n v="0.4"/>
  </r>
  <r>
    <x v="0"/>
    <n v="1185732"/>
    <x v="10"/>
    <x v="3"/>
    <x v="12"/>
    <s v="Omaha"/>
    <x v="4"/>
    <n v="0.49999999999999994"/>
    <n v="1000"/>
    <n v="499.99999999999994"/>
    <n v="174.99999999999997"/>
    <n v="0.35"/>
  </r>
  <r>
    <x v="0"/>
    <n v="1185732"/>
    <x v="10"/>
    <x v="3"/>
    <x v="12"/>
    <s v="Omaha"/>
    <x v="5"/>
    <n v="0.54999999999999982"/>
    <n v="2000"/>
    <n v="1099.9999999999995"/>
    <n v="549.99999999999977"/>
    <n v="0.5"/>
  </r>
  <r>
    <x v="0"/>
    <n v="1185732"/>
    <x v="11"/>
    <x v="3"/>
    <x v="12"/>
    <s v="Omaha"/>
    <x v="0"/>
    <n v="0.49999999999999994"/>
    <n v="4500"/>
    <n v="2249.9999999999995"/>
    <n v="899.99999999999989"/>
    <n v="0.4"/>
  </r>
  <r>
    <x v="0"/>
    <n v="1185732"/>
    <x v="11"/>
    <x v="3"/>
    <x v="12"/>
    <s v="Omaha"/>
    <x v="1"/>
    <n v="0.4"/>
    <n v="2500"/>
    <n v="1000"/>
    <n v="350"/>
    <n v="0.35"/>
  </r>
  <r>
    <x v="0"/>
    <n v="1185732"/>
    <x v="11"/>
    <x v="3"/>
    <x v="12"/>
    <s v="Omaha"/>
    <x v="2"/>
    <n v="0.4"/>
    <n v="2000"/>
    <n v="800"/>
    <n v="280"/>
    <n v="0.35"/>
  </r>
  <r>
    <x v="0"/>
    <n v="1185732"/>
    <x v="11"/>
    <x v="3"/>
    <x v="12"/>
    <s v="Omaha"/>
    <x v="3"/>
    <n v="0.4"/>
    <n v="1500"/>
    <n v="600"/>
    <n v="240"/>
    <n v="0.4"/>
  </r>
  <r>
    <x v="0"/>
    <n v="1185732"/>
    <x v="11"/>
    <x v="3"/>
    <x v="12"/>
    <s v="Omaha"/>
    <x v="4"/>
    <n v="0.49999999999999994"/>
    <n v="1500"/>
    <n v="749.99999999999989"/>
    <n v="262.49999999999994"/>
    <n v="0.35"/>
  </r>
  <r>
    <x v="0"/>
    <n v="1185732"/>
    <x v="11"/>
    <x v="3"/>
    <x v="12"/>
    <s v="Omaha"/>
    <x v="5"/>
    <n v="0.54999999999999982"/>
    <n v="2500"/>
    <n v="1374.9999999999995"/>
    <n v="687.49999999999977"/>
    <n v="0.5"/>
  </r>
  <r>
    <x v="1"/>
    <n v="1197831"/>
    <x v="12"/>
    <x v="1"/>
    <x v="13"/>
    <s v="Birmingham"/>
    <x v="0"/>
    <n v="0.2"/>
    <n v="6750"/>
    <n v="1350"/>
    <n v="540"/>
    <n v="0.39999999999999997"/>
  </r>
  <r>
    <x v="1"/>
    <n v="1197831"/>
    <x v="12"/>
    <x v="1"/>
    <x v="13"/>
    <s v="Birmingham"/>
    <x v="1"/>
    <n v="0.3"/>
    <n v="6750"/>
    <n v="2025"/>
    <n v="809.99999999999989"/>
    <n v="0.39999999999999997"/>
  </r>
  <r>
    <x v="1"/>
    <n v="1197831"/>
    <x v="12"/>
    <x v="1"/>
    <x v="13"/>
    <s v="Birmingham"/>
    <x v="2"/>
    <n v="0.3"/>
    <n v="4750"/>
    <n v="1425"/>
    <n v="570"/>
    <n v="0.39999999999999997"/>
  </r>
  <r>
    <x v="1"/>
    <n v="1197831"/>
    <x v="12"/>
    <x v="1"/>
    <x v="13"/>
    <s v="Birmingham"/>
    <x v="3"/>
    <n v="0.35"/>
    <n v="4750"/>
    <n v="1662.5"/>
    <n v="831.25"/>
    <n v="0.5"/>
  </r>
  <r>
    <x v="1"/>
    <n v="1197831"/>
    <x v="12"/>
    <x v="1"/>
    <x v="13"/>
    <s v="Birmingham"/>
    <x v="4"/>
    <n v="0.4"/>
    <n v="3250"/>
    <n v="1300"/>
    <n v="454.99999999999994"/>
    <n v="0.35"/>
  </r>
  <r>
    <x v="1"/>
    <n v="1197831"/>
    <x v="12"/>
    <x v="1"/>
    <x v="13"/>
    <s v="Birmingham"/>
    <x v="5"/>
    <n v="0.35"/>
    <n v="4750"/>
    <n v="1662.5"/>
    <n v="914.37500000000011"/>
    <n v="0.55000000000000004"/>
  </r>
  <r>
    <x v="1"/>
    <n v="1197831"/>
    <x v="13"/>
    <x v="1"/>
    <x v="13"/>
    <s v="Birmingham"/>
    <x v="0"/>
    <n v="0.25"/>
    <n v="6250"/>
    <n v="1562.5"/>
    <n v="625"/>
    <n v="0.39999999999999997"/>
  </r>
  <r>
    <x v="1"/>
    <n v="1197831"/>
    <x v="13"/>
    <x v="1"/>
    <x v="13"/>
    <s v="Birmingham"/>
    <x v="1"/>
    <n v="0.35"/>
    <n v="6000"/>
    <n v="2100"/>
    <n v="839.99999999999989"/>
    <n v="0.39999999999999997"/>
  </r>
  <r>
    <x v="1"/>
    <n v="1197831"/>
    <x v="13"/>
    <x v="1"/>
    <x v="13"/>
    <s v="Birmingham"/>
    <x v="2"/>
    <n v="0.35"/>
    <n v="4250"/>
    <n v="1487.5"/>
    <n v="595"/>
    <n v="0.39999999999999997"/>
  </r>
  <r>
    <x v="1"/>
    <n v="1197831"/>
    <x v="13"/>
    <x v="1"/>
    <x v="13"/>
    <s v="Birmingham"/>
    <x v="3"/>
    <n v="0.35"/>
    <n v="3750"/>
    <n v="1312.5"/>
    <n v="656.25"/>
    <n v="0.5"/>
  </r>
  <r>
    <x v="1"/>
    <n v="1197831"/>
    <x v="13"/>
    <x v="1"/>
    <x v="13"/>
    <s v="Birmingham"/>
    <x v="4"/>
    <n v="0.4"/>
    <n v="2500"/>
    <n v="1000"/>
    <n v="350"/>
    <n v="0.35"/>
  </r>
  <r>
    <x v="1"/>
    <n v="1197831"/>
    <x v="13"/>
    <x v="1"/>
    <x v="13"/>
    <s v="Birmingham"/>
    <x v="5"/>
    <n v="0.35"/>
    <n v="4500"/>
    <n v="1575"/>
    <n v="866.25000000000011"/>
    <n v="0.55000000000000004"/>
  </r>
  <r>
    <x v="1"/>
    <n v="1197831"/>
    <x v="14"/>
    <x v="1"/>
    <x v="13"/>
    <s v="Birmingham"/>
    <x v="0"/>
    <n v="0.3"/>
    <n v="6250"/>
    <n v="1875"/>
    <n v="843.74999999999989"/>
    <n v="0.44999999999999996"/>
  </r>
  <r>
    <x v="1"/>
    <n v="1197831"/>
    <x v="14"/>
    <x v="1"/>
    <x v="13"/>
    <s v="Birmingham"/>
    <x v="1"/>
    <n v="0.4"/>
    <n v="6250"/>
    <n v="2500"/>
    <n v="1125"/>
    <n v="0.44999999999999996"/>
  </r>
  <r>
    <x v="1"/>
    <n v="1197831"/>
    <x v="14"/>
    <x v="1"/>
    <x v="13"/>
    <s v="Birmingham"/>
    <x v="2"/>
    <n v="0.3"/>
    <n v="4500"/>
    <n v="1350"/>
    <n v="607.49999999999989"/>
    <n v="0.44999999999999996"/>
  </r>
  <r>
    <x v="1"/>
    <n v="1197831"/>
    <x v="14"/>
    <x v="1"/>
    <x v="13"/>
    <s v="Birmingham"/>
    <x v="3"/>
    <n v="0.35000000000000003"/>
    <n v="3500"/>
    <n v="1225.0000000000002"/>
    <n v="673.75000000000023"/>
    <n v="0.55000000000000004"/>
  </r>
  <r>
    <x v="1"/>
    <n v="1197831"/>
    <x v="14"/>
    <x v="1"/>
    <x v="13"/>
    <s v="Birmingham"/>
    <x v="4"/>
    <n v="0.4"/>
    <n v="2500"/>
    <n v="1000"/>
    <n v="399.99999999999994"/>
    <n v="0.39999999999999997"/>
  </r>
  <r>
    <x v="1"/>
    <n v="1197831"/>
    <x v="14"/>
    <x v="1"/>
    <x v="13"/>
    <s v="Birmingham"/>
    <x v="5"/>
    <n v="0.35000000000000003"/>
    <n v="4000"/>
    <n v="1400.0000000000002"/>
    <n v="840.00000000000023"/>
    <n v="0.60000000000000009"/>
  </r>
  <r>
    <x v="1"/>
    <n v="1197831"/>
    <x v="15"/>
    <x v="1"/>
    <x v="13"/>
    <s v="Birmingham"/>
    <x v="0"/>
    <n v="0.19999999999999998"/>
    <n v="6500"/>
    <n v="1300"/>
    <n v="584.99999999999989"/>
    <n v="0.44999999999999996"/>
  </r>
  <r>
    <x v="1"/>
    <n v="1197831"/>
    <x v="15"/>
    <x v="1"/>
    <x v="13"/>
    <s v="Birmingham"/>
    <x v="1"/>
    <n v="0.20000000000000007"/>
    <n v="6500"/>
    <n v="1300.0000000000005"/>
    <n v="585.00000000000011"/>
    <n v="0.44999999999999996"/>
  </r>
  <r>
    <x v="1"/>
    <n v="1197831"/>
    <x v="15"/>
    <x v="1"/>
    <x v="13"/>
    <s v="Birmingham"/>
    <x v="2"/>
    <n v="0.14999999999999997"/>
    <n v="4750"/>
    <n v="712.49999999999989"/>
    <n v="320.62499999999994"/>
    <n v="0.44999999999999996"/>
  </r>
  <r>
    <x v="1"/>
    <n v="1197831"/>
    <x v="15"/>
    <x v="1"/>
    <x v="13"/>
    <s v="Birmingham"/>
    <x v="3"/>
    <n v="0.20000000000000007"/>
    <n v="3750"/>
    <n v="750.00000000000023"/>
    <n v="412.50000000000017"/>
    <n v="0.55000000000000004"/>
  </r>
  <r>
    <x v="1"/>
    <n v="1197831"/>
    <x v="15"/>
    <x v="1"/>
    <x v="13"/>
    <s v="Birmingham"/>
    <x v="4"/>
    <n v="0.25"/>
    <n v="2750"/>
    <n v="687.5"/>
    <n v="275"/>
    <n v="0.39999999999999997"/>
  </r>
  <r>
    <x v="1"/>
    <n v="1197831"/>
    <x v="15"/>
    <x v="1"/>
    <x v="13"/>
    <s v="Birmingham"/>
    <x v="5"/>
    <n v="0.20000000000000007"/>
    <n v="5500"/>
    <n v="1100.0000000000005"/>
    <n v="660.00000000000034"/>
    <n v="0.60000000000000009"/>
  </r>
  <r>
    <x v="1"/>
    <n v="1197831"/>
    <x v="16"/>
    <x v="1"/>
    <x v="13"/>
    <s v="Birmingham"/>
    <x v="0"/>
    <n v="9.9999999999999964E-2"/>
    <n v="7000"/>
    <n v="699.99999999999977"/>
    <n v="314.99999999999989"/>
    <n v="0.44999999999999996"/>
  </r>
  <r>
    <x v="1"/>
    <n v="1197831"/>
    <x v="16"/>
    <x v="1"/>
    <x v="13"/>
    <s v="Birmingham"/>
    <x v="1"/>
    <n v="0.20000000000000007"/>
    <n v="7250"/>
    <n v="1450.0000000000005"/>
    <n v="652.50000000000011"/>
    <n v="0.44999999999999996"/>
  </r>
  <r>
    <x v="1"/>
    <n v="1197831"/>
    <x v="16"/>
    <x v="1"/>
    <x v="13"/>
    <s v="Birmingham"/>
    <x v="2"/>
    <n v="0.14999999999999997"/>
    <n v="5750"/>
    <n v="862.49999999999977"/>
    <n v="388.12499999999989"/>
    <n v="0.44999999999999996"/>
  </r>
  <r>
    <x v="1"/>
    <n v="1197831"/>
    <x v="16"/>
    <x v="1"/>
    <x v="13"/>
    <s v="Birmingham"/>
    <x v="3"/>
    <n v="0.35000000000000003"/>
    <n v="5000"/>
    <n v="1750.0000000000002"/>
    <n v="962.50000000000023"/>
    <n v="0.55000000000000004"/>
  </r>
  <r>
    <x v="1"/>
    <n v="1197831"/>
    <x v="16"/>
    <x v="1"/>
    <x v="13"/>
    <s v="Birmingham"/>
    <x v="4"/>
    <n v="0.5"/>
    <n v="4000"/>
    <n v="2000"/>
    <n v="799.99999999999989"/>
    <n v="0.39999999999999997"/>
  </r>
  <r>
    <x v="1"/>
    <n v="1197831"/>
    <x v="16"/>
    <x v="1"/>
    <x v="13"/>
    <s v="Birmingham"/>
    <x v="5"/>
    <n v="0.45"/>
    <n v="7500"/>
    <n v="3375"/>
    <n v="2025.0000000000002"/>
    <n v="0.60000000000000009"/>
  </r>
  <r>
    <x v="1"/>
    <n v="1197831"/>
    <x v="17"/>
    <x v="1"/>
    <x v="13"/>
    <s v="Birmingham"/>
    <x v="0"/>
    <n v="0.45"/>
    <n v="7500"/>
    <n v="3375"/>
    <n v="1518.7499999999998"/>
    <n v="0.44999999999999996"/>
  </r>
  <r>
    <x v="1"/>
    <n v="1197831"/>
    <x v="17"/>
    <x v="1"/>
    <x v="13"/>
    <s v="Birmingham"/>
    <x v="1"/>
    <n v="0.5"/>
    <n v="7500"/>
    <n v="3750"/>
    <n v="1687.4999999999998"/>
    <n v="0.44999999999999996"/>
  </r>
  <r>
    <x v="1"/>
    <n v="1197831"/>
    <x v="17"/>
    <x v="1"/>
    <x v="13"/>
    <s v="Birmingham"/>
    <x v="2"/>
    <n v="0.45"/>
    <n v="6500"/>
    <n v="2925"/>
    <n v="1316.2499999999998"/>
    <n v="0.44999999999999996"/>
  </r>
  <r>
    <x v="1"/>
    <n v="1197831"/>
    <x v="17"/>
    <x v="1"/>
    <x v="13"/>
    <s v="Birmingham"/>
    <x v="3"/>
    <n v="0.45"/>
    <n v="6000"/>
    <n v="2700"/>
    <n v="1485.0000000000002"/>
    <n v="0.55000000000000004"/>
  </r>
  <r>
    <x v="1"/>
    <n v="1197831"/>
    <x v="17"/>
    <x v="1"/>
    <x v="13"/>
    <s v="Birmingham"/>
    <x v="4"/>
    <n v="0.5"/>
    <n v="5000"/>
    <n v="2500"/>
    <n v="999.99999999999989"/>
    <n v="0.39999999999999997"/>
  </r>
  <r>
    <x v="1"/>
    <n v="1197831"/>
    <x v="17"/>
    <x v="1"/>
    <x v="13"/>
    <s v="Birmingham"/>
    <x v="5"/>
    <n v="0.55000000000000004"/>
    <n v="8750"/>
    <n v="4812.5"/>
    <n v="2887.5000000000005"/>
    <n v="0.60000000000000009"/>
  </r>
  <r>
    <x v="1"/>
    <n v="1197831"/>
    <x v="18"/>
    <x v="1"/>
    <x v="13"/>
    <s v="Birmingham"/>
    <x v="0"/>
    <n v="0.45"/>
    <n v="8250"/>
    <n v="3712.5"/>
    <n v="1856.2499999999998"/>
    <n v="0.49999999999999994"/>
  </r>
  <r>
    <x v="1"/>
    <n v="1197831"/>
    <x v="18"/>
    <x v="1"/>
    <x v="13"/>
    <s v="Birmingham"/>
    <x v="1"/>
    <n v="0.5"/>
    <n v="8250"/>
    <n v="4125"/>
    <n v="2062.4999999999995"/>
    <n v="0.49999999999999994"/>
  </r>
  <r>
    <x v="1"/>
    <n v="1197831"/>
    <x v="18"/>
    <x v="1"/>
    <x v="13"/>
    <s v="Birmingham"/>
    <x v="2"/>
    <n v="0.45"/>
    <n v="9750"/>
    <n v="4387.5"/>
    <n v="2193.7499999999995"/>
    <n v="0.49999999999999994"/>
  </r>
  <r>
    <x v="1"/>
    <n v="1197831"/>
    <x v="18"/>
    <x v="1"/>
    <x v="13"/>
    <s v="Birmingham"/>
    <x v="3"/>
    <n v="0.45"/>
    <n v="5750"/>
    <n v="2587.5"/>
    <n v="1552.5000000000002"/>
    <n v="0.60000000000000009"/>
  </r>
  <r>
    <x v="1"/>
    <n v="1197831"/>
    <x v="18"/>
    <x v="1"/>
    <x v="13"/>
    <s v="Birmingham"/>
    <x v="4"/>
    <n v="0.5"/>
    <n v="5250"/>
    <n v="2625"/>
    <n v="1181.2499999999998"/>
    <n v="0.44999999999999996"/>
  </r>
  <r>
    <x v="1"/>
    <n v="1197831"/>
    <x v="18"/>
    <x v="1"/>
    <x v="13"/>
    <s v="Birmingham"/>
    <x v="5"/>
    <n v="0.6"/>
    <n v="8000"/>
    <n v="4800"/>
    <n v="3120.0000000000005"/>
    <n v="0.65000000000000013"/>
  </r>
  <r>
    <x v="1"/>
    <n v="1197831"/>
    <x v="19"/>
    <x v="1"/>
    <x v="13"/>
    <s v="Birmingham"/>
    <x v="0"/>
    <n v="0.4"/>
    <n v="7500"/>
    <n v="3000"/>
    <n v="1499.9999999999998"/>
    <n v="0.49999999999999994"/>
  </r>
  <r>
    <x v="1"/>
    <n v="1197831"/>
    <x v="19"/>
    <x v="1"/>
    <x v="13"/>
    <s v="Birmingham"/>
    <x v="1"/>
    <n v="0.55000000000000004"/>
    <n v="7500"/>
    <n v="4125"/>
    <n v="2062.4999999999995"/>
    <n v="0.49999999999999994"/>
  </r>
  <r>
    <x v="1"/>
    <n v="1197831"/>
    <x v="19"/>
    <x v="1"/>
    <x v="13"/>
    <s v="Birmingham"/>
    <x v="2"/>
    <n v="0.55000000000000004"/>
    <n v="9250"/>
    <n v="5087.5"/>
    <n v="2543.7499999999995"/>
    <n v="0.49999999999999994"/>
  </r>
  <r>
    <x v="1"/>
    <n v="1197831"/>
    <x v="19"/>
    <x v="1"/>
    <x v="13"/>
    <s v="Birmingham"/>
    <x v="3"/>
    <n v="0.5"/>
    <n v="4250"/>
    <n v="2125"/>
    <n v="1275.0000000000002"/>
    <n v="0.60000000000000009"/>
  </r>
  <r>
    <x v="1"/>
    <n v="1197831"/>
    <x v="19"/>
    <x v="1"/>
    <x v="13"/>
    <s v="Birmingham"/>
    <x v="4"/>
    <n v="0.55000000000000004"/>
    <n v="4250"/>
    <n v="2337.5"/>
    <n v="1051.875"/>
    <n v="0.44999999999999996"/>
  </r>
  <r>
    <x v="1"/>
    <n v="1197831"/>
    <x v="19"/>
    <x v="1"/>
    <x v="13"/>
    <s v="Birmingham"/>
    <x v="5"/>
    <n v="0.6"/>
    <n v="6750"/>
    <n v="4050"/>
    <n v="2632.5000000000005"/>
    <n v="0.65000000000000013"/>
  </r>
  <r>
    <x v="1"/>
    <n v="1197831"/>
    <x v="20"/>
    <x v="1"/>
    <x v="13"/>
    <s v="Birmingham"/>
    <x v="0"/>
    <n v="0.55000000000000004"/>
    <n v="6250"/>
    <n v="3437.5000000000005"/>
    <n v="1718.75"/>
    <n v="0.49999999999999994"/>
  </r>
  <r>
    <x v="1"/>
    <n v="1197831"/>
    <x v="20"/>
    <x v="1"/>
    <x v="13"/>
    <s v="Birmingham"/>
    <x v="1"/>
    <n v="0.55000000000000004"/>
    <n v="5750"/>
    <n v="3162.5000000000005"/>
    <n v="1581.25"/>
    <n v="0.49999999999999994"/>
  </r>
  <r>
    <x v="1"/>
    <n v="1197831"/>
    <x v="20"/>
    <x v="1"/>
    <x v="13"/>
    <s v="Birmingham"/>
    <x v="2"/>
    <n v="0.6"/>
    <n v="6250"/>
    <n v="3750"/>
    <n v="1874.9999999999998"/>
    <n v="0.49999999999999994"/>
  </r>
  <r>
    <x v="1"/>
    <n v="1197831"/>
    <x v="20"/>
    <x v="1"/>
    <x v="13"/>
    <s v="Birmingham"/>
    <x v="3"/>
    <n v="0.6"/>
    <n v="3500"/>
    <n v="2100"/>
    <n v="1260.0000000000002"/>
    <n v="0.60000000000000009"/>
  </r>
  <r>
    <x v="1"/>
    <n v="1197831"/>
    <x v="20"/>
    <x v="1"/>
    <x v="13"/>
    <s v="Birmingham"/>
    <x v="4"/>
    <n v="0.45"/>
    <n v="3500"/>
    <n v="1575"/>
    <n v="708.74999999999989"/>
    <n v="0.44999999999999996"/>
  </r>
  <r>
    <x v="1"/>
    <n v="1197831"/>
    <x v="20"/>
    <x v="1"/>
    <x v="13"/>
    <s v="Birmingham"/>
    <x v="5"/>
    <n v="0.4"/>
    <n v="5750"/>
    <n v="2300"/>
    <n v="1495.0000000000002"/>
    <n v="0.65000000000000013"/>
  </r>
  <r>
    <x v="1"/>
    <n v="1197831"/>
    <x v="21"/>
    <x v="1"/>
    <x v="13"/>
    <s v="Birmingham"/>
    <x v="0"/>
    <n v="0.30000000000000004"/>
    <n v="5250"/>
    <n v="1575.0000000000002"/>
    <n v="787.5"/>
    <n v="0.49999999999999994"/>
  </r>
  <r>
    <x v="1"/>
    <n v="1197831"/>
    <x v="21"/>
    <x v="1"/>
    <x v="13"/>
    <s v="Birmingham"/>
    <x v="1"/>
    <n v="0.30000000000000004"/>
    <n v="5250"/>
    <n v="1575.0000000000002"/>
    <n v="787.5"/>
    <n v="0.49999999999999994"/>
  </r>
  <r>
    <x v="1"/>
    <n v="1197831"/>
    <x v="21"/>
    <x v="1"/>
    <x v="13"/>
    <s v="Birmingham"/>
    <x v="2"/>
    <n v="0.35000000000000003"/>
    <n v="4750"/>
    <n v="1662.5000000000002"/>
    <n v="831.25"/>
    <n v="0.49999999999999994"/>
  </r>
  <r>
    <x v="1"/>
    <n v="1197831"/>
    <x v="21"/>
    <x v="1"/>
    <x v="13"/>
    <s v="Birmingham"/>
    <x v="3"/>
    <n v="0.35000000000000003"/>
    <n v="3250"/>
    <n v="1137.5"/>
    <n v="682.50000000000011"/>
    <n v="0.60000000000000009"/>
  </r>
  <r>
    <x v="1"/>
    <n v="1197831"/>
    <x v="21"/>
    <x v="1"/>
    <x v="13"/>
    <s v="Birmingham"/>
    <x v="4"/>
    <n v="0.30000000000000004"/>
    <n v="3000"/>
    <n v="900.00000000000011"/>
    <n v="405"/>
    <n v="0.44999999999999996"/>
  </r>
  <r>
    <x v="1"/>
    <n v="1197831"/>
    <x v="21"/>
    <x v="1"/>
    <x v="13"/>
    <s v="Birmingham"/>
    <x v="5"/>
    <n v="0.4"/>
    <n v="4750"/>
    <n v="1900"/>
    <n v="1235.0000000000002"/>
    <n v="0.65000000000000013"/>
  </r>
  <r>
    <x v="1"/>
    <n v="1197831"/>
    <x v="22"/>
    <x v="1"/>
    <x v="13"/>
    <s v="Birmingham"/>
    <x v="0"/>
    <n v="0.20000000000000004"/>
    <n v="6250"/>
    <n v="1250.0000000000002"/>
    <n v="625"/>
    <n v="0.49999999999999994"/>
  </r>
  <r>
    <x v="1"/>
    <n v="1197831"/>
    <x v="22"/>
    <x v="1"/>
    <x v="13"/>
    <s v="Birmingham"/>
    <x v="1"/>
    <n v="0.20000000000000004"/>
    <n v="6250"/>
    <n v="1250.0000000000002"/>
    <n v="625"/>
    <n v="0.49999999999999994"/>
  </r>
  <r>
    <x v="1"/>
    <n v="1197831"/>
    <x v="22"/>
    <x v="1"/>
    <x v="13"/>
    <s v="Birmingham"/>
    <x v="2"/>
    <n v="0.45000000000000007"/>
    <n v="5750"/>
    <n v="2587.5000000000005"/>
    <n v="1293.75"/>
    <n v="0.49999999999999994"/>
  </r>
  <r>
    <x v="1"/>
    <n v="1197831"/>
    <x v="22"/>
    <x v="1"/>
    <x v="13"/>
    <s v="Birmingham"/>
    <x v="3"/>
    <n v="0.45000000000000007"/>
    <n v="4500"/>
    <n v="2025.0000000000002"/>
    <n v="1215.0000000000002"/>
    <n v="0.60000000000000009"/>
  </r>
  <r>
    <x v="1"/>
    <n v="1197831"/>
    <x v="22"/>
    <x v="1"/>
    <x v="13"/>
    <s v="Birmingham"/>
    <x v="4"/>
    <n v="0.49999999999999994"/>
    <n v="4250"/>
    <n v="2124.9999999999995"/>
    <n v="956.24999999999966"/>
    <n v="0.44999999999999996"/>
  </r>
  <r>
    <x v="1"/>
    <n v="1197831"/>
    <x v="22"/>
    <x v="1"/>
    <x v="13"/>
    <s v="Birmingham"/>
    <x v="5"/>
    <n v="0.6"/>
    <n v="6250"/>
    <n v="3750"/>
    <n v="2437.5000000000005"/>
    <n v="0.65000000000000013"/>
  </r>
  <r>
    <x v="1"/>
    <n v="1197831"/>
    <x v="23"/>
    <x v="1"/>
    <x v="13"/>
    <s v="Birmingham"/>
    <x v="0"/>
    <n v="0.6"/>
    <n v="7750"/>
    <n v="4650"/>
    <n v="2324.9999999999995"/>
    <n v="0.49999999999999994"/>
  </r>
  <r>
    <x v="1"/>
    <n v="1197831"/>
    <x v="23"/>
    <x v="1"/>
    <x v="13"/>
    <s v="Birmingham"/>
    <x v="1"/>
    <n v="0.6"/>
    <n v="7750"/>
    <n v="4650"/>
    <n v="2324.9999999999995"/>
    <n v="0.49999999999999994"/>
  </r>
  <r>
    <x v="1"/>
    <n v="1197831"/>
    <x v="23"/>
    <x v="1"/>
    <x v="13"/>
    <s v="Birmingham"/>
    <x v="2"/>
    <n v="0.65"/>
    <n v="7000"/>
    <n v="4550"/>
    <n v="2274.9999999999995"/>
    <n v="0.49999999999999994"/>
  </r>
  <r>
    <x v="1"/>
    <n v="1197831"/>
    <x v="23"/>
    <x v="1"/>
    <x v="13"/>
    <s v="Birmingham"/>
    <x v="3"/>
    <n v="0.65"/>
    <n v="5500"/>
    <n v="3575"/>
    <n v="2145.0000000000005"/>
    <n v="0.60000000000000009"/>
  </r>
  <r>
    <x v="1"/>
    <n v="1197831"/>
    <x v="23"/>
    <x v="1"/>
    <x v="13"/>
    <s v="Birmingham"/>
    <x v="4"/>
    <n v="0.6"/>
    <n v="5000"/>
    <n v="3000"/>
    <n v="1349.9999999999998"/>
    <n v="0.44999999999999996"/>
  </r>
  <r>
    <x v="1"/>
    <n v="1197831"/>
    <x v="23"/>
    <x v="1"/>
    <x v="13"/>
    <s v="Birmingham"/>
    <x v="5"/>
    <n v="0.70000000000000007"/>
    <n v="7500"/>
    <n v="5250.0000000000009"/>
    <n v="3412.5000000000014"/>
    <n v="0.65000000000000013"/>
  </r>
  <r>
    <x v="0"/>
    <n v="1185732"/>
    <x v="124"/>
    <x v="0"/>
    <x v="14"/>
    <s v="Portland"/>
    <x v="0"/>
    <n v="0.4"/>
    <n v="4500"/>
    <n v="1800"/>
    <n v="630"/>
    <n v="0.35"/>
  </r>
  <r>
    <x v="0"/>
    <n v="1185732"/>
    <x v="124"/>
    <x v="0"/>
    <x v="14"/>
    <s v="Portland"/>
    <x v="1"/>
    <n v="0.4"/>
    <n v="2500"/>
    <n v="1000"/>
    <n v="350"/>
    <n v="0.35"/>
  </r>
  <r>
    <x v="0"/>
    <n v="1185732"/>
    <x v="124"/>
    <x v="0"/>
    <x v="14"/>
    <s v="Portland"/>
    <x v="2"/>
    <n v="0.30000000000000004"/>
    <n v="2500"/>
    <n v="750.00000000000011"/>
    <n v="300"/>
    <n v="0.39999999999999997"/>
  </r>
  <r>
    <x v="0"/>
    <n v="1185732"/>
    <x v="124"/>
    <x v="0"/>
    <x v="14"/>
    <s v="Portland"/>
    <x v="3"/>
    <n v="0.35"/>
    <n v="1000"/>
    <n v="350"/>
    <n v="105"/>
    <n v="0.3"/>
  </r>
  <r>
    <x v="0"/>
    <n v="1185732"/>
    <x v="124"/>
    <x v="0"/>
    <x v="14"/>
    <s v="Portland"/>
    <x v="4"/>
    <n v="0.5"/>
    <n v="1500"/>
    <n v="750"/>
    <n v="187.5"/>
    <n v="0.25"/>
  </r>
  <r>
    <x v="0"/>
    <n v="1185732"/>
    <x v="124"/>
    <x v="0"/>
    <x v="14"/>
    <s v="Portland"/>
    <x v="5"/>
    <n v="0.4"/>
    <n v="2500"/>
    <n v="1000"/>
    <n v="400"/>
    <n v="0.4"/>
  </r>
  <r>
    <x v="0"/>
    <n v="1185732"/>
    <x v="125"/>
    <x v="0"/>
    <x v="14"/>
    <s v="Portland"/>
    <x v="0"/>
    <n v="0.4"/>
    <n v="5000"/>
    <n v="2000"/>
    <n v="700"/>
    <n v="0.35"/>
  </r>
  <r>
    <x v="0"/>
    <n v="1185732"/>
    <x v="125"/>
    <x v="0"/>
    <x v="14"/>
    <s v="Portland"/>
    <x v="1"/>
    <n v="0.4"/>
    <n v="1500"/>
    <n v="600"/>
    <n v="210"/>
    <n v="0.35"/>
  </r>
  <r>
    <x v="0"/>
    <n v="1185732"/>
    <x v="125"/>
    <x v="0"/>
    <x v="14"/>
    <s v="Portland"/>
    <x v="2"/>
    <n v="0.30000000000000004"/>
    <n v="2000"/>
    <n v="600.00000000000011"/>
    <n v="240.00000000000003"/>
    <n v="0.39999999999999997"/>
  </r>
  <r>
    <x v="0"/>
    <n v="1185732"/>
    <x v="125"/>
    <x v="0"/>
    <x v="14"/>
    <s v="Portland"/>
    <x v="3"/>
    <n v="0.35"/>
    <n v="750"/>
    <n v="262.5"/>
    <n v="78.75"/>
    <n v="0.3"/>
  </r>
  <r>
    <x v="0"/>
    <n v="1185732"/>
    <x v="125"/>
    <x v="0"/>
    <x v="14"/>
    <s v="Portland"/>
    <x v="4"/>
    <n v="0.5"/>
    <n v="1500"/>
    <n v="750"/>
    <n v="187.5"/>
    <n v="0.25"/>
  </r>
  <r>
    <x v="0"/>
    <n v="1185732"/>
    <x v="125"/>
    <x v="0"/>
    <x v="14"/>
    <s v="Portland"/>
    <x v="5"/>
    <n v="0.4"/>
    <n v="2500"/>
    <n v="1000"/>
    <n v="400"/>
    <n v="0.4"/>
  </r>
  <r>
    <x v="0"/>
    <n v="1185732"/>
    <x v="126"/>
    <x v="0"/>
    <x v="14"/>
    <s v="Portland"/>
    <x v="0"/>
    <n v="0.4"/>
    <n v="4700"/>
    <n v="1880"/>
    <n v="658"/>
    <n v="0.35"/>
  </r>
  <r>
    <x v="0"/>
    <n v="1185732"/>
    <x v="126"/>
    <x v="0"/>
    <x v="14"/>
    <s v="Portland"/>
    <x v="1"/>
    <n v="0.4"/>
    <n v="1750"/>
    <n v="700"/>
    <n v="244.99999999999997"/>
    <n v="0.35"/>
  </r>
  <r>
    <x v="0"/>
    <n v="1185732"/>
    <x v="126"/>
    <x v="0"/>
    <x v="14"/>
    <s v="Portland"/>
    <x v="2"/>
    <n v="0.30000000000000004"/>
    <n v="2000"/>
    <n v="600.00000000000011"/>
    <n v="240.00000000000003"/>
    <n v="0.39999999999999997"/>
  </r>
  <r>
    <x v="0"/>
    <n v="1185732"/>
    <x v="126"/>
    <x v="0"/>
    <x v="14"/>
    <s v="Portland"/>
    <x v="3"/>
    <n v="0.35"/>
    <n v="500"/>
    <n v="175"/>
    <n v="52.5"/>
    <n v="0.3"/>
  </r>
  <r>
    <x v="0"/>
    <n v="1185732"/>
    <x v="126"/>
    <x v="0"/>
    <x v="14"/>
    <s v="Portland"/>
    <x v="4"/>
    <n v="0.5"/>
    <n v="1000"/>
    <n v="500"/>
    <n v="125"/>
    <n v="0.25"/>
  </r>
  <r>
    <x v="0"/>
    <n v="1185732"/>
    <x v="126"/>
    <x v="0"/>
    <x v="14"/>
    <s v="Portland"/>
    <x v="5"/>
    <n v="0.4"/>
    <n v="2000"/>
    <n v="800"/>
    <n v="320"/>
    <n v="0.4"/>
  </r>
  <r>
    <x v="0"/>
    <n v="1185732"/>
    <x v="127"/>
    <x v="0"/>
    <x v="14"/>
    <s v="Portland"/>
    <x v="0"/>
    <n v="0.4"/>
    <n v="4500"/>
    <n v="1800"/>
    <n v="630"/>
    <n v="0.35"/>
  </r>
  <r>
    <x v="0"/>
    <n v="1185732"/>
    <x v="127"/>
    <x v="0"/>
    <x v="14"/>
    <s v="Portland"/>
    <x v="1"/>
    <n v="0.4"/>
    <n v="1500"/>
    <n v="600"/>
    <n v="210"/>
    <n v="0.35"/>
  </r>
  <r>
    <x v="0"/>
    <n v="1185732"/>
    <x v="127"/>
    <x v="0"/>
    <x v="14"/>
    <s v="Portland"/>
    <x v="2"/>
    <n v="0.30000000000000004"/>
    <n v="1500"/>
    <n v="450.00000000000006"/>
    <n v="180"/>
    <n v="0.39999999999999997"/>
  </r>
  <r>
    <x v="0"/>
    <n v="1185732"/>
    <x v="127"/>
    <x v="0"/>
    <x v="14"/>
    <s v="Portland"/>
    <x v="3"/>
    <n v="0.35"/>
    <n v="750"/>
    <n v="262.5"/>
    <n v="78.75"/>
    <n v="0.3"/>
  </r>
  <r>
    <x v="0"/>
    <n v="1185732"/>
    <x v="127"/>
    <x v="0"/>
    <x v="14"/>
    <s v="Portland"/>
    <x v="4"/>
    <n v="0.5"/>
    <n v="750"/>
    <n v="375"/>
    <n v="93.75"/>
    <n v="0.25"/>
  </r>
  <r>
    <x v="0"/>
    <n v="1185732"/>
    <x v="127"/>
    <x v="0"/>
    <x v="14"/>
    <s v="Portland"/>
    <x v="5"/>
    <n v="0.4"/>
    <n v="2250"/>
    <n v="900"/>
    <n v="360"/>
    <n v="0.4"/>
  </r>
  <r>
    <x v="0"/>
    <n v="1185732"/>
    <x v="128"/>
    <x v="0"/>
    <x v="14"/>
    <s v="Portland"/>
    <x v="0"/>
    <n v="0.54999999999999993"/>
    <n v="4950"/>
    <n v="2722.4999999999995"/>
    <n v="952.87499999999977"/>
    <n v="0.35"/>
  </r>
  <r>
    <x v="0"/>
    <n v="1185732"/>
    <x v="128"/>
    <x v="0"/>
    <x v="14"/>
    <s v="Portland"/>
    <x v="1"/>
    <n v="0.5"/>
    <n v="2000"/>
    <n v="1000"/>
    <n v="350"/>
    <n v="0.35"/>
  </r>
  <r>
    <x v="0"/>
    <n v="1185732"/>
    <x v="128"/>
    <x v="0"/>
    <x v="14"/>
    <s v="Portland"/>
    <x v="2"/>
    <n v="0.45"/>
    <n v="1750"/>
    <n v="787.5"/>
    <n v="315"/>
    <n v="0.39999999999999997"/>
  </r>
  <r>
    <x v="0"/>
    <n v="1185732"/>
    <x v="128"/>
    <x v="0"/>
    <x v="14"/>
    <s v="Portland"/>
    <x v="3"/>
    <n v="0.45"/>
    <n v="1250"/>
    <n v="562.5"/>
    <n v="168.75"/>
    <n v="0.3"/>
  </r>
  <r>
    <x v="0"/>
    <n v="1185732"/>
    <x v="128"/>
    <x v="0"/>
    <x v="14"/>
    <s v="Portland"/>
    <x v="4"/>
    <n v="0.54999999999999993"/>
    <n v="1500"/>
    <n v="824.99999999999989"/>
    <n v="206.24999999999997"/>
    <n v="0.25"/>
  </r>
  <r>
    <x v="0"/>
    <n v="1185732"/>
    <x v="128"/>
    <x v="0"/>
    <x v="14"/>
    <s v="Portland"/>
    <x v="5"/>
    <n v="0.6"/>
    <n v="2750"/>
    <n v="1650"/>
    <n v="660"/>
    <n v="0.4"/>
  </r>
  <r>
    <x v="0"/>
    <n v="1185732"/>
    <x v="129"/>
    <x v="0"/>
    <x v="14"/>
    <s v="Portland"/>
    <x v="0"/>
    <n v="0.54999999999999993"/>
    <n v="5250"/>
    <n v="2887.4999999999995"/>
    <n v="1010.6249999999998"/>
    <n v="0.35"/>
  </r>
  <r>
    <x v="0"/>
    <n v="1185732"/>
    <x v="129"/>
    <x v="0"/>
    <x v="14"/>
    <s v="Portland"/>
    <x v="1"/>
    <n v="0.5"/>
    <n v="2750"/>
    <n v="1375"/>
    <n v="481.24999999999994"/>
    <n v="0.35"/>
  </r>
  <r>
    <x v="0"/>
    <n v="1185732"/>
    <x v="129"/>
    <x v="0"/>
    <x v="14"/>
    <s v="Portland"/>
    <x v="2"/>
    <n v="0.45"/>
    <n v="2000"/>
    <n v="900"/>
    <n v="359.99999999999994"/>
    <n v="0.39999999999999997"/>
  </r>
  <r>
    <x v="0"/>
    <n v="1185732"/>
    <x v="129"/>
    <x v="0"/>
    <x v="14"/>
    <s v="Portland"/>
    <x v="3"/>
    <n v="0.45"/>
    <n v="1750"/>
    <n v="787.5"/>
    <n v="236.25"/>
    <n v="0.3"/>
  </r>
  <r>
    <x v="0"/>
    <n v="1185732"/>
    <x v="129"/>
    <x v="0"/>
    <x v="14"/>
    <s v="Portland"/>
    <x v="4"/>
    <n v="0.54999999999999993"/>
    <n v="1750"/>
    <n v="962.49999999999989"/>
    <n v="240.62499999999997"/>
    <n v="0.25"/>
  </r>
  <r>
    <x v="0"/>
    <n v="1185732"/>
    <x v="129"/>
    <x v="0"/>
    <x v="14"/>
    <s v="Portland"/>
    <x v="5"/>
    <n v="0.6"/>
    <n v="3250"/>
    <n v="1950"/>
    <n v="780"/>
    <n v="0.4"/>
  </r>
  <r>
    <x v="0"/>
    <n v="1185732"/>
    <x v="130"/>
    <x v="0"/>
    <x v="14"/>
    <s v="Portland"/>
    <x v="0"/>
    <n v="0.54999999999999993"/>
    <n v="5500"/>
    <n v="3024.9999999999995"/>
    <n v="1058.7499999999998"/>
    <n v="0.35"/>
  </r>
  <r>
    <x v="0"/>
    <n v="1185732"/>
    <x v="130"/>
    <x v="0"/>
    <x v="14"/>
    <s v="Portland"/>
    <x v="1"/>
    <n v="0.5"/>
    <n v="3000"/>
    <n v="1500"/>
    <n v="525"/>
    <n v="0.35"/>
  </r>
  <r>
    <x v="0"/>
    <n v="1185732"/>
    <x v="130"/>
    <x v="0"/>
    <x v="14"/>
    <s v="Portland"/>
    <x v="2"/>
    <n v="0.45"/>
    <n v="2250"/>
    <n v="1012.5"/>
    <n v="404.99999999999994"/>
    <n v="0.39999999999999997"/>
  </r>
  <r>
    <x v="0"/>
    <n v="1185732"/>
    <x v="130"/>
    <x v="0"/>
    <x v="14"/>
    <s v="Portland"/>
    <x v="3"/>
    <n v="0.45"/>
    <n v="1750"/>
    <n v="787.5"/>
    <n v="236.25"/>
    <n v="0.3"/>
  </r>
  <r>
    <x v="0"/>
    <n v="1185732"/>
    <x v="130"/>
    <x v="0"/>
    <x v="14"/>
    <s v="Portland"/>
    <x v="4"/>
    <n v="0.54999999999999993"/>
    <n v="2000"/>
    <n v="1099.9999999999998"/>
    <n v="274.99999999999994"/>
    <n v="0.25"/>
  </r>
  <r>
    <x v="0"/>
    <n v="1185732"/>
    <x v="130"/>
    <x v="0"/>
    <x v="14"/>
    <s v="Portland"/>
    <x v="5"/>
    <n v="0.6"/>
    <n v="3750"/>
    <n v="2250"/>
    <n v="900"/>
    <n v="0.4"/>
  </r>
  <r>
    <x v="0"/>
    <n v="1185732"/>
    <x v="131"/>
    <x v="0"/>
    <x v="14"/>
    <s v="Portland"/>
    <x v="0"/>
    <n v="0.54999999999999993"/>
    <n v="5250"/>
    <n v="2887.4999999999995"/>
    <n v="1010.6249999999998"/>
    <n v="0.35"/>
  </r>
  <r>
    <x v="0"/>
    <n v="1185732"/>
    <x v="131"/>
    <x v="0"/>
    <x v="14"/>
    <s v="Portland"/>
    <x v="1"/>
    <n v="0.5"/>
    <n v="3000"/>
    <n v="1500"/>
    <n v="525"/>
    <n v="0.35"/>
  </r>
  <r>
    <x v="0"/>
    <n v="1185732"/>
    <x v="131"/>
    <x v="0"/>
    <x v="14"/>
    <s v="Portland"/>
    <x v="2"/>
    <n v="0.45"/>
    <n v="2250"/>
    <n v="1012.5"/>
    <n v="404.99999999999994"/>
    <n v="0.39999999999999997"/>
  </r>
  <r>
    <x v="0"/>
    <n v="1185732"/>
    <x v="131"/>
    <x v="0"/>
    <x v="14"/>
    <s v="Portland"/>
    <x v="3"/>
    <n v="0.45"/>
    <n v="1750"/>
    <n v="787.5"/>
    <n v="236.25"/>
    <n v="0.3"/>
  </r>
  <r>
    <x v="0"/>
    <n v="1185732"/>
    <x v="131"/>
    <x v="0"/>
    <x v="14"/>
    <s v="Portland"/>
    <x v="4"/>
    <n v="0.54999999999999993"/>
    <n v="1500"/>
    <n v="824.99999999999989"/>
    <n v="206.24999999999997"/>
    <n v="0.25"/>
  </r>
  <r>
    <x v="0"/>
    <n v="1185732"/>
    <x v="131"/>
    <x v="0"/>
    <x v="14"/>
    <s v="Portland"/>
    <x v="5"/>
    <n v="0.6"/>
    <n v="3250"/>
    <n v="1950"/>
    <n v="780"/>
    <n v="0.4"/>
  </r>
  <r>
    <x v="0"/>
    <n v="1185732"/>
    <x v="132"/>
    <x v="0"/>
    <x v="14"/>
    <s v="Portland"/>
    <x v="0"/>
    <n v="0.54999999999999993"/>
    <n v="4500"/>
    <n v="2474.9999999999995"/>
    <n v="866.24999999999977"/>
    <n v="0.35"/>
  </r>
  <r>
    <x v="0"/>
    <n v="1185732"/>
    <x v="132"/>
    <x v="0"/>
    <x v="14"/>
    <s v="Portland"/>
    <x v="1"/>
    <n v="0.5"/>
    <n v="2500"/>
    <n v="1250"/>
    <n v="437.5"/>
    <n v="0.35"/>
  </r>
  <r>
    <x v="0"/>
    <n v="1185732"/>
    <x v="132"/>
    <x v="0"/>
    <x v="14"/>
    <s v="Portland"/>
    <x v="2"/>
    <n v="0.45"/>
    <n v="1500"/>
    <n v="675"/>
    <n v="270"/>
    <n v="0.39999999999999997"/>
  </r>
  <r>
    <x v="0"/>
    <n v="1185732"/>
    <x v="132"/>
    <x v="0"/>
    <x v="14"/>
    <s v="Portland"/>
    <x v="3"/>
    <n v="0.45"/>
    <n v="1250"/>
    <n v="562.5"/>
    <n v="168.75"/>
    <n v="0.3"/>
  </r>
  <r>
    <x v="0"/>
    <n v="1185732"/>
    <x v="132"/>
    <x v="0"/>
    <x v="14"/>
    <s v="Portland"/>
    <x v="4"/>
    <n v="0.54999999999999993"/>
    <n v="1250"/>
    <n v="687.49999999999989"/>
    <n v="171.87499999999997"/>
    <n v="0.25"/>
  </r>
  <r>
    <x v="0"/>
    <n v="1185732"/>
    <x v="132"/>
    <x v="0"/>
    <x v="14"/>
    <s v="Portland"/>
    <x v="5"/>
    <n v="0.6"/>
    <n v="2250"/>
    <n v="1350"/>
    <n v="540"/>
    <n v="0.4"/>
  </r>
  <r>
    <x v="0"/>
    <n v="1185732"/>
    <x v="133"/>
    <x v="0"/>
    <x v="14"/>
    <s v="Portland"/>
    <x v="0"/>
    <n v="0.6"/>
    <n v="4000"/>
    <n v="2400"/>
    <n v="840"/>
    <n v="0.35"/>
  </r>
  <r>
    <x v="0"/>
    <n v="1185732"/>
    <x v="133"/>
    <x v="0"/>
    <x v="14"/>
    <s v="Portland"/>
    <x v="1"/>
    <n v="0.55000000000000004"/>
    <n v="2250"/>
    <n v="1237.5"/>
    <n v="433.125"/>
    <n v="0.35"/>
  </r>
  <r>
    <x v="0"/>
    <n v="1185732"/>
    <x v="133"/>
    <x v="0"/>
    <x v="14"/>
    <s v="Portland"/>
    <x v="2"/>
    <n v="0.55000000000000004"/>
    <n v="1250"/>
    <n v="687.5"/>
    <n v="275"/>
    <n v="0.39999999999999997"/>
  </r>
  <r>
    <x v="0"/>
    <n v="1185732"/>
    <x v="133"/>
    <x v="0"/>
    <x v="14"/>
    <s v="Portland"/>
    <x v="3"/>
    <n v="0.55000000000000004"/>
    <n v="1000"/>
    <n v="550"/>
    <n v="165"/>
    <n v="0.3"/>
  </r>
  <r>
    <x v="0"/>
    <n v="1185732"/>
    <x v="133"/>
    <x v="0"/>
    <x v="14"/>
    <s v="Portland"/>
    <x v="4"/>
    <n v="0.65"/>
    <n v="1000"/>
    <n v="650"/>
    <n v="162.5"/>
    <n v="0.25"/>
  </r>
  <r>
    <x v="0"/>
    <n v="1185732"/>
    <x v="133"/>
    <x v="0"/>
    <x v="14"/>
    <s v="Portland"/>
    <x v="5"/>
    <n v="0.7"/>
    <n v="2250"/>
    <n v="1575"/>
    <n v="630"/>
    <n v="0.4"/>
  </r>
  <r>
    <x v="0"/>
    <n v="1185732"/>
    <x v="134"/>
    <x v="0"/>
    <x v="14"/>
    <s v="Portland"/>
    <x v="0"/>
    <n v="0.65"/>
    <n v="3750"/>
    <n v="2437.5"/>
    <n v="853.125"/>
    <n v="0.35"/>
  </r>
  <r>
    <x v="0"/>
    <n v="1185732"/>
    <x v="134"/>
    <x v="0"/>
    <x v="14"/>
    <s v="Portland"/>
    <x v="1"/>
    <n v="0.55000000000000004"/>
    <n v="2000"/>
    <n v="1100"/>
    <n v="385"/>
    <n v="0.35"/>
  </r>
  <r>
    <x v="0"/>
    <n v="1185732"/>
    <x v="134"/>
    <x v="0"/>
    <x v="14"/>
    <s v="Portland"/>
    <x v="2"/>
    <n v="0.55000000000000004"/>
    <n v="1950"/>
    <n v="1072.5"/>
    <n v="428.99999999999994"/>
    <n v="0.39999999999999997"/>
  </r>
  <r>
    <x v="0"/>
    <n v="1185732"/>
    <x v="134"/>
    <x v="0"/>
    <x v="14"/>
    <s v="Portland"/>
    <x v="3"/>
    <n v="0.55000000000000004"/>
    <n v="1750"/>
    <n v="962.50000000000011"/>
    <n v="288.75"/>
    <n v="0.3"/>
  </r>
  <r>
    <x v="0"/>
    <n v="1185732"/>
    <x v="134"/>
    <x v="0"/>
    <x v="14"/>
    <s v="Portland"/>
    <x v="4"/>
    <n v="0.65"/>
    <n v="1500"/>
    <n v="975"/>
    <n v="243.75"/>
    <n v="0.25"/>
  </r>
  <r>
    <x v="0"/>
    <n v="1185732"/>
    <x v="134"/>
    <x v="0"/>
    <x v="14"/>
    <s v="Portland"/>
    <x v="5"/>
    <n v="0.7"/>
    <n v="2500"/>
    <n v="1750"/>
    <n v="700"/>
    <n v="0.4"/>
  </r>
  <r>
    <x v="0"/>
    <n v="1185732"/>
    <x v="135"/>
    <x v="0"/>
    <x v="14"/>
    <s v="Portland"/>
    <x v="0"/>
    <n v="0.65"/>
    <n v="4750"/>
    <n v="3087.5"/>
    <n v="1080.625"/>
    <n v="0.35"/>
  </r>
  <r>
    <x v="0"/>
    <n v="1185732"/>
    <x v="135"/>
    <x v="0"/>
    <x v="14"/>
    <s v="Portland"/>
    <x v="1"/>
    <n v="0.55000000000000004"/>
    <n v="2750"/>
    <n v="1512.5000000000002"/>
    <n v="529.375"/>
    <n v="0.35"/>
  </r>
  <r>
    <x v="0"/>
    <n v="1185732"/>
    <x v="135"/>
    <x v="0"/>
    <x v="14"/>
    <s v="Portland"/>
    <x v="2"/>
    <n v="0.55000000000000004"/>
    <n v="2500"/>
    <n v="1375"/>
    <n v="550"/>
    <n v="0.39999999999999997"/>
  </r>
  <r>
    <x v="0"/>
    <n v="1185732"/>
    <x v="135"/>
    <x v="0"/>
    <x v="14"/>
    <s v="Portland"/>
    <x v="3"/>
    <n v="0.55000000000000004"/>
    <n v="2000"/>
    <n v="1100"/>
    <n v="330"/>
    <n v="0.3"/>
  </r>
  <r>
    <x v="0"/>
    <n v="1185732"/>
    <x v="135"/>
    <x v="0"/>
    <x v="14"/>
    <s v="Portland"/>
    <x v="4"/>
    <n v="0.65"/>
    <n v="2000"/>
    <n v="1300"/>
    <n v="325"/>
    <n v="0.25"/>
  </r>
  <r>
    <x v="0"/>
    <n v="1185732"/>
    <x v="135"/>
    <x v="0"/>
    <x v="14"/>
    <s v="Portland"/>
    <x v="5"/>
    <n v="0.7"/>
    <n v="3000"/>
    <n v="2100"/>
    <n v="840"/>
    <n v="0.4"/>
  </r>
  <r>
    <x v="2"/>
    <n v="1128299"/>
    <x v="136"/>
    <x v="2"/>
    <x v="15"/>
    <s v="Anchorage"/>
    <x v="0"/>
    <n v="0.35000000000000003"/>
    <n v="3750"/>
    <n v="1312.5000000000002"/>
    <n v="328.12500000000006"/>
    <n v="0.25"/>
  </r>
  <r>
    <x v="2"/>
    <n v="1128299"/>
    <x v="136"/>
    <x v="2"/>
    <x v="15"/>
    <s v="Anchorage"/>
    <x v="1"/>
    <n v="0.45"/>
    <n v="3750"/>
    <n v="1687.5"/>
    <n v="337.5"/>
    <n v="0.2"/>
  </r>
  <r>
    <x v="2"/>
    <n v="1128299"/>
    <x v="136"/>
    <x v="2"/>
    <x v="15"/>
    <s v="Anchorage"/>
    <x v="2"/>
    <n v="0.45"/>
    <n v="3750"/>
    <n v="1687.5"/>
    <n v="421.875"/>
    <n v="0.25"/>
  </r>
  <r>
    <x v="2"/>
    <n v="1128299"/>
    <x v="136"/>
    <x v="2"/>
    <x v="15"/>
    <s v="Anchorage"/>
    <x v="3"/>
    <n v="0.45"/>
    <n v="2250"/>
    <n v="1012.5"/>
    <n v="253.125"/>
    <n v="0.25"/>
  </r>
  <r>
    <x v="2"/>
    <n v="1128299"/>
    <x v="136"/>
    <x v="2"/>
    <x v="15"/>
    <s v="Anchorage"/>
    <x v="4"/>
    <n v="0.5"/>
    <n v="1750"/>
    <n v="875"/>
    <n v="131.25"/>
    <n v="0.15"/>
  </r>
  <r>
    <x v="2"/>
    <n v="1128299"/>
    <x v="136"/>
    <x v="2"/>
    <x v="15"/>
    <s v="Anchorage"/>
    <x v="5"/>
    <n v="0.45"/>
    <n v="4250"/>
    <n v="1912.5"/>
    <n v="765"/>
    <n v="0.4"/>
  </r>
  <r>
    <x v="2"/>
    <n v="1128299"/>
    <x v="79"/>
    <x v="2"/>
    <x v="15"/>
    <s v="Anchorage"/>
    <x v="0"/>
    <n v="0.35000000000000003"/>
    <n v="4750"/>
    <n v="1662.5000000000002"/>
    <n v="415.62500000000006"/>
    <n v="0.25"/>
  </r>
  <r>
    <x v="2"/>
    <n v="1128299"/>
    <x v="79"/>
    <x v="2"/>
    <x v="15"/>
    <s v="Anchorage"/>
    <x v="1"/>
    <n v="0.45"/>
    <n v="3750"/>
    <n v="1687.5"/>
    <n v="337.5"/>
    <n v="0.2"/>
  </r>
  <r>
    <x v="2"/>
    <n v="1128299"/>
    <x v="79"/>
    <x v="2"/>
    <x v="15"/>
    <s v="Anchorage"/>
    <x v="2"/>
    <n v="0.45"/>
    <n v="3750"/>
    <n v="1687.5"/>
    <n v="421.875"/>
    <n v="0.25"/>
  </r>
  <r>
    <x v="2"/>
    <n v="1128299"/>
    <x v="79"/>
    <x v="2"/>
    <x v="15"/>
    <s v="Anchorage"/>
    <x v="3"/>
    <n v="0.45"/>
    <n v="2250"/>
    <n v="1012.5"/>
    <n v="253.125"/>
    <n v="0.25"/>
  </r>
  <r>
    <x v="2"/>
    <n v="1128299"/>
    <x v="79"/>
    <x v="2"/>
    <x v="15"/>
    <s v="Anchorage"/>
    <x v="4"/>
    <n v="0.5"/>
    <n v="1500"/>
    <n v="750"/>
    <n v="112.5"/>
    <n v="0.15"/>
  </r>
  <r>
    <x v="2"/>
    <n v="1128299"/>
    <x v="79"/>
    <x v="2"/>
    <x v="15"/>
    <s v="Anchorage"/>
    <x v="5"/>
    <n v="0.45"/>
    <n v="3500"/>
    <n v="1575"/>
    <n v="630"/>
    <n v="0.4"/>
  </r>
  <r>
    <x v="2"/>
    <n v="1128299"/>
    <x v="137"/>
    <x v="2"/>
    <x v="15"/>
    <s v="Anchorage"/>
    <x v="0"/>
    <n v="0.45"/>
    <n v="5000"/>
    <n v="2250"/>
    <n v="562.5"/>
    <n v="0.25"/>
  </r>
  <r>
    <x v="2"/>
    <n v="1128299"/>
    <x v="137"/>
    <x v="2"/>
    <x v="15"/>
    <s v="Anchorage"/>
    <x v="1"/>
    <n v="0.54999999999999993"/>
    <n v="3500"/>
    <n v="1924.9999999999998"/>
    <n v="385"/>
    <n v="0.2"/>
  </r>
  <r>
    <x v="2"/>
    <n v="1128299"/>
    <x v="137"/>
    <x v="2"/>
    <x v="15"/>
    <s v="Anchorage"/>
    <x v="2"/>
    <n v="0.59999999999999987"/>
    <n v="3750"/>
    <n v="2249.9999999999995"/>
    <n v="562.49999999999989"/>
    <n v="0.25"/>
  </r>
  <r>
    <x v="2"/>
    <n v="1128299"/>
    <x v="137"/>
    <x v="2"/>
    <x v="15"/>
    <s v="Anchorage"/>
    <x v="3"/>
    <n v="0.54999999999999993"/>
    <n v="2750"/>
    <n v="1512.4999999999998"/>
    <n v="378.12499999999994"/>
    <n v="0.25"/>
  </r>
  <r>
    <x v="2"/>
    <n v="1128299"/>
    <x v="137"/>
    <x v="2"/>
    <x v="15"/>
    <s v="Anchorage"/>
    <x v="4"/>
    <n v="0.6"/>
    <n v="1250"/>
    <n v="750"/>
    <n v="112.5"/>
    <n v="0.15"/>
  </r>
  <r>
    <x v="2"/>
    <n v="1128299"/>
    <x v="137"/>
    <x v="2"/>
    <x v="15"/>
    <s v="Anchorage"/>
    <x v="5"/>
    <n v="0.54999999999999993"/>
    <n v="3250"/>
    <n v="1787.4999999999998"/>
    <n v="715"/>
    <n v="0.4"/>
  </r>
  <r>
    <x v="2"/>
    <n v="1128299"/>
    <x v="138"/>
    <x v="2"/>
    <x v="15"/>
    <s v="Anchorage"/>
    <x v="0"/>
    <n v="0.6"/>
    <n v="5000"/>
    <n v="3000"/>
    <n v="750"/>
    <n v="0.25"/>
  </r>
  <r>
    <x v="2"/>
    <n v="1128299"/>
    <x v="138"/>
    <x v="2"/>
    <x v="15"/>
    <s v="Anchorage"/>
    <x v="1"/>
    <n v="0.65"/>
    <n v="3000"/>
    <n v="1950"/>
    <n v="390"/>
    <n v="0.2"/>
  </r>
  <r>
    <x v="2"/>
    <n v="1128299"/>
    <x v="138"/>
    <x v="2"/>
    <x v="15"/>
    <s v="Anchorage"/>
    <x v="2"/>
    <n v="0.65"/>
    <n v="3500"/>
    <n v="2275"/>
    <n v="568.75"/>
    <n v="0.25"/>
  </r>
  <r>
    <x v="2"/>
    <n v="1128299"/>
    <x v="138"/>
    <x v="2"/>
    <x v="15"/>
    <s v="Anchorage"/>
    <x v="3"/>
    <n v="0.5"/>
    <n v="2500"/>
    <n v="1250"/>
    <n v="312.5"/>
    <n v="0.25"/>
  </r>
  <r>
    <x v="2"/>
    <n v="1128299"/>
    <x v="138"/>
    <x v="2"/>
    <x v="15"/>
    <s v="Anchorage"/>
    <x v="4"/>
    <n v="0.55000000000000004"/>
    <n v="1500"/>
    <n v="825.00000000000011"/>
    <n v="123.75000000000001"/>
    <n v="0.15"/>
  </r>
  <r>
    <x v="2"/>
    <n v="1128299"/>
    <x v="138"/>
    <x v="2"/>
    <x v="15"/>
    <s v="Anchorage"/>
    <x v="5"/>
    <n v="0.70000000000000007"/>
    <n v="3250"/>
    <n v="2275"/>
    <n v="910"/>
    <n v="0.4"/>
  </r>
  <r>
    <x v="2"/>
    <n v="1128299"/>
    <x v="139"/>
    <x v="2"/>
    <x v="15"/>
    <s v="Anchorage"/>
    <x v="0"/>
    <n v="0.54999999999999993"/>
    <n v="5250"/>
    <n v="2887.4999999999995"/>
    <n v="721.87499999999989"/>
    <n v="0.25"/>
  </r>
  <r>
    <x v="2"/>
    <n v="1128299"/>
    <x v="139"/>
    <x v="2"/>
    <x v="15"/>
    <s v="Anchorage"/>
    <x v="1"/>
    <n v="0.6"/>
    <n v="3750"/>
    <n v="2250"/>
    <n v="450"/>
    <n v="0.2"/>
  </r>
  <r>
    <x v="2"/>
    <n v="1128299"/>
    <x v="139"/>
    <x v="2"/>
    <x v="15"/>
    <s v="Anchorage"/>
    <x v="2"/>
    <n v="0.6"/>
    <n v="3750"/>
    <n v="2250"/>
    <n v="562.5"/>
    <n v="0.25"/>
  </r>
  <r>
    <x v="2"/>
    <n v="1128299"/>
    <x v="139"/>
    <x v="2"/>
    <x v="15"/>
    <s v="Anchorage"/>
    <x v="3"/>
    <n v="0.54999999999999993"/>
    <n v="2750"/>
    <n v="1512.4999999999998"/>
    <n v="378.12499999999994"/>
    <n v="0.25"/>
  </r>
  <r>
    <x v="2"/>
    <n v="1128299"/>
    <x v="139"/>
    <x v="2"/>
    <x v="15"/>
    <s v="Anchorage"/>
    <x v="4"/>
    <n v="0.6"/>
    <n v="1750"/>
    <n v="1050"/>
    <n v="157.5"/>
    <n v="0.15"/>
  </r>
  <r>
    <x v="2"/>
    <n v="1128299"/>
    <x v="139"/>
    <x v="2"/>
    <x v="15"/>
    <s v="Anchorage"/>
    <x v="5"/>
    <n v="0.75"/>
    <n v="4750"/>
    <n v="3562.5"/>
    <n v="1425"/>
    <n v="0.4"/>
  </r>
  <r>
    <x v="2"/>
    <n v="1128299"/>
    <x v="83"/>
    <x v="2"/>
    <x v="15"/>
    <s v="Anchorage"/>
    <x v="0"/>
    <n v="0.7"/>
    <n v="7250"/>
    <n v="5075"/>
    <n v="1268.75"/>
    <n v="0.25"/>
  </r>
  <r>
    <x v="2"/>
    <n v="1128299"/>
    <x v="83"/>
    <x v="2"/>
    <x v="15"/>
    <s v="Anchorage"/>
    <x v="1"/>
    <n v="0.75"/>
    <n v="6000"/>
    <n v="4500"/>
    <n v="900"/>
    <n v="0.2"/>
  </r>
  <r>
    <x v="2"/>
    <n v="1128299"/>
    <x v="83"/>
    <x v="2"/>
    <x v="15"/>
    <s v="Anchorage"/>
    <x v="2"/>
    <n v="0.75"/>
    <n v="6000"/>
    <n v="4500"/>
    <n v="1125"/>
    <n v="0.25"/>
  </r>
  <r>
    <x v="2"/>
    <n v="1128299"/>
    <x v="83"/>
    <x v="2"/>
    <x v="15"/>
    <s v="Anchorage"/>
    <x v="3"/>
    <n v="0.75"/>
    <n v="4750"/>
    <n v="3562.5"/>
    <n v="890.625"/>
    <n v="0.25"/>
  </r>
  <r>
    <x v="2"/>
    <n v="1128299"/>
    <x v="83"/>
    <x v="2"/>
    <x v="15"/>
    <s v="Anchorage"/>
    <x v="4"/>
    <n v="0.85000000000000009"/>
    <n v="3500"/>
    <n v="2975.0000000000005"/>
    <n v="446.25000000000006"/>
    <n v="0.15"/>
  </r>
  <r>
    <x v="2"/>
    <n v="1128299"/>
    <x v="83"/>
    <x v="2"/>
    <x v="15"/>
    <s v="Anchorage"/>
    <x v="5"/>
    <n v="1"/>
    <n v="6500"/>
    <n v="6500"/>
    <n v="2600"/>
    <n v="0.4"/>
  </r>
  <r>
    <x v="2"/>
    <n v="1128299"/>
    <x v="140"/>
    <x v="2"/>
    <x v="15"/>
    <s v="Anchorage"/>
    <x v="0"/>
    <n v="0.8"/>
    <n v="8000"/>
    <n v="6400"/>
    <n v="1600"/>
    <n v="0.25"/>
  </r>
  <r>
    <x v="2"/>
    <n v="1128299"/>
    <x v="140"/>
    <x v="2"/>
    <x v="15"/>
    <s v="Anchorage"/>
    <x v="1"/>
    <n v="0.85000000000000009"/>
    <n v="6500"/>
    <n v="5525.0000000000009"/>
    <n v="1105.0000000000002"/>
    <n v="0.2"/>
  </r>
  <r>
    <x v="2"/>
    <n v="1128299"/>
    <x v="140"/>
    <x v="2"/>
    <x v="15"/>
    <s v="Anchorage"/>
    <x v="2"/>
    <n v="0.85000000000000009"/>
    <n v="6000"/>
    <n v="5100.0000000000009"/>
    <n v="1275.0000000000002"/>
    <n v="0.25"/>
  </r>
  <r>
    <x v="2"/>
    <n v="1128299"/>
    <x v="140"/>
    <x v="2"/>
    <x v="15"/>
    <s v="Anchorage"/>
    <x v="3"/>
    <n v="0.8"/>
    <n v="5000"/>
    <n v="4000"/>
    <n v="1000"/>
    <n v="0.25"/>
  </r>
  <r>
    <x v="2"/>
    <n v="1128299"/>
    <x v="140"/>
    <x v="2"/>
    <x v="15"/>
    <s v="Anchorage"/>
    <x v="4"/>
    <n v="0.85000000000000009"/>
    <n v="5500"/>
    <n v="4675.0000000000009"/>
    <n v="701.25000000000011"/>
    <n v="0.15"/>
  </r>
  <r>
    <x v="2"/>
    <n v="1128299"/>
    <x v="140"/>
    <x v="2"/>
    <x v="15"/>
    <s v="Anchorage"/>
    <x v="5"/>
    <n v="1"/>
    <n v="5500"/>
    <n v="5500"/>
    <n v="2200"/>
    <n v="0.4"/>
  </r>
  <r>
    <x v="2"/>
    <n v="1128299"/>
    <x v="141"/>
    <x v="2"/>
    <x v="15"/>
    <s v="Anchorage"/>
    <x v="0"/>
    <n v="0.85000000000000009"/>
    <n v="7500"/>
    <n v="6375.0000000000009"/>
    <n v="1593.7500000000002"/>
    <n v="0.25"/>
  </r>
  <r>
    <x v="2"/>
    <n v="1128299"/>
    <x v="141"/>
    <x v="2"/>
    <x v="15"/>
    <s v="Anchorage"/>
    <x v="1"/>
    <n v="0.75000000000000011"/>
    <n v="7250"/>
    <n v="5437.5000000000009"/>
    <n v="1087.5000000000002"/>
    <n v="0.2"/>
  </r>
  <r>
    <x v="2"/>
    <n v="1128299"/>
    <x v="141"/>
    <x v="2"/>
    <x v="15"/>
    <s v="Anchorage"/>
    <x v="2"/>
    <n v="0.70000000000000007"/>
    <n v="6000"/>
    <n v="4200"/>
    <n v="1050"/>
    <n v="0.25"/>
  </r>
  <r>
    <x v="2"/>
    <n v="1128299"/>
    <x v="141"/>
    <x v="2"/>
    <x v="15"/>
    <s v="Anchorage"/>
    <x v="3"/>
    <n v="0.70000000000000007"/>
    <n v="5250"/>
    <n v="3675.0000000000005"/>
    <n v="918.75000000000011"/>
    <n v="0.25"/>
  </r>
  <r>
    <x v="2"/>
    <n v="1128299"/>
    <x v="141"/>
    <x v="2"/>
    <x v="15"/>
    <s v="Anchorage"/>
    <x v="4"/>
    <n v="0.7"/>
    <n v="5250"/>
    <n v="3674.9999999999995"/>
    <n v="551.24999999999989"/>
    <n v="0.15"/>
  </r>
  <r>
    <x v="2"/>
    <n v="1128299"/>
    <x v="141"/>
    <x v="2"/>
    <x v="15"/>
    <s v="Anchorage"/>
    <x v="5"/>
    <n v="0.75"/>
    <n v="3500"/>
    <n v="2625"/>
    <n v="1050"/>
    <n v="0.4"/>
  </r>
  <r>
    <x v="2"/>
    <n v="1128299"/>
    <x v="142"/>
    <x v="2"/>
    <x v="15"/>
    <s v="Anchorage"/>
    <x v="0"/>
    <n v="0.65000000000000013"/>
    <n v="5500"/>
    <n v="3575.0000000000009"/>
    <n v="893.75000000000023"/>
    <n v="0.25"/>
  </r>
  <r>
    <x v="2"/>
    <n v="1128299"/>
    <x v="142"/>
    <x v="2"/>
    <x v="15"/>
    <s v="Anchorage"/>
    <x v="1"/>
    <n v="0.70000000000000018"/>
    <n v="5500"/>
    <n v="3850.0000000000009"/>
    <n v="770.00000000000023"/>
    <n v="0.2"/>
  </r>
  <r>
    <x v="2"/>
    <n v="1128299"/>
    <x v="142"/>
    <x v="2"/>
    <x v="15"/>
    <s v="Anchorage"/>
    <x v="2"/>
    <n v="0.65000000000000013"/>
    <n v="3750"/>
    <n v="2437.5000000000005"/>
    <n v="609.37500000000011"/>
    <n v="0.25"/>
  </r>
  <r>
    <x v="2"/>
    <n v="1128299"/>
    <x v="142"/>
    <x v="2"/>
    <x v="15"/>
    <s v="Anchorage"/>
    <x v="3"/>
    <n v="0.65000000000000013"/>
    <n v="3250"/>
    <n v="2112.5000000000005"/>
    <n v="528.12500000000011"/>
    <n v="0.25"/>
  </r>
  <r>
    <x v="2"/>
    <n v="1128299"/>
    <x v="142"/>
    <x v="2"/>
    <x v="15"/>
    <s v="Anchorage"/>
    <x v="4"/>
    <n v="0.75000000000000011"/>
    <n v="3500"/>
    <n v="2625.0000000000005"/>
    <n v="393.75000000000006"/>
    <n v="0.15"/>
  </r>
  <r>
    <x v="2"/>
    <n v="1128299"/>
    <x v="142"/>
    <x v="2"/>
    <x v="15"/>
    <s v="Anchorage"/>
    <x v="5"/>
    <n v="0.6"/>
    <n v="3750"/>
    <n v="2250"/>
    <n v="900"/>
    <n v="0.4"/>
  </r>
  <r>
    <x v="2"/>
    <n v="1128299"/>
    <x v="87"/>
    <x v="2"/>
    <x v="15"/>
    <s v="Anchorage"/>
    <x v="0"/>
    <n v="0.55000000000000004"/>
    <n v="4750"/>
    <n v="2612.5"/>
    <n v="653.125"/>
    <n v="0.25"/>
  </r>
  <r>
    <x v="2"/>
    <n v="1128299"/>
    <x v="87"/>
    <x v="2"/>
    <x v="15"/>
    <s v="Anchorage"/>
    <x v="1"/>
    <n v="0.65000000000000013"/>
    <n v="4750"/>
    <n v="3087.5000000000005"/>
    <n v="617.50000000000011"/>
    <n v="0.2"/>
  </r>
  <r>
    <x v="2"/>
    <n v="1128299"/>
    <x v="87"/>
    <x v="2"/>
    <x v="15"/>
    <s v="Anchorage"/>
    <x v="2"/>
    <n v="0.60000000000000009"/>
    <n v="3000"/>
    <n v="1800.0000000000002"/>
    <n v="450.00000000000006"/>
    <n v="0.25"/>
  </r>
  <r>
    <x v="2"/>
    <n v="1128299"/>
    <x v="87"/>
    <x v="2"/>
    <x v="15"/>
    <s v="Anchorage"/>
    <x v="3"/>
    <n v="0.55000000000000004"/>
    <n v="2750"/>
    <n v="1512.5000000000002"/>
    <n v="378.12500000000006"/>
    <n v="0.25"/>
  </r>
  <r>
    <x v="2"/>
    <n v="1128299"/>
    <x v="87"/>
    <x v="2"/>
    <x v="15"/>
    <s v="Anchorage"/>
    <x v="4"/>
    <n v="0.65"/>
    <n v="2500"/>
    <n v="1625"/>
    <n v="243.75"/>
    <n v="0.15"/>
  </r>
  <r>
    <x v="2"/>
    <n v="1128299"/>
    <x v="87"/>
    <x v="2"/>
    <x v="15"/>
    <s v="Anchorage"/>
    <x v="5"/>
    <n v="0.70000000000000007"/>
    <n v="3000"/>
    <n v="2100"/>
    <n v="840"/>
    <n v="0.4"/>
  </r>
  <r>
    <x v="2"/>
    <n v="1128299"/>
    <x v="143"/>
    <x v="2"/>
    <x v="15"/>
    <s v="Anchorage"/>
    <x v="0"/>
    <n v="0.55000000000000004"/>
    <n v="5250"/>
    <n v="2887.5000000000005"/>
    <n v="721.87500000000011"/>
    <n v="0.25"/>
  </r>
  <r>
    <x v="2"/>
    <n v="1128299"/>
    <x v="143"/>
    <x v="2"/>
    <x v="15"/>
    <s v="Anchorage"/>
    <x v="1"/>
    <n v="0.60000000000000009"/>
    <n v="6000"/>
    <n v="3600.0000000000005"/>
    <n v="720.00000000000011"/>
    <n v="0.2"/>
  </r>
  <r>
    <x v="2"/>
    <n v="1128299"/>
    <x v="143"/>
    <x v="2"/>
    <x v="15"/>
    <s v="Anchorage"/>
    <x v="2"/>
    <n v="0.55000000000000004"/>
    <n v="4250"/>
    <n v="2337.5"/>
    <n v="584.375"/>
    <n v="0.25"/>
  </r>
  <r>
    <x v="2"/>
    <n v="1128299"/>
    <x v="143"/>
    <x v="2"/>
    <x v="15"/>
    <s v="Anchorage"/>
    <x v="3"/>
    <n v="0.65000000000000013"/>
    <n v="4000"/>
    <n v="2600.0000000000005"/>
    <n v="650.00000000000011"/>
    <n v="0.25"/>
  </r>
  <r>
    <x v="2"/>
    <n v="1128299"/>
    <x v="143"/>
    <x v="2"/>
    <x v="15"/>
    <s v="Anchorage"/>
    <x v="4"/>
    <n v="0.85000000000000009"/>
    <n v="3750"/>
    <n v="3187.5000000000005"/>
    <n v="478.12500000000006"/>
    <n v="0.15"/>
  </r>
  <r>
    <x v="2"/>
    <n v="1128299"/>
    <x v="143"/>
    <x v="2"/>
    <x v="15"/>
    <s v="Anchorage"/>
    <x v="5"/>
    <n v="0.90000000000000013"/>
    <n v="5000"/>
    <n v="4500.0000000000009"/>
    <n v="1800.0000000000005"/>
    <n v="0.4"/>
  </r>
  <r>
    <x v="2"/>
    <n v="1128299"/>
    <x v="144"/>
    <x v="2"/>
    <x v="15"/>
    <s v="Anchorage"/>
    <x v="0"/>
    <n v="0.75000000000000011"/>
    <n v="7000"/>
    <n v="5250.0000000000009"/>
    <n v="1312.5000000000002"/>
    <n v="0.25"/>
  </r>
  <r>
    <x v="2"/>
    <n v="1128299"/>
    <x v="144"/>
    <x v="2"/>
    <x v="15"/>
    <s v="Anchorage"/>
    <x v="1"/>
    <n v="0.8500000000000002"/>
    <n v="7000"/>
    <n v="5950.0000000000018"/>
    <n v="1190.0000000000005"/>
    <n v="0.2"/>
  </r>
  <r>
    <x v="2"/>
    <n v="1128299"/>
    <x v="144"/>
    <x v="2"/>
    <x v="15"/>
    <s v="Anchorage"/>
    <x v="2"/>
    <n v="0.80000000000000016"/>
    <n v="5000"/>
    <n v="4000.0000000000009"/>
    <n v="1000.0000000000002"/>
    <n v="0.25"/>
  </r>
  <r>
    <x v="2"/>
    <n v="1128299"/>
    <x v="144"/>
    <x v="2"/>
    <x v="15"/>
    <s v="Anchorage"/>
    <x v="3"/>
    <n v="0.80000000000000016"/>
    <n v="5000"/>
    <n v="4000.0000000000009"/>
    <n v="1000.0000000000002"/>
    <n v="0.25"/>
  </r>
  <r>
    <x v="2"/>
    <n v="1128299"/>
    <x v="144"/>
    <x v="2"/>
    <x v="15"/>
    <s v="Anchorage"/>
    <x v="4"/>
    <n v="0.90000000000000013"/>
    <n v="4250"/>
    <n v="3825.0000000000005"/>
    <n v="573.75"/>
    <n v="0.15"/>
  </r>
  <r>
    <x v="2"/>
    <n v="1128299"/>
    <x v="144"/>
    <x v="2"/>
    <x v="15"/>
    <s v="Anchorage"/>
    <x v="5"/>
    <n v="0.95000000000000018"/>
    <n v="5250"/>
    <n v="4987.5000000000009"/>
    <n v="1995.0000000000005"/>
    <n v="0.4"/>
  </r>
  <r>
    <x v="2"/>
    <n v="1128299"/>
    <x v="102"/>
    <x v="2"/>
    <x v="16"/>
    <s v="Honolulu"/>
    <x v="0"/>
    <n v="0.4"/>
    <n v="4250"/>
    <n v="1700"/>
    <n v="510"/>
    <n v="0.3"/>
  </r>
  <r>
    <x v="2"/>
    <n v="1128299"/>
    <x v="102"/>
    <x v="2"/>
    <x v="16"/>
    <s v="Honolulu"/>
    <x v="1"/>
    <n v="0.5"/>
    <n v="4250"/>
    <n v="2125"/>
    <n v="531.25"/>
    <n v="0.25"/>
  </r>
  <r>
    <x v="2"/>
    <n v="1128299"/>
    <x v="102"/>
    <x v="2"/>
    <x v="16"/>
    <s v="Honolulu"/>
    <x v="2"/>
    <n v="0.5"/>
    <n v="4250"/>
    <n v="2125"/>
    <n v="637.5"/>
    <n v="0.3"/>
  </r>
  <r>
    <x v="2"/>
    <n v="1128299"/>
    <x v="102"/>
    <x v="2"/>
    <x v="16"/>
    <s v="Honolulu"/>
    <x v="3"/>
    <n v="0.5"/>
    <n v="2750"/>
    <n v="1375"/>
    <n v="412.5"/>
    <n v="0.3"/>
  </r>
  <r>
    <x v="2"/>
    <n v="1128299"/>
    <x v="102"/>
    <x v="2"/>
    <x v="16"/>
    <s v="Honolulu"/>
    <x v="4"/>
    <n v="0.55000000000000004"/>
    <n v="2250"/>
    <n v="1237.5"/>
    <n v="247.5"/>
    <n v="0.2"/>
  </r>
  <r>
    <x v="2"/>
    <n v="1128299"/>
    <x v="102"/>
    <x v="2"/>
    <x v="16"/>
    <s v="Honolulu"/>
    <x v="5"/>
    <n v="0.5"/>
    <n v="4750"/>
    <n v="2375"/>
    <n v="1068.75"/>
    <n v="0.45"/>
  </r>
  <r>
    <x v="2"/>
    <n v="1128299"/>
    <x v="103"/>
    <x v="2"/>
    <x v="16"/>
    <s v="Honolulu"/>
    <x v="0"/>
    <n v="0.4"/>
    <n v="5250"/>
    <n v="2100"/>
    <n v="630"/>
    <n v="0.3"/>
  </r>
  <r>
    <x v="2"/>
    <n v="1128299"/>
    <x v="103"/>
    <x v="2"/>
    <x v="16"/>
    <s v="Honolulu"/>
    <x v="1"/>
    <n v="0.5"/>
    <n v="4250"/>
    <n v="2125"/>
    <n v="531.25"/>
    <n v="0.25"/>
  </r>
  <r>
    <x v="2"/>
    <n v="1128299"/>
    <x v="103"/>
    <x v="2"/>
    <x v="16"/>
    <s v="Honolulu"/>
    <x v="2"/>
    <n v="0.5"/>
    <n v="4250"/>
    <n v="2125"/>
    <n v="637.5"/>
    <n v="0.3"/>
  </r>
  <r>
    <x v="2"/>
    <n v="1128299"/>
    <x v="103"/>
    <x v="2"/>
    <x v="16"/>
    <s v="Honolulu"/>
    <x v="3"/>
    <n v="0.5"/>
    <n v="2750"/>
    <n v="1375"/>
    <n v="412.5"/>
    <n v="0.3"/>
  </r>
  <r>
    <x v="2"/>
    <n v="1128299"/>
    <x v="103"/>
    <x v="2"/>
    <x v="16"/>
    <s v="Honolulu"/>
    <x v="4"/>
    <n v="0.55000000000000004"/>
    <n v="2000"/>
    <n v="1100"/>
    <n v="220"/>
    <n v="0.2"/>
  </r>
  <r>
    <x v="2"/>
    <n v="1128299"/>
    <x v="103"/>
    <x v="2"/>
    <x v="16"/>
    <s v="Honolulu"/>
    <x v="5"/>
    <n v="0.5"/>
    <n v="4000"/>
    <n v="2000"/>
    <n v="900"/>
    <n v="0.45"/>
  </r>
  <r>
    <x v="2"/>
    <n v="1128299"/>
    <x v="104"/>
    <x v="2"/>
    <x v="16"/>
    <s v="Honolulu"/>
    <x v="0"/>
    <n v="0.5"/>
    <n v="5500"/>
    <n v="2750"/>
    <n v="825"/>
    <n v="0.3"/>
  </r>
  <r>
    <x v="2"/>
    <n v="1128299"/>
    <x v="104"/>
    <x v="2"/>
    <x v="16"/>
    <s v="Honolulu"/>
    <x v="1"/>
    <n v="0.6"/>
    <n v="4000"/>
    <n v="2400"/>
    <n v="600"/>
    <n v="0.25"/>
  </r>
  <r>
    <x v="2"/>
    <n v="1128299"/>
    <x v="104"/>
    <x v="2"/>
    <x v="16"/>
    <s v="Honolulu"/>
    <x v="2"/>
    <n v="0.64999999999999991"/>
    <n v="4250"/>
    <n v="2762.4999999999995"/>
    <n v="828.74999999999989"/>
    <n v="0.3"/>
  </r>
  <r>
    <x v="2"/>
    <n v="1128299"/>
    <x v="104"/>
    <x v="2"/>
    <x v="16"/>
    <s v="Honolulu"/>
    <x v="3"/>
    <n v="0.6"/>
    <n v="3250"/>
    <n v="1950"/>
    <n v="585"/>
    <n v="0.3"/>
  </r>
  <r>
    <x v="2"/>
    <n v="1128299"/>
    <x v="104"/>
    <x v="2"/>
    <x v="16"/>
    <s v="Honolulu"/>
    <x v="4"/>
    <n v="0.65"/>
    <n v="1750"/>
    <n v="1137.5"/>
    <n v="227.5"/>
    <n v="0.2"/>
  </r>
  <r>
    <x v="2"/>
    <n v="1128299"/>
    <x v="104"/>
    <x v="2"/>
    <x v="16"/>
    <s v="Honolulu"/>
    <x v="5"/>
    <n v="0.6"/>
    <n v="3750"/>
    <n v="2250"/>
    <n v="1012.5"/>
    <n v="0.45"/>
  </r>
  <r>
    <x v="2"/>
    <n v="1128299"/>
    <x v="105"/>
    <x v="2"/>
    <x v="16"/>
    <s v="Honolulu"/>
    <x v="0"/>
    <n v="0.65"/>
    <n v="5500"/>
    <n v="3575"/>
    <n v="1072.5"/>
    <n v="0.3"/>
  </r>
  <r>
    <x v="2"/>
    <n v="1128299"/>
    <x v="105"/>
    <x v="2"/>
    <x v="16"/>
    <s v="Honolulu"/>
    <x v="1"/>
    <n v="0.70000000000000007"/>
    <n v="3500"/>
    <n v="2450.0000000000005"/>
    <n v="612.50000000000011"/>
    <n v="0.25"/>
  </r>
  <r>
    <x v="2"/>
    <n v="1128299"/>
    <x v="105"/>
    <x v="2"/>
    <x v="16"/>
    <s v="Honolulu"/>
    <x v="2"/>
    <n v="0.70000000000000007"/>
    <n v="4000"/>
    <n v="2800.0000000000005"/>
    <n v="840.00000000000011"/>
    <n v="0.3"/>
  </r>
  <r>
    <x v="2"/>
    <n v="1128299"/>
    <x v="105"/>
    <x v="2"/>
    <x v="16"/>
    <s v="Honolulu"/>
    <x v="3"/>
    <n v="0.55000000000000004"/>
    <n v="3000"/>
    <n v="1650.0000000000002"/>
    <n v="495.00000000000006"/>
    <n v="0.3"/>
  </r>
  <r>
    <x v="2"/>
    <n v="1128299"/>
    <x v="105"/>
    <x v="2"/>
    <x v="16"/>
    <s v="Honolulu"/>
    <x v="4"/>
    <n v="0.60000000000000009"/>
    <n v="2000"/>
    <n v="1200.0000000000002"/>
    <n v="240.00000000000006"/>
    <n v="0.2"/>
  </r>
  <r>
    <x v="2"/>
    <n v="1128299"/>
    <x v="105"/>
    <x v="2"/>
    <x v="16"/>
    <s v="Honolulu"/>
    <x v="5"/>
    <n v="0.75000000000000011"/>
    <n v="3750"/>
    <n v="2812.5000000000005"/>
    <n v="1265.6250000000002"/>
    <n v="0.45"/>
  </r>
  <r>
    <x v="2"/>
    <n v="1128299"/>
    <x v="106"/>
    <x v="2"/>
    <x v="16"/>
    <s v="Honolulu"/>
    <x v="0"/>
    <n v="0.6"/>
    <n v="5750"/>
    <n v="3450"/>
    <n v="1035"/>
    <n v="0.3"/>
  </r>
  <r>
    <x v="2"/>
    <n v="1128299"/>
    <x v="106"/>
    <x v="2"/>
    <x v="16"/>
    <s v="Honolulu"/>
    <x v="1"/>
    <n v="0.65"/>
    <n v="4250"/>
    <n v="2762.5"/>
    <n v="690.625"/>
    <n v="0.25"/>
  </r>
  <r>
    <x v="2"/>
    <n v="1128299"/>
    <x v="106"/>
    <x v="2"/>
    <x v="16"/>
    <s v="Honolulu"/>
    <x v="2"/>
    <n v="0.65"/>
    <n v="4250"/>
    <n v="2762.5"/>
    <n v="828.75"/>
    <n v="0.3"/>
  </r>
  <r>
    <x v="2"/>
    <n v="1128299"/>
    <x v="106"/>
    <x v="2"/>
    <x v="16"/>
    <s v="Honolulu"/>
    <x v="3"/>
    <n v="0.6"/>
    <n v="3250"/>
    <n v="1950"/>
    <n v="585"/>
    <n v="0.3"/>
  </r>
  <r>
    <x v="2"/>
    <n v="1128299"/>
    <x v="106"/>
    <x v="2"/>
    <x v="16"/>
    <s v="Honolulu"/>
    <x v="4"/>
    <n v="0.54999999999999993"/>
    <n v="2250"/>
    <n v="1237.4999999999998"/>
    <n v="247.49999999999997"/>
    <n v="0.2"/>
  </r>
  <r>
    <x v="2"/>
    <n v="1128299"/>
    <x v="106"/>
    <x v="2"/>
    <x v="16"/>
    <s v="Honolulu"/>
    <x v="5"/>
    <n v="0.7"/>
    <n v="5750"/>
    <n v="4024.9999999999995"/>
    <n v="1811.2499999999998"/>
    <n v="0.45"/>
  </r>
  <r>
    <x v="2"/>
    <n v="1128299"/>
    <x v="107"/>
    <x v="2"/>
    <x v="16"/>
    <s v="Honolulu"/>
    <x v="0"/>
    <n v="0.64999999999999991"/>
    <n v="8250"/>
    <n v="5362.4999999999991"/>
    <n v="1608.7499999999998"/>
    <n v="0.3"/>
  </r>
  <r>
    <x v="2"/>
    <n v="1128299"/>
    <x v="107"/>
    <x v="2"/>
    <x v="16"/>
    <s v="Honolulu"/>
    <x v="1"/>
    <n v="0.7"/>
    <n v="7000"/>
    <n v="4900"/>
    <n v="1225"/>
    <n v="0.25"/>
  </r>
  <r>
    <x v="2"/>
    <n v="1128299"/>
    <x v="107"/>
    <x v="2"/>
    <x v="16"/>
    <s v="Honolulu"/>
    <x v="2"/>
    <n v="0.85"/>
    <n v="7000"/>
    <n v="5950"/>
    <n v="1785"/>
    <n v="0.3"/>
  </r>
  <r>
    <x v="2"/>
    <n v="1128299"/>
    <x v="107"/>
    <x v="2"/>
    <x v="16"/>
    <s v="Honolulu"/>
    <x v="3"/>
    <n v="0.85"/>
    <n v="5750"/>
    <n v="4887.5"/>
    <n v="1466.25"/>
    <n v="0.3"/>
  </r>
  <r>
    <x v="2"/>
    <n v="1128299"/>
    <x v="107"/>
    <x v="2"/>
    <x v="16"/>
    <s v="Honolulu"/>
    <x v="4"/>
    <n v="0.95000000000000007"/>
    <n v="4500"/>
    <n v="4275"/>
    <n v="855"/>
    <n v="0.2"/>
  </r>
  <r>
    <x v="2"/>
    <n v="1128299"/>
    <x v="107"/>
    <x v="2"/>
    <x v="16"/>
    <s v="Honolulu"/>
    <x v="5"/>
    <n v="1.1000000000000001"/>
    <n v="7500"/>
    <n v="8250"/>
    <n v="3712.5"/>
    <n v="0.45"/>
  </r>
  <r>
    <x v="2"/>
    <n v="1128299"/>
    <x v="108"/>
    <x v="2"/>
    <x v="16"/>
    <s v="Honolulu"/>
    <x v="0"/>
    <n v="0.9"/>
    <n v="9000"/>
    <n v="8100"/>
    <n v="2430"/>
    <n v="0.3"/>
  </r>
  <r>
    <x v="2"/>
    <n v="1128299"/>
    <x v="108"/>
    <x v="2"/>
    <x v="16"/>
    <s v="Honolulu"/>
    <x v="1"/>
    <n v="0.95000000000000007"/>
    <n v="7500"/>
    <n v="7125.0000000000009"/>
    <n v="1781.2500000000002"/>
    <n v="0.25"/>
  </r>
  <r>
    <x v="2"/>
    <n v="1128299"/>
    <x v="108"/>
    <x v="2"/>
    <x v="16"/>
    <s v="Honolulu"/>
    <x v="2"/>
    <n v="0.95000000000000007"/>
    <n v="7000"/>
    <n v="6650.0000000000009"/>
    <n v="1995.0000000000002"/>
    <n v="0.3"/>
  </r>
  <r>
    <x v="2"/>
    <n v="1128299"/>
    <x v="108"/>
    <x v="2"/>
    <x v="16"/>
    <s v="Honolulu"/>
    <x v="3"/>
    <n v="0.9"/>
    <n v="6000"/>
    <n v="5400"/>
    <n v="1620"/>
    <n v="0.3"/>
  </r>
  <r>
    <x v="2"/>
    <n v="1128299"/>
    <x v="108"/>
    <x v="2"/>
    <x v="16"/>
    <s v="Honolulu"/>
    <x v="4"/>
    <n v="0.95000000000000007"/>
    <n v="6500"/>
    <n v="6175"/>
    <n v="1235"/>
    <n v="0.2"/>
  </r>
  <r>
    <x v="2"/>
    <n v="1128299"/>
    <x v="108"/>
    <x v="2"/>
    <x v="16"/>
    <s v="Honolulu"/>
    <x v="5"/>
    <n v="1.1000000000000001"/>
    <n v="6500"/>
    <n v="7150.0000000000009"/>
    <n v="3217.5000000000005"/>
    <n v="0.45"/>
  </r>
  <r>
    <x v="2"/>
    <n v="1128299"/>
    <x v="109"/>
    <x v="2"/>
    <x v="16"/>
    <s v="Honolulu"/>
    <x v="0"/>
    <n v="0.95000000000000007"/>
    <n v="8500"/>
    <n v="8075.0000000000009"/>
    <n v="2422.5"/>
    <n v="0.3"/>
  </r>
  <r>
    <x v="2"/>
    <n v="1128299"/>
    <x v="109"/>
    <x v="2"/>
    <x v="16"/>
    <s v="Honolulu"/>
    <x v="1"/>
    <n v="0.85000000000000009"/>
    <n v="8250"/>
    <n v="7012.5000000000009"/>
    <n v="1753.1250000000002"/>
    <n v="0.25"/>
  </r>
  <r>
    <x v="2"/>
    <n v="1128299"/>
    <x v="109"/>
    <x v="2"/>
    <x v="16"/>
    <s v="Honolulu"/>
    <x v="2"/>
    <n v="0.8"/>
    <n v="7000"/>
    <n v="5600"/>
    <n v="1680"/>
    <n v="0.3"/>
  </r>
  <r>
    <x v="2"/>
    <n v="1128299"/>
    <x v="109"/>
    <x v="2"/>
    <x v="16"/>
    <s v="Honolulu"/>
    <x v="3"/>
    <n v="0.8"/>
    <n v="4750"/>
    <n v="3800"/>
    <n v="1140"/>
    <n v="0.3"/>
  </r>
  <r>
    <x v="2"/>
    <n v="1128299"/>
    <x v="109"/>
    <x v="2"/>
    <x v="16"/>
    <s v="Honolulu"/>
    <x v="4"/>
    <n v="0.79999999999999993"/>
    <n v="4750"/>
    <n v="3799.9999999999995"/>
    <n v="760"/>
    <n v="0.2"/>
  </r>
  <r>
    <x v="2"/>
    <n v="1128299"/>
    <x v="109"/>
    <x v="2"/>
    <x v="16"/>
    <s v="Honolulu"/>
    <x v="5"/>
    <n v="0.85"/>
    <n v="3000"/>
    <n v="2550"/>
    <n v="1147.5"/>
    <n v="0.45"/>
  </r>
  <r>
    <x v="2"/>
    <n v="1128299"/>
    <x v="110"/>
    <x v="2"/>
    <x v="16"/>
    <s v="Honolulu"/>
    <x v="0"/>
    <n v="0.60000000000000009"/>
    <n v="5000"/>
    <n v="3000.0000000000005"/>
    <n v="900.00000000000011"/>
    <n v="0.3"/>
  </r>
  <r>
    <x v="2"/>
    <n v="1128299"/>
    <x v="110"/>
    <x v="2"/>
    <x v="16"/>
    <s v="Honolulu"/>
    <x v="1"/>
    <n v="0.65000000000000013"/>
    <n v="5000"/>
    <n v="3250.0000000000005"/>
    <n v="812.50000000000011"/>
    <n v="0.25"/>
  </r>
  <r>
    <x v="2"/>
    <n v="1128299"/>
    <x v="110"/>
    <x v="2"/>
    <x v="16"/>
    <s v="Honolulu"/>
    <x v="2"/>
    <n v="0.60000000000000009"/>
    <n v="3000"/>
    <n v="1800.0000000000002"/>
    <n v="540"/>
    <n v="0.3"/>
  </r>
  <r>
    <x v="2"/>
    <n v="1128299"/>
    <x v="110"/>
    <x v="2"/>
    <x v="16"/>
    <s v="Honolulu"/>
    <x v="3"/>
    <n v="0.60000000000000009"/>
    <n v="2500"/>
    <n v="1500.0000000000002"/>
    <n v="450.00000000000006"/>
    <n v="0.3"/>
  </r>
  <r>
    <x v="2"/>
    <n v="1128299"/>
    <x v="110"/>
    <x v="2"/>
    <x v="16"/>
    <s v="Honolulu"/>
    <x v="4"/>
    <n v="0.70000000000000007"/>
    <n v="2750"/>
    <n v="1925.0000000000002"/>
    <n v="385.00000000000006"/>
    <n v="0.2"/>
  </r>
  <r>
    <x v="2"/>
    <n v="1128299"/>
    <x v="110"/>
    <x v="2"/>
    <x v="16"/>
    <s v="Honolulu"/>
    <x v="5"/>
    <n v="0.54999999999999993"/>
    <n v="3000"/>
    <n v="1649.9999999999998"/>
    <n v="742.49999999999989"/>
    <n v="0.45"/>
  </r>
  <r>
    <x v="2"/>
    <n v="1128299"/>
    <x v="111"/>
    <x v="2"/>
    <x v="16"/>
    <s v="Honolulu"/>
    <x v="0"/>
    <n v="0.5"/>
    <n v="4000"/>
    <n v="2000"/>
    <n v="600"/>
    <n v="0.3"/>
  </r>
  <r>
    <x v="2"/>
    <n v="1128299"/>
    <x v="111"/>
    <x v="2"/>
    <x v="16"/>
    <s v="Honolulu"/>
    <x v="1"/>
    <n v="0.65000000000000013"/>
    <n v="5750"/>
    <n v="3737.5000000000009"/>
    <n v="934.37500000000023"/>
    <n v="0.25"/>
  </r>
  <r>
    <x v="2"/>
    <n v="1128299"/>
    <x v="111"/>
    <x v="2"/>
    <x v="16"/>
    <s v="Honolulu"/>
    <x v="2"/>
    <n v="0.60000000000000009"/>
    <n v="4000"/>
    <n v="2400.0000000000005"/>
    <n v="720.00000000000011"/>
    <n v="0.3"/>
  </r>
  <r>
    <x v="2"/>
    <n v="1128299"/>
    <x v="111"/>
    <x v="2"/>
    <x v="16"/>
    <s v="Honolulu"/>
    <x v="3"/>
    <n v="0.55000000000000004"/>
    <n v="3750"/>
    <n v="2062.5"/>
    <n v="618.75"/>
    <n v="0.3"/>
  </r>
  <r>
    <x v="2"/>
    <n v="1128299"/>
    <x v="111"/>
    <x v="2"/>
    <x v="16"/>
    <s v="Honolulu"/>
    <x v="4"/>
    <n v="0.65"/>
    <n v="3500"/>
    <n v="2275"/>
    <n v="455"/>
    <n v="0.2"/>
  </r>
  <r>
    <x v="2"/>
    <n v="1128299"/>
    <x v="111"/>
    <x v="2"/>
    <x v="16"/>
    <s v="Honolulu"/>
    <x v="5"/>
    <n v="0.70000000000000007"/>
    <n v="4000"/>
    <n v="2800.0000000000005"/>
    <n v="1260.0000000000002"/>
    <n v="0.45"/>
  </r>
  <r>
    <x v="2"/>
    <n v="1128299"/>
    <x v="112"/>
    <x v="2"/>
    <x v="16"/>
    <s v="Honolulu"/>
    <x v="0"/>
    <n v="0.55000000000000004"/>
    <n v="6250"/>
    <n v="3437.5000000000005"/>
    <n v="1031.25"/>
    <n v="0.3"/>
  </r>
  <r>
    <x v="2"/>
    <n v="1128299"/>
    <x v="112"/>
    <x v="2"/>
    <x v="16"/>
    <s v="Honolulu"/>
    <x v="1"/>
    <n v="0.60000000000000009"/>
    <n v="7000"/>
    <n v="4200.0000000000009"/>
    <n v="1050.0000000000002"/>
    <n v="0.25"/>
  </r>
  <r>
    <x v="2"/>
    <n v="1128299"/>
    <x v="112"/>
    <x v="2"/>
    <x v="16"/>
    <s v="Honolulu"/>
    <x v="2"/>
    <n v="0.55000000000000004"/>
    <n v="5250"/>
    <n v="2887.5000000000005"/>
    <n v="866.25000000000011"/>
    <n v="0.3"/>
  </r>
  <r>
    <x v="2"/>
    <n v="1128299"/>
    <x v="112"/>
    <x v="2"/>
    <x v="16"/>
    <s v="Honolulu"/>
    <x v="3"/>
    <n v="0.65000000000000013"/>
    <n v="5000"/>
    <n v="3250.0000000000005"/>
    <n v="975.00000000000011"/>
    <n v="0.3"/>
  </r>
  <r>
    <x v="2"/>
    <n v="1128299"/>
    <x v="112"/>
    <x v="2"/>
    <x v="16"/>
    <s v="Honolulu"/>
    <x v="4"/>
    <n v="0.85000000000000009"/>
    <n v="4750"/>
    <n v="4037.5000000000005"/>
    <n v="807.50000000000011"/>
    <n v="0.2"/>
  </r>
  <r>
    <x v="2"/>
    <n v="1128299"/>
    <x v="112"/>
    <x v="2"/>
    <x v="16"/>
    <s v="Honolulu"/>
    <x v="5"/>
    <n v="0.90000000000000013"/>
    <n v="6000"/>
    <n v="5400.0000000000009"/>
    <n v="2430.0000000000005"/>
    <n v="0.45"/>
  </r>
  <r>
    <x v="2"/>
    <n v="1128299"/>
    <x v="113"/>
    <x v="2"/>
    <x v="16"/>
    <s v="Honolulu"/>
    <x v="0"/>
    <n v="0.75000000000000011"/>
    <n v="8000"/>
    <n v="6000.0000000000009"/>
    <n v="1800.0000000000002"/>
    <n v="0.3"/>
  </r>
  <r>
    <x v="2"/>
    <n v="1128299"/>
    <x v="113"/>
    <x v="2"/>
    <x v="16"/>
    <s v="Honolulu"/>
    <x v="1"/>
    <n v="0.8500000000000002"/>
    <n v="8000"/>
    <n v="6800.0000000000018"/>
    <n v="1700.0000000000005"/>
    <n v="0.25"/>
  </r>
  <r>
    <x v="2"/>
    <n v="1128299"/>
    <x v="113"/>
    <x v="2"/>
    <x v="16"/>
    <s v="Honolulu"/>
    <x v="2"/>
    <n v="0.80000000000000016"/>
    <n v="6000"/>
    <n v="4800.0000000000009"/>
    <n v="1440.0000000000002"/>
    <n v="0.3"/>
  </r>
  <r>
    <x v="2"/>
    <n v="1128299"/>
    <x v="113"/>
    <x v="2"/>
    <x v="16"/>
    <s v="Honolulu"/>
    <x v="3"/>
    <n v="0.80000000000000016"/>
    <n v="6000"/>
    <n v="4800.0000000000009"/>
    <n v="1440.0000000000002"/>
    <n v="0.3"/>
  </r>
  <r>
    <x v="2"/>
    <n v="1128299"/>
    <x v="113"/>
    <x v="2"/>
    <x v="16"/>
    <s v="Honolulu"/>
    <x v="4"/>
    <n v="0.90000000000000013"/>
    <n v="5250"/>
    <n v="4725.0000000000009"/>
    <n v="945.00000000000023"/>
    <n v="0.2"/>
  </r>
  <r>
    <x v="2"/>
    <n v="1128299"/>
    <x v="113"/>
    <x v="2"/>
    <x v="16"/>
    <s v="Honolulu"/>
    <x v="5"/>
    <n v="0.95000000000000018"/>
    <n v="6250"/>
    <n v="5937.5000000000009"/>
    <n v="2671.8750000000005"/>
    <n v="0.45"/>
  </r>
  <r>
    <x v="0"/>
    <n v="1185732"/>
    <x v="78"/>
    <x v="4"/>
    <x v="8"/>
    <s v="Orlando"/>
    <x v="0"/>
    <n v="0.45"/>
    <n v="8500"/>
    <n v="3825"/>
    <n v="1721.25"/>
    <n v="0.45"/>
  </r>
  <r>
    <x v="0"/>
    <n v="1185732"/>
    <x v="78"/>
    <x v="4"/>
    <x v="8"/>
    <s v="Orlando"/>
    <x v="1"/>
    <n v="0.45"/>
    <n v="6500"/>
    <n v="2925"/>
    <n v="1023.7499999999999"/>
    <n v="0.35"/>
  </r>
  <r>
    <x v="0"/>
    <n v="1185732"/>
    <x v="78"/>
    <x v="4"/>
    <x v="8"/>
    <s v="Orlando"/>
    <x v="2"/>
    <n v="0.35000000000000003"/>
    <n v="6500"/>
    <n v="2275"/>
    <n v="568.75"/>
    <n v="0.25"/>
  </r>
  <r>
    <x v="0"/>
    <n v="1185732"/>
    <x v="78"/>
    <x v="4"/>
    <x v="8"/>
    <s v="Orlando"/>
    <x v="3"/>
    <n v="0.39999999999999997"/>
    <n v="5000"/>
    <n v="1999.9999999999998"/>
    <n v="599.99999999999989"/>
    <n v="0.3"/>
  </r>
  <r>
    <x v="0"/>
    <n v="1185732"/>
    <x v="78"/>
    <x v="4"/>
    <x v="8"/>
    <s v="Orlando"/>
    <x v="4"/>
    <n v="0.55000000000000004"/>
    <n v="5500"/>
    <n v="3025.0000000000005"/>
    <n v="1058.75"/>
    <n v="0.35"/>
  </r>
  <r>
    <x v="0"/>
    <n v="1185732"/>
    <x v="78"/>
    <x v="4"/>
    <x v="8"/>
    <s v="Orlando"/>
    <x v="5"/>
    <n v="0.45"/>
    <n v="6500"/>
    <n v="2925"/>
    <n v="1462.5"/>
    <n v="0.5"/>
  </r>
  <r>
    <x v="0"/>
    <n v="1185732"/>
    <x v="79"/>
    <x v="4"/>
    <x v="8"/>
    <s v="Orlando"/>
    <x v="0"/>
    <n v="0.45"/>
    <n v="9000"/>
    <n v="4050"/>
    <n v="1822.5"/>
    <n v="0.45"/>
  </r>
  <r>
    <x v="0"/>
    <n v="1185732"/>
    <x v="79"/>
    <x v="4"/>
    <x v="8"/>
    <s v="Orlando"/>
    <x v="1"/>
    <n v="0.45"/>
    <n v="5500"/>
    <n v="2475"/>
    <n v="866.25"/>
    <n v="0.35"/>
  </r>
  <r>
    <x v="0"/>
    <n v="1185732"/>
    <x v="79"/>
    <x v="4"/>
    <x v="8"/>
    <s v="Orlando"/>
    <x v="2"/>
    <n v="0.35000000000000003"/>
    <n v="6000"/>
    <n v="2100"/>
    <n v="525"/>
    <n v="0.25"/>
  </r>
  <r>
    <x v="0"/>
    <n v="1185732"/>
    <x v="79"/>
    <x v="4"/>
    <x v="8"/>
    <s v="Orlando"/>
    <x v="3"/>
    <n v="0.39999999999999997"/>
    <n v="4750"/>
    <n v="1899.9999999999998"/>
    <n v="569.99999999999989"/>
    <n v="0.3"/>
  </r>
  <r>
    <x v="0"/>
    <n v="1185732"/>
    <x v="79"/>
    <x v="4"/>
    <x v="8"/>
    <s v="Orlando"/>
    <x v="4"/>
    <n v="0.55000000000000004"/>
    <n v="5500"/>
    <n v="3025.0000000000005"/>
    <n v="1058.75"/>
    <n v="0.35"/>
  </r>
  <r>
    <x v="0"/>
    <n v="1185732"/>
    <x v="79"/>
    <x v="4"/>
    <x v="8"/>
    <s v="Orlando"/>
    <x v="5"/>
    <n v="0.45"/>
    <n v="6500"/>
    <n v="2925"/>
    <n v="1462.5"/>
    <n v="0.5"/>
  </r>
  <r>
    <x v="0"/>
    <n v="1185732"/>
    <x v="80"/>
    <x v="4"/>
    <x v="8"/>
    <s v="Orlando"/>
    <x v="0"/>
    <n v="0.45"/>
    <n v="8700"/>
    <n v="3915"/>
    <n v="1761.75"/>
    <n v="0.45"/>
  </r>
  <r>
    <x v="0"/>
    <n v="1185732"/>
    <x v="80"/>
    <x v="4"/>
    <x v="8"/>
    <s v="Orlando"/>
    <x v="1"/>
    <n v="0.45"/>
    <n v="5500"/>
    <n v="2475"/>
    <n v="866.25"/>
    <n v="0.35"/>
  </r>
  <r>
    <x v="0"/>
    <n v="1185732"/>
    <x v="80"/>
    <x v="4"/>
    <x v="8"/>
    <s v="Orlando"/>
    <x v="2"/>
    <n v="0.35000000000000003"/>
    <n v="5750"/>
    <n v="2012.5000000000002"/>
    <n v="503.12500000000006"/>
    <n v="0.25"/>
  </r>
  <r>
    <x v="0"/>
    <n v="1185732"/>
    <x v="80"/>
    <x v="4"/>
    <x v="8"/>
    <s v="Orlando"/>
    <x v="3"/>
    <n v="0.39999999999999997"/>
    <n v="4250"/>
    <n v="1699.9999999999998"/>
    <n v="509.99999999999989"/>
    <n v="0.3"/>
  </r>
  <r>
    <x v="0"/>
    <n v="1185732"/>
    <x v="80"/>
    <x v="4"/>
    <x v="8"/>
    <s v="Orlando"/>
    <x v="4"/>
    <n v="0.55000000000000004"/>
    <n v="4750"/>
    <n v="2612.5"/>
    <n v="914.37499999999989"/>
    <n v="0.35"/>
  </r>
  <r>
    <x v="0"/>
    <n v="1185732"/>
    <x v="80"/>
    <x v="4"/>
    <x v="8"/>
    <s v="Orlando"/>
    <x v="5"/>
    <n v="0.45"/>
    <n v="5750"/>
    <n v="2587.5"/>
    <n v="1293.75"/>
    <n v="0.5"/>
  </r>
  <r>
    <x v="0"/>
    <n v="1185732"/>
    <x v="81"/>
    <x v="4"/>
    <x v="8"/>
    <s v="Orlando"/>
    <x v="0"/>
    <n v="0.45"/>
    <n v="8250"/>
    <n v="3712.5"/>
    <n v="1670.625"/>
    <n v="0.45"/>
  </r>
  <r>
    <x v="0"/>
    <n v="1185732"/>
    <x v="81"/>
    <x v="4"/>
    <x v="8"/>
    <s v="Orlando"/>
    <x v="1"/>
    <n v="0.45"/>
    <n v="5250"/>
    <n v="2362.5"/>
    <n v="826.875"/>
    <n v="0.35"/>
  </r>
  <r>
    <x v="0"/>
    <n v="1185732"/>
    <x v="81"/>
    <x v="4"/>
    <x v="8"/>
    <s v="Orlando"/>
    <x v="2"/>
    <n v="0.35000000000000003"/>
    <n v="5250"/>
    <n v="1837.5000000000002"/>
    <n v="459.37500000000006"/>
    <n v="0.25"/>
  </r>
  <r>
    <x v="0"/>
    <n v="1185732"/>
    <x v="81"/>
    <x v="4"/>
    <x v="8"/>
    <s v="Orlando"/>
    <x v="3"/>
    <n v="0.39999999999999997"/>
    <n v="4500"/>
    <n v="1799.9999999999998"/>
    <n v="539.99999999999989"/>
    <n v="0.3"/>
  </r>
  <r>
    <x v="0"/>
    <n v="1185732"/>
    <x v="81"/>
    <x v="4"/>
    <x v="8"/>
    <s v="Orlando"/>
    <x v="4"/>
    <n v="0.55000000000000004"/>
    <n v="4750"/>
    <n v="2612.5"/>
    <n v="914.37499999999989"/>
    <n v="0.35"/>
  </r>
  <r>
    <x v="0"/>
    <n v="1185732"/>
    <x v="81"/>
    <x v="4"/>
    <x v="8"/>
    <s v="Orlando"/>
    <x v="5"/>
    <n v="0.45"/>
    <n v="6000"/>
    <n v="2700"/>
    <n v="1350"/>
    <n v="0.5"/>
  </r>
  <r>
    <x v="0"/>
    <n v="1185732"/>
    <x v="82"/>
    <x v="4"/>
    <x v="8"/>
    <s v="Orlando"/>
    <x v="0"/>
    <n v="0.55000000000000004"/>
    <n v="8700"/>
    <n v="4785"/>
    <n v="2153.25"/>
    <n v="0.45"/>
  </r>
  <r>
    <x v="0"/>
    <n v="1185732"/>
    <x v="82"/>
    <x v="4"/>
    <x v="8"/>
    <s v="Orlando"/>
    <x v="1"/>
    <n v="0.55000000000000004"/>
    <n v="5750"/>
    <n v="3162.5000000000005"/>
    <n v="1106.875"/>
    <n v="0.35"/>
  </r>
  <r>
    <x v="0"/>
    <n v="1185732"/>
    <x v="82"/>
    <x v="4"/>
    <x v="8"/>
    <s v="Orlando"/>
    <x v="2"/>
    <n v="0.5"/>
    <n v="5500"/>
    <n v="2750"/>
    <n v="687.5"/>
    <n v="0.25"/>
  </r>
  <r>
    <x v="0"/>
    <n v="1185732"/>
    <x v="82"/>
    <x v="4"/>
    <x v="8"/>
    <s v="Orlando"/>
    <x v="3"/>
    <n v="0.5"/>
    <n v="5000"/>
    <n v="2500"/>
    <n v="750"/>
    <n v="0.3"/>
  </r>
  <r>
    <x v="0"/>
    <n v="1185732"/>
    <x v="82"/>
    <x v="4"/>
    <x v="8"/>
    <s v="Orlando"/>
    <x v="4"/>
    <n v="0.6"/>
    <n v="5250"/>
    <n v="3150"/>
    <n v="1102.5"/>
    <n v="0.35"/>
  </r>
  <r>
    <x v="0"/>
    <n v="1185732"/>
    <x v="82"/>
    <x v="4"/>
    <x v="8"/>
    <s v="Orlando"/>
    <x v="5"/>
    <n v="0.65"/>
    <n v="6250"/>
    <n v="4062.5"/>
    <n v="2031.25"/>
    <n v="0.5"/>
  </r>
  <r>
    <x v="0"/>
    <n v="1185732"/>
    <x v="83"/>
    <x v="4"/>
    <x v="8"/>
    <s v="Orlando"/>
    <x v="0"/>
    <n v="0.6"/>
    <n v="8750"/>
    <n v="5250"/>
    <n v="2362.5"/>
    <n v="0.45"/>
  </r>
  <r>
    <x v="0"/>
    <n v="1185732"/>
    <x v="83"/>
    <x v="4"/>
    <x v="8"/>
    <s v="Orlando"/>
    <x v="1"/>
    <n v="0.55000000000000004"/>
    <n v="6250"/>
    <n v="3437.5000000000005"/>
    <n v="1203.125"/>
    <n v="0.35"/>
  </r>
  <r>
    <x v="0"/>
    <n v="1185732"/>
    <x v="83"/>
    <x v="4"/>
    <x v="8"/>
    <s v="Orlando"/>
    <x v="2"/>
    <n v="0.5"/>
    <n v="6000"/>
    <n v="3000"/>
    <n v="750"/>
    <n v="0.25"/>
  </r>
  <r>
    <x v="0"/>
    <n v="1185732"/>
    <x v="83"/>
    <x v="4"/>
    <x v="8"/>
    <s v="Orlando"/>
    <x v="3"/>
    <n v="0.5"/>
    <n v="5750"/>
    <n v="2875"/>
    <n v="862.5"/>
    <n v="0.3"/>
  </r>
  <r>
    <x v="0"/>
    <n v="1185732"/>
    <x v="83"/>
    <x v="4"/>
    <x v="8"/>
    <s v="Orlando"/>
    <x v="4"/>
    <n v="0.65"/>
    <n v="5750"/>
    <n v="3737.5"/>
    <n v="1308.125"/>
    <n v="0.35"/>
  </r>
  <r>
    <x v="0"/>
    <n v="1185732"/>
    <x v="83"/>
    <x v="4"/>
    <x v="8"/>
    <s v="Orlando"/>
    <x v="5"/>
    <n v="0.70000000000000007"/>
    <n v="7250"/>
    <n v="5075.0000000000009"/>
    <n v="2537.5000000000005"/>
    <n v="0.5"/>
  </r>
  <r>
    <x v="0"/>
    <n v="1185732"/>
    <x v="84"/>
    <x v="4"/>
    <x v="8"/>
    <s v="Orlando"/>
    <x v="0"/>
    <n v="0.65"/>
    <n v="9500"/>
    <n v="6175"/>
    <n v="2778.75"/>
    <n v="0.45"/>
  </r>
  <r>
    <x v="0"/>
    <n v="1185732"/>
    <x v="84"/>
    <x v="4"/>
    <x v="8"/>
    <s v="Orlando"/>
    <x v="1"/>
    <n v="0.60000000000000009"/>
    <n v="7000"/>
    <n v="4200.0000000000009"/>
    <n v="1470.0000000000002"/>
    <n v="0.35"/>
  </r>
  <r>
    <x v="0"/>
    <n v="1185732"/>
    <x v="84"/>
    <x v="4"/>
    <x v="8"/>
    <s v="Orlando"/>
    <x v="2"/>
    <n v="0.55000000000000004"/>
    <n v="6250"/>
    <n v="3437.5000000000005"/>
    <n v="859.37500000000011"/>
    <n v="0.25"/>
  </r>
  <r>
    <x v="0"/>
    <n v="1185732"/>
    <x v="84"/>
    <x v="4"/>
    <x v="8"/>
    <s v="Orlando"/>
    <x v="3"/>
    <n v="0.55000000000000004"/>
    <n v="5750"/>
    <n v="3162.5000000000005"/>
    <n v="948.75000000000011"/>
    <n v="0.3"/>
  </r>
  <r>
    <x v="0"/>
    <n v="1185732"/>
    <x v="84"/>
    <x v="4"/>
    <x v="8"/>
    <s v="Orlando"/>
    <x v="4"/>
    <n v="0.65"/>
    <n v="6000"/>
    <n v="3900"/>
    <n v="1365"/>
    <n v="0.35"/>
  </r>
  <r>
    <x v="0"/>
    <n v="1185732"/>
    <x v="84"/>
    <x v="4"/>
    <x v="8"/>
    <s v="Orlando"/>
    <x v="5"/>
    <n v="0.70000000000000007"/>
    <n v="7750"/>
    <n v="5425.0000000000009"/>
    <n v="2712.5000000000005"/>
    <n v="0.5"/>
  </r>
  <r>
    <x v="0"/>
    <n v="1185732"/>
    <x v="85"/>
    <x v="4"/>
    <x v="8"/>
    <s v="Orlando"/>
    <x v="0"/>
    <n v="0.65"/>
    <n v="9250"/>
    <n v="6012.5"/>
    <n v="2705.625"/>
    <n v="0.45"/>
  </r>
  <r>
    <x v="0"/>
    <n v="1185732"/>
    <x v="85"/>
    <x v="4"/>
    <x v="8"/>
    <s v="Orlando"/>
    <x v="1"/>
    <n v="0.60000000000000009"/>
    <n v="7000"/>
    <n v="4200.0000000000009"/>
    <n v="1470.0000000000002"/>
    <n v="0.35"/>
  </r>
  <r>
    <x v="0"/>
    <n v="1185732"/>
    <x v="85"/>
    <x v="4"/>
    <x v="8"/>
    <s v="Orlando"/>
    <x v="2"/>
    <n v="0.55000000000000004"/>
    <n v="6250"/>
    <n v="3437.5000000000005"/>
    <n v="859.37500000000011"/>
    <n v="0.25"/>
  </r>
  <r>
    <x v="0"/>
    <n v="1185732"/>
    <x v="85"/>
    <x v="4"/>
    <x v="8"/>
    <s v="Orlando"/>
    <x v="3"/>
    <n v="0.45"/>
    <n v="5750"/>
    <n v="2587.5"/>
    <n v="776.25"/>
    <n v="0.3"/>
  </r>
  <r>
    <x v="0"/>
    <n v="1185732"/>
    <x v="85"/>
    <x v="4"/>
    <x v="8"/>
    <s v="Orlando"/>
    <x v="4"/>
    <n v="0.55000000000000004"/>
    <n v="5500"/>
    <n v="3025.0000000000005"/>
    <n v="1058.75"/>
    <n v="0.35"/>
  </r>
  <r>
    <x v="0"/>
    <n v="1185732"/>
    <x v="85"/>
    <x v="4"/>
    <x v="8"/>
    <s v="Orlando"/>
    <x v="5"/>
    <n v="0.60000000000000009"/>
    <n v="7250"/>
    <n v="4350.0000000000009"/>
    <n v="2175.0000000000005"/>
    <n v="0.5"/>
  </r>
  <r>
    <x v="0"/>
    <n v="1185732"/>
    <x v="86"/>
    <x v="4"/>
    <x v="8"/>
    <s v="Orlando"/>
    <x v="0"/>
    <n v="0.55000000000000004"/>
    <n v="8500"/>
    <n v="4675"/>
    <n v="2103.75"/>
    <n v="0.45"/>
  </r>
  <r>
    <x v="0"/>
    <n v="1185732"/>
    <x v="86"/>
    <x v="4"/>
    <x v="8"/>
    <s v="Orlando"/>
    <x v="1"/>
    <n v="0.50000000000000011"/>
    <n v="6500"/>
    <n v="3250.0000000000009"/>
    <n v="1137.5000000000002"/>
    <n v="0.35"/>
  </r>
  <r>
    <x v="0"/>
    <n v="1185732"/>
    <x v="86"/>
    <x v="4"/>
    <x v="8"/>
    <s v="Orlando"/>
    <x v="2"/>
    <n v="0.45"/>
    <n v="5500"/>
    <n v="2475"/>
    <n v="618.75"/>
    <n v="0.25"/>
  </r>
  <r>
    <x v="0"/>
    <n v="1185732"/>
    <x v="86"/>
    <x v="4"/>
    <x v="8"/>
    <s v="Orlando"/>
    <x v="3"/>
    <n v="0.45"/>
    <n v="5250"/>
    <n v="2362.5"/>
    <n v="708.75"/>
    <n v="0.3"/>
  </r>
  <r>
    <x v="0"/>
    <n v="1185732"/>
    <x v="86"/>
    <x v="4"/>
    <x v="8"/>
    <s v="Orlando"/>
    <x v="4"/>
    <n v="0.55000000000000004"/>
    <n v="5250"/>
    <n v="2887.5000000000005"/>
    <n v="1010.6250000000001"/>
    <n v="0.35"/>
  </r>
  <r>
    <x v="0"/>
    <n v="1185732"/>
    <x v="86"/>
    <x v="4"/>
    <x v="8"/>
    <s v="Orlando"/>
    <x v="5"/>
    <n v="0.60000000000000009"/>
    <n v="6250"/>
    <n v="3750.0000000000005"/>
    <n v="1875.0000000000002"/>
    <n v="0.5"/>
  </r>
  <r>
    <x v="0"/>
    <n v="1185732"/>
    <x v="87"/>
    <x v="4"/>
    <x v="8"/>
    <s v="Orlando"/>
    <x v="0"/>
    <n v="0.60000000000000009"/>
    <n v="8000"/>
    <n v="4800.0000000000009"/>
    <n v="2160.0000000000005"/>
    <n v="0.45"/>
  </r>
  <r>
    <x v="0"/>
    <n v="1185732"/>
    <x v="87"/>
    <x v="4"/>
    <x v="8"/>
    <s v="Orlando"/>
    <x v="1"/>
    <n v="0.50000000000000011"/>
    <n v="6250"/>
    <n v="3125.0000000000009"/>
    <n v="1093.7500000000002"/>
    <n v="0.35"/>
  </r>
  <r>
    <x v="0"/>
    <n v="1185732"/>
    <x v="87"/>
    <x v="4"/>
    <x v="8"/>
    <s v="Orlando"/>
    <x v="2"/>
    <n v="0.50000000000000011"/>
    <n v="5250"/>
    <n v="2625.0000000000005"/>
    <n v="656.25000000000011"/>
    <n v="0.25"/>
  </r>
  <r>
    <x v="0"/>
    <n v="1185732"/>
    <x v="87"/>
    <x v="4"/>
    <x v="8"/>
    <s v="Orlando"/>
    <x v="3"/>
    <n v="0.50000000000000011"/>
    <n v="5000"/>
    <n v="2500.0000000000005"/>
    <n v="750.00000000000011"/>
    <n v="0.3"/>
  </r>
  <r>
    <x v="0"/>
    <n v="1185732"/>
    <x v="87"/>
    <x v="4"/>
    <x v="8"/>
    <s v="Orlando"/>
    <x v="4"/>
    <n v="0.60000000000000009"/>
    <n v="5000"/>
    <n v="3000.0000000000005"/>
    <n v="1050"/>
    <n v="0.35"/>
  </r>
  <r>
    <x v="0"/>
    <n v="1185732"/>
    <x v="87"/>
    <x v="4"/>
    <x v="8"/>
    <s v="Orlando"/>
    <x v="5"/>
    <n v="0.65"/>
    <n v="6250"/>
    <n v="4062.5"/>
    <n v="2031.25"/>
    <n v="0.5"/>
  </r>
  <r>
    <x v="0"/>
    <n v="1185732"/>
    <x v="88"/>
    <x v="4"/>
    <x v="8"/>
    <s v="Orlando"/>
    <x v="0"/>
    <n v="0.60000000000000009"/>
    <n v="7750"/>
    <n v="4650.0000000000009"/>
    <n v="2092.5000000000005"/>
    <n v="0.45"/>
  </r>
  <r>
    <x v="0"/>
    <n v="1185732"/>
    <x v="88"/>
    <x v="4"/>
    <x v="8"/>
    <s v="Orlando"/>
    <x v="1"/>
    <n v="0.50000000000000011"/>
    <n v="6000"/>
    <n v="3000.0000000000005"/>
    <n v="1050"/>
    <n v="0.35"/>
  </r>
  <r>
    <x v="0"/>
    <n v="1185732"/>
    <x v="88"/>
    <x v="4"/>
    <x v="8"/>
    <s v="Orlando"/>
    <x v="2"/>
    <n v="0.50000000000000011"/>
    <n v="5450"/>
    <n v="2725.0000000000005"/>
    <n v="681.25000000000011"/>
    <n v="0.25"/>
  </r>
  <r>
    <x v="0"/>
    <n v="1185732"/>
    <x v="88"/>
    <x v="4"/>
    <x v="8"/>
    <s v="Orlando"/>
    <x v="3"/>
    <n v="0.50000000000000011"/>
    <n v="5750"/>
    <n v="2875.0000000000005"/>
    <n v="862.50000000000011"/>
    <n v="0.3"/>
  </r>
  <r>
    <x v="0"/>
    <n v="1185732"/>
    <x v="88"/>
    <x v="4"/>
    <x v="8"/>
    <s v="Orlando"/>
    <x v="4"/>
    <n v="0.65"/>
    <n v="5500"/>
    <n v="3575"/>
    <n v="1251.25"/>
    <n v="0.35"/>
  </r>
  <r>
    <x v="0"/>
    <n v="1185732"/>
    <x v="88"/>
    <x v="4"/>
    <x v="8"/>
    <s v="Orlando"/>
    <x v="5"/>
    <n v="0.7"/>
    <n v="6500"/>
    <n v="4550"/>
    <n v="2275"/>
    <n v="0.5"/>
  </r>
  <r>
    <x v="0"/>
    <n v="1185732"/>
    <x v="89"/>
    <x v="4"/>
    <x v="8"/>
    <s v="Orlando"/>
    <x v="0"/>
    <n v="0.65"/>
    <n v="8750"/>
    <n v="5687.5"/>
    <n v="2559.375"/>
    <n v="0.45"/>
  </r>
  <r>
    <x v="0"/>
    <n v="1185732"/>
    <x v="89"/>
    <x v="4"/>
    <x v="8"/>
    <s v="Orlando"/>
    <x v="1"/>
    <n v="0.55000000000000004"/>
    <n v="6750"/>
    <n v="3712.5000000000005"/>
    <n v="1299.375"/>
    <n v="0.35"/>
  </r>
  <r>
    <x v="0"/>
    <n v="1185732"/>
    <x v="89"/>
    <x v="4"/>
    <x v="8"/>
    <s v="Orlando"/>
    <x v="2"/>
    <n v="0.55000000000000004"/>
    <n v="6250"/>
    <n v="3437.5000000000005"/>
    <n v="859.37500000000011"/>
    <n v="0.25"/>
  </r>
  <r>
    <x v="0"/>
    <n v="1185732"/>
    <x v="89"/>
    <x v="4"/>
    <x v="8"/>
    <s v="Orlando"/>
    <x v="3"/>
    <n v="0.55000000000000004"/>
    <n v="5750"/>
    <n v="3162.5000000000005"/>
    <n v="948.75000000000011"/>
    <n v="0.3"/>
  </r>
  <r>
    <x v="0"/>
    <n v="1185732"/>
    <x v="89"/>
    <x v="4"/>
    <x v="8"/>
    <s v="Orlando"/>
    <x v="4"/>
    <n v="0.65"/>
    <n v="5750"/>
    <n v="3737.5"/>
    <n v="1308.125"/>
    <n v="0.35"/>
  </r>
  <r>
    <x v="0"/>
    <n v="1185732"/>
    <x v="89"/>
    <x v="4"/>
    <x v="8"/>
    <s v="Orlando"/>
    <x v="5"/>
    <n v="0.7"/>
    <n v="6750"/>
    <n v="4725"/>
    <n v="2362.5"/>
    <n v="0.5"/>
  </r>
  <r>
    <x v="0"/>
    <n v="1185732"/>
    <x v="0"/>
    <x v="0"/>
    <x v="0"/>
    <s v="Albany"/>
    <x v="0"/>
    <n v="0.4"/>
    <n v="8000"/>
    <n v="3200"/>
    <n v="1600"/>
    <n v="0.5"/>
  </r>
  <r>
    <x v="0"/>
    <n v="1185732"/>
    <x v="0"/>
    <x v="0"/>
    <x v="0"/>
    <s v="Albany"/>
    <x v="1"/>
    <n v="0.4"/>
    <n v="6000"/>
    <n v="2400"/>
    <n v="720"/>
    <n v="0.3"/>
  </r>
  <r>
    <x v="0"/>
    <n v="1185732"/>
    <x v="0"/>
    <x v="0"/>
    <x v="0"/>
    <s v="Albany"/>
    <x v="2"/>
    <n v="0.30000000000000004"/>
    <n v="6000"/>
    <n v="1800.0000000000002"/>
    <n v="630"/>
    <n v="0.35"/>
  </r>
  <r>
    <x v="0"/>
    <n v="1185732"/>
    <x v="0"/>
    <x v="0"/>
    <x v="0"/>
    <s v="Albany"/>
    <x v="3"/>
    <n v="0.35"/>
    <n v="4500"/>
    <n v="1575"/>
    <n v="551.25"/>
    <n v="0.35"/>
  </r>
  <r>
    <x v="0"/>
    <n v="1185732"/>
    <x v="0"/>
    <x v="0"/>
    <x v="0"/>
    <s v="Albany"/>
    <x v="4"/>
    <n v="0.5"/>
    <n v="5000"/>
    <n v="2500"/>
    <n v="750"/>
    <n v="0.3"/>
  </r>
  <r>
    <x v="0"/>
    <n v="1185732"/>
    <x v="0"/>
    <x v="0"/>
    <x v="0"/>
    <s v="Albany"/>
    <x v="5"/>
    <n v="0.4"/>
    <n v="6000"/>
    <n v="2400"/>
    <n v="600"/>
    <n v="0.25"/>
  </r>
  <r>
    <x v="0"/>
    <n v="1185732"/>
    <x v="1"/>
    <x v="0"/>
    <x v="0"/>
    <s v="Albany"/>
    <x v="0"/>
    <n v="0.4"/>
    <n v="8500"/>
    <n v="3400"/>
    <n v="1700"/>
    <n v="0.5"/>
  </r>
  <r>
    <x v="0"/>
    <n v="1185732"/>
    <x v="1"/>
    <x v="0"/>
    <x v="0"/>
    <s v="Albany"/>
    <x v="1"/>
    <n v="0.4"/>
    <n v="5000"/>
    <n v="2000"/>
    <n v="600"/>
    <n v="0.3"/>
  </r>
  <r>
    <x v="0"/>
    <n v="1185732"/>
    <x v="1"/>
    <x v="0"/>
    <x v="0"/>
    <s v="Albany"/>
    <x v="2"/>
    <n v="0.30000000000000004"/>
    <n v="5500"/>
    <n v="1650.0000000000002"/>
    <n v="577.5"/>
    <n v="0.35"/>
  </r>
  <r>
    <x v="0"/>
    <n v="1185732"/>
    <x v="1"/>
    <x v="0"/>
    <x v="0"/>
    <s v="Albany"/>
    <x v="3"/>
    <n v="0.35"/>
    <n v="4250"/>
    <n v="1487.5"/>
    <n v="520.625"/>
    <n v="0.35"/>
  </r>
  <r>
    <x v="0"/>
    <n v="1185732"/>
    <x v="1"/>
    <x v="0"/>
    <x v="0"/>
    <s v="Albany"/>
    <x v="4"/>
    <n v="0.5"/>
    <n v="5000"/>
    <n v="2500"/>
    <n v="750"/>
    <n v="0.3"/>
  </r>
  <r>
    <x v="0"/>
    <n v="1185732"/>
    <x v="1"/>
    <x v="0"/>
    <x v="0"/>
    <s v="Albany"/>
    <x v="5"/>
    <n v="0.4"/>
    <n v="6000"/>
    <n v="2400"/>
    <n v="600"/>
    <n v="0.25"/>
  </r>
  <r>
    <x v="0"/>
    <n v="1185732"/>
    <x v="2"/>
    <x v="0"/>
    <x v="0"/>
    <s v="Albany"/>
    <x v="0"/>
    <n v="0.4"/>
    <n v="8200"/>
    <n v="3280"/>
    <n v="1640"/>
    <n v="0.5"/>
  </r>
  <r>
    <x v="0"/>
    <n v="1185732"/>
    <x v="2"/>
    <x v="0"/>
    <x v="0"/>
    <s v="Albany"/>
    <x v="1"/>
    <n v="0.4"/>
    <n v="5250"/>
    <n v="2100"/>
    <n v="630"/>
    <n v="0.3"/>
  </r>
  <r>
    <x v="0"/>
    <n v="1185732"/>
    <x v="2"/>
    <x v="0"/>
    <x v="0"/>
    <s v="Albany"/>
    <x v="2"/>
    <n v="0.30000000000000004"/>
    <n v="5500"/>
    <n v="1650.0000000000002"/>
    <n v="577.5"/>
    <n v="0.35"/>
  </r>
  <r>
    <x v="0"/>
    <n v="1185732"/>
    <x v="2"/>
    <x v="0"/>
    <x v="0"/>
    <s v="Albany"/>
    <x v="3"/>
    <n v="0.35"/>
    <n v="4000"/>
    <n v="1400"/>
    <n v="489.99999999999994"/>
    <n v="0.35"/>
  </r>
  <r>
    <x v="0"/>
    <n v="1185732"/>
    <x v="2"/>
    <x v="0"/>
    <x v="0"/>
    <s v="Albany"/>
    <x v="4"/>
    <n v="0.5"/>
    <n v="4500"/>
    <n v="2250"/>
    <n v="675"/>
    <n v="0.3"/>
  </r>
  <r>
    <x v="0"/>
    <n v="1185732"/>
    <x v="2"/>
    <x v="0"/>
    <x v="0"/>
    <s v="Albany"/>
    <x v="5"/>
    <n v="0.4"/>
    <n v="5500"/>
    <n v="2200"/>
    <n v="550"/>
    <n v="0.25"/>
  </r>
  <r>
    <x v="0"/>
    <n v="1185732"/>
    <x v="3"/>
    <x v="0"/>
    <x v="0"/>
    <s v="Albany"/>
    <x v="0"/>
    <n v="0.4"/>
    <n v="8000"/>
    <n v="3200"/>
    <n v="1600"/>
    <n v="0.5"/>
  </r>
  <r>
    <x v="0"/>
    <n v="1185732"/>
    <x v="3"/>
    <x v="0"/>
    <x v="0"/>
    <s v="Albany"/>
    <x v="1"/>
    <n v="0.4"/>
    <n v="5000"/>
    <n v="2000"/>
    <n v="600"/>
    <n v="0.3"/>
  </r>
  <r>
    <x v="0"/>
    <n v="1185732"/>
    <x v="3"/>
    <x v="0"/>
    <x v="0"/>
    <s v="Albany"/>
    <x v="2"/>
    <n v="0.30000000000000004"/>
    <n v="5000"/>
    <n v="1500.0000000000002"/>
    <n v="525"/>
    <n v="0.35"/>
  </r>
  <r>
    <x v="0"/>
    <n v="1185732"/>
    <x v="3"/>
    <x v="0"/>
    <x v="0"/>
    <s v="Albany"/>
    <x v="3"/>
    <n v="0.35"/>
    <n v="4250"/>
    <n v="1487.5"/>
    <n v="520.625"/>
    <n v="0.35"/>
  </r>
  <r>
    <x v="0"/>
    <n v="1185732"/>
    <x v="3"/>
    <x v="0"/>
    <x v="0"/>
    <s v="Albany"/>
    <x v="4"/>
    <n v="0.5"/>
    <n v="4250"/>
    <n v="2125"/>
    <n v="637.5"/>
    <n v="0.3"/>
  </r>
  <r>
    <x v="0"/>
    <n v="1185732"/>
    <x v="3"/>
    <x v="0"/>
    <x v="0"/>
    <s v="Albany"/>
    <x v="5"/>
    <n v="0.4"/>
    <n v="5500"/>
    <n v="2200"/>
    <n v="550"/>
    <n v="0.25"/>
  </r>
  <r>
    <x v="0"/>
    <n v="1185732"/>
    <x v="4"/>
    <x v="0"/>
    <x v="0"/>
    <s v="Albany"/>
    <x v="0"/>
    <n v="0.5"/>
    <n v="8200"/>
    <n v="4100"/>
    <n v="2050"/>
    <n v="0.5"/>
  </r>
  <r>
    <x v="0"/>
    <n v="1185732"/>
    <x v="4"/>
    <x v="0"/>
    <x v="0"/>
    <s v="Albany"/>
    <x v="1"/>
    <n v="0.45000000000000007"/>
    <n v="5250"/>
    <n v="2362.5000000000005"/>
    <n v="708.75000000000011"/>
    <n v="0.3"/>
  </r>
  <r>
    <x v="0"/>
    <n v="1185732"/>
    <x v="4"/>
    <x v="0"/>
    <x v="0"/>
    <s v="Albany"/>
    <x v="2"/>
    <n v="0.4"/>
    <n v="5000"/>
    <n v="2000"/>
    <n v="700"/>
    <n v="0.35"/>
  </r>
  <r>
    <x v="0"/>
    <n v="1185732"/>
    <x v="4"/>
    <x v="0"/>
    <x v="0"/>
    <s v="Albany"/>
    <x v="3"/>
    <n v="0.4"/>
    <n v="4500"/>
    <n v="1800"/>
    <n v="630"/>
    <n v="0.35"/>
  </r>
  <r>
    <x v="0"/>
    <n v="1185732"/>
    <x v="4"/>
    <x v="0"/>
    <x v="0"/>
    <s v="Albany"/>
    <x v="4"/>
    <n v="0.5"/>
    <n v="4750"/>
    <n v="2375"/>
    <n v="712.5"/>
    <n v="0.3"/>
  </r>
  <r>
    <x v="0"/>
    <n v="1185732"/>
    <x v="4"/>
    <x v="0"/>
    <x v="0"/>
    <s v="Albany"/>
    <x v="5"/>
    <n v="0.55000000000000004"/>
    <n v="6000"/>
    <n v="3300.0000000000005"/>
    <n v="825.00000000000011"/>
    <n v="0.25"/>
  </r>
  <r>
    <x v="0"/>
    <n v="1185732"/>
    <x v="5"/>
    <x v="0"/>
    <x v="0"/>
    <s v="Albany"/>
    <x v="0"/>
    <n v="0.5"/>
    <n v="8500"/>
    <n v="4250"/>
    <n v="2125"/>
    <n v="0.5"/>
  </r>
  <r>
    <x v="0"/>
    <n v="1185732"/>
    <x v="5"/>
    <x v="0"/>
    <x v="0"/>
    <s v="Albany"/>
    <x v="1"/>
    <n v="0.45000000000000007"/>
    <n v="6000"/>
    <n v="2700.0000000000005"/>
    <n v="810.00000000000011"/>
    <n v="0.3"/>
  </r>
  <r>
    <x v="0"/>
    <n v="1185732"/>
    <x v="5"/>
    <x v="0"/>
    <x v="0"/>
    <s v="Albany"/>
    <x v="2"/>
    <n v="0.4"/>
    <n v="5250"/>
    <n v="2100"/>
    <n v="735"/>
    <n v="0.35"/>
  </r>
  <r>
    <x v="0"/>
    <n v="1185732"/>
    <x v="5"/>
    <x v="0"/>
    <x v="0"/>
    <s v="Albany"/>
    <x v="3"/>
    <n v="0.4"/>
    <n v="5000"/>
    <n v="2000"/>
    <n v="700"/>
    <n v="0.35"/>
  </r>
  <r>
    <x v="0"/>
    <n v="1185732"/>
    <x v="5"/>
    <x v="0"/>
    <x v="0"/>
    <s v="Albany"/>
    <x v="4"/>
    <n v="0.5"/>
    <n v="5000"/>
    <n v="2500"/>
    <n v="750"/>
    <n v="0.3"/>
  </r>
  <r>
    <x v="0"/>
    <n v="1185732"/>
    <x v="5"/>
    <x v="0"/>
    <x v="0"/>
    <s v="Albany"/>
    <x v="5"/>
    <n v="0.55000000000000004"/>
    <n v="6500"/>
    <n v="3575.0000000000005"/>
    <n v="893.75000000000011"/>
    <n v="0.25"/>
  </r>
  <r>
    <x v="0"/>
    <n v="1185732"/>
    <x v="6"/>
    <x v="0"/>
    <x v="0"/>
    <s v="Albany"/>
    <x v="0"/>
    <n v="0.5"/>
    <n v="8750"/>
    <n v="4375"/>
    <n v="2187.5"/>
    <n v="0.5"/>
  </r>
  <r>
    <x v="0"/>
    <n v="1185732"/>
    <x v="6"/>
    <x v="0"/>
    <x v="0"/>
    <s v="Albany"/>
    <x v="1"/>
    <n v="0.45000000000000007"/>
    <n v="6250"/>
    <n v="2812.5000000000005"/>
    <n v="843.75000000000011"/>
    <n v="0.3"/>
  </r>
  <r>
    <x v="0"/>
    <n v="1185732"/>
    <x v="6"/>
    <x v="0"/>
    <x v="0"/>
    <s v="Albany"/>
    <x v="2"/>
    <n v="0.4"/>
    <n v="5500"/>
    <n v="2200"/>
    <n v="770"/>
    <n v="0.35"/>
  </r>
  <r>
    <x v="0"/>
    <n v="1185732"/>
    <x v="6"/>
    <x v="0"/>
    <x v="0"/>
    <s v="Albany"/>
    <x v="3"/>
    <n v="0.4"/>
    <n v="5000"/>
    <n v="2000"/>
    <n v="700"/>
    <n v="0.35"/>
  </r>
  <r>
    <x v="0"/>
    <n v="1185732"/>
    <x v="6"/>
    <x v="0"/>
    <x v="0"/>
    <s v="Albany"/>
    <x v="4"/>
    <n v="0.5"/>
    <n v="5250"/>
    <n v="2625"/>
    <n v="787.5"/>
    <n v="0.3"/>
  </r>
  <r>
    <x v="0"/>
    <n v="1185732"/>
    <x v="6"/>
    <x v="0"/>
    <x v="0"/>
    <s v="Albany"/>
    <x v="5"/>
    <n v="0.55000000000000004"/>
    <n v="7000"/>
    <n v="3850.0000000000005"/>
    <n v="962.50000000000011"/>
    <n v="0.25"/>
  </r>
  <r>
    <x v="0"/>
    <n v="1185732"/>
    <x v="7"/>
    <x v="0"/>
    <x v="0"/>
    <s v="Albany"/>
    <x v="0"/>
    <n v="0.5"/>
    <n v="8500"/>
    <n v="4250"/>
    <n v="2125"/>
    <n v="0.5"/>
  </r>
  <r>
    <x v="0"/>
    <n v="1185732"/>
    <x v="7"/>
    <x v="0"/>
    <x v="0"/>
    <s v="Albany"/>
    <x v="1"/>
    <n v="0.45000000000000007"/>
    <n v="6250"/>
    <n v="2812.5000000000005"/>
    <n v="843.75000000000011"/>
    <n v="0.3"/>
  </r>
  <r>
    <x v="0"/>
    <n v="1185732"/>
    <x v="7"/>
    <x v="0"/>
    <x v="0"/>
    <s v="Albany"/>
    <x v="2"/>
    <n v="0.4"/>
    <n v="5500"/>
    <n v="2200"/>
    <n v="770"/>
    <n v="0.35"/>
  </r>
  <r>
    <x v="0"/>
    <n v="1185732"/>
    <x v="7"/>
    <x v="0"/>
    <x v="0"/>
    <s v="Albany"/>
    <x v="3"/>
    <n v="0.4"/>
    <n v="5250"/>
    <n v="2100"/>
    <n v="735"/>
    <n v="0.35"/>
  </r>
  <r>
    <x v="0"/>
    <n v="1185732"/>
    <x v="7"/>
    <x v="0"/>
    <x v="0"/>
    <s v="Albany"/>
    <x v="4"/>
    <n v="0.5"/>
    <n v="5000"/>
    <n v="2500"/>
    <n v="750"/>
    <n v="0.3"/>
  </r>
  <r>
    <x v="0"/>
    <n v="1185732"/>
    <x v="7"/>
    <x v="0"/>
    <x v="0"/>
    <s v="Albany"/>
    <x v="5"/>
    <n v="0.55000000000000004"/>
    <n v="6750"/>
    <n v="3712.5000000000005"/>
    <n v="928.12500000000011"/>
    <n v="0.25"/>
  </r>
  <r>
    <x v="0"/>
    <n v="1185732"/>
    <x v="8"/>
    <x v="0"/>
    <x v="0"/>
    <s v="Albany"/>
    <x v="0"/>
    <n v="0.5"/>
    <n v="8000"/>
    <n v="4000"/>
    <n v="2000"/>
    <n v="0.5"/>
  </r>
  <r>
    <x v="0"/>
    <n v="1185732"/>
    <x v="8"/>
    <x v="0"/>
    <x v="0"/>
    <s v="Albany"/>
    <x v="1"/>
    <n v="0.45000000000000007"/>
    <n v="6000"/>
    <n v="2700.0000000000005"/>
    <n v="810.00000000000011"/>
    <n v="0.3"/>
  </r>
  <r>
    <x v="0"/>
    <n v="1185732"/>
    <x v="8"/>
    <x v="0"/>
    <x v="0"/>
    <s v="Albany"/>
    <x v="2"/>
    <n v="0.4"/>
    <n v="5250"/>
    <n v="2100"/>
    <n v="735"/>
    <n v="0.35"/>
  </r>
  <r>
    <x v="0"/>
    <n v="1185732"/>
    <x v="8"/>
    <x v="0"/>
    <x v="0"/>
    <s v="Albany"/>
    <x v="3"/>
    <n v="0.4"/>
    <n v="5000"/>
    <n v="2000"/>
    <n v="700"/>
    <n v="0.35"/>
  </r>
  <r>
    <x v="0"/>
    <n v="1185732"/>
    <x v="8"/>
    <x v="0"/>
    <x v="0"/>
    <s v="Albany"/>
    <x v="4"/>
    <n v="0.5"/>
    <n v="5000"/>
    <n v="2500"/>
    <n v="750"/>
    <n v="0.3"/>
  </r>
  <r>
    <x v="0"/>
    <n v="1185732"/>
    <x v="8"/>
    <x v="0"/>
    <x v="0"/>
    <s v="Albany"/>
    <x v="5"/>
    <n v="0.55000000000000004"/>
    <n v="6000"/>
    <n v="3300.0000000000005"/>
    <n v="825.00000000000011"/>
    <n v="0.25"/>
  </r>
  <r>
    <x v="0"/>
    <n v="1185732"/>
    <x v="9"/>
    <x v="0"/>
    <x v="0"/>
    <s v="Albany"/>
    <x v="0"/>
    <n v="0.55000000000000004"/>
    <n v="7750"/>
    <n v="4262.5"/>
    <n v="2131.25"/>
    <n v="0.5"/>
  </r>
  <r>
    <x v="0"/>
    <n v="1185732"/>
    <x v="9"/>
    <x v="0"/>
    <x v="0"/>
    <s v="Albany"/>
    <x v="1"/>
    <n v="0.45000000000000007"/>
    <n v="6000"/>
    <n v="2700.0000000000005"/>
    <n v="810.00000000000011"/>
    <n v="0.3"/>
  </r>
  <r>
    <x v="0"/>
    <n v="1185732"/>
    <x v="9"/>
    <x v="0"/>
    <x v="0"/>
    <s v="Albany"/>
    <x v="2"/>
    <n v="0.45000000000000007"/>
    <n v="5000"/>
    <n v="2250.0000000000005"/>
    <n v="787.50000000000011"/>
    <n v="0.35"/>
  </r>
  <r>
    <x v="0"/>
    <n v="1185732"/>
    <x v="9"/>
    <x v="0"/>
    <x v="0"/>
    <s v="Albany"/>
    <x v="3"/>
    <n v="0.45000000000000007"/>
    <n v="4750"/>
    <n v="2137.5000000000005"/>
    <n v="748.12500000000011"/>
    <n v="0.35"/>
  </r>
  <r>
    <x v="0"/>
    <n v="1185732"/>
    <x v="9"/>
    <x v="0"/>
    <x v="0"/>
    <s v="Albany"/>
    <x v="4"/>
    <n v="0.55000000000000004"/>
    <n v="4750"/>
    <n v="2612.5"/>
    <n v="783.75"/>
    <n v="0.3"/>
  </r>
  <r>
    <x v="0"/>
    <n v="1185732"/>
    <x v="9"/>
    <x v="0"/>
    <x v="0"/>
    <s v="Albany"/>
    <x v="5"/>
    <n v="0.6"/>
    <n v="6000"/>
    <n v="3600"/>
    <n v="900"/>
    <n v="0.25"/>
  </r>
  <r>
    <x v="0"/>
    <n v="1185732"/>
    <x v="10"/>
    <x v="0"/>
    <x v="0"/>
    <s v="Albany"/>
    <x v="0"/>
    <n v="0.55000000000000004"/>
    <n v="7500"/>
    <n v="4125"/>
    <n v="2062.5"/>
    <n v="0.5"/>
  </r>
  <r>
    <x v="0"/>
    <n v="1185732"/>
    <x v="10"/>
    <x v="0"/>
    <x v="0"/>
    <s v="Albany"/>
    <x v="1"/>
    <n v="0.45000000000000007"/>
    <n v="5750"/>
    <n v="2587.5000000000005"/>
    <n v="776.25000000000011"/>
    <n v="0.3"/>
  </r>
  <r>
    <x v="0"/>
    <n v="1185732"/>
    <x v="10"/>
    <x v="0"/>
    <x v="0"/>
    <s v="Albany"/>
    <x v="2"/>
    <n v="0.45000000000000007"/>
    <n v="5200"/>
    <n v="2340.0000000000005"/>
    <n v="819.00000000000011"/>
    <n v="0.35"/>
  </r>
  <r>
    <x v="0"/>
    <n v="1185732"/>
    <x v="10"/>
    <x v="0"/>
    <x v="0"/>
    <s v="Albany"/>
    <x v="3"/>
    <n v="0.45000000000000007"/>
    <n v="5000"/>
    <n v="2250.0000000000005"/>
    <n v="787.50000000000011"/>
    <n v="0.35"/>
  </r>
  <r>
    <x v="0"/>
    <n v="1185732"/>
    <x v="10"/>
    <x v="0"/>
    <x v="0"/>
    <s v="Albany"/>
    <x v="4"/>
    <n v="0.55000000000000004"/>
    <n v="4750"/>
    <n v="2612.5"/>
    <n v="783.75"/>
    <n v="0.3"/>
  </r>
  <r>
    <x v="0"/>
    <n v="1185732"/>
    <x v="10"/>
    <x v="0"/>
    <x v="0"/>
    <s v="Albany"/>
    <x v="5"/>
    <n v="0.6"/>
    <n v="5750"/>
    <n v="3450"/>
    <n v="862.5"/>
    <n v="0.25"/>
  </r>
  <r>
    <x v="0"/>
    <n v="1185732"/>
    <x v="11"/>
    <x v="0"/>
    <x v="0"/>
    <s v="Albany"/>
    <x v="0"/>
    <n v="0.55000000000000004"/>
    <n v="8000"/>
    <n v="4400"/>
    <n v="2200"/>
    <n v="0.5"/>
  </r>
  <r>
    <x v="0"/>
    <n v="1185732"/>
    <x v="11"/>
    <x v="0"/>
    <x v="0"/>
    <s v="Albany"/>
    <x v="1"/>
    <n v="0.45000000000000007"/>
    <n v="6000"/>
    <n v="2700.0000000000005"/>
    <n v="810.00000000000011"/>
    <n v="0.3"/>
  </r>
  <r>
    <x v="0"/>
    <n v="1185732"/>
    <x v="11"/>
    <x v="0"/>
    <x v="0"/>
    <s v="Albany"/>
    <x v="2"/>
    <n v="0.45000000000000007"/>
    <n v="5500"/>
    <n v="2475.0000000000005"/>
    <n v="866.25000000000011"/>
    <n v="0.35"/>
  </r>
  <r>
    <x v="0"/>
    <n v="1185732"/>
    <x v="11"/>
    <x v="0"/>
    <x v="0"/>
    <s v="Albany"/>
    <x v="3"/>
    <n v="0.45000000000000007"/>
    <n v="5000"/>
    <n v="2250.0000000000005"/>
    <n v="787.50000000000011"/>
    <n v="0.35"/>
  </r>
  <r>
    <x v="0"/>
    <n v="1185732"/>
    <x v="11"/>
    <x v="0"/>
    <x v="0"/>
    <s v="Albany"/>
    <x v="4"/>
    <n v="0.55000000000000004"/>
    <n v="5000"/>
    <n v="2750"/>
    <n v="825"/>
    <n v="0.3"/>
  </r>
  <r>
    <x v="0"/>
    <n v="1185732"/>
    <x v="11"/>
    <x v="0"/>
    <x v="0"/>
    <s v="Albany"/>
    <x v="5"/>
    <n v="0.6"/>
    <n v="6000"/>
    <n v="3600"/>
    <n v="900"/>
    <n v="0.25"/>
  </r>
  <r>
    <x v="2"/>
    <n v="1128299"/>
    <x v="145"/>
    <x v="2"/>
    <x v="17"/>
    <s v="Cheyenne"/>
    <x v="0"/>
    <n v="0.30000000000000004"/>
    <n v="3500"/>
    <n v="1050.0000000000002"/>
    <n v="367.50000000000006"/>
    <n v="0.35"/>
  </r>
  <r>
    <x v="2"/>
    <n v="1128299"/>
    <x v="145"/>
    <x v="2"/>
    <x v="17"/>
    <s v="Cheyenne"/>
    <x v="1"/>
    <n v="0.4"/>
    <n v="3500"/>
    <n v="1400"/>
    <n v="489.99999999999994"/>
    <n v="0.35"/>
  </r>
  <r>
    <x v="2"/>
    <n v="1128299"/>
    <x v="145"/>
    <x v="2"/>
    <x v="17"/>
    <s v="Cheyenne"/>
    <x v="2"/>
    <n v="0.4"/>
    <n v="3500"/>
    <n v="1400"/>
    <n v="489.99999999999994"/>
    <n v="0.35"/>
  </r>
  <r>
    <x v="2"/>
    <n v="1128299"/>
    <x v="145"/>
    <x v="2"/>
    <x v="17"/>
    <s v="Cheyenne"/>
    <x v="3"/>
    <n v="0.4"/>
    <n v="2000"/>
    <n v="800"/>
    <n v="280"/>
    <n v="0.35"/>
  </r>
  <r>
    <x v="2"/>
    <n v="1128299"/>
    <x v="145"/>
    <x v="2"/>
    <x v="17"/>
    <s v="Cheyenne"/>
    <x v="4"/>
    <n v="0.45000000000000007"/>
    <n v="1500"/>
    <n v="675.00000000000011"/>
    <n v="270.00000000000006"/>
    <n v="0.4"/>
  </r>
  <r>
    <x v="2"/>
    <n v="1128299"/>
    <x v="145"/>
    <x v="2"/>
    <x v="17"/>
    <s v="Cheyenne"/>
    <x v="5"/>
    <n v="0.4"/>
    <n v="4000"/>
    <n v="1600"/>
    <n v="480"/>
    <n v="0.3"/>
  </r>
  <r>
    <x v="2"/>
    <n v="1128299"/>
    <x v="146"/>
    <x v="2"/>
    <x v="17"/>
    <s v="Cheyenne"/>
    <x v="0"/>
    <n v="0.30000000000000004"/>
    <n v="4500"/>
    <n v="1350.0000000000002"/>
    <n v="472.50000000000006"/>
    <n v="0.35"/>
  </r>
  <r>
    <x v="2"/>
    <n v="1128299"/>
    <x v="146"/>
    <x v="2"/>
    <x v="17"/>
    <s v="Cheyenne"/>
    <x v="1"/>
    <n v="0.4"/>
    <n v="3500"/>
    <n v="1400"/>
    <n v="489.99999999999994"/>
    <n v="0.35"/>
  </r>
  <r>
    <x v="2"/>
    <n v="1128299"/>
    <x v="146"/>
    <x v="2"/>
    <x v="17"/>
    <s v="Cheyenne"/>
    <x v="2"/>
    <n v="0.4"/>
    <n v="3500"/>
    <n v="1400"/>
    <n v="489.99999999999994"/>
    <n v="0.35"/>
  </r>
  <r>
    <x v="2"/>
    <n v="1128299"/>
    <x v="146"/>
    <x v="2"/>
    <x v="17"/>
    <s v="Cheyenne"/>
    <x v="3"/>
    <n v="0.4"/>
    <n v="2000"/>
    <n v="800"/>
    <n v="280"/>
    <n v="0.35"/>
  </r>
  <r>
    <x v="2"/>
    <n v="1128299"/>
    <x v="146"/>
    <x v="2"/>
    <x v="17"/>
    <s v="Cheyenne"/>
    <x v="4"/>
    <n v="0.45000000000000007"/>
    <n v="1250"/>
    <n v="562.50000000000011"/>
    <n v="225.00000000000006"/>
    <n v="0.4"/>
  </r>
  <r>
    <x v="2"/>
    <n v="1128299"/>
    <x v="146"/>
    <x v="2"/>
    <x v="17"/>
    <s v="Cheyenne"/>
    <x v="5"/>
    <n v="0.4"/>
    <n v="3250"/>
    <n v="1300"/>
    <n v="390"/>
    <n v="0.3"/>
  </r>
  <r>
    <x v="2"/>
    <n v="1128299"/>
    <x v="147"/>
    <x v="2"/>
    <x v="17"/>
    <s v="Cheyenne"/>
    <x v="0"/>
    <n v="0.4"/>
    <n v="4750"/>
    <n v="1900"/>
    <n v="665"/>
    <n v="0.35"/>
  </r>
  <r>
    <x v="2"/>
    <n v="1128299"/>
    <x v="147"/>
    <x v="2"/>
    <x v="17"/>
    <s v="Cheyenne"/>
    <x v="1"/>
    <n v="0.5"/>
    <n v="3250"/>
    <n v="1625"/>
    <n v="568.75"/>
    <n v="0.35"/>
  </r>
  <r>
    <x v="2"/>
    <n v="1128299"/>
    <x v="147"/>
    <x v="2"/>
    <x v="17"/>
    <s v="Cheyenne"/>
    <x v="2"/>
    <n v="0.54999999999999993"/>
    <n v="3500"/>
    <n v="1924.9999999999998"/>
    <n v="673.74999999999989"/>
    <n v="0.35"/>
  </r>
  <r>
    <x v="2"/>
    <n v="1128299"/>
    <x v="147"/>
    <x v="2"/>
    <x v="17"/>
    <s v="Cheyenne"/>
    <x v="3"/>
    <n v="0.5"/>
    <n v="2500"/>
    <n v="1250"/>
    <n v="437.5"/>
    <n v="0.35"/>
  </r>
  <r>
    <x v="2"/>
    <n v="1128299"/>
    <x v="147"/>
    <x v="2"/>
    <x v="17"/>
    <s v="Cheyenne"/>
    <x v="4"/>
    <n v="0.55000000000000004"/>
    <n v="1000"/>
    <n v="550"/>
    <n v="220"/>
    <n v="0.4"/>
  </r>
  <r>
    <x v="2"/>
    <n v="1128299"/>
    <x v="147"/>
    <x v="2"/>
    <x v="17"/>
    <s v="Cheyenne"/>
    <x v="5"/>
    <n v="0.5"/>
    <n v="3000"/>
    <n v="1500"/>
    <n v="450"/>
    <n v="0.3"/>
  </r>
  <r>
    <x v="2"/>
    <n v="1128299"/>
    <x v="148"/>
    <x v="2"/>
    <x v="17"/>
    <s v="Cheyenne"/>
    <x v="0"/>
    <n v="0.55000000000000004"/>
    <n v="4750"/>
    <n v="2612.5"/>
    <n v="914.37499999999989"/>
    <n v="0.35"/>
  </r>
  <r>
    <x v="2"/>
    <n v="1128299"/>
    <x v="148"/>
    <x v="2"/>
    <x v="17"/>
    <s v="Cheyenne"/>
    <x v="1"/>
    <n v="0.60000000000000009"/>
    <n v="2750"/>
    <n v="1650.0000000000002"/>
    <n v="577.5"/>
    <n v="0.35"/>
  </r>
  <r>
    <x v="2"/>
    <n v="1128299"/>
    <x v="148"/>
    <x v="2"/>
    <x v="17"/>
    <s v="Cheyenne"/>
    <x v="2"/>
    <n v="0.60000000000000009"/>
    <n v="3250"/>
    <n v="1950.0000000000002"/>
    <n v="682.5"/>
    <n v="0.35"/>
  </r>
  <r>
    <x v="2"/>
    <n v="1128299"/>
    <x v="148"/>
    <x v="2"/>
    <x v="17"/>
    <s v="Cheyenne"/>
    <x v="3"/>
    <n v="0.45000000000000007"/>
    <n v="2250"/>
    <n v="1012.5000000000001"/>
    <n v="354.375"/>
    <n v="0.35"/>
  </r>
  <r>
    <x v="2"/>
    <n v="1128299"/>
    <x v="148"/>
    <x v="2"/>
    <x v="17"/>
    <s v="Cheyenne"/>
    <x v="4"/>
    <n v="0.50000000000000011"/>
    <n v="1250"/>
    <n v="625.00000000000011"/>
    <n v="250.00000000000006"/>
    <n v="0.4"/>
  </r>
  <r>
    <x v="2"/>
    <n v="1128299"/>
    <x v="148"/>
    <x v="2"/>
    <x v="17"/>
    <s v="Cheyenne"/>
    <x v="5"/>
    <n v="0.65000000000000013"/>
    <n v="3000"/>
    <n v="1950.0000000000005"/>
    <n v="585.00000000000011"/>
    <n v="0.3"/>
  </r>
  <r>
    <x v="2"/>
    <n v="1128299"/>
    <x v="149"/>
    <x v="2"/>
    <x v="17"/>
    <s v="Cheyenne"/>
    <x v="0"/>
    <n v="0.5"/>
    <n v="5000"/>
    <n v="2500"/>
    <n v="875"/>
    <n v="0.35"/>
  </r>
  <r>
    <x v="2"/>
    <n v="1128299"/>
    <x v="149"/>
    <x v="2"/>
    <x v="17"/>
    <s v="Cheyenne"/>
    <x v="1"/>
    <n v="0.55000000000000004"/>
    <n v="3500"/>
    <n v="1925.0000000000002"/>
    <n v="673.75"/>
    <n v="0.35"/>
  </r>
  <r>
    <x v="2"/>
    <n v="1128299"/>
    <x v="149"/>
    <x v="2"/>
    <x v="17"/>
    <s v="Cheyenne"/>
    <x v="2"/>
    <n v="0.55000000000000004"/>
    <n v="3500"/>
    <n v="1925.0000000000002"/>
    <n v="673.75"/>
    <n v="0.35"/>
  </r>
  <r>
    <x v="2"/>
    <n v="1128299"/>
    <x v="149"/>
    <x v="2"/>
    <x v="17"/>
    <s v="Cheyenne"/>
    <x v="3"/>
    <n v="0.5"/>
    <n v="2750"/>
    <n v="1375"/>
    <n v="481.24999999999994"/>
    <n v="0.35"/>
  </r>
  <r>
    <x v="2"/>
    <n v="1128299"/>
    <x v="149"/>
    <x v="2"/>
    <x v="17"/>
    <s v="Cheyenne"/>
    <x v="4"/>
    <n v="0.44999999999999996"/>
    <n v="1750"/>
    <n v="787.49999999999989"/>
    <n v="315"/>
    <n v="0.4"/>
  </r>
  <r>
    <x v="2"/>
    <n v="1128299"/>
    <x v="149"/>
    <x v="2"/>
    <x v="17"/>
    <s v="Cheyenne"/>
    <x v="5"/>
    <n v="0.6"/>
    <n v="5250"/>
    <n v="3150"/>
    <n v="945"/>
    <n v="0.3"/>
  </r>
  <r>
    <x v="2"/>
    <n v="1128299"/>
    <x v="150"/>
    <x v="2"/>
    <x v="17"/>
    <s v="Cheyenne"/>
    <x v="0"/>
    <n v="0.54999999999999993"/>
    <n v="7750"/>
    <n v="4262.4999999999991"/>
    <n v="1491.8749999999995"/>
    <n v="0.35"/>
  </r>
  <r>
    <x v="2"/>
    <n v="1128299"/>
    <x v="150"/>
    <x v="2"/>
    <x v="17"/>
    <s v="Cheyenne"/>
    <x v="1"/>
    <n v="0.64999999999999991"/>
    <n v="6500"/>
    <n v="4224.9999999999991"/>
    <n v="1478.7499999999995"/>
    <n v="0.35"/>
  </r>
  <r>
    <x v="2"/>
    <n v="1128299"/>
    <x v="150"/>
    <x v="2"/>
    <x v="17"/>
    <s v="Cheyenne"/>
    <x v="2"/>
    <n v="0.79999999999999993"/>
    <n v="6500"/>
    <n v="5200"/>
    <n v="1819.9999999999998"/>
    <n v="0.35"/>
  </r>
  <r>
    <x v="2"/>
    <n v="1128299"/>
    <x v="150"/>
    <x v="2"/>
    <x v="17"/>
    <s v="Cheyenne"/>
    <x v="3"/>
    <n v="0.79999999999999993"/>
    <n v="5250"/>
    <n v="4200"/>
    <n v="1470"/>
    <n v="0.35"/>
  </r>
  <r>
    <x v="2"/>
    <n v="1128299"/>
    <x v="150"/>
    <x v="2"/>
    <x v="17"/>
    <s v="Cheyenne"/>
    <x v="4"/>
    <n v="0.9"/>
    <n v="4000"/>
    <n v="3600"/>
    <n v="1440"/>
    <n v="0.4"/>
  </r>
  <r>
    <x v="2"/>
    <n v="1128299"/>
    <x v="150"/>
    <x v="2"/>
    <x v="17"/>
    <s v="Cheyenne"/>
    <x v="5"/>
    <n v="1.05"/>
    <n v="7000"/>
    <n v="7350"/>
    <n v="2205"/>
    <n v="0.3"/>
  </r>
  <r>
    <x v="2"/>
    <n v="1128299"/>
    <x v="151"/>
    <x v="2"/>
    <x v="17"/>
    <s v="Cheyenne"/>
    <x v="0"/>
    <n v="0.85"/>
    <n v="8500"/>
    <n v="7225"/>
    <n v="2528.75"/>
    <n v="0.35"/>
  </r>
  <r>
    <x v="2"/>
    <n v="1128299"/>
    <x v="151"/>
    <x v="2"/>
    <x v="17"/>
    <s v="Cheyenne"/>
    <x v="1"/>
    <n v="0.9"/>
    <n v="7000"/>
    <n v="6300"/>
    <n v="2205"/>
    <n v="0.35"/>
  </r>
  <r>
    <x v="2"/>
    <n v="1128299"/>
    <x v="151"/>
    <x v="2"/>
    <x v="17"/>
    <s v="Cheyenne"/>
    <x v="2"/>
    <n v="0.9"/>
    <n v="6500"/>
    <n v="5850"/>
    <n v="2047.4999999999998"/>
    <n v="0.35"/>
  </r>
  <r>
    <x v="2"/>
    <n v="1128299"/>
    <x v="151"/>
    <x v="2"/>
    <x v="17"/>
    <s v="Cheyenne"/>
    <x v="3"/>
    <n v="0.85"/>
    <n v="5500"/>
    <n v="4675"/>
    <n v="1636.25"/>
    <n v="0.35"/>
  </r>
  <r>
    <x v="2"/>
    <n v="1128299"/>
    <x v="151"/>
    <x v="2"/>
    <x v="17"/>
    <s v="Cheyenne"/>
    <x v="4"/>
    <n v="0.9"/>
    <n v="6000"/>
    <n v="5400"/>
    <n v="2160"/>
    <n v="0.4"/>
  </r>
  <r>
    <x v="2"/>
    <n v="1128299"/>
    <x v="151"/>
    <x v="2"/>
    <x v="17"/>
    <s v="Cheyenne"/>
    <x v="5"/>
    <n v="1.05"/>
    <n v="6000"/>
    <n v="6300"/>
    <n v="1890"/>
    <n v="0.3"/>
  </r>
  <r>
    <x v="2"/>
    <n v="1128299"/>
    <x v="152"/>
    <x v="2"/>
    <x v="17"/>
    <s v="Cheyenne"/>
    <x v="0"/>
    <n v="0.9"/>
    <n v="8000"/>
    <n v="7200"/>
    <n v="2520"/>
    <n v="0.35"/>
  </r>
  <r>
    <x v="2"/>
    <n v="1128299"/>
    <x v="152"/>
    <x v="2"/>
    <x v="17"/>
    <s v="Cheyenne"/>
    <x v="1"/>
    <n v="0.8"/>
    <n v="7750"/>
    <n v="6200"/>
    <n v="2170"/>
    <n v="0.35"/>
  </r>
  <r>
    <x v="2"/>
    <n v="1128299"/>
    <x v="152"/>
    <x v="2"/>
    <x v="17"/>
    <s v="Cheyenne"/>
    <x v="2"/>
    <n v="0.70000000000000007"/>
    <n v="6500"/>
    <n v="4550"/>
    <n v="1592.5"/>
    <n v="0.35"/>
  </r>
  <r>
    <x v="2"/>
    <n v="1128299"/>
    <x v="152"/>
    <x v="2"/>
    <x v="17"/>
    <s v="Cheyenne"/>
    <x v="3"/>
    <n v="0.70000000000000007"/>
    <n v="4250"/>
    <n v="2975.0000000000005"/>
    <n v="1041.25"/>
    <n v="0.35"/>
  </r>
  <r>
    <x v="2"/>
    <n v="1128299"/>
    <x v="152"/>
    <x v="2"/>
    <x v="17"/>
    <s v="Cheyenne"/>
    <x v="4"/>
    <n v="0.7"/>
    <n v="4250"/>
    <n v="2975"/>
    <n v="1190"/>
    <n v="0.4"/>
  </r>
  <r>
    <x v="2"/>
    <n v="1128299"/>
    <x v="152"/>
    <x v="2"/>
    <x v="17"/>
    <s v="Cheyenne"/>
    <x v="5"/>
    <n v="0.75"/>
    <n v="2500"/>
    <n v="1875"/>
    <n v="562.5"/>
    <n v="0.3"/>
  </r>
  <r>
    <x v="2"/>
    <n v="1128299"/>
    <x v="153"/>
    <x v="2"/>
    <x v="17"/>
    <s v="Cheyenne"/>
    <x v="0"/>
    <n v="0.50000000000000011"/>
    <n v="4500"/>
    <n v="2250.0000000000005"/>
    <n v="787.50000000000011"/>
    <n v="0.35"/>
  </r>
  <r>
    <x v="2"/>
    <n v="1128299"/>
    <x v="153"/>
    <x v="2"/>
    <x v="17"/>
    <s v="Cheyenne"/>
    <x v="1"/>
    <n v="0.55000000000000016"/>
    <n v="4500"/>
    <n v="2475.0000000000009"/>
    <n v="866.25000000000023"/>
    <n v="0.35"/>
  </r>
  <r>
    <x v="2"/>
    <n v="1128299"/>
    <x v="153"/>
    <x v="2"/>
    <x v="17"/>
    <s v="Cheyenne"/>
    <x v="2"/>
    <n v="0.50000000000000011"/>
    <n v="2500"/>
    <n v="1250.0000000000002"/>
    <n v="437.50000000000006"/>
    <n v="0.35"/>
  </r>
  <r>
    <x v="2"/>
    <n v="1128299"/>
    <x v="153"/>
    <x v="2"/>
    <x v="17"/>
    <s v="Cheyenne"/>
    <x v="3"/>
    <n v="0.50000000000000011"/>
    <n v="2000"/>
    <n v="1000.0000000000002"/>
    <n v="350.00000000000006"/>
    <n v="0.35"/>
  </r>
  <r>
    <x v="2"/>
    <n v="1128299"/>
    <x v="153"/>
    <x v="2"/>
    <x v="17"/>
    <s v="Cheyenne"/>
    <x v="4"/>
    <n v="0.60000000000000009"/>
    <n v="2250"/>
    <n v="1350.0000000000002"/>
    <n v="540.00000000000011"/>
    <n v="0.4"/>
  </r>
  <r>
    <x v="2"/>
    <n v="1128299"/>
    <x v="153"/>
    <x v="2"/>
    <x v="17"/>
    <s v="Cheyenne"/>
    <x v="5"/>
    <n v="0.44999999999999996"/>
    <n v="2500"/>
    <n v="1125"/>
    <n v="337.5"/>
    <n v="0.3"/>
  </r>
  <r>
    <x v="2"/>
    <n v="1128299"/>
    <x v="154"/>
    <x v="2"/>
    <x v="17"/>
    <s v="Cheyenne"/>
    <x v="0"/>
    <n v="0.4"/>
    <n v="3500"/>
    <n v="1400"/>
    <n v="489.99999999999994"/>
    <n v="0.35"/>
  </r>
  <r>
    <x v="2"/>
    <n v="1128299"/>
    <x v="154"/>
    <x v="2"/>
    <x v="17"/>
    <s v="Cheyenne"/>
    <x v="1"/>
    <n v="0.55000000000000016"/>
    <n v="5250"/>
    <n v="2887.5000000000009"/>
    <n v="1010.6250000000002"/>
    <n v="0.35"/>
  </r>
  <r>
    <x v="2"/>
    <n v="1128299"/>
    <x v="154"/>
    <x v="2"/>
    <x v="17"/>
    <s v="Cheyenne"/>
    <x v="2"/>
    <n v="0.50000000000000011"/>
    <n v="3500"/>
    <n v="1750.0000000000005"/>
    <n v="612.50000000000011"/>
    <n v="0.35"/>
  </r>
  <r>
    <x v="2"/>
    <n v="1128299"/>
    <x v="154"/>
    <x v="2"/>
    <x v="17"/>
    <s v="Cheyenne"/>
    <x v="3"/>
    <n v="0.45000000000000007"/>
    <n v="3250"/>
    <n v="1462.5000000000002"/>
    <n v="511.87500000000006"/>
    <n v="0.35"/>
  </r>
  <r>
    <x v="2"/>
    <n v="1128299"/>
    <x v="154"/>
    <x v="2"/>
    <x v="17"/>
    <s v="Cheyenne"/>
    <x v="4"/>
    <n v="0.55000000000000004"/>
    <n v="3000"/>
    <n v="1650.0000000000002"/>
    <n v="660.00000000000011"/>
    <n v="0.4"/>
  </r>
  <r>
    <x v="2"/>
    <n v="1128299"/>
    <x v="154"/>
    <x v="2"/>
    <x v="17"/>
    <s v="Cheyenne"/>
    <x v="5"/>
    <n v="0.60000000000000009"/>
    <n v="3500"/>
    <n v="2100.0000000000005"/>
    <n v="630.00000000000011"/>
    <n v="0.3"/>
  </r>
  <r>
    <x v="2"/>
    <n v="1128299"/>
    <x v="155"/>
    <x v="2"/>
    <x v="17"/>
    <s v="Cheyenne"/>
    <x v="0"/>
    <n v="0.45000000000000007"/>
    <n v="5750"/>
    <n v="2587.5000000000005"/>
    <n v="905.62500000000011"/>
    <n v="0.35"/>
  </r>
  <r>
    <x v="2"/>
    <n v="1128299"/>
    <x v="155"/>
    <x v="2"/>
    <x v="17"/>
    <s v="Cheyenne"/>
    <x v="1"/>
    <n v="0.50000000000000011"/>
    <n v="6500"/>
    <n v="3250.0000000000009"/>
    <n v="1137.5000000000002"/>
    <n v="0.35"/>
  </r>
  <r>
    <x v="2"/>
    <n v="1128299"/>
    <x v="155"/>
    <x v="2"/>
    <x v="17"/>
    <s v="Cheyenne"/>
    <x v="2"/>
    <n v="0.45000000000000007"/>
    <n v="4750"/>
    <n v="2137.5000000000005"/>
    <n v="748.12500000000011"/>
    <n v="0.35"/>
  </r>
  <r>
    <x v="2"/>
    <n v="1128299"/>
    <x v="155"/>
    <x v="2"/>
    <x v="17"/>
    <s v="Cheyenne"/>
    <x v="3"/>
    <n v="0.55000000000000016"/>
    <n v="4500"/>
    <n v="2475.0000000000009"/>
    <n v="866.25000000000023"/>
    <n v="0.35"/>
  </r>
  <r>
    <x v="2"/>
    <n v="1128299"/>
    <x v="155"/>
    <x v="2"/>
    <x v="17"/>
    <s v="Cheyenne"/>
    <x v="4"/>
    <n v="0.75000000000000011"/>
    <n v="4250"/>
    <n v="3187.5000000000005"/>
    <n v="1275.0000000000002"/>
    <n v="0.4"/>
  </r>
  <r>
    <x v="2"/>
    <n v="1128299"/>
    <x v="155"/>
    <x v="2"/>
    <x v="17"/>
    <s v="Cheyenne"/>
    <x v="5"/>
    <n v="0.80000000000000016"/>
    <n v="5500"/>
    <n v="4400.0000000000009"/>
    <n v="1320.0000000000002"/>
    <n v="0.3"/>
  </r>
  <r>
    <x v="2"/>
    <n v="1128299"/>
    <x v="156"/>
    <x v="2"/>
    <x v="17"/>
    <s v="Cheyenne"/>
    <x v="0"/>
    <n v="0.65000000000000013"/>
    <n v="7500"/>
    <n v="4875.0000000000009"/>
    <n v="1706.2500000000002"/>
    <n v="0.35"/>
  </r>
  <r>
    <x v="2"/>
    <n v="1128299"/>
    <x v="156"/>
    <x v="2"/>
    <x v="17"/>
    <s v="Cheyenne"/>
    <x v="1"/>
    <n v="0.75000000000000022"/>
    <n v="7500"/>
    <n v="5625.0000000000018"/>
    <n v="1968.7500000000005"/>
    <n v="0.35"/>
  </r>
  <r>
    <x v="2"/>
    <n v="1128299"/>
    <x v="156"/>
    <x v="2"/>
    <x v="17"/>
    <s v="Cheyenne"/>
    <x v="2"/>
    <n v="0.70000000000000018"/>
    <n v="5500"/>
    <n v="3850.0000000000009"/>
    <n v="1347.5000000000002"/>
    <n v="0.35"/>
  </r>
  <r>
    <x v="2"/>
    <n v="1128299"/>
    <x v="156"/>
    <x v="2"/>
    <x v="17"/>
    <s v="Cheyenne"/>
    <x v="3"/>
    <n v="0.70000000000000018"/>
    <n v="5500"/>
    <n v="3850.0000000000009"/>
    <n v="1347.5000000000002"/>
    <n v="0.35"/>
  </r>
  <r>
    <x v="2"/>
    <n v="1128299"/>
    <x v="156"/>
    <x v="2"/>
    <x v="17"/>
    <s v="Cheyenne"/>
    <x v="4"/>
    <n v="0.80000000000000016"/>
    <n v="4750"/>
    <n v="3800.0000000000009"/>
    <n v="1520.0000000000005"/>
    <n v="0.4"/>
  </r>
  <r>
    <x v="2"/>
    <n v="1128299"/>
    <x v="156"/>
    <x v="2"/>
    <x v="17"/>
    <s v="Cheyenne"/>
    <x v="5"/>
    <n v="0.8500000000000002"/>
    <n v="5750"/>
    <n v="4887.5000000000009"/>
    <n v="1466.2500000000002"/>
    <n v="0.3"/>
  </r>
  <r>
    <x v="0"/>
    <n v="1185732"/>
    <x v="157"/>
    <x v="4"/>
    <x v="18"/>
    <s v="Richmond"/>
    <x v="0"/>
    <n v="0.35"/>
    <n v="7500"/>
    <n v="2625"/>
    <n v="1312.5"/>
    <n v="0.5"/>
  </r>
  <r>
    <x v="0"/>
    <n v="1185732"/>
    <x v="157"/>
    <x v="4"/>
    <x v="18"/>
    <s v="Richmond"/>
    <x v="1"/>
    <n v="0.35"/>
    <n v="5500"/>
    <n v="1924.9999999999998"/>
    <n v="769.99999999999989"/>
    <n v="0.39999999999999997"/>
  </r>
  <r>
    <x v="0"/>
    <n v="1185732"/>
    <x v="157"/>
    <x v="4"/>
    <x v="18"/>
    <s v="Richmond"/>
    <x v="2"/>
    <n v="0.25"/>
    <n v="5500"/>
    <n v="1375"/>
    <n v="412.5"/>
    <n v="0.3"/>
  </r>
  <r>
    <x v="0"/>
    <n v="1185732"/>
    <x v="157"/>
    <x v="4"/>
    <x v="18"/>
    <s v="Richmond"/>
    <x v="3"/>
    <n v="0.29999999999999993"/>
    <n v="4000"/>
    <n v="1199.9999999999998"/>
    <n v="419.99999999999989"/>
    <n v="0.35"/>
  </r>
  <r>
    <x v="0"/>
    <n v="1185732"/>
    <x v="157"/>
    <x v="4"/>
    <x v="18"/>
    <s v="Richmond"/>
    <x v="4"/>
    <n v="0.45000000000000007"/>
    <n v="4500"/>
    <n v="2025.0000000000002"/>
    <n v="810"/>
    <n v="0.39999999999999997"/>
  </r>
  <r>
    <x v="0"/>
    <n v="1185732"/>
    <x v="157"/>
    <x v="4"/>
    <x v="18"/>
    <s v="Richmond"/>
    <x v="5"/>
    <n v="0.35"/>
    <n v="5500"/>
    <n v="1924.9999999999998"/>
    <n v="1058.75"/>
    <n v="0.55000000000000004"/>
  </r>
  <r>
    <x v="0"/>
    <n v="1185732"/>
    <x v="103"/>
    <x v="4"/>
    <x v="18"/>
    <s v="Richmond"/>
    <x v="0"/>
    <n v="0.35"/>
    <n v="8000"/>
    <n v="2800"/>
    <n v="1400"/>
    <n v="0.5"/>
  </r>
  <r>
    <x v="0"/>
    <n v="1185732"/>
    <x v="103"/>
    <x v="4"/>
    <x v="18"/>
    <s v="Richmond"/>
    <x v="1"/>
    <n v="0.35"/>
    <n v="4500"/>
    <n v="1575"/>
    <n v="630"/>
    <n v="0.39999999999999997"/>
  </r>
  <r>
    <x v="0"/>
    <n v="1185732"/>
    <x v="103"/>
    <x v="4"/>
    <x v="18"/>
    <s v="Richmond"/>
    <x v="2"/>
    <n v="0.25"/>
    <n v="5000"/>
    <n v="1250"/>
    <n v="375"/>
    <n v="0.3"/>
  </r>
  <r>
    <x v="0"/>
    <n v="1185732"/>
    <x v="103"/>
    <x v="4"/>
    <x v="18"/>
    <s v="Richmond"/>
    <x v="3"/>
    <n v="0.29999999999999993"/>
    <n v="3750"/>
    <n v="1124.9999999999998"/>
    <n v="393.74999999999989"/>
    <n v="0.35"/>
  </r>
  <r>
    <x v="0"/>
    <n v="1185732"/>
    <x v="103"/>
    <x v="4"/>
    <x v="18"/>
    <s v="Richmond"/>
    <x v="4"/>
    <n v="0.45000000000000007"/>
    <n v="4500"/>
    <n v="2025.0000000000002"/>
    <n v="810"/>
    <n v="0.39999999999999997"/>
  </r>
  <r>
    <x v="0"/>
    <n v="1185732"/>
    <x v="103"/>
    <x v="4"/>
    <x v="18"/>
    <s v="Richmond"/>
    <x v="5"/>
    <n v="0.35"/>
    <n v="5500"/>
    <n v="1924.9999999999998"/>
    <n v="1058.75"/>
    <n v="0.55000000000000004"/>
  </r>
  <r>
    <x v="0"/>
    <n v="1185732"/>
    <x v="158"/>
    <x v="4"/>
    <x v="18"/>
    <s v="Richmond"/>
    <x v="0"/>
    <n v="0.35"/>
    <n v="7700"/>
    <n v="2695"/>
    <n v="1347.5"/>
    <n v="0.5"/>
  </r>
  <r>
    <x v="0"/>
    <n v="1185732"/>
    <x v="158"/>
    <x v="4"/>
    <x v="18"/>
    <s v="Richmond"/>
    <x v="1"/>
    <n v="0.35"/>
    <n v="4500"/>
    <n v="1575"/>
    <n v="630"/>
    <n v="0.39999999999999997"/>
  </r>
  <r>
    <x v="0"/>
    <n v="1185732"/>
    <x v="158"/>
    <x v="4"/>
    <x v="18"/>
    <s v="Richmond"/>
    <x v="2"/>
    <n v="0.25"/>
    <n v="4750"/>
    <n v="1187.5"/>
    <n v="356.25"/>
    <n v="0.3"/>
  </r>
  <r>
    <x v="0"/>
    <n v="1185732"/>
    <x v="158"/>
    <x v="4"/>
    <x v="18"/>
    <s v="Richmond"/>
    <x v="3"/>
    <n v="0.29999999999999993"/>
    <n v="3250"/>
    <n v="974.99999999999977"/>
    <n v="341.24999999999989"/>
    <n v="0.35"/>
  </r>
  <r>
    <x v="0"/>
    <n v="1185732"/>
    <x v="158"/>
    <x v="4"/>
    <x v="18"/>
    <s v="Richmond"/>
    <x v="4"/>
    <n v="0.45000000000000007"/>
    <n v="3750"/>
    <n v="1687.5000000000002"/>
    <n v="675"/>
    <n v="0.39999999999999997"/>
  </r>
  <r>
    <x v="0"/>
    <n v="1185732"/>
    <x v="158"/>
    <x v="4"/>
    <x v="18"/>
    <s v="Richmond"/>
    <x v="5"/>
    <n v="0.35"/>
    <n v="4750"/>
    <n v="1662.5"/>
    <n v="914.37500000000011"/>
    <n v="0.55000000000000004"/>
  </r>
  <r>
    <x v="0"/>
    <n v="1185732"/>
    <x v="159"/>
    <x v="4"/>
    <x v="18"/>
    <s v="Richmond"/>
    <x v="0"/>
    <n v="0.35"/>
    <n v="7250"/>
    <n v="2537.5"/>
    <n v="1268.75"/>
    <n v="0.5"/>
  </r>
  <r>
    <x v="0"/>
    <n v="1185732"/>
    <x v="159"/>
    <x v="4"/>
    <x v="18"/>
    <s v="Richmond"/>
    <x v="1"/>
    <n v="0.4"/>
    <n v="4250"/>
    <n v="1700"/>
    <n v="680"/>
    <n v="0.39999999999999997"/>
  </r>
  <r>
    <x v="0"/>
    <n v="1185732"/>
    <x v="159"/>
    <x v="4"/>
    <x v="18"/>
    <s v="Richmond"/>
    <x v="2"/>
    <n v="0.30000000000000004"/>
    <n v="4500"/>
    <n v="1350.0000000000002"/>
    <n v="405.00000000000006"/>
    <n v="0.3"/>
  </r>
  <r>
    <x v="0"/>
    <n v="1185732"/>
    <x v="159"/>
    <x v="4"/>
    <x v="18"/>
    <s v="Richmond"/>
    <x v="3"/>
    <n v="0.35"/>
    <n v="3750"/>
    <n v="1312.5"/>
    <n v="459.37499999999994"/>
    <n v="0.35"/>
  </r>
  <r>
    <x v="0"/>
    <n v="1185732"/>
    <x v="159"/>
    <x v="4"/>
    <x v="18"/>
    <s v="Richmond"/>
    <x v="4"/>
    <n v="0.5"/>
    <n v="4000"/>
    <n v="2000"/>
    <n v="799.99999999999989"/>
    <n v="0.39999999999999997"/>
  </r>
  <r>
    <x v="0"/>
    <n v="1185732"/>
    <x v="159"/>
    <x v="4"/>
    <x v="18"/>
    <s v="Richmond"/>
    <x v="5"/>
    <n v="0.4"/>
    <n v="5250"/>
    <n v="2100"/>
    <n v="1155"/>
    <n v="0.55000000000000004"/>
  </r>
  <r>
    <x v="0"/>
    <n v="1185732"/>
    <x v="160"/>
    <x v="4"/>
    <x v="18"/>
    <s v="Richmond"/>
    <x v="0"/>
    <n v="0.5"/>
    <n v="7950"/>
    <n v="3975"/>
    <n v="1987.5"/>
    <n v="0.5"/>
  </r>
  <r>
    <x v="0"/>
    <n v="1185732"/>
    <x v="160"/>
    <x v="4"/>
    <x v="18"/>
    <s v="Richmond"/>
    <x v="1"/>
    <n v="0.5"/>
    <n v="5000"/>
    <n v="2500"/>
    <n v="999.99999999999989"/>
    <n v="0.39999999999999997"/>
  </r>
  <r>
    <x v="0"/>
    <n v="1185732"/>
    <x v="160"/>
    <x v="4"/>
    <x v="18"/>
    <s v="Richmond"/>
    <x v="2"/>
    <n v="0.45"/>
    <n v="4750"/>
    <n v="2137.5"/>
    <n v="641.25"/>
    <n v="0.3"/>
  </r>
  <r>
    <x v="0"/>
    <n v="1185732"/>
    <x v="160"/>
    <x v="4"/>
    <x v="18"/>
    <s v="Richmond"/>
    <x v="3"/>
    <n v="0.45"/>
    <n v="4500"/>
    <n v="2025"/>
    <n v="708.75"/>
    <n v="0.35"/>
  </r>
  <r>
    <x v="0"/>
    <n v="1185732"/>
    <x v="160"/>
    <x v="4"/>
    <x v="18"/>
    <s v="Richmond"/>
    <x v="4"/>
    <n v="0.54999999999999993"/>
    <n v="4750"/>
    <n v="2612.4999999999995"/>
    <n v="1044.9999999999998"/>
    <n v="0.39999999999999997"/>
  </r>
  <r>
    <x v="0"/>
    <n v="1185732"/>
    <x v="160"/>
    <x v="4"/>
    <x v="18"/>
    <s v="Richmond"/>
    <x v="5"/>
    <n v="0.6"/>
    <n v="5750"/>
    <n v="3450"/>
    <n v="1897.5000000000002"/>
    <n v="0.55000000000000004"/>
  </r>
  <r>
    <x v="0"/>
    <n v="1185732"/>
    <x v="107"/>
    <x v="4"/>
    <x v="18"/>
    <s v="Richmond"/>
    <x v="0"/>
    <n v="0.54999999999999993"/>
    <n v="8250"/>
    <n v="4537.4999999999991"/>
    <n v="2268.7499999999995"/>
    <n v="0.5"/>
  </r>
  <r>
    <x v="0"/>
    <n v="1185732"/>
    <x v="107"/>
    <x v="4"/>
    <x v="18"/>
    <s v="Richmond"/>
    <x v="1"/>
    <n v="0.5"/>
    <n v="5750"/>
    <n v="2875"/>
    <n v="1150"/>
    <n v="0.39999999999999997"/>
  </r>
  <r>
    <x v="0"/>
    <n v="1185732"/>
    <x v="107"/>
    <x v="4"/>
    <x v="18"/>
    <s v="Richmond"/>
    <x v="2"/>
    <n v="0.45"/>
    <n v="5500"/>
    <n v="2475"/>
    <n v="742.5"/>
    <n v="0.3"/>
  </r>
  <r>
    <x v="0"/>
    <n v="1185732"/>
    <x v="107"/>
    <x v="4"/>
    <x v="18"/>
    <s v="Richmond"/>
    <x v="3"/>
    <n v="0.45"/>
    <n v="5250"/>
    <n v="2362.5"/>
    <n v="826.875"/>
    <n v="0.35"/>
  </r>
  <r>
    <x v="0"/>
    <n v="1185732"/>
    <x v="107"/>
    <x v="4"/>
    <x v="18"/>
    <s v="Richmond"/>
    <x v="4"/>
    <n v="0.6"/>
    <n v="5250"/>
    <n v="3150"/>
    <n v="1260"/>
    <n v="0.39999999999999997"/>
  </r>
  <r>
    <x v="0"/>
    <n v="1185732"/>
    <x v="107"/>
    <x v="4"/>
    <x v="18"/>
    <s v="Richmond"/>
    <x v="5"/>
    <n v="0.65"/>
    <n v="6750"/>
    <n v="4387.5"/>
    <n v="2413.125"/>
    <n v="0.55000000000000004"/>
  </r>
  <r>
    <x v="0"/>
    <n v="1185732"/>
    <x v="161"/>
    <x v="4"/>
    <x v="18"/>
    <s v="Richmond"/>
    <x v="0"/>
    <n v="0.6"/>
    <n v="9000"/>
    <n v="5400"/>
    <n v="2700"/>
    <n v="0.5"/>
  </r>
  <r>
    <x v="0"/>
    <n v="1185732"/>
    <x v="161"/>
    <x v="4"/>
    <x v="18"/>
    <s v="Richmond"/>
    <x v="1"/>
    <n v="0.55000000000000004"/>
    <n v="6500"/>
    <n v="3575.0000000000005"/>
    <n v="1430"/>
    <n v="0.39999999999999997"/>
  </r>
  <r>
    <x v="0"/>
    <n v="1185732"/>
    <x v="161"/>
    <x v="4"/>
    <x v="18"/>
    <s v="Richmond"/>
    <x v="2"/>
    <n v="0.5"/>
    <n v="5750"/>
    <n v="2875"/>
    <n v="862.5"/>
    <n v="0.3"/>
  </r>
  <r>
    <x v="0"/>
    <n v="1185732"/>
    <x v="161"/>
    <x v="4"/>
    <x v="18"/>
    <s v="Richmond"/>
    <x v="3"/>
    <n v="0.5"/>
    <n v="5250"/>
    <n v="2625"/>
    <n v="918.74999999999989"/>
    <n v="0.35"/>
  </r>
  <r>
    <x v="0"/>
    <n v="1185732"/>
    <x v="161"/>
    <x v="4"/>
    <x v="18"/>
    <s v="Richmond"/>
    <x v="4"/>
    <n v="0.6"/>
    <n v="5500"/>
    <n v="3300"/>
    <n v="1320"/>
    <n v="0.39999999999999997"/>
  </r>
  <r>
    <x v="0"/>
    <n v="1185732"/>
    <x v="161"/>
    <x v="4"/>
    <x v="18"/>
    <s v="Richmond"/>
    <x v="5"/>
    <n v="0.65"/>
    <n v="7250"/>
    <n v="4712.5"/>
    <n v="2591.875"/>
    <n v="0.55000000000000004"/>
  </r>
  <r>
    <x v="0"/>
    <n v="1185732"/>
    <x v="162"/>
    <x v="4"/>
    <x v="18"/>
    <s v="Richmond"/>
    <x v="0"/>
    <n v="0.6"/>
    <n v="8750"/>
    <n v="5250"/>
    <n v="2625"/>
    <n v="0.5"/>
  </r>
  <r>
    <x v="0"/>
    <n v="1185732"/>
    <x v="162"/>
    <x v="4"/>
    <x v="18"/>
    <s v="Richmond"/>
    <x v="1"/>
    <n v="0.55000000000000004"/>
    <n v="6500"/>
    <n v="3575.0000000000005"/>
    <n v="1430"/>
    <n v="0.39999999999999997"/>
  </r>
  <r>
    <x v="0"/>
    <n v="1185732"/>
    <x v="162"/>
    <x v="4"/>
    <x v="18"/>
    <s v="Richmond"/>
    <x v="2"/>
    <n v="0.45000000000000007"/>
    <n v="5750"/>
    <n v="2587.5000000000005"/>
    <n v="776.25000000000011"/>
    <n v="0.3"/>
  </r>
  <r>
    <x v="0"/>
    <n v="1185732"/>
    <x v="162"/>
    <x v="4"/>
    <x v="18"/>
    <s v="Richmond"/>
    <x v="3"/>
    <n v="0.35"/>
    <n v="5250"/>
    <n v="1837.4999999999998"/>
    <n v="643.12499999999989"/>
    <n v="0.35"/>
  </r>
  <r>
    <x v="0"/>
    <n v="1185732"/>
    <x v="162"/>
    <x v="4"/>
    <x v="18"/>
    <s v="Richmond"/>
    <x v="4"/>
    <n v="0.45000000000000007"/>
    <n v="5000"/>
    <n v="2250.0000000000005"/>
    <n v="900.00000000000011"/>
    <n v="0.39999999999999997"/>
  </r>
  <r>
    <x v="0"/>
    <n v="1185732"/>
    <x v="162"/>
    <x v="4"/>
    <x v="18"/>
    <s v="Richmond"/>
    <x v="5"/>
    <n v="0.50000000000000011"/>
    <n v="6750"/>
    <n v="3375.0000000000009"/>
    <n v="1856.2500000000007"/>
    <n v="0.55000000000000004"/>
  </r>
  <r>
    <x v="0"/>
    <n v="1185732"/>
    <x v="163"/>
    <x v="4"/>
    <x v="18"/>
    <s v="Richmond"/>
    <x v="0"/>
    <n v="0.45000000000000007"/>
    <n v="8000"/>
    <n v="3600.0000000000005"/>
    <n v="1800.0000000000002"/>
    <n v="0.5"/>
  </r>
  <r>
    <x v="0"/>
    <n v="1185732"/>
    <x v="163"/>
    <x v="4"/>
    <x v="18"/>
    <s v="Richmond"/>
    <x v="1"/>
    <n v="0.40000000000000013"/>
    <n v="6000"/>
    <n v="2400.0000000000009"/>
    <n v="960.00000000000023"/>
    <n v="0.39999999999999997"/>
  </r>
  <r>
    <x v="0"/>
    <n v="1185732"/>
    <x v="163"/>
    <x v="4"/>
    <x v="18"/>
    <s v="Richmond"/>
    <x v="2"/>
    <n v="0.35"/>
    <n v="5000"/>
    <n v="1750"/>
    <n v="525"/>
    <n v="0.3"/>
  </r>
  <r>
    <x v="0"/>
    <n v="1185732"/>
    <x v="163"/>
    <x v="4"/>
    <x v="18"/>
    <s v="Richmond"/>
    <x v="3"/>
    <n v="0.35"/>
    <n v="4750"/>
    <n v="1662.5"/>
    <n v="581.875"/>
    <n v="0.35"/>
  </r>
  <r>
    <x v="0"/>
    <n v="1185732"/>
    <x v="163"/>
    <x v="4"/>
    <x v="18"/>
    <s v="Richmond"/>
    <x v="4"/>
    <n v="0.45000000000000007"/>
    <n v="4750"/>
    <n v="2137.5000000000005"/>
    <n v="855.00000000000011"/>
    <n v="0.39999999999999997"/>
  </r>
  <r>
    <x v="0"/>
    <n v="1185732"/>
    <x v="163"/>
    <x v="4"/>
    <x v="18"/>
    <s v="Richmond"/>
    <x v="5"/>
    <n v="0.50000000000000011"/>
    <n v="5750"/>
    <n v="2875.0000000000005"/>
    <n v="1581.2500000000005"/>
    <n v="0.55000000000000004"/>
  </r>
  <r>
    <x v="0"/>
    <n v="1185732"/>
    <x v="111"/>
    <x v="4"/>
    <x v="18"/>
    <s v="Richmond"/>
    <x v="0"/>
    <n v="0.50000000000000011"/>
    <n v="7500"/>
    <n v="3750.0000000000009"/>
    <n v="1875.0000000000005"/>
    <n v="0.5"/>
  </r>
  <r>
    <x v="0"/>
    <n v="1185732"/>
    <x v="111"/>
    <x v="4"/>
    <x v="18"/>
    <s v="Richmond"/>
    <x v="1"/>
    <n v="0.40000000000000013"/>
    <n v="5750"/>
    <n v="2300.0000000000009"/>
    <n v="920.00000000000034"/>
    <n v="0.39999999999999997"/>
  </r>
  <r>
    <x v="0"/>
    <n v="1185732"/>
    <x v="111"/>
    <x v="4"/>
    <x v="18"/>
    <s v="Richmond"/>
    <x v="2"/>
    <n v="0.40000000000000013"/>
    <n v="4250"/>
    <n v="1700.0000000000005"/>
    <n v="510.00000000000011"/>
    <n v="0.3"/>
  </r>
  <r>
    <x v="0"/>
    <n v="1185732"/>
    <x v="111"/>
    <x v="4"/>
    <x v="18"/>
    <s v="Richmond"/>
    <x v="3"/>
    <n v="0.40000000000000013"/>
    <n v="4000"/>
    <n v="1600.0000000000005"/>
    <n v="560.00000000000011"/>
    <n v="0.35"/>
  </r>
  <r>
    <x v="0"/>
    <n v="1185732"/>
    <x v="111"/>
    <x v="4"/>
    <x v="18"/>
    <s v="Richmond"/>
    <x v="4"/>
    <n v="0.50000000000000011"/>
    <n v="4000"/>
    <n v="2000.0000000000005"/>
    <n v="800.00000000000011"/>
    <n v="0.39999999999999997"/>
  </r>
  <r>
    <x v="0"/>
    <n v="1185732"/>
    <x v="111"/>
    <x v="4"/>
    <x v="18"/>
    <s v="Richmond"/>
    <x v="5"/>
    <n v="0.55000000000000004"/>
    <n v="5250"/>
    <n v="2887.5000000000005"/>
    <n v="1588.1250000000005"/>
    <n v="0.55000000000000004"/>
  </r>
  <r>
    <x v="0"/>
    <n v="1185732"/>
    <x v="164"/>
    <x v="4"/>
    <x v="18"/>
    <s v="Richmond"/>
    <x v="0"/>
    <n v="0.50000000000000011"/>
    <n v="6750"/>
    <n v="3375.0000000000009"/>
    <n v="1687.5000000000005"/>
    <n v="0.5"/>
  </r>
  <r>
    <x v="0"/>
    <n v="1185732"/>
    <x v="164"/>
    <x v="4"/>
    <x v="18"/>
    <s v="Richmond"/>
    <x v="1"/>
    <n v="0.45000000000000012"/>
    <n v="5000"/>
    <n v="2250.0000000000005"/>
    <n v="900.00000000000011"/>
    <n v="0.39999999999999997"/>
  </r>
  <r>
    <x v="0"/>
    <n v="1185732"/>
    <x v="164"/>
    <x v="4"/>
    <x v="18"/>
    <s v="Richmond"/>
    <x v="2"/>
    <n v="0.45000000000000012"/>
    <n v="4450"/>
    <n v="2002.5000000000005"/>
    <n v="600.75000000000011"/>
    <n v="0.3"/>
  </r>
  <r>
    <x v="0"/>
    <n v="1185732"/>
    <x v="164"/>
    <x v="4"/>
    <x v="18"/>
    <s v="Richmond"/>
    <x v="3"/>
    <n v="0.45000000000000012"/>
    <n v="4750"/>
    <n v="2137.5000000000005"/>
    <n v="748.12500000000011"/>
    <n v="0.35"/>
  </r>
  <r>
    <x v="0"/>
    <n v="1185732"/>
    <x v="164"/>
    <x v="4"/>
    <x v="18"/>
    <s v="Richmond"/>
    <x v="4"/>
    <n v="0.6"/>
    <n v="4500"/>
    <n v="2700"/>
    <n v="1080"/>
    <n v="0.39999999999999997"/>
  </r>
  <r>
    <x v="0"/>
    <n v="1185732"/>
    <x v="164"/>
    <x v="4"/>
    <x v="18"/>
    <s v="Richmond"/>
    <x v="5"/>
    <n v="0.64999999999999991"/>
    <n v="6250"/>
    <n v="4062.4999999999995"/>
    <n v="2234.375"/>
    <n v="0.55000000000000004"/>
  </r>
  <r>
    <x v="0"/>
    <n v="1185732"/>
    <x v="165"/>
    <x v="4"/>
    <x v="18"/>
    <s v="Richmond"/>
    <x v="0"/>
    <n v="0.6"/>
    <n v="8500"/>
    <n v="5100"/>
    <n v="2550"/>
    <n v="0.5"/>
  </r>
  <r>
    <x v="0"/>
    <n v="1185732"/>
    <x v="165"/>
    <x v="4"/>
    <x v="18"/>
    <s v="Richmond"/>
    <x v="1"/>
    <n v="0.5"/>
    <n v="6500"/>
    <n v="3250"/>
    <n v="1300"/>
    <n v="0.39999999999999997"/>
  </r>
  <r>
    <x v="0"/>
    <n v="1185732"/>
    <x v="165"/>
    <x v="4"/>
    <x v="18"/>
    <s v="Richmond"/>
    <x v="2"/>
    <n v="0.5"/>
    <n v="6000"/>
    <n v="3000"/>
    <n v="900"/>
    <n v="0.3"/>
  </r>
  <r>
    <x v="0"/>
    <n v="1185732"/>
    <x v="165"/>
    <x v="4"/>
    <x v="18"/>
    <s v="Richmond"/>
    <x v="3"/>
    <n v="0.5"/>
    <n v="5500"/>
    <n v="2750"/>
    <n v="962.49999999999989"/>
    <n v="0.35"/>
  </r>
  <r>
    <x v="0"/>
    <n v="1185732"/>
    <x v="165"/>
    <x v="4"/>
    <x v="18"/>
    <s v="Richmond"/>
    <x v="4"/>
    <n v="0.6"/>
    <n v="5500"/>
    <n v="3300"/>
    <n v="1320"/>
    <n v="0.39999999999999997"/>
  </r>
  <r>
    <x v="0"/>
    <n v="1185732"/>
    <x v="165"/>
    <x v="4"/>
    <x v="18"/>
    <s v="Richmond"/>
    <x v="5"/>
    <n v="0.64999999999999991"/>
    <n v="6500"/>
    <n v="4224.9999999999991"/>
    <n v="2323.7499999999995"/>
    <n v="0.55000000000000004"/>
  </r>
  <r>
    <x v="0"/>
    <n v="1185732"/>
    <x v="166"/>
    <x v="3"/>
    <x v="19"/>
    <s v="Detroit"/>
    <x v="0"/>
    <n v="0.3"/>
    <n v="6250"/>
    <n v="1875"/>
    <n v="750"/>
    <n v="0.4"/>
  </r>
  <r>
    <x v="0"/>
    <n v="1185732"/>
    <x v="166"/>
    <x v="3"/>
    <x v="19"/>
    <s v="Detroit"/>
    <x v="1"/>
    <n v="0.3"/>
    <n v="4250"/>
    <n v="1275"/>
    <n v="446.25"/>
    <n v="0.35"/>
  </r>
  <r>
    <x v="0"/>
    <n v="1185732"/>
    <x v="166"/>
    <x v="3"/>
    <x v="19"/>
    <s v="Detroit"/>
    <x v="2"/>
    <n v="0.2"/>
    <n v="4250"/>
    <n v="850"/>
    <n v="297.5"/>
    <n v="0.35"/>
  </r>
  <r>
    <x v="0"/>
    <n v="1185732"/>
    <x v="166"/>
    <x v="3"/>
    <x v="19"/>
    <s v="Detroit"/>
    <x v="3"/>
    <n v="0.25000000000000006"/>
    <n v="2750"/>
    <n v="687.50000000000011"/>
    <n v="275.00000000000006"/>
    <n v="0.4"/>
  </r>
  <r>
    <x v="0"/>
    <n v="1185732"/>
    <x v="166"/>
    <x v="3"/>
    <x v="19"/>
    <s v="Detroit"/>
    <x v="4"/>
    <n v="0.39999999999999997"/>
    <n v="3250"/>
    <n v="1300"/>
    <n v="454.99999999999994"/>
    <n v="0.35"/>
  </r>
  <r>
    <x v="0"/>
    <n v="1185732"/>
    <x v="166"/>
    <x v="3"/>
    <x v="19"/>
    <s v="Detroit"/>
    <x v="5"/>
    <n v="0.3"/>
    <n v="4250"/>
    <n v="1275"/>
    <n v="637.5"/>
    <n v="0.5"/>
  </r>
  <r>
    <x v="0"/>
    <n v="1185732"/>
    <x v="167"/>
    <x v="3"/>
    <x v="19"/>
    <s v="Detroit"/>
    <x v="0"/>
    <n v="0.3"/>
    <n v="6750"/>
    <n v="2025"/>
    <n v="810"/>
    <n v="0.4"/>
  </r>
  <r>
    <x v="0"/>
    <n v="1185732"/>
    <x v="167"/>
    <x v="3"/>
    <x v="19"/>
    <s v="Detroit"/>
    <x v="1"/>
    <n v="0.3"/>
    <n v="3250"/>
    <n v="975"/>
    <n v="341.25"/>
    <n v="0.35"/>
  </r>
  <r>
    <x v="0"/>
    <n v="1185732"/>
    <x v="167"/>
    <x v="3"/>
    <x v="19"/>
    <s v="Detroit"/>
    <x v="2"/>
    <n v="0.2"/>
    <n v="3750"/>
    <n v="750"/>
    <n v="262.5"/>
    <n v="0.35"/>
  </r>
  <r>
    <x v="0"/>
    <n v="1185732"/>
    <x v="167"/>
    <x v="3"/>
    <x v="19"/>
    <s v="Detroit"/>
    <x v="3"/>
    <n v="0.25000000000000006"/>
    <n v="2500"/>
    <n v="625.00000000000011"/>
    <n v="250.00000000000006"/>
    <n v="0.4"/>
  </r>
  <r>
    <x v="0"/>
    <n v="1185732"/>
    <x v="167"/>
    <x v="3"/>
    <x v="19"/>
    <s v="Detroit"/>
    <x v="4"/>
    <n v="0.39999999999999997"/>
    <n v="3250"/>
    <n v="1300"/>
    <n v="454.99999999999994"/>
    <n v="0.35"/>
  </r>
  <r>
    <x v="0"/>
    <n v="1185732"/>
    <x v="167"/>
    <x v="3"/>
    <x v="19"/>
    <s v="Detroit"/>
    <x v="5"/>
    <n v="0.3"/>
    <n v="4000"/>
    <n v="1200"/>
    <n v="600"/>
    <n v="0.5"/>
  </r>
  <r>
    <x v="0"/>
    <n v="1185732"/>
    <x v="126"/>
    <x v="3"/>
    <x v="19"/>
    <s v="Detroit"/>
    <x v="0"/>
    <n v="0.35000000000000003"/>
    <n v="6200"/>
    <n v="2170"/>
    <n v="868"/>
    <n v="0.4"/>
  </r>
  <r>
    <x v="0"/>
    <n v="1185732"/>
    <x v="126"/>
    <x v="3"/>
    <x v="19"/>
    <s v="Detroit"/>
    <x v="1"/>
    <n v="0.35000000000000003"/>
    <n v="3000"/>
    <n v="1050"/>
    <n v="367.5"/>
    <n v="0.35"/>
  </r>
  <r>
    <x v="0"/>
    <n v="1185732"/>
    <x v="126"/>
    <x v="3"/>
    <x v="19"/>
    <s v="Detroit"/>
    <x v="2"/>
    <n v="0.25000000000000006"/>
    <n v="3500"/>
    <n v="875.00000000000023"/>
    <n v="306.25000000000006"/>
    <n v="0.35"/>
  </r>
  <r>
    <x v="0"/>
    <n v="1185732"/>
    <x v="126"/>
    <x v="3"/>
    <x v="19"/>
    <s v="Detroit"/>
    <x v="3"/>
    <n v="0.3"/>
    <n v="2000"/>
    <n v="600"/>
    <n v="240"/>
    <n v="0.4"/>
  </r>
  <r>
    <x v="0"/>
    <n v="1185732"/>
    <x v="126"/>
    <x v="3"/>
    <x v="19"/>
    <s v="Detroit"/>
    <x v="4"/>
    <n v="0.45"/>
    <n v="2500"/>
    <n v="1125"/>
    <n v="393.75"/>
    <n v="0.35"/>
  </r>
  <r>
    <x v="0"/>
    <n v="1185732"/>
    <x v="126"/>
    <x v="3"/>
    <x v="19"/>
    <s v="Detroit"/>
    <x v="5"/>
    <n v="0.35000000000000003"/>
    <n v="3500"/>
    <n v="1225.0000000000002"/>
    <n v="612.50000000000011"/>
    <n v="0.5"/>
  </r>
  <r>
    <x v="0"/>
    <n v="1185732"/>
    <x v="127"/>
    <x v="3"/>
    <x v="19"/>
    <s v="Detroit"/>
    <x v="0"/>
    <n v="0.35000000000000003"/>
    <n v="5750"/>
    <n v="2012.5000000000002"/>
    <n v="805.00000000000011"/>
    <n v="0.4"/>
  </r>
  <r>
    <x v="0"/>
    <n v="1185732"/>
    <x v="127"/>
    <x v="3"/>
    <x v="19"/>
    <s v="Detroit"/>
    <x v="1"/>
    <n v="0.30000000000000004"/>
    <n v="2750"/>
    <n v="825.00000000000011"/>
    <n v="288.75"/>
    <n v="0.35"/>
  </r>
  <r>
    <x v="0"/>
    <n v="1185732"/>
    <x v="127"/>
    <x v="3"/>
    <x v="19"/>
    <s v="Detroit"/>
    <x v="2"/>
    <n v="0.20000000000000007"/>
    <n v="2750"/>
    <n v="550.00000000000023"/>
    <n v="192.50000000000006"/>
    <n v="0.35"/>
  </r>
  <r>
    <x v="0"/>
    <n v="1185732"/>
    <x v="127"/>
    <x v="3"/>
    <x v="19"/>
    <s v="Detroit"/>
    <x v="3"/>
    <n v="0.25"/>
    <n v="2000"/>
    <n v="500"/>
    <n v="200"/>
    <n v="0.4"/>
  </r>
  <r>
    <x v="0"/>
    <n v="1185732"/>
    <x v="127"/>
    <x v="3"/>
    <x v="19"/>
    <s v="Detroit"/>
    <x v="4"/>
    <n v="0.4"/>
    <n v="2250"/>
    <n v="900"/>
    <n v="315"/>
    <n v="0.35"/>
  </r>
  <r>
    <x v="0"/>
    <n v="1185732"/>
    <x v="127"/>
    <x v="3"/>
    <x v="19"/>
    <s v="Detroit"/>
    <x v="5"/>
    <n v="0.30000000000000004"/>
    <n v="3500"/>
    <n v="1050.0000000000002"/>
    <n v="525.00000000000011"/>
    <n v="0.5"/>
  </r>
  <r>
    <x v="0"/>
    <n v="1185732"/>
    <x v="168"/>
    <x v="3"/>
    <x v="19"/>
    <s v="Detroit"/>
    <x v="0"/>
    <n v="0.4"/>
    <n v="6200"/>
    <n v="2480"/>
    <n v="992"/>
    <n v="0.4"/>
  </r>
  <r>
    <x v="0"/>
    <n v="1185732"/>
    <x v="168"/>
    <x v="3"/>
    <x v="19"/>
    <s v="Detroit"/>
    <x v="1"/>
    <n v="0.35000000000000009"/>
    <n v="3250"/>
    <n v="1137.5000000000002"/>
    <n v="398.12500000000006"/>
    <n v="0.35"/>
  </r>
  <r>
    <x v="0"/>
    <n v="1185732"/>
    <x v="168"/>
    <x v="3"/>
    <x v="19"/>
    <s v="Detroit"/>
    <x v="2"/>
    <n v="0.30000000000000004"/>
    <n v="3000"/>
    <n v="900.00000000000011"/>
    <n v="315"/>
    <n v="0.35"/>
  </r>
  <r>
    <x v="0"/>
    <n v="1185732"/>
    <x v="168"/>
    <x v="3"/>
    <x v="19"/>
    <s v="Detroit"/>
    <x v="3"/>
    <n v="0.30000000000000004"/>
    <n v="2250"/>
    <n v="675.00000000000011"/>
    <n v="270.00000000000006"/>
    <n v="0.4"/>
  </r>
  <r>
    <x v="0"/>
    <n v="1185732"/>
    <x v="168"/>
    <x v="3"/>
    <x v="19"/>
    <s v="Detroit"/>
    <x v="4"/>
    <n v="0.44999999999999996"/>
    <n v="2500"/>
    <n v="1125"/>
    <n v="393.75"/>
    <n v="0.35"/>
  </r>
  <r>
    <x v="0"/>
    <n v="1185732"/>
    <x v="168"/>
    <x v="3"/>
    <x v="19"/>
    <s v="Detroit"/>
    <x v="5"/>
    <n v="0.49999999999999994"/>
    <n v="3500"/>
    <n v="1749.9999999999998"/>
    <n v="874.99999999999989"/>
    <n v="0.5"/>
  </r>
  <r>
    <x v="0"/>
    <n v="1185732"/>
    <x v="169"/>
    <x v="3"/>
    <x v="19"/>
    <s v="Detroit"/>
    <x v="0"/>
    <n v="0.35000000000000003"/>
    <n v="6000"/>
    <n v="2100"/>
    <n v="840"/>
    <n v="0.4"/>
  </r>
  <r>
    <x v="0"/>
    <n v="1185732"/>
    <x v="169"/>
    <x v="3"/>
    <x v="19"/>
    <s v="Detroit"/>
    <x v="1"/>
    <n v="0.3000000000000001"/>
    <n v="3500"/>
    <n v="1050.0000000000005"/>
    <n v="367.50000000000011"/>
    <n v="0.35"/>
  </r>
  <r>
    <x v="0"/>
    <n v="1185732"/>
    <x v="169"/>
    <x v="3"/>
    <x v="19"/>
    <s v="Detroit"/>
    <x v="2"/>
    <n v="0.25000000000000006"/>
    <n v="3750"/>
    <n v="937.50000000000023"/>
    <n v="328.12500000000006"/>
    <n v="0.35"/>
  </r>
  <r>
    <x v="0"/>
    <n v="1185732"/>
    <x v="169"/>
    <x v="3"/>
    <x v="19"/>
    <s v="Detroit"/>
    <x v="3"/>
    <n v="0.25000000000000006"/>
    <n v="3500"/>
    <n v="875.00000000000023"/>
    <n v="350.00000000000011"/>
    <n v="0.4"/>
  </r>
  <r>
    <x v="0"/>
    <n v="1185732"/>
    <x v="169"/>
    <x v="3"/>
    <x v="19"/>
    <s v="Detroit"/>
    <x v="4"/>
    <n v="0.4"/>
    <n v="3500"/>
    <n v="1400"/>
    <n v="489.99999999999994"/>
    <n v="0.35"/>
  </r>
  <r>
    <x v="0"/>
    <n v="1185732"/>
    <x v="169"/>
    <x v="3"/>
    <x v="19"/>
    <s v="Detroit"/>
    <x v="5"/>
    <n v="0.45"/>
    <n v="5250"/>
    <n v="2362.5"/>
    <n v="1181.25"/>
    <n v="0.5"/>
  </r>
  <r>
    <x v="0"/>
    <n v="1185732"/>
    <x v="130"/>
    <x v="3"/>
    <x v="19"/>
    <s v="Detroit"/>
    <x v="0"/>
    <n v="0.4"/>
    <n v="7500"/>
    <n v="3000"/>
    <n v="1200"/>
    <n v="0.4"/>
  </r>
  <r>
    <x v="0"/>
    <n v="1185732"/>
    <x v="130"/>
    <x v="3"/>
    <x v="19"/>
    <s v="Detroit"/>
    <x v="1"/>
    <n v="0.35000000000000009"/>
    <n v="5000"/>
    <n v="1750.0000000000005"/>
    <n v="612.50000000000011"/>
    <n v="0.35"/>
  </r>
  <r>
    <x v="0"/>
    <n v="1185732"/>
    <x v="130"/>
    <x v="3"/>
    <x v="19"/>
    <s v="Detroit"/>
    <x v="2"/>
    <n v="0.30000000000000004"/>
    <n v="4250"/>
    <n v="1275.0000000000002"/>
    <n v="446.25000000000006"/>
    <n v="0.35"/>
  </r>
  <r>
    <x v="0"/>
    <n v="1185732"/>
    <x v="130"/>
    <x v="3"/>
    <x v="19"/>
    <s v="Detroit"/>
    <x v="3"/>
    <n v="0.30000000000000004"/>
    <n v="3750"/>
    <n v="1125.0000000000002"/>
    <n v="450.00000000000011"/>
    <n v="0.4"/>
  </r>
  <r>
    <x v="0"/>
    <n v="1185732"/>
    <x v="130"/>
    <x v="3"/>
    <x v="19"/>
    <s v="Detroit"/>
    <x v="4"/>
    <n v="0.4"/>
    <n v="3750"/>
    <n v="1500"/>
    <n v="525"/>
    <n v="0.35"/>
  </r>
  <r>
    <x v="0"/>
    <n v="1185732"/>
    <x v="130"/>
    <x v="3"/>
    <x v="19"/>
    <s v="Detroit"/>
    <x v="5"/>
    <n v="0.45"/>
    <n v="5500"/>
    <n v="2475"/>
    <n v="1237.5"/>
    <n v="0.5"/>
  </r>
  <r>
    <x v="0"/>
    <n v="1185732"/>
    <x v="131"/>
    <x v="3"/>
    <x v="19"/>
    <s v="Detroit"/>
    <x v="0"/>
    <n v="0.4"/>
    <n v="7000"/>
    <n v="2800"/>
    <n v="1120"/>
    <n v="0.4"/>
  </r>
  <r>
    <x v="0"/>
    <n v="1185732"/>
    <x v="131"/>
    <x v="3"/>
    <x v="19"/>
    <s v="Detroit"/>
    <x v="1"/>
    <n v="0.40000000000000008"/>
    <n v="4750"/>
    <n v="1900.0000000000005"/>
    <n v="665.00000000000011"/>
    <n v="0.35"/>
  </r>
  <r>
    <x v="0"/>
    <n v="1185732"/>
    <x v="131"/>
    <x v="3"/>
    <x v="19"/>
    <s v="Detroit"/>
    <x v="2"/>
    <n v="0.35000000000000003"/>
    <n v="4000"/>
    <n v="1400.0000000000002"/>
    <n v="490.00000000000006"/>
    <n v="0.35"/>
  </r>
  <r>
    <x v="0"/>
    <n v="1185732"/>
    <x v="131"/>
    <x v="3"/>
    <x v="19"/>
    <s v="Detroit"/>
    <x v="3"/>
    <n v="0.25000000000000006"/>
    <n v="3250"/>
    <n v="812.50000000000023"/>
    <n v="325.00000000000011"/>
    <n v="0.4"/>
  </r>
  <r>
    <x v="0"/>
    <n v="1185732"/>
    <x v="131"/>
    <x v="3"/>
    <x v="19"/>
    <s v="Detroit"/>
    <x v="4"/>
    <n v="0.35000000000000003"/>
    <n v="3000"/>
    <n v="1050"/>
    <n v="367.5"/>
    <n v="0.35"/>
  </r>
  <r>
    <x v="0"/>
    <n v="1185732"/>
    <x v="131"/>
    <x v="3"/>
    <x v="19"/>
    <s v="Detroit"/>
    <x v="5"/>
    <n v="0.4"/>
    <n v="4750"/>
    <n v="1900"/>
    <n v="950"/>
    <n v="0.5"/>
  </r>
  <r>
    <x v="0"/>
    <n v="1185732"/>
    <x v="170"/>
    <x v="3"/>
    <x v="19"/>
    <s v="Detroit"/>
    <x v="0"/>
    <n v="0.35000000000000003"/>
    <n v="6000"/>
    <n v="2100"/>
    <n v="840"/>
    <n v="0.4"/>
  </r>
  <r>
    <x v="0"/>
    <n v="1185732"/>
    <x v="170"/>
    <x v="3"/>
    <x v="19"/>
    <s v="Detroit"/>
    <x v="1"/>
    <n v="0.3000000000000001"/>
    <n v="4000"/>
    <n v="1200.0000000000005"/>
    <n v="420.00000000000011"/>
    <n v="0.35"/>
  </r>
  <r>
    <x v="0"/>
    <n v="1185732"/>
    <x v="170"/>
    <x v="3"/>
    <x v="19"/>
    <s v="Detroit"/>
    <x v="2"/>
    <n v="0.15000000000000002"/>
    <n v="3000"/>
    <n v="450.00000000000006"/>
    <n v="157.5"/>
    <n v="0.35"/>
  </r>
  <r>
    <x v="0"/>
    <n v="1185732"/>
    <x v="170"/>
    <x v="3"/>
    <x v="19"/>
    <s v="Detroit"/>
    <x v="3"/>
    <n v="0.15000000000000002"/>
    <n v="2750"/>
    <n v="412.50000000000006"/>
    <n v="165.00000000000003"/>
    <n v="0.4"/>
  </r>
  <r>
    <x v="0"/>
    <n v="1185732"/>
    <x v="170"/>
    <x v="3"/>
    <x v="19"/>
    <s v="Detroit"/>
    <x v="4"/>
    <n v="0.25"/>
    <n v="2750"/>
    <n v="687.5"/>
    <n v="240.62499999999997"/>
    <n v="0.35"/>
  </r>
  <r>
    <x v="0"/>
    <n v="1185732"/>
    <x v="170"/>
    <x v="3"/>
    <x v="19"/>
    <s v="Detroit"/>
    <x v="5"/>
    <n v="0.30000000000000004"/>
    <n v="3500"/>
    <n v="1050.0000000000002"/>
    <n v="525.00000000000011"/>
    <n v="0.5"/>
  </r>
  <r>
    <x v="0"/>
    <n v="1185732"/>
    <x v="171"/>
    <x v="3"/>
    <x v="19"/>
    <s v="Detroit"/>
    <x v="0"/>
    <n v="0.35"/>
    <n v="5250"/>
    <n v="1837.4999999999998"/>
    <n v="735"/>
    <n v="0.4"/>
  </r>
  <r>
    <x v="0"/>
    <n v="1185732"/>
    <x v="171"/>
    <x v="3"/>
    <x v="19"/>
    <s v="Detroit"/>
    <x v="1"/>
    <n v="0.25"/>
    <n v="3500"/>
    <n v="875"/>
    <n v="306.25"/>
    <n v="0.35"/>
  </r>
  <r>
    <x v="0"/>
    <n v="1185732"/>
    <x v="171"/>
    <x v="3"/>
    <x v="19"/>
    <s v="Detroit"/>
    <x v="2"/>
    <n v="0.25"/>
    <n v="2500"/>
    <n v="625"/>
    <n v="218.75"/>
    <n v="0.35"/>
  </r>
  <r>
    <x v="0"/>
    <n v="1185732"/>
    <x v="171"/>
    <x v="3"/>
    <x v="19"/>
    <s v="Detroit"/>
    <x v="3"/>
    <n v="0.25"/>
    <n v="2250"/>
    <n v="562.5"/>
    <n v="225"/>
    <n v="0.4"/>
  </r>
  <r>
    <x v="0"/>
    <n v="1185732"/>
    <x v="171"/>
    <x v="3"/>
    <x v="19"/>
    <s v="Detroit"/>
    <x v="4"/>
    <n v="0.35"/>
    <n v="2250"/>
    <n v="787.5"/>
    <n v="275.625"/>
    <n v="0.35"/>
  </r>
  <r>
    <x v="0"/>
    <n v="1185732"/>
    <x v="171"/>
    <x v="3"/>
    <x v="19"/>
    <s v="Detroit"/>
    <x v="5"/>
    <n v="0.39999999999999991"/>
    <n v="3500"/>
    <n v="1399.9999999999998"/>
    <n v="699.99999999999989"/>
    <n v="0.5"/>
  </r>
  <r>
    <x v="0"/>
    <n v="1185732"/>
    <x v="134"/>
    <x v="3"/>
    <x v="19"/>
    <s v="Detroit"/>
    <x v="0"/>
    <n v="0.35000000000000003"/>
    <n v="5000"/>
    <n v="1750.0000000000002"/>
    <n v="700.00000000000011"/>
    <n v="0.4"/>
  </r>
  <r>
    <x v="0"/>
    <n v="1185732"/>
    <x v="134"/>
    <x v="3"/>
    <x v="19"/>
    <s v="Detroit"/>
    <x v="1"/>
    <n v="0.25000000000000006"/>
    <n v="3500"/>
    <n v="875.00000000000023"/>
    <n v="306.25000000000006"/>
    <n v="0.35"/>
  </r>
  <r>
    <x v="0"/>
    <n v="1185732"/>
    <x v="134"/>
    <x v="3"/>
    <x v="19"/>
    <s v="Detroit"/>
    <x v="2"/>
    <n v="0.25000000000000006"/>
    <n v="2950"/>
    <n v="737.50000000000011"/>
    <n v="258.125"/>
    <n v="0.35"/>
  </r>
  <r>
    <x v="0"/>
    <n v="1185732"/>
    <x v="134"/>
    <x v="3"/>
    <x v="19"/>
    <s v="Detroit"/>
    <x v="3"/>
    <n v="0.25000000000000006"/>
    <n v="3250"/>
    <n v="812.50000000000023"/>
    <n v="325.00000000000011"/>
    <n v="0.4"/>
  </r>
  <r>
    <x v="0"/>
    <n v="1185732"/>
    <x v="134"/>
    <x v="3"/>
    <x v="19"/>
    <s v="Detroit"/>
    <x v="4"/>
    <n v="0.44999999999999996"/>
    <n v="3000"/>
    <n v="1349.9999999999998"/>
    <n v="472.49999999999989"/>
    <n v="0.35"/>
  </r>
  <r>
    <x v="0"/>
    <n v="1185732"/>
    <x v="134"/>
    <x v="3"/>
    <x v="19"/>
    <s v="Detroit"/>
    <x v="5"/>
    <n v="0.49999999999999983"/>
    <n v="4000"/>
    <n v="1999.9999999999993"/>
    <n v="999.99999999999966"/>
    <n v="0.5"/>
  </r>
  <r>
    <x v="0"/>
    <n v="1185732"/>
    <x v="135"/>
    <x v="3"/>
    <x v="19"/>
    <s v="Detroit"/>
    <x v="0"/>
    <n v="0.44999999999999996"/>
    <n v="6500"/>
    <n v="2924.9999999999995"/>
    <n v="1169.9999999999998"/>
    <n v="0.4"/>
  </r>
  <r>
    <x v="0"/>
    <n v="1185732"/>
    <x v="135"/>
    <x v="3"/>
    <x v="19"/>
    <s v="Detroit"/>
    <x v="1"/>
    <n v="0.35000000000000003"/>
    <n v="4500"/>
    <n v="1575.0000000000002"/>
    <n v="551.25"/>
    <n v="0.35"/>
  </r>
  <r>
    <x v="0"/>
    <n v="1185732"/>
    <x v="135"/>
    <x v="3"/>
    <x v="19"/>
    <s v="Detroit"/>
    <x v="2"/>
    <n v="0.35000000000000003"/>
    <n v="4000"/>
    <n v="1400.0000000000002"/>
    <n v="490.00000000000006"/>
    <n v="0.35"/>
  </r>
  <r>
    <x v="0"/>
    <n v="1185732"/>
    <x v="135"/>
    <x v="3"/>
    <x v="19"/>
    <s v="Detroit"/>
    <x v="3"/>
    <n v="0.35000000000000003"/>
    <n v="3500"/>
    <n v="1225.0000000000002"/>
    <n v="490.00000000000011"/>
    <n v="0.4"/>
  </r>
  <r>
    <x v="0"/>
    <n v="1185732"/>
    <x v="135"/>
    <x v="3"/>
    <x v="19"/>
    <s v="Detroit"/>
    <x v="4"/>
    <n v="0.44999999999999996"/>
    <n v="3500"/>
    <n v="1574.9999999999998"/>
    <n v="551.24999999999989"/>
    <n v="0.35"/>
  </r>
  <r>
    <x v="0"/>
    <n v="1185732"/>
    <x v="135"/>
    <x v="3"/>
    <x v="19"/>
    <s v="Detroit"/>
    <x v="5"/>
    <n v="0.49999999999999983"/>
    <n v="4500"/>
    <n v="2249.9999999999991"/>
    <n v="1124.9999999999995"/>
    <n v="0.5"/>
  </r>
  <r>
    <x v="0"/>
    <n v="1185732"/>
    <x v="118"/>
    <x v="3"/>
    <x v="20"/>
    <s v="St. Louis"/>
    <x v="0"/>
    <n v="0.25"/>
    <n v="6750"/>
    <n v="1687.5"/>
    <n v="675"/>
    <n v="0.4"/>
  </r>
  <r>
    <x v="0"/>
    <n v="1185732"/>
    <x v="118"/>
    <x v="3"/>
    <x v="20"/>
    <s v="St. Louis"/>
    <x v="1"/>
    <n v="0.25"/>
    <n v="4750"/>
    <n v="1187.5"/>
    <n v="415.625"/>
    <n v="0.35"/>
  </r>
  <r>
    <x v="0"/>
    <n v="1185732"/>
    <x v="118"/>
    <x v="3"/>
    <x v="20"/>
    <s v="St. Louis"/>
    <x v="2"/>
    <n v="0.15000000000000002"/>
    <n v="4750"/>
    <n v="712.50000000000011"/>
    <n v="249.37500000000003"/>
    <n v="0.35"/>
  </r>
  <r>
    <x v="0"/>
    <n v="1185732"/>
    <x v="118"/>
    <x v="3"/>
    <x v="20"/>
    <s v="St. Louis"/>
    <x v="3"/>
    <n v="0.20000000000000007"/>
    <n v="3250"/>
    <n v="650.00000000000023"/>
    <n v="260.00000000000011"/>
    <n v="0.4"/>
  </r>
  <r>
    <x v="0"/>
    <n v="1185732"/>
    <x v="118"/>
    <x v="3"/>
    <x v="20"/>
    <s v="St. Louis"/>
    <x v="4"/>
    <n v="0.35"/>
    <n v="3750"/>
    <n v="1312.5"/>
    <n v="459.37499999999994"/>
    <n v="0.35"/>
  </r>
  <r>
    <x v="0"/>
    <n v="1185732"/>
    <x v="118"/>
    <x v="3"/>
    <x v="20"/>
    <s v="St. Louis"/>
    <x v="5"/>
    <n v="0.25"/>
    <n v="4750"/>
    <n v="1187.5"/>
    <n v="593.75"/>
    <n v="0.5"/>
  </r>
  <r>
    <x v="0"/>
    <n v="1185732"/>
    <x v="119"/>
    <x v="3"/>
    <x v="20"/>
    <s v="St. Louis"/>
    <x v="0"/>
    <n v="0.25"/>
    <n v="7250"/>
    <n v="1812.5"/>
    <n v="725"/>
    <n v="0.4"/>
  </r>
  <r>
    <x v="0"/>
    <n v="1185732"/>
    <x v="119"/>
    <x v="3"/>
    <x v="20"/>
    <s v="St. Louis"/>
    <x v="1"/>
    <n v="0.25"/>
    <n v="3750"/>
    <n v="937.5"/>
    <n v="328.125"/>
    <n v="0.35"/>
  </r>
  <r>
    <x v="0"/>
    <n v="1185732"/>
    <x v="119"/>
    <x v="3"/>
    <x v="20"/>
    <s v="St. Louis"/>
    <x v="2"/>
    <n v="0.15000000000000002"/>
    <n v="4250"/>
    <n v="637.50000000000011"/>
    <n v="223.12500000000003"/>
    <n v="0.35"/>
  </r>
  <r>
    <x v="0"/>
    <n v="1185732"/>
    <x v="119"/>
    <x v="3"/>
    <x v="20"/>
    <s v="St. Louis"/>
    <x v="3"/>
    <n v="0.20000000000000007"/>
    <n v="3000"/>
    <n v="600.00000000000023"/>
    <n v="240.00000000000011"/>
    <n v="0.4"/>
  </r>
  <r>
    <x v="0"/>
    <n v="1185732"/>
    <x v="119"/>
    <x v="3"/>
    <x v="20"/>
    <s v="St. Louis"/>
    <x v="4"/>
    <n v="0.35"/>
    <n v="3750"/>
    <n v="1312.5"/>
    <n v="459.37499999999994"/>
    <n v="0.35"/>
  </r>
  <r>
    <x v="0"/>
    <n v="1185732"/>
    <x v="119"/>
    <x v="3"/>
    <x v="20"/>
    <s v="St. Louis"/>
    <x v="5"/>
    <n v="0.25"/>
    <n v="4500"/>
    <n v="1125"/>
    <n v="562.5"/>
    <n v="0.5"/>
  </r>
  <r>
    <x v="0"/>
    <n v="1185732"/>
    <x v="2"/>
    <x v="3"/>
    <x v="20"/>
    <s v="St. Louis"/>
    <x v="0"/>
    <n v="0.30000000000000004"/>
    <n v="6700"/>
    <n v="2010.0000000000002"/>
    <n v="804.00000000000011"/>
    <n v="0.4"/>
  </r>
  <r>
    <x v="0"/>
    <n v="1185732"/>
    <x v="2"/>
    <x v="3"/>
    <x v="20"/>
    <s v="St. Louis"/>
    <x v="1"/>
    <n v="0.30000000000000004"/>
    <n v="3500"/>
    <n v="1050.0000000000002"/>
    <n v="367.50000000000006"/>
    <n v="0.35"/>
  </r>
  <r>
    <x v="0"/>
    <n v="1185732"/>
    <x v="2"/>
    <x v="3"/>
    <x v="20"/>
    <s v="St. Louis"/>
    <x v="2"/>
    <n v="0.20000000000000007"/>
    <n v="4000"/>
    <n v="800.00000000000023"/>
    <n v="280.00000000000006"/>
    <n v="0.35"/>
  </r>
  <r>
    <x v="0"/>
    <n v="1185732"/>
    <x v="2"/>
    <x v="3"/>
    <x v="20"/>
    <s v="St. Louis"/>
    <x v="3"/>
    <n v="0.25"/>
    <n v="2500"/>
    <n v="625"/>
    <n v="250"/>
    <n v="0.4"/>
  </r>
  <r>
    <x v="0"/>
    <n v="1185732"/>
    <x v="2"/>
    <x v="3"/>
    <x v="20"/>
    <s v="St. Louis"/>
    <x v="4"/>
    <n v="0.4"/>
    <n v="3000"/>
    <n v="1200"/>
    <n v="420"/>
    <n v="0.35"/>
  </r>
  <r>
    <x v="0"/>
    <n v="1185732"/>
    <x v="2"/>
    <x v="3"/>
    <x v="20"/>
    <s v="St. Louis"/>
    <x v="5"/>
    <n v="0.30000000000000004"/>
    <n v="4000"/>
    <n v="1200.0000000000002"/>
    <n v="600.00000000000011"/>
    <n v="0.5"/>
  </r>
  <r>
    <x v="0"/>
    <n v="1185732"/>
    <x v="3"/>
    <x v="3"/>
    <x v="20"/>
    <s v="St. Louis"/>
    <x v="0"/>
    <n v="0.30000000000000004"/>
    <n v="6250"/>
    <n v="1875.0000000000002"/>
    <n v="750.00000000000011"/>
    <n v="0.4"/>
  </r>
  <r>
    <x v="0"/>
    <n v="1185732"/>
    <x v="3"/>
    <x v="3"/>
    <x v="20"/>
    <s v="St. Louis"/>
    <x v="1"/>
    <n v="0.25000000000000006"/>
    <n v="3250"/>
    <n v="812.50000000000023"/>
    <n v="284.37500000000006"/>
    <n v="0.35"/>
  </r>
  <r>
    <x v="0"/>
    <n v="1185732"/>
    <x v="3"/>
    <x v="3"/>
    <x v="20"/>
    <s v="St. Louis"/>
    <x v="2"/>
    <n v="0.15000000000000008"/>
    <n v="3250"/>
    <n v="487.50000000000023"/>
    <n v="170.62500000000006"/>
    <n v="0.35"/>
  </r>
  <r>
    <x v="0"/>
    <n v="1185732"/>
    <x v="3"/>
    <x v="3"/>
    <x v="20"/>
    <s v="St. Louis"/>
    <x v="3"/>
    <n v="0.2"/>
    <n v="2500"/>
    <n v="500"/>
    <n v="200"/>
    <n v="0.4"/>
  </r>
  <r>
    <x v="0"/>
    <n v="1185732"/>
    <x v="3"/>
    <x v="3"/>
    <x v="20"/>
    <s v="St. Louis"/>
    <x v="4"/>
    <n v="0.35000000000000003"/>
    <n v="2750"/>
    <n v="962.50000000000011"/>
    <n v="336.875"/>
    <n v="0.35"/>
  </r>
  <r>
    <x v="0"/>
    <n v="1185732"/>
    <x v="3"/>
    <x v="3"/>
    <x v="20"/>
    <s v="St. Louis"/>
    <x v="5"/>
    <n v="0.25000000000000006"/>
    <n v="4000"/>
    <n v="1000.0000000000002"/>
    <n v="500.00000000000011"/>
    <n v="0.5"/>
  </r>
  <r>
    <x v="0"/>
    <n v="1185732"/>
    <x v="120"/>
    <x v="3"/>
    <x v="20"/>
    <s v="St. Louis"/>
    <x v="0"/>
    <n v="0.35000000000000003"/>
    <n v="6700"/>
    <n v="2345"/>
    <n v="938"/>
    <n v="0.4"/>
  </r>
  <r>
    <x v="0"/>
    <n v="1185732"/>
    <x v="120"/>
    <x v="3"/>
    <x v="20"/>
    <s v="St. Louis"/>
    <x v="1"/>
    <n v="0.3000000000000001"/>
    <n v="3750"/>
    <n v="1125.0000000000005"/>
    <n v="393.75000000000011"/>
    <n v="0.35"/>
  </r>
  <r>
    <x v="0"/>
    <n v="1185732"/>
    <x v="120"/>
    <x v="3"/>
    <x v="20"/>
    <s v="St. Louis"/>
    <x v="2"/>
    <n v="0.25000000000000006"/>
    <n v="3500"/>
    <n v="875.00000000000023"/>
    <n v="306.25000000000006"/>
    <n v="0.35"/>
  </r>
  <r>
    <x v="0"/>
    <n v="1185732"/>
    <x v="120"/>
    <x v="3"/>
    <x v="20"/>
    <s v="St. Louis"/>
    <x v="3"/>
    <n v="0.25000000000000006"/>
    <n v="2750"/>
    <n v="687.50000000000011"/>
    <n v="275.00000000000006"/>
    <n v="0.4"/>
  </r>
  <r>
    <x v="0"/>
    <n v="1185732"/>
    <x v="120"/>
    <x v="3"/>
    <x v="20"/>
    <s v="St. Louis"/>
    <x v="4"/>
    <n v="0.39999999999999997"/>
    <n v="3000"/>
    <n v="1200"/>
    <n v="420"/>
    <n v="0.35"/>
  </r>
  <r>
    <x v="0"/>
    <n v="1185732"/>
    <x v="120"/>
    <x v="3"/>
    <x v="20"/>
    <s v="St. Louis"/>
    <x v="5"/>
    <n v="0.44999999999999996"/>
    <n v="4000"/>
    <n v="1799.9999999999998"/>
    <n v="899.99999999999989"/>
    <n v="0.5"/>
  </r>
  <r>
    <x v="0"/>
    <n v="1185732"/>
    <x v="121"/>
    <x v="3"/>
    <x v="20"/>
    <s v="St. Louis"/>
    <x v="0"/>
    <n v="0.30000000000000004"/>
    <n v="6500"/>
    <n v="1950.0000000000002"/>
    <n v="780.00000000000011"/>
    <n v="0.4"/>
  </r>
  <r>
    <x v="0"/>
    <n v="1185732"/>
    <x v="121"/>
    <x v="3"/>
    <x v="20"/>
    <s v="St. Louis"/>
    <x v="1"/>
    <n v="0.25000000000000011"/>
    <n v="4000"/>
    <n v="1000.0000000000005"/>
    <n v="350.00000000000011"/>
    <n v="0.35"/>
  </r>
  <r>
    <x v="0"/>
    <n v="1185732"/>
    <x v="121"/>
    <x v="3"/>
    <x v="20"/>
    <s v="St. Louis"/>
    <x v="2"/>
    <n v="0.20000000000000007"/>
    <n v="4250"/>
    <n v="850.00000000000023"/>
    <n v="297.50000000000006"/>
    <n v="0.35"/>
  </r>
  <r>
    <x v="0"/>
    <n v="1185732"/>
    <x v="121"/>
    <x v="3"/>
    <x v="20"/>
    <s v="St. Louis"/>
    <x v="3"/>
    <n v="0.20000000000000007"/>
    <n v="4000"/>
    <n v="800.00000000000023"/>
    <n v="320.00000000000011"/>
    <n v="0.4"/>
  </r>
  <r>
    <x v="0"/>
    <n v="1185732"/>
    <x v="121"/>
    <x v="3"/>
    <x v="20"/>
    <s v="St. Louis"/>
    <x v="4"/>
    <n v="0.35000000000000003"/>
    <n v="4000"/>
    <n v="1400.0000000000002"/>
    <n v="490.00000000000006"/>
    <n v="0.35"/>
  </r>
  <r>
    <x v="0"/>
    <n v="1185732"/>
    <x v="121"/>
    <x v="3"/>
    <x v="20"/>
    <s v="St. Louis"/>
    <x v="5"/>
    <n v="0.4"/>
    <n v="5750"/>
    <n v="2300"/>
    <n v="1150"/>
    <n v="0.5"/>
  </r>
  <r>
    <x v="0"/>
    <n v="1185732"/>
    <x v="6"/>
    <x v="3"/>
    <x v="20"/>
    <s v="St. Louis"/>
    <x v="0"/>
    <n v="0.35000000000000003"/>
    <n v="8000"/>
    <n v="2800.0000000000005"/>
    <n v="1120.0000000000002"/>
    <n v="0.4"/>
  </r>
  <r>
    <x v="0"/>
    <n v="1185732"/>
    <x v="6"/>
    <x v="3"/>
    <x v="20"/>
    <s v="St. Louis"/>
    <x v="1"/>
    <n v="0.3000000000000001"/>
    <n v="5500"/>
    <n v="1650.0000000000005"/>
    <n v="577.50000000000011"/>
    <n v="0.35"/>
  </r>
  <r>
    <x v="0"/>
    <n v="1185732"/>
    <x v="6"/>
    <x v="3"/>
    <x v="20"/>
    <s v="St. Louis"/>
    <x v="2"/>
    <n v="0.25000000000000006"/>
    <n v="4750"/>
    <n v="1187.5000000000002"/>
    <n v="415.62500000000006"/>
    <n v="0.35"/>
  </r>
  <r>
    <x v="0"/>
    <n v="1185732"/>
    <x v="6"/>
    <x v="3"/>
    <x v="20"/>
    <s v="St. Louis"/>
    <x v="3"/>
    <n v="0.25000000000000006"/>
    <n v="4250"/>
    <n v="1062.5000000000002"/>
    <n v="425.00000000000011"/>
    <n v="0.4"/>
  </r>
  <r>
    <x v="0"/>
    <n v="1185732"/>
    <x v="6"/>
    <x v="3"/>
    <x v="20"/>
    <s v="St. Louis"/>
    <x v="4"/>
    <n v="0.35000000000000003"/>
    <n v="4250"/>
    <n v="1487.5000000000002"/>
    <n v="520.625"/>
    <n v="0.35"/>
  </r>
  <r>
    <x v="0"/>
    <n v="1185732"/>
    <x v="6"/>
    <x v="3"/>
    <x v="20"/>
    <s v="St. Louis"/>
    <x v="5"/>
    <n v="0.4"/>
    <n v="6000"/>
    <n v="2400"/>
    <n v="1200"/>
    <n v="0.5"/>
  </r>
  <r>
    <x v="0"/>
    <n v="1185732"/>
    <x v="7"/>
    <x v="3"/>
    <x v="20"/>
    <s v="St. Louis"/>
    <x v="0"/>
    <n v="0.35000000000000003"/>
    <n v="7500"/>
    <n v="2625.0000000000005"/>
    <n v="1050.0000000000002"/>
    <n v="0.4"/>
  </r>
  <r>
    <x v="0"/>
    <n v="1185732"/>
    <x v="7"/>
    <x v="3"/>
    <x v="20"/>
    <s v="St. Louis"/>
    <x v="1"/>
    <n v="0.35000000000000009"/>
    <n v="5250"/>
    <n v="1837.5000000000005"/>
    <n v="643.12500000000011"/>
    <n v="0.35"/>
  </r>
  <r>
    <x v="0"/>
    <n v="1185732"/>
    <x v="7"/>
    <x v="3"/>
    <x v="20"/>
    <s v="St. Louis"/>
    <x v="2"/>
    <n v="0.30000000000000004"/>
    <n v="4500"/>
    <n v="1350.0000000000002"/>
    <n v="472.50000000000006"/>
    <n v="0.35"/>
  </r>
  <r>
    <x v="0"/>
    <n v="1185732"/>
    <x v="7"/>
    <x v="3"/>
    <x v="20"/>
    <s v="St. Louis"/>
    <x v="3"/>
    <n v="0.20000000000000007"/>
    <n v="3750"/>
    <n v="750.00000000000023"/>
    <n v="300.00000000000011"/>
    <n v="0.4"/>
  </r>
  <r>
    <x v="0"/>
    <n v="1185732"/>
    <x v="7"/>
    <x v="3"/>
    <x v="20"/>
    <s v="St. Louis"/>
    <x v="4"/>
    <n v="0.30000000000000004"/>
    <n v="3500"/>
    <n v="1050.0000000000002"/>
    <n v="367.50000000000006"/>
    <n v="0.35"/>
  </r>
  <r>
    <x v="0"/>
    <n v="1185732"/>
    <x v="7"/>
    <x v="3"/>
    <x v="20"/>
    <s v="St. Louis"/>
    <x v="5"/>
    <n v="0.35000000000000003"/>
    <n v="5250"/>
    <n v="1837.5000000000002"/>
    <n v="918.75000000000011"/>
    <n v="0.5"/>
  </r>
  <r>
    <x v="0"/>
    <n v="1185732"/>
    <x v="122"/>
    <x v="3"/>
    <x v="20"/>
    <s v="St. Louis"/>
    <x v="0"/>
    <n v="0.30000000000000004"/>
    <n v="6500"/>
    <n v="1950.0000000000002"/>
    <n v="780.00000000000011"/>
    <n v="0.4"/>
  </r>
  <r>
    <x v="0"/>
    <n v="1185732"/>
    <x v="122"/>
    <x v="3"/>
    <x v="20"/>
    <s v="St. Louis"/>
    <x v="1"/>
    <n v="0.25000000000000011"/>
    <n v="4500"/>
    <n v="1125.0000000000005"/>
    <n v="393.75000000000011"/>
    <n v="0.35"/>
  </r>
  <r>
    <x v="0"/>
    <n v="1185732"/>
    <x v="122"/>
    <x v="3"/>
    <x v="20"/>
    <s v="St. Louis"/>
    <x v="2"/>
    <n v="0.10000000000000002"/>
    <n v="3500"/>
    <n v="350.00000000000006"/>
    <n v="122.50000000000001"/>
    <n v="0.35"/>
  </r>
  <r>
    <x v="0"/>
    <n v="1185732"/>
    <x v="122"/>
    <x v="3"/>
    <x v="20"/>
    <s v="St. Louis"/>
    <x v="3"/>
    <n v="0.10000000000000002"/>
    <n v="3250"/>
    <n v="325.00000000000006"/>
    <n v="130.00000000000003"/>
    <n v="0.4"/>
  </r>
  <r>
    <x v="0"/>
    <n v="1185732"/>
    <x v="122"/>
    <x v="3"/>
    <x v="20"/>
    <s v="St. Louis"/>
    <x v="4"/>
    <n v="0.2"/>
    <n v="3250"/>
    <n v="650"/>
    <n v="227.49999999999997"/>
    <n v="0.35"/>
  </r>
  <r>
    <x v="0"/>
    <n v="1185732"/>
    <x v="122"/>
    <x v="3"/>
    <x v="20"/>
    <s v="St. Louis"/>
    <x v="5"/>
    <n v="0.25000000000000006"/>
    <n v="4000"/>
    <n v="1000.0000000000002"/>
    <n v="500.00000000000011"/>
    <n v="0.5"/>
  </r>
  <r>
    <x v="0"/>
    <n v="1185732"/>
    <x v="123"/>
    <x v="3"/>
    <x v="20"/>
    <s v="St. Louis"/>
    <x v="0"/>
    <n v="0.3"/>
    <n v="5750"/>
    <n v="1725"/>
    <n v="690"/>
    <n v="0.4"/>
  </r>
  <r>
    <x v="0"/>
    <n v="1185732"/>
    <x v="123"/>
    <x v="3"/>
    <x v="20"/>
    <s v="St. Louis"/>
    <x v="1"/>
    <n v="0.2"/>
    <n v="4000"/>
    <n v="800"/>
    <n v="280"/>
    <n v="0.35"/>
  </r>
  <r>
    <x v="0"/>
    <n v="1185732"/>
    <x v="123"/>
    <x v="3"/>
    <x v="20"/>
    <s v="St. Louis"/>
    <x v="2"/>
    <n v="0.2"/>
    <n v="3000"/>
    <n v="600"/>
    <n v="210"/>
    <n v="0.35"/>
  </r>
  <r>
    <x v="0"/>
    <n v="1185732"/>
    <x v="123"/>
    <x v="3"/>
    <x v="20"/>
    <s v="St. Louis"/>
    <x v="3"/>
    <n v="0.2"/>
    <n v="2750"/>
    <n v="550"/>
    <n v="220"/>
    <n v="0.4"/>
  </r>
  <r>
    <x v="0"/>
    <n v="1185732"/>
    <x v="123"/>
    <x v="3"/>
    <x v="20"/>
    <s v="St. Louis"/>
    <x v="4"/>
    <n v="0.3"/>
    <n v="2750"/>
    <n v="825"/>
    <n v="288.75"/>
    <n v="0.35"/>
  </r>
  <r>
    <x v="0"/>
    <n v="1185732"/>
    <x v="123"/>
    <x v="3"/>
    <x v="20"/>
    <s v="St. Louis"/>
    <x v="5"/>
    <n v="0.34999999999999992"/>
    <n v="4000"/>
    <n v="1399.9999999999998"/>
    <n v="699.99999999999989"/>
    <n v="0.5"/>
  </r>
  <r>
    <x v="0"/>
    <n v="1185732"/>
    <x v="10"/>
    <x v="3"/>
    <x v="20"/>
    <s v="St. Louis"/>
    <x v="0"/>
    <n v="0.30000000000000004"/>
    <n v="5500"/>
    <n v="1650.0000000000002"/>
    <n v="660.00000000000011"/>
    <n v="0.4"/>
  </r>
  <r>
    <x v="0"/>
    <n v="1185732"/>
    <x v="10"/>
    <x v="3"/>
    <x v="20"/>
    <s v="St. Louis"/>
    <x v="1"/>
    <n v="0.20000000000000007"/>
    <n v="4000"/>
    <n v="800.00000000000023"/>
    <n v="280.00000000000006"/>
    <n v="0.35"/>
  </r>
  <r>
    <x v="0"/>
    <n v="1185732"/>
    <x v="10"/>
    <x v="3"/>
    <x v="20"/>
    <s v="St. Louis"/>
    <x v="2"/>
    <n v="0.20000000000000007"/>
    <n v="3450"/>
    <n v="690.00000000000023"/>
    <n v="241.50000000000006"/>
    <n v="0.35"/>
  </r>
  <r>
    <x v="0"/>
    <n v="1185732"/>
    <x v="10"/>
    <x v="3"/>
    <x v="20"/>
    <s v="St. Louis"/>
    <x v="3"/>
    <n v="0.20000000000000007"/>
    <n v="3750"/>
    <n v="750.00000000000023"/>
    <n v="300.00000000000011"/>
    <n v="0.4"/>
  </r>
  <r>
    <x v="0"/>
    <n v="1185732"/>
    <x v="10"/>
    <x v="3"/>
    <x v="20"/>
    <s v="St. Louis"/>
    <x v="4"/>
    <n v="0.39999999999999997"/>
    <n v="3500"/>
    <n v="1399.9999999999998"/>
    <n v="489.99999999999989"/>
    <n v="0.35"/>
  </r>
  <r>
    <x v="0"/>
    <n v="1185732"/>
    <x v="10"/>
    <x v="3"/>
    <x v="20"/>
    <s v="St. Louis"/>
    <x v="5"/>
    <n v="0.44999999999999984"/>
    <n v="4500"/>
    <n v="2024.9999999999993"/>
    <n v="1012.4999999999997"/>
    <n v="0.5"/>
  </r>
  <r>
    <x v="0"/>
    <n v="1185732"/>
    <x v="11"/>
    <x v="3"/>
    <x v="20"/>
    <s v="St. Louis"/>
    <x v="0"/>
    <n v="0.39999999999999997"/>
    <n v="7000"/>
    <n v="2799.9999999999995"/>
    <n v="1119.9999999999998"/>
    <n v="0.4"/>
  </r>
  <r>
    <x v="0"/>
    <n v="1185732"/>
    <x v="11"/>
    <x v="3"/>
    <x v="20"/>
    <s v="St. Louis"/>
    <x v="1"/>
    <n v="0.30000000000000004"/>
    <n v="5000"/>
    <n v="1500.0000000000002"/>
    <n v="525"/>
    <n v="0.35"/>
  </r>
  <r>
    <x v="0"/>
    <n v="1185732"/>
    <x v="11"/>
    <x v="3"/>
    <x v="20"/>
    <s v="St. Louis"/>
    <x v="2"/>
    <n v="0.30000000000000004"/>
    <n v="4500"/>
    <n v="1350.0000000000002"/>
    <n v="472.50000000000006"/>
    <n v="0.35"/>
  </r>
  <r>
    <x v="0"/>
    <n v="1185732"/>
    <x v="11"/>
    <x v="3"/>
    <x v="20"/>
    <s v="St. Louis"/>
    <x v="3"/>
    <n v="0.30000000000000004"/>
    <n v="4000"/>
    <n v="1200.0000000000002"/>
    <n v="480.00000000000011"/>
    <n v="0.4"/>
  </r>
  <r>
    <x v="0"/>
    <n v="1185732"/>
    <x v="11"/>
    <x v="3"/>
    <x v="20"/>
    <s v="St. Louis"/>
    <x v="4"/>
    <n v="0.39999999999999997"/>
    <n v="4000"/>
    <n v="1599.9999999999998"/>
    <n v="559.99999999999989"/>
    <n v="0.35"/>
  </r>
  <r>
    <x v="0"/>
    <n v="1185732"/>
    <x v="11"/>
    <x v="3"/>
    <x v="20"/>
    <s v="St. Louis"/>
    <x v="5"/>
    <n v="0.44999999999999984"/>
    <n v="5000"/>
    <n v="2249.9999999999991"/>
    <n v="1124.9999999999995"/>
    <n v="0.5"/>
  </r>
  <r>
    <x v="2"/>
    <n v="1128299"/>
    <x v="145"/>
    <x v="2"/>
    <x v="21"/>
    <s v="Salt Lake City"/>
    <x v="0"/>
    <n v="0.30000000000000004"/>
    <n v="3500"/>
    <n v="1050.0000000000002"/>
    <n v="367.50000000000006"/>
    <n v="0.35"/>
  </r>
  <r>
    <x v="2"/>
    <n v="1128299"/>
    <x v="145"/>
    <x v="2"/>
    <x v="21"/>
    <s v="Salt Lake City"/>
    <x v="1"/>
    <n v="0.4"/>
    <n v="3500"/>
    <n v="1400"/>
    <n v="489.99999999999994"/>
    <n v="0.35"/>
  </r>
  <r>
    <x v="2"/>
    <n v="1128299"/>
    <x v="145"/>
    <x v="2"/>
    <x v="21"/>
    <s v="Salt Lake City"/>
    <x v="2"/>
    <n v="0.4"/>
    <n v="3500"/>
    <n v="1400"/>
    <n v="489.99999999999994"/>
    <n v="0.35"/>
  </r>
  <r>
    <x v="2"/>
    <n v="1128299"/>
    <x v="145"/>
    <x v="2"/>
    <x v="21"/>
    <s v="Salt Lake City"/>
    <x v="3"/>
    <n v="0.4"/>
    <n v="2000"/>
    <n v="800"/>
    <n v="280"/>
    <n v="0.35"/>
  </r>
  <r>
    <x v="2"/>
    <n v="1128299"/>
    <x v="145"/>
    <x v="2"/>
    <x v="21"/>
    <s v="Salt Lake City"/>
    <x v="4"/>
    <n v="0.45000000000000007"/>
    <n v="1500"/>
    <n v="675.00000000000011"/>
    <n v="270.00000000000006"/>
    <n v="0.4"/>
  </r>
  <r>
    <x v="2"/>
    <n v="1128299"/>
    <x v="145"/>
    <x v="2"/>
    <x v="21"/>
    <s v="Salt Lake City"/>
    <x v="5"/>
    <n v="0.4"/>
    <n v="4000"/>
    <n v="1600"/>
    <n v="480"/>
    <n v="0.3"/>
  </r>
  <r>
    <x v="2"/>
    <n v="1128299"/>
    <x v="146"/>
    <x v="2"/>
    <x v="21"/>
    <s v="Salt Lake City"/>
    <x v="0"/>
    <n v="0.30000000000000004"/>
    <n v="4500"/>
    <n v="1350.0000000000002"/>
    <n v="472.50000000000006"/>
    <n v="0.35"/>
  </r>
  <r>
    <x v="2"/>
    <n v="1128299"/>
    <x v="146"/>
    <x v="2"/>
    <x v="21"/>
    <s v="Salt Lake City"/>
    <x v="1"/>
    <n v="0.4"/>
    <n v="3500"/>
    <n v="1400"/>
    <n v="489.99999999999994"/>
    <n v="0.35"/>
  </r>
  <r>
    <x v="2"/>
    <n v="1128299"/>
    <x v="146"/>
    <x v="2"/>
    <x v="21"/>
    <s v="Salt Lake City"/>
    <x v="2"/>
    <n v="0.4"/>
    <n v="3500"/>
    <n v="1400"/>
    <n v="489.99999999999994"/>
    <n v="0.35"/>
  </r>
  <r>
    <x v="2"/>
    <n v="1128299"/>
    <x v="146"/>
    <x v="2"/>
    <x v="21"/>
    <s v="Salt Lake City"/>
    <x v="3"/>
    <n v="0.4"/>
    <n v="2000"/>
    <n v="800"/>
    <n v="280"/>
    <n v="0.35"/>
  </r>
  <r>
    <x v="2"/>
    <n v="1128299"/>
    <x v="146"/>
    <x v="2"/>
    <x v="21"/>
    <s v="Salt Lake City"/>
    <x v="4"/>
    <n v="0.45000000000000007"/>
    <n v="1250"/>
    <n v="562.50000000000011"/>
    <n v="225.00000000000006"/>
    <n v="0.4"/>
  </r>
  <r>
    <x v="2"/>
    <n v="1128299"/>
    <x v="146"/>
    <x v="2"/>
    <x v="21"/>
    <s v="Salt Lake City"/>
    <x v="5"/>
    <n v="0.4"/>
    <n v="3250"/>
    <n v="1300"/>
    <n v="390"/>
    <n v="0.3"/>
  </r>
  <r>
    <x v="2"/>
    <n v="1128299"/>
    <x v="147"/>
    <x v="2"/>
    <x v="21"/>
    <s v="Salt Lake City"/>
    <x v="0"/>
    <n v="0.4"/>
    <n v="4750"/>
    <n v="1900"/>
    <n v="665"/>
    <n v="0.35"/>
  </r>
  <r>
    <x v="2"/>
    <n v="1128299"/>
    <x v="147"/>
    <x v="2"/>
    <x v="21"/>
    <s v="Salt Lake City"/>
    <x v="1"/>
    <n v="0.5"/>
    <n v="3250"/>
    <n v="1625"/>
    <n v="568.75"/>
    <n v="0.35"/>
  </r>
  <r>
    <x v="2"/>
    <n v="1128299"/>
    <x v="147"/>
    <x v="2"/>
    <x v="21"/>
    <s v="Salt Lake City"/>
    <x v="2"/>
    <n v="0.54999999999999993"/>
    <n v="3500"/>
    <n v="1924.9999999999998"/>
    <n v="673.74999999999989"/>
    <n v="0.35"/>
  </r>
  <r>
    <x v="2"/>
    <n v="1128299"/>
    <x v="147"/>
    <x v="2"/>
    <x v="21"/>
    <s v="Salt Lake City"/>
    <x v="3"/>
    <n v="0.5"/>
    <n v="2500"/>
    <n v="1250"/>
    <n v="437.5"/>
    <n v="0.35"/>
  </r>
  <r>
    <x v="2"/>
    <n v="1128299"/>
    <x v="147"/>
    <x v="2"/>
    <x v="21"/>
    <s v="Salt Lake City"/>
    <x v="4"/>
    <n v="0.55000000000000004"/>
    <n v="1000"/>
    <n v="550"/>
    <n v="220"/>
    <n v="0.4"/>
  </r>
  <r>
    <x v="2"/>
    <n v="1128299"/>
    <x v="147"/>
    <x v="2"/>
    <x v="21"/>
    <s v="Salt Lake City"/>
    <x v="5"/>
    <n v="0.5"/>
    <n v="3000"/>
    <n v="1500"/>
    <n v="450"/>
    <n v="0.3"/>
  </r>
  <r>
    <x v="2"/>
    <n v="1128299"/>
    <x v="148"/>
    <x v="2"/>
    <x v="21"/>
    <s v="Salt Lake City"/>
    <x v="0"/>
    <n v="0.55000000000000004"/>
    <n v="4750"/>
    <n v="2612.5"/>
    <n v="914.37499999999989"/>
    <n v="0.35"/>
  </r>
  <r>
    <x v="2"/>
    <n v="1128299"/>
    <x v="148"/>
    <x v="2"/>
    <x v="21"/>
    <s v="Salt Lake City"/>
    <x v="1"/>
    <n v="0.60000000000000009"/>
    <n v="2750"/>
    <n v="1650.0000000000002"/>
    <n v="577.5"/>
    <n v="0.35"/>
  </r>
  <r>
    <x v="2"/>
    <n v="1128299"/>
    <x v="148"/>
    <x v="2"/>
    <x v="21"/>
    <s v="Salt Lake City"/>
    <x v="2"/>
    <n v="0.60000000000000009"/>
    <n v="3250"/>
    <n v="1950.0000000000002"/>
    <n v="682.5"/>
    <n v="0.35"/>
  </r>
  <r>
    <x v="2"/>
    <n v="1128299"/>
    <x v="148"/>
    <x v="2"/>
    <x v="21"/>
    <s v="Salt Lake City"/>
    <x v="3"/>
    <n v="0.45000000000000007"/>
    <n v="2250"/>
    <n v="1012.5000000000001"/>
    <n v="354.375"/>
    <n v="0.35"/>
  </r>
  <r>
    <x v="2"/>
    <n v="1128299"/>
    <x v="148"/>
    <x v="2"/>
    <x v="21"/>
    <s v="Salt Lake City"/>
    <x v="4"/>
    <n v="0.50000000000000011"/>
    <n v="1250"/>
    <n v="625.00000000000011"/>
    <n v="250.00000000000006"/>
    <n v="0.4"/>
  </r>
  <r>
    <x v="2"/>
    <n v="1128299"/>
    <x v="148"/>
    <x v="2"/>
    <x v="21"/>
    <s v="Salt Lake City"/>
    <x v="5"/>
    <n v="0.65000000000000013"/>
    <n v="3000"/>
    <n v="1950.0000000000005"/>
    <n v="585.00000000000011"/>
    <n v="0.3"/>
  </r>
  <r>
    <x v="2"/>
    <n v="1128299"/>
    <x v="149"/>
    <x v="2"/>
    <x v="21"/>
    <s v="Salt Lake City"/>
    <x v="0"/>
    <n v="0.5"/>
    <n v="5000"/>
    <n v="2500"/>
    <n v="875"/>
    <n v="0.35"/>
  </r>
  <r>
    <x v="2"/>
    <n v="1128299"/>
    <x v="149"/>
    <x v="2"/>
    <x v="21"/>
    <s v="Salt Lake City"/>
    <x v="1"/>
    <n v="0.55000000000000004"/>
    <n v="3500"/>
    <n v="1925.0000000000002"/>
    <n v="673.75"/>
    <n v="0.35"/>
  </r>
  <r>
    <x v="2"/>
    <n v="1128299"/>
    <x v="149"/>
    <x v="2"/>
    <x v="21"/>
    <s v="Salt Lake City"/>
    <x v="2"/>
    <n v="0.55000000000000004"/>
    <n v="3500"/>
    <n v="1925.0000000000002"/>
    <n v="673.75"/>
    <n v="0.35"/>
  </r>
  <r>
    <x v="2"/>
    <n v="1128299"/>
    <x v="149"/>
    <x v="2"/>
    <x v="21"/>
    <s v="Salt Lake City"/>
    <x v="3"/>
    <n v="0.5"/>
    <n v="2750"/>
    <n v="1375"/>
    <n v="481.24999999999994"/>
    <n v="0.35"/>
  </r>
  <r>
    <x v="2"/>
    <n v="1128299"/>
    <x v="149"/>
    <x v="2"/>
    <x v="21"/>
    <s v="Salt Lake City"/>
    <x v="4"/>
    <n v="0.44999999999999996"/>
    <n v="1750"/>
    <n v="787.49999999999989"/>
    <n v="315"/>
    <n v="0.4"/>
  </r>
  <r>
    <x v="2"/>
    <n v="1128299"/>
    <x v="149"/>
    <x v="2"/>
    <x v="21"/>
    <s v="Salt Lake City"/>
    <x v="5"/>
    <n v="0.6"/>
    <n v="5250"/>
    <n v="3150"/>
    <n v="945"/>
    <n v="0.3"/>
  </r>
  <r>
    <x v="2"/>
    <n v="1128299"/>
    <x v="150"/>
    <x v="2"/>
    <x v="21"/>
    <s v="Salt Lake City"/>
    <x v="0"/>
    <n v="0.54999999999999993"/>
    <n v="7750"/>
    <n v="4262.4999999999991"/>
    <n v="1491.8749999999995"/>
    <n v="0.35"/>
  </r>
  <r>
    <x v="2"/>
    <n v="1128299"/>
    <x v="150"/>
    <x v="2"/>
    <x v="21"/>
    <s v="Salt Lake City"/>
    <x v="1"/>
    <n v="0.64999999999999991"/>
    <n v="6500"/>
    <n v="4224.9999999999991"/>
    <n v="1478.7499999999995"/>
    <n v="0.35"/>
  </r>
  <r>
    <x v="2"/>
    <n v="1128299"/>
    <x v="150"/>
    <x v="2"/>
    <x v="21"/>
    <s v="Salt Lake City"/>
    <x v="2"/>
    <n v="0.79999999999999993"/>
    <n v="6500"/>
    <n v="5200"/>
    <n v="1819.9999999999998"/>
    <n v="0.35"/>
  </r>
  <r>
    <x v="2"/>
    <n v="1128299"/>
    <x v="150"/>
    <x v="2"/>
    <x v="21"/>
    <s v="Salt Lake City"/>
    <x v="3"/>
    <n v="0.79999999999999993"/>
    <n v="5250"/>
    <n v="4200"/>
    <n v="1470"/>
    <n v="0.35"/>
  </r>
  <r>
    <x v="2"/>
    <n v="1128299"/>
    <x v="150"/>
    <x v="2"/>
    <x v="21"/>
    <s v="Salt Lake City"/>
    <x v="4"/>
    <n v="0.9"/>
    <n v="4000"/>
    <n v="3600"/>
    <n v="1440"/>
    <n v="0.4"/>
  </r>
  <r>
    <x v="2"/>
    <n v="1128299"/>
    <x v="150"/>
    <x v="2"/>
    <x v="21"/>
    <s v="Salt Lake City"/>
    <x v="5"/>
    <n v="1.05"/>
    <n v="7000"/>
    <n v="7350"/>
    <n v="2205"/>
    <n v="0.3"/>
  </r>
  <r>
    <x v="2"/>
    <n v="1128299"/>
    <x v="151"/>
    <x v="2"/>
    <x v="21"/>
    <s v="Salt Lake City"/>
    <x v="0"/>
    <n v="0.85"/>
    <n v="8500"/>
    <n v="7225"/>
    <n v="2528.75"/>
    <n v="0.35"/>
  </r>
  <r>
    <x v="2"/>
    <n v="1128299"/>
    <x v="151"/>
    <x v="2"/>
    <x v="21"/>
    <s v="Salt Lake City"/>
    <x v="1"/>
    <n v="0.9"/>
    <n v="7000"/>
    <n v="6300"/>
    <n v="2205"/>
    <n v="0.35"/>
  </r>
  <r>
    <x v="2"/>
    <n v="1128299"/>
    <x v="151"/>
    <x v="2"/>
    <x v="21"/>
    <s v="Salt Lake City"/>
    <x v="2"/>
    <n v="0.9"/>
    <n v="6500"/>
    <n v="5850"/>
    <n v="2047.4999999999998"/>
    <n v="0.35"/>
  </r>
  <r>
    <x v="2"/>
    <n v="1128299"/>
    <x v="151"/>
    <x v="2"/>
    <x v="21"/>
    <s v="Salt Lake City"/>
    <x v="3"/>
    <n v="0.85"/>
    <n v="5500"/>
    <n v="4675"/>
    <n v="1636.25"/>
    <n v="0.35"/>
  </r>
  <r>
    <x v="2"/>
    <n v="1128299"/>
    <x v="151"/>
    <x v="2"/>
    <x v="21"/>
    <s v="Salt Lake City"/>
    <x v="4"/>
    <n v="0.9"/>
    <n v="6000"/>
    <n v="5400"/>
    <n v="2160"/>
    <n v="0.4"/>
  </r>
  <r>
    <x v="2"/>
    <n v="1128299"/>
    <x v="151"/>
    <x v="2"/>
    <x v="21"/>
    <s v="Salt Lake City"/>
    <x v="5"/>
    <n v="1.05"/>
    <n v="6000"/>
    <n v="6300"/>
    <n v="1890"/>
    <n v="0.3"/>
  </r>
  <r>
    <x v="2"/>
    <n v="1128299"/>
    <x v="152"/>
    <x v="2"/>
    <x v="21"/>
    <s v="Salt Lake City"/>
    <x v="0"/>
    <n v="0.9"/>
    <n v="8000"/>
    <n v="7200"/>
    <n v="2520"/>
    <n v="0.35"/>
  </r>
  <r>
    <x v="2"/>
    <n v="1128299"/>
    <x v="152"/>
    <x v="2"/>
    <x v="21"/>
    <s v="Salt Lake City"/>
    <x v="1"/>
    <n v="0.8"/>
    <n v="7750"/>
    <n v="6200"/>
    <n v="2170"/>
    <n v="0.35"/>
  </r>
  <r>
    <x v="2"/>
    <n v="1128299"/>
    <x v="152"/>
    <x v="2"/>
    <x v="21"/>
    <s v="Salt Lake City"/>
    <x v="2"/>
    <n v="0.70000000000000007"/>
    <n v="6500"/>
    <n v="4550"/>
    <n v="1592.5"/>
    <n v="0.35"/>
  </r>
  <r>
    <x v="2"/>
    <n v="1128299"/>
    <x v="152"/>
    <x v="2"/>
    <x v="21"/>
    <s v="Salt Lake City"/>
    <x v="3"/>
    <n v="0.70000000000000007"/>
    <n v="4250"/>
    <n v="2975.0000000000005"/>
    <n v="1041.25"/>
    <n v="0.35"/>
  </r>
  <r>
    <x v="2"/>
    <n v="1128299"/>
    <x v="152"/>
    <x v="2"/>
    <x v="21"/>
    <s v="Salt Lake City"/>
    <x v="4"/>
    <n v="0.7"/>
    <n v="4250"/>
    <n v="2975"/>
    <n v="1190"/>
    <n v="0.4"/>
  </r>
  <r>
    <x v="2"/>
    <n v="1128299"/>
    <x v="152"/>
    <x v="2"/>
    <x v="21"/>
    <s v="Salt Lake City"/>
    <x v="5"/>
    <n v="0.75"/>
    <n v="2500"/>
    <n v="1875"/>
    <n v="562.5"/>
    <n v="0.3"/>
  </r>
  <r>
    <x v="2"/>
    <n v="1128299"/>
    <x v="153"/>
    <x v="2"/>
    <x v="21"/>
    <s v="Salt Lake City"/>
    <x v="0"/>
    <n v="0.50000000000000011"/>
    <n v="4500"/>
    <n v="2250.0000000000005"/>
    <n v="787.50000000000011"/>
    <n v="0.35"/>
  </r>
  <r>
    <x v="2"/>
    <n v="1128299"/>
    <x v="153"/>
    <x v="2"/>
    <x v="21"/>
    <s v="Salt Lake City"/>
    <x v="1"/>
    <n v="0.55000000000000016"/>
    <n v="4500"/>
    <n v="2475.0000000000009"/>
    <n v="866.25000000000023"/>
    <n v="0.35"/>
  </r>
  <r>
    <x v="2"/>
    <n v="1128299"/>
    <x v="153"/>
    <x v="2"/>
    <x v="21"/>
    <s v="Salt Lake City"/>
    <x v="2"/>
    <n v="0.50000000000000011"/>
    <n v="2500"/>
    <n v="1250.0000000000002"/>
    <n v="437.50000000000006"/>
    <n v="0.35"/>
  </r>
  <r>
    <x v="2"/>
    <n v="1128299"/>
    <x v="153"/>
    <x v="2"/>
    <x v="21"/>
    <s v="Salt Lake City"/>
    <x v="3"/>
    <n v="0.50000000000000011"/>
    <n v="2000"/>
    <n v="1000.0000000000002"/>
    <n v="350.00000000000006"/>
    <n v="0.35"/>
  </r>
  <r>
    <x v="2"/>
    <n v="1128299"/>
    <x v="153"/>
    <x v="2"/>
    <x v="21"/>
    <s v="Salt Lake City"/>
    <x v="4"/>
    <n v="0.60000000000000009"/>
    <n v="2250"/>
    <n v="1350.0000000000002"/>
    <n v="540.00000000000011"/>
    <n v="0.4"/>
  </r>
  <r>
    <x v="2"/>
    <n v="1128299"/>
    <x v="153"/>
    <x v="2"/>
    <x v="21"/>
    <s v="Salt Lake City"/>
    <x v="5"/>
    <n v="0.44999999999999996"/>
    <n v="2500"/>
    <n v="1125"/>
    <n v="337.5"/>
    <n v="0.3"/>
  </r>
  <r>
    <x v="2"/>
    <n v="1128299"/>
    <x v="154"/>
    <x v="2"/>
    <x v="21"/>
    <s v="Salt Lake City"/>
    <x v="0"/>
    <n v="0.4"/>
    <n v="3500"/>
    <n v="1400"/>
    <n v="489.99999999999994"/>
    <n v="0.35"/>
  </r>
  <r>
    <x v="2"/>
    <n v="1128299"/>
    <x v="154"/>
    <x v="2"/>
    <x v="21"/>
    <s v="Salt Lake City"/>
    <x v="1"/>
    <n v="0.55000000000000016"/>
    <n v="5250"/>
    <n v="2887.5000000000009"/>
    <n v="1010.6250000000002"/>
    <n v="0.35"/>
  </r>
  <r>
    <x v="2"/>
    <n v="1128299"/>
    <x v="154"/>
    <x v="2"/>
    <x v="21"/>
    <s v="Salt Lake City"/>
    <x v="2"/>
    <n v="0.50000000000000011"/>
    <n v="3500"/>
    <n v="1750.0000000000005"/>
    <n v="612.50000000000011"/>
    <n v="0.35"/>
  </r>
  <r>
    <x v="2"/>
    <n v="1128299"/>
    <x v="154"/>
    <x v="2"/>
    <x v="21"/>
    <s v="Salt Lake City"/>
    <x v="3"/>
    <n v="0.45000000000000007"/>
    <n v="3250"/>
    <n v="1462.5000000000002"/>
    <n v="511.87500000000006"/>
    <n v="0.35"/>
  </r>
  <r>
    <x v="2"/>
    <n v="1128299"/>
    <x v="154"/>
    <x v="2"/>
    <x v="21"/>
    <s v="Salt Lake City"/>
    <x v="4"/>
    <n v="0.55000000000000004"/>
    <n v="3000"/>
    <n v="1650.0000000000002"/>
    <n v="660.00000000000011"/>
    <n v="0.4"/>
  </r>
  <r>
    <x v="2"/>
    <n v="1128299"/>
    <x v="154"/>
    <x v="2"/>
    <x v="21"/>
    <s v="Salt Lake City"/>
    <x v="5"/>
    <n v="0.60000000000000009"/>
    <n v="3500"/>
    <n v="2100.0000000000005"/>
    <n v="630.00000000000011"/>
    <n v="0.3"/>
  </r>
  <r>
    <x v="2"/>
    <n v="1128299"/>
    <x v="155"/>
    <x v="2"/>
    <x v="21"/>
    <s v="Salt Lake City"/>
    <x v="0"/>
    <n v="0.45000000000000007"/>
    <n v="5750"/>
    <n v="2587.5000000000005"/>
    <n v="905.62500000000011"/>
    <n v="0.35"/>
  </r>
  <r>
    <x v="2"/>
    <n v="1128299"/>
    <x v="155"/>
    <x v="2"/>
    <x v="21"/>
    <s v="Salt Lake City"/>
    <x v="1"/>
    <n v="0.50000000000000011"/>
    <n v="6500"/>
    <n v="3250.0000000000009"/>
    <n v="1137.5000000000002"/>
    <n v="0.35"/>
  </r>
  <r>
    <x v="2"/>
    <n v="1128299"/>
    <x v="155"/>
    <x v="2"/>
    <x v="21"/>
    <s v="Salt Lake City"/>
    <x v="2"/>
    <n v="0.45000000000000007"/>
    <n v="4750"/>
    <n v="2137.5000000000005"/>
    <n v="748.12500000000011"/>
    <n v="0.35"/>
  </r>
  <r>
    <x v="2"/>
    <n v="1128299"/>
    <x v="155"/>
    <x v="2"/>
    <x v="21"/>
    <s v="Salt Lake City"/>
    <x v="3"/>
    <n v="0.55000000000000016"/>
    <n v="4500"/>
    <n v="2475.0000000000009"/>
    <n v="866.25000000000023"/>
    <n v="0.35"/>
  </r>
  <r>
    <x v="2"/>
    <n v="1128299"/>
    <x v="155"/>
    <x v="2"/>
    <x v="21"/>
    <s v="Salt Lake City"/>
    <x v="4"/>
    <n v="0.75000000000000011"/>
    <n v="4250"/>
    <n v="3187.5000000000005"/>
    <n v="1275.0000000000002"/>
    <n v="0.4"/>
  </r>
  <r>
    <x v="2"/>
    <n v="1128299"/>
    <x v="155"/>
    <x v="2"/>
    <x v="21"/>
    <s v="Salt Lake City"/>
    <x v="5"/>
    <n v="0.80000000000000016"/>
    <n v="5500"/>
    <n v="4400.0000000000009"/>
    <n v="1320.0000000000002"/>
    <n v="0.3"/>
  </r>
  <r>
    <x v="2"/>
    <n v="1128299"/>
    <x v="156"/>
    <x v="2"/>
    <x v="21"/>
    <s v="Salt Lake City"/>
    <x v="0"/>
    <n v="0.65000000000000013"/>
    <n v="7500"/>
    <n v="4875.0000000000009"/>
    <n v="1706.2500000000002"/>
    <n v="0.35"/>
  </r>
  <r>
    <x v="2"/>
    <n v="1128299"/>
    <x v="156"/>
    <x v="2"/>
    <x v="21"/>
    <s v="Salt Lake City"/>
    <x v="1"/>
    <n v="0.75000000000000022"/>
    <n v="7500"/>
    <n v="5625.0000000000018"/>
    <n v="1968.7500000000005"/>
    <n v="0.35"/>
  </r>
  <r>
    <x v="2"/>
    <n v="1128299"/>
    <x v="156"/>
    <x v="2"/>
    <x v="21"/>
    <s v="Salt Lake City"/>
    <x v="2"/>
    <n v="0.70000000000000018"/>
    <n v="5500"/>
    <n v="3850.0000000000009"/>
    <n v="1347.5000000000002"/>
    <n v="0.35"/>
  </r>
  <r>
    <x v="2"/>
    <n v="1128299"/>
    <x v="156"/>
    <x v="2"/>
    <x v="21"/>
    <s v="Salt Lake City"/>
    <x v="3"/>
    <n v="0.70000000000000018"/>
    <n v="5500"/>
    <n v="3850.0000000000009"/>
    <n v="1347.5000000000002"/>
    <n v="0.35"/>
  </r>
  <r>
    <x v="2"/>
    <n v="1128299"/>
    <x v="156"/>
    <x v="2"/>
    <x v="21"/>
    <s v="Salt Lake City"/>
    <x v="4"/>
    <n v="0.80000000000000016"/>
    <n v="4750"/>
    <n v="3800.0000000000009"/>
    <n v="1520.0000000000005"/>
    <n v="0.4"/>
  </r>
  <r>
    <x v="2"/>
    <n v="1128299"/>
    <x v="156"/>
    <x v="2"/>
    <x v="21"/>
    <s v="Salt Lake City"/>
    <x v="5"/>
    <n v="0.8500000000000002"/>
    <n v="5750"/>
    <n v="4887.5000000000009"/>
    <n v="1466.2500000000002"/>
    <n v="0.3"/>
  </r>
  <r>
    <x v="2"/>
    <n v="1128299"/>
    <x v="102"/>
    <x v="2"/>
    <x v="22"/>
    <s v="Portland"/>
    <x v="0"/>
    <n v="0.35000000000000003"/>
    <n v="4000"/>
    <n v="1400.0000000000002"/>
    <n v="560"/>
    <n v="0.39999999999999997"/>
  </r>
  <r>
    <x v="2"/>
    <n v="1128299"/>
    <x v="102"/>
    <x v="2"/>
    <x v="22"/>
    <s v="Portland"/>
    <x v="1"/>
    <n v="0.45"/>
    <n v="4000"/>
    <n v="1800"/>
    <n v="719.99999999999989"/>
    <n v="0.39999999999999997"/>
  </r>
  <r>
    <x v="2"/>
    <n v="1128299"/>
    <x v="102"/>
    <x v="2"/>
    <x v="22"/>
    <s v="Portland"/>
    <x v="2"/>
    <n v="0.45"/>
    <n v="4000"/>
    <n v="1800"/>
    <n v="719.99999999999989"/>
    <n v="0.39999999999999997"/>
  </r>
  <r>
    <x v="2"/>
    <n v="1128299"/>
    <x v="102"/>
    <x v="2"/>
    <x v="22"/>
    <s v="Portland"/>
    <x v="3"/>
    <n v="0.45"/>
    <n v="2500"/>
    <n v="1125"/>
    <n v="449.99999999999994"/>
    <n v="0.39999999999999997"/>
  </r>
  <r>
    <x v="2"/>
    <n v="1128299"/>
    <x v="102"/>
    <x v="2"/>
    <x v="22"/>
    <s v="Portland"/>
    <x v="4"/>
    <n v="0.50000000000000011"/>
    <n v="2000"/>
    <n v="1000.0000000000002"/>
    <n v="450.00000000000011"/>
    <n v="0.45"/>
  </r>
  <r>
    <x v="2"/>
    <n v="1128299"/>
    <x v="102"/>
    <x v="2"/>
    <x v="22"/>
    <s v="Portland"/>
    <x v="5"/>
    <n v="0.45"/>
    <n v="4500"/>
    <n v="2025"/>
    <n v="708.75"/>
    <n v="0.35"/>
  </r>
  <r>
    <x v="2"/>
    <n v="1128299"/>
    <x v="103"/>
    <x v="2"/>
    <x v="22"/>
    <s v="Portland"/>
    <x v="0"/>
    <n v="0.35000000000000003"/>
    <n v="5000"/>
    <n v="1750.0000000000002"/>
    <n v="700"/>
    <n v="0.39999999999999997"/>
  </r>
  <r>
    <x v="2"/>
    <n v="1128299"/>
    <x v="103"/>
    <x v="2"/>
    <x v="22"/>
    <s v="Portland"/>
    <x v="1"/>
    <n v="0.45"/>
    <n v="4000"/>
    <n v="1800"/>
    <n v="719.99999999999989"/>
    <n v="0.39999999999999997"/>
  </r>
  <r>
    <x v="2"/>
    <n v="1128299"/>
    <x v="103"/>
    <x v="2"/>
    <x v="22"/>
    <s v="Portland"/>
    <x v="2"/>
    <n v="0.45"/>
    <n v="4000"/>
    <n v="1800"/>
    <n v="719.99999999999989"/>
    <n v="0.39999999999999997"/>
  </r>
  <r>
    <x v="2"/>
    <n v="1128299"/>
    <x v="103"/>
    <x v="2"/>
    <x v="22"/>
    <s v="Portland"/>
    <x v="3"/>
    <n v="0.45"/>
    <n v="2500"/>
    <n v="1125"/>
    <n v="449.99999999999994"/>
    <n v="0.39999999999999997"/>
  </r>
  <r>
    <x v="2"/>
    <n v="1128299"/>
    <x v="103"/>
    <x v="2"/>
    <x v="22"/>
    <s v="Portland"/>
    <x v="4"/>
    <n v="0.50000000000000011"/>
    <n v="1750"/>
    <n v="875.00000000000023"/>
    <n v="393.75000000000011"/>
    <n v="0.45"/>
  </r>
  <r>
    <x v="2"/>
    <n v="1128299"/>
    <x v="103"/>
    <x v="2"/>
    <x v="22"/>
    <s v="Portland"/>
    <x v="5"/>
    <n v="0.45"/>
    <n v="3750"/>
    <n v="1687.5"/>
    <n v="590.625"/>
    <n v="0.35"/>
  </r>
  <r>
    <x v="2"/>
    <n v="1128299"/>
    <x v="104"/>
    <x v="2"/>
    <x v="22"/>
    <s v="Portland"/>
    <x v="0"/>
    <n v="0.45"/>
    <n v="5250"/>
    <n v="2362.5"/>
    <n v="944.99999999999989"/>
    <n v="0.39999999999999997"/>
  </r>
  <r>
    <x v="2"/>
    <n v="1128299"/>
    <x v="104"/>
    <x v="2"/>
    <x v="22"/>
    <s v="Portland"/>
    <x v="1"/>
    <n v="0.55000000000000004"/>
    <n v="3750"/>
    <n v="2062.5"/>
    <n v="824.99999999999989"/>
    <n v="0.39999999999999997"/>
  </r>
  <r>
    <x v="2"/>
    <n v="1128299"/>
    <x v="104"/>
    <x v="2"/>
    <x v="22"/>
    <s v="Portland"/>
    <x v="2"/>
    <n v="0.6"/>
    <n v="4000"/>
    <n v="2400"/>
    <n v="959.99999999999989"/>
    <n v="0.39999999999999997"/>
  </r>
  <r>
    <x v="2"/>
    <n v="1128299"/>
    <x v="104"/>
    <x v="2"/>
    <x v="22"/>
    <s v="Portland"/>
    <x v="3"/>
    <n v="0.55000000000000004"/>
    <n v="3000"/>
    <n v="1650.0000000000002"/>
    <n v="660"/>
    <n v="0.39999999999999997"/>
  </r>
  <r>
    <x v="2"/>
    <n v="1128299"/>
    <x v="104"/>
    <x v="2"/>
    <x v="22"/>
    <s v="Portland"/>
    <x v="4"/>
    <n v="0.60000000000000009"/>
    <n v="1500"/>
    <n v="900.00000000000011"/>
    <n v="405.00000000000006"/>
    <n v="0.45"/>
  </r>
  <r>
    <x v="2"/>
    <n v="1128299"/>
    <x v="104"/>
    <x v="2"/>
    <x v="22"/>
    <s v="Portland"/>
    <x v="5"/>
    <n v="0.45"/>
    <n v="3500"/>
    <n v="1575"/>
    <n v="551.25"/>
    <n v="0.35"/>
  </r>
  <r>
    <x v="2"/>
    <n v="1128299"/>
    <x v="105"/>
    <x v="2"/>
    <x v="22"/>
    <s v="Portland"/>
    <x v="0"/>
    <n v="0.5"/>
    <n v="5250"/>
    <n v="2625"/>
    <n v="1050"/>
    <n v="0.39999999999999997"/>
  </r>
  <r>
    <x v="2"/>
    <n v="1128299"/>
    <x v="105"/>
    <x v="2"/>
    <x v="22"/>
    <s v="Portland"/>
    <x v="1"/>
    <n v="0.55000000000000004"/>
    <n v="3250"/>
    <n v="1787.5000000000002"/>
    <n v="715"/>
    <n v="0.39999999999999997"/>
  </r>
  <r>
    <x v="2"/>
    <n v="1128299"/>
    <x v="105"/>
    <x v="2"/>
    <x v="22"/>
    <s v="Portland"/>
    <x v="2"/>
    <n v="0.55000000000000004"/>
    <n v="3750"/>
    <n v="2062.5"/>
    <n v="824.99999999999989"/>
    <n v="0.39999999999999997"/>
  </r>
  <r>
    <x v="2"/>
    <n v="1128299"/>
    <x v="105"/>
    <x v="2"/>
    <x v="22"/>
    <s v="Portland"/>
    <x v="3"/>
    <n v="0.40000000000000008"/>
    <n v="2750"/>
    <n v="1100.0000000000002"/>
    <n v="440.00000000000006"/>
    <n v="0.39999999999999997"/>
  </r>
  <r>
    <x v="2"/>
    <n v="1128299"/>
    <x v="105"/>
    <x v="2"/>
    <x v="22"/>
    <s v="Portland"/>
    <x v="4"/>
    <n v="0.45000000000000012"/>
    <n v="1750"/>
    <n v="787.50000000000023"/>
    <n v="354.37500000000011"/>
    <n v="0.45"/>
  </r>
  <r>
    <x v="2"/>
    <n v="1128299"/>
    <x v="105"/>
    <x v="2"/>
    <x v="22"/>
    <s v="Portland"/>
    <x v="5"/>
    <n v="0.60000000000000009"/>
    <n v="3500"/>
    <n v="2100.0000000000005"/>
    <n v="735.00000000000011"/>
    <n v="0.35"/>
  </r>
  <r>
    <x v="2"/>
    <n v="1128299"/>
    <x v="106"/>
    <x v="2"/>
    <x v="22"/>
    <s v="Portland"/>
    <x v="0"/>
    <n v="0.45"/>
    <n v="5500"/>
    <n v="2475"/>
    <n v="989.99999999999989"/>
    <n v="0.39999999999999997"/>
  </r>
  <r>
    <x v="2"/>
    <n v="1128299"/>
    <x v="106"/>
    <x v="2"/>
    <x v="22"/>
    <s v="Portland"/>
    <x v="1"/>
    <n v="0.5"/>
    <n v="4000"/>
    <n v="2000"/>
    <n v="799.99999999999989"/>
    <n v="0.39999999999999997"/>
  </r>
  <r>
    <x v="2"/>
    <n v="1128299"/>
    <x v="106"/>
    <x v="2"/>
    <x v="22"/>
    <s v="Portland"/>
    <x v="2"/>
    <n v="0.5"/>
    <n v="4000"/>
    <n v="2000"/>
    <n v="799.99999999999989"/>
    <n v="0.39999999999999997"/>
  </r>
  <r>
    <x v="2"/>
    <n v="1128299"/>
    <x v="106"/>
    <x v="2"/>
    <x v="22"/>
    <s v="Portland"/>
    <x v="3"/>
    <n v="0.45"/>
    <n v="3250"/>
    <n v="1462.5"/>
    <n v="585"/>
    <n v="0.39999999999999997"/>
  </r>
  <r>
    <x v="2"/>
    <n v="1128299"/>
    <x v="106"/>
    <x v="2"/>
    <x v="22"/>
    <s v="Portland"/>
    <x v="4"/>
    <n v="0.39999999999999997"/>
    <n v="2250"/>
    <n v="899.99999999999989"/>
    <n v="404.99999999999994"/>
    <n v="0.45"/>
  </r>
  <r>
    <x v="2"/>
    <n v="1128299"/>
    <x v="106"/>
    <x v="2"/>
    <x v="22"/>
    <s v="Portland"/>
    <x v="5"/>
    <n v="0.65"/>
    <n v="5750"/>
    <n v="3737.5"/>
    <n v="1308.125"/>
    <n v="0.35"/>
  </r>
  <r>
    <x v="2"/>
    <n v="1128299"/>
    <x v="107"/>
    <x v="2"/>
    <x v="22"/>
    <s v="Portland"/>
    <x v="0"/>
    <n v="0.6"/>
    <n v="8250"/>
    <n v="4950"/>
    <n v="1979.9999999999998"/>
    <n v="0.39999999999999997"/>
  </r>
  <r>
    <x v="2"/>
    <n v="1128299"/>
    <x v="107"/>
    <x v="2"/>
    <x v="22"/>
    <s v="Portland"/>
    <x v="1"/>
    <n v="0.7"/>
    <n v="7000"/>
    <n v="4900"/>
    <n v="1959.9999999999998"/>
    <n v="0.39999999999999997"/>
  </r>
  <r>
    <x v="2"/>
    <n v="1128299"/>
    <x v="107"/>
    <x v="2"/>
    <x v="22"/>
    <s v="Portland"/>
    <x v="2"/>
    <n v="0.85"/>
    <n v="7000"/>
    <n v="5950"/>
    <n v="2380"/>
    <n v="0.39999999999999997"/>
  </r>
  <r>
    <x v="2"/>
    <n v="1128299"/>
    <x v="107"/>
    <x v="2"/>
    <x v="22"/>
    <s v="Portland"/>
    <x v="3"/>
    <n v="0.85"/>
    <n v="5750"/>
    <n v="4887.5"/>
    <n v="1954.9999999999998"/>
    <n v="0.39999999999999997"/>
  </r>
  <r>
    <x v="2"/>
    <n v="1128299"/>
    <x v="107"/>
    <x v="2"/>
    <x v="22"/>
    <s v="Portland"/>
    <x v="4"/>
    <n v="0.95000000000000007"/>
    <n v="4500"/>
    <n v="4275"/>
    <n v="1923.75"/>
    <n v="0.45"/>
  </r>
  <r>
    <x v="2"/>
    <n v="1128299"/>
    <x v="107"/>
    <x v="2"/>
    <x v="22"/>
    <s v="Portland"/>
    <x v="5"/>
    <n v="1.1000000000000001"/>
    <n v="7500"/>
    <n v="8250"/>
    <n v="2887.5"/>
    <n v="0.35"/>
  </r>
  <r>
    <x v="2"/>
    <n v="1128299"/>
    <x v="108"/>
    <x v="2"/>
    <x v="22"/>
    <s v="Portland"/>
    <x v="0"/>
    <n v="0.9"/>
    <n v="9000"/>
    <n v="8100"/>
    <n v="3239.9999999999995"/>
    <n v="0.39999999999999997"/>
  </r>
  <r>
    <x v="2"/>
    <n v="1128299"/>
    <x v="108"/>
    <x v="2"/>
    <x v="22"/>
    <s v="Portland"/>
    <x v="1"/>
    <n v="0.95000000000000007"/>
    <n v="7500"/>
    <n v="7125.0000000000009"/>
    <n v="2850"/>
    <n v="0.39999999999999997"/>
  </r>
  <r>
    <x v="2"/>
    <n v="1128299"/>
    <x v="108"/>
    <x v="2"/>
    <x v="22"/>
    <s v="Portland"/>
    <x v="2"/>
    <n v="0.95000000000000007"/>
    <n v="7000"/>
    <n v="6650.0000000000009"/>
    <n v="2660"/>
    <n v="0.39999999999999997"/>
  </r>
  <r>
    <x v="2"/>
    <n v="1128299"/>
    <x v="108"/>
    <x v="2"/>
    <x v="22"/>
    <s v="Portland"/>
    <x v="3"/>
    <n v="0.9"/>
    <n v="6000"/>
    <n v="5400"/>
    <n v="2160"/>
    <n v="0.39999999999999997"/>
  </r>
  <r>
    <x v="2"/>
    <n v="1128299"/>
    <x v="108"/>
    <x v="2"/>
    <x v="22"/>
    <s v="Portland"/>
    <x v="4"/>
    <n v="0.95000000000000007"/>
    <n v="6500"/>
    <n v="6175"/>
    <n v="2778.75"/>
    <n v="0.45"/>
  </r>
  <r>
    <x v="2"/>
    <n v="1128299"/>
    <x v="108"/>
    <x v="2"/>
    <x v="22"/>
    <s v="Portland"/>
    <x v="5"/>
    <n v="1.1000000000000001"/>
    <n v="6500"/>
    <n v="7150.0000000000009"/>
    <n v="2502.5"/>
    <n v="0.35"/>
  </r>
  <r>
    <x v="2"/>
    <n v="1128299"/>
    <x v="109"/>
    <x v="2"/>
    <x v="22"/>
    <s v="Portland"/>
    <x v="0"/>
    <n v="0.95000000000000007"/>
    <n v="8500"/>
    <n v="8075.0000000000009"/>
    <n v="3230"/>
    <n v="0.39999999999999997"/>
  </r>
  <r>
    <x v="2"/>
    <n v="1128299"/>
    <x v="109"/>
    <x v="2"/>
    <x v="22"/>
    <s v="Portland"/>
    <x v="1"/>
    <n v="0.85000000000000009"/>
    <n v="8250"/>
    <n v="7012.5000000000009"/>
    <n v="2805"/>
    <n v="0.39999999999999997"/>
  </r>
  <r>
    <x v="2"/>
    <n v="1128299"/>
    <x v="109"/>
    <x v="2"/>
    <x v="22"/>
    <s v="Portland"/>
    <x v="2"/>
    <n v="0.75000000000000011"/>
    <n v="7000"/>
    <n v="5250.0000000000009"/>
    <n v="2100"/>
    <n v="0.39999999999999997"/>
  </r>
  <r>
    <x v="2"/>
    <n v="1128299"/>
    <x v="109"/>
    <x v="2"/>
    <x v="22"/>
    <s v="Portland"/>
    <x v="3"/>
    <n v="0.75000000000000011"/>
    <n v="4750"/>
    <n v="3562.5000000000005"/>
    <n v="1425"/>
    <n v="0.39999999999999997"/>
  </r>
  <r>
    <x v="2"/>
    <n v="1128299"/>
    <x v="109"/>
    <x v="2"/>
    <x v="22"/>
    <s v="Portland"/>
    <x v="4"/>
    <n v="0.64999999999999991"/>
    <n v="4750"/>
    <n v="3087.4999999999995"/>
    <n v="1389.3749999999998"/>
    <n v="0.45"/>
  </r>
  <r>
    <x v="2"/>
    <n v="1128299"/>
    <x v="109"/>
    <x v="2"/>
    <x v="22"/>
    <s v="Portland"/>
    <x v="5"/>
    <n v="0.7"/>
    <n v="3000"/>
    <n v="2100"/>
    <n v="735"/>
    <n v="0.35"/>
  </r>
  <r>
    <x v="2"/>
    <n v="1128299"/>
    <x v="110"/>
    <x v="2"/>
    <x v="22"/>
    <s v="Portland"/>
    <x v="0"/>
    <n v="0.45000000000000012"/>
    <n v="5000"/>
    <n v="2250.0000000000005"/>
    <n v="900.00000000000011"/>
    <n v="0.39999999999999997"/>
  </r>
  <r>
    <x v="2"/>
    <n v="1128299"/>
    <x v="110"/>
    <x v="2"/>
    <x v="22"/>
    <s v="Portland"/>
    <x v="1"/>
    <n v="0.50000000000000011"/>
    <n v="5000"/>
    <n v="2500.0000000000005"/>
    <n v="1000.0000000000001"/>
    <n v="0.39999999999999997"/>
  </r>
  <r>
    <x v="2"/>
    <n v="1128299"/>
    <x v="110"/>
    <x v="2"/>
    <x v="22"/>
    <s v="Portland"/>
    <x v="2"/>
    <n v="0.45000000000000012"/>
    <n v="3000"/>
    <n v="1350.0000000000005"/>
    <n v="540.00000000000011"/>
    <n v="0.39999999999999997"/>
  </r>
  <r>
    <x v="2"/>
    <n v="1128299"/>
    <x v="110"/>
    <x v="2"/>
    <x v="22"/>
    <s v="Portland"/>
    <x v="3"/>
    <n v="0.45000000000000012"/>
    <n v="2500"/>
    <n v="1125.0000000000002"/>
    <n v="450.00000000000006"/>
    <n v="0.39999999999999997"/>
  </r>
  <r>
    <x v="2"/>
    <n v="1128299"/>
    <x v="110"/>
    <x v="2"/>
    <x v="22"/>
    <s v="Portland"/>
    <x v="4"/>
    <n v="0.55000000000000004"/>
    <n v="2750"/>
    <n v="1512.5000000000002"/>
    <n v="680.62500000000011"/>
    <n v="0.45"/>
  </r>
  <r>
    <x v="2"/>
    <n v="1128299"/>
    <x v="110"/>
    <x v="2"/>
    <x v="22"/>
    <s v="Portland"/>
    <x v="5"/>
    <n v="0.39999999999999997"/>
    <n v="3000"/>
    <n v="1200"/>
    <n v="420"/>
    <n v="0.35"/>
  </r>
  <r>
    <x v="2"/>
    <n v="1128299"/>
    <x v="111"/>
    <x v="2"/>
    <x v="22"/>
    <s v="Portland"/>
    <x v="0"/>
    <n v="0.35000000000000003"/>
    <n v="4000"/>
    <n v="1400.0000000000002"/>
    <n v="560"/>
    <n v="0.39999999999999997"/>
  </r>
  <r>
    <x v="2"/>
    <n v="1128299"/>
    <x v="111"/>
    <x v="2"/>
    <x v="22"/>
    <s v="Portland"/>
    <x v="1"/>
    <n v="0.50000000000000011"/>
    <n v="5750"/>
    <n v="2875.0000000000005"/>
    <n v="1150"/>
    <n v="0.39999999999999997"/>
  </r>
  <r>
    <x v="2"/>
    <n v="1128299"/>
    <x v="111"/>
    <x v="2"/>
    <x v="22"/>
    <s v="Portland"/>
    <x v="2"/>
    <n v="0.45000000000000012"/>
    <n v="4000"/>
    <n v="1800.0000000000005"/>
    <n v="720.00000000000011"/>
    <n v="0.39999999999999997"/>
  </r>
  <r>
    <x v="2"/>
    <n v="1128299"/>
    <x v="111"/>
    <x v="2"/>
    <x v="22"/>
    <s v="Portland"/>
    <x v="3"/>
    <n v="0.40000000000000008"/>
    <n v="3750"/>
    <n v="1500.0000000000002"/>
    <n v="600"/>
    <n v="0.39999999999999997"/>
  </r>
  <r>
    <x v="2"/>
    <n v="1128299"/>
    <x v="111"/>
    <x v="2"/>
    <x v="22"/>
    <s v="Portland"/>
    <x v="4"/>
    <n v="0.5"/>
    <n v="3500"/>
    <n v="1750"/>
    <n v="787.5"/>
    <n v="0.45"/>
  </r>
  <r>
    <x v="2"/>
    <n v="1128299"/>
    <x v="111"/>
    <x v="2"/>
    <x v="22"/>
    <s v="Portland"/>
    <x v="5"/>
    <n v="0.55000000000000004"/>
    <n v="4000"/>
    <n v="2200"/>
    <n v="770"/>
    <n v="0.35"/>
  </r>
  <r>
    <x v="2"/>
    <n v="1128299"/>
    <x v="112"/>
    <x v="2"/>
    <x v="22"/>
    <s v="Portland"/>
    <x v="0"/>
    <n v="0.40000000000000008"/>
    <n v="6250"/>
    <n v="2500.0000000000005"/>
    <n v="1000.0000000000001"/>
    <n v="0.39999999999999997"/>
  </r>
  <r>
    <x v="2"/>
    <n v="1128299"/>
    <x v="112"/>
    <x v="2"/>
    <x v="22"/>
    <s v="Portland"/>
    <x v="1"/>
    <n v="0.45000000000000012"/>
    <n v="7000"/>
    <n v="3150.0000000000009"/>
    <n v="1260.0000000000002"/>
    <n v="0.39999999999999997"/>
  </r>
  <r>
    <x v="2"/>
    <n v="1128299"/>
    <x v="112"/>
    <x v="2"/>
    <x v="22"/>
    <s v="Portland"/>
    <x v="2"/>
    <n v="0.40000000000000008"/>
    <n v="5250"/>
    <n v="2100.0000000000005"/>
    <n v="840.00000000000011"/>
    <n v="0.39999999999999997"/>
  </r>
  <r>
    <x v="2"/>
    <n v="1128299"/>
    <x v="112"/>
    <x v="2"/>
    <x v="22"/>
    <s v="Portland"/>
    <x v="3"/>
    <n v="0.50000000000000011"/>
    <n v="5000"/>
    <n v="2500.0000000000005"/>
    <n v="1000.0000000000001"/>
    <n v="0.39999999999999997"/>
  </r>
  <r>
    <x v="2"/>
    <n v="1128299"/>
    <x v="112"/>
    <x v="2"/>
    <x v="22"/>
    <s v="Portland"/>
    <x v="4"/>
    <n v="0.70000000000000007"/>
    <n v="4750"/>
    <n v="3325.0000000000005"/>
    <n v="1496.2500000000002"/>
    <n v="0.45"/>
  </r>
  <r>
    <x v="2"/>
    <n v="1128299"/>
    <x v="112"/>
    <x v="2"/>
    <x v="22"/>
    <s v="Portland"/>
    <x v="5"/>
    <n v="0.8500000000000002"/>
    <n v="6000"/>
    <n v="5100.0000000000009"/>
    <n v="1785.0000000000002"/>
    <n v="0.35"/>
  </r>
  <r>
    <x v="2"/>
    <n v="1128299"/>
    <x v="113"/>
    <x v="2"/>
    <x v="22"/>
    <s v="Portland"/>
    <x v="0"/>
    <n v="0.70000000000000018"/>
    <n v="8000"/>
    <n v="5600.0000000000018"/>
    <n v="2240.0000000000005"/>
    <n v="0.39999999999999997"/>
  </r>
  <r>
    <x v="2"/>
    <n v="1128299"/>
    <x v="113"/>
    <x v="2"/>
    <x v="22"/>
    <s v="Portland"/>
    <x v="1"/>
    <n v="0.80000000000000027"/>
    <n v="8000"/>
    <n v="6400.0000000000018"/>
    <n v="2560.0000000000005"/>
    <n v="0.39999999999999997"/>
  </r>
  <r>
    <x v="2"/>
    <n v="1128299"/>
    <x v="113"/>
    <x v="2"/>
    <x v="22"/>
    <s v="Portland"/>
    <x v="2"/>
    <n v="0.75000000000000022"/>
    <n v="6000"/>
    <n v="4500.0000000000009"/>
    <n v="1800.0000000000002"/>
    <n v="0.39999999999999997"/>
  </r>
  <r>
    <x v="2"/>
    <n v="1128299"/>
    <x v="113"/>
    <x v="2"/>
    <x v="22"/>
    <s v="Portland"/>
    <x v="3"/>
    <n v="0.75000000000000022"/>
    <n v="6000"/>
    <n v="4500.0000000000009"/>
    <n v="1800.0000000000002"/>
    <n v="0.39999999999999997"/>
  </r>
  <r>
    <x v="2"/>
    <n v="1128299"/>
    <x v="113"/>
    <x v="2"/>
    <x v="22"/>
    <s v="Portland"/>
    <x v="4"/>
    <n v="0.8500000000000002"/>
    <n v="5250"/>
    <n v="4462.5000000000009"/>
    <n v="2008.1250000000005"/>
    <n v="0.45"/>
  </r>
  <r>
    <x v="2"/>
    <n v="1128299"/>
    <x v="113"/>
    <x v="2"/>
    <x v="22"/>
    <s v="Portland"/>
    <x v="5"/>
    <n v="0.90000000000000024"/>
    <n v="6250"/>
    <n v="5625.0000000000018"/>
    <n v="1968.7500000000005"/>
    <n v="0.35"/>
  </r>
  <r>
    <x v="1"/>
    <n v="1197831"/>
    <x v="58"/>
    <x v="1"/>
    <x v="23"/>
    <s v="New Orleans"/>
    <x v="0"/>
    <n v="0.2"/>
    <n v="6750"/>
    <n v="1350"/>
    <n v="405"/>
    <n v="0.3"/>
  </r>
  <r>
    <x v="1"/>
    <n v="1197831"/>
    <x v="58"/>
    <x v="1"/>
    <x v="23"/>
    <s v="New Orleans"/>
    <x v="1"/>
    <n v="0.3"/>
    <n v="6750"/>
    <n v="2025"/>
    <n v="607.5"/>
    <n v="0.3"/>
  </r>
  <r>
    <x v="1"/>
    <n v="1197831"/>
    <x v="58"/>
    <x v="1"/>
    <x v="23"/>
    <s v="New Orleans"/>
    <x v="2"/>
    <n v="0.3"/>
    <n v="4750"/>
    <n v="1425"/>
    <n v="427.5"/>
    <n v="0.3"/>
  </r>
  <r>
    <x v="1"/>
    <n v="1197831"/>
    <x v="58"/>
    <x v="1"/>
    <x v="23"/>
    <s v="New Orleans"/>
    <x v="3"/>
    <n v="0.35"/>
    <n v="4750"/>
    <n v="1662.5"/>
    <n v="665"/>
    <n v="0.4"/>
  </r>
  <r>
    <x v="1"/>
    <n v="1197831"/>
    <x v="58"/>
    <x v="1"/>
    <x v="23"/>
    <s v="New Orleans"/>
    <x v="4"/>
    <n v="0.4"/>
    <n v="3250"/>
    <n v="1300"/>
    <n v="325"/>
    <n v="0.25"/>
  </r>
  <r>
    <x v="1"/>
    <n v="1197831"/>
    <x v="58"/>
    <x v="1"/>
    <x v="23"/>
    <s v="New Orleans"/>
    <x v="5"/>
    <n v="0.35"/>
    <n v="4750"/>
    <n v="1662.5"/>
    <n v="748.125"/>
    <n v="0.45"/>
  </r>
  <r>
    <x v="1"/>
    <n v="1197831"/>
    <x v="172"/>
    <x v="1"/>
    <x v="23"/>
    <s v="New Orleans"/>
    <x v="0"/>
    <n v="0.25"/>
    <n v="6250"/>
    <n v="1562.5"/>
    <n v="468.75"/>
    <n v="0.3"/>
  </r>
  <r>
    <x v="1"/>
    <n v="1197831"/>
    <x v="172"/>
    <x v="1"/>
    <x v="23"/>
    <s v="New Orleans"/>
    <x v="1"/>
    <n v="0.35"/>
    <n v="6000"/>
    <n v="2100"/>
    <n v="630"/>
    <n v="0.3"/>
  </r>
  <r>
    <x v="1"/>
    <n v="1197831"/>
    <x v="172"/>
    <x v="1"/>
    <x v="23"/>
    <s v="New Orleans"/>
    <x v="2"/>
    <n v="0.35"/>
    <n v="4250"/>
    <n v="1487.5"/>
    <n v="446.25"/>
    <n v="0.3"/>
  </r>
  <r>
    <x v="1"/>
    <n v="1197831"/>
    <x v="172"/>
    <x v="1"/>
    <x v="23"/>
    <s v="New Orleans"/>
    <x v="3"/>
    <n v="0.35"/>
    <n v="3750"/>
    <n v="1312.5"/>
    <n v="525"/>
    <n v="0.4"/>
  </r>
  <r>
    <x v="1"/>
    <n v="1197831"/>
    <x v="172"/>
    <x v="1"/>
    <x v="23"/>
    <s v="New Orleans"/>
    <x v="4"/>
    <n v="0.4"/>
    <n v="2500"/>
    <n v="1000"/>
    <n v="250"/>
    <n v="0.25"/>
  </r>
  <r>
    <x v="1"/>
    <n v="1197831"/>
    <x v="172"/>
    <x v="1"/>
    <x v="23"/>
    <s v="New Orleans"/>
    <x v="5"/>
    <n v="0.35"/>
    <n v="4500"/>
    <n v="1575"/>
    <n v="708.75"/>
    <n v="0.45"/>
  </r>
  <r>
    <x v="1"/>
    <n v="1197831"/>
    <x v="173"/>
    <x v="1"/>
    <x v="23"/>
    <s v="New Orleans"/>
    <x v="0"/>
    <n v="0.3"/>
    <n v="6250"/>
    <n v="1875"/>
    <n v="656.25"/>
    <n v="0.35"/>
  </r>
  <r>
    <x v="1"/>
    <n v="1197831"/>
    <x v="173"/>
    <x v="1"/>
    <x v="23"/>
    <s v="New Orleans"/>
    <x v="1"/>
    <n v="0.4"/>
    <n v="6250"/>
    <n v="2500"/>
    <n v="875"/>
    <n v="0.35"/>
  </r>
  <r>
    <x v="1"/>
    <n v="1197831"/>
    <x v="173"/>
    <x v="1"/>
    <x v="23"/>
    <s v="New Orleans"/>
    <x v="2"/>
    <n v="0.3"/>
    <n v="4500"/>
    <n v="1350"/>
    <n v="472.49999999999994"/>
    <n v="0.35"/>
  </r>
  <r>
    <x v="1"/>
    <n v="1197831"/>
    <x v="173"/>
    <x v="1"/>
    <x v="23"/>
    <s v="New Orleans"/>
    <x v="3"/>
    <n v="0.35000000000000003"/>
    <n v="3500"/>
    <n v="1225.0000000000002"/>
    <n v="551.25000000000011"/>
    <n v="0.45"/>
  </r>
  <r>
    <x v="1"/>
    <n v="1197831"/>
    <x v="173"/>
    <x v="1"/>
    <x v="23"/>
    <s v="New Orleans"/>
    <x v="4"/>
    <n v="0.4"/>
    <n v="2500"/>
    <n v="1000"/>
    <n v="300"/>
    <n v="0.3"/>
  </r>
  <r>
    <x v="1"/>
    <n v="1197831"/>
    <x v="173"/>
    <x v="1"/>
    <x v="23"/>
    <s v="New Orleans"/>
    <x v="5"/>
    <n v="0.35000000000000003"/>
    <n v="4000"/>
    <n v="1400.0000000000002"/>
    <n v="700.00000000000011"/>
    <n v="0.5"/>
  </r>
  <r>
    <x v="1"/>
    <n v="1197831"/>
    <x v="60"/>
    <x v="1"/>
    <x v="23"/>
    <s v="New Orleans"/>
    <x v="0"/>
    <n v="0.19999999999999998"/>
    <n v="6500"/>
    <n v="1300"/>
    <n v="454.99999999999994"/>
    <n v="0.35"/>
  </r>
  <r>
    <x v="1"/>
    <n v="1197831"/>
    <x v="60"/>
    <x v="1"/>
    <x v="23"/>
    <s v="New Orleans"/>
    <x v="1"/>
    <n v="0.30000000000000004"/>
    <n v="6500"/>
    <n v="1950.0000000000002"/>
    <n v="682.5"/>
    <n v="0.35"/>
  </r>
  <r>
    <x v="1"/>
    <n v="1197831"/>
    <x v="60"/>
    <x v="1"/>
    <x v="23"/>
    <s v="New Orleans"/>
    <x v="2"/>
    <n v="0.24999999999999997"/>
    <n v="4750"/>
    <n v="1187.4999999999998"/>
    <n v="415.62499999999989"/>
    <n v="0.35"/>
  </r>
  <r>
    <x v="1"/>
    <n v="1197831"/>
    <x v="60"/>
    <x v="1"/>
    <x v="23"/>
    <s v="New Orleans"/>
    <x v="3"/>
    <n v="0.30000000000000004"/>
    <n v="3750"/>
    <n v="1125.0000000000002"/>
    <n v="506.25000000000011"/>
    <n v="0.45"/>
  </r>
  <r>
    <x v="1"/>
    <n v="1197831"/>
    <x v="60"/>
    <x v="1"/>
    <x v="23"/>
    <s v="New Orleans"/>
    <x v="4"/>
    <n v="0.35"/>
    <n v="2750"/>
    <n v="962.49999999999989"/>
    <n v="288.74999999999994"/>
    <n v="0.3"/>
  </r>
  <r>
    <x v="1"/>
    <n v="1197831"/>
    <x v="60"/>
    <x v="1"/>
    <x v="23"/>
    <s v="New Orleans"/>
    <x v="5"/>
    <n v="0.30000000000000004"/>
    <n v="5500"/>
    <n v="1650.0000000000002"/>
    <n v="825.00000000000011"/>
    <n v="0.5"/>
  </r>
  <r>
    <x v="1"/>
    <n v="1197831"/>
    <x v="174"/>
    <x v="1"/>
    <x v="23"/>
    <s v="New Orleans"/>
    <x v="0"/>
    <n v="0.19999999999999998"/>
    <n v="7000"/>
    <n v="1399.9999999999998"/>
    <n v="489.99999999999989"/>
    <n v="0.35"/>
  </r>
  <r>
    <x v="1"/>
    <n v="1197831"/>
    <x v="174"/>
    <x v="1"/>
    <x v="23"/>
    <s v="New Orleans"/>
    <x v="1"/>
    <n v="0.30000000000000004"/>
    <n v="7250"/>
    <n v="2175.0000000000005"/>
    <n v="761.25000000000011"/>
    <n v="0.35"/>
  </r>
  <r>
    <x v="1"/>
    <n v="1197831"/>
    <x v="174"/>
    <x v="1"/>
    <x v="23"/>
    <s v="New Orleans"/>
    <x v="2"/>
    <n v="0.24999999999999997"/>
    <n v="5750"/>
    <n v="1437.4999999999998"/>
    <n v="503.12499999999989"/>
    <n v="0.35"/>
  </r>
  <r>
    <x v="1"/>
    <n v="1197831"/>
    <x v="174"/>
    <x v="1"/>
    <x v="23"/>
    <s v="New Orleans"/>
    <x v="3"/>
    <n v="0.35000000000000003"/>
    <n v="5000"/>
    <n v="1750.0000000000002"/>
    <n v="787.50000000000011"/>
    <n v="0.45"/>
  </r>
  <r>
    <x v="1"/>
    <n v="1197831"/>
    <x v="174"/>
    <x v="1"/>
    <x v="23"/>
    <s v="New Orleans"/>
    <x v="4"/>
    <n v="0.5"/>
    <n v="4000"/>
    <n v="2000"/>
    <n v="600"/>
    <n v="0.3"/>
  </r>
  <r>
    <x v="1"/>
    <n v="1197831"/>
    <x v="174"/>
    <x v="1"/>
    <x v="23"/>
    <s v="New Orleans"/>
    <x v="5"/>
    <n v="0.45"/>
    <n v="7500"/>
    <n v="3375"/>
    <n v="1687.5"/>
    <n v="0.5"/>
  </r>
  <r>
    <x v="1"/>
    <n v="1197831"/>
    <x v="175"/>
    <x v="1"/>
    <x v="23"/>
    <s v="New Orleans"/>
    <x v="0"/>
    <n v="0.45"/>
    <n v="7500"/>
    <n v="3375"/>
    <n v="1181.25"/>
    <n v="0.35"/>
  </r>
  <r>
    <x v="1"/>
    <n v="1197831"/>
    <x v="175"/>
    <x v="1"/>
    <x v="23"/>
    <s v="New Orleans"/>
    <x v="1"/>
    <n v="0.5"/>
    <n v="7500"/>
    <n v="3750"/>
    <n v="1312.5"/>
    <n v="0.35"/>
  </r>
  <r>
    <x v="1"/>
    <n v="1197831"/>
    <x v="175"/>
    <x v="1"/>
    <x v="23"/>
    <s v="New Orleans"/>
    <x v="2"/>
    <n v="0.5"/>
    <n v="6000"/>
    <n v="3000"/>
    <n v="1050"/>
    <n v="0.35"/>
  </r>
  <r>
    <x v="1"/>
    <n v="1197831"/>
    <x v="175"/>
    <x v="1"/>
    <x v="23"/>
    <s v="New Orleans"/>
    <x v="3"/>
    <n v="0.5"/>
    <n v="5500"/>
    <n v="2750"/>
    <n v="1237.5"/>
    <n v="0.45"/>
  </r>
  <r>
    <x v="1"/>
    <n v="1197831"/>
    <x v="175"/>
    <x v="1"/>
    <x v="23"/>
    <s v="New Orleans"/>
    <x v="4"/>
    <n v="0.55000000000000004"/>
    <n v="4500"/>
    <n v="2475"/>
    <n v="742.5"/>
    <n v="0.3"/>
  </r>
  <r>
    <x v="1"/>
    <n v="1197831"/>
    <x v="175"/>
    <x v="1"/>
    <x v="23"/>
    <s v="New Orleans"/>
    <x v="5"/>
    <n v="0.60000000000000009"/>
    <n v="8250"/>
    <n v="4950.0000000000009"/>
    <n v="2475.0000000000005"/>
    <n v="0.5"/>
  </r>
  <r>
    <x v="1"/>
    <n v="1197831"/>
    <x v="176"/>
    <x v="1"/>
    <x v="23"/>
    <s v="New Orleans"/>
    <x v="0"/>
    <n v="0.5"/>
    <n v="7750"/>
    <n v="3875"/>
    <n v="1549.9999999999998"/>
    <n v="0.39999999999999997"/>
  </r>
  <r>
    <x v="1"/>
    <n v="1197831"/>
    <x v="176"/>
    <x v="1"/>
    <x v="23"/>
    <s v="New Orleans"/>
    <x v="1"/>
    <n v="0.55000000000000004"/>
    <n v="7750"/>
    <n v="4262.5"/>
    <n v="1704.9999999999998"/>
    <n v="0.39999999999999997"/>
  </r>
  <r>
    <x v="1"/>
    <n v="1197831"/>
    <x v="176"/>
    <x v="1"/>
    <x v="23"/>
    <s v="New Orleans"/>
    <x v="2"/>
    <n v="0.5"/>
    <n v="9250"/>
    <n v="4625"/>
    <n v="1849.9999999999998"/>
    <n v="0.39999999999999997"/>
  </r>
  <r>
    <x v="1"/>
    <n v="1197831"/>
    <x v="176"/>
    <x v="1"/>
    <x v="23"/>
    <s v="New Orleans"/>
    <x v="3"/>
    <n v="0.5"/>
    <n v="5250"/>
    <n v="2625"/>
    <n v="1312.5"/>
    <n v="0.5"/>
  </r>
  <r>
    <x v="1"/>
    <n v="1197831"/>
    <x v="176"/>
    <x v="1"/>
    <x v="23"/>
    <s v="New Orleans"/>
    <x v="4"/>
    <n v="0.55000000000000004"/>
    <n v="5250"/>
    <n v="2887.5000000000005"/>
    <n v="1010.6250000000001"/>
    <n v="0.35"/>
  </r>
  <r>
    <x v="1"/>
    <n v="1197831"/>
    <x v="176"/>
    <x v="1"/>
    <x v="23"/>
    <s v="New Orleans"/>
    <x v="5"/>
    <n v="0.65"/>
    <n v="8000"/>
    <n v="5200"/>
    <n v="2860.0000000000005"/>
    <n v="0.55000000000000004"/>
  </r>
  <r>
    <x v="1"/>
    <n v="1197831"/>
    <x v="177"/>
    <x v="1"/>
    <x v="23"/>
    <s v="New Orleans"/>
    <x v="0"/>
    <n v="0.5"/>
    <n v="7500"/>
    <n v="3750"/>
    <n v="1499.9999999999998"/>
    <n v="0.39999999999999997"/>
  </r>
  <r>
    <x v="1"/>
    <n v="1197831"/>
    <x v="177"/>
    <x v="1"/>
    <x v="23"/>
    <s v="New Orleans"/>
    <x v="1"/>
    <n v="0.55000000000000004"/>
    <n v="7500"/>
    <n v="4125"/>
    <n v="1649.9999999999998"/>
    <n v="0.39999999999999997"/>
  </r>
  <r>
    <x v="1"/>
    <n v="1197831"/>
    <x v="177"/>
    <x v="1"/>
    <x v="23"/>
    <s v="New Orleans"/>
    <x v="2"/>
    <n v="0.5"/>
    <n v="9250"/>
    <n v="4625"/>
    <n v="1849.9999999999998"/>
    <n v="0.39999999999999997"/>
  </r>
  <r>
    <x v="1"/>
    <n v="1197831"/>
    <x v="177"/>
    <x v="1"/>
    <x v="23"/>
    <s v="New Orleans"/>
    <x v="3"/>
    <n v="0.5"/>
    <n v="4750"/>
    <n v="2375"/>
    <n v="1187.5"/>
    <n v="0.5"/>
  </r>
  <r>
    <x v="1"/>
    <n v="1197831"/>
    <x v="177"/>
    <x v="1"/>
    <x v="23"/>
    <s v="New Orleans"/>
    <x v="4"/>
    <n v="0.55000000000000004"/>
    <n v="4750"/>
    <n v="2612.5"/>
    <n v="914.37499999999989"/>
    <n v="0.35"/>
  </r>
  <r>
    <x v="1"/>
    <n v="1197831"/>
    <x v="177"/>
    <x v="1"/>
    <x v="23"/>
    <s v="New Orleans"/>
    <x v="5"/>
    <n v="0.6"/>
    <n v="7250"/>
    <n v="4350"/>
    <n v="2392.5"/>
    <n v="0.55000000000000004"/>
  </r>
  <r>
    <x v="1"/>
    <n v="1197831"/>
    <x v="178"/>
    <x v="1"/>
    <x v="23"/>
    <s v="New Orleans"/>
    <x v="0"/>
    <n v="0.55000000000000004"/>
    <n v="6750"/>
    <n v="3712.5000000000005"/>
    <n v="1485"/>
    <n v="0.39999999999999997"/>
  </r>
  <r>
    <x v="1"/>
    <n v="1197831"/>
    <x v="178"/>
    <x v="1"/>
    <x v="23"/>
    <s v="New Orleans"/>
    <x v="1"/>
    <n v="0.55000000000000004"/>
    <n v="6250"/>
    <n v="3437.5000000000005"/>
    <n v="1375"/>
    <n v="0.39999999999999997"/>
  </r>
  <r>
    <x v="1"/>
    <n v="1197831"/>
    <x v="178"/>
    <x v="1"/>
    <x v="23"/>
    <s v="New Orleans"/>
    <x v="2"/>
    <n v="0.6"/>
    <n v="6750"/>
    <n v="4050"/>
    <n v="1619.9999999999998"/>
    <n v="0.39999999999999997"/>
  </r>
  <r>
    <x v="1"/>
    <n v="1197831"/>
    <x v="178"/>
    <x v="1"/>
    <x v="23"/>
    <s v="New Orleans"/>
    <x v="3"/>
    <n v="0.6"/>
    <n v="4000"/>
    <n v="2400"/>
    <n v="1200"/>
    <n v="0.5"/>
  </r>
  <r>
    <x v="1"/>
    <n v="1197831"/>
    <x v="178"/>
    <x v="1"/>
    <x v="23"/>
    <s v="New Orleans"/>
    <x v="4"/>
    <n v="0.55000000000000004"/>
    <n v="4000"/>
    <n v="2200"/>
    <n v="770"/>
    <n v="0.35"/>
  </r>
  <r>
    <x v="1"/>
    <n v="1197831"/>
    <x v="178"/>
    <x v="1"/>
    <x v="23"/>
    <s v="New Orleans"/>
    <x v="5"/>
    <n v="0.5"/>
    <n v="6250"/>
    <n v="3125"/>
    <n v="1718.7500000000002"/>
    <n v="0.55000000000000004"/>
  </r>
  <r>
    <x v="1"/>
    <n v="1197831"/>
    <x v="179"/>
    <x v="1"/>
    <x v="23"/>
    <s v="New Orleans"/>
    <x v="0"/>
    <n v="0.4"/>
    <n v="5750"/>
    <n v="2300"/>
    <n v="919.99999999999989"/>
    <n v="0.39999999999999997"/>
  </r>
  <r>
    <x v="1"/>
    <n v="1197831"/>
    <x v="179"/>
    <x v="1"/>
    <x v="23"/>
    <s v="New Orleans"/>
    <x v="1"/>
    <n v="0.4"/>
    <n v="5750"/>
    <n v="2300"/>
    <n v="919.99999999999989"/>
    <n v="0.39999999999999997"/>
  </r>
  <r>
    <x v="1"/>
    <n v="1197831"/>
    <x v="179"/>
    <x v="1"/>
    <x v="23"/>
    <s v="New Orleans"/>
    <x v="2"/>
    <n v="0.45"/>
    <n v="5250"/>
    <n v="2362.5"/>
    <n v="944.99999999999989"/>
    <n v="0.39999999999999997"/>
  </r>
  <r>
    <x v="1"/>
    <n v="1197831"/>
    <x v="179"/>
    <x v="1"/>
    <x v="23"/>
    <s v="New Orleans"/>
    <x v="3"/>
    <n v="0.45"/>
    <n v="3750"/>
    <n v="1687.5"/>
    <n v="843.75"/>
    <n v="0.5"/>
  </r>
  <r>
    <x v="1"/>
    <n v="1197831"/>
    <x v="179"/>
    <x v="1"/>
    <x v="23"/>
    <s v="New Orleans"/>
    <x v="4"/>
    <n v="0.35000000000000003"/>
    <n v="3500"/>
    <n v="1225.0000000000002"/>
    <n v="428.75000000000006"/>
    <n v="0.35"/>
  </r>
  <r>
    <x v="1"/>
    <n v="1197831"/>
    <x v="179"/>
    <x v="1"/>
    <x v="23"/>
    <s v="New Orleans"/>
    <x v="5"/>
    <n v="0.45"/>
    <n v="5250"/>
    <n v="2362.5"/>
    <n v="1299.375"/>
    <n v="0.55000000000000004"/>
  </r>
  <r>
    <x v="1"/>
    <n v="1197831"/>
    <x v="64"/>
    <x v="1"/>
    <x v="23"/>
    <s v="New Orleans"/>
    <x v="0"/>
    <n v="0.35000000000000003"/>
    <n v="6750"/>
    <n v="2362.5"/>
    <n v="944.99999999999989"/>
    <n v="0.39999999999999997"/>
  </r>
  <r>
    <x v="1"/>
    <n v="1197831"/>
    <x v="64"/>
    <x v="1"/>
    <x v="23"/>
    <s v="New Orleans"/>
    <x v="1"/>
    <n v="0.35000000000000003"/>
    <n v="6750"/>
    <n v="2362.5"/>
    <n v="944.99999999999989"/>
    <n v="0.39999999999999997"/>
  </r>
  <r>
    <x v="1"/>
    <n v="1197831"/>
    <x v="64"/>
    <x v="1"/>
    <x v="23"/>
    <s v="New Orleans"/>
    <x v="2"/>
    <n v="0.6"/>
    <n v="6000"/>
    <n v="3600"/>
    <n v="1439.9999999999998"/>
    <n v="0.39999999999999997"/>
  </r>
  <r>
    <x v="1"/>
    <n v="1197831"/>
    <x v="64"/>
    <x v="1"/>
    <x v="23"/>
    <s v="New Orleans"/>
    <x v="3"/>
    <n v="0.6"/>
    <n v="4500"/>
    <n v="2700"/>
    <n v="1350"/>
    <n v="0.5"/>
  </r>
  <r>
    <x v="1"/>
    <n v="1197831"/>
    <x v="64"/>
    <x v="1"/>
    <x v="23"/>
    <s v="New Orleans"/>
    <x v="4"/>
    <n v="0.54999999999999993"/>
    <n v="4250"/>
    <n v="2337.4999999999995"/>
    <n v="818.12499999999977"/>
    <n v="0.35"/>
  </r>
  <r>
    <x v="1"/>
    <n v="1197831"/>
    <x v="64"/>
    <x v="1"/>
    <x v="23"/>
    <s v="New Orleans"/>
    <x v="5"/>
    <n v="0.65"/>
    <n v="6250"/>
    <n v="4062.5"/>
    <n v="2234.375"/>
    <n v="0.55000000000000004"/>
  </r>
  <r>
    <x v="1"/>
    <n v="1197831"/>
    <x v="65"/>
    <x v="1"/>
    <x v="23"/>
    <s v="New Orleans"/>
    <x v="0"/>
    <n v="0.54999999999999993"/>
    <n v="7750"/>
    <n v="4262.4999999999991"/>
    <n v="1704.9999999999995"/>
    <n v="0.39999999999999997"/>
  </r>
  <r>
    <x v="1"/>
    <n v="1197831"/>
    <x v="65"/>
    <x v="1"/>
    <x v="23"/>
    <s v="New Orleans"/>
    <x v="1"/>
    <n v="0.54999999999999993"/>
    <n v="7750"/>
    <n v="4262.4999999999991"/>
    <n v="1704.9999999999995"/>
    <n v="0.39999999999999997"/>
  </r>
  <r>
    <x v="1"/>
    <n v="1197831"/>
    <x v="65"/>
    <x v="1"/>
    <x v="23"/>
    <s v="New Orleans"/>
    <x v="2"/>
    <n v="0.6"/>
    <n v="6750"/>
    <n v="4050"/>
    <n v="1619.9999999999998"/>
    <n v="0.39999999999999997"/>
  </r>
  <r>
    <x v="1"/>
    <n v="1197831"/>
    <x v="65"/>
    <x v="1"/>
    <x v="23"/>
    <s v="New Orleans"/>
    <x v="3"/>
    <n v="0.6"/>
    <n v="5250"/>
    <n v="3150"/>
    <n v="1575"/>
    <n v="0.5"/>
  </r>
  <r>
    <x v="1"/>
    <n v="1197831"/>
    <x v="65"/>
    <x v="1"/>
    <x v="23"/>
    <s v="New Orleans"/>
    <x v="4"/>
    <n v="0.54999999999999993"/>
    <n v="4750"/>
    <n v="2612.4999999999995"/>
    <n v="914.37499999999977"/>
    <n v="0.35"/>
  </r>
  <r>
    <x v="1"/>
    <n v="1197831"/>
    <x v="65"/>
    <x v="1"/>
    <x v="23"/>
    <s v="New Orleans"/>
    <x v="5"/>
    <n v="0.65"/>
    <n v="7250"/>
    <n v="4712.5"/>
    <n v="2591.875"/>
    <n v="0.55000000000000004"/>
  </r>
  <r>
    <x v="2"/>
    <n v="1128299"/>
    <x v="180"/>
    <x v="2"/>
    <x v="24"/>
    <s v="Boise"/>
    <x v="0"/>
    <n v="0.29999999999999993"/>
    <n v="4250"/>
    <n v="1274.9999999999998"/>
    <n v="446.24999999999989"/>
    <n v="0.35"/>
  </r>
  <r>
    <x v="2"/>
    <n v="1128299"/>
    <x v="180"/>
    <x v="2"/>
    <x v="24"/>
    <s v="Boise"/>
    <x v="1"/>
    <n v="0.4"/>
    <n v="4250"/>
    <n v="1700"/>
    <n v="680"/>
    <n v="0.4"/>
  </r>
  <r>
    <x v="2"/>
    <n v="1128299"/>
    <x v="180"/>
    <x v="2"/>
    <x v="24"/>
    <s v="Boise"/>
    <x v="2"/>
    <n v="0.4"/>
    <n v="4250"/>
    <n v="1700"/>
    <n v="595"/>
    <n v="0.35"/>
  </r>
  <r>
    <x v="2"/>
    <n v="1128299"/>
    <x v="180"/>
    <x v="2"/>
    <x v="24"/>
    <s v="Boise"/>
    <x v="3"/>
    <n v="0.4"/>
    <n v="2750"/>
    <n v="1100"/>
    <n v="385"/>
    <n v="0.35"/>
  </r>
  <r>
    <x v="2"/>
    <n v="1128299"/>
    <x v="180"/>
    <x v="2"/>
    <x v="24"/>
    <s v="Boise"/>
    <x v="4"/>
    <n v="0.45000000000000007"/>
    <n v="2250"/>
    <n v="1012.5000000000001"/>
    <n v="303.75"/>
    <n v="0.3"/>
  </r>
  <r>
    <x v="2"/>
    <n v="1128299"/>
    <x v="180"/>
    <x v="2"/>
    <x v="24"/>
    <s v="Boise"/>
    <x v="5"/>
    <n v="0.4"/>
    <n v="4250"/>
    <n v="1700"/>
    <n v="425"/>
    <n v="0.25"/>
  </r>
  <r>
    <x v="2"/>
    <n v="1128299"/>
    <x v="181"/>
    <x v="2"/>
    <x v="24"/>
    <s v="Boise"/>
    <x v="0"/>
    <n v="0.29999999999999993"/>
    <n v="4750"/>
    <n v="1424.9999999999998"/>
    <n v="498.74999999999989"/>
    <n v="0.35"/>
  </r>
  <r>
    <x v="2"/>
    <n v="1128299"/>
    <x v="181"/>
    <x v="2"/>
    <x v="24"/>
    <s v="Boise"/>
    <x v="1"/>
    <n v="0.4"/>
    <n v="3750"/>
    <n v="1500"/>
    <n v="600"/>
    <n v="0.4"/>
  </r>
  <r>
    <x v="2"/>
    <n v="1128299"/>
    <x v="181"/>
    <x v="2"/>
    <x v="24"/>
    <s v="Boise"/>
    <x v="2"/>
    <n v="0.4"/>
    <n v="3750"/>
    <n v="1500"/>
    <n v="525"/>
    <n v="0.35"/>
  </r>
  <r>
    <x v="2"/>
    <n v="1128299"/>
    <x v="181"/>
    <x v="2"/>
    <x v="24"/>
    <s v="Boise"/>
    <x v="3"/>
    <n v="0.4"/>
    <n v="2250"/>
    <n v="900"/>
    <n v="315"/>
    <n v="0.35"/>
  </r>
  <r>
    <x v="2"/>
    <n v="1128299"/>
    <x v="181"/>
    <x v="2"/>
    <x v="24"/>
    <s v="Boise"/>
    <x v="4"/>
    <n v="0.45000000000000007"/>
    <n v="1500"/>
    <n v="675.00000000000011"/>
    <n v="202.50000000000003"/>
    <n v="0.3"/>
  </r>
  <r>
    <x v="2"/>
    <n v="1128299"/>
    <x v="181"/>
    <x v="2"/>
    <x v="24"/>
    <s v="Boise"/>
    <x v="5"/>
    <n v="0.4"/>
    <n v="3500"/>
    <n v="1400"/>
    <n v="350"/>
    <n v="0.25"/>
  </r>
  <r>
    <x v="2"/>
    <n v="1128299"/>
    <x v="182"/>
    <x v="2"/>
    <x v="24"/>
    <s v="Boise"/>
    <x v="0"/>
    <n v="0.4"/>
    <n v="5000"/>
    <n v="2000"/>
    <n v="700"/>
    <n v="0.35"/>
  </r>
  <r>
    <x v="2"/>
    <n v="1128299"/>
    <x v="182"/>
    <x v="2"/>
    <x v="24"/>
    <s v="Boise"/>
    <x v="1"/>
    <n v="0.5"/>
    <n v="3500"/>
    <n v="1750"/>
    <n v="700"/>
    <n v="0.4"/>
  </r>
  <r>
    <x v="2"/>
    <n v="1128299"/>
    <x v="182"/>
    <x v="2"/>
    <x v="24"/>
    <s v="Boise"/>
    <x v="2"/>
    <n v="0.5"/>
    <n v="3500"/>
    <n v="1750"/>
    <n v="612.5"/>
    <n v="0.35"/>
  </r>
  <r>
    <x v="2"/>
    <n v="1128299"/>
    <x v="182"/>
    <x v="2"/>
    <x v="24"/>
    <s v="Boise"/>
    <x v="3"/>
    <n v="0.5"/>
    <n v="2250"/>
    <n v="1125"/>
    <n v="393.75"/>
    <n v="0.35"/>
  </r>
  <r>
    <x v="2"/>
    <n v="1128299"/>
    <x v="182"/>
    <x v="2"/>
    <x v="24"/>
    <s v="Boise"/>
    <x v="4"/>
    <n v="0.55000000000000004"/>
    <n v="1250"/>
    <n v="687.5"/>
    <n v="206.25"/>
    <n v="0.3"/>
  </r>
  <r>
    <x v="2"/>
    <n v="1128299"/>
    <x v="182"/>
    <x v="2"/>
    <x v="24"/>
    <s v="Boise"/>
    <x v="5"/>
    <n v="0.5"/>
    <n v="3250"/>
    <n v="1625"/>
    <n v="406.25"/>
    <n v="0.25"/>
  </r>
  <r>
    <x v="2"/>
    <n v="1128299"/>
    <x v="183"/>
    <x v="2"/>
    <x v="24"/>
    <s v="Boise"/>
    <x v="0"/>
    <n v="0.5"/>
    <n v="5000"/>
    <n v="2500"/>
    <n v="875"/>
    <n v="0.35"/>
  </r>
  <r>
    <x v="2"/>
    <n v="1128299"/>
    <x v="183"/>
    <x v="2"/>
    <x v="24"/>
    <s v="Boise"/>
    <x v="1"/>
    <n v="0.55000000000000004"/>
    <n v="3000"/>
    <n v="1650.0000000000002"/>
    <n v="660.00000000000011"/>
    <n v="0.4"/>
  </r>
  <r>
    <x v="2"/>
    <n v="1128299"/>
    <x v="183"/>
    <x v="2"/>
    <x v="24"/>
    <s v="Boise"/>
    <x v="2"/>
    <n v="0.55000000000000004"/>
    <n v="3500"/>
    <n v="1925.0000000000002"/>
    <n v="673.75"/>
    <n v="0.35"/>
  </r>
  <r>
    <x v="2"/>
    <n v="1128299"/>
    <x v="183"/>
    <x v="2"/>
    <x v="24"/>
    <s v="Boise"/>
    <x v="3"/>
    <n v="0.5"/>
    <n v="2500"/>
    <n v="1250"/>
    <n v="437.5"/>
    <n v="0.35"/>
  </r>
  <r>
    <x v="2"/>
    <n v="1128299"/>
    <x v="183"/>
    <x v="2"/>
    <x v="24"/>
    <s v="Boise"/>
    <x v="4"/>
    <n v="0.55000000000000004"/>
    <n v="1500"/>
    <n v="825.00000000000011"/>
    <n v="247.50000000000003"/>
    <n v="0.3"/>
  </r>
  <r>
    <x v="2"/>
    <n v="1128299"/>
    <x v="183"/>
    <x v="2"/>
    <x v="24"/>
    <s v="Boise"/>
    <x v="5"/>
    <n v="0.70000000000000007"/>
    <n v="3250"/>
    <n v="2275"/>
    <n v="568.75"/>
    <n v="0.25"/>
  </r>
  <r>
    <x v="2"/>
    <n v="1128299"/>
    <x v="184"/>
    <x v="2"/>
    <x v="24"/>
    <s v="Boise"/>
    <x v="0"/>
    <n v="0.5"/>
    <n v="5250"/>
    <n v="2625"/>
    <n v="918.74999999999989"/>
    <n v="0.35"/>
  </r>
  <r>
    <x v="2"/>
    <n v="1128299"/>
    <x v="184"/>
    <x v="2"/>
    <x v="24"/>
    <s v="Boise"/>
    <x v="1"/>
    <n v="0.55000000000000004"/>
    <n v="3750"/>
    <n v="2062.5"/>
    <n v="825"/>
    <n v="0.4"/>
  </r>
  <r>
    <x v="2"/>
    <n v="1128299"/>
    <x v="184"/>
    <x v="2"/>
    <x v="24"/>
    <s v="Boise"/>
    <x v="2"/>
    <n v="0.55000000000000004"/>
    <n v="4000"/>
    <n v="2200"/>
    <n v="770"/>
    <n v="0.35"/>
  </r>
  <r>
    <x v="2"/>
    <n v="1128299"/>
    <x v="184"/>
    <x v="2"/>
    <x v="24"/>
    <s v="Boise"/>
    <x v="3"/>
    <n v="0.5"/>
    <n v="3000"/>
    <n v="1500"/>
    <n v="525"/>
    <n v="0.35"/>
  </r>
  <r>
    <x v="2"/>
    <n v="1128299"/>
    <x v="184"/>
    <x v="2"/>
    <x v="24"/>
    <s v="Boise"/>
    <x v="4"/>
    <n v="0.55000000000000004"/>
    <n v="2000"/>
    <n v="1100"/>
    <n v="330"/>
    <n v="0.3"/>
  </r>
  <r>
    <x v="2"/>
    <n v="1128299"/>
    <x v="184"/>
    <x v="2"/>
    <x v="24"/>
    <s v="Boise"/>
    <x v="5"/>
    <n v="0.70000000000000007"/>
    <n v="3750"/>
    <n v="2625.0000000000005"/>
    <n v="656.25000000000011"/>
    <n v="0.25"/>
  </r>
  <r>
    <x v="2"/>
    <n v="1128299"/>
    <x v="185"/>
    <x v="2"/>
    <x v="24"/>
    <s v="Boise"/>
    <x v="0"/>
    <n v="0.5"/>
    <n v="6250"/>
    <n v="3125"/>
    <n v="1093.75"/>
    <n v="0.35"/>
  </r>
  <r>
    <x v="2"/>
    <n v="1128299"/>
    <x v="185"/>
    <x v="2"/>
    <x v="24"/>
    <s v="Boise"/>
    <x v="1"/>
    <n v="0.55000000000000004"/>
    <n v="4750"/>
    <n v="2612.5"/>
    <n v="1045"/>
    <n v="0.4"/>
  </r>
  <r>
    <x v="2"/>
    <n v="1128299"/>
    <x v="185"/>
    <x v="2"/>
    <x v="24"/>
    <s v="Boise"/>
    <x v="2"/>
    <n v="0.55000000000000004"/>
    <n v="4750"/>
    <n v="2612.5"/>
    <n v="914.37499999999989"/>
    <n v="0.35"/>
  </r>
  <r>
    <x v="2"/>
    <n v="1128299"/>
    <x v="185"/>
    <x v="2"/>
    <x v="24"/>
    <s v="Boise"/>
    <x v="3"/>
    <n v="0.5"/>
    <n v="3500"/>
    <n v="1750"/>
    <n v="612.5"/>
    <n v="0.35"/>
  </r>
  <r>
    <x v="2"/>
    <n v="1128299"/>
    <x v="185"/>
    <x v="2"/>
    <x v="24"/>
    <s v="Boise"/>
    <x v="4"/>
    <n v="0.55000000000000004"/>
    <n v="2250"/>
    <n v="1237.5"/>
    <n v="371.25"/>
    <n v="0.3"/>
  </r>
  <r>
    <x v="2"/>
    <n v="1128299"/>
    <x v="185"/>
    <x v="2"/>
    <x v="24"/>
    <s v="Boise"/>
    <x v="5"/>
    <n v="0.70000000000000007"/>
    <n v="5250"/>
    <n v="3675.0000000000005"/>
    <n v="918.75000000000011"/>
    <n v="0.25"/>
  </r>
  <r>
    <x v="2"/>
    <n v="1128299"/>
    <x v="186"/>
    <x v="2"/>
    <x v="24"/>
    <s v="Boise"/>
    <x v="0"/>
    <n v="0.5"/>
    <n v="6750"/>
    <n v="3375"/>
    <n v="1181.25"/>
    <n v="0.35"/>
  </r>
  <r>
    <x v="2"/>
    <n v="1128299"/>
    <x v="186"/>
    <x v="2"/>
    <x v="24"/>
    <s v="Boise"/>
    <x v="1"/>
    <n v="0.55000000000000004"/>
    <n v="5250"/>
    <n v="2887.5000000000005"/>
    <n v="1155.0000000000002"/>
    <n v="0.4"/>
  </r>
  <r>
    <x v="2"/>
    <n v="1128299"/>
    <x v="186"/>
    <x v="2"/>
    <x v="24"/>
    <s v="Boise"/>
    <x v="2"/>
    <n v="0.55000000000000004"/>
    <n v="4750"/>
    <n v="2612.5"/>
    <n v="914.37499999999989"/>
    <n v="0.35"/>
  </r>
  <r>
    <x v="2"/>
    <n v="1128299"/>
    <x v="186"/>
    <x v="2"/>
    <x v="24"/>
    <s v="Boise"/>
    <x v="3"/>
    <n v="0.5"/>
    <n v="3750"/>
    <n v="1875"/>
    <n v="656.25"/>
    <n v="0.35"/>
  </r>
  <r>
    <x v="2"/>
    <n v="1128299"/>
    <x v="186"/>
    <x v="2"/>
    <x v="24"/>
    <s v="Boise"/>
    <x v="4"/>
    <n v="0.55000000000000004"/>
    <n v="4250"/>
    <n v="2337.5"/>
    <n v="701.25"/>
    <n v="0.3"/>
  </r>
  <r>
    <x v="2"/>
    <n v="1128299"/>
    <x v="186"/>
    <x v="2"/>
    <x v="24"/>
    <s v="Boise"/>
    <x v="5"/>
    <n v="0.70000000000000007"/>
    <n v="4250"/>
    <n v="2975.0000000000005"/>
    <n v="743.75000000000011"/>
    <n v="0.25"/>
  </r>
  <r>
    <x v="2"/>
    <n v="1128299"/>
    <x v="187"/>
    <x v="2"/>
    <x v="24"/>
    <s v="Boise"/>
    <x v="0"/>
    <n v="0.55000000000000004"/>
    <n v="6250"/>
    <n v="3437.5000000000005"/>
    <n v="1203.125"/>
    <n v="0.35"/>
  </r>
  <r>
    <x v="2"/>
    <n v="1128299"/>
    <x v="187"/>
    <x v="2"/>
    <x v="24"/>
    <s v="Boise"/>
    <x v="1"/>
    <n v="0.60000000000000009"/>
    <n v="5750"/>
    <n v="3450.0000000000005"/>
    <n v="1380.0000000000002"/>
    <n v="0.4"/>
  </r>
  <r>
    <x v="2"/>
    <n v="1128299"/>
    <x v="187"/>
    <x v="2"/>
    <x v="24"/>
    <s v="Boise"/>
    <x v="2"/>
    <n v="0.55000000000000004"/>
    <n v="4500"/>
    <n v="2475"/>
    <n v="866.25"/>
    <n v="0.35"/>
  </r>
  <r>
    <x v="2"/>
    <n v="1128299"/>
    <x v="187"/>
    <x v="2"/>
    <x v="24"/>
    <s v="Boise"/>
    <x v="3"/>
    <n v="0.55000000000000004"/>
    <n v="4000"/>
    <n v="2200"/>
    <n v="770"/>
    <n v="0.35"/>
  </r>
  <r>
    <x v="2"/>
    <n v="1128299"/>
    <x v="187"/>
    <x v="2"/>
    <x v="24"/>
    <s v="Boise"/>
    <x v="4"/>
    <n v="0.65"/>
    <n v="4000"/>
    <n v="2600"/>
    <n v="780"/>
    <n v="0.3"/>
  </r>
  <r>
    <x v="2"/>
    <n v="1128299"/>
    <x v="187"/>
    <x v="2"/>
    <x v="24"/>
    <s v="Boise"/>
    <x v="5"/>
    <n v="0.70000000000000007"/>
    <n v="3750"/>
    <n v="2625.0000000000005"/>
    <n v="656.25000000000011"/>
    <n v="0.25"/>
  </r>
  <r>
    <x v="2"/>
    <n v="1128299"/>
    <x v="188"/>
    <x v="2"/>
    <x v="24"/>
    <s v="Boise"/>
    <x v="0"/>
    <n v="0.45000000000000007"/>
    <n v="5750"/>
    <n v="2587.5000000000005"/>
    <n v="905.62500000000011"/>
    <n v="0.35"/>
  </r>
  <r>
    <x v="2"/>
    <n v="1128299"/>
    <x v="188"/>
    <x v="2"/>
    <x v="24"/>
    <s v="Boise"/>
    <x v="1"/>
    <n v="0.50000000000000011"/>
    <n v="5750"/>
    <n v="2875.0000000000005"/>
    <n v="1150.0000000000002"/>
    <n v="0.4"/>
  </r>
  <r>
    <x v="2"/>
    <n v="1128299"/>
    <x v="188"/>
    <x v="2"/>
    <x v="24"/>
    <s v="Boise"/>
    <x v="2"/>
    <n v="0.45000000000000007"/>
    <n v="4250"/>
    <n v="1912.5000000000002"/>
    <n v="669.375"/>
    <n v="0.35"/>
  </r>
  <r>
    <x v="2"/>
    <n v="1128299"/>
    <x v="188"/>
    <x v="2"/>
    <x v="24"/>
    <s v="Boise"/>
    <x v="3"/>
    <n v="0.45000000000000007"/>
    <n v="3750"/>
    <n v="1687.5000000000002"/>
    <n v="590.625"/>
    <n v="0.35"/>
  </r>
  <r>
    <x v="2"/>
    <n v="1128299"/>
    <x v="188"/>
    <x v="2"/>
    <x v="24"/>
    <s v="Boise"/>
    <x v="4"/>
    <n v="0.55000000000000004"/>
    <n v="3750"/>
    <n v="2062.5"/>
    <n v="618.75"/>
    <n v="0.3"/>
  </r>
  <r>
    <x v="2"/>
    <n v="1128299"/>
    <x v="188"/>
    <x v="2"/>
    <x v="24"/>
    <s v="Boise"/>
    <x v="5"/>
    <n v="0.60000000000000009"/>
    <n v="4250"/>
    <n v="2550.0000000000005"/>
    <n v="637.50000000000011"/>
    <n v="0.25"/>
  </r>
  <r>
    <x v="2"/>
    <n v="1128299"/>
    <x v="189"/>
    <x v="2"/>
    <x v="24"/>
    <s v="Boise"/>
    <x v="0"/>
    <n v="0.45000000000000007"/>
    <n v="5000"/>
    <n v="2250.0000000000005"/>
    <n v="787.50000000000011"/>
    <n v="0.35"/>
  </r>
  <r>
    <x v="2"/>
    <n v="1128299"/>
    <x v="189"/>
    <x v="2"/>
    <x v="24"/>
    <s v="Boise"/>
    <x v="1"/>
    <n v="0.50000000000000011"/>
    <n v="5000"/>
    <n v="2500.0000000000005"/>
    <n v="1000.0000000000002"/>
    <n v="0.4"/>
  </r>
  <r>
    <x v="2"/>
    <n v="1128299"/>
    <x v="189"/>
    <x v="2"/>
    <x v="24"/>
    <s v="Boise"/>
    <x v="2"/>
    <n v="0.45000000000000007"/>
    <n v="3250"/>
    <n v="1462.5000000000002"/>
    <n v="511.87500000000006"/>
    <n v="0.35"/>
  </r>
  <r>
    <x v="2"/>
    <n v="1128299"/>
    <x v="189"/>
    <x v="2"/>
    <x v="24"/>
    <s v="Boise"/>
    <x v="3"/>
    <n v="0.45000000000000007"/>
    <n v="3000"/>
    <n v="1350.0000000000002"/>
    <n v="472.50000000000006"/>
    <n v="0.35"/>
  </r>
  <r>
    <x v="2"/>
    <n v="1128299"/>
    <x v="189"/>
    <x v="2"/>
    <x v="24"/>
    <s v="Boise"/>
    <x v="4"/>
    <n v="0.55000000000000004"/>
    <n v="2750"/>
    <n v="1512.5000000000002"/>
    <n v="453.75000000000006"/>
    <n v="0.3"/>
  </r>
  <r>
    <x v="2"/>
    <n v="1128299"/>
    <x v="189"/>
    <x v="2"/>
    <x v="24"/>
    <s v="Boise"/>
    <x v="5"/>
    <n v="0.60000000000000009"/>
    <n v="3250"/>
    <n v="1950.0000000000002"/>
    <n v="487.50000000000006"/>
    <n v="0.25"/>
  </r>
  <r>
    <x v="2"/>
    <n v="1128299"/>
    <x v="190"/>
    <x v="2"/>
    <x v="24"/>
    <s v="Boise"/>
    <x v="0"/>
    <n v="0.45000000000000007"/>
    <n v="5000"/>
    <n v="2250.0000000000005"/>
    <n v="787.50000000000011"/>
    <n v="0.35"/>
  </r>
  <r>
    <x v="2"/>
    <n v="1128299"/>
    <x v="190"/>
    <x v="2"/>
    <x v="24"/>
    <s v="Boise"/>
    <x v="1"/>
    <n v="0.50000000000000011"/>
    <n v="5250"/>
    <n v="2625.0000000000005"/>
    <n v="1050.0000000000002"/>
    <n v="0.4"/>
  </r>
  <r>
    <x v="2"/>
    <n v="1128299"/>
    <x v="190"/>
    <x v="2"/>
    <x v="24"/>
    <s v="Boise"/>
    <x v="2"/>
    <n v="0.45000000000000007"/>
    <n v="3750"/>
    <n v="1687.5000000000002"/>
    <n v="590.625"/>
    <n v="0.35"/>
  </r>
  <r>
    <x v="2"/>
    <n v="1128299"/>
    <x v="190"/>
    <x v="2"/>
    <x v="24"/>
    <s v="Boise"/>
    <x v="3"/>
    <n v="0.45000000000000007"/>
    <n v="3500"/>
    <n v="1575.0000000000002"/>
    <n v="551.25"/>
    <n v="0.35"/>
  </r>
  <r>
    <x v="2"/>
    <n v="1128299"/>
    <x v="190"/>
    <x v="2"/>
    <x v="24"/>
    <s v="Boise"/>
    <x v="4"/>
    <n v="0.55000000000000004"/>
    <n v="3000"/>
    <n v="1650.0000000000002"/>
    <n v="495.00000000000006"/>
    <n v="0.3"/>
  </r>
  <r>
    <x v="2"/>
    <n v="1128299"/>
    <x v="190"/>
    <x v="2"/>
    <x v="24"/>
    <s v="Boise"/>
    <x v="5"/>
    <n v="0.60000000000000009"/>
    <n v="4250"/>
    <n v="2550.0000000000005"/>
    <n v="637.50000000000011"/>
    <n v="0.25"/>
  </r>
  <r>
    <x v="2"/>
    <n v="1128299"/>
    <x v="191"/>
    <x v="2"/>
    <x v="24"/>
    <s v="Boise"/>
    <x v="0"/>
    <n v="0.45000000000000007"/>
    <n v="6250"/>
    <n v="2812.5000000000005"/>
    <n v="984.37500000000011"/>
    <n v="0.35"/>
  </r>
  <r>
    <x v="2"/>
    <n v="1128299"/>
    <x v="191"/>
    <x v="2"/>
    <x v="24"/>
    <s v="Boise"/>
    <x v="1"/>
    <n v="0.50000000000000011"/>
    <n v="6250"/>
    <n v="3125.0000000000009"/>
    <n v="1250.0000000000005"/>
    <n v="0.4"/>
  </r>
  <r>
    <x v="2"/>
    <n v="1128299"/>
    <x v="191"/>
    <x v="2"/>
    <x v="24"/>
    <s v="Boise"/>
    <x v="2"/>
    <n v="0.45000000000000007"/>
    <n v="4250"/>
    <n v="1912.5000000000002"/>
    <n v="669.375"/>
    <n v="0.35"/>
  </r>
  <r>
    <x v="2"/>
    <n v="1128299"/>
    <x v="191"/>
    <x v="2"/>
    <x v="24"/>
    <s v="Boise"/>
    <x v="3"/>
    <n v="0.45000000000000007"/>
    <n v="4250"/>
    <n v="1912.5000000000002"/>
    <n v="669.375"/>
    <n v="0.35"/>
  </r>
  <r>
    <x v="2"/>
    <n v="1128299"/>
    <x v="191"/>
    <x v="2"/>
    <x v="24"/>
    <s v="Boise"/>
    <x v="4"/>
    <n v="0.55000000000000004"/>
    <n v="3500"/>
    <n v="1925.0000000000002"/>
    <n v="577.5"/>
    <n v="0.3"/>
  </r>
  <r>
    <x v="2"/>
    <n v="1128299"/>
    <x v="191"/>
    <x v="2"/>
    <x v="24"/>
    <s v="Boise"/>
    <x v="5"/>
    <n v="0.60000000000000009"/>
    <n v="4500"/>
    <n v="2700.0000000000005"/>
    <n v="675.00000000000011"/>
    <n v="0.25"/>
  </r>
  <r>
    <x v="2"/>
    <n v="1128299"/>
    <x v="192"/>
    <x v="2"/>
    <x v="25"/>
    <s v="Phoenix"/>
    <x v="0"/>
    <n v="0.34999999999999992"/>
    <n v="4750"/>
    <n v="1662.4999999999995"/>
    <n v="581.87499999999977"/>
    <n v="0.35"/>
  </r>
  <r>
    <x v="2"/>
    <n v="1128299"/>
    <x v="192"/>
    <x v="2"/>
    <x v="25"/>
    <s v="Phoenix"/>
    <x v="1"/>
    <n v="0.45"/>
    <n v="4750"/>
    <n v="2137.5"/>
    <n v="855"/>
    <n v="0.4"/>
  </r>
  <r>
    <x v="2"/>
    <n v="1128299"/>
    <x v="192"/>
    <x v="2"/>
    <x v="25"/>
    <s v="Phoenix"/>
    <x v="2"/>
    <n v="0.45"/>
    <n v="4750"/>
    <n v="2137.5"/>
    <n v="748.125"/>
    <n v="0.35"/>
  </r>
  <r>
    <x v="2"/>
    <n v="1128299"/>
    <x v="192"/>
    <x v="2"/>
    <x v="25"/>
    <s v="Phoenix"/>
    <x v="3"/>
    <n v="0.45"/>
    <n v="3250"/>
    <n v="1462.5"/>
    <n v="511.87499999999994"/>
    <n v="0.35"/>
  </r>
  <r>
    <x v="2"/>
    <n v="1128299"/>
    <x v="192"/>
    <x v="2"/>
    <x v="25"/>
    <s v="Phoenix"/>
    <x v="4"/>
    <n v="0.50000000000000011"/>
    <n v="2750"/>
    <n v="1375.0000000000002"/>
    <n v="412.50000000000006"/>
    <n v="0.3"/>
  </r>
  <r>
    <x v="2"/>
    <n v="1128299"/>
    <x v="192"/>
    <x v="2"/>
    <x v="25"/>
    <s v="Phoenix"/>
    <x v="5"/>
    <n v="0.45"/>
    <n v="4750"/>
    <n v="2137.5"/>
    <n v="534.375"/>
    <n v="0.25"/>
  </r>
  <r>
    <x v="2"/>
    <n v="1128299"/>
    <x v="193"/>
    <x v="2"/>
    <x v="25"/>
    <s v="Phoenix"/>
    <x v="0"/>
    <n v="0.34999999999999992"/>
    <n v="5250"/>
    <n v="1837.4999999999995"/>
    <n v="643.12499999999977"/>
    <n v="0.35"/>
  </r>
  <r>
    <x v="2"/>
    <n v="1128299"/>
    <x v="193"/>
    <x v="2"/>
    <x v="25"/>
    <s v="Phoenix"/>
    <x v="1"/>
    <n v="0.45"/>
    <n v="4250"/>
    <n v="1912.5"/>
    <n v="765"/>
    <n v="0.4"/>
  </r>
  <r>
    <x v="2"/>
    <n v="1128299"/>
    <x v="193"/>
    <x v="2"/>
    <x v="25"/>
    <s v="Phoenix"/>
    <x v="2"/>
    <n v="0.45"/>
    <n v="4250"/>
    <n v="1912.5"/>
    <n v="669.375"/>
    <n v="0.35"/>
  </r>
  <r>
    <x v="2"/>
    <n v="1128299"/>
    <x v="193"/>
    <x v="2"/>
    <x v="25"/>
    <s v="Phoenix"/>
    <x v="3"/>
    <n v="0.45"/>
    <n v="2750"/>
    <n v="1237.5"/>
    <n v="433.125"/>
    <n v="0.35"/>
  </r>
  <r>
    <x v="2"/>
    <n v="1128299"/>
    <x v="193"/>
    <x v="2"/>
    <x v="25"/>
    <s v="Phoenix"/>
    <x v="4"/>
    <n v="0.50000000000000011"/>
    <n v="2000"/>
    <n v="1000.0000000000002"/>
    <n v="300.00000000000006"/>
    <n v="0.3"/>
  </r>
  <r>
    <x v="2"/>
    <n v="1128299"/>
    <x v="193"/>
    <x v="2"/>
    <x v="25"/>
    <s v="Phoenix"/>
    <x v="5"/>
    <n v="0.45"/>
    <n v="4000"/>
    <n v="1800"/>
    <n v="450"/>
    <n v="0.25"/>
  </r>
  <r>
    <x v="2"/>
    <n v="1128299"/>
    <x v="194"/>
    <x v="2"/>
    <x v="25"/>
    <s v="Phoenix"/>
    <x v="0"/>
    <n v="0.45"/>
    <n v="5500"/>
    <n v="2475"/>
    <n v="866.25"/>
    <n v="0.35"/>
  </r>
  <r>
    <x v="2"/>
    <n v="1128299"/>
    <x v="194"/>
    <x v="2"/>
    <x v="25"/>
    <s v="Phoenix"/>
    <x v="1"/>
    <n v="0.55000000000000004"/>
    <n v="4000"/>
    <n v="2200"/>
    <n v="880"/>
    <n v="0.4"/>
  </r>
  <r>
    <x v="2"/>
    <n v="1128299"/>
    <x v="194"/>
    <x v="2"/>
    <x v="25"/>
    <s v="Phoenix"/>
    <x v="2"/>
    <n v="0.55000000000000004"/>
    <n v="4000"/>
    <n v="2200"/>
    <n v="770"/>
    <n v="0.35"/>
  </r>
  <r>
    <x v="2"/>
    <n v="1128299"/>
    <x v="194"/>
    <x v="2"/>
    <x v="25"/>
    <s v="Phoenix"/>
    <x v="3"/>
    <n v="0.55000000000000004"/>
    <n v="2750"/>
    <n v="1512.5000000000002"/>
    <n v="529.375"/>
    <n v="0.35"/>
  </r>
  <r>
    <x v="2"/>
    <n v="1128299"/>
    <x v="194"/>
    <x v="2"/>
    <x v="25"/>
    <s v="Phoenix"/>
    <x v="4"/>
    <n v="0.60000000000000009"/>
    <n v="1750"/>
    <n v="1050.0000000000002"/>
    <n v="315.00000000000006"/>
    <n v="0.3"/>
  </r>
  <r>
    <x v="2"/>
    <n v="1128299"/>
    <x v="194"/>
    <x v="2"/>
    <x v="25"/>
    <s v="Phoenix"/>
    <x v="5"/>
    <n v="0.55000000000000004"/>
    <n v="3750"/>
    <n v="2062.5"/>
    <n v="515.625"/>
    <n v="0.25"/>
  </r>
  <r>
    <x v="2"/>
    <n v="1128299"/>
    <x v="195"/>
    <x v="2"/>
    <x v="25"/>
    <s v="Phoenix"/>
    <x v="0"/>
    <n v="0.55000000000000004"/>
    <n v="5500"/>
    <n v="3025.0000000000005"/>
    <n v="1058.75"/>
    <n v="0.35"/>
  </r>
  <r>
    <x v="2"/>
    <n v="1128299"/>
    <x v="195"/>
    <x v="2"/>
    <x v="25"/>
    <s v="Phoenix"/>
    <x v="1"/>
    <n v="0.60000000000000009"/>
    <n v="3500"/>
    <n v="2100.0000000000005"/>
    <n v="840.00000000000023"/>
    <n v="0.4"/>
  </r>
  <r>
    <x v="2"/>
    <n v="1128299"/>
    <x v="195"/>
    <x v="2"/>
    <x v="25"/>
    <s v="Phoenix"/>
    <x v="2"/>
    <n v="0.60000000000000009"/>
    <n v="4000"/>
    <n v="2400.0000000000005"/>
    <n v="840.00000000000011"/>
    <n v="0.35"/>
  </r>
  <r>
    <x v="2"/>
    <n v="1128299"/>
    <x v="195"/>
    <x v="2"/>
    <x v="25"/>
    <s v="Phoenix"/>
    <x v="3"/>
    <n v="0.55000000000000004"/>
    <n v="3000"/>
    <n v="1650.0000000000002"/>
    <n v="577.5"/>
    <n v="0.35"/>
  </r>
  <r>
    <x v="2"/>
    <n v="1128299"/>
    <x v="195"/>
    <x v="2"/>
    <x v="25"/>
    <s v="Phoenix"/>
    <x v="4"/>
    <n v="0.60000000000000009"/>
    <n v="2000"/>
    <n v="1200.0000000000002"/>
    <n v="360.00000000000006"/>
    <n v="0.3"/>
  </r>
  <r>
    <x v="2"/>
    <n v="1128299"/>
    <x v="195"/>
    <x v="2"/>
    <x v="25"/>
    <s v="Phoenix"/>
    <x v="5"/>
    <n v="0.75000000000000011"/>
    <n v="3750"/>
    <n v="2812.5000000000005"/>
    <n v="703.12500000000011"/>
    <n v="0.25"/>
  </r>
  <r>
    <x v="2"/>
    <n v="1128299"/>
    <x v="196"/>
    <x v="2"/>
    <x v="25"/>
    <s v="Phoenix"/>
    <x v="0"/>
    <n v="0.55000000000000004"/>
    <n v="5750"/>
    <n v="3162.5000000000005"/>
    <n v="1106.875"/>
    <n v="0.35"/>
  </r>
  <r>
    <x v="2"/>
    <n v="1128299"/>
    <x v="196"/>
    <x v="2"/>
    <x v="25"/>
    <s v="Phoenix"/>
    <x v="1"/>
    <n v="0.60000000000000009"/>
    <n v="4250"/>
    <n v="2550.0000000000005"/>
    <n v="1020.0000000000002"/>
    <n v="0.4"/>
  </r>
  <r>
    <x v="2"/>
    <n v="1128299"/>
    <x v="196"/>
    <x v="2"/>
    <x v="25"/>
    <s v="Phoenix"/>
    <x v="2"/>
    <n v="0.60000000000000009"/>
    <n v="4500"/>
    <n v="2700.0000000000005"/>
    <n v="945.00000000000011"/>
    <n v="0.35"/>
  </r>
  <r>
    <x v="2"/>
    <n v="1128299"/>
    <x v="196"/>
    <x v="2"/>
    <x v="25"/>
    <s v="Phoenix"/>
    <x v="3"/>
    <n v="0.55000000000000004"/>
    <n v="3500"/>
    <n v="1925.0000000000002"/>
    <n v="673.75"/>
    <n v="0.35"/>
  </r>
  <r>
    <x v="2"/>
    <n v="1128299"/>
    <x v="196"/>
    <x v="2"/>
    <x v="25"/>
    <s v="Phoenix"/>
    <x v="4"/>
    <n v="0.60000000000000009"/>
    <n v="2500"/>
    <n v="1500.0000000000002"/>
    <n v="450.00000000000006"/>
    <n v="0.3"/>
  </r>
  <r>
    <x v="2"/>
    <n v="1128299"/>
    <x v="196"/>
    <x v="2"/>
    <x v="25"/>
    <s v="Phoenix"/>
    <x v="5"/>
    <n v="0.75000000000000011"/>
    <n v="4250"/>
    <n v="3187.5000000000005"/>
    <n v="796.87500000000011"/>
    <n v="0.25"/>
  </r>
  <r>
    <x v="2"/>
    <n v="1128299"/>
    <x v="197"/>
    <x v="2"/>
    <x v="25"/>
    <s v="Phoenix"/>
    <x v="0"/>
    <n v="0.55000000000000004"/>
    <n v="7000"/>
    <n v="3850.0000000000005"/>
    <n v="1347.5"/>
    <n v="0.35"/>
  </r>
  <r>
    <x v="2"/>
    <n v="1128299"/>
    <x v="197"/>
    <x v="2"/>
    <x v="25"/>
    <s v="Phoenix"/>
    <x v="1"/>
    <n v="0.60000000000000009"/>
    <n v="5500"/>
    <n v="3300.0000000000005"/>
    <n v="1320.0000000000002"/>
    <n v="0.4"/>
  </r>
  <r>
    <x v="2"/>
    <n v="1128299"/>
    <x v="197"/>
    <x v="2"/>
    <x v="25"/>
    <s v="Phoenix"/>
    <x v="2"/>
    <n v="0.60000000000000009"/>
    <n v="5500"/>
    <n v="3300.0000000000005"/>
    <n v="1155"/>
    <n v="0.35"/>
  </r>
  <r>
    <x v="2"/>
    <n v="1128299"/>
    <x v="197"/>
    <x v="2"/>
    <x v="25"/>
    <s v="Phoenix"/>
    <x v="3"/>
    <n v="0.55000000000000004"/>
    <n v="4250"/>
    <n v="2337.5"/>
    <n v="818.125"/>
    <n v="0.35"/>
  </r>
  <r>
    <x v="2"/>
    <n v="1128299"/>
    <x v="197"/>
    <x v="2"/>
    <x v="25"/>
    <s v="Phoenix"/>
    <x v="4"/>
    <n v="0.60000000000000009"/>
    <n v="3000"/>
    <n v="1800.0000000000002"/>
    <n v="540"/>
    <n v="0.3"/>
  </r>
  <r>
    <x v="2"/>
    <n v="1128299"/>
    <x v="197"/>
    <x v="2"/>
    <x v="25"/>
    <s v="Phoenix"/>
    <x v="5"/>
    <n v="0.75000000000000011"/>
    <n v="6000"/>
    <n v="4500.0000000000009"/>
    <n v="1125.0000000000002"/>
    <n v="0.25"/>
  </r>
  <r>
    <x v="2"/>
    <n v="1128299"/>
    <x v="198"/>
    <x v="2"/>
    <x v="25"/>
    <s v="Phoenix"/>
    <x v="0"/>
    <n v="0.55000000000000004"/>
    <n v="7500"/>
    <n v="4125"/>
    <n v="1443.75"/>
    <n v="0.35"/>
  </r>
  <r>
    <x v="2"/>
    <n v="1128299"/>
    <x v="198"/>
    <x v="2"/>
    <x v="25"/>
    <s v="Phoenix"/>
    <x v="1"/>
    <n v="0.60000000000000009"/>
    <n v="6000"/>
    <n v="3600.0000000000005"/>
    <n v="1440.0000000000002"/>
    <n v="0.4"/>
  </r>
  <r>
    <x v="2"/>
    <n v="1128299"/>
    <x v="198"/>
    <x v="2"/>
    <x v="25"/>
    <s v="Phoenix"/>
    <x v="2"/>
    <n v="0.60000000000000009"/>
    <n v="5500"/>
    <n v="3300.0000000000005"/>
    <n v="1155"/>
    <n v="0.35"/>
  </r>
  <r>
    <x v="2"/>
    <n v="1128299"/>
    <x v="198"/>
    <x v="2"/>
    <x v="25"/>
    <s v="Phoenix"/>
    <x v="3"/>
    <n v="0.55000000000000004"/>
    <n v="4500"/>
    <n v="2475"/>
    <n v="866.25"/>
    <n v="0.35"/>
  </r>
  <r>
    <x v="2"/>
    <n v="1128299"/>
    <x v="198"/>
    <x v="2"/>
    <x v="25"/>
    <s v="Phoenix"/>
    <x v="4"/>
    <n v="0.60000000000000009"/>
    <n v="5000"/>
    <n v="3000.0000000000005"/>
    <n v="900.00000000000011"/>
    <n v="0.3"/>
  </r>
  <r>
    <x v="2"/>
    <n v="1128299"/>
    <x v="198"/>
    <x v="2"/>
    <x v="25"/>
    <s v="Phoenix"/>
    <x v="5"/>
    <n v="0.75000000000000011"/>
    <n v="5000"/>
    <n v="3750.0000000000005"/>
    <n v="937.50000000000011"/>
    <n v="0.25"/>
  </r>
  <r>
    <x v="2"/>
    <n v="1128299"/>
    <x v="199"/>
    <x v="2"/>
    <x v="25"/>
    <s v="Phoenix"/>
    <x v="0"/>
    <n v="0.60000000000000009"/>
    <n v="7000"/>
    <n v="4200.0000000000009"/>
    <n v="1470.0000000000002"/>
    <n v="0.35"/>
  </r>
  <r>
    <x v="2"/>
    <n v="1128299"/>
    <x v="199"/>
    <x v="2"/>
    <x v="25"/>
    <s v="Phoenix"/>
    <x v="1"/>
    <n v="0.65000000000000013"/>
    <n v="6500"/>
    <n v="4225.0000000000009"/>
    <n v="1690.0000000000005"/>
    <n v="0.4"/>
  </r>
  <r>
    <x v="2"/>
    <n v="1128299"/>
    <x v="199"/>
    <x v="2"/>
    <x v="25"/>
    <s v="Phoenix"/>
    <x v="2"/>
    <n v="0.60000000000000009"/>
    <n v="5250"/>
    <n v="3150.0000000000005"/>
    <n v="1102.5"/>
    <n v="0.35"/>
  </r>
  <r>
    <x v="2"/>
    <n v="1128299"/>
    <x v="199"/>
    <x v="2"/>
    <x v="25"/>
    <s v="Phoenix"/>
    <x v="3"/>
    <n v="0.60000000000000009"/>
    <n v="4750"/>
    <n v="2850.0000000000005"/>
    <n v="997.50000000000011"/>
    <n v="0.35"/>
  </r>
  <r>
    <x v="2"/>
    <n v="1128299"/>
    <x v="199"/>
    <x v="2"/>
    <x v="25"/>
    <s v="Phoenix"/>
    <x v="4"/>
    <n v="0.70000000000000007"/>
    <n v="4750"/>
    <n v="3325.0000000000005"/>
    <n v="997.50000000000011"/>
    <n v="0.3"/>
  </r>
  <r>
    <x v="2"/>
    <n v="1128299"/>
    <x v="199"/>
    <x v="2"/>
    <x v="25"/>
    <s v="Phoenix"/>
    <x v="5"/>
    <n v="0.75000000000000011"/>
    <n v="4500"/>
    <n v="3375.0000000000005"/>
    <n v="843.75000000000011"/>
    <n v="0.25"/>
  </r>
  <r>
    <x v="2"/>
    <n v="1128299"/>
    <x v="200"/>
    <x v="2"/>
    <x v="25"/>
    <s v="Phoenix"/>
    <x v="0"/>
    <n v="0.50000000000000011"/>
    <n v="6250"/>
    <n v="3125.0000000000009"/>
    <n v="1093.7500000000002"/>
    <n v="0.35"/>
  </r>
  <r>
    <x v="2"/>
    <n v="1128299"/>
    <x v="200"/>
    <x v="2"/>
    <x v="25"/>
    <s v="Phoenix"/>
    <x v="1"/>
    <n v="0.55000000000000016"/>
    <n v="6250"/>
    <n v="3437.5000000000009"/>
    <n v="1375.0000000000005"/>
    <n v="0.4"/>
  </r>
  <r>
    <x v="2"/>
    <n v="1128299"/>
    <x v="200"/>
    <x v="2"/>
    <x v="25"/>
    <s v="Phoenix"/>
    <x v="2"/>
    <n v="0.50000000000000011"/>
    <n v="4750"/>
    <n v="2375.0000000000005"/>
    <n v="831.25000000000011"/>
    <n v="0.35"/>
  </r>
  <r>
    <x v="2"/>
    <n v="1128299"/>
    <x v="200"/>
    <x v="2"/>
    <x v="25"/>
    <s v="Phoenix"/>
    <x v="3"/>
    <n v="0.50000000000000011"/>
    <n v="4250"/>
    <n v="2125.0000000000005"/>
    <n v="743.75000000000011"/>
    <n v="0.35"/>
  </r>
  <r>
    <x v="2"/>
    <n v="1128299"/>
    <x v="200"/>
    <x v="2"/>
    <x v="25"/>
    <s v="Phoenix"/>
    <x v="4"/>
    <n v="0.60000000000000009"/>
    <n v="4250"/>
    <n v="2550.0000000000005"/>
    <n v="765.00000000000011"/>
    <n v="0.3"/>
  </r>
  <r>
    <x v="2"/>
    <n v="1128299"/>
    <x v="200"/>
    <x v="2"/>
    <x v="25"/>
    <s v="Phoenix"/>
    <x v="5"/>
    <n v="0.65000000000000013"/>
    <n v="4750"/>
    <n v="3087.5000000000005"/>
    <n v="771.87500000000011"/>
    <n v="0.25"/>
  </r>
  <r>
    <x v="2"/>
    <n v="1128299"/>
    <x v="201"/>
    <x v="2"/>
    <x v="25"/>
    <s v="Phoenix"/>
    <x v="0"/>
    <n v="0.50000000000000011"/>
    <n v="5500"/>
    <n v="2750.0000000000005"/>
    <n v="962.50000000000011"/>
    <n v="0.35"/>
  </r>
  <r>
    <x v="2"/>
    <n v="1128299"/>
    <x v="201"/>
    <x v="2"/>
    <x v="25"/>
    <s v="Phoenix"/>
    <x v="1"/>
    <n v="0.55000000000000016"/>
    <n v="5500"/>
    <n v="3025.0000000000009"/>
    <n v="1210.0000000000005"/>
    <n v="0.4"/>
  </r>
  <r>
    <x v="2"/>
    <n v="1128299"/>
    <x v="201"/>
    <x v="2"/>
    <x v="25"/>
    <s v="Phoenix"/>
    <x v="2"/>
    <n v="0.50000000000000011"/>
    <n v="3750"/>
    <n v="1875.0000000000005"/>
    <n v="656.25000000000011"/>
    <n v="0.35"/>
  </r>
  <r>
    <x v="2"/>
    <n v="1128299"/>
    <x v="201"/>
    <x v="2"/>
    <x v="25"/>
    <s v="Phoenix"/>
    <x v="3"/>
    <n v="0.50000000000000011"/>
    <n v="3500"/>
    <n v="1750.0000000000005"/>
    <n v="612.50000000000011"/>
    <n v="0.35"/>
  </r>
  <r>
    <x v="2"/>
    <n v="1128299"/>
    <x v="201"/>
    <x v="2"/>
    <x v="25"/>
    <s v="Phoenix"/>
    <x v="4"/>
    <n v="0.60000000000000009"/>
    <n v="3250"/>
    <n v="1950.0000000000002"/>
    <n v="585"/>
    <n v="0.3"/>
  </r>
  <r>
    <x v="2"/>
    <n v="1128299"/>
    <x v="201"/>
    <x v="2"/>
    <x v="25"/>
    <s v="Phoenix"/>
    <x v="5"/>
    <n v="0.75000000000000011"/>
    <n v="3750"/>
    <n v="2812.5000000000005"/>
    <n v="703.12500000000011"/>
    <n v="0.25"/>
  </r>
  <r>
    <x v="2"/>
    <n v="1128299"/>
    <x v="202"/>
    <x v="2"/>
    <x v="25"/>
    <s v="Phoenix"/>
    <x v="0"/>
    <n v="0.60000000000000009"/>
    <n v="5500"/>
    <n v="3300.0000000000005"/>
    <n v="1155"/>
    <n v="0.35"/>
  </r>
  <r>
    <x v="2"/>
    <n v="1128299"/>
    <x v="202"/>
    <x v="2"/>
    <x v="25"/>
    <s v="Phoenix"/>
    <x v="1"/>
    <n v="0.65000000000000013"/>
    <n v="6000"/>
    <n v="3900.0000000000009"/>
    <n v="1560.0000000000005"/>
    <n v="0.4"/>
  </r>
  <r>
    <x v="2"/>
    <n v="1128299"/>
    <x v="202"/>
    <x v="2"/>
    <x v="25"/>
    <s v="Phoenix"/>
    <x v="2"/>
    <n v="0.60000000000000009"/>
    <n v="4500"/>
    <n v="2700.0000000000005"/>
    <n v="945.00000000000011"/>
    <n v="0.35"/>
  </r>
  <r>
    <x v="2"/>
    <n v="1128299"/>
    <x v="202"/>
    <x v="2"/>
    <x v="25"/>
    <s v="Phoenix"/>
    <x v="3"/>
    <n v="0.60000000000000009"/>
    <n v="4250"/>
    <n v="2550.0000000000005"/>
    <n v="892.50000000000011"/>
    <n v="0.35"/>
  </r>
  <r>
    <x v="2"/>
    <n v="1128299"/>
    <x v="202"/>
    <x v="2"/>
    <x v="25"/>
    <s v="Phoenix"/>
    <x v="4"/>
    <n v="0.70000000000000007"/>
    <n v="3750"/>
    <n v="2625.0000000000005"/>
    <n v="787.50000000000011"/>
    <n v="0.3"/>
  </r>
  <r>
    <x v="2"/>
    <n v="1128299"/>
    <x v="202"/>
    <x v="2"/>
    <x v="25"/>
    <s v="Phoenix"/>
    <x v="5"/>
    <n v="0.75000000000000011"/>
    <n v="5000"/>
    <n v="3750.0000000000005"/>
    <n v="937.50000000000011"/>
    <n v="0.25"/>
  </r>
  <r>
    <x v="2"/>
    <n v="1128299"/>
    <x v="203"/>
    <x v="2"/>
    <x v="25"/>
    <s v="Phoenix"/>
    <x v="0"/>
    <n v="0.60000000000000009"/>
    <n v="7000"/>
    <n v="4200.0000000000009"/>
    <n v="1470.0000000000002"/>
    <n v="0.35"/>
  </r>
  <r>
    <x v="2"/>
    <n v="1128299"/>
    <x v="203"/>
    <x v="2"/>
    <x v="25"/>
    <s v="Phoenix"/>
    <x v="1"/>
    <n v="0.65000000000000013"/>
    <n v="7000"/>
    <n v="4550.0000000000009"/>
    <n v="1820.0000000000005"/>
    <n v="0.4"/>
  </r>
  <r>
    <x v="2"/>
    <n v="1128299"/>
    <x v="203"/>
    <x v="2"/>
    <x v="25"/>
    <s v="Phoenix"/>
    <x v="2"/>
    <n v="0.60000000000000009"/>
    <n v="5000"/>
    <n v="3000.0000000000005"/>
    <n v="1050"/>
    <n v="0.35"/>
  </r>
  <r>
    <x v="2"/>
    <n v="1128299"/>
    <x v="203"/>
    <x v="2"/>
    <x v="25"/>
    <s v="Phoenix"/>
    <x v="3"/>
    <n v="0.60000000000000009"/>
    <n v="5000"/>
    <n v="3000.0000000000005"/>
    <n v="1050"/>
    <n v="0.35"/>
  </r>
  <r>
    <x v="2"/>
    <n v="1128299"/>
    <x v="203"/>
    <x v="2"/>
    <x v="25"/>
    <s v="Phoenix"/>
    <x v="4"/>
    <n v="0.70000000000000007"/>
    <n v="4250"/>
    <n v="2975.0000000000005"/>
    <n v="892.50000000000011"/>
    <n v="0.3"/>
  </r>
  <r>
    <x v="2"/>
    <n v="1128299"/>
    <x v="203"/>
    <x v="2"/>
    <x v="25"/>
    <s v="Phoenix"/>
    <x v="5"/>
    <n v="0.75000000000000011"/>
    <n v="5250"/>
    <n v="3937.5000000000005"/>
    <n v="984.37500000000011"/>
    <n v="0.25"/>
  </r>
  <r>
    <x v="2"/>
    <n v="1128299"/>
    <x v="90"/>
    <x v="2"/>
    <x v="26"/>
    <s v="Albuquerque"/>
    <x v="0"/>
    <n v="0.29999999999999993"/>
    <n v="4500"/>
    <n v="1349.9999999999998"/>
    <n v="539.99999999999989"/>
    <n v="0.4"/>
  </r>
  <r>
    <x v="2"/>
    <n v="1128299"/>
    <x v="90"/>
    <x v="2"/>
    <x v="26"/>
    <s v="Albuquerque"/>
    <x v="1"/>
    <n v="0.4"/>
    <n v="4500"/>
    <n v="1800"/>
    <n v="720"/>
    <n v="0.4"/>
  </r>
  <r>
    <x v="2"/>
    <n v="1128299"/>
    <x v="90"/>
    <x v="2"/>
    <x v="26"/>
    <s v="Albuquerque"/>
    <x v="2"/>
    <n v="0.4"/>
    <n v="4500"/>
    <n v="1800"/>
    <n v="630"/>
    <n v="0.35"/>
  </r>
  <r>
    <x v="2"/>
    <n v="1128299"/>
    <x v="90"/>
    <x v="2"/>
    <x v="26"/>
    <s v="Albuquerque"/>
    <x v="3"/>
    <n v="0.4"/>
    <n v="3000"/>
    <n v="1200"/>
    <n v="480"/>
    <n v="0.4"/>
  </r>
  <r>
    <x v="2"/>
    <n v="1128299"/>
    <x v="90"/>
    <x v="2"/>
    <x v="26"/>
    <s v="Albuquerque"/>
    <x v="4"/>
    <n v="0.45000000000000012"/>
    <n v="2500"/>
    <n v="1125.0000000000002"/>
    <n v="393.75000000000006"/>
    <n v="0.35"/>
  </r>
  <r>
    <x v="2"/>
    <n v="1128299"/>
    <x v="90"/>
    <x v="2"/>
    <x v="26"/>
    <s v="Albuquerque"/>
    <x v="5"/>
    <n v="0.4"/>
    <n v="4500"/>
    <n v="1800"/>
    <n v="450"/>
    <n v="0.25"/>
  </r>
  <r>
    <x v="2"/>
    <n v="1128299"/>
    <x v="91"/>
    <x v="2"/>
    <x v="26"/>
    <s v="Albuquerque"/>
    <x v="0"/>
    <n v="0.29999999999999993"/>
    <n v="5000"/>
    <n v="1499.9999999999998"/>
    <n v="599.99999999999989"/>
    <n v="0.4"/>
  </r>
  <r>
    <x v="2"/>
    <n v="1128299"/>
    <x v="91"/>
    <x v="2"/>
    <x v="26"/>
    <s v="Albuquerque"/>
    <x v="1"/>
    <n v="0.4"/>
    <n v="4000"/>
    <n v="1600"/>
    <n v="640"/>
    <n v="0.4"/>
  </r>
  <r>
    <x v="2"/>
    <n v="1128299"/>
    <x v="91"/>
    <x v="2"/>
    <x v="26"/>
    <s v="Albuquerque"/>
    <x v="2"/>
    <n v="0.4"/>
    <n v="4000"/>
    <n v="1600"/>
    <n v="560"/>
    <n v="0.35"/>
  </r>
  <r>
    <x v="2"/>
    <n v="1128299"/>
    <x v="91"/>
    <x v="2"/>
    <x v="26"/>
    <s v="Albuquerque"/>
    <x v="3"/>
    <n v="0.4"/>
    <n v="2500"/>
    <n v="1000"/>
    <n v="400"/>
    <n v="0.4"/>
  </r>
  <r>
    <x v="2"/>
    <n v="1128299"/>
    <x v="91"/>
    <x v="2"/>
    <x v="26"/>
    <s v="Albuquerque"/>
    <x v="4"/>
    <n v="0.45000000000000012"/>
    <n v="1750"/>
    <n v="787.50000000000023"/>
    <n v="275.62500000000006"/>
    <n v="0.35"/>
  </r>
  <r>
    <x v="2"/>
    <n v="1128299"/>
    <x v="91"/>
    <x v="2"/>
    <x v="26"/>
    <s v="Albuquerque"/>
    <x v="5"/>
    <n v="0.4"/>
    <n v="3750"/>
    <n v="1500"/>
    <n v="375"/>
    <n v="0.25"/>
  </r>
  <r>
    <x v="2"/>
    <n v="1128299"/>
    <x v="92"/>
    <x v="2"/>
    <x v="26"/>
    <s v="Albuquerque"/>
    <x v="0"/>
    <n v="0.4"/>
    <n v="5250"/>
    <n v="2100"/>
    <n v="840"/>
    <n v="0.4"/>
  </r>
  <r>
    <x v="2"/>
    <n v="1128299"/>
    <x v="92"/>
    <x v="2"/>
    <x v="26"/>
    <s v="Albuquerque"/>
    <x v="1"/>
    <n v="0.5"/>
    <n v="3750"/>
    <n v="1875"/>
    <n v="750"/>
    <n v="0.4"/>
  </r>
  <r>
    <x v="2"/>
    <n v="1128299"/>
    <x v="92"/>
    <x v="2"/>
    <x v="26"/>
    <s v="Albuquerque"/>
    <x v="2"/>
    <n v="0.5"/>
    <n v="3750"/>
    <n v="1875"/>
    <n v="656.25"/>
    <n v="0.35"/>
  </r>
  <r>
    <x v="2"/>
    <n v="1128299"/>
    <x v="92"/>
    <x v="2"/>
    <x v="26"/>
    <s v="Albuquerque"/>
    <x v="3"/>
    <n v="0.5"/>
    <n v="2500"/>
    <n v="1250"/>
    <n v="500"/>
    <n v="0.4"/>
  </r>
  <r>
    <x v="2"/>
    <n v="1128299"/>
    <x v="92"/>
    <x v="2"/>
    <x v="26"/>
    <s v="Albuquerque"/>
    <x v="4"/>
    <n v="0.55000000000000004"/>
    <n v="1500"/>
    <n v="825.00000000000011"/>
    <n v="288.75"/>
    <n v="0.35"/>
  </r>
  <r>
    <x v="2"/>
    <n v="1128299"/>
    <x v="92"/>
    <x v="2"/>
    <x v="26"/>
    <s v="Albuquerque"/>
    <x v="5"/>
    <n v="0.5"/>
    <n v="3500"/>
    <n v="1750"/>
    <n v="437.5"/>
    <n v="0.25"/>
  </r>
  <r>
    <x v="2"/>
    <n v="1128299"/>
    <x v="93"/>
    <x v="2"/>
    <x v="26"/>
    <s v="Albuquerque"/>
    <x v="0"/>
    <n v="0.5"/>
    <n v="5250"/>
    <n v="2625"/>
    <n v="1050"/>
    <n v="0.4"/>
  </r>
  <r>
    <x v="2"/>
    <n v="1128299"/>
    <x v="93"/>
    <x v="2"/>
    <x v="26"/>
    <s v="Albuquerque"/>
    <x v="1"/>
    <n v="0.55000000000000004"/>
    <n v="3250"/>
    <n v="1787.5000000000002"/>
    <n v="715.00000000000011"/>
    <n v="0.4"/>
  </r>
  <r>
    <x v="2"/>
    <n v="1128299"/>
    <x v="93"/>
    <x v="2"/>
    <x v="26"/>
    <s v="Albuquerque"/>
    <x v="2"/>
    <n v="0.55000000000000004"/>
    <n v="3750"/>
    <n v="2062.5"/>
    <n v="721.875"/>
    <n v="0.35"/>
  </r>
  <r>
    <x v="2"/>
    <n v="1128299"/>
    <x v="93"/>
    <x v="2"/>
    <x v="26"/>
    <s v="Albuquerque"/>
    <x v="3"/>
    <n v="0.5"/>
    <n v="2750"/>
    <n v="1375"/>
    <n v="550"/>
    <n v="0.4"/>
  </r>
  <r>
    <x v="2"/>
    <n v="1128299"/>
    <x v="93"/>
    <x v="2"/>
    <x v="26"/>
    <s v="Albuquerque"/>
    <x v="4"/>
    <n v="0.55000000000000004"/>
    <n v="1750"/>
    <n v="962.50000000000011"/>
    <n v="336.875"/>
    <n v="0.35"/>
  </r>
  <r>
    <x v="2"/>
    <n v="1128299"/>
    <x v="93"/>
    <x v="2"/>
    <x v="26"/>
    <s v="Albuquerque"/>
    <x v="5"/>
    <n v="0.70000000000000007"/>
    <n v="3500"/>
    <n v="2450.0000000000005"/>
    <n v="612.50000000000011"/>
    <n v="0.25"/>
  </r>
  <r>
    <x v="2"/>
    <n v="1128299"/>
    <x v="94"/>
    <x v="2"/>
    <x v="26"/>
    <s v="Albuquerque"/>
    <x v="0"/>
    <n v="0.5"/>
    <n v="5500"/>
    <n v="2750"/>
    <n v="1100"/>
    <n v="0.4"/>
  </r>
  <r>
    <x v="2"/>
    <n v="1128299"/>
    <x v="94"/>
    <x v="2"/>
    <x v="26"/>
    <s v="Albuquerque"/>
    <x v="1"/>
    <n v="0.55000000000000004"/>
    <n v="4000"/>
    <n v="2200"/>
    <n v="880"/>
    <n v="0.4"/>
  </r>
  <r>
    <x v="2"/>
    <n v="1128299"/>
    <x v="94"/>
    <x v="2"/>
    <x v="26"/>
    <s v="Albuquerque"/>
    <x v="2"/>
    <n v="0.55000000000000004"/>
    <n v="4250"/>
    <n v="2337.5"/>
    <n v="818.125"/>
    <n v="0.35"/>
  </r>
  <r>
    <x v="2"/>
    <n v="1128299"/>
    <x v="94"/>
    <x v="2"/>
    <x v="26"/>
    <s v="Albuquerque"/>
    <x v="3"/>
    <n v="0.5"/>
    <n v="3250"/>
    <n v="1625"/>
    <n v="650"/>
    <n v="0.4"/>
  </r>
  <r>
    <x v="2"/>
    <n v="1128299"/>
    <x v="94"/>
    <x v="2"/>
    <x v="26"/>
    <s v="Albuquerque"/>
    <x v="4"/>
    <n v="0.55000000000000004"/>
    <n v="2250"/>
    <n v="1237.5"/>
    <n v="433.125"/>
    <n v="0.35"/>
  </r>
  <r>
    <x v="2"/>
    <n v="1128299"/>
    <x v="94"/>
    <x v="2"/>
    <x v="26"/>
    <s v="Albuquerque"/>
    <x v="5"/>
    <n v="0.70000000000000007"/>
    <n v="4000"/>
    <n v="2800.0000000000005"/>
    <n v="700.00000000000011"/>
    <n v="0.25"/>
  </r>
  <r>
    <x v="2"/>
    <n v="1128299"/>
    <x v="95"/>
    <x v="2"/>
    <x v="26"/>
    <s v="Albuquerque"/>
    <x v="0"/>
    <n v="0.5"/>
    <n v="6750"/>
    <n v="3375"/>
    <n v="1350"/>
    <n v="0.4"/>
  </r>
  <r>
    <x v="2"/>
    <n v="1128299"/>
    <x v="95"/>
    <x v="2"/>
    <x v="26"/>
    <s v="Albuquerque"/>
    <x v="1"/>
    <n v="0.55000000000000004"/>
    <n v="5250"/>
    <n v="2887.5000000000005"/>
    <n v="1155.0000000000002"/>
    <n v="0.4"/>
  </r>
  <r>
    <x v="2"/>
    <n v="1128299"/>
    <x v="95"/>
    <x v="2"/>
    <x v="26"/>
    <s v="Albuquerque"/>
    <x v="2"/>
    <n v="0.55000000000000004"/>
    <n v="5250"/>
    <n v="2887.5000000000005"/>
    <n v="1010.6250000000001"/>
    <n v="0.35"/>
  </r>
  <r>
    <x v="2"/>
    <n v="1128299"/>
    <x v="95"/>
    <x v="2"/>
    <x v="26"/>
    <s v="Albuquerque"/>
    <x v="3"/>
    <n v="0.5"/>
    <n v="4000"/>
    <n v="2000"/>
    <n v="800"/>
    <n v="0.4"/>
  </r>
  <r>
    <x v="2"/>
    <n v="1128299"/>
    <x v="95"/>
    <x v="2"/>
    <x v="26"/>
    <s v="Albuquerque"/>
    <x v="4"/>
    <n v="0.55000000000000004"/>
    <n v="2750"/>
    <n v="1512.5000000000002"/>
    <n v="529.375"/>
    <n v="0.35"/>
  </r>
  <r>
    <x v="2"/>
    <n v="1128299"/>
    <x v="95"/>
    <x v="2"/>
    <x v="26"/>
    <s v="Albuquerque"/>
    <x v="5"/>
    <n v="0.70000000000000007"/>
    <n v="5750"/>
    <n v="4025.0000000000005"/>
    <n v="1006.2500000000001"/>
    <n v="0.25"/>
  </r>
  <r>
    <x v="2"/>
    <n v="1128299"/>
    <x v="96"/>
    <x v="2"/>
    <x v="26"/>
    <s v="Albuquerque"/>
    <x v="0"/>
    <n v="0.5"/>
    <n v="7250"/>
    <n v="3625"/>
    <n v="1450"/>
    <n v="0.4"/>
  </r>
  <r>
    <x v="2"/>
    <n v="1128299"/>
    <x v="96"/>
    <x v="2"/>
    <x v="26"/>
    <s v="Albuquerque"/>
    <x v="1"/>
    <n v="0.55000000000000004"/>
    <n v="5750"/>
    <n v="3162.5000000000005"/>
    <n v="1265.0000000000002"/>
    <n v="0.4"/>
  </r>
  <r>
    <x v="2"/>
    <n v="1128299"/>
    <x v="96"/>
    <x v="2"/>
    <x v="26"/>
    <s v="Albuquerque"/>
    <x v="2"/>
    <n v="0.55000000000000004"/>
    <n v="5250"/>
    <n v="2887.5000000000005"/>
    <n v="1010.6250000000001"/>
    <n v="0.35"/>
  </r>
  <r>
    <x v="2"/>
    <n v="1128299"/>
    <x v="96"/>
    <x v="2"/>
    <x v="26"/>
    <s v="Albuquerque"/>
    <x v="3"/>
    <n v="0.5"/>
    <n v="4250"/>
    <n v="2125"/>
    <n v="850"/>
    <n v="0.4"/>
  </r>
  <r>
    <x v="2"/>
    <n v="1128299"/>
    <x v="96"/>
    <x v="2"/>
    <x v="26"/>
    <s v="Albuquerque"/>
    <x v="4"/>
    <n v="0.55000000000000004"/>
    <n v="4750"/>
    <n v="2612.5"/>
    <n v="914.37499999999989"/>
    <n v="0.35"/>
  </r>
  <r>
    <x v="2"/>
    <n v="1128299"/>
    <x v="96"/>
    <x v="2"/>
    <x v="26"/>
    <s v="Albuquerque"/>
    <x v="5"/>
    <n v="0.70000000000000007"/>
    <n v="4750"/>
    <n v="3325.0000000000005"/>
    <n v="831.25000000000011"/>
    <n v="0.25"/>
  </r>
  <r>
    <x v="2"/>
    <n v="1128299"/>
    <x v="97"/>
    <x v="2"/>
    <x v="26"/>
    <s v="Albuquerque"/>
    <x v="0"/>
    <n v="0.55000000000000004"/>
    <n v="6750"/>
    <n v="3712.5000000000005"/>
    <n v="1485.0000000000002"/>
    <n v="0.4"/>
  </r>
  <r>
    <x v="2"/>
    <n v="1128299"/>
    <x v="97"/>
    <x v="2"/>
    <x v="26"/>
    <s v="Albuquerque"/>
    <x v="1"/>
    <n v="0.60000000000000009"/>
    <n v="6250"/>
    <n v="3750.0000000000005"/>
    <n v="1500.0000000000002"/>
    <n v="0.4"/>
  </r>
  <r>
    <x v="2"/>
    <n v="1128299"/>
    <x v="97"/>
    <x v="2"/>
    <x v="26"/>
    <s v="Albuquerque"/>
    <x v="2"/>
    <n v="0.55000000000000004"/>
    <n v="5000"/>
    <n v="2750"/>
    <n v="962.49999999999989"/>
    <n v="0.35"/>
  </r>
  <r>
    <x v="2"/>
    <n v="1128299"/>
    <x v="97"/>
    <x v="2"/>
    <x v="26"/>
    <s v="Albuquerque"/>
    <x v="3"/>
    <n v="0.55000000000000004"/>
    <n v="4500"/>
    <n v="2475"/>
    <n v="990"/>
    <n v="0.4"/>
  </r>
  <r>
    <x v="2"/>
    <n v="1128299"/>
    <x v="97"/>
    <x v="2"/>
    <x v="26"/>
    <s v="Albuquerque"/>
    <x v="4"/>
    <n v="0.65"/>
    <n v="4500"/>
    <n v="2925"/>
    <n v="1023.7499999999999"/>
    <n v="0.35"/>
  </r>
  <r>
    <x v="2"/>
    <n v="1128299"/>
    <x v="97"/>
    <x v="2"/>
    <x v="26"/>
    <s v="Albuquerque"/>
    <x v="5"/>
    <n v="0.70000000000000007"/>
    <n v="4250"/>
    <n v="2975.0000000000005"/>
    <n v="743.75000000000011"/>
    <n v="0.25"/>
  </r>
  <r>
    <x v="2"/>
    <n v="1128299"/>
    <x v="98"/>
    <x v="2"/>
    <x v="26"/>
    <s v="Albuquerque"/>
    <x v="0"/>
    <n v="0.45000000000000012"/>
    <n v="6000"/>
    <n v="2700.0000000000009"/>
    <n v="1080.0000000000005"/>
    <n v="0.4"/>
  </r>
  <r>
    <x v="2"/>
    <n v="1128299"/>
    <x v="98"/>
    <x v="2"/>
    <x v="26"/>
    <s v="Albuquerque"/>
    <x v="1"/>
    <n v="0.50000000000000011"/>
    <n v="6000"/>
    <n v="3000.0000000000005"/>
    <n v="1200.0000000000002"/>
    <n v="0.4"/>
  </r>
  <r>
    <x v="2"/>
    <n v="1128299"/>
    <x v="98"/>
    <x v="2"/>
    <x v="26"/>
    <s v="Albuquerque"/>
    <x v="2"/>
    <n v="0.45000000000000012"/>
    <n v="4500"/>
    <n v="2025.0000000000005"/>
    <n v="708.75000000000011"/>
    <n v="0.35"/>
  </r>
  <r>
    <x v="2"/>
    <n v="1128299"/>
    <x v="98"/>
    <x v="2"/>
    <x v="26"/>
    <s v="Albuquerque"/>
    <x v="3"/>
    <n v="0.45000000000000012"/>
    <n v="4000"/>
    <n v="1800.0000000000005"/>
    <n v="720.00000000000023"/>
    <n v="0.4"/>
  </r>
  <r>
    <x v="2"/>
    <n v="1128299"/>
    <x v="98"/>
    <x v="2"/>
    <x v="26"/>
    <s v="Albuquerque"/>
    <x v="4"/>
    <n v="0.55000000000000004"/>
    <n v="4000"/>
    <n v="2200"/>
    <n v="770"/>
    <n v="0.35"/>
  </r>
  <r>
    <x v="2"/>
    <n v="1128299"/>
    <x v="98"/>
    <x v="2"/>
    <x v="26"/>
    <s v="Albuquerque"/>
    <x v="5"/>
    <n v="0.60000000000000009"/>
    <n v="4500"/>
    <n v="2700.0000000000005"/>
    <n v="675.00000000000011"/>
    <n v="0.25"/>
  </r>
  <r>
    <x v="2"/>
    <n v="1128299"/>
    <x v="99"/>
    <x v="2"/>
    <x v="26"/>
    <s v="Albuquerque"/>
    <x v="0"/>
    <n v="0.45000000000000012"/>
    <n v="5250"/>
    <n v="2362.5000000000005"/>
    <n v="945.00000000000023"/>
    <n v="0.4"/>
  </r>
  <r>
    <x v="2"/>
    <n v="1128299"/>
    <x v="99"/>
    <x v="2"/>
    <x v="26"/>
    <s v="Albuquerque"/>
    <x v="1"/>
    <n v="0.50000000000000011"/>
    <n v="5250"/>
    <n v="2625.0000000000005"/>
    <n v="1050.0000000000002"/>
    <n v="0.4"/>
  </r>
  <r>
    <x v="2"/>
    <n v="1128299"/>
    <x v="99"/>
    <x v="2"/>
    <x v="26"/>
    <s v="Albuquerque"/>
    <x v="2"/>
    <n v="0.45000000000000012"/>
    <n v="3500"/>
    <n v="1575.0000000000005"/>
    <n v="551.25000000000011"/>
    <n v="0.35"/>
  </r>
  <r>
    <x v="2"/>
    <n v="1128299"/>
    <x v="99"/>
    <x v="2"/>
    <x v="26"/>
    <s v="Albuquerque"/>
    <x v="3"/>
    <n v="0.45000000000000012"/>
    <n v="3250"/>
    <n v="1462.5000000000005"/>
    <n v="585.00000000000023"/>
    <n v="0.4"/>
  </r>
  <r>
    <x v="2"/>
    <n v="1128299"/>
    <x v="99"/>
    <x v="2"/>
    <x v="26"/>
    <s v="Albuquerque"/>
    <x v="4"/>
    <n v="0.55000000000000004"/>
    <n v="3000"/>
    <n v="1650.0000000000002"/>
    <n v="577.5"/>
    <n v="0.35"/>
  </r>
  <r>
    <x v="2"/>
    <n v="1128299"/>
    <x v="99"/>
    <x v="2"/>
    <x v="26"/>
    <s v="Albuquerque"/>
    <x v="5"/>
    <n v="0.70000000000000007"/>
    <n v="3500"/>
    <n v="2450.0000000000005"/>
    <n v="612.50000000000011"/>
    <n v="0.25"/>
  </r>
  <r>
    <x v="2"/>
    <n v="1128299"/>
    <x v="100"/>
    <x v="2"/>
    <x v="26"/>
    <s v="Albuquerque"/>
    <x v="0"/>
    <n v="0.55000000000000004"/>
    <n v="5250"/>
    <n v="2887.5000000000005"/>
    <n v="1155.0000000000002"/>
    <n v="0.4"/>
  </r>
  <r>
    <x v="2"/>
    <n v="1128299"/>
    <x v="100"/>
    <x v="2"/>
    <x v="26"/>
    <s v="Albuquerque"/>
    <x v="1"/>
    <n v="0.60000000000000009"/>
    <n v="5750"/>
    <n v="3450.0000000000005"/>
    <n v="1380.0000000000002"/>
    <n v="0.4"/>
  </r>
  <r>
    <x v="2"/>
    <n v="1128299"/>
    <x v="100"/>
    <x v="2"/>
    <x v="26"/>
    <s v="Albuquerque"/>
    <x v="2"/>
    <n v="0.55000000000000004"/>
    <n v="4250"/>
    <n v="2337.5"/>
    <n v="818.125"/>
    <n v="0.35"/>
  </r>
  <r>
    <x v="2"/>
    <n v="1128299"/>
    <x v="100"/>
    <x v="2"/>
    <x v="26"/>
    <s v="Albuquerque"/>
    <x v="3"/>
    <n v="0.55000000000000004"/>
    <n v="4000"/>
    <n v="2200"/>
    <n v="880"/>
    <n v="0.4"/>
  </r>
  <r>
    <x v="2"/>
    <n v="1128299"/>
    <x v="100"/>
    <x v="2"/>
    <x v="26"/>
    <s v="Albuquerque"/>
    <x v="4"/>
    <n v="0.65"/>
    <n v="3500"/>
    <n v="2275"/>
    <n v="796.25"/>
    <n v="0.35"/>
  </r>
  <r>
    <x v="2"/>
    <n v="1128299"/>
    <x v="100"/>
    <x v="2"/>
    <x v="26"/>
    <s v="Albuquerque"/>
    <x v="5"/>
    <n v="0.70000000000000007"/>
    <n v="4750"/>
    <n v="3325.0000000000005"/>
    <n v="831.25000000000011"/>
    <n v="0.25"/>
  </r>
  <r>
    <x v="2"/>
    <n v="1128299"/>
    <x v="101"/>
    <x v="2"/>
    <x v="26"/>
    <s v="Albuquerque"/>
    <x v="0"/>
    <n v="0.55000000000000004"/>
    <n v="6750"/>
    <n v="3712.5000000000005"/>
    <n v="1485.0000000000002"/>
    <n v="0.4"/>
  </r>
  <r>
    <x v="2"/>
    <n v="1128299"/>
    <x v="101"/>
    <x v="2"/>
    <x v="26"/>
    <s v="Albuquerque"/>
    <x v="1"/>
    <n v="0.60000000000000009"/>
    <n v="6750"/>
    <n v="4050.0000000000005"/>
    <n v="1620.0000000000002"/>
    <n v="0.4"/>
  </r>
  <r>
    <x v="2"/>
    <n v="1128299"/>
    <x v="101"/>
    <x v="2"/>
    <x v="26"/>
    <s v="Albuquerque"/>
    <x v="2"/>
    <n v="0.55000000000000004"/>
    <n v="4750"/>
    <n v="2612.5"/>
    <n v="914.37499999999989"/>
    <n v="0.35"/>
  </r>
  <r>
    <x v="2"/>
    <n v="1128299"/>
    <x v="101"/>
    <x v="2"/>
    <x v="26"/>
    <s v="Albuquerque"/>
    <x v="3"/>
    <n v="0.55000000000000004"/>
    <n v="4750"/>
    <n v="2612.5"/>
    <n v="1045"/>
    <n v="0.4"/>
  </r>
  <r>
    <x v="2"/>
    <n v="1128299"/>
    <x v="101"/>
    <x v="2"/>
    <x v="26"/>
    <s v="Albuquerque"/>
    <x v="4"/>
    <n v="0.65"/>
    <n v="4000"/>
    <n v="2600"/>
    <n v="909.99999999999989"/>
    <n v="0.35"/>
  </r>
  <r>
    <x v="2"/>
    <n v="1128299"/>
    <x v="101"/>
    <x v="2"/>
    <x v="26"/>
    <s v="Albuquerque"/>
    <x v="5"/>
    <n v="0.70000000000000007"/>
    <n v="5000"/>
    <n v="3500.0000000000005"/>
    <n v="875.00000000000011"/>
    <n v="0.25"/>
  </r>
  <r>
    <x v="0"/>
    <n v="1185732"/>
    <x v="204"/>
    <x v="4"/>
    <x v="27"/>
    <s v="Atlanta"/>
    <x v="0"/>
    <n v="0.4"/>
    <n v="10250"/>
    <n v="4100"/>
    <n v="1845"/>
    <n v="0.45"/>
  </r>
  <r>
    <x v="0"/>
    <n v="1185732"/>
    <x v="204"/>
    <x v="4"/>
    <x v="27"/>
    <s v="Atlanta"/>
    <x v="1"/>
    <n v="0.4"/>
    <n v="8250"/>
    <n v="3300"/>
    <n v="1155"/>
    <n v="0.35"/>
  </r>
  <r>
    <x v="0"/>
    <n v="1185732"/>
    <x v="204"/>
    <x v="4"/>
    <x v="27"/>
    <s v="Atlanta"/>
    <x v="2"/>
    <n v="0.30000000000000004"/>
    <n v="8250"/>
    <n v="2475.0000000000005"/>
    <n v="618.75000000000011"/>
    <n v="0.25"/>
  </r>
  <r>
    <x v="0"/>
    <n v="1185732"/>
    <x v="204"/>
    <x v="4"/>
    <x v="27"/>
    <s v="Atlanta"/>
    <x v="3"/>
    <n v="0.35"/>
    <n v="6750"/>
    <n v="2362.5"/>
    <n v="708.75"/>
    <n v="0.3"/>
  </r>
  <r>
    <x v="0"/>
    <n v="1185732"/>
    <x v="204"/>
    <x v="4"/>
    <x v="27"/>
    <s v="Atlanta"/>
    <x v="4"/>
    <n v="0.5"/>
    <n v="7250"/>
    <n v="3625"/>
    <n v="1268.75"/>
    <n v="0.35"/>
  </r>
  <r>
    <x v="0"/>
    <n v="1185732"/>
    <x v="204"/>
    <x v="4"/>
    <x v="27"/>
    <s v="Atlanta"/>
    <x v="5"/>
    <n v="0.4"/>
    <n v="8250"/>
    <n v="3300"/>
    <n v="1650"/>
    <n v="0.5"/>
  </r>
  <r>
    <x v="0"/>
    <n v="1185732"/>
    <x v="205"/>
    <x v="4"/>
    <x v="27"/>
    <s v="Atlanta"/>
    <x v="0"/>
    <n v="0.4"/>
    <n v="10750"/>
    <n v="4300"/>
    <n v="1935"/>
    <n v="0.45"/>
  </r>
  <r>
    <x v="0"/>
    <n v="1185732"/>
    <x v="205"/>
    <x v="4"/>
    <x v="27"/>
    <s v="Atlanta"/>
    <x v="1"/>
    <n v="0.4"/>
    <n v="7250"/>
    <n v="2900"/>
    <n v="1014.9999999999999"/>
    <n v="0.35"/>
  </r>
  <r>
    <x v="0"/>
    <n v="1185732"/>
    <x v="205"/>
    <x v="4"/>
    <x v="27"/>
    <s v="Atlanta"/>
    <x v="2"/>
    <n v="0.30000000000000004"/>
    <n v="7750"/>
    <n v="2325.0000000000005"/>
    <n v="581.25000000000011"/>
    <n v="0.25"/>
  </r>
  <r>
    <x v="0"/>
    <n v="1185732"/>
    <x v="205"/>
    <x v="4"/>
    <x v="27"/>
    <s v="Atlanta"/>
    <x v="3"/>
    <n v="0.35"/>
    <n v="6250"/>
    <n v="2187.5"/>
    <n v="656.25"/>
    <n v="0.3"/>
  </r>
  <r>
    <x v="0"/>
    <n v="1185732"/>
    <x v="205"/>
    <x v="4"/>
    <x v="27"/>
    <s v="Atlanta"/>
    <x v="4"/>
    <n v="0.5"/>
    <n v="7000"/>
    <n v="3500"/>
    <n v="1225"/>
    <n v="0.35"/>
  </r>
  <r>
    <x v="0"/>
    <n v="1185732"/>
    <x v="205"/>
    <x v="4"/>
    <x v="27"/>
    <s v="Atlanta"/>
    <x v="5"/>
    <n v="0.35"/>
    <n v="8000"/>
    <n v="2800"/>
    <n v="1400"/>
    <n v="0.5"/>
  </r>
  <r>
    <x v="0"/>
    <n v="1185732"/>
    <x v="115"/>
    <x v="4"/>
    <x v="27"/>
    <s v="Atlanta"/>
    <x v="0"/>
    <n v="0.35"/>
    <n v="10200"/>
    <n v="3570"/>
    <n v="1606.5"/>
    <n v="0.45"/>
  </r>
  <r>
    <x v="0"/>
    <n v="1185732"/>
    <x v="115"/>
    <x v="4"/>
    <x v="27"/>
    <s v="Atlanta"/>
    <x v="1"/>
    <n v="0.35"/>
    <n v="7000"/>
    <n v="2450"/>
    <n v="857.5"/>
    <n v="0.35"/>
  </r>
  <r>
    <x v="0"/>
    <n v="1185732"/>
    <x v="115"/>
    <x v="4"/>
    <x v="27"/>
    <s v="Atlanta"/>
    <x v="2"/>
    <n v="0.25"/>
    <n v="7250"/>
    <n v="1812.5"/>
    <n v="453.125"/>
    <n v="0.25"/>
  </r>
  <r>
    <x v="0"/>
    <n v="1185732"/>
    <x v="115"/>
    <x v="4"/>
    <x v="27"/>
    <s v="Atlanta"/>
    <x v="3"/>
    <n v="0.29999999999999993"/>
    <n v="5750"/>
    <n v="1724.9999999999995"/>
    <n v="517.49999999999989"/>
    <n v="0.3"/>
  </r>
  <r>
    <x v="0"/>
    <n v="1185732"/>
    <x v="115"/>
    <x v="4"/>
    <x v="27"/>
    <s v="Atlanta"/>
    <x v="4"/>
    <n v="0.45000000000000007"/>
    <n v="6250"/>
    <n v="2812.5000000000005"/>
    <n v="984.37500000000011"/>
    <n v="0.35"/>
  </r>
  <r>
    <x v="0"/>
    <n v="1185732"/>
    <x v="115"/>
    <x v="4"/>
    <x v="27"/>
    <s v="Atlanta"/>
    <x v="5"/>
    <n v="0.35"/>
    <n v="7250"/>
    <n v="2537.5"/>
    <n v="1268.75"/>
    <n v="0.5"/>
  </r>
  <r>
    <x v="0"/>
    <n v="1185732"/>
    <x v="206"/>
    <x v="4"/>
    <x v="27"/>
    <s v="Atlanta"/>
    <x v="0"/>
    <n v="0.35"/>
    <n v="9750"/>
    <n v="3412.5"/>
    <n v="1535.625"/>
    <n v="0.45"/>
  </r>
  <r>
    <x v="0"/>
    <n v="1185732"/>
    <x v="206"/>
    <x v="4"/>
    <x v="27"/>
    <s v="Atlanta"/>
    <x v="1"/>
    <n v="0.35"/>
    <n v="6750"/>
    <n v="2362.5"/>
    <n v="826.875"/>
    <n v="0.35"/>
  </r>
  <r>
    <x v="0"/>
    <n v="1185732"/>
    <x v="206"/>
    <x v="4"/>
    <x v="27"/>
    <s v="Atlanta"/>
    <x v="2"/>
    <n v="0.25"/>
    <n v="6750"/>
    <n v="1687.5"/>
    <n v="421.875"/>
    <n v="0.25"/>
  </r>
  <r>
    <x v="0"/>
    <n v="1185732"/>
    <x v="206"/>
    <x v="4"/>
    <x v="27"/>
    <s v="Atlanta"/>
    <x v="3"/>
    <n v="0.29999999999999993"/>
    <n v="6000"/>
    <n v="1799.9999999999995"/>
    <n v="539.99999999999989"/>
    <n v="0.3"/>
  </r>
  <r>
    <x v="0"/>
    <n v="1185732"/>
    <x v="206"/>
    <x v="4"/>
    <x v="27"/>
    <s v="Atlanta"/>
    <x v="4"/>
    <n v="0.5"/>
    <n v="6250"/>
    <n v="3125"/>
    <n v="1093.75"/>
    <n v="0.35"/>
  </r>
  <r>
    <x v="0"/>
    <n v="1185732"/>
    <x v="206"/>
    <x v="4"/>
    <x v="27"/>
    <s v="Atlanta"/>
    <x v="5"/>
    <n v="0.4"/>
    <n v="7750"/>
    <n v="3100"/>
    <n v="1550"/>
    <n v="0.5"/>
  </r>
  <r>
    <x v="0"/>
    <n v="1185732"/>
    <x v="174"/>
    <x v="4"/>
    <x v="27"/>
    <s v="Atlanta"/>
    <x v="0"/>
    <n v="0.5"/>
    <n v="10450"/>
    <n v="5225"/>
    <n v="2351.25"/>
    <n v="0.45"/>
  </r>
  <r>
    <x v="0"/>
    <n v="1185732"/>
    <x v="174"/>
    <x v="4"/>
    <x v="27"/>
    <s v="Atlanta"/>
    <x v="1"/>
    <n v="0.5"/>
    <n v="7500"/>
    <n v="3750"/>
    <n v="1312.5"/>
    <n v="0.35"/>
  </r>
  <r>
    <x v="0"/>
    <n v="1185732"/>
    <x v="174"/>
    <x v="4"/>
    <x v="27"/>
    <s v="Atlanta"/>
    <x v="2"/>
    <n v="0.45"/>
    <n v="7250"/>
    <n v="3262.5"/>
    <n v="815.625"/>
    <n v="0.25"/>
  </r>
  <r>
    <x v="0"/>
    <n v="1185732"/>
    <x v="174"/>
    <x v="4"/>
    <x v="27"/>
    <s v="Atlanta"/>
    <x v="3"/>
    <n v="0.45"/>
    <n v="6750"/>
    <n v="3037.5"/>
    <n v="911.25"/>
    <n v="0.3"/>
  </r>
  <r>
    <x v="0"/>
    <n v="1185732"/>
    <x v="174"/>
    <x v="4"/>
    <x v="27"/>
    <s v="Atlanta"/>
    <x v="4"/>
    <n v="0.54999999999999993"/>
    <n v="7000"/>
    <n v="3849.9999999999995"/>
    <n v="1347.4999999999998"/>
    <n v="0.35"/>
  </r>
  <r>
    <x v="0"/>
    <n v="1185732"/>
    <x v="174"/>
    <x v="4"/>
    <x v="27"/>
    <s v="Atlanta"/>
    <x v="5"/>
    <n v="0.6"/>
    <n v="8000"/>
    <n v="4800"/>
    <n v="2400"/>
    <n v="0.5"/>
  </r>
  <r>
    <x v="0"/>
    <n v="1185732"/>
    <x v="207"/>
    <x v="4"/>
    <x v="27"/>
    <s v="Atlanta"/>
    <x v="0"/>
    <n v="0.54999999999999993"/>
    <n v="10500"/>
    <n v="5774.9999999999991"/>
    <n v="2598.7499999999995"/>
    <n v="0.45"/>
  </r>
  <r>
    <x v="0"/>
    <n v="1185732"/>
    <x v="207"/>
    <x v="4"/>
    <x v="27"/>
    <s v="Atlanta"/>
    <x v="1"/>
    <n v="0.5"/>
    <n v="8000"/>
    <n v="4000"/>
    <n v="1400"/>
    <n v="0.35"/>
  </r>
  <r>
    <x v="0"/>
    <n v="1185732"/>
    <x v="207"/>
    <x v="4"/>
    <x v="27"/>
    <s v="Atlanta"/>
    <x v="2"/>
    <n v="0.5"/>
    <n v="7750"/>
    <n v="3875"/>
    <n v="968.75"/>
    <n v="0.25"/>
  </r>
  <r>
    <x v="0"/>
    <n v="1185732"/>
    <x v="207"/>
    <x v="4"/>
    <x v="27"/>
    <s v="Atlanta"/>
    <x v="3"/>
    <n v="0.5"/>
    <n v="7500"/>
    <n v="3750"/>
    <n v="1125"/>
    <n v="0.3"/>
  </r>
  <r>
    <x v="0"/>
    <n v="1185732"/>
    <x v="207"/>
    <x v="4"/>
    <x v="27"/>
    <s v="Atlanta"/>
    <x v="4"/>
    <n v="0.65"/>
    <n v="7500"/>
    <n v="4875"/>
    <n v="1706.25"/>
    <n v="0.35"/>
  </r>
  <r>
    <x v="0"/>
    <n v="1185732"/>
    <x v="207"/>
    <x v="4"/>
    <x v="27"/>
    <s v="Atlanta"/>
    <x v="5"/>
    <n v="0.70000000000000007"/>
    <n v="9250"/>
    <n v="6475.0000000000009"/>
    <n v="3237.5000000000005"/>
    <n v="0.5"/>
  </r>
  <r>
    <x v="0"/>
    <n v="1185732"/>
    <x v="116"/>
    <x v="4"/>
    <x v="27"/>
    <s v="Atlanta"/>
    <x v="0"/>
    <n v="0.65"/>
    <n v="11500"/>
    <n v="7475"/>
    <n v="3363.75"/>
    <n v="0.45"/>
  </r>
  <r>
    <x v="0"/>
    <n v="1185732"/>
    <x v="116"/>
    <x v="4"/>
    <x v="27"/>
    <s v="Atlanta"/>
    <x v="1"/>
    <n v="0.60000000000000009"/>
    <n v="9000"/>
    <n v="5400.0000000000009"/>
    <n v="1890.0000000000002"/>
    <n v="0.35"/>
  </r>
  <r>
    <x v="0"/>
    <n v="1185732"/>
    <x v="116"/>
    <x v="4"/>
    <x v="27"/>
    <s v="Atlanta"/>
    <x v="2"/>
    <n v="0.55000000000000004"/>
    <n v="8250"/>
    <n v="4537.5"/>
    <n v="1134.375"/>
    <n v="0.25"/>
  </r>
  <r>
    <x v="0"/>
    <n v="1185732"/>
    <x v="116"/>
    <x v="4"/>
    <x v="27"/>
    <s v="Atlanta"/>
    <x v="3"/>
    <n v="0.55000000000000004"/>
    <n v="7750"/>
    <n v="4262.5"/>
    <n v="1278.75"/>
    <n v="0.3"/>
  </r>
  <r>
    <x v="0"/>
    <n v="1185732"/>
    <x v="116"/>
    <x v="4"/>
    <x v="27"/>
    <s v="Atlanta"/>
    <x v="4"/>
    <n v="0.65"/>
    <n v="8000"/>
    <n v="5200"/>
    <n v="1819.9999999999998"/>
    <n v="0.35"/>
  </r>
  <r>
    <x v="0"/>
    <n v="1185732"/>
    <x v="116"/>
    <x v="4"/>
    <x v="27"/>
    <s v="Atlanta"/>
    <x v="5"/>
    <n v="0.70000000000000007"/>
    <n v="9750"/>
    <n v="6825.0000000000009"/>
    <n v="3412.5000000000005"/>
    <n v="0.5"/>
  </r>
  <r>
    <x v="0"/>
    <n v="1185732"/>
    <x v="208"/>
    <x v="4"/>
    <x v="27"/>
    <s v="Atlanta"/>
    <x v="0"/>
    <n v="0.65"/>
    <n v="11250"/>
    <n v="7312.5"/>
    <n v="3290.625"/>
    <n v="0.45"/>
  </r>
  <r>
    <x v="0"/>
    <n v="1185732"/>
    <x v="208"/>
    <x v="4"/>
    <x v="27"/>
    <s v="Atlanta"/>
    <x v="1"/>
    <n v="0.60000000000000009"/>
    <n v="9000"/>
    <n v="5400.0000000000009"/>
    <n v="1890.0000000000002"/>
    <n v="0.35"/>
  </r>
  <r>
    <x v="0"/>
    <n v="1185732"/>
    <x v="208"/>
    <x v="4"/>
    <x v="27"/>
    <s v="Atlanta"/>
    <x v="2"/>
    <n v="0.55000000000000004"/>
    <n v="8250"/>
    <n v="4537.5"/>
    <n v="1134.375"/>
    <n v="0.25"/>
  </r>
  <r>
    <x v="0"/>
    <n v="1185732"/>
    <x v="208"/>
    <x v="4"/>
    <x v="27"/>
    <s v="Atlanta"/>
    <x v="3"/>
    <n v="0.45"/>
    <n v="7750"/>
    <n v="3487.5"/>
    <n v="1046.25"/>
    <n v="0.3"/>
  </r>
  <r>
    <x v="0"/>
    <n v="1185732"/>
    <x v="208"/>
    <x v="4"/>
    <x v="27"/>
    <s v="Atlanta"/>
    <x v="4"/>
    <n v="0.55000000000000004"/>
    <n v="7500"/>
    <n v="4125"/>
    <n v="1443.75"/>
    <n v="0.35"/>
  </r>
  <r>
    <x v="0"/>
    <n v="1185732"/>
    <x v="208"/>
    <x v="4"/>
    <x v="27"/>
    <s v="Atlanta"/>
    <x v="5"/>
    <n v="0.60000000000000009"/>
    <n v="9250"/>
    <n v="5550.0000000000009"/>
    <n v="2775.0000000000005"/>
    <n v="0.5"/>
  </r>
  <r>
    <x v="0"/>
    <n v="1185732"/>
    <x v="178"/>
    <x v="4"/>
    <x v="27"/>
    <s v="Atlanta"/>
    <x v="0"/>
    <n v="0.55000000000000004"/>
    <n v="10250"/>
    <n v="5637.5000000000009"/>
    <n v="2536.8750000000005"/>
    <n v="0.45"/>
  </r>
  <r>
    <x v="0"/>
    <n v="1185732"/>
    <x v="178"/>
    <x v="4"/>
    <x v="27"/>
    <s v="Atlanta"/>
    <x v="1"/>
    <n v="0.50000000000000011"/>
    <n v="8250"/>
    <n v="4125.0000000000009"/>
    <n v="1443.7500000000002"/>
    <n v="0.35"/>
  </r>
  <r>
    <x v="0"/>
    <n v="1185732"/>
    <x v="178"/>
    <x v="4"/>
    <x v="27"/>
    <s v="Atlanta"/>
    <x v="2"/>
    <n v="0.4"/>
    <n v="7250"/>
    <n v="2900"/>
    <n v="725"/>
    <n v="0.25"/>
  </r>
  <r>
    <x v="0"/>
    <n v="1185732"/>
    <x v="178"/>
    <x v="4"/>
    <x v="27"/>
    <s v="Atlanta"/>
    <x v="3"/>
    <n v="0.4"/>
    <n v="7000"/>
    <n v="2800"/>
    <n v="840"/>
    <n v="0.3"/>
  </r>
  <r>
    <x v="0"/>
    <n v="1185732"/>
    <x v="178"/>
    <x v="4"/>
    <x v="27"/>
    <s v="Atlanta"/>
    <x v="4"/>
    <n v="0.5"/>
    <n v="7000"/>
    <n v="3500"/>
    <n v="1225"/>
    <n v="0.35"/>
  </r>
  <r>
    <x v="0"/>
    <n v="1185732"/>
    <x v="178"/>
    <x v="4"/>
    <x v="27"/>
    <s v="Atlanta"/>
    <x v="5"/>
    <n v="0.55000000000000004"/>
    <n v="8000"/>
    <n v="4400"/>
    <n v="2200"/>
    <n v="0.5"/>
  </r>
  <r>
    <x v="0"/>
    <n v="1185732"/>
    <x v="209"/>
    <x v="4"/>
    <x v="27"/>
    <s v="Atlanta"/>
    <x v="0"/>
    <n v="0.55000000000000004"/>
    <n v="9750"/>
    <n v="5362.5"/>
    <n v="2413.125"/>
    <n v="0.45"/>
  </r>
  <r>
    <x v="0"/>
    <n v="1185732"/>
    <x v="209"/>
    <x v="4"/>
    <x v="27"/>
    <s v="Atlanta"/>
    <x v="1"/>
    <n v="0.45000000000000012"/>
    <n v="8000"/>
    <n v="3600.0000000000009"/>
    <n v="1260.0000000000002"/>
    <n v="0.35"/>
  </r>
  <r>
    <x v="0"/>
    <n v="1185732"/>
    <x v="209"/>
    <x v="4"/>
    <x v="27"/>
    <s v="Atlanta"/>
    <x v="2"/>
    <n v="0.45000000000000012"/>
    <n v="6750"/>
    <n v="3037.5000000000009"/>
    <n v="759.37500000000023"/>
    <n v="0.25"/>
  </r>
  <r>
    <x v="0"/>
    <n v="1185732"/>
    <x v="209"/>
    <x v="4"/>
    <x v="27"/>
    <s v="Atlanta"/>
    <x v="3"/>
    <n v="0.45000000000000012"/>
    <n v="6500"/>
    <n v="2925.0000000000009"/>
    <n v="877.50000000000023"/>
    <n v="0.3"/>
  </r>
  <r>
    <x v="0"/>
    <n v="1185732"/>
    <x v="209"/>
    <x v="4"/>
    <x v="27"/>
    <s v="Atlanta"/>
    <x v="4"/>
    <n v="0.55000000000000004"/>
    <n v="6500"/>
    <n v="3575.0000000000005"/>
    <n v="1251.25"/>
    <n v="0.35"/>
  </r>
  <r>
    <x v="0"/>
    <n v="1185732"/>
    <x v="209"/>
    <x v="4"/>
    <x v="27"/>
    <s v="Atlanta"/>
    <x v="5"/>
    <n v="0.6"/>
    <n v="7750"/>
    <n v="4650"/>
    <n v="2325"/>
    <n v="0.5"/>
  </r>
  <r>
    <x v="0"/>
    <n v="1185732"/>
    <x v="210"/>
    <x v="4"/>
    <x v="27"/>
    <s v="Atlanta"/>
    <x v="0"/>
    <n v="0.55000000000000004"/>
    <n v="9250"/>
    <n v="5087.5"/>
    <n v="2289.375"/>
    <n v="0.45"/>
  </r>
  <r>
    <x v="0"/>
    <n v="1185732"/>
    <x v="210"/>
    <x v="4"/>
    <x v="27"/>
    <s v="Atlanta"/>
    <x v="1"/>
    <n v="0.45000000000000012"/>
    <n v="7500"/>
    <n v="3375.0000000000009"/>
    <n v="1181.2500000000002"/>
    <n v="0.35"/>
  </r>
  <r>
    <x v="0"/>
    <n v="1185732"/>
    <x v="210"/>
    <x v="4"/>
    <x v="27"/>
    <s v="Atlanta"/>
    <x v="2"/>
    <n v="0.45000000000000012"/>
    <n v="6950"/>
    <n v="3127.5000000000009"/>
    <n v="781.87500000000023"/>
    <n v="0.25"/>
  </r>
  <r>
    <x v="0"/>
    <n v="1185732"/>
    <x v="210"/>
    <x v="4"/>
    <x v="27"/>
    <s v="Atlanta"/>
    <x v="3"/>
    <n v="0.55000000000000016"/>
    <n v="7500"/>
    <n v="4125.0000000000009"/>
    <n v="1237.5000000000002"/>
    <n v="0.3"/>
  </r>
  <r>
    <x v="0"/>
    <n v="1185732"/>
    <x v="210"/>
    <x v="4"/>
    <x v="27"/>
    <s v="Atlanta"/>
    <x v="4"/>
    <n v="0.70000000000000007"/>
    <n v="7250"/>
    <n v="5075.0000000000009"/>
    <n v="1776.2500000000002"/>
    <n v="0.35"/>
  </r>
  <r>
    <x v="0"/>
    <n v="1185732"/>
    <x v="210"/>
    <x v="4"/>
    <x v="27"/>
    <s v="Atlanta"/>
    <x v="5"/>
    <n v="0.75"/>
    <n v="8250"/>
    <n v="6187.5"/>
    <n v="3093.75"/>
    <n v="0.5"/>
  </r>
  <r>
    <x v="0"/>
    <n v="1185732"/>
    <x v="211"/>
    <x v="4"/>
    <x v="27"/>
    <s v="Atlanta"/>
    <x v="0"/>
    <n v="0.70000000000000007"/>
    <n v="10750"/>
    <n v="7525.0000000000009"/>
    <n v="3386.2500000000005"/>
    <n v="0.45"/>
  </r>
  <r>
    <x v="0"/>
    <n v="1185732"/>
    <x v="211"/>
    <x v="4"/>
    <x v="27"/>
    <s v="Atlanta"/>
    <x v="1"/>
    <n v="0.60000000000000009"/>
    <n v="8750"/>
    <n v="5250.0000000000009"/>
    <n v="1837.5000000000002"/>
    <n v="0.35"/>
  </r>
  <r>
    <x v="0"/>
    <n v="1185732"/>
    <x v="211"/>
    <x v="4"/>
    <x v="27"/>
    <s v="Atlanta"/>
    <x v="2"/>
    <n v="0.60000000000000009"/>
    <n v="8250"/>
    <n v="4950.0000000000009"/>
    <n v="1237.5000000000002"/>
    <n v="0.25"/>
  </r>
  <r>
    <x v="0"/>
    <n v="1185732"/>
    <x v="211"/>
    <x v="4"/>
    <x v="27"/>
    <s v="Atlanta"/>
    <x v="3"/>
    <n v="0.60000000000000009"/>
    <n v="7750"/>
    <n v="4650.0000000000009"/>
    <n v="1395.0000000000002"/>
    <n v="0.3"/>
  </r>
  <r>
    <x v="0"/>
    <n v="1185732"/>
    <x v="211"/>
    <x v="4"/>
    <x v="27"/>
    <s v="Atlanta"/>
    <x v="4"/>
    <n v="0.70000000000000007"/>
    <n v="7750"/>
    <n v="5425.0000000000009"/>
    <n v="1898.7500000000002"/>
    <n v="0.35"/>
  </r>
  <r>
    <x v="0"/>
    <n v="1185732"/>
    <x v="211"/>
    <x v="4"/>
    <x v="27"/>
    <s v="Atlanta"/>
    <x v="5"/>
    <n v="0.75"/>
    <n v="8750"/>
    <n v="6562.5"/>
    <n v="3281.25"/>
    <n v="0.5"/>
  </r>
  <r>
    <x v="0"/>
    <n v="1185732"/>
    <x v="212"/>
    <x v="4"/>
    <x v="28"/>
    <s v="Charleston"/>
    <x v="0"/>
    <n v="0.35000000000000003"/>
    <n v="9250"/>
    <n v="3237.5000000000005"/>
    <n v="1295.0000000000002"/>
    <n v="0.4"/>
  </r>
  <r>
    <x v="0"/>
    <n v="1185732"/>
    <x v="212"/>
    <x v="4"/>
    <x v="28"/>
    <s v="Charleston"/>
    <x v="1"/>
    <n v="0.35000000000000003"/>
    <n v="7250"/>
    <n v="2537.5000000000005"/>
    <n v="888.12500000000011"/>
    <n v="0.35"/>
  </r>
  <r>
    <x v="0"/>
    <n v="1185732"/>
    <x v="212"/>
    <x v="4"/>
    <x v="28"/>
    <s v="Charleston"/>
    <x v="2"/>
    <n v="0.25000000000000006"/>
    <n v="7250"/>
    <n v="1812.5000000000005"/>
    <n v="725.00000000000023"/>
    <n v="0.4"/>
  </r>
  <r>
    <x v="0"/>
    <n v="1185732"/>
    <x v="212"/>
    <x v="4"/>
    <x v="28"/>
    <s v="Charleston"/>
    <x v="3"/>
    <n v="0.3"/>
    <n v="5750"/>
    <n v="1725"/>
    <n v="690"/>
    <n v="0.4"/>
  </r>
  <r>
    <x v="0"/>
    <n v="1185732"/>
    <x v="212"/>
    <x v="4"/>
    <x v="28"/>
    <s v="Charleston"/>
    <x v="4"/>
    <n v="0.45"/>
    <n v="6250"/>
    <n v="2812.5"/>
    <n v="984.37499999999989"/>
    <n v="0.35"/>
  </r>
  <r>
    <x v="0"/>
    <n v="1185732"/>
    <x v="212"/>
    <x v="4"/>
    <x v="28"/>
    <s v="Charleston"/>
    <x v="5"/>
    <n v="0.35000000000000003"/>
    <n v="7250"/>
    <n v="2537.5000000000005"/>
    <n v="1268.7500000000002"/>
    <n v="0.5"/>
  </r>
  <r>
    <x v="0"/>
    <n v="1185732"/>
    <x v="172"/>
    <x v="4"/>
    <x v="28"/>
    <s v="Charleston"/>
    <x v="0"/>
    <n v="0.35000000000000003"/>
    <n v="9750"/>
    <n v="3412.5000000000005"/>
    <n v="1365.0000000000002"/>
    <n v="0.4"/>
  </r>
  <r>
    <x v="0"/>
    <n v="1185732"/>
    <x v="172"/>
    <x v="4"/>
    <x v="28"/>
    <s v="Charleston"/>
    <x v="1"/>
    <n v="0.35000000000000003"/>
    <n v="6250"/>
    <n v="2187.5"/>
    <n v="765.625"/>
    <n v="0.35"/>
  </r>
  <r>
    <x v="0"/>
    <n v="1185732"/>
    <x v="172"/>
    <x v="4"/>
    <x v="28"/>
    <s v="Charleston"/>
    <x v="2"/>
    <n v="0.25000000000000006"/>
    <n v="6750"/>
    <n v="1687.5000000000005"/>
    <n v="675.00000000000023"/>
    <n v="0.4"/>
  </r>
  <r>
    <x v="0"/>
    <n v="1185732"/>
    <x v="172"/>
    <x v="4"/>
    <x v="28"/>
    <s v="Charleston"/>
    <x v="3"/>
    <n v="0.3"/>
    <n v="5250"/>
    <n v="1575"/>
    <n v="630"/>
    <n v="0.4"/>
  </r>
  <r>
    <x v="0"/>
    <n v="1185732"/>
    <x v="172"/>
    <x v="4"/>
    <x v="28"/>
    <s v="Charleston"/>
    <x v="4"/>
    <n v="0.45"/>
    <n v="6000"/>
    <n v="2700"/>
    <n v="944.99999999999989"/>
    <n v="0.35"/>
  </r>
  <r>
    <x v="0"/>
    <n v="1185732"/>
    <x v="172"/>
    <x v="4"/>
    <x v="28"/>
    <s v="Charleston"/>
    <x v="5"/>
    <n v="0.3"/>
    <n v="7000"/>
    <n v="2100"/>
    <n v="1050"/>
    <n v="0.5"/>
  </r>
  <r>
    <x v="0"/>
    <n v="1185732"/>
    <x v="68"/>
    <x v="4"/>
    <x v="28"/>
    <s v="Charleston"/>
    <x v="0"/>
    <n v="0.3"/>
    <n v="9200"/>
    <n v="2760"/>
    <n v="1104"/>
    <n v="0.4"/>
  </r>
  <r>
    <x v="0"/>
    <n v="1185732"/>
    <x v="68"/>
    <x v="4"/>
    <x v="28"/>
    <s v="Charleston"/>
    <x v="1"/>
    <n v="0.3"/>
    <n v="6000"/>
    <n v="1800"/>
    <n v="630"/>
    <n v="0.35"/>
  </r>
  <r>
    <x v="0"/>
    <n v="1185732"/>
    <x v="68"/>
    <x v="4"/>
    <x v="28"/>
    <s v="Charleston"/>
    <x v="2"/>
    <n v="0.2"/>
    <n v="6250"/>
    <n v="1250"/>
    <n v="500"/>
    <n v="0.4"/>
  </r>
  <r>
    <x v="0"/>
    <n v="1185732"/>
    <x v="68"/>
    <x v="4"/>
    <x v="28"/>
    <s v="Charleston"/>
    <x v="3"/>
    <n v="0.24999999999999994"/>
    <n v="4750"/>
    <n v="1187.4999999999998"/>
    <n v="474.99999999999994"/>
    <n v="0.4"/>
  </r>
  <r>
    <x v="0"/>
    <n v="1185732"/>
    <x v="68"/>
    <x v="4"/>
    <x v="28"/>
    <s v="Charleston"/>
    <x v="4"/>
    <n v="0.40000000000000008"/>
    <n v="5250"/>
    <n v="2100.0000000000005"/>
    <n v="735.00000000000011"/>
    <n v="0.35"/>
  </r>
  <r>
    <x v="0"/>
    <n v="1185732"/>
    <x v="68"/>
    <x v="4"/>
    <x v="28"/>
    <s v="Charleston"/>
    <x v="5"/>
    <n v="0.3"/>
    <n v="6250"/>
    <n v="1875"/>
    <n v="937.5"/>
    <n v="0.5"/>
  </r>
  <r>
    <x v="0"/>
    <n v="1185732"/>
    <x v="69"/>
    <x v="4"/>
    <x v="28"/>
    <s v="Charleston"/>
    <x v="0"/>
    <n v="0.3"/>
    <n v="8750"/>
    <n v="2625"/>
    <n v="1050"/>
    <n v="0.4"/>
  </r>
  <r>
    <x v="0"/>
    <n v="1185732"/>
    <x v="69"/>
    <x v="4"/>
    <x v="28"/>
    <s v="Charleston"/>
    <x v="1"/>
    <n v="0.3"/>
    <n v="5750"/>
    <n v="1725"/>
    <n v="603.75"/>
    <n v="0.35"/>
  </r>
  <r>
    <x v="0"/>
    <n v="1185732"/>
    <x v="69"/>
    <x v="4"/>
    <x v="28"/>
    <s v="Charleston"/>
    <x v="2"/>
    <n v="0.2"/>
    <n v="5750"/>
    <n v="1150"/>
    <n v="460"/>
    <n v="0.4"/>
  </r>
  <r>
    <x v="0"/>
    <n v="1185732"/>
    <x v="69"/>
    <x v="4"/>
    <x v="28"/>
    <s v="Charleston"/>
    <x v="3"/>
    <n v="0.24999999999999994"/>
    <n v="5000"/>
    <n v="1249.9999999999998"/>
    <n v="499.99999999999994"/>
    <n v="0.4"/>
  </r>
  <r>
    <x v="0"/>
    <n v="1185732"/>
    <x v="69"/>
    <x v="4"/>
    <x v="28"/>
    <s v="Charleston"/>
    <x v="4"/>
    <n v="0.45"/>
    <n v="5250"/>
    <n v="2362.5"/>
    <n v="826.875"/>
    <n v="0.35"/>
  </r>
  <r>
    <x v="0"/>
    <n v="1185732"/>
    <x v="69"/>
    <x v="4"/>
    <x v="28"/>
    <s v="Charleston"/>
    <x v="5"/>
    <n v="0.35000000000000003"/>
    <n v="6750"/>
    <n v="2362.5"/>
    <n v="1181.25"/>
    <n v="0.5"/>
  </r>
  <r>
    <x v="0"/>
    <n v="1185732"/>
    <x v="16"/>
    <x v="4"/>
    <x v="28"/>
    <s v="Charleston"/>
    <x v="0"/>
    <n v="0.45"/>
    <n v="9450"/>
    <n v="4252.5"/>
    <n v="1701"/>
    <n v="0.4"/>
  </r>
  <r>
    <x v="0"/>
    <n v="1185732"/>
    <x v="16"/>
    <x v="4"/>
    <x v="28"/>
    <s v="Charleston"/>
    <x v="1"/>
    <n v="0.45"/>
    <n v="6500"/>
    <n v="2925"/>
    <n v="1023.7499999999999"/>
    <n v="0.35"/>
  </r>
  <r>
    <x v="0"/>
    <n v="1185732"/>
    <x v="16"/>
    <x v="4"/>
    <x v="28"/>
    <s v="Charleston"/>
    <x v="2"/>
    <n v="0.4"/>
    <n v="6250"/>
    <n v="2500"/>
    <n v="1000"/>
    <n v="0.4"/>
  </r>
  <r>
    <x v="0"/>
    <n v="1185732"/>
    <x v="16"/>
    <x v="4"/>
    <x v="28"/>
    <s v="Charleston"/>
    <x v="3"/>
    <n v="0.4"/>
    <n v="5750"/>
    <n v="2300"/>
    <n v="920"/>
    <n v="0.4"/>
  </r>
  <r>
    <x v="0"/>
    <n v="1185732"/>
    <x v="16"/>
    <x v="4"/>
    <x v="28"/>
    <s v="Charleston"/>
    <x v="4"/>
    <n v="0.49999999999999994"/>
    <n v="6000"/>
    <n v="2999.9999999999995"/>
    <n v="1049.9999999999998"/>
    <n v="0.35"/>
  </r>
  <r>
    <x v="0"/>
    <n v="1185732"/>
    <x v="16"/>
    <x v="4"/>
    <x v="28"/>
    <s v="Charleston"/>
    <x v="5"/>
    <n v="0.54999999999999993"/>
    <n v="7000"/>
    <n v="3849.9999999999995"/>
    <n v="1924.9999999999998"/>
    <n v="0.5"/>
  </r>
  <r>
    <x v="0"/>
    <n v="1185732"/>
    <x v="175"/>
    <x v="4"/>
    <x v="28"/>
    <s v="Charleston"/>
    <x v="0"/>
    <n v="0.49999999999999994"/>
    <n v="9500"/>
    <n v="4749.9999999999991"/>
    <n v="1899.9999999999998"/>
    <n v="0.4"/>
  </r>
  <r>
    <x v="0"/>
    <n v="1185732"/>
    <x v="175"/>
    <x v="4"/>
    <x v="28"/>
    <s v="Charleston"/>
    <x v="1"/>
    <n v="0.45"/>
    <n v="7000"/>
    <n v="3150"/>
    <n v="1102.5"/>
    <n v="0.35"/>
  </r>
  <r>
    <x v="0"/>
    <n v="1185732"/>
    <x v="175"/>
    <x v="4"/>
    <x v="28"/>
    <s v="Charleston"/>
    <x v="2"/>
    <n v="0.5"/>
    <n v="6750"/>
    <n v="3375"/>
    <n v="1350"/>
    <n v="0.4"/>
  </r>
  <r>
    <x v="0"/>
    <n v="1185732"/>
    <x v="175"/>
    <x v="4"/>
    <x v="28"/>
    <s v="Charleston"/>
    <x v="3"/>
    <n v="0.5"/>
    <n v="6500"/>
    <n v="3250"/>
    <n v="1300"/>
    <n v="0.4"/>
  </r>
  <r>
    <x v="0"/>
    <n v="1185732"/>
    <x v="175"/>
    <x v="4"/>
    <x v="28"/>
    <s v="Charleston"/>
    <x v="4"/>
    <n v="0.65"/>
    <n v="6500"/>
    <n v="4225"/>
    <n v="1478.75"/>
    <n v="0.35"/>
  </r>
  <r>
    <x v="0"/>
    <n v="1185732"/>
    <x v="175"/>
    <x v="4"/>
    <x v="28"/>
    <s v="Charleston"/>
    <x v="5"/>
    <n v="0.70000000000000007"/>
    <n v="8250"/>
    <n v="5775.0000000000009"/>
    <n v="2887.5000000000005"/>
    <n v="0.5"/>
  </r>
  <r>
    <x v="0"/>
    <n v="1185732"/>
    <x v="72"/>
    <x v="4"/>
    <x v="28"/>
    <s v="Charleston"/>
    <x v="0"/>
    <n v="0.65"/>
    <n v="10500"/>
    <n v="6825"/>
    <n v="2730"/>
    <n v="0.4"/>
  </r>
  <r>
    <x v="0"/>
    <n v="1185732"/>
    <x v="72"/>
    <x v="4"/>
    <x v="28"/>
    <s v="Charleston"/>
    <x v="1"/>
    <n v="0.60000000000000009"/>
    <n v="8000"/>
    <n v="4800.0000000000009"/>
    <n v="1680.0000000000002"/>
    <n v="0.35"/>
  </r>
  <r>
    <x v="0"/>
    <n v="1185732"/>
    <x v="72"/>
    <x v="4"/>
    <x v="28"/>
    <s v="Charleston"/>
    <x v="2"/>
    <n v="0.55000000000000004"/>
    <n v="7250"/>
    <n v="3987.5000000000005"/>
    <n v="1595.0000000000002"/>
    <n v="0.4"/>
  </r>
  <r>
    <x v="0"/>
    <n v="1185732"/>
    <x v="72"/>
    <x v="4"/>
    <x v="28"/>
    <s v="Charleston"/>
    <x v="3"/>
    <n v="0.55000000000000004"/>
    <n v="6750"/>
    <n v="3712.5000000000005"/>
    <n v="1485.0000000000002"/>
    <n v="0.4"/>
  </r>
  <r>
    <x v="0"/>
    <n v="1185732"/>
    <x v="72"/>
    <x v="4"/>
    <x v="28"/>
    <s v="Charleston"/>
    <x v="4"/>
    <n v="0.65"/>
    <n v="7000"/>
    <n v="4550"/>
    <n v="1592.5"/>
    <n v="0.35"/>
  </r>
  <r>
    <x v="0"/>
    <n v="1185732"/>
    <x v="72"/>
    <x v="4"/>
    <x v="28"/>
    <s v="Charleston"/>
    <x v="5"/>
    <n v="0.70000000000000007"/>
    <n v="8750"/>
    <n v="6125.0000000000009"/>
    <n v="3062.5000000000005"/>
    <n v="0.5"/>
  </r>
  <r>
    <x v="0"/>
    <n v="1185732"/>
    <x v="73"/>
    <x v="4"/>
    <x v="28"/>
    <s v="Charleston"/>
    <x v="0"/>
    <n v="0.65"/>
    <n v="10250"/>
    <n v="6662.5"/>
    <n v="2665"/>
    <n v="0.4"/>
  </r>
  <r>
    <x v="0"/>
    <n v="1185732"/>
    <x v="73"/>
    <x v="4"/>
    <x v="28"/>
    <s v="Charleston"/>
    <x v="1"/>
    <n v="0.60000000000000009"/>
    <n v="8000"/>
    <n v="4800.0000000000009"/>
    <n v="1680.0000000000002"/>
    <n v="0.35"/>
  </r>
  <r>
    <x v="0"/>
    <n v="1185732"/>
    <x v="73"/>
    <x v="4"/>
    <x v="28"/>
    <s v="Charleston"/>
    <x v="2"/>
    <n v="0.55000000000000004"/>
    <n v="7250"/>
    <n v="3987.5000000000005"/>
    <n v="1595.0000000000002"/>
    <n v="0.4"/>
  </r>
  <r>
    <x v="0"/>
    <n v="1185732"/>
    <x v="73"/>
    <x v="4"/>
    <x v="28"/>
    <s v="Charleston"/>
    <x v="3"/>
    <n v="0.45"/>
    <n v="6750"/>
    <n v="3037.5"/>
    <n v="1215"/>
    <n v="0.4"/>
  </r>
  <r>
    <x v="0"/>
    <n v="1185732"/>
    <x v="73"/>
    <x v="4"/>
    <x v="28"/>
    <s v="Charleston"/>
    <x v="4"/>
    <n v="0.55000000000000004"/>
    <n v="6500"/>
    <n v="3575.0000000000005"/>
    <n v="1251.25"/>
    <n v="0.35"/>
  </r>
  <r>
    <x v="0"/>
    <n v="1185732"/>
    <x v="73"/>
    <x v="4"/>
    <x v="28"/>
    <s v="Charleston"/>
    <x v="5"/>
    <n v="0.60000000000000009"/>
    <n v="8250"/>
    <n v="4950.0000000000009"/>
    <n v="2475.0000000000005"/>
    <n v="0.5"/>
  </r>
  <r>
    <x v="0"/>
    <n v="1185732"/>
    <x v="20"/>
    <x v="4"/>
    <x v="28"/>
    <s v="Charleston"/>
    <x v="0"/>
    <n v="0.55000000000000004"/>
    <n v="9250"/>
    <n v="5087.5"/>
    <n v="2035"/>
    <n v="0.4"/>
  </r>
  <r>
    <x v="0"/>
    <n v="1185732"/>
    <x v="20"/>
    <x v="4"/>
    <x v="28"/>
    <s v="Charleston"/>
    <x v="1"/>
    <n v="0.50000000000000011"/>
    <n v="7250"/>
    <n v="3625.0000000000009"/>
    <n v="1268.7500000000002"/>
    <n v="0.35"/>
  </r>
  <r>
    <x v="0"/>
    <n v="1185732"/>
    <x v="20"/>
    <x v="4"/>
    <x v="28"/>
    <s v="Charleston"/>
    <x v="2"/>
    <n v="0.30000000000000004"/>
    <n v="6250"/>
    <n v="1875.0000000000002"/>
    <n v="750.00000000000011"/>
    <n v="0.4"/>
  </r>
  <r>
    <x v="0"/>
    <n v="1185732"/>
    <x v="20"/>
    <x v="4"/>
    <x v="28"/>
    <s v="Charleston"/>
    <x v="3"/>
    <n v="0.30000000000000004"/>
    <n v="6000"/>
    <n v="1800.0000000000002"/>
    <n v="720.00000000000011"/>
    <n v="0.4"/>
  </r>
  <r>
    <x v="0"/>
    <n v="1185732"/>
    <x v="20"/>
    <x v="4"/>
    <x v="28"/>
    <s v="Charleston"/>
    <x v="4"/>
    <n v="0.4"/>
    <n v="6000"/>
    <n v="2400"/>
    <n v="840"/>
    <n v="0.35"/>
  </r>
  <r>
    <x v="0"/>
    <n v="1185732"/>
    <x v="20"/>
    <x v="4"/>
    <x v="28"/>
    <s v="Charleston"/>
    <x v="5"/>
    <n v="0.45000000000000007"/>
    <n v="7000"/>
    <n v="3150.0000000000005"/>
    <n v="1575.0000000000002"/>
    <n v="0.5"/>
  </r>
  <r>
    <x v="0"/>
    <n v="1185732"/>
    <x v="179"/>
    <x v="4"/>
    <x v="28"/>
    <s v="Charleston"/>
    <x v="0"/>
    <n v="0.45000000000000007"/>
    <n v="8750"/>
    <n v="3937.5000000000005"/>
    <n v="1575.0000000000002"/>
    <n v="0.4"/>
  </r>
  <r>
    <x v="0"/>
    <n v="1185732"/>
    <x v="179"/>
    <x v="4"/>
    <x v="28"/>
    <s v="Charleston"/>
    <x v="1"/>
    <n v="0.35000000000000009"/>
    <n v="7000"/>
    <n v="2450.0000000000005"/>
    <n v="857.50000000000011"/>
    <n v="0.35"/>
  </r>
  <r>
    <x v="0"/>
    <n v="1185732"/>
    <x v="179"/>
    <x v="4"/>
    <x v="28"/>
    <s v="Charleston"/>
    <x v="2"/>
    <n v="0.35000000000000009"/>
    <n v="5750"/>
    <n v="2012.5000000000005"/>
    <n v="805.00000000000023"/>
    <n v="0.4"/>
  </r>
  <r>
    <x v="0"/>
    <n v="1185732"/>
    <x v="179"/>
    <x v="4"/>
    <x v="28"/>
    <s v="Charleston"/>
    <x v="3"/>
    <n v="0.35000000000000009"/>
    <n v="5500"/>
    <n v="1925.0000000000005"/>
    <n v="770.00000000000023"/>
    <n v="0.4"/>
  </r>
  <r>
    <x v="0"/>
    <n v="1185732"/>
    <x v="179"/>
    <x v="4"/>
    <x v="28"/>
    <s v="Charleston"/>
    <x v="4"/>
    <n v="0.45000000000000007"/>
    <n v="5500"/>
    <n v="2475.0000000000005"/>
    <n v="866.25000000000011"/>
    <n v="0.35"/>
  </r>
  <r>
    <x v="0"/>
    <n v="1185732"/>
    <x v="179"/>
    <x v="4"/>
    <x v="28"/>
    <s v="Charleston"/>
    <x v="5"/>
    <n v="0.5"/>
    <n v="6750"/>
    <n v="3375"/>
    <n v="1687.5"/>
    <n v="0.5"/>
  </r>
  <r>
    <x v="0"/>
    <n v="1185732"/>
    <x v="76"/>
    <x v="4"/>
    <x v="28"/>
    <s v="Charleston"/>
    <x v="0"/>
    <n v="0.45000000000000007"/>
    <n v="8250"/>
    <n v="3712.5000000000005"/>
    <n v="1485.0000000000002"/>
    <n v="0.4"/>
  </r>
  <r>
    <x v="0"/>
    <n v="1185732"/>
    <x v="76"/>
    <x v="4"/>
    <x v="28"/>
    <s v="Charleston"/>
    <x v="1"/>
    <n v="0.35000000000000009"/>
    <n v="6500"/>
    <n v="2275.0000000000005"/>
    <n v="796.25000000000011"/>
    <n v="0.35"/>
  </r>
  <r>
    <x v="0"/>
    <n v="1185732"/>
    <x v="76"/>
    <x v="4"/>
    <x v="28"/>
    <s v="Charleston"/>
    <x v="2"/>
    <n v="0.40000000000000013"/>
    <n v="5950"/>
    <n v="2380.0000000000009"/>
    <n v="952.00000000000045"/>
    <n v="0.4"/>
  </r>
  <r>
    <x v="0"/>
    <n v="1185732"/>
    <x v="76"/>
    <x v="4"/>
    <x v="28"/>
    <s v="Charleston"/>
    <x v="3"/>
    <n v="0.6000000000000002"/>
    <n v="6500"/>
    <n v="3900.0000000000014"/>
    <n v="1560.0000000000007"/>
    <n v="0.4"/>
  </r>
  <r>
    <x v="0"/>
    <n v="1185732"/>
    <x v="76"/>
    <x v="4"/>
    <x v="28"/>
    <s v="Charleston"/>
    <x v="4"/>
    <n v="0.75000000000000011"/>
    <n v="6250"/>
    <n v="4687.5000000000009"/>
    <n v="1640.6250000000002"/>
    <n v="0.35"/>
  </r>
  <r>
    <x v="0"/>
    <n v="1185732"/>
    <x v="76"/>
    <x v="4"/>
    <x v="28"/>
    <s v="Charleston"/>
    <x v="5"/>
    <n v="0.75"/>
    <n v="7250"/>
    <n v="5437.5"/>
    <n v="2718.75"/>
    <n v="0.5"/>
  </r>
  <r>
    <x v="0"/>
    <n v="1185732"/>
    <x v="77"/>
    <x v="4"/>
    <x v="28"/>
    <s v="Charleston"/>
    <x v="0"/>
    <n v="0.70000000000000007"/>
    <n v="9750"/>
    <n v="6825.0000000000009"/>
    <n v="2730.0000000000005"/>
    <n v="0.4"/>
  </r>
  <r>
    <x v="0"/>
    <n v="1185732"/>
    <x v="77"/>
    <x v="4"/>
    <x v="28"/>
    <s v="Charleston"/>
    <x v="1"/>
    <n v="0.60000000000000009"/>
    <n v="7750"/>
    <n v="4650.0000000000009"/>
    <n v="1627.5000000000002"/>
    <n v="0.35"/>
  </r>
  <r>
    <x v="0"/>
    <n v="1185732"/>
    <x v="77"/>
    <x v="4"/>
    <x v="28"/>
    <s v="Charleston"/>
    <x v="2"/>
    <n v="0.60000000000000009"/>
    <n v="7250"/>
    <n v="4350.0000000000009"/>
    <n v="1740.0000000000005"/>
    <n v="0.4"/>
  </r>
  <r>
    <x v="0"/>
    <n v="1185732"/>
    <x v="77"/>
    <x v="4"/>
    <x v="28"/>
    <s v="Charleston"/>
    <x v="3"/>
    <n v="0.60000000000000009"/>
    <n v="6750"/>
    <n v="4050.0000000000005"/>
    <n v="1620.0000000000002"/>
    <n v="0.4"/>
  </r>
  <r>
    <x v="0"/>
    <n v="1185732"/>
    <x v="77"/>
    <x v="4"/>
    <x v="28"/>
    <s v="Charleston"/>
    <x v="4"/>
    <n v="0.70000000000000007"/>
    <n v="6750"/>
    <n v="4725"/>
    <n v="1653.75"/>
    <n v="0.35"/>
  </r>
  <r>
    <x v="0"/>
    <n v="1185732"/>
    <x v="77"/>
    <x v="4"/>
    <x v="28"/>
    <s v="Charleston"/>
    <x v="5"/>
    <n v="0.75"/>
    <n v="7750"/>
    <n v="5812.5"/>
    <n v="2906.25"/>
    <n v="0.5"/>
  </r>
  <r>
    <x v="0"/>
    <n v="1185732"/>
    <x v="90"/>
    <x v="4"/>
    <x v="29"/>
    <s v="Charlotte"/>
    <x v="0"/>
    <n v="0.35000000000000003"/>
    <n v="7750"/>
    <n v="2712.5000000000005"/>
    <n v="1085.0000000000002"/>
    <n v="0.4"/>
  </r>
  <r>
    <x v="0"/>
    <n v="1185732"/>
    <x v="90"/>
    <x v="4"/>
    <x v="29"/>
    <s v="Charlotte"/>
    <x v="1"/>
    <n v="0.35000000000000003"/>
    <n v="5750"/>
    <n v="2012.5000000000002"/>
    <n v="704.375"/>
    <n v="0.35"/>
  </r>
  <r>
    <x v="0"/>
    <n v="1185732"/>
    <x v="90"/>
    <x v="4"/>
    <x v="29"/>
    <s v="Charlotte"/>
    <x v="2"/>
    <n v="0.25000000000000006"/>
    <n v="5750"/>
    <n v="1437.5000000000002"/>
    <n v="575.00000000000011"/>
    <n v="0.4"/>
  </r>
  <r>
    <x v="0"/>
    <n v="1185732"/>
    <x v="90"/>
    <x v="4"/>
    <x v="29"/>
    <s v="Charlotte"/>
    <x v="3"/>
    <n v="0.3"/>
    <n v="4250"/>
    <n v="1275"/>
    <n v="510"/>
    <n v="0.4"/>
  </r>
  <r>
    <x v="0"/>
    <n v="1185732"/>
    <x v="90"/>
    <x v="4"/>
    <x v="29"/>
    <s v="Charlotte"/>
    <x v="4"/>
    <n v="0.45"/>
    <n v="4750"/>
    <n v="2137.5"/>
    <n v="748.125"/>
    <n v="0.35"/>
  </r>
  <r>
    <x v="0"/>
    <n v="1185732"/>
    <x v="90"/>
    <x v="4"/>
    <x v="29"/>
    <s v="Charlotte"/>
    <x v="5"/>
    <n v="0.35000000000000003"/>
    <n v="5750"/>
    <n v="2012.5000000000002"/>
    <n v="1006.2500000000001"/>
    <n v="0.5"/>
  </r>
  <r>
    <x v="0"/>
    <n v="1185732"/>
    <x v="119"/>
    <x v="4"/>
    <x v="29"/>
    <s v="Charlotte"/>
    <x v="0"/>
    <n v="0.35000000000000003"/>
    <n v="8250"/>
    <n v="2887.5000000000005"/>
    <n v="1155.0000000000002"/>
    <n v="0.4"/>
  </r>
  <r>
    <x v="0"/>
    <n v="1185732"/>
    <x v="119"/>
    <x v="4"/>
    <x v="29"/>
    <s v="Charlotte"/>
    <x v="1"/>
    <n v="0.35000000000000003"/>
    <n v="4750"/>
    <n v="1662.5000000000002"/>
    <n v="581.875"/>
    <n v="0.35"/>
  </r>
  <r>
    <x v="0"/>
    <n v="1185732"/>
    <x v="119"/>
    <x v="4"/>
    <x v="29"/>
    <s v="Charlotte"/>
    <x v="2"/>
    <n v="0.25000000000000006"/>
    <n v="5250"/>
    <n v="1312.5000000000002"/>
    <n v="525.00000000000011"/>
    <n v="0.4"/>
  </r>
  <r>
    <x v="0"/>
    <n v="1185732"/>
    <x v="119"/>
    <x v="4"/>
    <x v="29"/>
    <s v="Charlotte"/>
    <x v="3"/>
    <n v="0.3"/>
    <n v="3750"/>
    <n v="1125"/>
    <n v="450"/>
    <n v="0.4"/>
  </r>
  <r>
    <x v="0"/>
    <n v="1185732"/>
    <x v="119"/>
    <x v="4"/>
    <x v="29"/>
    <s v="Charlotte"/>
    <x v="4"/>
    <n v="0.45"/>
    <n v="4500"/>
    <n v="2025"/>
    <n v="708.75"/>
    <n v="0.35"/>
  </r>
  <r>
    <x v="0"/>
    <n v="1185732"/>
    <x v="119"/>
    <x v="4"/>
    <x v="29"/>
    <s v="Charlotte"/>
    <x v="5"/>
    <n v="0.3"/>
    <n v="5500"/>
    <n v="1650"/>
    <n v="825"/>
    <n v="0.5"/>
  </r>
  <r>
    <x v="0"/>
    <n v="1185732"/>
    <x v="137"/>
    <x v="4"/>
    <x v="29"/>
    <s v="Charlotte"/>
    <x v="0"/>
    <n v="0.3"/>
    <n v="7700"/>
    <n v="2310"/>
    <n v="924"/>
    <n v="0.4"/>
  </r>
  <r>
    <x v="0"/>
    <n v="1185732"/>
    <x v="137"/>
    <x v="4"/>
    <x v="29"/>
    <s v="Charlotte"/>
    <x v="1"/>
    <n v="0.3"/>
    <n v="4500"/>
    <n v="1350"/>
    <n v="472.49999999999994"/>
    <n v="0.35"/>
  </r>
  <r>
    <x v="0"/>
    <n v="1185732"/>
    <x v="137"/>
    <x v="4"/>
    <x v="29"/>
    <s v="Charlotte"/>
    <x v="2"/>
    <n v="0.2"/>
    <n v="4750"/>
    <n v="950"/>
    <n v="380"/>
    <n v="0.4"/>
  </r>
  <r>
    <x v="0"/>
    <n v="1185732"/>
    <x v="137"/>
    <x v="4"/>
    <x v="29"/>
    <s v="Charlotte"/>
    <x v="3"/>
    <n v="0.24999999999999994"/>
    <n v="3250"/>
    <n v="812.49999999999977"/>
    <n v="324.99999999999994"/>
    <n v="0.4"/>
  </r>
  <r>
    <x v="0"/>
    <n v="1185732"/>
    <x v="137"/>
    <x v="4"/>
    <x v="29"/>
    <s v="Charlotte"/>
    <x v="4"/>
    <n v="0.40000000000000008"/>
    <n v="3750"/>
    <n v="1500.0000000000002"/>
    <n v="525"/>
    <n v="0.35"/>
  </r>
  <r>
    <x v="0"/>
    <n v="1185732"/>
    <x v="137"/>
    <x v="4"/>
    <x v="29"/>
    <s v="Charlotte"/>
    <x v="5"/>
    <n v="0.3"/>
    <n v="4750"/>
    <n v="1425"/>
    <n v="712.5"/>
    <n v="0.5"/>
  </r>
  <r>
    <x v="0"/>
    <n v="1185732"/>
    <x v="138"/>
    <x v="4"/>
    <x v="29"/>
    <s v="Charlotte"/>
    <x v="0"/>
    <n v="0.3"/>
    <n v="7250"/>
    <n v="2175"/>
    <n v="870"/>
    <n v="0.4"/>
  </r>
  <r>
    <x v="0"/>
    <n v="1185732"/>
    <x v="138"/>
    <x v="4"/>
    <x v="29"/>
    <s v="Charlotte"/>
    <x v="1"/>
    <n v="0.3"/>
    <n v="4250"/>
    <n v="1275"/>
    <n v="446.25"/>
    <n v="0.35"/>
  </r>
  <r>
    <x v="0"/>
    <n v="1185732"/>
    <x v="138"/>
    <x v="4"/>
    <x v="29"/>
    <s v="Charlotte"/>
    <x v="2"/>
    <n v="0.2"/>
    <n v="4250"/>
    <n v="850"/>
    <n v="340"/>
    <n v="0.4"/>
  </r>
  <r>
    <x v="0"/>
    <n v="1185732"/>
    <x v="138"/>
    <x v="4"/>
    <x v="29"/>
    <s v="Charlotte"/>
    <x v="3"/>
    <n v="0.24999999999999994"/>
    <n v="3500"/>
    <n v="874.99999999999977"/>
    <n v="349.99999999999994"/>
    <n v="0.4"/>
  </r>
  <r>
    <x v="0"/>
    <n v="1185732"/>
    <x v="138"/>
    <x v="4"/>
    <x v="29"/>
    <s v="Charlotte"/>
    <x v="4"/>
    <n v="0.45"/>
    <n v="3750"/>
    <n v="1687.5"/>
    <n v="590.625"/>
    <n v="0.35"/>
  </r>
  <r>
    <x v="0"/>
    <n v="1185732"/>
    <x v="138"/>
    <x v="4"/>
    <x v="29"/>
    <s v="Charlotte"/>
    <x v="5"/>
    <n v="0.35000000000000003"/>
    <n v="5250"/>
    <n v="1837.5000000000002"/>
    <n v="918.75000000000011"/>
    <n v="0.5"/>
  </r>
  <r>
    <x v="0"/>
    <n v="1185732"/>
    <x v="213"/>
    <x v="4"/>
    <x v="29"/>
    <s v="Charlotte"/>
    <x v="0"/>
    <n v="0.45"/>
    <n v="7950"/>
    <n v="3577.5"/>
    <n v="1431"/>
    <n v="0.4"/>
  </r>
  <r>
    <x v="0"/>
    <n v="1185732"/>
    <x v="213"/>
    <x v="4"/>
    <x v="29"/>
    <s v="Charlotte"/>
    <x v="1"/>
    <n v="0.45"/>
    <n v="5000"/>
    <n v="2250"/>
    <n v="787.5"/>
    <n v="0.35"/>
  </r>
  <r>
    <x v="0"/>
    <n v="1185732"/>
    <x v="213"/>
    <x v="4"/>
    <x v="29"/>
    <s v="Charlotte"/>
    <x v="2"/>
    <n v="0.4"/>
    <n v="4750"/>
    <n v="1900"/>
    <n v="760"/>
    <n v="0.4"/>
  </r>
  <r>
    <x v="0"/>
    <n v="1185732"/>
    <x v="213"/>
    <x v="4"/>
    <x v="29"/>
    <s v="Charlotte"/>
    <x v="3"/>
    <n v="0.4"/>
    <n v="4250"/>
    <n v="1700"/>
    <n v="680"/>
    <n v="0.4"/>
  </r>
  <r>
    <x v="0"/>
    <n v="1185732"/>
    <x v="213"/>
    <x v="4"/>
    <x v="29"/>
    <s v="Charlotte"/>
    <x v="4"/>
    <n v="0.49999999999999994"/>
    <n v="4500"/>
    <n v="2249.9999999999995"/>
    <n v="787.49999999999977"/>
    <n v="0.35"/>
  </r>
  <r>
    <x v="0"/>
    <n v="1185732"/>
    <x v="213"/>
    <x v="4"/>
    <x v="29"/>
    <s v="Charlotte"/>
    <x v="5"/>
    <n v="0.54999999999999993"/>
    <n v="5500"/>
    <n v="3024.9999999999995"/>
    <n v="1512.4999999999998"/>
    <n v="0.5"/>
  </r>
  <r>
    <x v="0"/>
    <n v="1185732"/>
    <x v="121"/>
    <x v="4"/>
    <x v="29"/>
    <s v="Charlotte"/>
    <x v="0"/>
    <n v="0.49999999999999994"/>
    <n v="8000"/>
    <n v="3999.9999999999995"/>
    <n v="1600"/>
    <n v="0.4"/>
  </r>
  <r>
    <x v="0"/>
    <n v="1185732"/>
    <x v="121"/>
    <x v="4"/>
    <x v="29"/>
    <s v="Charlotte"/>
    <x v="1"/>
    <n v="0.45"/>
    <n v="5500"/>
    <n v="2475"/>
    <n v="866.25"/>
    <n v="0.35"/>
  </r>
  <r>
    <x v="0"/>
    <n v="1185732"/>
    <x v="121"/>
    <x v="4"/>
    <x v="29"/>
    <s v="Charlotte"/>
    <x v="2"/>
    <n v="0.5"/>
    <n v="5250"/>
    <n v="2625"/>
    <n v="1050"/>
    <n v="0.4"/>
  </r>
  <r>
    <x v="0"/>
    <n v="1185732"/>
    <x v="121"/>
    <x v="4"/>
    <x v="29"/>
    <s v="Charlotte"/>
    <x v="3"/>
    <n v="0.5"/>
    <n v="5000"/>
    <n v="2500"/>
    <n v="1000"/>
    <n v="0.4"/>
  </r>
  <r>
    <x v="0"/>
    <n v="1185732"/>
    <x v="121"/>
    <x v="4"/>
    <x v="29"/>
    <s v="Charlotte"/>
    <x v="4"/>
    <n v="0.65"/>
    <n v="5000"/>
    <n v="3250"/>
    <n v="1137.5"/>
    <n v="0.35"/>
  </r>
  <r>
    <x v="0"/>
    <n v="1185732"/>
    <x v="121"/>
    <x v="4"/>
    <x v="29"/>
    <s v="Charlotte"/>
    <x v="5"/>
    <n v="0.70000000000000007"/>
    <n v="6750"/>
    <n v="4725"/>
    <n v="2362.5"/>
    <n v="0.5"/>
  </r>
  <r>
    <x v="0"/>
    <n v="1185732"/>
    <x v="140"/>
    <x v="4"/>
    <x v="29"/>
    <s v="Charlotte"/>
    <x v="0"/>
    <n v="0.65"/>
    <n v="9000"/>
    <n v="5850"/>
    <n v="2340"/>
    <n v="0.4"/>
  </r>
  <r>
    <x v="0"/>
    <n v="1185732"/>
    <x v="140"/>
    <x v="4"/>
    <x v="29"/>
    <s v="Charlotte"/>
    <x v="1"/>
    <n v="0.60000000000000009"/>
    <n v="6500"/>
    <n v="3900.0000000000005"/>
    <n v="1365"/>
    <n v="0.35"/>
  </r>
  <r>
    <x v="0"/>
    <n v="1185732"/>
    <x v="140"/>
    <x v="4"/>
    <x v="29"/>
    <s v="Charlotte"/>
    <x v="2"/>
    <n v="0.55000000000000004"/>
    <n v="5750"/>
    <n v="3162.5000000000005"/>
    <n v="1265.0000000000002"/>
    <n v="0.4"/>
  </r>
  <r>
    <x v="0"/>
    <n v="1185732"/>
    <x v="140"/>
    <x v="4"/>
    <x v="29"/>
    <s v="Charlotte"/>
    <x v="3"/>
    <n v="0.55000000000000004"/>
    <n v="5250"/>
    <n v="2887.5000000000005"/>
    <n v="1155.0000000000002"/>
    <n v="0.4"/>
  </r>
  <r>
    <x v="0"/>
    <n v="1185732"/>
    <x v="140"/>
    <x v="4"/>
    <x v="29"/>
    <s v="Charlotte"/>
    <x v="4"/>
    <n v="0.65"/>
    <n v="5500"/>
    <n v="3575"/>
    <n v="1251.25"/>
    <n v="0.35"/>
  </r>
  <r>
    <x v="0"/>
    <n v="1185732"/>
    <x v="140"/>
    <x v="4"/>
    <x v="29"/>
    <s v="Charlotte"/>
    <x v="5"/>
    <n v="0.70000000000000007"/>
    <n v="7250"/>
    <n v="5075.0000000000009"/>
    <n v="2537.5000000000005"/>
    <n v="0.5"/>
  </r>
  <r>
    <x v="0"/>
    <n v="1185732"/>
    <x v="141"/>
    <x v="4"/>
    <x v="29"/>
    <s v="Charlotte"/>
    <x v="0"/>
    <n v="0.65"/>
    <n v="8750"/>
    <n v="5687.5"/>
    <n v="2275"/>
    <n v="0.4"/>
  </r>
  <r>
    <x v="0"/>
    <n v="1185732"/>
    <x v="141"/>
    <x v="4"/>
    <x v="29"/>
    <s v="Charlotte"/>
    <x v="1"/>
    <n v="0.60000000000000009"/>
    <n v="6500"/>
    <n v="3900.0000000000005"/>
    <n v="1365"/>
    <n v="0.35"/>
  </r>
  <r>
    <x v="0"/>
    <n v="1185732"/>
    <x v="141"/>
    <x v="4"/>
    <x v="29"/>
    <s v="Charlotte"/>
    <x v="2"/>
    <n v="0.55000000000000004"/>
    <n v="5750"/>
    <n v="3162.5000000000005"/>
    <n v="1265.0000000000002"/>
    <n v="0.4"/>
  </r>
  <r>
    <x v="0"/>
    <n v="1185732"/>
    <x v="141"/>
    <x v="4"/>
    <x v="29"/>
    <s v="Charlotte"/>
    <x v="3"/>
    <n v="0.45"/>
    <n v="5250"/>
    <n v="2362.5"/>
    <n v="945"/>
    <n v="0.4"/>
  </r>
  <r>
    <x v="0"/>
    <n v="1185732"/>
    <x v="141"/>
    <x v="4"/>
    <x v="29"/>
    <s v="Charlotte"/>
    <x v="4"/>
    <n v="0.55000000000000004"/>
    <n v="5000"/>
    <n v="2750"/>
    <n v="962.49999999999989"/>
    <n v="0.35"/>
  </r>
  <r>
    <x v="0"/>
    <n v="1185732"/>
    <x v="141"/>
    <x v="4"/>
    <x v="29"/>
    <s v="Charlotte"/>
    <x v="5"/>
    <n v="0.60000000000000009"/>
    <n v="6750"/>
    <n v="4050.0000000000005"/>
    <n v="2025.0000000000002"/>
    <n v="0.5"/>
  </r>
  <r>
    <x v="0"/>
    <n v="1185732"/>
    <x v="214"/>
    <x v="4"/>
    <x v="29"/>
    <s v="Charlotte"/>
    <x v="0"/>
    <n v="0.55000000000000004"/>
    <n v="7750"/>
    <n v="4262.5"/>
    <n v="1705"/>
    <n v="0.4"/>
  </r>
  <r>
    <x v="0"/>
    <n v="1185732"/>
    <x v="214"/>
    <x v="4"/>
    <x v="29"/>
    <s v="Charlotte"/>
    <x v="1"/>
    <n v="0.50000000000000011"/>
    <n v="5750"/>
    <n v="2875.0000000000005"/>
    <n v="1006.2500000000001"/>
    <n v="0.35"/>
  </r>
  <r>
    <x v="0"/>
    <n v="1185732"/>
    <x v="214"/>
    <x v="4"/>
    <x v="29"/>
    <s v="Charlotte"/>
    <x v="2"/>
    <n v="0.25000000000000006"/>
    <n v="4750"/>
    <n v="1187.5000000000002"/>
    <n v="475.00000000000011"/>
    <n v="0.4"/>
  </r>
  <r>
    <x v="0"/>
    <n v="1185732"/>
    <x v="214"/>
    <x v="4"/>
    <x v="29"/>
    <s v="Charlotte"/>
    <x v="3"/>
    <n v="0.25000000000000006"/>
    <n v="4500"/>
    <n v="1125.0000000000002"/>
    <n v="450.00000000000011"/>
    <n v="0.4"/>
  </r>
  <r>
    <x v="0"/>
    <n v="1185732"/>
    <x v="214"/>
    <x v="4"/>
    <x v="29"/>
    <s v="Charlotte"/>
    <x v="4"/>
    <n v="0.35000000000000003"/>
    <n v="4500"/>
    <n v="1575.0000000000002"/>
    <n v="551.25"/>
    <n v="0.35"/>
  </r>
  <r>
    <x v="0"/>
    <n v="1185732"/>
    <x v="214"/>
    <x v="4"/>
    <x v="29"/>
    <s v="Charlotte"/>
    <x v="5"/>
    <n v="0.40000000000000008"/>
    <n v="5500"/>
    <n v="2200.0000000000005"/>
    <n v="1100.0000000000002"/>
    <n v="0.5"/>
  </r>
  <r>
    <x v="0"/>
    <n v="1185732"/>
    <x v="123"/>
    <x v="4"/>
    <x v="29"/>
    <s v="Charlotte"/>
    <x v="0"/>
    <n v="0.40000000000000008"/>
    <n v="7250"/>
    <n v="2900.0000000000005"/>
    <n v="1160.0000000000002"/>
    <n v="0.4"/>
  </r>
  <r>
    <x v="0"/>
    <n v="1185732"/>
    <x v="123"/>
    <x v="4"/>
    <x v="29"/>
    <s v="Charlotte"/>
    <x v="1"/>
    <n v="0.3000000000000001"/>
    <n v="5500"/>
    <n v="1650.0000000000005"/>
    <n v="577.50000000000011"/>
    <n v="0.35"/>
  </r>
  <r>
    <x v="0"/>
    <n v="1185732"/>
    <x v="123"/>
    <x v="4"/>
    <x v="29"/>
    <s v="Charlotte"/>
    <x v="2"/>
    <n v="0.3000000000000001"/>
    <n v="4250"/>
    <n v="1275.0000000000005"/>
    <n v="510.00000000000023"/>
    <n v="0.4"/>
  </r>
  <r>
    <x v="0"/>
    <n v="1185732"/>
    <x v="123"/>
    <x v="4"/>
    <x v="29"/>
    <s v="Charlotte"/>
    <x v="3"/>
    <n v="0.3000000000000001"/>
    <n v="4000"/>
    <n v="1200.0000000000005"/>
    <n v="480.00000000000023"/>
    <n v="0.4"/>
  </r>
  <r>
    <x v="0"/>
    <n v="1185732"/>
    <x v="123"/>
    <x v="4"/>
    <x v="29"/>
    <s v="Charlotte"/>
    <x v="4"/>
    <n v="0.40000000000000008"/>
    <n v="4000"/>
    <n v="1600.0000000000002"/>
    <n v="560"/>
    <n v="0.35"/>
  </r>
  <r>
    <x v="0"/>
    <n v="1185732"/>
    <x v="123"/>
    <x v="4"/>
    <x v="29"/>
    <s v="Charlotte"/>
    <x v="5"/>
    <n v="0.4"/>
    <n v="5250"/>
    <n v="2100"/>
    <n v="1050"/>
    <n v="0.5"/>
  </r>
  <r>
    <x v="0"/>
    <n v="1185732"/>
    <x v="143"/>
    <x v="4"/>
    <x v="29"/>
    <s v="Charlotte"/>
    <x v="0"/>
    <n v="0.35000000000000009"/>
    <n v="6750"/>
    <n v="2362.5000000000005"/>
    <n v="945.00000000000023"/>
    <n v="0.4"/>
  </r>
  <r>
    <x v="0"/>
    <n v="1185732"/>
    <x v="143"/>
    <x v="4"/>
    <x v="29"/>
    <s v="Charlotte"/>
    <x v="1"/>
    <n v="0.25000000000000011"/>
    <n v="5000"/>
    <n v="1250.0000000000005"/>
    <n v="437.50000000000011"/>
    <n v="0.35"/>
  </r>
  <r>
    <x v="0"/>
    <n v="1185732"/>
    <x v="143"/>
    <x v="4"/>
    <x v="29"/>
    <s v="Charlotte"/>
    <x v="2"/>
    <n v="0.35000000000000014"/>
    <n v="4450"/>
    <n v="1557.5000000000007"/>
    <n v="623.00000000000034"/>
    <n v="0.4"/>
  </r>
  <r>
    <x v="0"/>
    <n v="1185732"/>
    <x v="143"/>
    <x v="4"/>
    <x v="29"/>
    <s v="Charlotte"/>
    <x v="3"/>
    <n v="0.65000000000000024"/>
    <n v="5000"/>
    <n v="3250.0000000000014"/>
    <n v="1300.0000000000007"/>
    <n v="0.4"/>
  </r>
  <r>
    <x v="0"/>
    <n v="1185732"/>
    <x v="143"/>
    <x v="4"/>
    <x v="29"/>
    <s v="Charlotte"/>
    <x v="4"/>
    <n v="0.80000000000000016"/>
    <n v="4750"/>
    <n v="3800.0000000000009"/>
    <n v="1330.0000000000002"/>
    <n v="0.35"/>
  </r>
  <r>
    <x v="0"/>
    <n v="1185732"/>
    <x v="143"/>
    <x v="4"/>
    <x v="29"/>
    <s v="Charlotte"/>
    <x v="5"/>
    <n v="0.8"/>
    <n v="5750"/>
    <n v="4600"/>
    <n v="2300"/>
    <n v="0.5"/>
  </r>
  <r>
    <x v="0"/>
    <n v="1185732"/>
    <x v="144"/>
    <x v="4"/>
    <x v="29"/>
    <s v="Charlotte"/>
    <x v="0"/>
    <n v="0.75000000000000011"/>
    <n v="8250"/>
    <n v="6187.5000000000009"/>
    <n v="2475.0000000000005"/>
    <n v="0.4"/>
  </r>
  <r>
    <x v="0"/>
    <n v="1185732"/>
    <x v="144"/>
    <x v="4"/>
    <x v="29"/>
    <s v="Charlotte"/>
    <x v="1"/>
    <n v="0.65000000000000013"/>
    <n v="6250"/>
    <n v="4062.5000000000009"/>
    <n v="1421.8750000000002"/>
    <n v="0.35"/>
  </r>
  <r>
    <x v="0"/>
    <n v="1185732"/>
    <x v="144"/>
    <x v="4"/>
    <x v="29"/>
    <s v="Charlotte"/>
    <x v="2"/>
    <n v="0.65000000000000013"/>
    <n v="5750"/>
    <n v="3737.5000000000009"/>
    <n v="1495.0000000000005"/>
    <n v="0.4"/>
  </r>
  <r>
    <x v="0"/>
    <n v="1185732"/>
    <x v="144"/>
    <x v="4"/>
    <x v="29"/>
    <s v="Charlotte"/>
    <x v="3"/>
    <n v="0.65000000000000013"/>
    <n v="5250"/>
    <n v="3412.5000000000009"/>
    <n v="1365.0000000000005"/>
    <n v="0.4"/>
  </r>
  <r>
    <x v="0"/>
    <n v="1185732"/>
    <x v="144"/>
    <x v="4"/>
    <x v="29"/>
    <s v="Charlotte"/>
    <x v="4"/>
    <n v="0.75000000000000011"/>
    <n v="5250"/>
    <n v="3937.5000000000005"/>
    <n v="1378.125"/>
    <n v="0.35"/>
  </r>
  <r>
    <x v="0"/>
    <n v="1185732"/>
    <x v="144"/>
    <x v="4"/>
    <x v="29"/>
    <s v="Charlotte"/>
    <x v="5"/>
    <n v="0.8"/>
    <n v="6250"/>
    <n v="5000"/>
    <n v="2500"/>
    <n v="0.5"/>
  </r>
  <r>
    <x v="0"/>
    <n v="1185732"/>
    <x v="215"/>
    <x v="3"/>
    <x v="30"/>
    <s v="Columbus"/>
    <x v="0"/>
    <n v="0.4"/>
    <n v="5000"/>
    <n v="2000"/>
    <n v="800"/>
    <n v="0.4"/>
  </r>
  <r>
    <x v="0"/>
    <n v="1185732"/>
    <x v="215"/>
    <x v="3"/>
    <x v="30"/>
    <s v="Columbus"/>
    <x v="1"/>
    <n v="0.4"/>
    <n v="3000"/>
    <n v="1200"/>
    <n v="420"/>
    <n v="0.35"/>
  </r>
  <r>
    <x v="0"/>
    <n v="1185732"/>
    <x v="215"/>
    <x v="3"/>
    <x v="30"/>
    <s v="Columbus"/>
    <x v="2"/>
    <n v="0.30000000000000004"/>
    <n v="3000"/>
    <n v="900.00000000000011"/>
    <n v="360.00000000000006"/>
    <n v="0.4"/>
  </r>
  <r>
    <x v="0"/>
    <n v="1185732"/>
    <x v="215"/>
    <x v="3"/>
    <x v="30"/>
    <s v="Columbus"/>
    <x v="3"/>
    <n v="0.35000000000000003"/>
    <n v="1500"/>
    <n v="525"/>
    <n v="210"/>
    <n v="0.4"/>
  </r>
  <r>
    <x v="0"/>
    <n v="1185732"/>
    <x v="215"/>
    <x v="3"/>
    <x v="30"/>
    <s v="Columbus"/>
    <x v="4"/>
    <n v="0.49999999999999994"/>
    <n v="2000"/>
    <n v="999.99999999999989"/>
    <n v="349.99999999999994"/>
    <n v="0.35"/>
  </r>
  <r>
    <x v="0"/>
    <n v="1185732"/>
    <x v="215"/>
    <x v="3"/>
    <x v="30"/>
    <s v="Columbus"/>
    <x v="5"/>
    <n v="0.4"/>
    <n v="3000"/>
    <n v="1200"/>
    <n v="480"/>
    <n v="0.4"/>
  </r>
  <r>
    <x v="0"/>
    <n v="1185732"/>
    <x v="216"/>
    <x v="3"/>
    <x v="30"/>
    <s v="Columbus"/>
    <x v="0"/>
    <n v="0.4"/>
    <n v="5500"/>
    <n v="2200"/>
    <n v="880"/>
    <n v="0.4"/>
  </r>
  <r>
    <x v="0"/>
    <n v="1185732"/>
    <x v="216"/>
    <x v="3"/>
    <x v="30"/>
    <s v="Columbus"/>
    <x v="1"/>
    <n v="0.4"/>
    <n v="2000"/>
    <n v="800"/>
    <n v="280"/>
    <n v="0.35"/>
  </r>
  <r>
    <x v="0"/>
    <n v="1185732"/>
    <x v="216"/>
    <x v="3"/>
    <x v="30"/>
    <s v="Columbus"/>
    <x v="2"/>
    <n v="0.30000000000000004"/>
    <n v="2500"/>
    <n v="750.00000000000011"/>
    <n v="300.00000000000006"/>
    <n v="0.4"/>
  </r>
  <r>
    <x v="0"/>
    <n v="1185732"/>
    <x v="216"/>
    <x v="3"/>
    <x v="30"/>
    <s v="Columbus"/>
    <x v="3"/>
    <n v="0.35000000000000003"/>
    <n v="1250"/>
    <n v="437.50000000000006"/>
    <n v="175.00000000000003"/>
    <n v="0.4"/>
  </r>
  <r>
    <x v="0"/>
    <n v="1185732"/>
    <x v="216"/>
    <x v="3"/>
    <x v="30"/>
    <s v="Columbus"/>
    <x v="4"/>
    <n v="0.49999999999999994"/>
    <n v="2000"/>
    <n v="999.99999999999989"/>
    <n v="349.99999999999994"/>
    <n v="0.35"/>
  </r>
  <r>
    <x v="0"/>
    <n v="1185732"/>
    <x v="216"/>
    <x v="3"/>
    <x v="30"/>
    <s v="Columbus"/>
    <x v="5"/>
    <n v="0.4"/>
    <n v="3000"/>
    <n v="1200"/>
    <n v="480"/>
    <n v="0.4"/>
  </r>
  <r>
    <x v="0"/>
    <n v="1185732"/>
    <x v="217"/>
    <x v="3"/>
    <x v="30"/>
    <s v="Columbus"/>
    <x v="0"/>
    <n v="0.45"/>
    <n v="5200"/>
    <n v="2340"/>
    <n v="936"/>
    <n v="0.4"/>
  </r>
  <r>
    <x v="0"/>
    <n v="1185732"/>
    <x v="217"/>
    <x v="3"/>
    <x v="30"/>
    <s v="Columbus"/>
    <x v="1"/>
    <n v="0.45"/>
    <n v="2250"/>
    <n v="1012.5"/>
    <n v="354.375"/>
    <n v="0.35"/>
  </r>
  <r>
    <x v="0"/>
    <n v="1185732"/>
    <x v="217"/>
    <x v="3"/>
    <x v="30"/>
    <s v="Columbus"/>
    <x v="2"/>
    <n v="0.35000000000000003"/>
    <n v="2500"/>
    <n v="875.00000000000011"/>
    <n v="350.00000000000006"/>
    <n v="0.4"/>
  </r>
  <r>
    <x v="0"/>
    <n v="1185732"/>
    <x v="217"/>
    <x v="3"/>
    <x v="30"/>
    <s v="Columbus"/>
    <x v="3"/>
    <n v="0.4"/>
    <n v="1000"/>
    <n v="400"/>
    <n v="160"/>
    <n v="0.4"/>
  </r>
  <r>
    <x v="0"/>
    <n v="1185732"/>
    <x v="217"/>
    <x v="3"/>
    <x v="30"/>
    <s v="Columbus"/>
    <x v="4"/>
    <n v="0.54999999999999993"/>
    <n v="1500"/>
    <n v="824.99999999999989"/>
    <n v="288.74999999999994"/>
    <n v="0.35"/>
  </r>
  <r>
    <x v="0"/>
    <n v="1185732"/>
    <x v="217"/>
    <x v="3"/>
    <x v="30"/>
    <s v="Columbus"/>
    <x v="5"/>
    <n v="0.45"/>
    <n v="2500"/>
    <n v="1125"/>
    <n v="450"/>
    <n v="0.4"/>
  </r>
  <r>
    <x v="0"/>
    <n v="1185732"/>
    <x v="218"/>
    <x v="3"/>
    <x v="30"/>
    <s v="Columbus"/>
    <x v="0"/>
    <n v="0.45"/>
    <n v="4750"/>
    <n v="2137.5"/>
    <n v="855"/>
    <n v="0.4"/>
  </r>
  <r>
    <x v="0"/>
    <n v="1185732"/>
    <x v="218"/>
    <x v="3"/>
    <x v="30"/>
    <s v="Columbus"/>
    <x v="1"/>
    <n v="0.45"/>
    <n v="1750"/>
    <n v="787.5"/>
    <n v="275.625"/>
    <n v="0.35"/>
  </r>
  <r>
    <x v="0"/>
    <n v="1185732"/>
    <x v="218"/>
    <x v="3"/>
    <x v="30"/>
    <s v="Columbus"/>
    <x v="2"/>
    <n v="0.4"/>
    <n v="1750"/>
    <n v="700"/>
    <n v="280"/>
    <n v="0.4"/>
  </r>
  <r>
    <x v="0"/>
    <n v="1185732"/>
    <x v="218"/>
    <x v="3"/>
    <x v="30"/>
    <s v="Columbus"/>
    <x v="3"/>
    <n v="0.45"/>
    <n v="1000"/>
    <n v="450"/>
    <n v="180"/>
    <n v="0.4"/>
  </r>
  <r>
    <x v="0"/>
    <n v="1185732"/>
    <x v="218"/>
    <x v="3"/>
    <x v="30"/>
    <s v="Columbus"/>
    <x v="4"/>
    <n v="0.5"/>
    <n v="1250"/>
    <n v="625"/>
    <n v="218.75"/>
    <n v="0.35"/>
  </r>
  <r>
    <x v="0"/>
    <n v="1185732"/>
    <x v="218"/>
    <x v="3"/>
    <x v="30"/>
    <s v="Columbus"/>
    <x v="5"/>
    <n v="0.4"/>
    <n v="2500"/>
    <n v="1000"/>
    <n v="400"/>
    <n v="0.4"/>
  </r>
  <r>
    <x v="0"/>
    <n v="1185732"/>
    <x v="219"/>
    <x v="3"/>
    <x v="30"/>
    <s v="Columbus"/>
    <x v="0"/>
    <n v="0.5"/>
    <n v="5200"/>
    <n v="2600"/>
    <n v="1040"/>
    <n v="0.4"/>
  </r>
  <r>
    <x v="0"/>
    <n v="1185732"/>
    <x v="219"/>
    <x v="3"/>
    <x v="30"/>
    <s v="Columbus"/>
    <x v="1"/>
    <n v="0.45000000000000007"/>
    <n v="2250"/>
    <n v="1012.5000000000001"/>
    <n v="354.375"/>
    <n v="0.35"/>
  </r>
  <r>
    <x v="0"/>
    <n v="1185732"/>
    <x v="219"/>
    <x v="3"/>
    <x v="30"/>
    <s v="Columbus"/>
    <x v="2"/>
    <n v="0.4"/>
    <n v="2000"/>
    <n v="800"/>
    <n v="320"/>
    <n v="0.4"/>
  </r>
  <r>
    <x v="0"/>
    <n v="1185732"/>
    <x v="219"/>
    <x v="3"/>
    <x v="30"/>
    <s v="Columbus"/>
    <x v="3"/>
    <n v="0.4"/>
    <n v="1250"/>
    <n v="500"/>
    <n v="200"/>
    <n v="0.4"/>
  </r>
  <r>
    <x v="0"/>
    <n v="1185732"/>
    <x v="219"/>
    <x v="3"/>
    <x v="30"/>
    <s v="Columbus"/>
    <x v="4"/>
    <n v="0.5"/>
    <n v="1500"/>
    <n v="750"/>
    <n v="262.5"/>
    <n v="0.35"/>
  </r>
  <r>
    <x v="0"/>
    <n v="1185732"/>
    <x v="219"/>
    <x v="3"/>
    <x v="30"/>
    <s v="Columbus"/>
    <x v="5"/>
    <n v="0.55000000000000004"/>
    <n v="2750"/>
    <n v="1512.5000000000002"/>
    <n v="605.00000000000011"/>
    <n v="0.4"/>
  </r>
  <r>
    <x v="0"/>
    <n v="1185732"/>
    <x v="220"/>
    <x v="3"/>
    <x v="30"/>
    <s v="Columbus"/>
    <x v="0"/>
    <n v="0.4"/>
    <n v="5250"/>
    <n v="2100"/>
    <n v="840"/>
    <n v="0.4"/>
  </r>
  <r>
    <x v="0"/>
    <n v="1185732"/>
    <x v="220"/>
    <x v="3"/>
    <x v="30"/>
    <s v="Columbus"/>
    <x v="1"/>
    <n v="0.35000000000000009"/>
    <n v="2750"/>
    <n v="962.50000000000023"/>
    <n v="336.87500000000006"/>
    <n v="0.35"/>
  </r>
  <r>
    <x v="0"/>
    <n v="1185732"/>
    <x v="220"/>
    <x v="3"/>
    <x v="30"/>
    <s v="Columbus"/>
    <x v="2"/>
    <n v="0.30000000000000004"/>
    <n v="2250"/>
    <n v="675.00000000000011"/>
    <n v="270.00000000000006"/>
    <n v="0.4"/>
  </r>
  <r>
    <x v="0"/>
    <n v="1185732"/>
    <x v="220"/>
    <x v="3"/>
    <x v="30"/>
    <s v="Columbus"/>
    <x v="3"/>
    <n v="0.30000000000000004"/>
    <n v="2000"/>
    <n v="600.00000000000011"/>
    <n v="240.00000000000006"/>
    <n v="0.4"/>
  </r>
  <r>
    <x v="0"/>
    <n v="1185732"/>
    <x v="220"/>
    <x v="3"/>
    <x v="30"/>
    <s v="Columbus"/>
    <x v="4"/>
    <n v="0.5"/>
    <n v="2000"/>
    <n v="1000"/>
    <n v="350"/>
    <n v="0.35"/>
  </r>
  <r>
    <x v="0"/>
    <n v="1185732"/>
    <x v="220"/>
    <x v="3"/>
    <x v="30"/>
    <s v="Columbus"/>
    <x v="5"/>
    <n v="0.55000000000000004"/>
    <n v="3750"/>
    <n v="2062.5"/>
    <n v="825"/>
    <n v="0.4"/>
  </r>
  <r>
    <x v="0"/>
    <n v="1185732"/>
    <x v="221"/>
    <x v="3"/>
    <x v="30"/>
    <s v="Columbus"/>
    <x v="0"/>
    <n v="0.5"/>
    <n v="6000"/>
    <n v="3000"/>
    <n v="1200"/>
    <n v="0.4"/>
  </r>
  <r>
    <x v="0"/>
    <n v="1185732"/>
    <x v="221"/>
    <x v="3"/>
    <x v="30"/>
    <s v="Columbus"/>
    <x v="1"/>
    <n v="0.45000000000000007"/>
    <n v="3500"/>
    <n v="1575.0000000000002"/>
    <n v="551.25"/>
    <n v="0.35"/>
  </r>
  <r>
    <x v="0"/>
    <n v="1185732"/>
    <x v="221"/>
    <x v="3"/>
    <x v="30"/>
    <s v="Columbus"/>
    <x v="2"/>
    <n v="0.4"/>
    <n v="2750"/>
    <n v="1100"/>
    <n v="440"/>
    <n v="0.4"/>
  </r>
  <r>
    <x v="0"/>
    <n v="1185732"/>
    <x v="221"/>
    <x v="3"/>
    <x v="30"/>
    <s v="Columbus"/>
    <x v="3"/>
    <n v="0.4"/>
    <n v="2250"/>
    <n v="900"/>
    <n v="360"/>
    <n v="0.4"/>
  </r>
  <r>
    <x v="0"/>
    <n v="1185732"/>
    <x v="221"/>
    <x v="3"/>
    <x v="30"/>
    <s v="Columbus"/>
    <x v="4"/>
    <n v="0.5"/>
    <n v="2500"/>
    <n v="1250"/>
    <n v="437.5"/>
    <n v="0.35"/>
  </r>
  <r>
    <x v="0"/>
    <n v="1185732"/>
    <x v="221"/>
    <x v="3"/>
    <x v="30"/>
    <s v="Columbus"/>
    <x v="5"/>
    <n v="0.55000000000000004"/>
    <n v="4250"/>
    <n v="2337.5"/>
    <n v="935"/>
    <n v="0.4"/>
  </r>
  <r>
    <x v="0"/>
    <n v="1185732"/>
    <x v="222"/>
    <x v="3"/>
    <x v="30"/>
    <s v="Columbus"/>
    <x v="0"/>
    <n v="0.5"/>
    <n v="5750"/>
    <n v="2875"/>
    <n v="1150"/>
    <n v="0.4"/>
  </r>
  <r>
    <x v="0"/>
    <n v="1185732"/>
    <x v="222"/>
    <x v="3"/>
    <x v="30"/>
    <s v="Columbus"/>
    <x v="1"/>
    <n v="0.45000000000000007"/>
    <n v="3500"/>
    <n v="1575.0000000000002"/>
    <n v="551.25"/>
    <n v="0.35"/>
  </r>
  <r>
    <x v="0"/>
    <n v="1185732"/>
    <x v="222"/>
    <x v="3"/>
    <x v="30"/>
    <s v="Columbus"/>
    <x v="2"/>
    <n v="0.4"/>
    <n v="2750"/>
    <n v="1100"/>
    <n v="440"/>
    <n v="0.4"/>
  </r>
  <r>
    <x v="0"/>
    <n v="1185732"/>
    <x v="222"/>
    <x v="3"/>
    <x v="30"/>
    <s v="Columbus"/>
    <x v="3"/>
    <n v="0.4"/>
    <n v="2500"/>
    <n v="1000"/>
    <n v="400"/>
    <n v="0.4"/>
  </r>
  <r>
    <x v="0"/>
    <n v="1185732"/>
    <x v="222"/>
    <x v="3"/>
    <x v="30"/>
    <s v="Columbus"/>
    <x v="4"/>
    <n v="0.5"/>
    <n v="2250"/>
    <n v="1125"/>
    <n v="393.75"/>
    <n v="0.35"/>
  </r>
  <r>
    <x v="0"/>
    <n v="1185732"/>
    <x v="222"/>
    <x v="3"/>
    <x v="30"/>
    <s v="Columbus"/>
    <x v="5"/>
    <n v="0.55000000000000004"/>
    <n v="4000"/>
    <n v="2200"/>
    <n v="880"/>
    <n v="0.4"/>
  </r>
  <r>
    <x v="0"/>
    <n v="1185732"/>
    <x v="223"/>
    <x v="3"/>
    <x v="30"/>
    <s v="Columbus"/>
    <x v="0"/>
    <n v="0.5"/>
    <n v="5250"/>
    <n v="2625"/>
    <n v="1050"/>
    <n v="0.4"/>
  </r>
  <r>
    <x v="0"/>
    <n v="1185732"/>
    <x v="223"/>
    <x v="3"/>
    <x v="30"/>
    <s v="Columbus"/>
    <x v="1"/>
    <n v="0.45000000000000007"/>
    <n v="3250"/>
    <n v="1462.5000000000002"/>
    <n v="511.87500000000006"/>
    <n v="0.35"/>
  </r>
  <r>
    <x v="0"/>
    <n v="1185732"/>
    <x v="223"/>
    <x v="3"/>
    <x v="30"/>
    <s v="Columbus"/>
    <x v="2"/>
    <n v="0.35000000000000003"/>
    <n v="2250"/>
    <n v="787.50000000000011"/>
    <n v="315.00000000000006"/>
    <n v="0.4"/>
  </r>
  <r>
    <x v="0"/>
    <n v="1185732"/>
    <x v="223"/>
    <x v="3"/>
    <x v="30"/>
    <s v="Columbus"/>
    <x v="3"/>
    <n v="0.35000000000000003"/>
    <n v="2000"/>
    <n v="700.00000000000011"/>
    <n v="280.00000000000006"/>
    <n v="0.4"/>
  </r>
  <r>
    <x v="0"/>
    <n v="1185732"/>
    <x v="223"/>
    <x v="3"/>
    <x v="30"/>
    <s v="Columbus"/>
    <x v="4"/>
    <n v="0.45"/>
    <n v="2000"/>
    <n v="900"/>
    <n v="315"/>
    <n v="0.35"/>
  </r>
  <r>
    <x v="0"/>
    <n v="1185732"/>
    <x v="223"/>
    <x v="3"/>
    <x v="30"/>
    <s v="Columbus"/>
    <x v="5"/>
    <n v="0.5"/>
    <n v="2750"/>
    <n v="1375"/>
    <n v="550"/>
    <n v="0.4"/>
  </r>
  <r>
    <x v="0"/>
    <n v="1185732"/>
    <x v="224"/>
    <x v="3"/>
    <x v="30"/>
    <s v="Columbus"/>
    <x v="0"/>
    <n v="0.54999999999999993"/>
    <n v="4500"/>
    <n v="2474.9999999999995"/>
    <n v="989.99999999999989"/>
    <n v="0.4"/>
  </r>
  <r>
    <x v="0"/>
    <n v="1185732"/>
    <x v="224"/>
    <x v="3"/>
    <x v="30"/>
    <s v="Columbus"/>
    <x v="1"/>
    <n v="0.45"/>
    <n v="2750"/>
    <n v="1237.5"/>
    <n v="433.125"/>
    <n v="0.35"/>
  </r>
  <r>
    <x v="0"/>
    <n v="1185732"/>
    <x v="224"/>
    <x v="3"/>
    <x v="30"/>
    <s v="Columbus"/>
    <x v="2"/>
    <n v="0.45"/>
    <n v="1750"/>
    <n v="787.5"/>
    <n v="315"/>
    <n v="0.4"/>
  </r>
  <r>
    <x v="0"/>
    <n v="1185732"/>
    <x v="224"/>
    <x v="3"/>
    <x v="30"/>
    <s v="Columbus"/>
    <x v="3"/>
    <n v="0.45"/>
    <n v="1500"/>
    <n v="675"/>
    <n v="270"/>
    <n v="0.4"/>
  </r>
  <r>
    <x v="0"/>
    <n v="1185732"/>
    <x v="224"/>
    <x v="3"/>
    <x v="30"/>
    <s v="Columbus"/>
    <x v="4"/>
    <n v="0.54999999999999993"/>
    <n v="1500"/>
    <n v="824.99999999999989"/>
    <n v="288.74999999999994"/>
    <n v="0.35"/>
  </r>
  <r>
    <x v="0"/>
    <n v="1185732"/>
    <x v="224"/>
    <x v="3"/>
    <x v="30"/>
    <s v="Columbus"/>
    <x v="5"/>
    <n v="0.54999999999999993"/>
    <n v="2750"/>
    <n v="1512.4999999999998"/>
    <n v="604.99999999999989"/>
    <n v="0.4"/>
  </r>
  <r>
    <x v="0"/>
    <n v="1185732"/>
    <x v="225"/>
    <x v="3"/>
    <x v="30"/>
    <s v="Columbus"/>
    <x v="0"/>
    <n v="0.5"/>
    <n v="4250"/>
    <n v="2125"/>
    <n v="850"/>
    <n v="0.4"/>
  </r>
  <r>
    <x v="0"/>
    <n v="1185732"/>
    <x v="225"/>
    <x v="3"/>
    <x v="30"/>
    <s v="Columbus"/>
    <x v="1"/>
    <n v="0.4"/>
    <n v="2750"/>
    <n v="1100"/>
    <n v="385"/>
    <n v="0.35"/>
  </r>
  <r>
    <x v="0"/>
    <n v="1185732"/>
    <x v="225"/>
    <x v="3"/>
    <x v="30"/>
    <s v="Columbus"/>
    <x v="2"/>
    <n v="0.45"/>
    <n v="2200"/>
    <n v="990"/>
    <n v="396"/>
    <n v="0.4"/>
  </r>
  <r>
    <x v="0"/>
    <n v="1185732"/>
    <x v="225"/>
    <x v="3"/>
    <x v="30"/>
    <s v="Columbus"/>
    <x v="3"/>
    <n v="0.55000000000000004"/>
    <n v="2000"/>
    <n v="1100"/>
    <n v="440"/>
    <n v="0.4"/>
  </r>
  <r>
    <x v="0"/>
    <n v="1185732"/>
    <x v="225"/>
    <x v="3"/>
    <x v="30"/>
    <s v="Columbus"/>
    <x v="4"/>
    <n v="0.65"/>
    <n v="1750"/>
    <n v="1137.5"/>
    <n v="398.125"/>
    <n v="0.35"/>
  </r>
  <r>
    <x v="0"/>
    <n v="1185732"/>
    <x v="225"/>
    <x v="3"/>
    <x v="30"/>
    <s v="Columbus"/>
    <x v="5"/>
    <n v="0.7"/>
    <n v="2750"/>
    <n v="1924.9999999999998"/>
    <n v="770"/>
    <n v="0.4"/>
  </r>
  <r>
    <x v="0"/>
    <n v="1185732"/>
    <x v="226"/>
    <x v="3"/>
    <x v="30"/>
    <s v="Columbus"/>
    <x v="0"/>
    <n v="0.65"/>
    <n v="5250"/>
    <n v="3412.5"/>
    <n v="1365"/>
    <n v="0.4"/>
  </r>
  <r>
    <x v="0"/>
    <n v="1185732"/>
    <x v="226"/>
    <x v="3"/>
    <x v="30"/>
    <s v="Columbus"/>
    <x v="1"/>
    <n v="0.55000000000000004"/>
    <n v="3250"/>
    <n v="1787.5000000000002"/>
    <n v="625.625"/>
    <n v="0.35"/>
  </r>
  <r>
    <x v="0"/>
    <n v="1185732"/>
    <x v="226"/>
    <x v="3"/>
    <x v="30"/>
    <s v="Columbus"/>
    <x v="2"/>
    <n v="0.55000000000000004"/>
    <n v="2750"/>
    <n v="1512.5000000000002"/>
    <n v="605.00000000000011"/>
    <n v="0.4"/>
  </r>
  <r>
    <x v="0"/>
    <n v="1185732"/>
    <x v="226"/>
    <x v="3"/>
    <x v="30"/>
    <s v="Columbus"/>
    <x v="3"/>
    <n v="0.5"/>
    <n v="2250"/>
    <n v="1125"/>
    <n v="450"/>
    <n v="0.4"/>
  </r>
  <r>
    <x v="0"/>
    <n v="1185732"/>
    <x v="226"/>
    <x v="3"/>
    <x v="30"/>
    <s v="Columbus"/>
    <x v="4"/>
    <n v="0.6"/>
    <n v="2250"/>
    <n v="1350"/>
    <n v="472.49999999999994"/>
    <n v="0.35"/>
  </r>
  <r>
    <x v="0"/>
    <n v="1185732"/>
    <x v="226"/>
    <x v="3"/>
    <x v="30"/>
    <s v="Columbus"/>
    <x v="5"/>
    <n v="0.64999999999999991"/>
    <n v="3250"/>
    <n v="2112.4999999999995"/>
    <n v="844.99999999999989"/>
    <n v="0.4"/>
  </r>
  <r>
    <x v="0"/>
    <n v="1185732"/>
    <x v="24"/>
    <x v="4"/>
    <x v="31"/>
    <s v="Louisville"/>
    <x v="0"/>
    <n v="0.30000000000000004"/>
    <n v="7250"/>
    <n v="2175.0000000000005"/>
    <n v="870.00000000000023"/>
    <n v="0.4"/>
  </r>
  <r>
    <x v="0"/>
    <n v="1185732"/>
    <x v="24"/>
    <x v="4"/>
    <x v="31"/>
    <s v="Louisville"/>
    <x v="1"/>
    <n v="0.30000000000000004"/>
    <n v="5250"/>
    <n v="1575.0000000000002"/>
    <n v="551.25"/>
    <n v="0.35"/>
  </r>
  <r>
    <x v="0"/>
    <n v="1185732"/>
    <x v="24"/>
    <x v="4"/>
    <x v="31"/>
    <s v="Louisville"/>
    <x v="2"/>
    <n v="0.20000000000000007"/>
    <n v="5250"/>
    <n v="1050.0000000000005"/>
    <n v="420.00000000000023"/>
    <n v="0.4"/>
  </r>
  <r>
    <x v="0"/>
    <n v="1185732"/>
    <x v="24"/>
    <x v="4"/>
    <x v="31"/>
    <s v="Louisville"/>
    <x v="3"/>
    <n v="0.25"/>
    <n v="3750"/>
    <n v="937.5"/>
    <n v="375"/>
    <n v="0.4"/>
  </r>
  <r>
    <x v="0"/>
    <n v="1185732"/>
    <x v="24"/>
    <x v="4"/>
    <x v="31"/>
    <s v="Louisville"/>
    <x v="4"/>
    <n v="0.4"/>
    <n v="4250"/>
    <n v="1700"/>
    <n v="595"/>
    <n v="0.35"/>
  </r>
  <r>
    <x v="0"/>
    <n v="1185732"/>
    <x v="24"/>
    <x v="4"/>
    <x v="31"/>
    <s v="Louisville"/>
    <x v="5"/>
    <n v="0.30000000000000004"/>
    <n v="5250"/>
    <n v="1575.0000000000002"/>
    <n v="787.50000000000011"/>
    <n v="0.5"/>
  </r>
  <r>
    <x v="0"/>
    <n v="1185732"/>
    <x v="167"/>
    <x v="4"/>
    <x v="31"/>
    <s v="Louisville"/>
    <x v="0"/>
    <n v="0.30000000000000004"/>
    <n v="7750"/>
    <n v="2325.0000000000005"/>
    <n v="930.00000000000023"/>
    <n v="0.4"/>
  </r>
  <r>
    <x v="0"/>
    <n v="1185732"/>
    <x v="167"/>
    <x v="4"/>
    <x v="31"/>
    <s v="Louisville"/>
    <x v="1"/>
    <n v="0.30000000000000004"/>
    <n v="4250"/>
    <n v="1275.0000000000002"/>
    <n v="446.25000000000006"/>
    <n v="0.35"/>
  </r>
  <r>
    <x v="0"/>
    <n v="1185732"/>
    <x v="167"/>
    <x v="4"/>
    <x v="31"/>
    <s v="Louisville"/>
    <x v="2"/>
    <n v="0.20000000000000007"/>
    <n v="4750"/>
    <n v="950.00000000000034"/>
    <n v="380.00000000000017"/>
    <n v="0.4"/>
  </r>
  <r>
    <x v="0"/>
    <n v="1185732"/>
    <x v="167"/>
    <x v="4"/>
    <x v="31"/>
    <s v="Louisville"/>
    <x v="3"/>
    <n v="0.25"/>
    <n v="3250"/>
    <n v="812.5"/>
    <n v="325"/>
    <n v="0.4"/>
  </r>
  <r>
    <x v="0"/>
    <n v="1185732"/>
    <x v="167"/>
    <x v="4"/>
    <x v="31"/>
    <s v="Louisville"/>
    <x v="4"/>
    <n v="0.4"/>
    <n v="4000"/>
    <n v="1600"/>
    <n v="560"/>
    <n v="0.35"/>
  </r>
  <r>
    <x v="0"/>
    <n v="1185732"/>
    <x v="167"/>
    <x v="4"/>
    <x v="31"/>
    <s v="Louisville"/>
    <x v="5"/>
    <n v="0.25"/>
    <n v="5000"/>
    <n v="1250"/>
    <n v="625"/>
    <n v="0.5"/>
  </r>
  <r>
    <x v="0"/>
    <n v="1185732"/>
    <x v="104"/>
    <x v="4"/>
    <x v="31"/>
    <s v="Louisville"/>
    <x v="0"/>
    <n v="0.25"/>
    <n v="7200"/>
    <n v="1800"/>
    <n v="720"/>
    <n v="0.4"/>
  </r>
  <r>
    <x v="0"/>
    <n v="1185732"/>
    <x v="104"/>
    <x v="4"/>
    <x v="31"/>
    <s v="Louisville"/>
    <x v="1"/>
    <n v="0.25"/>
    <n v="4000"/>
    <n v="1000"/>
    <n v="350"/>
    <n v="0.35"/>
  </r>
  <r>
    <x v="0"/>
    <n v="1185732"/>
    <x v="104"/>
    <x v="4"/>
    <x v="31"/>
    <s v="Louisville"/>
    <x v="2"/>
    <n v="0.15000000000000002"/>
    <n v="4250"/>
    <n v="637.50000000000011"/>
    <n v="255.00000000000006"/>
    <n v="0.4"/>
  </r>
  <r>
    <x v="0"/>
    <n v="1185732"/>
    <x v="104"/>
    <x v="4"/>
    <x v="31"/>
    <s v="Louisville"/>
    <x v="3"/>
    <n v="0.19999999999999996"/>
    <n v="2750"/>
    <n v="549.99999999999989"/>
    <n v="219.99999999999997"/>
    <n v="0.4"/>
  </r>
  <r>
    <x v="0"/>
    <n v="1185732"/>
    <x v="104"/>
    <x v="4"/>
    <x v="31"/>
    <s v="Louisville"/>
    <x v="4"/>
    <n v="0.35000000000000009"/>
    <n v="3250"/>
    <n v="1137.5000000000002"/>
    <n v="398.12500000000006"/>
    <n v="0.35"/>
  </r>
  <r>
    <x v="0"/>
    <n v="1185732"/>
    <x v="104"/>
    <x v="4"/>
    <x v="31"/>
    <s v="Louisville"/>
    <x v="5"/>
    <n v="0.25"/>
    <n v="4250"/>
    <n v="1062.5"/>
    <n v="531.25"/>
    <n v="0.5"/>
  </r>
  <r>
    <x v="0"/>
    <n v="1185732"/>
    <x v="105"/>
    <x v="4"/>
    <x v="31"/>
    <s v="Louisville"/>
    <x v="0"/>
    <n v="0.25"/>
    <n v="6750"/>
    <n v="1687.5"/>
    <n v="675"/>
    <n v="0.4"/>
  </r>
  <r>
    <x v="0"/>
    <n v="1185732"/>
    <x v="105"/>
    <x v="4"/>
    <x v="31"/>
    <s v="Louisville"/>
    <x v="1"/>
    <n v="0.25"/>
    <n v="3750"/>
    <n v="937.5"/>
    <n v="328.125"/>
    <n v="0.35"/>
  </r>
  <r>
    <x v="0"/>
    <n v="1185732"/>
    <x v="105"/>
    <x v="4"/>
    <x v="31"/>
    <s v="Louisville"/>
    <x v="2"/>
    <n v="0.15000000000000002"/>
    <n v="3750"/>
    <n v="562.50000000000011"/>
    <n v="225.00000000000006"/>
    <n v="0.4"/>
  </r>
  <r>
    <x v="0"/>
    <n v="1185732"/>
    <x v="105"/>
    <x v="4"/>
    <x v="31"/>
    <s v="Louisville"/>
    <x v="3"/>
    <n v="0.19999999999999996"/>
    <n v="3000"/>
    <n v="599.99999999999989"/>
    <n v="239.99999999999997"/>
    <n v="0.4"/>
  </r>
  <r>
    <x v="0"/>
    <n v="1185732"/>
    <x v="105"/>
    <x v="4"/>
    <x v="31"/>
    <s v="Louisville"/>
    <x v="4"/>
    <n v="0.4"/>
    <n v="3250"/>
    <n v="1300"/>
    <n v="454.99999999999994"/>
    <n v="0.35"/>
  </r>
  <r>
    <x v="0"/>
    <n v="1185732"/>
    <x v="105"/>
    <x v="4"/>
    <x v="31"/>
    <s v="Louisville"/>
    <x v="5"/>
    <n v="0.30000000000000004"/>
    <n v="4750"/>
    <n v="1425.0000000000002"/>
    <n v="712.50000000000011"/>
    <n v="0.5"/>
  </r>
  <r>
    <x v="0"/>
    <n v="1185732"/>
    <x v="40"/>
    <x v="4"/>
    <x v="31"/>
    <s v="Louisville"/>
    <x v="0"/>
    <n v="0.4"/>
    <n v="7450"/>
    <n v="2980"/>
    <n v="1192"/>
    <n v="0.4"/>
  </r>
  <r>
    <x v="0"/>
    <n v="1185732"/>
    <x v="40"/>
    <x v="4"/>
    <x v="31"/>
    <s v="Louisville"/>
    <x v="1"/>
    <n v="0.4"/>
    <n v="4500"/>
    <n v="1800"/>
    <n v="630"/>
    <n v="0.35"/>
  </r>
  <r>
    <x v="0"/>
    <n v="1185732"/>
    <x v="40"/>
    <x v="4"/>
    <x v="31"/>
    <s v="Louisville"/>
    <x v="2"/>
    <n v="0.35000000000000003"/>
    <n v="4250"/>
    <n v="1487.5000000000002"/>
    <n v="595.00000000000011"/>
    <n v="0.4"/>
  </r>
  <r>
    <x v="0"/>
    <n v="1185732"/>
    <x v="40"/>
    <x v="4"/>
    <x v="31"/>
    <s v="Louisville"/>
    <x v="3"/>
    <n v="0.35000000000000003"/>
    <n v="3750"/>
    <n v="1312.5000000000002"/>
    <n v="525.00000000000011"/>
    <n v="0.4"/>
  </r>
  <r>
    <x v="0"/>
    <n v="1185732"/>
    <x v="40"/>
    <x v="4"/>
    <x v="31"/>
    <s v="Louisville"/>
    <x v="4"/>
    <n v="0.44999999999999996"/>
    <n v="4000"/>
    <n v="1799.9999999999998"/>
    <n v="629.99999999999989"/>
    <n v="0.35"/>
  </r>
  <r>
    <x v="0"/>
    <n v="1185732"/>
    <x v="40"/>
    <x v="4"/>
    <x v="31"/>
    <s v="Louisville"/>
    <x v="5"/>
    <n v="0.49999999999999994"/>
    <n v="5000"/>
    <n v="2499.9999999999995"/>
    <n v="1249.9999999999998"/>
    <n v="0.5"/>
  </r>
  <r>
    <x v="0"/>
    <n v="1185732"/>
    <x v="169"/>
    <x v="4"/>
    <x v="31"/>
    <s v="Louisville"/>
    <x v="0"/>
    <n v="0.44999999999999996"/>
    <n v="7500"/>
    <n v="3374.9999999999995"/>
    <n v="1350"/>
    <n v="0.4"/>
  </r>
  <r>
    <x v="0"/>
    <n v="1185732"/>
    <x v="169"/>
    <x v="4"/>
    <x v="31"/>
    <s v="Louisville"/>
    <x v="1"/>
    <n v="0.4"/>
    <n v="5000"/>
    <n v="2000"/>
    <n v="700"/>
    <n v="0.35"/>
  </r>
  <r>
    <x v="0"/>
    <n v="1185732"/>
    <x v="169"/>
    <x v="4"/>
    <x v="31"/>
    <s v="Louisville"/>
    <x v="2"/>
    <n v="0.45"/>
    <n v="4750"/>
    <n v="2137.5"/>
    <n v="855"/>
    <n v="0.4"/>
  </r>
  <r>
    <x v="0"/>
    <n v="1185732"/>
    <x v="169"/>
    <x v="4"/>
    <x v="31"/>
    <s v="Louisville"/>
    <x v="3"/>
    <n v="0.45"/>
    <n v="4500"/>
    <n v="2025"/>
    <n v="810"/>
    <n v="0.4"/>
  </r>
  <r>
    <x v="0"/>
    <n v="1185732"/>
    <x v="169"/>
    <x v="4"/>
    <x v="31"/>
    <s v="Louisville"/>
    <x v="4"/>
    <n v="0.6"/>
    <n v="4500"/>
    <n v="2700"/>
    <n v="944.99999999999989"/>
    <n v="0.35"/>
  </r>
  <r>
    <x v="0"/>
    <n v="1185732"/>
    <x v="169"/>
    <x v="4"/>
    <x v="31"/>
    <s v="Louisville"/>
    <x v="5"/>
    <n v="0.65"/>
    <n v="6250"/>
    <n v="4062.5"/>
    <n v="2031.25"/>
    <n v="0.5"/>
  </r>
  <r>
    <x v="0"/>
    <n v="1185732"/>
    <x v="108"/>
    <x v="4"/>
    <x v="31"/>
    <s v="Louisville"/>
    <x v="0"/>
    <n v="0.6"/>
    <n v="8500"/>
    <n v="5100"/>
    <n v="2040"/>
    <n v="0.4"/>
  </r>
  <r>
    <x v="0"/>
    <n v="1185732"/>
    <x v="108"/>
    <x v="4"/>
    <x v="31"/>
    <s v="Louisville"/>
    <x v="1"/>
    <n v="0.55000000000000004"/>
    <n v="6000"/>
    <n v="3300.0000000000005"/>
    <n v="1155"/>
    <n v="0.35"/>
  </r>
  <r>
    <x v="0"/>
    <n v="1185732"/>
    <x v="108"/>
    <x v="4"/>
    <x v="31"/>
    <s v="Louisville"/>
    <x v="2"/>
    <n v="0.5"/>
    <n v="5250"/>
    <n v="2625"/>
    <n v="1050"/>
    <n v="0.4"/>
  </r>
  <r>
    <x v="0"/>
    <n v="1185732"/>
    <x v="108"/>
    <x v="4"/>
    <x v="31"/>
    <s v="Louisville"/>
    <x v="3"/>
    <n v="0.5"/>
    <n v="4750"/>
    <n v="2375"/>
    <n v="950"/>
    <n v="0.4"/>
  </r>
  <r>
    <x v="0"/>
    <n v="1185732"/>
    <x v="108"/>
    <x v="4"/>
    <x v="31"/>
    <s v="Louisville"/>
    <x v="4"/>
    <n v="0.6"/>
    <n v="5000"/>
    <n v="3000"/>
    <n v="1050"/>
    <n v="0.35"/>
  </r>
  <r>
    <x v="0"/>
    <n v="1185732"/>
    <x v="108"/>
    <x v="4"/>
    <x v="31"/>
    <s v="Louisville"/>
    <x v="5"/>
    <n v="0.65"/>
    <n v="6750"/>
    <n v="4387.5"/>
    <n v="2193.75"/>
    <n v="0.5"/>
  </r>
  <r>
    <x v="0"/>
    <n v="1185732"/>
    <x v="109"/>
    <x v="4"/>
    <x v="31"/>
    <s v="Louisville"/>
    <x v="0"/>
    <n v="0.6"/>
    <n v="8250"/>
    <n v="4950"/>
    <n v="1980"/>
    <n v="0.4"/>
  </r>
  <r>
    <x v="0"/>
    <n v="1185732"/>
    <x v="109"/>
    <x v="4"/>
    <x v="31"/>
    <s v="Louisville"/>
    <x v="1"/>
    <n v="0.55000000000000004"/>
    <n v="6000"/>
    <n v="3300.0000000000005"/>
    <n v="1155"/>
    <n v="0.35"/>
  </r>
  <r>
    <x v="0"/>
    <n v="1185732"/>
    <x v="109"/>
    <x v="4"/>
    <x v="31"/>
    <s v="Louisville"/>
    <x v="2"/>
    <n v="0.5"/>
    <n v="5250"/>
    <n v="2625"/>
    <n v="1050"/>
    <n v="0.4"/>
  </r>
  <r>
    <x v="0"/>
    <n v="1185732"/>
    <x v="109"/>
    <x v="4"/>
    <x v="31"/>
    <s v="Louisville"/>
    <x v="3"/>
    <n v="0.4"/>
    <n v="4750"/>
    <n v="1900"/>
    <n v="760"/>
    <n v="0.4"/>
  </r>
  <r>
    <x v="0"/>
    <n v="1185732"/>
    <x v="109"/>
    <x v="4"/>
    <x v="31"/>
    <s v="Louisville"/>
    <x v="4"/>
    <n v="0.5"/>
    <n v="4500"/>
    <n v="2250"/>
    <n v="787.5"/>
    <n v="0.35"/>
  </r>
  <r>
    <x v="0"/>
    <n v="1185732"/>
    <x v="109"/>
    <x v="4"/>
    <x v="31"/>
    <s v="Louisville"/>
    <x v="5"/>
    <n v="0.55000000000000004"/>
    <n v="6250"/>
    <n v="3437.5000000000005"/>
    <n v="1718.7500000000002"/>
    <n v="0.5"/>
  </r>
  <r>
    <x v="0"/>
    <n v="1185732"/>
    <x v="44"/>
    <x v="4"/>
    <x v="31"/>
    <s v="Louisville"/>
    <x v="0"/>
    <n v="0.5"/>
    <n v="7250"/>
    <n v="3625"/>
    <n v="1450"/>
    <n v="0.4"/>
  </r>
  <r>
    <x v="0"/>
    <n v="1185732"/>
    <x v="44"/>
    <x v="4"/>
    <x v="31"/>
    <s v="Louisville"/>
    <x v="1"/>
    <n v="0.45000000000000012"/>
    <n v="5250"/>
    <n v="2362.5000000000005"/>
    <n v="826.87500000000011"/>
    <n v="0.35"/>
  </r>
  <r>
    <x v="0"/>
    <n v="1185732"/>
    <x v="44"/>
    <x v="4"/>
    <x v="31"/>
    <s v="Louisville"/>
    <x v="2"/>
    <n v="0.20000000000000007"/>
    <n v="4250"/>
    <n v="850.00000000000023"/>
    <n v="340.00000000000011"/>
    <n v="0.4"/>
  </r>
  <r>
    <x v="0"/>
    <n v="1185732"/>
    <x v="44"/>
    <x v="4"/>
    <x v="31"/>
    <s v="Louisville"/>
    <x v="3"/>
    <n v="0.20000000000000007"/>
    <n v="4000"/>
    <n v="800.00000000000023"/>
    <n v="320.00000000000011"/>
    <n v="0.4"/>
  </r>
  <r>
    <x v="0"/>
    <n v="1185732"/>
    <x v="44"/>
    <x v="4"/>
    <x v="31"/>
    <s v="Louisville"/>
    <x v="4"/>
    <n v="0.30000000000000004"/>
    <n v="4000"/>
    <n v="1200.0000000000002"/>
    <n v="420.00000000000006"/>
    <n v="0.35"/>
  </r>
  <r>
    <x v="0"/>
    <n v="1185732"/>
    <x v="44"/>
    <x v="4"/>
    <x v="31"/>
    <s v="Louisville"/>
    <x v="5"/>
    <n v="0.35000000000000009"/>
    <n v="5000"/>
    <n v="1750.0000000000005"/>
    <n v="875.00000000000023"/>
    <n v="0.5"/>
  </r>
  <r>
    <x v="0"/>
    <n v="1185732"/>
    <x v="171"/>
    <x v="4"/>
    <x v="31"/>
    <s v="Louisville"/>
    <x v="0"/>
    <n v="0.35000000000000009"/>
    <n v="6750"/>
    <n v="2362.5000000000005"/>
    <n v="945.00000000000023"/>
    <n v="0.4"/>
  </r>
  <r>
    <x v="0"/>
    <n v="1185732"/>
    <x v="171"/>
    <x v="4"/>
    <x v="31"/>
    <s v="Louisville"/>
    <x v="1"/>
    <n v="0.25000000000000011"/>
    <n v="5000"/>
    <n v="1250.0000000000005"/>
    <n v="437.50000000000011"/>
    <n v="0.35"/>
  </r>
  <r>
    <x v="0"/>
    <n v="1185732"/>
    <x v="171"/>
    <x v="4"/>
    <x v="31"/>
    <s v="Louisville"/>
    <x v="2"/>
    <n v="0.25000000000000011"/>
    <n v="3750"/>
    <n v="937.50000000000045"/>
    <n v="375.00000000000023"/>
    <n v="0.4"/>
  </r>
  <r>
    <x v="0"/>
    <n v="1185732"/>
    <x v="171"/>
    <x v="4"/>
    <x v="31"/>
    <s v="Louisville"/>
    <x v="3"/>
    <n v="0.25000000000000011"/>
    <n v="3500"/>
    <n v="875.00000000000034"/>
    <n v="350.00000000000017"/>
    <n v="0.4"/>
  </r>
  <r>
    <x v="0"/>
    <n v="1185732"/>
    <x v="171"/>
    <x v="4"/>
    <x v="31"/>
    <s v="Louisville"/>
    <x v="4"/>
    <n v="0.35000000000000009"/>
    <n v="3500"/>
    <n v="1225.0000000000002"/>
    <n v="428.75000000000006"/>
    <n v="0.35"/>
  </r>
  <r>
    <x v="0"/>
    <n v="1185732"/>
    <x v="171"/>
    <x v="4"/>
    <x v="31"/>
    <s v="Louisville"/>
    <x v="5"/>
    <n v="0.35000000000000003"/>
    <n v="4750"/>
    <n v="1662.5000000000002"/>
    <n v="831.25000000000011"/>
    <n v="0.5"/>
  </r>
  <r>
    <x v="0"/>
    <n v="1185732"/>
    <x v="112"/>
    <x v="4"/>
    <x v="31"/>
    <s v="Louisville"/>
    <x v="0"/>
    <n v="0.3000000000000001"/>
    <n v="6250"/>
    <n v="1875.0000000000007"/>
    <n v="750.00000000000034"/>
    <n v="0.4"/>
  </r>
  <r>
    <x v="0"/>
    <n v="1185732"/>
    <x v="112"/>
    <x v="4"/>
    <x v="31"/>
    <s v="Louisville"/>
    <x v="1"/>
    <n v="0.20000000000000012"/>
    <n v="4500"/>
    <n v="900.00000000000057"/>
    <n v="315.00000000000017"/>
    <n v="0.35"/>
  </r>
  <r>
    <x v="0"/>
    <n v="1185732"/>
    <x v="112"/>
    <x v="4"/>
    <x v="31"/>
    <s v="Louisville"/>
    <x v="2"/>
    <n v="0.30000000000000016"/>
    <n v="3950"/>
    <n v="1185.0000000000007"/>
    <n v="474.00000000000028"/>
    <n v="0.4"/>
  </r>
  <r>
    <x v="0"/>
    <n v="1185732"/>
    <x v="112"/>
    <x v="4"/>
    <x v="31"/>
    <s v="Louisville"/>
    <x v="3"/>
    <n v="0.6000000000000002"/>
    <n v="4500"/>
    <n v="2700.0000000000009"/>
    <n v="1080.0000000000005"/>
    <n v="0.4"/>
  </r>
  <r>
    <x v="0"/>
    <n v="1185732"/>
    <x v="112"/>
    <x v="4"/>
    <x v="31"/>
    <s v="Louisville"/>
    <x v="4"/>
    <n v="0.75000000000000011"/>
    <n v="4250"/>
    <n v="3187.5000000000005"/>
    <n v="1115.625"/>
    <n v="0.35"/>
  </r>
  <r>
    <x v="0"/>
    <n v="1185732"/>
    <x v="112"/>
    <x v="4"/>
    <x v="31"/>
    <s v="Louisville"/>
    <x v="5"/>
    <n v="0.75"/>
    <n v="5250"/>
    <n v="3937.5"/>
    <n v="1968.75"/>
    <n v="0.5"/>
  </r>
  <r>
    <x v="0"/>
    <n v="1185732"/>
    <x v="113"/>
    <x v="4"/>
    <x v="31"/>
    <s v="Louisville"/>
    <x v="0"/>
    <n v="0.70000000000000007"/>
    <n v="7750"/>
    <n v="5425.0000000000009"/>
    <n v="2170.0000000000005"/>
    <n v="0.4"/>
  </r>
  <r>
    <x v="0"/>
    <n v="1185732"/>
    <x v="113"/>
    <x v="4"/>
    <x v="31"/>
    <s v="Louisville"/>
    <x v="1"/>
    <n v="0.60000000000000009"/>
    <n v="5750"/>
    <n v="3450.0000000000005"/>
    <n v="1207.5"/>
    <n v="0.35"/>
  </r>
  <r>
    <x v="0"/>
    <n v="1185732"/>
    <x v="113"/>
    <x v="4"/>
    <x v="31"/>
    <s v="Louisville"/>
    <x v="2"/>
    <n v="0.60000000000000009"/>
    <n v="5250"/>
    <n v="3150.0000000000005"/>
    <n v="1260.0000000000002"/>
    <n v="0.4"/>
  </r>
  <r>
    <x v="0"/>
    <n v="1185732"/>
    <x v="113"/>
    <x v="4"/>
    <x v="31"/>
    <s v="Louisville"/>
    <x v="3"/>
    <n v="0.60000000000000009"/>
    <n v="4750"/>
    <n v="2850.0000000000005"/>
    <n v="1140.0000000000002"/>
    <n v="0.4"/>
  </r>
  <r>
    <x v="0"/>
    <n v="1185732"/>
    <x v="113"/>
    <x v="4"/>
    <x v="31"/>
    <s v="Louisville"/>
    <x v="4"/>
    <n v="0.70000000000000007"/>
    <n v="4750"/>
    <n v="3325.0000000000005"/>
    <n v="1163.75"/>
    <n v="0.35"/>
  </r>
  <r>
    <x v="0"/>
    <n v="1185732"/>
    <x v="113"/>
    <x v="4"/>
    <x v="31"/>
    <s v="Louisville"/>
    <x v="5"/>
    <n v="0.75"/>
    <n v="5750"/>
    <n v="4312.5"/>
    <n v="2156.25"/>
    <n v="0.5"/>
  </r>
  <r>
    <x v="1"/>
    <n v="1197831"/>
    <x v="180"/>
    <x v="1"/>
    <x v="32"/>
    <s v="Jackson"/>
    <x v="0"/>
    <n v="0.25000000000000006"/>
    <n v="6500"/>
    <n v="1625.0000000000005"/>
    <n v="650.00000000000023"/>
    <n v="0.4"/>
  </r>
  <r>
    <x v="1"/>
    <n v="1197831"/>
    <x v="180"/>
    <x v="1"/>
    <x v="32"/>
    <s v="Jackson"/>
    <x v="1"/>
    <n v="0.25000000000000006"/>
    <n v="4500"/>
    <n v="1125.0000000000002"/>
    <n v="393.75000000000006"/>
    <n v="0.35"/>
  </r>
  <r>
    <x v="1"/>
    <n v="1197831"/>
    <x v="180"/>
    <x v="1"/>
    <x v="32"/>
    <s v="Jackson"/>
    <x v="2"/>
    <n v="0.15000000000000008"/>
    <n v="4500"/>
    <n v="675.00000000000034"/>
    <n v="270.00000000000017"/>
    <n v="0.4"/>
  </r>
  <r>
    <x v="1"/>
    <n v="1197831"/>
    <x v="180"/>
    <x v="1"/>
    <x v="32"/>
    <s v="Jackson"/>
    <x v="3"/>
    <n v="0.2"/>
    <n v="3000"/>
    <n v="600"/>
    <n v="240"/>
    <n v="0.4"/>
  </r>
  <r>
    <x v="1"/>
    <n v="1197831"/>
    <x v="180"/>
    <x v="1"/>
    <x v="32"/>
    <s v="Jackson"/>
    <x v="4"/>
    <n v="0.35000000000000003"/>
    <n v="3500"/>
    <n v="1225.0000000000002"/>
    <n v="428.75000000000006"/>
    <n v="0.35"/>
  </r>
  <r>
    <x v="1"/>
    <n v="1197831"/>
    <x v="180"/>
    <x v="1"/>
    <x v="32"/>
    <s v="Jackson"/>
    <x v="5"/>
    <n v="0.25000000000000006"/>
    <n v="4500"/>
    <n v="1125.0000000000002"/>
    <n v="450.00000000000011"/>
    <n v="0.4"/>
  </r>
  <r>
    <x v="1"/>
    <n v="1197831"/>
    <x v="227"/>
    <x v="1"/>
    <x v="32"/>
    <s v="Jackson"/>
    <x v="0"/>
    <n v="0.25000000000000006"/>
    <n v="7000"/>
    <n v="1750.0000000000005"/>
    <n v="700.00000000000023"/>
    <n v="0.4"/>
  </r>
  <r>
    <x v="1"/>
    <n v="1197831"/>
    <x v="227"/>
    <x v="1"/>
    <x v="32"/>
    <s v="Jackson"/>
    <x v="1"/>
    <n v="0.25000000000000006"/>
    <n v="3500"/>
    <n v="875.00000000000023"/>
    <n v="306.25000000000006"/>
    <n v="0.35"/>
  </r>
  <r>
    <x v="1"/>
    <n v="1197831"/>
    <x v="227"/>
    <x v="1"/>
    <x v="32"/>
    <s v="Jackson"/>
    <x v="2"/>
    <n v="0.15000000000000008"/>
    <n v="4000"/>
    <n v="600.00000000000034"/>
    <n v="240.00000000000014"/>
    <n v="0.4"/>
  </r>
  <r>
    <x v="1"/>
    <n v="1197831"/>
    <x v="227"/>
    <x v="1"/>
    <x v="32"/>
    <s v="Jackson"/>
    <x v="3"/>
    <n v="0.2"/>
    <n v="2500"/>
    <n v="500"/>
    <n v="200"/>
    <n v="0.4"/>
  </r>
  <r>
    <x v="1"/>
    <n v="1197831"/>
    <x v="227"/>
    <x v="1"/>
    <x v="32"/>
    <s v="Jackson"/>
    <x v="4"/>
    <n v="0.35000000000000003"/>
    <n v="3250"/>
    <n v="1137.5"/>
    <n v="398.125"/>
    <n v="0.35"/>
  </r>
  <r>
    <x v="1"/>
    <n v="1197831"/>
    <x v="227"/>
    <x v="1"/>
    <x v="32"/>
    <s v="Jackson"/>
    <x v="5"/>
    <n v="0.2"/>
    <n v="4250"/>
    <n v="850"/>
    <n v="340"/>
    <n v="0.4"/>
  </r>
  <r>
    <x v="1"/>
    <n v="1197831"/>
    <x v="26"/>
    <x v="1"/>
    <x v="32"/>
    <s v="Jackson"/>
    <x v="0"/>
    <n v="0.2"/>
    <n v="6450"/>
    <n v="1290"/>
    <n v="516"/>
    <n v="0.4"/>
  </r>
  <r>
    <x v="1"/>
    <n v="1197831"/>
    <x v="26"/>
    <x v="1"/>
    <x v="32"/>
    <s v="Jackson"/>
    <x v="1"/>
    <n v="0.2"/>
    <n v="3250"/>
    <n v="650"/>
    <n v="227.49999999999997"/>
    <n v="0.35"/>
  </r>
  <r>
    <x v="1"/>
    <n v="1197831"/>
    <x v="26"/>
    <x v="1"/>
    <x v="32"/>
    <s v="Jackson"/>
    <x v="2"/>
    <n v="0.10000000000000002"/>
    <n v="3500"/>
    <n v="350.00000000000006"/>
    <n v="140.00000000000003"/>
    <n v="0.4"/>
  </r>
  <r>
    <x v="1"/>
    <n v="1197831"/>
    <x v="26"/>
    <x v="1"/>
    <x v="32"/>
    <s v="Jackson"/>
    <x v="3"/>
    <n v="0.19999999999999996"/>
    <n v="2000"/>
    <n v="399.99999999999989"/>
    <n v="159.99999999999997"/>
    <n v="0.4"/>
  </r>
  <r>
    <x v="1"/>
    <n v="1197831"/>
    <x v="26"/>
    <x v="1"/>
    <x v="32"/>
    <s v="Jackson"/>
    <x v="4"/>
    <n v="0.35000000000000009"/>
    <n v="2500"/>
    <n v="875.00000000000023"/>
    <n v="306.25000000000006"/>
    <n v="0.35"/>
  </r>
  <r>
    <x v="1"/>
    <n v="1197831"/>
    <x v="26"/>
    <x v="1"/>
    <x v="32"/>
    <s v="Jackson"/>
    <x v="5"/>
    <n v="0.25"/>
    <n v="3500"/>
    <n v="875"/>
    <n v="350"/>
    <n v="0.4"/>
  </r>
  <r>
    <x v="1"/>
    <n v="1197831"/>
    <x v="27"/>
    <x v="1"/>
    <x v="32"/>
    <s v="Jackson"/>
    <x v="0"/>
    <n v="0.25"/>
    <n v="6000"/>
    <n v="1500"/>
    <n v="600"/>
    <n v="0.4"/>
  </r>
  <r>
    <x v="1"/>
    <n v="1197831"/>
    <x v="27"/>
    <x v="1"/>
    <x v="32"/>
    <s v="Jackson"/>
    <x v="1"/>
    <n v="0.25"/>
    <n v="3000"/>
    <n v="750"/>
    <n v="262.5"/>
    <n v="0.35"/>
  </r>
  <r>
    <x v="1"/>
    <n v="1197831"/>
    <x v="27"/>
    <x v="1"/>
    <x v="32"/>
    <s v="Jackson"/>
    <x v="2"/>
    <n v="0.15000000000000002"/>
    <n v="3000"/>
    <n v="450.00000000000006"/>
    <n v="180.00000000000003"/>
    <n v="0.4"/>
  </r>
  <r>
    <x v="1"/>
    <n v="1197831"/>
    <x v="27"/>
    <x v="1"/>
    <x v="32"/>
    <s v="Jackson"/>
    <x v="3"/>
    <n v="0.19999999999999996"/>
    <n v="2250"/>
    <n v="449.99999999999989"/>
    <n v="179.99999999999997"/>
    <n v="0.4"/>
  </r>
  <r>
    <x v="1"/>
    <n v="1197831"/>
    <x v="27"/>
    <x v="1"/>
    <x v="32"/>
    <s v="Jackson"/>
    <x v="4"/>
    <n v="0.4"/>
    <n v="2500"/>
    <n v="1000"/>
    <n v="350"/>
    <n v="0.35"/>
  </r>
  <r>
    <x v="1"/>
    <n v="1197831"/>
    <x v="27"/>
    <x v="1"/>
    <x v="32"/>
    <s v="Jackson"/>
    <x v="5"/>
    <n v="0.30000000000000004"/>
    <n v="4000"/>
    <n v="1200.0000000000002"/>
    <n v="480.00000000000011"/>
    <n v="0.4"/>
  </r>
  <r>
    <x v="1"/>
    <n v="1197831"/>
    <x v="168"/>
    <x v="1"/>
    <x v="32"/>
    <s v="Jackson"/>
    <x v="0"/>
    <n v="0.4"/>
    <n v="6700"/>
    <n v="2680"/>
    <n v="1072"/>
    <n v="0.4"/>
  </r>
  <r>
    <x v="1"/>
    <n v="1197831"/>
    <x v="168"/>
    <x v="1"/>
    <x v="32"/>
    <s v="Jackson"/>
    <x v="1"/>
    <n v="0.4"/>
    <n v="3750"/>
    <n v="1500"/>
    <n v="525"/>
    <n v="0.35"/>
  </r>
  <r>
    <x v="1"/>
    <n v="1197831"/>
    <x v="168"/>
    <x v="1"/>
    <x v="32"/>
    <s v="Jackson"/>
    <x v="2"/>
    <n v="0.35000000000000003"/>
    <n v="3500"/>
    <n v="1225.0000000000002"/>
    <n v="490.00000000000011"/>
    <n v="0.4"/>
  </r>
  <r>
    <x v="1"/>
    <n v="1197831"/>
    <x v="168"/>
    <x v="1"/>
    <x v="32"/>
    <s v="Jackson"/>
    <x v="3"/>
    <n v="0.35000000000000003"/>
    <n v="3000"/>
    <n v="1050"/>
    <n v="420"/>
    <n v="0.4"/>
  </r>
  <r>
    <x v="1"/>
    <n v="1197831"/>
    <x v="168"/>
    <x v="1"/>
    <x v="32"/>
    <s v="Jackson"/>
    <x v="4"/>
    <n v="0.44999999999999996"/>
    <n v="3250"/>
    <n v="1462.4999999999998"/>
    <n v="511.87499999999989"/>
    <n v="0.35"/>
  </r>
  <r>
    <x v="1"/>
    <n v="1197831"/>
    <x v="168"/>
    <x v="1"/>
    <x v="32"/>
    <s v="Jackson"/>
    <x v="5"/>
    <n v="0.44999999999999996"/>
    <n v="4250"/>
    <n v="1912.4999999999998"/>
    <n v="765"/>
    <n v="0.4"/>
  </r>
  <r>
    <x v="1"/>
    <n v="1197831"/>
    <x v="228"/>
    <x v="1"/>
    <x v="32"/>
    <s v="Jackson"/>
    <x v="0"/>
    <n v="0.39999999999999997"/>
    <n v="6750"/>
    <n v="2700"/>
    <n v="1080"/>
    <n v="0.4"/>
  </r>
  <r>
    <x v="1"/>
    <n v="1197831"/>
    <x v="228"/>
    <x v="1"/>
    <x v="32"/>
    <s v="Jackson"/>
    <x v="1"/>
    <n v="0.35000000000000003"/>
    <n v="4250"/>
    <n v="1487.5000000000002"/>
    <n v="520.625"/>
    <n v="0.35"/>
  </r>
  <r>
    <x v="1"/>
    <n v="1197831"/>
    <x v="228"/>
    <x v="1"/>
    <x v="32"/>
    <s v="Jackson"/>
    <x v="2"/>
    <n v="0.4"/>
    <n v="4000"/>
    <n v="1600"/>
    <n v="640"/>
    <n v="0.4"/>
  </r>
  <r>
    <x v="1"/>
    <n v="1197831"/>
    <x v="228"/>
    <x v="1"/>
    <x v="32"/>
    <s v="Jackson"/>
    <x v="3"/>
    <n v="0.4"/>
    <n v="3750"/>
    <n v="1500"/>
    <n v="600"/>
    <n v="0.4"/>
  </r>
  <r>
    <x v="1"/>
    <n v="1197831"/>
    <x v="228"/>
    <x v="1"/>
    <x v="32"/>
    <s v="Jackson"/>
    <x v="4"/>
    <n v="0.54999999999999993"/>
    <n v="3750"/>
    <n v="2062.4999999999995"/>
    <n v="721.87499999999977"/>
    <n v="0.35"/>
  </r>
  <r>
    <x v="1"/>
    <n v="1197831"/>
    <x v="228"/>
    <x v="1"/>
    <x v="32"/>
    <s v="Jackson"/>
    <x v="5"/>
    <n v="0.6"/>
    <n v="5500"/>
    <n v="3300"/>
    <n v="1320"/>
    <n v="0.4"/>
  </r>
  <r>
    <x v="1"/>
    <n v="1197831"/>
    <x v="30"/>
    <x v="1"/>
    <x v="32"/>
    <s v="Jackson"/>
    <x v="0"/>
    <n v="0.54999999999999993"/>
    <n v="7750"/>
    <n v="4262.4999999999991"/>
    <n v="1704.9999999999998"/>
    <n v="0.4"/>
  </r>
  <r>
    <x v="1"/>
    <n v="1197831"/>
    <x v="30"/>
    <x v="1"/>
    <x v="32"/>
    <s v="Jackson"/>
    <x v="1"/>
    <n v="0.5"/>
    <n v="5250"/>
    <n v="2625"/>
    <n v="918.74999999999989"/>
    <n v="0.35"/>
  </r>
  <r>
    <x v="1"/>
    <n v="1197831"/>
    <x v="30"/>
    <x v="1"/>
    <x v="32"/>
    <s v="Jackson"/>
    <x v="2"/>
    <n v="0.45"/>
    <n v="4500"/>
    <n v="2025"/>
    <n v="810"/>
    <n v="0.4"/>
  </r>
  <r>
    <x v="1"/>
    <n v="1197831"/>
    <x v="30"/>
    <x v="1"/>
    <x v="32"/>
    <s v="Jackson"/>
    <x v="3"/>
    <n v="0.45"/>
    <n v="4000"/>
    <n v="1800"/>
    <n v="720"/>
    <n v="0.4"/>
  </r>
  <r>
    <x v="1"/>
    <n v="1197831"/>
    <x v="30"/>
    <x v="1"/>
    <x v="32"/>
    <s v="Jackson"/>
    <x v="4"/>
    <n v="0.6"/>
    <n v="4250"/>
    <n v="2550"/>
    <n v="892.5"/>
    <n v="0.35"/>
  </r>
  <r>
    <x v="1"/>
    <n v="1197831"/>
    <x v="30"/>
    <x v="1"/>
    <x v="32"/>
    <s v="Jackson"/>
    <x v="5"/>
    <n v="0.65"/>
    <n v="6000"/>
    <n v="3900"/>
    <n v="1560"/>
    <n v="0.4"/>
  </r>
  <r>
    <x v="1"/>
    <n v="1197831"/>
    <x v="31"/>
    <x v="1"/>
    <x v="32"/>
    <s v="Jackson"/>
    <x v="0"/>
    <n v="0.6"/>
    <n v="7500"/>
    <n v="4500"/>
    <n v="1800"/>
    <n v="0.4"/>
  </r>
  <r>
    <x v="1"/>
    <n v="1197831"/>
    <x v="31"/>
    <x v="1"/>
    <x v="32"/>
    <s v="Jackson"/>
    <x v="1"/>
    <n v="0.55000000000000004"/>
    <n v="5250"/>
    <n v="2887.5000000000005"/>
    <n v="1010.6250000000001"/>
    <n v="0.35"/>
  </r>
  <r>
    <x v="1"/>
    <n v="1197831"/>
    <x v="31"/>
    <x v="1"/>
    <x v="32"/>
    <s v="Jackson"/>
    <x v="2"/>
    <n v="0.5"/>
    <n v="4500"/>
    <n v="2250"/>
    <n v="900"/>
    <n v="0.4"/>
  </r>
  <r>
    <x v="1"/>
    <n v="1197831"/>
    <x v="31"/>
    <x v="1"/>
    <x v="32"/>
    <s v="Jackson"/>
    <x v="3"/>
    <n v="0.4"/>
    <n v="4000"/>
    <n v="1600"/>
    <n v="640"/>
    <n v="0.4"/>
  </r>
  <r>
    <x v="1"/>
    <n v="1197831"/>
    <x v="31"/>
    <x v="1"/>
    <x v="32"/>
    <s v="Jackson"/>
    <x v="4"/>
    <n v="0.5"/>
    <n v="3750"/>
    <n v="1875"/>
    <n v="656.25"/>
    <n v="0.35"/>
  </r>
  <r>
    <x v="1"/>
    <n v="1197831"/>
    <x v="31"/>
    <x v="1"/>
    <x v="32"/>
    <s v="Jackson"/>
    <x v="5"/>
    <n v="0.55000000000000004"/>
    <n v="5500"/>
    <n v="3025.0000000000005"/>
    <n v="1210.0000000000002"/>
    <n v="0.4"/>
  </r>
  <r>
    <x v="1"/>
    <n v="1197831"/>
    <x v="170"/>
    <x v="1"/>
    <x v="32"/>
    <s v="Jackson"/>
    <x v="0"/>
    <n v="0.5"/>
    <n v="6500"/>
    <n v="3250"/>
    <n v="1300"/>
    <n v="0.4"/>
  </r>
  <r>
    <x v="1"/>
    <n v="1197831"/>
    <x v="170"/>
    <x v="1"/>
    <x v="32"/>
    <s v="Jackson"/>
    <x v="1"/>
    <n v="0.40000000000000013"/>
    <n v="4500"/>
    <n v="1800.0000000000007"/>
    <n v="630.00000000000023"/>
    <n v="0.35"/>
  </r>
  <r>
    <x v="1"/>
    <n v="1197831"/>
    <x v="170"/>
    <x v="1"/>
    <x v="32"/>
    <s v="Jackson"/>
    <x v="2"/>
    <n v="0.15000000000000008"/>
    <n v="3500"/>
    <n v="525.00000000000023"/>
    <n v="210.00000000000011"/>
    <n v="0.4"/>
  </r>
  <r>
    <x v="1"/>
    <n v="1197831"/>
    <x v="170"/>
    <x v="1"/>
    <x v="32"/>
    <s v="Jackson"/>
    <x v="3"/>
    <n v="0.15000000000000008"/>
    <n v="3250"/>
    <n v="487.50000000000023"/>
    <n v="195.00000000000011"/>
    <n v="0.4"/>
  </r>
  <r>
    <x v="1"/>
    <n v="1197831"/>
    <x v="170"/>
    <x v="1"/>
    <x v="32"/>
    <s v="Jackson"/>
    <x v="4"/>
    <n v="0.25000000000000006"/>
    <n v="3250"/>
    <n v="812.50000000000023"/>
    <n v="284.37500000000006"/>
    <n v="0.35"/>
  </r>
  <r>
    <x v="1"/>
    <n v="1197831"/>
    <x v="170"/>
    <x v="1"/>
    <x v="32"/>
    <s v="Jackson"/>
    <x v="5"/>
    <n v="0.3000000000000001"/>
    <n v="4250"/>
    <n v="1275.0000000000005"/>
    <n v="510.00000000000023"/>
    <n v="0.4"/>
  </r>
  <r>
    <x v="1"/>
    <n v="1197831"/>
    <x v="229"/>
    <x v="1"/>
    <x v="32"/>
    <s v="Jackson"/>
    <x v="0"/>
    <n v="0.3000000000000001"/>
    <n v="6000"/>
    <n v="1800.0000000000007"/>
    <n v="720.00000000000034"/>
    <n v="0.4"/>
  </r>
  <r>
    <x v="1"/>
    <n v="1197831"/>
    <x v="229"/>
    <x v="1"/>
    <x v="32"/>
    <s v="Jackson"/>
    <x v="1"/>
    <n v="0.20000000000000012"/>
    <n v="4250"/>
    <n v="850.00000000000057"/>
    <n v="297.50000000000017"/>
    <n v="0.35"/>
  </r>
  <r>
    <x v="1"/>
    <n v="1197831"/>
    <x v="229"/>
    <x v="1"/>
    <x v="32"/>
    <s v="Jackson"/>
    <x v="2"/>
    <n v="0.20000000000000012"/>
    <n v="3000"/>
    <n v="600.00000000000034"/>
    <n v="240.00000000000014"/>
    <n v="0.4"/>
  </r>
  <r>
    <x v="1"/>
    <n v="1197831"/>
    <x v="229"/>
    <x v="1"/>
    <x v="32"/>
    <s v="Jackson"/>
    <x v="3"/>
    <n v="0.20000000000000012"/>
    <n v="2750"/>
    <n v="550.00000000000034"/>
    <n v="220.00000000000014"/>
    <n v="0.4"/>
  </r>
  <r>
    <x v="1"/>
    <n v="1197831"/>
    <x v="229"/>
    <x v="1"/>
    <x v="32"/>
    <s v="Jackson"/>
    <x v="4"/>
    <n v="0.3000000000000001"/>
    <n v="2750"/>
    <n v="825.00000000000023"/>
    <n v="288.75000000000006"/>
    <n v="0.35"/>
  </r>
  <r>
    <x v="1"/>
    <n v="1197831"/>
    <x v="229"/>
    <x v="1"/>
    <x v="32"/>
    <s v="Jackson"/>
    <x v="5"/>
    <n v="0.30000000000000004"/>
    <n v="4000"/>
    <n v="1200.0000000000002"/>
    <n v="480.00000000000011"/>
    <n v="0.4"/>
  </r>
  <r>
    <x v="1"/>
    <n v="1197831"/>
    <x v="34"/>
    <x v="1"/>
    <x v="32"/>
    <s v="Jackson"/>
    <x v="0"/>
    <n v="0.25000000000000011"/>
    <n v="5500"/>
    <n v="1375.0000000000007"/>
    <n v="550.00000000000034"/>
    <n v="0.4"/>
  </r>
  <r>
    <x v="1"/>
    <n v="1197831"/>
    <x v="34"/>
    <x v="1"/>
    <x v="32"/>
    <s v="Jackson"/>
    <x v="1"/>
    <n v="0.15000000000000013"/>
    <n v="3750"/>
    <n v="562.50000000000045"/>
    <n v="196.87500000000014"/>
    <n v="0.35"/>
  </r>
  <r>
    <x v="1"/>
    <n v="1197831"/>
    <x v="34"/>
    <x v="1"/>
    <x v="32"/>
    <s v="Jackson"/>
    <x v="2"/>
    <n v="0.25000000000000017"/>
    <n v="3200"/>
    <n v="800.00000000000057"/>
    <n v="320.00000000000023"/>
    <n v="0.4"/>
  </r>
  <r>
    <x v="1"/>
    <n v="1197831"/>
    <x v="34"/>
    <x v="1"/>
    <x v="32"/>
    <s v="Jackson"/>
    <x v="3"/>
    <n v="0.55000000000000016"/>
    <n v="3750"/>
    <n v="2062.5000000000005"/>
    <n v="825.00000000000023"/>
    <n v="0.4"/>
  </r>
  <r>
    <x v="1"/>
    <n v="1197831"/>
    <x v="34"/>
    <x v="1"/>
    <x v="32"/>
    <s v="Jackson"/>
    <x v="4"/>
    <n v="0.75000000000000011"/>
    <n v="3500"/>
    <n v="2625.0000000000005"/>
    <n v="918.75000000000011"/>
    <n v="0.35"/>
  </r>
  <r>
    <x v="1"/>
    <n v="1197831"/>
    <x v="34"/>
    <x v="1"/>
    <x v="32"/>
    <s v="Jackson"/>
    <x v="5"/>
    <n v="0.75"/>
    <n v="4500"/>
    <n v="3375"/>
    <n v="1350"/>
    <n v="0.4"/>
  </r>
  <r>
    <x v="1"/>
    <n v="1197831"/>
    <x v="35"/>
    <x v="1"/>
    <x v="32"/>
    <s v="Jackson"/>
    <x v="0"/>
    <n v="0.70000000000000007"/>
    <n v="7000"/>
    <n v="4900.0000000000009"/>
    <n v="1960.0000000000005"/>
    <n v="0.4"/>
  </r>
  <r>
    <x v="1"/>
    <n v="1197831"/>
    <x v="35"/>
    <x v="1"/>
    <x v="32"/>
    <s v="Jackson"/>
    <x v="1"/>
    <n v="0.60000000000000009"/>
    <n v="5000"/>
    <n v="3000.0000000000005"/>
    <n v="1050"/>
    <n v="0.35"/>
  </r>
  <r>
    <x v="1"/>
    <n v="1197831"/>
    <x v="35"/>
    <x v="1"/>
    <x v="32"/>
    <s v="Jackson"/>
    <x v="2"/>
    <n v="0.60000000000000009"/>
    <n v="4500"/>
    <n v="2700.0000000000005"/>
    <n v="1080.0000000000002"/>
    <n v="0.4"/>
  </r>
  <r>
    <x v="1"/>
    <n v="1197831"/>
    <x v="35"/>
    <x v="1"/>
    <x v="32"/>
    <s v="Jackson"/>
    <x v="3"/>
    <n v="0.60000000000000009"/>
    <n v="4000"/>
    <n v="2400.0000000000005"/>
    <n v="960.00000000000023"/>
    <n v="0.4"/>
  </r>
  <r>
    <x v="1"/>
    <n v="1197831"/>
    <x v="35"/>
    <x v="1"/>
    <x v="32"/>
    <s v="Jackson"/>
    <x v="4"/>
    <n v="0.70000000000000007"/>
    <n v="4000"/>
    <n v="2800.0000000000005"/>
    <n v="980.00000000000011"/>
    <n v="0.35"/>
  </r>
  <r>
    <x v="1"/>
    <n v="1197831"/>
    <x v="35"/>
    <x v="1"/>
    <x v="32"/>
    <s v="Jackson"/>
    <x v="5"/>
    <n v="0.75"/>
    <n v="5000"/>
    <n v="3750"/>
    <n v="1500"/>
    <n v="0.4"/>
  </r>
  <r>
    <x v="1"/>
    <n v="1197831"/>
    <x v="180"/>
    <x v="1"/>
    <x v="33"/>
    <s v="Little Rock"/>
    <x v="0"/>
    <n v="0.25000000000000006"/>
    <n v="5750"/>
    <n v="1437.5000000000002"/>
    <n v="575.00000000000011"/>
    <n v="0.4"/>
  </r>
  <r>
    <x v="1"/>
    <n v="1197831"/>
    <x v="180"/>
    <x v="1"/>
    <x v="33"/>
    <s v="Little Rock"/>
    <x v="1"/>
    <n v="0.25000000000000006"/>
    <n v="3750"/>
    <n v="937.50000000000023"/>
    <n v="328.12500000000006"/>
    <n v="0.35"/>
  </r>
  <r>
    <x v="1"/>
    <n v="1197831"/>
    <x v="180"/>
    <x v="1"/>
    <x v="33"/>
    <s v="Little Rock"/>
    <x v="2"/>
    <n v="0.15000000000000008"/>
    <n v="3750"/>
    <n v="562.50000000000034"/>
    <n v="225.00000000000014"/>
    <n v="0.4"/>
  </r>
  <r>
    <x v="1"/>
    <n v="1197831"/>
    <x v="180"/>
    <x v="1"/>
    <x v="33"/>
    <s v="Little Rock"/>
    <x v="3"/>
    <n v="0.2"/>
    <n v="2250"/>
    <n v="450"/>
    <n v="180"/>
    <n v="0.4"/>
  </r>
  <r>
    <x v="1"/>
    <n v="1197831"/>
    <x v="180"/>
    <x v="1"/>
    <x v="33"/>
    <s v="Little Rock"/>
    <x v="4"/>
    <n v="0.35000000000000003"/>
    <n v="2750"/>
    <n v="962.50000000000011"/>
    <n v="336.875"/>
    <n v="0.35"/>
  </r>
  <r>
    <x v="1"/>
    <n v="1197831"/>
    <x v="180"/>
    <x v="1"/>
    <x v="33"/>
    <s v="Little Rock"/>
    <x v="5"/>
    <n v="0.25000000000000006"/>
    <n v="3750"/>
    <n v="937.50000000000023"/>
    <n v="375.00000000000011"/>
    <n v="0.4"/>
  </r>
  <r>
    <x v="1"/>
    <n v="1197831"/>
    <x v="227"/>
    <x v="1"/>
    <x v="33"/>
    <s v="Little Rock"/>
    <x v="0"/>
    <n v="0.25000000000000006"/>
    <n v="6250"/>
    <n v="1562.5000000000005"/>
    <n v="625.00000000000023"/>
    <n v="0.4"/>
  </r>
  <r>
    <x v="1"/>
    <n v="1197831"/>
    <x v="227"/>
    <x v="1"/>
    <x v="33"/>
    <s v="Little Rock"/>
    <x v="1"/>
    <n v="0.25000000000000006"/>
    <n v="2750"/>
    <n v="687.50000000000011"/>
    <n v="240.62500000000003"/>
    <n v="0.35"/>
  </r>
  <r>
    <x v="1"/>
    <n v="1197831"/>
    <x v="227"/>
    <x v="1"/>
    <x v="33"/>
    <s v="Little Rock"/>
    <x v="2"/>
    <n v="0.15000000000000008"/>
    <n v="3250"/>
    <n v="487.50000000000023"/>
    <n v="195.00000000000011"/>
    <n v="0.4"/>
  </r>
  <r>
    <x v="1"/>
    <n v="1197831"/>
    <x v="227"/>
    <x v="1"/>
    <x v="33"/>
    <s v="Little Rock"/>
    <x v="3"/>
    <n v="0.2"/>
    <n v="1750"/>
    <n v="350"/>
    <n v="140"/>
    <n v="0.4"/>
  </r>
  <r>
    <x v="1"/>
    <n v="1197831"/>
    <x v="227"/>
    <x v="1"/>
    <x v="33"/>
    <s v="Little Rock"/>
    <x v="4"/>
    <n v="0.35000000000000003"/>
    <n v="2500"/>
    <n v="875.00000000000011"/>
    <n v="306.25"/>
    <n v="0.35"/>
  </r>
  <r>
    <x v="1"/>
    <n v="1197831"/>
    <x v="227"/>
    <x v="1"/>
    <x v="33"/>
    <s v="Little Rock"/>
    <x v="5"/>
    <n v="0.2"/>
    <n v="3500"/>
    <n v="700"/>
    <n v="280"/>
    <n v="0.4"/>
  </r>
  <r>
    <x v="1"/>
    <n v="1197831"/>
    <x v="26"/>
    <x v="1"/>
    <x v="33"/>
    <s v="Little Rock"/>
    <x v="0"/>
    <n v="0.2"/>
    <n v="5700"/>
    <n v="1140"/>
    <n v="456"/>
    <n v="0.4"/>
  </r>
  <r>
    <x v="1"/>
    <n v="1197831"/>
    <x v="26"/>
    <x v="1"/>
    <x v="33"/>
    <s v="Little Rock"/>
    <x v="1"/>
    <n v="0.2"/>
    <n v="2500"/>
    <n v="500"/>
    <n v="175"/>
    <n v="0.35"/>
  </r>
  <r>
    <x v="1"/>
    <n v="1197831"/>
    <x v="26"/>
    <x v="1"/>
    <x v="33"/>
    <s v="Little Rock"/>
    <x v="2"/>
    <n v="0.10000000000000002"/>
    <n v="2750"/>
    <n v="275.00000000000006"/>
    <n v="110.00000000000003"/>
    <n v="0.4"/>
  </r>
  <r>
    <x v="1"/>
    <n v="1197831"/>
    <x v="26"/>
    <x v="1"/>
    <x v="33"/>
    <s v="Little Rock"/>
    <x v="3"/>
    <n v="0.19999999999999996"/>
    <n v="1250"/>
    <n v="249.99999999999994"/>
    <n v="99.999999999999986"/>
    <n v="0.4"/>
  </r>
  <r>
    <x v="1"/>
    <n v="1197831"/>
    <x v="26"/>
    <x v="1"/>
    <x v="33"/>
    <s v="Little Rock"/>
    <x v="4"/>
    <n v="0.35000000000000009"/>
    <n v="1750"/>
    <n v="612.50000000000011"/>
    <n v="214.37500000000003"/>
    <n v="0.35"/>
  </r>
  <r>
    <x v="1"/>
    <n v="1197831"/>
    <x v="26"/>
    <x v="1"/>
    <x v="33"/>
    <s v="Little Rock"/>
    <x v="5"/>
    <n v="0.25"/>
    <n v="2750"/>
    <n v="687.5"/>
    <n v="275"/>
    <n v="0.4"/>
  </r>
  <r>
    <x v="1"/>
    <n v="1197831"/>
    <x v="27"/>
    <x v="1"/>
    <x v="33"/>
    <s v="Little Rock"/>
    <x v="0"/>
    <n v="0.25"/>
    <n v="5250"/>
    <n v="1312.5"/>
    <n v="525"/>
    <n v="0.4"/>
  </r>
  <r>
    <x v="1"/>
    <n v="1197831"/>
    <x v="27"/>
    <x v="1"/>
    <x v="33"/>
    <s v="Little Rock"/>
    <x v="1"/>
    <n v="0.25"/>
    <n v="2250"/>
    <n v="562.5"/>
    <n v="196.875"/>
    <n v="0.35"/>
  </r>
  <r>
    <x v="1"/>
    <n v="1197831"/>
    <x v="27"/>
    <x v="1"/>
    <x v="33"/>
    <s v="Little Rock"/>
    <x v="2"/>
    <n v="0.15000000000000002"/>
    <n v="2250"/>
    <n v="337.50000000000006"/>
    <n v="135.00000000000003"/>
    <n v="0.4"/>
  </r>
  <r>
    <x v="1"/>
    <n v="1197831"/>
    <x v="27"/>
    <x v="1"/>
    <x v="33"/>
    <s v="Little Rock"/>
    <x v="3"/>
    <n v="0.19999999999999996"/>
    <n v="1500"/>
    <n v="299.99999999999994"/>
    <n v="119.99999999999999"/>
    <n v="0.4"/>
  </r>
  <r>
    <x v="1"/>
    <n v="1197831"/>
    <x v="27"/>
    <x v="1"/>
    <x v="33"/>
    <s v="Little Rock"/>
    <x v="4"/>
    <n v="0.4"/>
    <n v="1750"/>
    <n v="700"/>
    <n v="244.99999999999997"/>
    <n v="0.35"/>
  </r>
  <r>
    <x v="1"/>
    <n v="1197831"/>
    <x v="27"/>
    <x v="1"/>
    <x v="33"/>
    <s v="Little Rock"/>
    <x v="5"/>
    <n v="0.30000000000000004"/>
    <n v="3250"/>
    <n v="975.00000000000011"/>
    <n v="390.00000000000006"/>
    <n v="0.4"/>
  </r>
  <r>
    <x v="1"/>
    <n v="1197831"/>
    <x v="168"/>
    <x v="1"/>
    <x v="33"/>
    <s v="Little Rock"/>
    <x v="0"/>
    <n v="0.4"/>
    <n v="5950"/>
    <n v="2380"/>
    <n v="952"/>
    <n v="0.4"/>
  </r>
  <r>
    <x v="1"/>
    <n v="1197831"/>
    <x v="168"/>
    <x v="1"/>
    <x v="33"/>
    <s v="Little Rock"/>
    <x v="1"/>
    <n v="0.4"/>
    <n v="3000"/>
    <n v="1200"/>
    <n v="420"/>
    <n v="0.35"/>
  </r>
  <r>
    <x v="1"/>
    <n v="1197831"/>
    <x v="168"/>
    <x v="1"/>
    <x v="33"/>
    <s v="Little Rock"/>
    <x v="2"/>
    <n v="0.35000000000000003"/>
    <n v="2750"/>
    <n v="962.50000000000011"/>
    <n v="385.00000000000006"/>
    <n v="0.4"/>
  </r>
  <r>
    <x v="1"/>
    <n v="1197831"/>
    <x v="168"/>
    <x v="1"/>
    <x v="33"/>
    <s v="Little Rock"/>
    <x v="3"/>
    <n v="0.35000000000000003"/>
    <n v="2250"/>
    <n v="787.50000000000011"/>
    <n v="315.00000000000006"/>
    <n v="0.4"/>
  </r>
  <r>
    <x v="1"/>
    <n v="1197831"/>
    <x v="168"/>
    <x v="1"/>
    <x v="33"/>
    <s v="Little Rock"/>
    <x v="4"/>
    <n v="0.44999999999999996"/>
    <n v="2500"/>
    <n v="1125"/>
    <n v="393.75"/>
    <n v="0.35"/>
  </r>
  <r>
    <x v="1"/>
    <n v="1197831"/>
    <x v="168"/>
    <x v="1"/>
    <x v="33"/>
    <s v="Little Rock"/>
    <x v="5"/>
    <n v="0.44999999999999996"/>
    <n v="3500"/>
    <n v="1574.9999999999998"/>
    <n v="630"/>
    <n v="0.4"/>
  </r>
  <r>
    <x v="1"/>
    <n v="1197831"/>
    <x v="228"/>
    <x v="1"/>
    <x v="33"/>
    <s v="Little Rock"/>
    <x v="0"/>
    <n v="0.39999999999999997"/>
    <n v="6000"/>
    <n v="2400"/>
    <n v="960"/>
    <n v="0.4"/>
  </r>
  <r>
    <x v="1"/>
    <n v="1197831"/>
    <x v="228"/>
    <x v="1"/>
    <x v="33"/>
    <s v="Little Rock"/>
    <x v="1"/>
    <n v="0.35000000000000003"/>
    <n v="3500"/>
    <n v="1225.0000000000002"/>
    <n v="428.75000000000006"/>
    <n v="0.35"/>
  </r>
  <r>
    <x v="1"/>
    <n v="1197831"/>
    <x v="228"/>
    <x v="1"/>
    <x v="33"/>
    <s v="Little Rock"/>
    <x v="2"/>
    <n v="0.4"/>
    <n v="3250"/>
    <n v="1300"/>
    <n v="520"/>
    <n v="0.4"/>
  </r>
  <r>
    <x v="1"/>
    <n v="1197831"/>
    <x v="228"/>
    <x v="1"/>
    <x v="33"/>
    <s v="Little Rock"/>
    <x v="3"/>
    <n v="0.4"/>
    <n v="3000"/>
    <n v="1200"/>
    <n v="480"/>
    <n v="0.4"/>
  </r>
  <r>
    <x v="1"/>
    <n v="1197831"/>
    <x v="228"/>
    <x v="1"/>
    <x v="33"/>
    <s v="Little Rock"/>
    <x v="4"/>
    <n v="0.54999999999999993"/>
    <n v="3000"/>
    <n v="1649.9999999999998"/>
    <n v="577.49999999999989"/>
    <n v="0.35"/>
  </r>
  <r>
    <x v="1"/>
    <n v="1197831"/>
    <x v="228"/>
    <x v="1"/>
    <x v="33"/>
    <s v="Little Rock"/>
    <x v="5"/>
    <n v="0.6"/>
    <n v="4750"/>
    <n v="2850"/>
    <n v="1140"/>
    <n v="0.4"/>
  </r>
  <r>
    <x v="1"/>
    <n v="1197831"/>
    <x v="30"/>
    <x v="1"/>
    <x v="33"/>
    <s v="Little Rock"/>
    <x v="0"/>
    <n v="0.54999999999999993"/>
    <n v="7000"/>
    <n v="3849.9999999999995"/>
    <n v="1540"/>
    <n v="0.4"/>
  </r>
  <r>
    <x v="1"/>
    <n v="1197831"/>
    <x v="30"/>
    <x v="1"/>
    <x v="33"/>
    <s v="Little Rock"/>
    <x v="1"/>
    <n v="0.5"/>
    <n v="4500"/>
    <n v="2250"/>
    <n v="787.5"/>
    <n v="0.35"/>
  </r>
  <r>
    <x v="1"/>
    <n v="1197831"/>
    <x v="30"/>
    <x v="1"/>
    <x v="33"/>
    <s v="Little Rock"/>
    <x v="2"/>
    <n v="0.45"/>
    <n v="3750"/>
    <n v="1687.5"/>
    <n v="675"/>
    <n v="0.4"/>
  </r>
  <r>
    <x v="1"/>
    <n v="1197831"/>
    <x v="30"/>
    <x v="1"/>
    <x v="33"/>
    <s v="Little Rock"/>
    <x v="3"/>
    <n v="0.45"/>
    <n v="3250"/>
    <n v="1462.5"/>
    <n v="585"/>
    <n v="0.4"/>
  </r>
  <r>
    <x v="1"/>
    <n v="1197831"/>
    <x v="30"/>
    <x v="1"/>
    <x v="33"/>
    <s v="Little Rock"/>
    <x v="4"/>
    <n v="0.6"/>
    <n v="3500"/>
    <n v="2100"/>
    <n v="735"/>
    <n v="0.35"/>
  </r>
  <r>
    <x v="1"/>
    <n v="1197831"/>
    <x v="30"/>
    <x v="1"/>
    <x v="33"/>
    <s v="Little Rock"/>
    <x v="5"/>
    <n v="0.65"/>
    <n v="5250"/>
    <n v="3412.5"/>
    <n v="1365"/>
    <n v="0.4"/>
  </r>
  <r>
    <x v="1"/>
    <n v="1197831"/>
    <x v="31"/>
    <x v="1"/>
    <x v="33"/>
    <s v="Little Rock"/>
    <x v="0"/>
    <n v="0.6"/>
    <n v="6750"/>
    <n v="4050"/>
    <n v="1620"/>
    <n v="0.4"/>
  </r>
  <r>
    <x v="1"/>
    <n v="1197831"/>
    <x v="31"/>
    <x v="1"/>
    <x v="33"/>
    <s v="Little Rock"/>
    <x v="1"/>
    <n v="0.55000000000000004"/>
    <n v="4500"/>
    <n v="2475"/>
    <n v="866.25"/>
    <n v="0.35"/>
  </r>
  <r>
    <x v="1"/>
    <n v="1197831"/>
    <x v="31"/>
    <x v="1"/>
    <x v="33"/>
    <s v="Little Rock"/>
    <x v="2"/>
    <n v="0.5"/>
    <n v="3750"/>
    <n v="1875"/>
    <n v="750"/>
    <n v="0.4"/>
  </r>
  <r>
    <x v="1"/>
    <n v="1197831"/>
    <x v="31"/>
    <x v="1"/>
    <x v="33"/>
    <s v="Little Rock"/>
    <x v="3"/>
    <n v="0.4"/>
    <n v="3250"/>
    <n v="1300"/>
    <n v="520"/>
    <n v="0.4"/>
  </r>
  <r>
    <x v="1"/>
    <n v="1197831"/>
    <x v="31"/>
    <x v="1"/>
    <x v="33"/>
    <s v="Little Rock"/>
    <x v="4"/>
    <n v="0.5"/>
    <n v="3000"/>
    <n v="1500"/>
    <n v="525"/>
    <n v="0.35"/>
  </r>
  <r>
    <x v="1"/>
    <n v="1197831"/>
    <x v="31"/>
    <x v="1"/>
    <x v="33"/>
    <s v="Little Rock"/>
    <x v="5"/>
    <n v="0.55000000000000004"/>
    <n v="4750"/>
    <n v="2612.5"/>
    <n v="1045"/>
    <n v="0.4"/>
  </r>
  <r>
    <x v="1"/>
    <n v="1197831"/>
    <x v="170"/>
    <x v="1"/>
    <x v="33"/>
    <s v="Little Rock"/>
    <x v="0"/>
    <n v="0.5"/>
    <n v="5750"/>
    <n v="2875"/>
    <n v="1150"/>
    <n v="0.4"/>
  </r>
  <r>
    <x v="1"/>
    <n v="1197831"/>
    <x v="170"/>
    <x v="1"/>
    <x v="33"/>
    <s v="Little Rock"/>
    <x v="1"/>
    <n v="0.40000000000000013"/>
    <n v="3750"/>
    <n v="1500.0000000000005"/>
    <n v="525.00000000000011"/>
    <n v="0.35"/>
  </r>
  <r>
    <x v="1"/>
    <n v="1197831"/>
    <x v="170"/>
    <x v="1"/>
    <x v="33"/>
    <s v="Little Rock"/>
    <x v="2"/>
    <n v="0.15000000000000008"/>
    <n v="2750"/>
    <n v="412.50000000000023"/>
    <n v="165.00000000000011"/>
    <n v="0.4"/>
  </r>
  <r>
    <x v="1"/>
    <n v="1197831"/>
    <x v="170"/>
    <x v="1"/>
    <x v="33"/>
    <s v="Little Rock"/>
    <x v="3"/>
    <n v="0.15000000000000008"/>
    <n v="2500"/>
    <n v="375.00000000000017"/>
    <n v="150.00000000000009"/>
    <n v="0.4"/>
  </r>
  <r>
    <x v="1"/>
    <n v="1197831"/>
    <x v="170"/>
    <x v="1"/>
    <x v="33"/>
    <s v="Little Rock"/>
    <x v="4"/>
    <n v="0.25000000000000006"/>
    <n v="2500"/>
    <n v="625.00000000000011"/>
    <n v="218.75000000000003"/>
    <n v="0.35"/>
  </r>
  <r>
    <x v="1"/>
    <n v="1197831"/>
    <x v="170"/>
    <x v="1"/>
    <x v="33"/>
    <s v="Little Rock"/>
    <x v="5"/>
    <n v="0.3000000000000001"/>
    <n v="3500"/>
    <n v="1050.0000000000005"/>
    <n v="420.00000000000023"/>
    <n v="0.4"/>
  </r>
  <r>
    <x v="1"/>
    <n v="1197831"/>
    <x v="229"/>
    <x v="1"/>
    <x v="33"/>
    <s v="Little Rock"/>
    <x v="0"/>
    <n v="0.3000000000000001"/>
    <n v="5250"/>
    <n v="1575.0000000000005"/>
    <n v="630.00000000000023"/>
    <n v="0.4"/>
  </r>
  <r>
    <x v="1"/>
    <n v="1197831"/>
    <x v="229"/>
    <x v="1"/>
    <x v="33"/>
    <s v="Little Rock"/>
    <x v="1"/>
    <n v="0.20000000000000012"/>
    <n v="3500"/>
    <n v="700.00000000000045"/>
    <n v="245.00000000000014"/>
    <n v="0.35"/>
  </r>
  <r>
    <x v="1"/>
    <n v="1197831"/>
    <x v="229"/>
    <x v="1"/>
    <x v="33"/>
    <s v="Little Rock"/>
    <x v="2"/>
    <n v="0.20000000000000012"/>
    <n v="2250"/>
    <n v="450.00000000000028"/>
    <n v="180.00000000000011"/>
    <n v="0.4"/>
  </r>
  <r>
    <x v="1"/>
    <n v="1197831"/>
    <x v="229"/>
    <x v="1"/>
    <x v="33"/>
    <s v="Little Rock"/>
    <x v="3"/>
    <n v="0.20000000000000012"/>
    <n v="2000"/>
    <n v="400.00000000000023"/>
    <n v="160.00000000000011"/>
    <n v="0.4"/>
  </r>
  <r>
    <x v="1"/>
    <n v="1197831"/>
    <x v="229"/>
    <x v="1"/>
    <x v="33"/>
    <s v="Little Rock"/>
    <x v="4"/>
    <n v="0.3000000000000001"/>
    <n v="2000"/>
    <n v="600.00000000000023"/>
    <n v="210.00000000000006"/>
    <n v="0.35"/>
  </r>
  <r>
    <x v="1"/>
    <n v="1197831"/>
    <x v="229"/>
    <x v="1"/>
    <x v="33"/>
    <s v="Little Rock"/>
    <x v="5"/>
    <n v="0.30000000000000004"/>
    <n v="3250"/>
    <n v="975.00000000000011"/>
    <n v="390.00000000000006"/>
    <n v="0.4"/>
  </r>
  <r>
    <x v="1"/>
    <n v="1197831"/>
    <x v="34"/>
    <x v="1"/>
    <x v="33"/>
    <s v="Little Rock"/>
    <x v="0"/>
    <n v="0.25000000000000011"/>
    <n v="4750"/>
    <n v="1187.5000000000005"/>
    <n v="475.00000000000023"/>
    <n v="0.4"/>
  </r>
  <r>
    <x v="1"/>
    <n v="1197831"/>
    <x v="34"/>
    <x v="1"/>
    <x v="33"/>
    <s v="Little Rock"/>
    <x v="1"/>
    <n v="0.15000000000000013"/>
    <n v="3000"/>
    <n v="450.0000000000004"/>
    <n v="157.50000000000014"/>
    <n v="0.35"/>
  </r>
  <r>
    <x v="1"/>
    <n v="1197831"/>
    <x v="34"/>
    <x v="1"/>
    <x v="33"/>
    <s v="Little Rock"/>
    <x v="2"/>
    <n v="0.25000000000000017"/>
    <n v="2450"/>
    <n v="612.50000000000045"/>
    <n v="245.0000000000002"/>
    <n v="0.4"/>
  </r>
  <r>
    <x v="1"/>
    <n v="1197831"/>
    <x v="34"/>
    <x v="1"/>
    <x v="33"/>
    <s v="Little Rock"/>
    <x v="3"/>
    <n v="0.55000000000000016"/>
    <n v="3000"/>
    <n v="1650.0000000000005"/>
    <n v="660.00000000000023"/>
    <n v="0.4"/>
  </r>
  <r>
    <x v="1"/>
    <n v="1197831"/>
    <x v="34"/>
    <x v="1"/>
    <x v="33"/>
    <s v="Little Rock"/>
    <x v="4"/>
    <n v="0.75000000000000011"/>
    <n v="2750"/>
    <n v="2062.5000000000005"/>
    <n v="721.87500000000011"/>
    <n v="0.35"/>
  </r>
  <r>
    <x v="1"/>
    <n v="1197831"/>
    <x v="34"/>
    <x v="1"/>
    <x v="33"/>
    <s v="Little Rock"/>
    <x v="5"/>
    <n v="0.75"/>
    <n v="3750"/>
    <n v="2812.5"/>
    <n v="1125"/>
    <n v="0.4"/>
  </r>
  <r>
    <x v="1"/>
    <n v="1197831"/>
    <x v="35"/>
    <x v="1"/>
    <x v="33"/>
    <s v="Little Rock"/>
    <x v="0"/>
    <n v="0.70000000000000007"/>
    <n v="6250"/>
    <n v="4375"/>
    <n v="1750"/>
    <n v="0.4"/>
  </r>
  <r>
    <x v="1"/>
    <n v="1197831"/>
    <x v="35"/>
    <x v="1"/>
    <x v="33"/>
    <s v="Little Rock"/>
    <x v="1"/>
    <n v="0.60000000000000009"/>
    <n v="4250"/>
    <n v="2550.0000000000005"/>
    <n v="892.50000000000011"/>
    <n v="0.35"/>
  </r>
  <r>
    <x v="1"/>
    <n v="1197831"/>
    <x v="35"/>
    <x v="1"/>
    <x v="33"/>
    <s v="Little Rock"/>
    <x v="2"/>
    <n v="0.60000000000000009"/>
    <n v="3750"/>
    <n v="2250.0000000000005"/>
    <n v="900.00000000000023"/>
    <n v="0.4"/>
  </r>
  <r>
    <x v="1"/>
    <n v="1197831"/>
    <x v="35"/>
    <x v="1"/>
    <x v="33"/>
    <s v="Little Rock"/>
    <x v="3"/>
    <n v="0.60000000000000009"/>
    <n v="3250"/>
    <n v="1950.0000000000002"/>
    <n v="780.00000000000011"/>
    <n v="0.4"/>
  </r>
  <r>
    <x v="1"/>
    <n v="1197831"/>
    <x v="35"/>
    <x v="1"/>
    <x v="33"/>
    <s v="Little Rock"/>
    <x v="4"/>
    <n v="0.70000000000000007"/>
    <n v="3250"/>
    <n v="2275"/>
    <n v="796.25"/>
    <n v="0.35"/>
  </r>
  <r>
    <x v="1"/>
    <n v="1197831"/>
    <x v="35"/>
    <x v="1"/>
    <x v="33"/>
    <s v="Little Rock"/>
    <x v="5"/>
    <n v="0.75"/>
    <n v="4250"/>
    <n v="3187.5"/>
    <n v="1275"/>
    <n v="0.4"/>
  </r>
  <r>
    <x v="1"/>
    <n v="1197831"/>
    <x v="230"/>
    <x v="1"/>
    <x v="34"/>
    <s v="Oklahoma City"/>
    <x v="0"/>
    <n v="0.25000000000000006"/>
    <n v="5500"/>
    <n v="1375.0000000000002"/>
    <n v="481.25000000000006"/>
    <n v="0.35"/>
  </r>
  <r>
    <x v="1"/>
    <n v="1197831"/>
    <x v="230"/>
    <x v="1"/>
    <x v="34"/>
    <s v="Oklahoma City"/>
    <x v="1"/>
    <n v="0.25000000000000006"/>
    <n v="3500"/>
    <n v="875.00000000000023"/>
    <n v="306.25000000000006"/>
    <n v="0.35"/>
  </r>
  <r>
    <x v="1"/>
    <n v="1197831"/>
    <x v="230"/>
    <x v="1"/>
    <x v="34"/>
    <s v="Oklahoma City"/>
    <x v="2"/>
    <n v="0.15000000000000008"/>
    <n v="3500"/>
    <n v="525.00000000000023"/>
    <n v="183.75000000000006"/>
    <n v="0.35"/>
  </r>
  <r>
    <x v="1"/>
    <n v="1197831"/>
    <x v="230"/>
    <x v="1"/>
    <x v="34"/>
    <s v="Oklahoma City"/>
    <x v="3"/>
    <n v="0.2"/>
    <n v="2000"/>
    <n v="400"/>
    <n v="140"/>
    <n v="0.35"/>
  </r>
  <r>
    <x v="1"/>
    <n v="1197831"/>
    <x v="230"/>
    <x v="1"/>
    <x v="34"/>
    <s v="Oklahoma City"/>
    <x v="4"/>
    <n v="0.35000000000000003"/>
    <n v="2500"/>
    <n v="875.00000000000011"/>
    <n v="306.25"/>
    <n v="0.35"/>
  </r>
  <r>
    <x v="1"/>
    <n v="1197831"/>
    <x v="230"/>
    <x v="1"/>
    <x v="34"/>
    <s v="Oklahoma City"/>
    <x v="5"/>
    <n v="0.25000000000000006"/>
    <n v="3500"/>
    <n v="875.00000000000023"/>
    <n v="306.25000000000006"/>
    <n v="0.35"/>
  </r>
  <r>
    <x v="1"/>
    <n v="1197831"/>
    <x v="231"/>
    <x v="1"/>
    <x v="34"/>
    <s v="Oklahoma City"/>
    <x v="0"/>
    <n v="0.25000000000000006"/>
    <n v="6000"/>
    <n v="1500.0000000000002"/>
    <n v="525"/>
    <n v="0.35"/>
  </r>
  <r>
    <x v="1"/>
    <n v="1197831"/>
    <x v="231"/>
    <x v="1"/>
    <x v="34"/>
    <s v="Oklahoma City"/>
    <x v="1"/>
    <n v="0.25000000000000006"/>
    <n v="2500"/>
    <n v="625.00000000000011"/>
    <n v="218.75000000000003"/>
    <n v="0.35"/>
  </r>
  <r>
    <x v="1"/>
    <n v="1197831"/>
    <x v="231"/>
    <x v="1"/>
    <x v="34"/>
    <s v="Oklahoma City"/>
    <x v="2"/>
    <n v="0.15000000000000008"/>
    <n v="3000"/>
    <n v="450.00000000000023"/>
    <n v="157.50000000000006"/>
    <n v="0.35"/>
  </r>
  <r>
    <x v="1"/>
    <n v="1197831"/>
    <x v="231"/>
    <x v="1"/>
    <x v="34"/>
    <s v="Oklahoma City"/>
    <x v="3"/>
    <n v="0.2"/>
    <n v="1500"/>
    <n v="300"/>
    <n v="105"/>
    <n v="0.35"/>
  </r>
  <r>
    <x v="1"/>
    <n v="1197831"/>
    <x v="231"/>
    <x v="1"/>
    <x v="34"/>
    <s v="Oklahoma City"/>
    <x v="4"/>
    <n v="0.35000000000000003"/>
    <n v="2250"/>
    <n v="787.50000000000011"/>
    <n v="275.625"/>
    <n v="0.35"/>
  </r>
  <r>
    <x v="1"/>
    <n v="1197831"/>
    <x v="231"/>
    <x v="1"/>
    <x v="34"/>
    <s v="Oklahoma City"/>
    <x v="5"/>
    <n v="0.2"/>
    <n v="3250"/>
    <n v="650"/>
    <n v="227.49999999999997"/>
    <n v="0.35"/>
  </r>
  <r>
    <x v="1"/>
    <n v="1197831"/>
    <x v="92"/>
    <x v="1"/>
    <x v="34"/>
    <s v="Oklahoma City"/>
    <x v="0"/>
    <n v="0.2"/>
    <n v="5450"/>
    <n v="1090"/>
    <n v="381.5"/>
    <n v="0.35"/>
  </r>
  <r>
    <x v="1"/>
    <n v="1197831"/>
    <x v="92"/>
    <x v="1"/>
    <x v="34"/>
    <s v="Oklahoma City"/>
    <x v="1"/>
    <n v="0.2"/>
    <n v="2250"/>
    <n v="450"/>
    <n v="157.5"/>
    <n v="0.35"/>
  </r>
  <r>
    <x v="1"/>
    <n v="1197831"/>
    <x v="92"/>
    <x v="1"/>
    <x v="34"/>
    <s v="Oklahoma City"/>
    <x v="2"/>
    <n v="0.10000000000000002"/>
    <n v="2500"/>
    <n v="250.00000000000006"/>
    <n v="87.500000000000014"/>
    <n v="0.35"/>
  </r>
  <r>
    <x v="1"/>
    <n v="1197831"/>
    <x v="92"/>
    <x v="1"/>
    <x v="34"/>
    <s v="Oklahoma City"/>
    <x v="3"/>
    <n v="0.19999999999999996"/>
    <n v="1000"/>
    <n v="199.99999999999994"/>
    <n v="69.999999999999972"/>
    <n v="0.35"/>
  </r>
  <r>
    <x v="1"/>
    <n v="1197831"/>
    <x v="92"/>
    <x v="1"/>
    <x v="34"/>
    <s v="Oklahoma City"/>
    <x v="4"/>
    <n v="0.35000000000000009"/>
    <n v="1500"/>
    <n v="525.00000000000011"/>
    <n v="183.75000000000003"/>
    <n v="0.35"/>
  </r>
  <r>
    <x v="1"/>
    <n v="1197831"/>
    <x v="92"/>
    <x v="1"/>
    <x v="34"/>
    <s v="Oklahoma City"/>
    <x v="5"/>
    <n v="0.25"/>
    <n v="2500"/>
    <n v="625"/>
    <n v="218.75"/>
    <n v="0.35"/>
  </r>
  <r>
    <x v="1"/>
    <n v="1197831"/>
    <x v="93"/>
    <x v="1"/>
    <x v="34"/>
    <s v="Oklahoma City"/>
    <x v="0"/>
    <n v="0.25"/>
    <n v="5000"/>
    <n v="1250"/>
    <n v="437.5"/>
    <n v="0.35"/>
  </r>
  <r>
    <x v="1"/>
    <n v="1197831"/>
    <x v="93"/>
    <x v="1"/>
    <x v="34"/>
    <s v="Oklahoma City"/>
    <x v="1"/>
    <n v="0.25"/>
    <n v="2000"/>
    <n v="500"/>
    <n v="175"/>
    <n v="0.35"/>
  </r>
  <r>
    <x v="1"/>
    <n v="1197831"/>
    <x v="93"/>
    <x v="1"/>
    <x v="34"/>
    <s v="Oklahoma City"/>
    <x v="2"/>
    <n v="0.15000000000000002"/>
    <n v="2000"/>
    <n v="300.00000000000006"/>
    <n v="105.00000000000001"/>
    <n v="0.35"/>
  </r>
  <r>
    <x v="1"/>
    <n v="1197831"/>
    <x v="93"/>
    <x v="1"/>
    <x v="34"/>
    <s v="Oklahoma City"/>
    <x v="3"/>
    <n v="0.19999999999999996"/>
    <n v="1250"/>
    <n v="249.99999999999994"/>
    <n v="87.499999999999972"/>
    <n v="0.35"/>
  </r>
  <r>
    <x v="1"/>
    <n v="1197831"/>
    <x v="93"/>
    <x v="1"/>
    <x v="34"/>
    <s v="Oklahoma City"/>
    <x v="4"/>
    <n v="0.4"/>
    <n v="1500"/>
    <n v="600"/>
    <n v="210"/>
    <n v="0.35"/>
  </r>
  <r>
    <x v="1"/>
    <n v="1197831"/>
    <x v="93"/>
    <x v="1"/>
    <x v="34"/>
    <s v="Oklahoma City"/>
    <x v="5"/>
    <n v="0.30000000000000004"/>
    <n v="3000"/>
    <n v="900.00000000000011"/>
    <n v="315"/>
    <n v="0.35"/>
  </r>
  <r>
    <x v="1"/>
    <n v="1197831"/>
    <x v="120"/>
    <x v="1"/>
    <x v="34"/>
    <s v="Oklahoma City"/>
    <x v="0"/>
    <n v="0.4"/>
    <n v="5700"/>
    <n v="2280"/>
    <n v="798"/>
    <n v="0.35"/>
  </r>
  <r>
    <x v="1"/>
    <n v="1197831"/>
    <x v="120"/>
    <x v="1"/>
    <x v="34"/>
    <s v="Oklahoma City"/>
    <x v="1"/>
    <n v="0.4"/>
    <n v="2750"/>
    <n v="1100"/>
    <n v="385"/>
    <n v="0.35"/>
  </r>
  <r>
    <x v="1"/>
    <n v="1197831"/>
    <x v="120"/>
    <x v="1"/>
    <x v="34"/>
    <s v="Oklahoma City"/>
    <x v="2"/>
    <n v="0.35000000000000003"/>
    <n v="2500"/>
    <n v="875.00000000000011"/>
    <n v="306.25"/>
    <n v="0.35"/>
  </r>
  <r>
    <x v="1"/>
    <n v="1197831"/>
    <x v="120"/>
    <x v="1"/>
    <x v="34"/>
    <s v="Oklahoma City"/>
    <x v="3"/>
    <n v="0.35000000000000003"/>
    <n v="2000"/>
    <n v="700.00000000000011"/>
    <n v="245.00000000000003"/>
    <n v="0.35"/>
  </r>
  <r>
    <x v="1"/>
    <n v="1197831"/>
    <x v="120"/>
    <x v="1"/>
    <x v="34"/>
    <s v="Oklahoma City"/>
    <x v="4"/>
    <n v="0.44999999999999996"/>
    <n v="2250"/>
    <n v="1012.4999999999999"/>
    <n v="354.37499999999994"/>
    <n v="0.35"/>
  </r>
  <r>
    <x v="1"/>
    <n v="1197831"/>
    <x v="120"/>
    <x v="1"/>
    <x v="34"/>
    <s v="Oklahoma City"/>
    <x v="5"/>
    <n v="0.44999999999999996"/>
    <n v="3250"/>
    <n v="1462.4999999999998"/>
    <n v="511.87499999999989"/>
    <n v="0.35"/>
  </r>
  <r>
    <x v="1"/>
    <n v="1197831"/>
    <x v="232"/>
    <x v="1"/>
    <x v="34"/>
    <s v="Oklahoma City"/>
    <x v="0"/>
    <n v="0.39999999999999997"/>
    <n v="5750"/>
    <n v="2300"/>
    <n v="805"/>
    <n v="0.35"/>
  </r>
  <r>
    <x v="1"/>
    <n v="1197831"/>
    <x v="232"/>
    <x v="1"/>
    <x v="34"/>
    <s v="Oklahoma City"/>
    <x v="1"/>
    <n v="0.35000000000000003"/>
    <n v="3250"/>
    <n v="1137.5"/>
    <n v="398.125"/>
    <n v="0.35"/>
  </r>
  <r>
    <x v="1"/>
    <n v="1197831"/>
    <x v="232"/>
    <x v="1"/>
    <x v="34"/>
    <s v="Oklahoma City"/>
    <x v="2"/>
    <n v="0.4"/>
    <n v="3000"/>
    <n v="1200"/>
    <n v="420"/>
    <n v="0.35"/>
  </r>
  <r>
    <x v="1"/>
    <n v="1197831"/>
    <x v="232"/>
    <x v="1"/>
    <x v="34"/>
    <s v="Oklahoma City"/>
    <x v="3"/>
    <n v="0.4"/>
    <n v="2750"/>
    <n v="1100"/>
    <n v="385"/>
    <n v="0.35"/>
  </r>
  <r>
    <x v="1"/>
    <n v="1197831"/>
    <x v="232"/>
    <x v="1"/>
    <x v="34"/>
    <s v="Oklahoma City"/>
    <x v="4"/>
    <n v="0.54999999999999993"/>
    <n v="2750"/>
    <n v="1512.4999999999998"/>
    <n v="529.37499999999989"/>
    <n v="0.35"/>
  </r>
  <r>
    <x v="1"/>
    <n v="1197831"/>
    <x v="232"/>
    <x v="1"/>
    <x v="34"/>
    <s v="Oklahoma City"/>
    <x v="5"/>
    <n v="0.6"/>
    <n v="4500"/>
    <n v="2700"/>
    <n v="944.99999999999989"/>
    <n v="0.35"/>
  </r>
  <r>
    <x v="1"/>
    <n v="1197831"/>
    <x v="96"/>
    <x v="1"/>
    <x v="34"/>
    <s v="Oklahoma City"/>
    <x v="0"/>
    <n v="0.54999999999999993"/>
    <n v="6750"/>
    <n v="3712.4999999999995"/>
    <n v="1299.3749999999998"/>
    <n v="0.35"/>
  </r>
  <r>
    <x v="1"/>
    <n v="1197831"/>
    <x v="96"/>
    <x v="1"/>
    <x v="34"/>
    <s v="Oklahoma City"/>
    <x v="1"/>
    <n v="0.5"/>
    <n v="4250"/>
    <n v="2125"/>
    <n v="743.75"/>
    <n v="0.35"/>
  </r>
  <r>
    <x v="1"/>
    <n v="1197831"/>
    <x v="96"/>
    <x v="1"/>
    <x v="34"/>
    <s v="Oklahoma City"/>
    <x v="2"/>
    <n v="0.45"/>
    <n v="3500"/>
    <n v="1575"/>
    <n v="551.25"/>
    <n v="0.35"/>
  </r>
  <r>
    <x v="1"/>
    <n v="1197831"/>
    <x v="96"/>
    <x v="1"/>
    <x v="34"/>
    <s v="Oklahoma City"/>
    <x v="3"/>
    <n v="0.45"/>
    <n v="3000"/>
    <n v="1350"/>
    <n v="472.49999999999994"/>
    <n v="0.35"/>
  </r>
  <r>
    <x v="1"/>
    <n v="1197831"/>
    <x v="96"/>
    <x v="1"/>
    <x v="34"/>
    <s v="Oklahoma City"/>
    <x v="4"/>
    <n v="0.6"/>
    <n v="3250"/>
    <n v="1950"/>
    <n v="682.5"/>
    <n v="0.35"/>
  </r>
  <r>
    <x v="1"/>
    <n v="1197831"/>
    <x v="96"/>
    <x v="1"/>
    <x v="34"/>
    <s v="Oklahoma City"/>
    <x v="5"/>
    <n v="0.65"/>
    <n v="5000"/>
    <n v="3250"/>
    <n v="1137.5"/>
    <n v="0.35"/>
  </r>
  <r>
    <x v="1"/>
    <n v="1197831"/>
    <x v="97"/>
    <x v="1"/>
    <x v="34"/>
    <s v="Oklahoma City"/>
    <x v="0"/>
    <n v="0.6"/>
    <n v="6500"/>
    <n v="3900"/>
    <n v="1365"/>
    <n v="0.35"/>
  </r>
  <r>
    <x v="1"/>
    <n v="1197831"/>
    <x v="97"/>
    <x v="1"/>
    <x v="34"/>
    <s v="Oklahoma City"/>
    <x v="1"/>
    <n v="0.55000000000000004"/>
    <n v="4250"/>
    <n v="2337.5"/>
    <n v="818.125"/>
    <n v="0.35"/>
  </r>
  <r>
    <x v="1"/>
    <n v="1197831"/>
    <x v="97"/>
    <x v="1"/>
    <x v="34"/>
    <s v="Oklahoma City"/>
    <x v="2"/>
    <n v="0.5"/>
    <n v="3500"/>
    <n v="1750"/>
    <n v="612.5"/>
    <n v="0.35"/>
  </r>
  <r>
    <x v="1"/>
    <n v="1197831"/>
    <x v="97"/>
    <x v="1"/>
    <x v="34"/>
    <s v="Oklahoma City"/>
    <x v="3"/>
    <n v="0.4"/>
    <n v="3000"/>
    <n v="1200"/>
    <n v="420"/>
    <n v="0.35"/>
  </r>
  <r>
    <x v="1"/>
    <n v="1197831"/>
    <x v="97"/>
    <x v="1"/>
    <x v="34"/>
    <s v="Oklahoma City"/>
    <x v="4"/>
    <n v="0.5"/>
    <n v="2750"/>
    <n v="1375"/>
    <n v="481.24999999999994"/>
    <n v="0.35"/>
  </r>
  <r>
    <x v="1"/>
    <n v="1197831"/>
    <x v="97"/>
    <x v="1"/>
    <x v="34"/>
    <s v="Oklahoma City"/>
    <x v="5"/>
    <n v="0.55000000000000004"/>
    <n v="4500"/>
    <n v="2475"/>
    <n v="866.25"/>
    <n v="0.35"/>
  </r>
  <r>
    <x v="1"/>
    <n v="1197831"/>
    <x v="122"/>
    <x v="1"/>
    <x v="34"/>
    <s v="Oklahoma City"/>
    <x v="0"/>
    <n v="0.5"/>
    <n v="5500"/>
    <n v="2750"/>
    <n v="962.49999999999989"/>
    <n v="0.35"/>
  </r>
  <r>
    <x v="1"/>
    <n v="1197831"/>
    <x v="122"/>
    <x v="1"/>
    <x v="34"/>
    <s v="Oklahoma City"/>
    <x v="1"/>
    <n v="0.40000000000000013"/>
    <n v="3500"/>
    <n v="1400.0000000000005"/>
    <n v="490.00000000000011"/>
    <n v="0.35"/>
  </r>
  <r>
    <x v="1"/>
    <n v="1197831"/>
    <x v="122"/>
    <x v="1"/>
    <x v="34"/>
    <s v="Oklahoma City"/>
    <x v="2"/>
    <n v="0.15000000000000008"/>
    <n v="2500"/>
    <n v="375.00000000000017"/>
    <n v="131.25000000000006"/>
    <n v="0.35"/>
  </r>
  <r>
    <x v="1"/>
    <n v="1197831"/>
    <x v="122"/>
    <x v="1"/>
    <x v="34"/>
    <s v="Oklahoma City"/>
    <x v="3"/>
    <n v="0.15000000000000008"/>
    <n v="2250"/>
    <n v="337.50000000000017"/>
    <n v="118.12500000000006"/>
    <n v="0.35"/>
  </r>
  <r>
    <x v="1"/>
    <n v="1197831"/>
    <x v="122"/>
    <x v="1"/>
    <x v="34"/>
    <s v="Oklahoma City"/>
    <x v="4"/>
    <n v="0.25000000000000006"/>
    <n v="2250"/>
    <n v="562.50000000000011"/>
    <n v="196.87500000000003"/>
    <n v="0.35"/>
  </r>
  <r>
    <x v="1"/>
    <n v="1197831"/>
    <x v="122"/>
    <x v="1"/>
    <x v="34"/>
    <s v="Oklahoma City"/>
    <x v="5"/>
    <n v="0.3000000000000001"/>
    <n v="3250"/>
    <n v="975.00000000000034"/>
    <n v="341.25000000000011"/>
    <n v="0.35"/>
  </r>
  <r>
    <x v="1"/>
    <n v="1197831"/>
    <x v="233"/>
    <x v="1"/>
    <x v="34"/>
    <s v="Oklahoma City"/>
    <x v="0"/>
    <n v="0.3000000000000001"/>
    <n v="5000"/>
    <n v="1500.0000000000005"/>
    <n v="525.00000000000011"/>
    <n v="0.35"/>
  </r>
  <r>
    <x v="1"/>
    <n v="1197831"/>
    <x v="233"/>
    <x v="1"/>
    <x v="34"/>
    <s v="Oklahoma City"/>
    <x v="1"/>
    <n v="0.20000000000000012"/>
    <n v="3250"/>
    <n v="650.00000000000034"/>
    <n v="227.50000000000011"/>
    <n v="0.35"/>
  </r>
  <r>
    <x v="1"/>
    <n v="1197831"/>
    <x v="233"/>
    <x v="1"/>
    <x v="34"/>
    <s v="Oklahoma City"/>
    <x v="2"/>
    <n v="0.20000000000000012"/>
    <n v="2000"/>
    <n v="400.00000000000023"/>
    <n v="140.00000000000006"/>
    <n v="0.35"/>
  </r>
  <r>
    <x v="1"/>
    <n v="1197831"/>
    <x v="233"/>
    <x v="1"/>
    <x v="34"/>
    <s v="Oklahoma City"/>
    <x v="3"/>
    <n v="0.20000000000000012"/>
    <n v="1750"/>
    <n v="350.00000000000023"/>
    <n v="122.50000000000007"/>
    <n v="0.35"/>
  </r>
  <r>
    <x v="1"/>
    <n v="1197831"/>
    <x v="233"/>
    <x v="1"/>
    <x v="34"/>
    <s v="Oklahoma City"/>
    <x v="4"/>
    <n v="0.3000000000000001"/>
    <n v="1750"/>
    <n v="525.00000000000023"/>
    <n v="183.75000000000006"/>
    <n v="0.35"/>
  </r>
  <r>
    <x v="1"/>
    <n v="1197831"/>
    <x v="233"/>
    <x v="1"/>
    <x v="34"/>
    <s v="Oklahoma City"/>
    <x v="5"/>
    <n v="0.30000000000000004"/>
    <n v="3000"/>
    <n v="900.00000000000011"/>
    <n v="315"/>
    <n v="0.35"/>
  </r>
  <r>
    <x v="1"/>
    <n v="1197831"/>
    <x v="100"/>
    <x v="1"/>
    <x v="34"/>
    <s v="Oklahoma City"/>
    <x v="0"/>
    <n v="0.25000000000000011"/>
    <n v="4500"/>
    <n v="1125.0000000000005"/>
    <n v="393.75000000000011"/>
    <n v="0.35"/>
  </r>
  <r>
    <x v="1"/>
    <n v="1197831"/>
    <x v="100"/>
    <x v="1"/>
    <x v="34"/>
    <s v="Oklahoma City"/>
    <x v="1"/>
    <n v="0.15000000000000013"/>
    <n v="2750"/>
    <n v="412.50000000000034"/>
    <n v="144.37500000000011"/>
    <n v="0.35"/>
  </r>
  <r>
    <x v="1"/>
    <n v="1197831"/>
    <x v="100"/>
    <x v="1"/>
    <x v="34"/>
    <s v="Oklahoma City"/>
    <x v="2"/>
    <n v="0.25000000000000017"/>
    <n v="2200"/>
    <n v="550.00000000000034"/>
    <n v="192.50000000000011"/>
    <n v="0.35"/>
  </r>
  <r>
    <x v="1"/>
    <n v="1197831"/>
    <x v="100"/>
    <x v="1"/>
    <x v="34"/>
    <s v="Oklahoma City"/>
    <x v="3"/>
    <n v="0.55000000000000016"/>
    <n v="2750"/>
    <n v="1512.5000000000005"/>
    <n v="529.37500000000011"/>
    <n v="0.35"/>
  </r>
  <r>
    <x v="1"/>
    <n v="1197831"/>
    <x v="100"/>
    <x v="1"/>
    <x v="34"/>
    <s v="Oklahoma City"/>
    <x v="4"/>
    <n v="0.75000000000000011"/>
    <n v="2500"/>
    <n v="1875.0000000000002"/>
    <n v="656.25"/>
    <n v="0.35"/>
  </r>
  <r>
    <x v="1"/>
    <n v="1197831"/>
    <x v="100"/>
    <x v="1"/>
    <x v="34"/>
    <s v="Oklahoma City"/>
    <x v="5"/>
    <n v="0.75"/>
    <n v="3500"/>
    <n v="2625"/>
    <n v="918.74999999999989"/>
    <n v="0.35"/>
  </r>
  <r>
    <x v="1"/>
    <n v="1197831"/>
    <x v="101"/>
    <x v="1"/>
    <x v="34"/>
    <s v="Oklahoma City"/>
    <x v="0"/>
    <n v="0.70000000000000007"/>
    <n v="6000"/>
    <n v="4200"/>
    <n v="1470"/>
    <n v="0.35"/>
  </r>
  <r>
    <x v="1"/>
    <n v="1197831"/>
    <x v="101"/>
    <x v="1"/>
    <x v="34"/>
    <s v="Oklahoma City"/>
    <x v="1"/>
    <n v="0.60000000000000009"/>
    <n v="4000"/>
    <n v="2400.0000000000005"/>
    <n v="840.00000000000011"/>
    <n v="0.35"/>
  </r>
  <r>
    <x v="1"/>
    <n v="1197831"/>
    <x v="101"/>
    <x v="1"/>
    <x v="34"/>
    <s v="Oklahoma City"/>
    <x v="2"/>
    <n v="0.60000000000000009"/>
    <n v="3500"/>
    <n v="2100.0000000000005"/>
    <n v="735.00000000000011"/>
    <n v="0.35"/>
  </r>
  <r>
    <x v="1"/>
    <n v="1197831"/>
    <x v="101"/>
    <x v="1"/>
    <x v="34"/>
    <s v="Oklahoma City"/>
    <x v="3"/>
    <n v="0.60000000000000009"/>
    <n v="3000"/>
    <n v="1800.0000000000002"/>
    <n v="630"/>
    <n v="0.35"/>
  </r>
  <r>
    <x v="1"/>
    <n v="1197831"/>
    <x v="101"/>
    <x v="1"/>
    <x v="34"/>
    <s v="Oklahoma City"/>
    <x v="4"/>
    <n v="0.70000000000000007"/>
    <n v="3000"/>
    <n v="2100"/>
    <n v="735"/>
    <n v="0.35"/>
  </r>
  <r>
    <x v="1"/>
    <n v="1197831"/>
    <x v="101"/>
    <x v="1"/>
    <x v="34"/>
    <s v="Oklahoma City"/>
    <x v="5"/>
    <n v="0.75"/>
    <n v="4000"/>
    <n v="3000"/>
    <n v="1050"/>
    <n v="0.35"/>
  </r>
  <r>
    <x v="0"/>
    <n v="1185732"/>
    <x v="78"/>
    <x v="3"/>
    <x v="35"/>
    <s v="Wichita"/>
    <x v="0"/>
    <n v="0.4"/>
    <n v="4750"/>
    <n v="1900"/>
    <n v="665"/>
    <n v="0.35"/>
  </r>
  <r>
    <x v="0"/>
    <n v="1185732"/>
    <x v="78"/>
    <x v="3"/>
    <x v="35"/>
    <s v="Wichita"/>
    <x v="1"/>
    <n v="0.4"/>
    <n v="2750"/>
    <n v="1100"/>
    <n v="330"/>
    <n v="0.3"/>
  </r>
  <r>
    <x v="0"/>
    <n v="1185732"/>
    <x v="78"/>
    <x v="3"/>
    <x v="35"/>
    <s v="Wichita"/>
    <x v="2"/>
    <n v="0.30000000000000004"/>
    <n v="2750"/>
    <n v="825.00000000000011"/>
    <n v="247.50000000000003"/>
    <n v="0.3"/>
  </r>
  <r>
    <x v="0"/>
    <n v="1185732"/>
    <x v="78"/>
    <x v="3"/>
    <x v="35"/>
    <s v="Wichita"/>
    <x v="3"/>
    <n v="0.35000000000000003"/>
    <n v="1250"/>
    <n v="437.50000000000006"/>
    <n v="131.25"/>
    <n v="0.3"/>
  </r>
  <r>
    <x v="0"/>
    <n v="1185732"/>
    <x v="78"/>
    <x v="3"/>
    <x v="35"/>
    <s v="Wichita"/>
    <x v="4"/>
    <n v="0.49999999999999994"/>
    <n v="1750"/>
    <n v="874.99999999999989"/>
    <n v="306.24999999999994"/>
    <n v="0.35"/>
  </r>
  <r>
    <x v="0"/>
    <n v="1185732"/>
    <x v="78"/>
    <x v="3"/>
    <x v="35"/>
    <s v="Wichita"/>
    <x v="5"/>
    <n v="0.4"/>
    <n v="2750"/>
    <n v="1100"/>
    <n v="440"/>
    <n v="0.4"/>
  </r>
  <r>
    <x v="0"/>
    <n v="1185732"/>
    <x v="1"/>
    <x v="3"/>
    <x v="35"/>
    <s v="Wichita"/>
    <x v="0"/>
    <n v="0.4"/>
    <n v="5250"/>
    <n v="2100"/>
    <n v="735"/>
    <n v="0.35"/>
  </r>
  <r>
    <x v="0"/>
    <n v="1185732"/>
    <x v="1"/>
    <x v="3"/>
    <x v="35"/>
    <s v="Wichita"/>
    <x v="1"/>
    <n v="0.4"/>
    <n v="1750"/>
    <n v="700"/>
    <n v="210"/>
    <n v="0.3"/>
  </r>
  <r>
    <x v="0"/>
    <n v="1185732"/>
    <x v="1"/>
    <x v="3"/>
    <x v="35"/>
    <s v="Wichita"/>
    <x v="2"/>
    <n v="0.30000000000000004"/>
    <n v="2250"/>
    <n v="675.00000000000011"/>
    <n v="202.50000000000003"/>
    <n v="0.3"/>
  </r>
  <r>
    <x v="0"/>
    <n v="1185732"/>
    <x v="1"/>
    <x v="3"/>
    <x v="35"/>
    <s v="Wichita"/>
    <x v="3"/>
    <n v="0.35000000000000003"/>
    <n v="1000"/>
    <n v="350.00000000000006"/>
    <n v="105.00000000000001"/>
    <n v="0.3"/>
  </r>
  <r>
    <x v="0"/>
    <n v="1185732"/>
    <x v="1"/>
    <x v="3"/>
    <x v="35"/>
    <s v="Wichita"/>
    <x v="4"/>
    <n v="0.49999999999999994"/>
    <n v="1750"/>
    <n v="874.99999999999989"/>
    <n v="306.24999999999994"/>
    <n v="0.35"/>
  </r>
  <r>
    <x v="0"/>
    <n v="1185732"/>
    <x v="1"/>
    <x v="3"/>
    <x v="35"/>
    <s v="Wichita"/>
    <x v="5"/>
    <n v="0.35"/>
    <n v="2750"/>
    <n v="962.49999999999989"/>
    <n v="385"/>
    <n v="0.4"/>
  </r>
  <r>
    <x v="0"/>
    <n v="1185732"/>
    <x v="234"/>
    <x v="3"/>
    <x v="35"/>
    <s v="Wichita"/>
    <x v="0"/>
    <n v="0.4"/>
    <n v="4950"/>
    <n v="1980"/>
    <n v="693"/>
    <n v="0.35"/>
  </r>
  <r>
    <x v="0"/>
    <n v="1185732"/>
    <x v="234"/>
    <x v="3"/>
    <x v="35"/>
    <s v="Wichita"/>
    <x v="1"/>
    <n v="0.4"/>
    <n v="2000"/>
    <n v="800"/>
    <n v="240"/>
    <n v="0.3"/>
  </r>
  <r>
    <x v="0"/>
    <n v="1185732"/>
    <x v="234"/>
    <x v="3"/>
    <x v="35"/>
    <s v="Wichita"/>
    <x v="2"/>
    <n v="0.30000000000000004"/>
    <n v="2250"/>
    <n v="675.00000000000011"/>
    <n v="202.50000000000003"/>
    <n v="0.3"/>
  </r>
  <r>
    <x v="0"/>
    <n v="1185732"/>
    <x v="234"/>
    <x v="3"/>
    <x v="35"/>
    <s v="Wichita"/>
    <x v="3"/>
    <n v="0.35"/>
    <n v="750"/>
    <n v="262.5"/>
    <n v="78.75"/>
    <n v="0.3"/>
  </r>
  <r>
    <x v="0"/>
    <n v="1185732"/>
    <x v="234"/>
    <x v="3"/>
    <x v="35"/>
    <s v="Wichita"/>
    <x v="4"/>
    <n v="0.5"/>
    <n v="1250"/>
    <n v="625"/>
    <n v="218.75"/>
    <n v="0.35"/>
  </r>
  <r>
    <x v="0"/>
    <n v="1185732"/>
    <x v="234"/>
    <x v="3"/>
    <x v="35"/>
    <s v="Wichita"/>
    <x v="5"/>
    <n v="0.4"/>
    <n v="2250"/>
    <n v="900"/>
    <n v="360"/>
    <n v="0.4"/>
  </r>
  <r>
    <x v="0"/>
    <n v="1185732"/>
    <x v="235"/>
    <x v="3"/>
    <x v="35"/>
    <s v="Wichita"/>
    <x v="0"/>
    <n v="0.4"/>
    <n v="4500"/>
    <n v="1800"/>
    <n v="630"/>
    <n v="0.35"/>
  </r>
  <r>
    <x v="0"/>
    <n v="1185732"/>
    <x v="235"/>
    <x v="3"/>
    <x v="35"/>
    <s v="Wichita"/>
    <x v="1"/>
    <n v="0.4"/>
    <n v="1500"/>
    <n v="600"/>
    <n v="180"/>
    <n v="0.3"/>
  </r>
  <r>
    <x v="0"/>
    <n v="1185732"/>
    <x v="235"/>
    <x v="3"/>
    <x v="35"/>
    <s v="Wichita"/>
    <x v="2"/>
    <n v="0.30000000000000004"/>
    <n v="1500"/>
    <n v="450.00000000000006"/>
    <n v="135"/>
    <n v="0.3"/>
  </r>
  <r>
    <x v="0"/>
    <n v="1185732"/>
    <x v="235"/>
    <x v="3"/>
    <x v="35"/>
    <s v="Wichita"/>
    <x v="3"/>
    <n v="0.35"/>
    <n v="750"/>
    <n v="262.5"/>
    <n v="78.75"/>
    <n v="0.3"/>
  </r>
  <r>
    <x v="0"/>
    <n v="1185732"/>
    <x v="235"/>
    <x v="3"/>
    <x v="35"/>
    <s v="Wichita"/>
    <x v="4"/>
    <n v="0.6"/>
    <n v="1000"/>
    <n v="600"/>
    <n v="210"/>
    <n v="0.35"/>
  </r>
  <r>
    <x v="0"/>
    <n v="1185732"/>
    <x v="235"/>
    <x v="3"/>
    <x v="35"/>
    <s v="Wichita"/>
    <x v="5"/>
    <n v="0.5"/>
    <n v="2250"/>
    <n v="1125"/>
    <n v="450"/>
    <n v="0.4"/>
  </r>
  <r>
    <x v="0"/>
    <n v="1185732"/>
    <x v="236"/>
    <x v="3"/>
    <x v="35"/>
    <s v="Wichita"/>
    <x v="0"/>
    <n v="0.6"/>
    <n v="4950"/>
    <n v="2970"/>
    <n v="1039.5"/>
    <n v="0.35"/>
  </r>
  <r>
    <x v="0"/>
    <n v="1185732"/>
    <x v="236"/>
    <x v="3"/>
    <x v="35"/>
    <s v="Wichita"/>
    <x v="1"/>
    <n v="0.5"/>
    <n v="2000"/>
    <n v="1000"/>
    <n v="300"/>
    <n v="0.3"/>
  </r>
  <r>
    <x v="0"/>
    <n v="1185732"/>
    <x v="236"/>
    <x v="3"/>
    <x v="35"/>
    <s v="Wichita"/>
    <x v="2"/>
    <n v="0.45"/>
    <n v="1750"/>
    <n v="787.5"/>
    <n v="236.25"/>
    <n v="0.3"/>
  </r>
  <r>
    <x v="0"/>
    <n v="1185732"/>
    <x v="236"/>
    <x v="3"/>
    <x v="35"/>
    <s v="Wichita"/>
    <x v="3"/>
    <n v="0.45"/>
    <n v="1000"/>
    <n v="450"/>
    <n v="135"/>
    <n v="0.3"/>
  </r>
  <r>
    <x v="0"/>
    <n v="1185732"/>
    <x v="236"/>
    <x v="3"/>
    <x v="35"/>
    <s v="Wichita"/>
    <x v="4"/>
    <n v="0.54999999999999993"/>
    <n v="1250"/>
    <n v="687.49999999999989"/>
    <n v="240.62499999999994"/>
    <n v="0.35"/>
  </r>
  <r>
    <x v="0"/>
    <n v="1185732"/>
    <x v="236"/>
    <x v="3"/>
    <x v="35"/>
    <s v="Wichita"/>
    <x v="5"/>
    <n v="0.6"/>
    <n v="2500"/>
    <n v="1500"/>
    <n v="600"/>
    <n v="0.4"/>
  </r>
  <r>
    <x v="0"/>
    <n v="1185732"/>
    <x v="5"/>
    <x v="3"/>
    <x v="35"/>
    <s v="Wichita"/>
    <x v="0"/>
    <n v="0.45"/>
    <n v="5000"/>
    <n v="2250"/>
    <n v="787.5"/>
    <n v="0.35"/>
  </r>
  <r>
    <x v="0"/>
    <n v="1185732"/>
    <x v="5"/>
    <x v="3"/>
    <x v="35"/>
    <s v="Wichita"/>
    <x v="1"/>
    <n v="0.40000000000000008"/>
    <n v="2500"/>
    <n v="1000.0000000000002"/>
    <n v="300.00000000000006"/>
    <n v="0.3"/>
  </r>
  <r>
    <x v="0"/>
    <n v="1185732"/>
    <x v="5"/>
    <x v="3"/>
    <x v="35"/>
    <s v="Wichita"/>
    <x v="2"/>
    <n v="0.35000000000000003"/>
    <n v="2000"/>
    <n v="700.00000000000011"/>
    <n v="210.00000000000003"/>
    <n v="0.3"/>
  </r>
  <r>
    <x v="0"/>
    <n v="1185732"/>
    <x v="5"/>
    <x v="3"/>
    <x v="35"/>
    <s v="Wichita"/>
    <x v="3"/>
    <n v="0.35000000000000003"/>
    <n v="1750"/>
    <n v="612.50000000000011"/>
    <n v="183.75000000000003"/>
    <n v="0.3"/>
  </r>
  <r>
    <x v="0"/>
    <n v="1185732"/>
    <x v="5"/>
    <x v="3"/>
    <x v="35"/>
    <s v="Wichita"/>
    <x v="4"/>
    <n v="0.45"/>
    <n v="1750"/>
    <n v="787.5"/>
    <n v="275.625"/>
    <n v="0.35"/>
  </r>
  <r>
    <x v="0"/>
    <n v="1185732"/>
    <x v="5"/>
    <x v="3"/>
    <x v="35"/>
    <s v="Wichita"/>
    <x v="5"/>
    <n v="0.55000000000000004"/>
    <n v="3250"/>
    <n v="1787.5000000000002"/>
    <n v="715.00000000000011"/>
    <n v="0.4"/>
  </r>
  <r>
    <x v="0"/>
    <n v="1185732"/>
    <x v="237"/>
    <x v="3"/>
    <x v="35"/>
    <s v="Wichita"/>
    <x v="0"/>
    <n v="0.5"/>
    <n v="5500"/>
    <n v="2750"/>
    <n v="962.49999999999989"/>
    <n v="0.35"/>
  </r>
  <r>
    <x v="0"/>
    <n v="1185732"/>
    <x v="237"/>
    <x v="3"/>
    <x v="35"/>
    <s v="Wichita"/>
    <x v="1"/>
    <n v="0.45000000000000007"/>
    <n v="3000"/>
    <n v="1350.0000000000002"/>
    <n v="405.00000000000006"/>
    <n v="0.3"/>
  </r>
  <r>
    <x v="0"/>
    <n v="1185732"/>
    <x v="237"/>
    <x v="3"/>
    <x v="35"/>
    <s v="Wichita"/>
    <x v="2"/>
    <n v="0.4"/>
    <n v="2250"/>
    <n v="900"/>
    <n v="270"/>
    <n v="0.3"/>
  </r>
  <r>
    <x v="0"/>
    <n v="1185732"/>
    <x v="237"/>
    <x v="3"/>
    <x v="35"/>
    <s v="Wichita"/>
    <x v="3"/>
    <n v="0.4"/>
    <n v="1750"/>
    <n v="700"/>
    <n v="210"/>
    <n v="0.3"/>
  </r>
  <r>
    <x v="0"/>
    <n v="1185732"/>
    <x v="237"/>
    <x v="3"/>
    <x v="35"/>
    <s v="Wichita"/>
    <x v="4"/>
    <n v="0.5"/>
    <n v="2000"/>
    <n v="1000"/>
    <n v="350"/>
    <n v="0.35"/>
  </r>
  <r>
    <x v="0"/>
    <n v="1185732"/>
    <x v="237"/>
    <x v="3"/>
    <x v="35"/>
    <s v="Wichita"/>
    <x v="5"/>
    <n v="0.55000000000000004"/>
    <n v="3750"/>
    <n v="2062.5"/>
    <n v="825"/>
    <n v="0.4"/>
  </r>
  <r>
    <x v="0"/>
    <n v="1185732"/>
    <x v="238"/>
    <x v="3"/>
    <x v="35"/>
    <s v="Wichita"/>
    <x v="0"/>
    <n v="0.5"/>
    <n v="5250"/>
    <n v="2625"/>
    <n v="918.74999999999989"/>
    <n v="0.35"/>
  </r>
  <r>
    <x v="0"/>
    <n v="1185732"/>
    <x v="238"/>
    <x v="3"/>
    <x v="35"/>
    <s v="Wichita"/>
    <x v="1"/>
    <n v="0.45000000000000007"/>
    <n v="3000"/>
    <n v="1350.0000000000002"/>
    <n v="405.00000000000006"/>
    <n v="0.3"/>
  </r>
  <r>
    <x v="0"/>
    <n v="1185732"/>
    <x v="238"/>
    <x v="3"/>
    <x v="35"/>
    <s v="Wichita"/>
    <x v="2"/>
    <n v="0.4"/>
    <n v="2250"/>
    <n v="900"/>
    <n v="270"/>
    <n v="0.3"/>
  </r>
  <r>
    <x v="0"/>
    <n v="1185732"/>
    <x v="238"/>
    <x v="3"/>
    <x v="35"/>
    <s v="Wichita"/>
    <x v="3"/>
    <n v="0.4"/>
    <n v="2000"/>
    <n v="800"/>
    <n v="240"/>
    <n v="0.3"/>
  </r>
  <r>
    <x v="0"/>
    <n v="1185732"/>
    <x v="238"/>
    <x v="3"/>
    <x v="35"/>
    <s v="Wichita"/>
    <x v="4"/>
    <n v="0.5"/>
    <n v="1750"/>
    <n v="875"/>
    <n v="306.25"/>
    <n v="0.35"/>
  </r>
  <r>
    <x v="0"/>
    <n v="1185732"/>
    <x v="238"/>
    <x v="3"/>
    <x v="35"/>
    <s v="Wichita"/>
    <x v="5"/>
    <n v="0.55000000000000004"/>
    <n v="3500"/>
    <n v="1925.0000000000002"/>
    <n v="770.00000000000011"/>
    <n v="0.4"/>
  </r>
  <r>
    <x v="0"/>
    <n v="1185732"/>
    <x v="239"/>
    <x v="3"/>
    <x v="35"/>
    <s v="Wichita"/>
    <x v="0"/>
    <n v="0.45"/>
    <n v="4750"/>
    <n v="2137.5"/>
    <n v="748.125"/>
    <n v="0.35"/>
  </r>
  <r>
    <x v="0"/>
    <n v="1185732"/>
    <x v="239"/>
    <x v="3"/>
    <x v="35"/>
    <s v="Wichita"/>
    <x v="1"/>
    <n v="0.40000000000000008"/>
    <n v="2750"/>
    <n v="1100.0000000000002"/>
    <n v="330.00000000000006"/>
    <n v="0.3"/>
  </r>
  <r>
    <x v="0"/>
    <n v="1185732"/>
    <x v="239"/>
    <x v="3"/>
    <x v="35"/>
    <s v="Wichita"/>
    <x v="2"/>
    <n v="0.35000000000000003"/>
    <n v="1750"/>
    <n v="612.50000000000011"/>
    <n v="183.75000000000003"/>
    <n v="0.3"/>
  </r>
  <r>
    <x v="0"/>
    <n v="1185732"/>
    <x v="239"/>
    <x v="3"/>
    <x v="35"/>
    <s v="Wichita"/>
    <x v="3"/>
    <n v="0.35000000000000003"/>
    <n v="1500"/>
    <n v="525"/>
    <n v="157.5"/>
    <n v="0.3"/>
  </r>
  <r>
    <x v="0"/>
    <n v="1185732"/>
    <x v="239"/>
    <x v="3"/>
    <x v="35"/>
    <s v="Wichita"/>
    <x v="4"/>
    <n v="0.45"/>
    <n v="1500"/>
    <n v="675"/>
    <n v="236.24999999999997"/>
    <n v="0.35"/>
  </r>
  <r>
    <x v="0"/>
    <n v="1185732"/>
    <x v="239"/>
    <x v="3"/>
    <x v="35"/>
    <s v="Wichita"/>
    <x v="5"/>
    <n v="0.5"/>
    <n v="2250"/>
    <n v="1125"/>
    <n v="450"/>
    <n v="0.4"/>
  </r>
  <r>
    <x v="0"/>
    <n v="1185732"/>
    <x v="9"/>
    <x v="3"/>
    <x v="35"/>
    <s v="Wichita"/>
    <x v="0"/>
    <n v="0.54999999999999993"/>
    <n v="4000"/>
    <n v="2199.9999999999995"/>
    <n v="769.99999999999977"/>
    <n v="0.35"/>
  </r>
  <r>
    <x v="0"/>
    <n v="1185732"/>
    <x v="9"/>
    <x v="3"/>
    <x v="35"/>
    <s v="Wichita"/>
    <x v="1"/>
    <n v="0.45"/>
    <n v="2500"/>
    <n v="1125"/>
    <n v="337.5"/>
    <n v="0.3"/>
  </r>
  <r>
    <x v="0"/>
    <n v="1185732"/>
    <x v="9"/>
    <x v="3"/>
    <x v="35"/>
    <s v="Wichita"/>
    <x v="2"/>
    <n v="0.45"/>
    <n v="1500"/>
    <n v="675"/>
    <n v="202.5"/>
    <n v="0.3"/>
  </r>
  <r>
    <x v="0"/>
    <n v="1185732"/>
    <x v="9"/>
    <x v="3"/>
    <x v="35"/>
    <s v="Wichita"/>
    <x v="3"/>
    <n v="0.45"/>
    <n v="1250"/>
    <n v="562.5"/>
    <n v="168.75"/>
    <n v="0.3"/>
  </r>
  <r>
    <x v="0"/>
    <n v="1185732"/>
    <x v="9"/>
    <x v="3"/>
    <x v="35"/>
    <s v="Wichita"/>
    <x v="4"/>
    <n v="0.54999999999999993"/>
    <n v="1250"/>
    <n v="687.49999999999989"/>
    <n v="240.62499999999994"/>
    <n v="0.35"/>
  </r>
  <r>
    <x v="0"/>
    <n v="1185732"/>
    <x v="9"/>
    <x v="3"/>
    <x v="35"/>
    <s v="Wichita"/>
    <x v="5"/>
    <n v="0.59999999999999987"/>
    <n v="2500"/>
    <n v="1499.9999999999998"/>
    <n v="599.99999999999989"/>
    <n v="0.4"/>
  </r>
  <r>
    <x v="0"/>
    <n v="1185732"/>
    <x v="240"/>
    <x v="3"/>
    <x v="35"/>
    <s v="Wichita"/>
    <x v="0"/>
    <n v="0.54999999999999993"/>
    <n v="4000"/>
    <n v="2199.9999999999995"/>
    <n v="769.99999999999977"/>
    <n v="0.35"/>
  </r>
  <r>
    <x v="0"/>
    <n v="1185732"/>
    <x v="240"/>
    <x v="3"/>
    <x v="35"/>
    <s v="Wichita"/>
    <x v="1"/>
    <n v="0.45"/>
    <n v="2500"/>
    <n v="1125"/>
    <n v="337.5"/>
    <n v="0.3"/>
  </r>
  <r>
    <x v="0"/>
    <n v="1185732"/>
    <x v="240"/>
    <x v="3"/>
    <x v="35"/>
    <s v="Wichita"/>
    <x v="2"/>
    <n v="0.45"/>
    <n v="1950"/>
    <n v="877.5"/>
    <n v="263.25"/>
    <n v="0.3"/>
  </r>
  <r>
    <x v="0"/>
    <n v="1185732"/>
    <x v="240"/>
    <x v="3"/>
    <x v="35"/>
    <s v="Wichita"/>
    <x v="3"/>
    <n v="0.45"/>
    <n v="1750"/>
    <n v="787.5"/>
    <n v="236.25"/>
    <n v="0.3"/>
  </r>
  <r>
    <x v="0"/>
    <n v="1185732"/>
    <x v="240"/>
    <x v="3"/>
    <x v="35"/>
    <s v="Wichita"/>
    <x v="4"/>
    <n v="0.6"/>
    <n v="1500"/>
    <n v="900"/>
    <n v="315"/>
    <n v="0.35"/>
  </r>
  <r>
    <x v="0"/>
    <n v="1185732"/>
    <x v="240"/>
    <x v="3"/>
    <x v="35"/>
    <s v="Wichita"/>
    <x v="5"/>
    <n v="0.64999999999999991"/>
    <n v="2500"/>
    <n v="1624.9999999999998"/>
    <n v="650"/>
    <n v="0.4"/>
  </r>
  <r>
    <x v="0"/>
    <n v="1185732"/>
    <x v="241"/>
    <x v="3"/>
    <x v="35"/>
    <s v="Wichita"/>
    <x v="0"/>
    <n v="0.6"/>
    <n v="5000"/>
    <n v="3000"/>
    <n v="1050"/>
    <n v="0.35"/>
  </r>
  <r>
    <x v="0"/>
    <n v="1185732"/>
    <x v="241"/>
    <x v="3"/>
    <x v="35"/>
    <s v="Wichita"/>
    <x v="1"/>
    <n v="0.5"/>
    <n v="3000"/>
    <n v="1500"/>
    <n v="450"/>
    <n v="0.3"/>
  </r>
  <r>
    <x v="0"/>
    <n v="1185732"/>
    <x v="241"/>
    <x v="3"/>
    <x v="35"/>
    <s v="Wichita"/>
    <x v="2"/>
    <n v="0.5"/>
    <n v="2500"/>
    <n v="1250"/>
    <n v="375"/>
    <n v="0.3"/>
  </r>
  <r>
    <x v="0"/>
    <n v="1185732"/>
    <x v="241"/>
    <x v="3"/>
    <x v="35"/>
    <s v="Wichita"/>
    <x v="3"/>
    <n v="0.5"/>
    <n v="2000"/>
    <n v="1000"/>
    <n v="300"/>
    <n v="0.3"/>
  </r>
  <r>
    <x v="0"/>
    <n v="1185732"/>
    <x v="241"/>
    <x v="3"/>
    <x v="35"/>
    <s v="Wichita"/>
    <x v="4"/>
    <n v="0.6"/>
    <n v="2000"/>
    <n v="1200"/>
    <n v="420"/>
    <n v="0.35"/>
  </r>
  <r>
    <x v="0"/>
    <n v="1185732"/>
    <x v="241"/>
    <x v="3"/>
    <x v="35"/>
    <s v="Wichita"/>
    <x v="5"/>
    <n v="0.64999999999999991"/>
    <n v="3000"/>
    <n v="1949.9999999999998"/>
    <n v="780"/>
    <n v="0.4"/>
  </r>
  <r>
    <x v="0"/>
    <n v="1185732"/>
    <x v="204"/>
    <x v="3"/>
    <x v="36"/>
    <s v="Sioux Falls"/>
    <x v="0"/>
    <n v="0.35000000000000003"/>
    <n v="4750"/>
    <n v="1662.5000000000002"/>
    <n v="581.875"/>
    <n v="0.35"/>
  </r>
  <r>
    <x v="0"/>
    <n v="1185732"/>
    <x v="204"/>
    <x v="3"/>
    <x v="36"/>
    <s v="Sioux Falls"/>
    <x v="1"/>
    <n v="0.35000000000000003"/>
    <n v="2750"/>
    <n v="962.50000000000011"/>
    <n v="288.75"/>
    <n v="0.3"/>
  </r>
  <r>
    <x v="0"/>
    <n v="1185732"/>
    <x v="204"/>
    <x v="3"/>
    <x v="36"/>
    <s v="Sioux Falls"/>
    <x v="2"/>
    <n v="0.25000000000000006"/>
    <n v="2750"/>
    <n v="687.50000000000011"/>
    <n v="206.25000000000003"/>
    <n v="0.3"/>
  </r>
  <r>
    <x v="0"/>
    <n v="1185732"/>
    <x v="204"/>
    <x v="3"/>
    <x v="36"/>
    <s v="Sioux Falls"/>
    <x v="3"/>
    <n v="0.30000000000000004"/>
    <n v="1250"/>
    <n v="375.00000000000006"/>
    <n v="112.50000000000001"/>
    <n v="0.3"/>
  </r>
  <r>
    <x v="0"/>
    <n v="1185732"/>
    <x v="204"/>
    <x v="3"/>
    <x v="36"/>
    <s v="Sioux Falls"/>
    <x v="4"/>
    <n v="0.44999999999999996"/>
    <n v="1750"/>
    <n v="787.49999999999989"/>
    <n v="275.62499999999994"/>
    <n v="0.35"/>
  </r>
  <r>
    <x v="0"/>
    <n v="1185732"/>
    <x v="204"/>
    <x v="3"/>
    <x v="36"/>
    <s v="Sioux Falls"/>
    <x v="5"/>
    <n v="0.35000000000000003"/>
    <n v="2750"/>
    <n v="962.50000000000011"/>
    <n v="385.00000000000006"/>
    <n v="0.4"/>
  </r>
  <r>
    <x v="0"/>
    <n v="1185732"/>
    <x v="242"/>
    <x v="3"/>
    <x v="36"/>
    <s v="Sioux Falls"/>
    <x v="0"/>
    <n v="0.35000000000000003"/>
    <n v="5250"/>
    <n v="1837.5000000000002"/>
    <n v="643.125"/>
    <n v="0.35"/>
  </r>
  <r>
    <x v="0"/>
    <n v="1185732"/>
    <x v="242"/>
    <x v="3"/>
    <x v="36"/>
    <s v="Sioux Falls"/>
    <x v="1"/>
    <n v="0.35000000000000003"/>
    <n v="1750"/>
    <n v="612.50000000000011"/>
    <n v="183.75000000000003"/>
    <n v="0.3"/>
  </r>
  <r>
    <x v="0"/>
    <n v="1185732"/>
    <x v="242"/>
    <x v="3"/>
    <x v="36"/>
    <s v="Sioux Falls"/>
    <x v="2"/>
    <n v="0.25000000000000006"/>
    <n v="2250"/>
    <n v="562.50000000000011"/>
    <n v="168.75000000000003"/>
    <n v="0.3"/>
  </r>
  <r>
    <x v="0"/>
    <n v="1185732"/>
    <x v="242"/>
    <x v="3"/>
    <x v="36"/>
    <s v="Sioux Falls"/>
    <x v="3"/>
    <n v="0.30000000000000004"/>
    <n v="1000"/>
    <n v="300.00000000000006"/>
    <n v="90.000000000000014"/>
    <n v="0.3"/>
  </r>
  <r>
    <x v="0"/>
    <n v="1185732"/>
    <x v="242"/>
    <x v="3"/>
    <x v="36"/>
    <s v="Sioux Falls"/>
    <x v="4"/>
    <n v="0.44999999999999996"/>
    <n v="1750"/>
    <n v="787.49999999999989"/>
    <n v="275.62499999999994"/>
    <n v="0.35"/>
  </r>
  <r>
    <x v="0"/>
    <n v="1185732"/>
    <x v="242"/>
    <x v="3"/>
    <x v="36"/>
    <s v="Sioux Falls"/>
    <x v="5"/>
    <n v="0.24999999999999997"/>
    <n v="2750"/>
    <n v="687.49999999999989"/>
    <n v="274.99999999999994"/>
    <n v="0.4"/>
  </r>
  <r>
    <x v="0"/>
    <n v="1185732"/>
    <x v="80"/>
    <x v="3"/>
    <x v="36"/>
    <s v="Sioux Falls"/>
    <x v="0"/>
    <n v="0.30000000000000004"/>
    <n v="4950"/>
    <n v="1485.0000000000002"/>
    <n v="519.75"/>
    <n v="0.35"/>
  </r>
  <r>
    <x v="0"/>
    <n v="1185732"/>
    <x v="80"/>
    <x v="3"/>
    <x v="36"/>
    <s v="Sioux Falls"/>
    <x v="1"/>
    <n v="0.30000000000000004"/>
    <n v="2000"/>
    <n v="600.00000000000011"/>
    <n v="180.00000000000003"/>
    <n v="0.3"/>
  </r>
  <r>
    <x v="0"/>
    <n v="1185732"/>
    <x v="80"/>
    <x v="3"/>
    <x v="36"/>
    <s v="Sioux Falls"/>
    <x v="2"/>
    <n v="0.20000000000000004"/>
    <n v="2250"/>
    <n v="450.00000000000011"/>
    <n v="135.00000000000003"/>
    <n v="0.3"/>
  </r>
  <r>
    <x v="0"/>
    <n v="1185732"/>
    <x v="80"/>
    <x v="3"/>
    <x v="36"/>
    <s v="Sioux Falls"/>
    <x v="3"/>
    <n v="0.24999999999999997"/>
    <n v="750"/>
    <n v="187.49999999999997"/>
    <n v="56.249999999999993"/>
    <n v="0.3"/>
  </r>
  <r>
    <x v="0"/>
    <n v="1185732"/>
    <x v="80"/>
    <x v="3"/>
    <x v="36"/>
    <s v="Sioux Falls"/>
    <x v="4"/>
    <n v="0.4"/>
    <n v="1250"/>
    <n v="500"/>
    <n v="175"/>
    <n v="0.35"/>
  </r>
  <r>
    <x v="0"/>
    <n v="1185732"/>
    <x v="80"/>
    <x v="3"/>
    <x v="36"/>
    <s v="Sioux Falls"/>
    <x v="5"/>
    <n v="0.30000000000000004"/>
    <n v="2250"/>
    <n v="675.00000000000011"/>
    <n v="270.00000000000006"/>
    <n v="0.4"/>
  </r>
  <r>
    <x v="0"/>
    <n v="1185732"/>
    <x v="81"/>
    <x v="3"/>
    <x v="36"/>
    <s v="Sioux Falls"/>
    <x v="0"/>
    <n v="0.30000000000000004"/>
    <n v="4500"/>
    <n v="1350.0000000000002"/>
    <n v="472.50000000000006"/>
    <n v="0.35"/>
  </r>
  <r>
    <x v="0"/>
    <n v="1185732"/>
    <x v="81"/>
    <x v="3"/>
    <x v="36"/>
    <s v="Sioux Falls"/>
    <x v="1"/>
    <n v="0.30000000000000004"/>
    <n v="1500"/>
    <n v="450.00000000000006"/>
    <n v="135"/>
    <n v="0.3"/>
  </r>
  <r>
    <x v="0"/>
    <n v="1185732"/>
    <x v="81"/>
    <x v="3"/>
    <x v="36"/>
    <s v="Sioux Falls"/>
    <x v="2"/>
    <n v="0.20000000000000004"/>
    <n v="1500"/>
    <n v="300.00000000000006"/>
    <n v="90.000000000000014"/>
    <n v="0.3"/>
  </r>
  <r>
    <x v="0"/>
    <n v="1185732"/>
    <x v="81"/>
    <x v="3"/>
    <x v="36"/>
    <s v="Sioux Falls"/>
    <x v="3"/>
    <n v="0.24999999999999997"/>
    <n v="750"/>
    <n v="187.49999999999997"/>
    <n v="56.249999999999993"/>
    <n v="0.3"/>
  </r>
  <r>
    <x v="0"/>
    <n v="1185732"/>
    <x v="81"/>
    <x v="3"/>
    <x v="36"/>
    <s v="Sioux Falls"/>
    <x v="4"/>
    <n v="0.6"/>
    <n v="1000"/>
    <n v="600"/>
    <n v="210"/>
    <n v="0.35"/>
  </r>
  <r>
    <x v="0"/>
    <n v="1185732"/>
    <x v="81"/>
    <x v="3"/>
    <x v="36"/>
    <s v="Sioux Falls"/>
    <x v="5"/>
    <n v="0.5"/>
    <n v="2250"/>
    <n v="1125"/>
    <n v="450"/>
    <n v="0.4"/>
  </r>
  <r>
    <x v="0"/>
    <n v="1185732"/>
    <x v="4"/>
    <x v="3"/>
    <x v="36"/>
    <s v="Sioux Falls"/>
    <x v="0"/>
    <n v="0.6"/>
    <n v="4950"/>
    <n v="2970"/>
    <n v="1039.5"/>
    <n v="0.35"/>
  </r>
  <r>
    <x v="0"/>
    <n v="1185732"/>
    <x v="4"/>
    <x v="3"/>
    <x v="36"/>
    <s v="Sioux Falls"/>
    <x v="1"/>
    <n v="0.45"/>
    <n v="2000"/>
    <n v="900"/>
    <n v="270"/>
    <n v="0.3"/>
  </r>
  <r>
    <x v="0"/>
    <n v="1185732"/>
    <x v="4"/>
    <x v="3"/>
    <x v="36"/>
    <s v="Sioux Falls"/>
    <x v="2"/>
    <n v="0.4"/>
    <n v="1750"/>
    <n v="700"/>
    <n v="210"/>
    <n v="0.3"/>
  </r>
  <r>
    <x v="0"/>
    <n v="1185732"/>
    <x v="4"/>
    <x v="3"/>
    <x v="36"/>
    <s v="Sioux Falls"/>
    <x v="3"/>
    <n v="0.4"/>
    <n v="1000"/>
    <n v="400"/>
    <n v="120"/>
    <n v="0.3"/>
  </r>
  <r>
    <x v="0"/>
    <n v="1185732"/>
    <x v="4"/>
    <x v="3"/>
    <x v="36"/>
    <s v="Sioux Falls"/>
    <x v="4"/>
    <n v="0.49999999999999994"/>
    <n v="1250"/>
    <n v="624.99999999999989"/>
    <n v="218.74999999999994"/>
    <n v="0.35"/>
  </r>
  <r>
    <x v="0"/>
    <n v="1185732"/>
    <x v="4"/>
    <x v="3"/>
    <x v="36"/>
    <s v="Sioux Falls"/>
    <x v="5"/>
    <n v="0.54999999999999993"/>
    <n v="2500"/>
    <n v="1374.9999999999998"/>
    <n v="549.99999999999989"/>
    <n v="0.4"/>
  </r>
  <r>
    <x v="0"/>
    <n v="1185732"/>
    <x v="243"/>
    <x v="3"/>
    <x v="36"/>
    <s v="Sioux Falls"/>
    <x v="0"/>
    <n v="0.4"/>
    <n v="5000"/>
    <n v="2000"/>
    <n v="700"/>
    <n v="0.35"/>
  </r>
  <r>
    <x v="0"/>
    <n v="1185732"/>
    <x v="243"/>
    <x v="3"/>
    <x v="36"/>
    <s v="Sioux Falls"/>
    <x v="1"/>
    <n v="0.35000000000000009"/>
    <n v="2500"/>
    <n v="875.00000000000023"/>
    <n v="262.50000000000006"/>
    <n v="0.3"/>
  </r>
  <r>
    <x v="0"/>
    <n v="1185732"/>
    <x v="243"/>
    <x v="3"/>
    <x v="36"/>
    <s v="Sioux Falls"/>
    <x v="2"/>
    <n v="0.30000000000000004"/>
    <n v="2000"/>
    <n v="600.00000000000011"/>
    <n v="180.00000000000003"/>
    <n v="0.3"/>
  </r>
  <r>
    <x v="0"/>
    <n v="1185732"/>
    <x v="243"/>
    <x v="3"/>
    <x v="36"/>
    <s v="Sioux Falls"/>
    <x v="3"/>
    <n v="0.30000000000000004"/>
    <n v="1750"/>
    <n v="525.00000000000011"/>
    <n v="157.50000000000003"/>
    <n v="0.3"/>
  </r>
  <r>
    <x v="0"/>
    <n v="1185732"/>
    <x v="243"/>
    <x v="3"/>
    <x v="36"/>
    <s v="Sioux Falls"/>
    <x v="4"/>
    <n v="0.4"/>
    <n v="1750"/>
    <n v="700"/>
    <n v="244.99999999999997"/>
    <n v="0.35"/>
  </r>
  <r>
    <x v="0"/>
    <n v="1185732"/>
    <x v="243"/>
    <x v="3"/>
    <x v="36"/>
    <s v="Sioux Falls"/>
    <x v="5"/>
    <n v="0.55000000000000004"/>
    <n v="3250"/>
    <n v="1787.5000000000002"/>
    <n v="715.00000000000011"/>
    <n v="0.4"/>
  </r>
  <r>
    <x v="0"/>
    <n v="1185732"/>
    <x v="84"/>
    <x v="3"/>
    <x v="36"/>
    <s v="Sioux Falls"/>
    <x v="0"/>
    <n v="0.5"/>
    <n v="5500"/>
    <n v="2750"/>
    <n v="962.49999999999989"/>
    <n v="0.35"/>
  </r>
  <r>
    <x v="0"/>
    <n v="1185732"/>
    <x v="84"/>
    <x v="3"/>
    <x v="36"/>
    <s v="Sioux Falls"/>
    <x v="1"/>
    <n v="0.45000000000000007"/>
    <n v="3000"/>
    <n v="1350.0000000000002"/>
    <n v="405.00000000000006"/>
    <n v="0.3"/>
  </r>
  <r>
    <x v="0"/>
    <n v="1185732"/>
    <x v="84"/>
    <x v="3"/>
    <x v="36"/>
    <s v="Sioux Falls"/>
    <x v="2"/>
    <n v="0.4"/>
    <n v="2250"/>
    <n v="900"/>
    <n v="270"/>
    <n v="0.3"/>
  </r>
  <r>
    <x v="0"/>
    <n v="1185732"/>
    <x v="84"/>
    <x v="3"/>
    <x v="36"/>
    <s v="Sioux Falls"/>
    <x v="3"/>
    <n v="0.4"/>
    <n v="1750"/>
    <n v="700"/>
    <n v="210"/>
    <n v="0.3"/>
  </r>
  <r>
    <x v="0"/>
    <n v="1185732"/>
    <x v="84"/>
    <x v="3"/>
    <x v="36"/>
    <s v="Sioux Falls"/>
    <x v="4"/>
    <n v="0.5"/>
    <n v="2000"/>
    <n v="1000"/>
    <n v="350"/>
    <n v="0.35"/>
  </r>
  <r>
    <x v="0"/>
    <n v="1185732"/>
    <x v="84"/>
    <x v="3"/>
    <x v="36"/>
    <s v="Sioux Falls"/>
    <x v="5"/>
    <n v="0.55000000000000004"/>
    <n v="3750"/>
    <n v="2062.5"/>
    <n v="825"/>
    <n v="0.4"/>
  </r>
  <r>
    <x v="0"/>
    <n v="1185732"/>
    <x v="85"/>
    <x v="3"/>
    <x v="36"/>
    <s v="Sioux Falls"/>
    <x v="0"/>
    <n v="0.5"/>
    <n v="5250"/>
    <n v="2625"/>
    <n v="918.74999999999989"/>
    <n v="0.35"/>
  </r>
  <r>
    <x v="0"/>
    <n v="1185732"/>
    <x v="85"/>
    <x v="3"/>
    <x v="36"/>
    <s v="Sioux Falls"/>
    <x v="1"/>
    <n v="0.45000000000000007"/>
    <n v="3000"/>
    <n v="1350.0000000000002"/>
    <n v="405.00000000000006"/>
    <n v="0.3"/>
  </r>
  <r>
    <x v="0"/>
    <n v="1185732"/>
    <x v="85"/>
    <x v="3"/>
    <x v="36"/>
    <s v="Sioux Falls"/>
    <x v="2"/>
    <n v="0.4"/>
    <n v="2250"/>
    <n v="900"/>
    <n v="270"/>
    <n v="0.3"/>
  </r>
  <r>
    <x v="0"/>
    <n v="1185732"/>
    <x v="85"/>
    <x v="3"/>
    <x v="36"/>
    <s v="Sioux Falls"/>
    <x v="3"/>
    <n v="0.4"/>
    <n v="2000"/>
    <n v="800"/>
    <n v="240"/>
    <n v="0.3"/>
  </r>
  <r>
    <x v="0"/>
    <n v="1185732"/>
    <x v="85"/>
    <x v="3"/>
    <x v="36"/>
    <s v="Sioux Falls"/>
    <x v="4"/>
    <n v="0.5"/>
    <n v="1750"/>
    <n v="875"/>
    <n v="306.25"/>
    <n v="0.35"/>
  </r>
  <r>
    <x v="0"/>
    <n v="1185732"/>
    <x v="85"/>
    <x v="3"/>
    <x v="36"/>
    <s v="Sioux Falls"/>
    <x v="5"/>
    <n v="0.55000000000000004"/>
    <n v="3500"/>
    <n v="1925.0000000000002"/>
    <n v="770.00000000000011"/>
    <n v="0.4"/>
  </r>
  <r>
    <x v="0"/>
    <n v="1185732"/>
    <x v="8"/>
    <x v="3"/>
    <x v="36"/>
    <s v="Sioux Falls"/>
    <x v="0"/>
    <n v="0.4"/>
    <n v="4750"/>
    <n v="1900"/>
    <n v="665"/>
    <n v="0.35"/>
  </r>
  <r>
    <x v="0"/>
    <n v="1185732"/>
    <x v="8"/>
    <x v="3"/>
    <x v="36"/>
    <s v="Sioux Falls"/>
    <x v="1"/>
    <n v="0.35000000000000009"/>
    <n v="2750"/>
    <n v="962.50000000000023"/>
    <n v="288.75000000000006"/>
    <n v="0.3"/>
  </r>
  <r>
    <x v="0"/>
    <n v="1185732"/>
    <x v="8"/>
    <x v="3"/>
    <x v="36"/>
    <s v="Sioux Falls"/>
    <x v="2"/>
    <n v="0.30000000000000004"/>
    <n v="1750"/>
    <n v="525.00000000000011"/>
    <n v="157.50000000000003"/>
    <n v="0.3"/>
  </r>
  <r>
    <x v="0"/>
    <n v="1185732"/>
    <x v="8"/>
    <x v="3"/>
    <x v="36"/>
    <s v="Sioux Falls"/>
    <x v="3"/>
    <n v="0.30000000000000004"/>
    <n v="1500"/>
    <n v="450.00000000000006"/>
    <n v="135"/>
    <n v="0.3"/>
  </r>
  <r>
    <x v="0"/>
    <n v="1185732"/>
    <x v="8"/>
    <x v="3"/>
    <x v="36"/>
    <s v="Sioux Falls"/>
    <x v="4"/>
    <n v="0.4"/>
    <n v="1500"/>
    <n v="600"/>
    <n v="210"/>
    <n v="0.35"/>
  </r>
  <r>
    <x v="0"/>
    <n v="1185732"/>
    <x v="8"/>
    <x v="3"/>
    <x v="36"/>
    <s v="Sioux Falls"/>
    <x v="5"/>
    <n v="0.45"/>
    <n v="2250"/>
    <n v="1012.5"/>
    <n v="405"/>
    <n v="0.4"/>
  </r>
  <r>
    <x v="0"/>
    <n v="1185732"/>
    <x v="244"/>
    <x v="3"/>
    <x v="36"/>
    <s v="Sioux Falls"/>
    <x v="0"/>
    <n v="0.49999999999999994"/>
    <n v="4000"/>
    <n v="1999.9999999999998"/>
    <n v="699.99999999999989"/>
    <n v="0.35"/>
  </r>
  <r>
    <x v="0"/>
    <n v="1185732"/>
    <x v="244"/>
    <x v="3"/>
    <x v="36"/>
    <s v="Sioux Falls"/>
    <x v="1"/>
    <n v="0.4"/>
    <n v="2500"/>
    <n v="1000"/>
    <n v="300"/>
    <n v="0.3"/>
  </r>
  <r>
    <x v="0"/>
    <n v="1185732"/>
    <x v="244"/>
    <x v="3"/>
    <x v="36"/>
    <s v="Sioux Falls"/>
    <x v="2"/>
    <n v="0.4"/>
    <n v="1500"/>
    <n v="600"/>
    <n v="180"/>
    <n v="0.3"/>
  </r>
  <r>
    <x v="0"/>
    <n v="1185732"/>
    <x v="244"/>
    <x v="3"/>
    <x v="36"/>
    <s v="Sioux Falls"/>
    <x v="3"/>
    <n v="0.4"/>
    <n v="1250"/>
    <n v="500"/>
    <n v="150"/>
    <n v="0.3"/>
  </r>
  <r>
    <x v="0"/>
    <n v="1185732"/>
    <x v="244"/>
    <x v="3"/>
    <x v="36"/>
    <s v="Sioux Falls"/>
    <x v="4"/>
    <n v="0.49999999999999994"/>
    <n v="1250"/>
    <n v="624.99999999999989"/>
    <n v="218.74999999999994"/>
    <n v="0.35"/>
  </r>
  <r>
    <x v="0"/>
    <n v="1185732"/>
    <x v="244"/>
    <x v="3"/>
    <x v="36"/>
    <s v="Sioux Falls"/>
    <x v="5"/>
    <n v="0.54999999999999982"/>
    <n v="2500"/>
    <n v="1374.9999999999995"/>
    <n v="549.99999999999989"/>
    <n v="0.4"/>
  </r>
  <r>
    <x v="0"/>
    <n v="1185732"/>
    <x v="88"/>
    <x v="3"/>
    <x v="36"/>
    <s v="Sioux Falls"/>
    <x v="0"/>
    <n v="0.49999999999999994"/>
    <n v="4000"/>
    <n v="1999.9999999999998"/>
    <n v="699.99999999999989"/>
    <n v="0.35"/>
  </r>
  <r>
    <x v="0"/>
    <n v="1185732"/>
    <x v="88"/>
    <x v="3"/>
    <x v="36"/>
    <s v="Sioux Falls"/>
    <x v="1"/>
    <n v="0.4"/>
    <n v="2500"/>
    <n v="1000"/>
    <n v="300"/>
    <n v="0.3"/>
  </r>
  <r>
    <x v="0"/>
    <n v="1185732"/>
    <x v="88"/>
    <x v="3"/>
    <x v="36"/>
    <s v="Sioux Falls"/>
    <x v="2"/>
    <n v="0.4"/>
    <n v="1950"/>
    <n v="780"/>
    <n v="234"/>
    <n v="0.3"/>
  </r>
  <r>
    <x v="0"/>
    <n v="1185732"/>
    <x v="88"/>
    <x v="3"/>
    <x v="36"/>
    <s v="Sioux Falls"/>
    <x v="3"/>
    <n v="0.4"/>
    <n v="1750"/>
    <n v="700"/>
    <n v="210"/>
    <n v="0.3"/>
  </r>
  <r>
    <x v="0"/>
    <n v="1185732"/>
    <x v="88"/>
    <x v="3"/>
    <x v="36"/>
    <s v="Sioux Falls"/>
    <x v="4"/>
    <n v="0.6"/>
    <n v="1500"/>
    <n v="900"/>
    <n v="315"/>
    <n v="0.35"/>
  </r>
  <r>
    <x v="0"/>
    <n v="1185732"/>
    <x v="88"/>
    <x v="3"/>
    <x v="36"/>
    <s v="Sioux Falls"/>
    <x v="5"/>
    <n v="0.64999999999999991"/>
    <n v="2500"/>
    <n v="1624.9999999999998"/>
    <n v="650"/>
    <n v="0.4"/>
  </r>
  <r>
    <x v="0"/>
    <n v="1185732"/>
    <x v="89"/>
    <x v="3"/>
    <x v="36"/>
    <s v="Sioux Falls"/>
    <x v="0"/>
    <n v="0.6"/>
    <n v="5000"/>
    <n v="3000"/>
    <n v="1050"/>
    <n v="0.35"/>
  </r>
  <r>
    <x v="0"/>
    <n v="1185732"/>
    <x v="89"/>
    <x v="3"/>
    <x v="36"/>
    <s v="Sioux Falls"/>
    <x v="1"/>
    <n v="0.5"/>
    <n v="3000"/>
    <n v="1500"/>
    <n v="450"/>
    <n v="0.3"/>
  </r>
  <r>
    <x v="0"/>
    <n v="1185732"/>
    <x v="89"/>
    <x v="3"/>
    <x v="36"/>
    <s v="Sioux Falls"/>
    <x v="2"/>
    <n v="0.5"/>
    <n v="2500"/>
    <n v="1250"/>
    <n v="375"/>
    <n v="0.3"/>
  </r>
  <r>
    <x v="0"/>
    <n v="1185732"/>
    <x v="89"/>
    <x v="3"/>
    <x v="36"/>
    <s v="Sioux Falls"/>
    <x v="3"/>
    <n v="0.5"/>
    <n v="2000"/>
    <n v="1000"/>
    <n v="300"/>
    <n v="0.3"/>
  </r>
  <r>
    <x v="0"/>
    <n v="1185732"/>
    <x v="89"/>
    <x v="3"/>
    <x v="36"/>
    <s v="Sioux Falls"/>
    <x v="4"/>
    <n v="0.6"/>
    <n v="2000"/>
    <n v="1200"/>
    <n v="420"/>
    <n v="0.35"/>
  </r>
  <r>
    <x v="0"/>
    <n v="1185732"/>
    <x v="89"/>
    <x v="3"/>
    <x v="36"/>
    <s v="Sioux Falls"/>
    <x v="5"/>
    <n v="0.64999999999999991"/>
    <n v="3000"/>
    <n v="1949.9999999999998"/>
    <n v="780"/>
    <n v="0.4"/>
  </r>
  <r>
    <x v="0"/>
    <n v="1185732"/>
    <x v="212"/>
    <x v="3"/>
    <x v="37"/>
    <s v="Fargo"/>
    <x v="0"/>
    <n v="0.30000000000000004"/>
    <n v="4500"/>
    <n v="1350.0000000000002"/>
    <n v="405.00000000000006"/>
    <n v="0.3"/>
  </r>
  <r>
    <x v="0"/>
    <n v="1185732"/>
    <x v="212"/>
    <x v="3"/>
    <x v="37"/>
    <s v="Fargo"/>
    <x v="1"/>
    <n v="0.30000000000000004"/>
    <n v="2500"/>
    <n v="750.00000000000011"/>
    <n v="262.5"/>
    <n v="0.35"/>
  </r>
  <r>
    <x v="0"/>
    <n v="1185732"/>
    <x v="212"/>
    <x v="3"/>
    <x v="37"/>
    <s v="Fargo"/>
    <x v="2"/>
    <n v="0.20000000000000007"/>
    <n v="2500"/>
    <n v="500.00000000000017"/>
    <n v="150.00000000000006"/>
    <n v="0.3"/>
  </r>
  <r>
    <x v="0"/>
    <n v="1185732"/>
    <x v="212"/>
    <x v="3"/>
    <x v="37"/>
    <s v="Fargo"/>
    <x v="3"/>
    <n v="0.25000000000000006"/>
    <n v="1000"/>
    <n v="250.00000000000006"/>
    <n v="75.000000000000014"/>
    <n v="0.3"/>
  </r>
  <r>
    <x v="0"/>
    <n v="1185732"/>
    <x v="212"/>
    <x v="3"/>
    <x v="37"/>
    <s v="Fargo"/>
    <x v="4"/>
    <n v="0.39999999999999997"/>
    <n v="1500"/>
    <n v="600"/>
    <n v="300"/>
    <n v="0.5"/>
  </r>
  <r>
    <x v="0"/>
    <n v="1185732"/>
    <x v="212"/>
    <x v="3"/>
    <x v="37"/>
    <s v="Fargo"/>
    <x v="5"/>
    <n v="0.30000000000000004"/>
    <n v="2500"/>
    <n v="750.00000000000011"/>
    <n v="300.00000000000006"/>
    <n v="0.4"/>
  </r>
  <r>
    <x v="0"/>
    <n v="1185732"/>
    <x v="245"/>
    <x v="3"/>
    <x v="37"/>
    <s v="Fargo"/>
    <x v="0"/>
    <n v="0.30000000000000004"/>
    <n v="5000"/>
    <n v="1500.0000000000002"/>
    <n v="450.00000000000006"/>
    <n v="0.3"/>
  </r>
  <r>
    <x v="0"/>
    <n v="1185732"/>
    <x v="245"/>
    <x v="3"/>
    <x v="37"/>
    <s v="Fargo"/>
    <x v="1"/>
    <n v="0.30000000000000004"/>
    <n v="1500"/>
    <n v="450.00000000000006"/>
    <n v="157.5"/>
    <n v="0.35"/>
  </r>
  <r>
    <x v="0"/>
    <n v="1185732"/>
    <x v="245"/>
    <x v="3"/>
    <x v="37"/>
    <s v="Fargo"/>
    <x v="2"/>
    <n v="0.20000000000000007"/>
    <n v="2000"/>
    <n v="400.00000000000011"/>
    <n v="120.00000000000003"/>
    <n v="0.3"/>
  </r>
  <r>
    <x v="0"/>
    <n v="1185732"/>
    <x v="245"/>
    <x v="3"/>
    <x v="37"/>
    <s v="Fargo"/>
    <x v="3"/>
    <n v="0.25000000000000006"/>
    <n v="750"/>
    <n v="187.50000000000003"/>
    <n v="56.250000000000007"/>
    <n v="0.3"/>
  </r>
  <r>
    <x v="0"/>
    <n v="1185732"/>
    <x v="245"/>
    <x v="3"/>
    <x v="37"/>
    <s v="Fargo"/>
    <x v="4"/>
    <n v="0.39999999999999997"/>
    <n v="1500"/>
    <n v="600"/>
    <n v="300"/>
    <n v="0.5"/>
  </r>
  <r>
    <x v="0"/>
    <n v="1185732"/>
    <x v="245"/>
    <x v="3"/>
    <x v="37"/>
    <s v="Fargo"/>
    <x v="5"/>
    <n v="0.14999999999999997"/>
    <n v="2500"/>
    <n v="374.99999999999994"/>
    <n v="149.99999999999997"/>
    <n v="0.4"/>
  </r>
  <r>
    <x v="0"/>
    <n v="1185732"/>
    <x v="115"/>
    <x v="3"/>
    <x v="37"/>
    <s v="Fargo"/>
    <x v="0"/>
    <n v="0.20000000000000004"/>
    <n v="4700"/>
    <n v="940.00000000000023"/>
    <n v="282.00000000000006"/>
    <n v="0.3"/>
  </r>
  <r>
    <x v="0"/>
    <n v="1185732"/>
    <x v="115"/>
    <x v="3"/>
    <x v="37"/>
    <s v="Fargo"/>
    <x v="1"/>
    <n v="0.20000000000000004"/>
    <n v="1750"/>
    <n v="350.00000000000006"/>
    <n v="122.50000000000001"/>
    <n v="0.35"/>
  </r>
  <r>
    <x v="0"/>
    <n v="1185732"/>
    <x v="115"/>
    <x v="3"/>
    <x v="37"/>
    <s v="Fargo"/>
    <x v="2"/>
    <n v="0.10000000000000003"/>
    <n v="2250"/>
    <n v="225.00000000000009"/>
    <n v="67.500000000000028"/>
    <n v="0.3"/>
  </r>
  <r>
    <x v="0"/>
    <n v="1185732"/>
    <x v="115"/>
    <x v="3"/>
    <x v="37"/>
    <s v="Fargo"/>
    <x v="3"/>
    <n v="0.14999999999999997"/>
    <n v="1000"/>
    <n v="149.99999999999997"/>
    <n v="44.999999999999993"/>
    <n v="0.3"/>
  </r>
  <r>
    <x v="0"/>
    <n v="1185732"/>
    <x v="115"/>
    <x v="3"/>
    <x v="37"/>
    <s v="Fargo"/>
    <x v="4"/>
    <n v="0.30000000000000004"/>
    <n v="1500"/>
    <n v="450.00000000000006"/>
    <n v="225.00000000000003"/>
    <n v="0.5"/>
  </r>
  <r>
    <x v="0"/>
    <n v="1185732"/>
    <x v="115"/>
    <x v="3"/>
    <x v="37"/>
    <s v="Fargo"/>
    <x v="5"/>
    <n v="0.20000000000000004"/>
    <n v="2500"/>
    <n v="500.00000000000011"/>
    <n v="200.00000000000006"/>
    <n v="0.4"/>
  </r>
  <r>
    <x v="0"/>
    <n v="1185732"/>
    <x v="206"/>
    <x v="3"/>
    <x v="37"/>
    <s v="Fargo"/>
    <x v="0"/>
    <n v="0.20000000000000004"/>
    <n v="4750"/>
    <n v="950.00000000000023"/>
    <n v="285.00000000000006"/>
    <n v="0.3"/>
  </r>
  <r>
    <x v="0"/>
    <n v="1185732"/>
    <x v="206"/>
    <x v="3"/>
    <x v="37"/>
    <s v="Fargo"/>
    <x v="1"/>
    <n v="0.20000000000000004"/>
    <n v="1750"/>
    <n v="350.00000000000006"/>
    <n v="122.50000000000001"/>
    <n v="0.35"/>
  </r>
  <r>
    <x v="0"/>
    <n v="1185732"/>
    <x v="206"/>
    <x v="3"/>
    <x v="37"/>
    <s v="Fargo"/>
    <x v="2"/>
    <n v="0.10000000000000003"/>
    <n v="1750"/>
    <n v="175.00000000000006"/>
    <n v="52.500000000000014"/>
    <n v="0.3"/>
  </r>
  <r>
    <x v="0"/>
    <n v="1185732"/>
    <x v="206"/>
    <x v="3"/>
    <x v="37"/>
    <s v="Fargo"/>
    <x v="3"/>
    <n v="0.14999999999999997"/>
    <n v="1000"/>
    <n v="149.99999999999997"/>
    <n v="44.999999999999993"/>
    <n v="0.3"/>
  </r>
  <r>
    <x v="0"/>
    <n v="1185732"/>
    <x v="206"/>
    <x v="3"/>
    <x v="37"/>
    <s v="Fargo"/>
    <x v="4"/>
    <n v="0.6"/>
    <n v="1250"/>
    <n v="750"/>
    <n v="375"/>
    <n v="0.5"/>
  </r>
  <r>
    <x v="0"/>
    <n v="1185732"/>
    <x v="206"/>
    <x v="3"/>
    <x v="37"/>
    <s v="Fargo"/>
    <x v="5"/>
    <n v="0.5"/>
    <n v="2500"/>
    <n v="1250"/>
    <n v="500"/>
    <n v="0.4"/>
  </r>
  <r>
    <x v="0"/>
    <n v="1185732"/>
    <x v="246"/>
    <x v="3"/>
    <x v="37"/>
    <s v="Fargo"/>
    <x v="0"/>
    <n v="0.6"/>
    <n v="5200"/>
    <n v="3120"/>
    <n v="936"/>
    <n v="0.3"/>
  </r>
  <r>
    <x v="0"/>
    <n v="1185732"/>
    <x v="246"/>
    <x v="3"/>
    <x v="37"/>
    <s v="Fargo"/>
    <x v="1"/>
    <n v="0.4"/>
    <n v="2250"/>
    <n v="900"/>
    <n v="315"/>
    <n v="0.35"/>
  </r>
  <r>
    <x v="0"/>
    <n v="1185732"/>
    <x v="246"/>
    <x v="3"/>
    <x v="37"/>
    <s v="Fargo"/>
    <x v="2"/>
    <n v="0.35000000000000003"/>
    <n v="2000"/>
    <n v="700.00000000000011"/>
    <n v="210.00000000000003"/>
    <n v="0.3"/>
  </r>
  <r>
    <x v="0"/>
    <n v="1185732"/>
    <x v="246"/>
    <x v="3"/>
    <x v="37"/>
    <s v="Fargo"/>
    <x v="3"/>
    <n v="0.35000000000000003"/>
    <n v="1250"/>
    <n v="437.50000000000006"/>
    <n v="131.25"/>
    <n v="0.3"/>
  </r>
  <r>
    <x v="0"/>
    <n v="1185732"/>
    <x v="246"/>
    <x v="3"/>
    <x v="37"/>
    <s v="Fargo"/>
    <x v="4"/>
    <n v="0.44999999999999996"/>
    <n v="1500"/>
    <n v="674.99999999999989"/>
    <n v="337.49999999999994"/>
    <n v="0.5"/>
  </r>
  <r>
    <x v="0"/>
    <n v="1185732"/>
    <x v="246"/>
    <x v="3"/>
    <x v="37"/>
    <s v="Fargo"/>
    <x v="5"/>
    <n v="0.49999999999999994"/>
    <n v="2750"/>
    <n v="1374.9999999999998"/>
    <n v="549.99999999999989"/>
    <n v="0.4"/>
  </r>
  <r>
    <x v="0"/>
    <n v="1185732"/>
    <x v="247"/>
    <x v="3"/>
    <x v="37"/>
    <s v="Fargo"/>
    <x v="0"/>
    <n v="0.35000000000000003"/>
    <n v="5250"/>
    <n v="1837.5000000000002"/>
    <n v="551.25"/>
    <n v="0.3"/>
  </r>
  <r>
    <x v="0"/>
    <n v="1185732"/>
    <x v="247"/>
    <x v="3"/>
    <x v="37"/>
    <s v="Fargo"/>
    <x v="1"/>
    <n v="0.3000000000000001"/>
    <n v="2750"/>
    <n v="825.00000000000023"/>
    <n v="288.75000000000006"/>
    <n v="0.35"/>
  </r>
  <r>
    <x v="0"/>
    <n v="1185732"/>
    <x v="247"/>
    <x v="3"/>
    <x v="37"/>
    <s v="Fargo"/>
    <x v="2"/>
    <n v="0.25000000000000006"/>
    <n v="2000"/>
    <n v="500.00000000000011"/>
    <n v="150.00000000000003"/>
    <n v="0.3"/>
  </r>
  <r>
    <x v="0"/>
    <n v="1185732"/>
    <x v="247"/>
    <x v="3"/>
    <x v="37"/>
    <s v="Fargo"/>
    <x v="3"/>
    <n v="0.25000000000000006"/>
    <n v="1750"/>
    <n v="437.50000000000011"/>
    <n v="131.25000000000003"/>
    <n v="0.3"/>
  </r>
  <r>
    <x v="0"/>
    <n v="1185732"/>
    <x v="247"/>
    <x v="3"/>
    <x v="37"/>
    <s v="Fargo"/>
    <x v="4"/>
    <n v="0.35000000000000003"/>
    <n v="1750"/>
    <n v="612.50000000000011"/>
    <n v="306.25000000000006"/>
    <n v="0.5"/>
  </r>
  <r>
    <x v="0"/>
    <n v="1185732"/>
    <x v="247"/>
    <x v="3"/>
    <x v="37"/>
    <s v="Fargo"/>
    <x v="5"/>
    <n v="0.55000000000000004"/>
    <n v="3250"/>
    <n v="1787.5000000000002"/>
    <n v="715.00000000000011"/>
    <n v="0.4"/>
  </r>
  <r>
    <x v="0"/>
    <n v="1185732"/>
    <x v="116"/>
    <x v="3"/>
    <x v="37"/>
    <s v="Fargo"/>
    <x v="0"/>
    <n v="0.5"/>
    <n v="5500"/>
    <n v="2750"/>
    <n v="825"/>
    <n v="0.3"/>
  </r>
  <r>
    <x v="0"/>
    <n v="1185732"/>
    <x v="116"/>
    <x v="3"/>
    <x v="37"/>
    <s v="Fargo"/>
    <x v="1"/>
    <n v="0.45000000000000007"/>
    <n v="3000"/>
    <n v="1350.0000000000002"/>
    <n v="472.50000000000006"/>
    <n v="0.35"/>
  </r>
  <r>
    <x v="0"/>
    <n v="1185732"/>
    <x v="116"/>
    <x v="3"/>
    <x v="37"/>
    <s v="Fargo"/>
    <x v="2"/>
    <n v="0.4"/>
    <n v="2250"/>
    <n v="900"/>
    <n v="270"/>
    <n v="0.3"/>
  </r>
  <r>
    <x v="0"/>
    <n v="1185732"/>
    <x v="116"/>
    <x v="3"/>
    <x v="37"/>
    <s v="Fargo"/>
    <x v="3"/>
    <n v="0.4"/>
    <n v="1750"/>
    <n v="700"/>
    <n v="210"/>
    <n v="0.3"/>
  </r>
  <r>
    <x v="0"/>
    <n v="1185732"/>
    <x v="116"/>
    <x v="3"/>
    <x v="37"/>
    <s v="Fargo"/>
    <x v="4"/>
    <n v="0.5"/>
    <n v="2000"/>
    <n v="1000"/>
    <n v="500"/>
    <n v="0.5"/>
  </r>
  <r>
    <x v="0"/>
    <n v="1185732"/>
    <x v="116"/>
    <x v="3"/>
    <x v="37"/>
    <s v="Fargo"/>
    <x v="5"/>
    <n v="0.55000000000000004"/>
    <n v="3750"/>
    <n v="2062.5"/>
    <n v="825"/>
    <n v="0.4"/>
  </r>
  <r>
    <x v="0"/>
    <n v="1185732"/>
    <x v="208"/>
    <x v="3"/>
    <x v="37"/>
    <s v="Fargo"/>
    <x v="0"/>
    <n v="0.5"/>
    <n v="5250"/>
    <n v="2625"/>
    <n v="787.5"/>
    <n v="0.3"/>
  </r>
  <r>
    <x v="0"/>
    <n v="1185732"/>
    <x v="208"/>
    <x v="3"/>
    <x v="37"/>
    <s v="Fargo"/>
    <x v="1"/>
    <n v="0.45000000000000007"/>
    <n v="3000"/>
    <n v="1350.0000000000002"/>
    <n v="472.50000000000006"/>
    <n v="0.35"/>
  </r>
  <r>
    <x v="0"/>
    <n v="1185732"/>
    <x v="208"/>
    <x v="3"/>
    <x v="37"/>
    <s v="Fargo"/>
    <x v="2"/>
    <n v="0.4"/>
    <n v="2250"/>
    <n v="900"/>
    <n v="270"/>
    <n v="0.3"/>
  </r>
  <r>
    <x v="0"/>
    <n v="1185732"/>
    <x v="208"/>
    <x v="3"/>
    <x v="37"/>
    <s v="Fargo"/>
    <x v="3"/>
    <n v="0.4"/>
    <n v="2000"/>
    <n v="800"/>
    <n v="240"/>
    <n v="0.3"/>
  </r>
  <r>
    <x v="0"/>
    <n v="1185732"/>
    <x v="208"/>
    <x v="3"/>
    <x v="37"/>
    <s v="Fargo"/>
    <x v="4"/>
    <n v="0.5"/>
    <n v="1750"/>
    <n v="875"/>
    <n v="437.5"/>
    <n v="0.5"/>
  </r>
  <r>
    <x v="0"/>
    <n v="1185732"/>
    <x v="208"/>
    <x v="3"/>
    <x v="37"/>
    <s v="Fargo"/>
    <x v="5"/>
    <n v="0.55000000000000004"/>
    <n v="3500"/>
    <n v="1925.0000000000002"/>
    <n v="770.00000000000011"/>
    <n v="0.4"/>
  </r>
  <r>
    <x v="0"/>
    <n v="1185732"/>
    <x v="248"/>
    <x v="3"/>
    <x v="37"/>
    <s v="Fargo"/>
    <x v="0"/>
    <n v="0.35000000000000003"/>
    <n v="4750"/>
    <n v="1662.5000000000002"/>
    <n v="498.75000000000006"/>
    <n v="0.3"/>
  </r>
  <r>
    <x v="0"/>
    <n v="1185732"/>
    <x v="248"/>
    <x v="3"/>
    <x v="37"/>
    <s v="Fargo"/>
    <x v="1"/>
    <n v="0.3000000000000001"/>
    <n v="2750"/>
    <n v="825.00000000000023"/>
    <n v="288.75000000000006"/>
    <n v="0.35"/>
  </r>
  <r>
    <x v="0"/>
    <n v="1185732"/>
    <x v="248"/>
    <x v="3"/>
    <x v="37"/>
    <s v="Fargo"/>
    <x v="2"/>
    <n v="0.25000000000000006"/>
    <n v="1750"/>
    <n v="437.50000000000011"/>
    <n v="131.25000000000003"/>
    <n v="0.3"/>
  </r>
  <r>
    <x v="0"/>
    <n v="1185732"/>
    <x v="248"/>
    <x v="3"/>
    <x v="37"/>
    <s v="Fargo"/>
    <x v="3"/>
    <n v="0.25000000000000006"/>
    <n v="1500"/>
    <n v="375.00000000000006"/>
    <n v="112.50000000000001"/>
    <n v="0.3"/>
  </r>
  <r>
    <x v="0"/>
    <n v="1185732"/>
    <x v="248"/>
    <x v="3"/>
    <x v="37"/>
    <s v="Fargo"/>
    <x v="4"/>
    <n v="0.35000000000000003"/>
    <n v="1500"/>
    <n v="525"/>
    <n v="262.5"/>
    <n v="0.5"/>
  </r>
  <r>
    <x v="0"/>
    <n v="1185732"/>
    <x v="248"/>
    <x v="3"/>
    <x v="37"/>
    <s v="Fargo"/>
    <x v="5"/>
    <n v="0.4"/>
    <n v="2250"/>
    <n v="900"/>
    <n v="360"/>
    <n v="0.4"/>
  </r>
  <r>
    <x v="0"/>
    <n v="1185732"/>
    <x v="249"/>
    <x v="3"/>
    <x v="37"/>
    <s v="Fargo"/>
    <x v="0"/>
    <n v="0.44999999999999996"/>
    <n v="4000"/>
    <n v="1799.9999999999998"/>
    <n v="539.99999999999989"/>
    <n v="0.3"/>
  </r>
  <r>
    <x v="0"/>
    <n v="1185732"/>
    <x v="249"/>
    <x v="3"/>
    <x v="37"/>
    <s v="Fargo"/>
    <x v="1"/>
    <n v="0.35000000000000003"/>
    <n v="2500"/>
    <n v="875.00000000000011"/>
    <n v="306.25"/>
    <n v="0.35"/>
  </r>
  <r>
    <x v="0"/>
    <n v="1185732"/>
    <x v="249"/>
    <x v="3"/>
    <x v="37"/>
    <s v="Fargo"/>
    <x v="2"/>
    <n v="0.35000000000000003"/>
    <n v="1500"/>
    <n v="525"/>
    <n v="157.5"/>
    <n v="0.3"/>
  </r>
  <r>
    <x v="0"/>
    <n v="1185732"/>
    <x v="249"/>
    <x v="3"/>
    <x v="37"/>
    <s v="Fargo"/>
    <x v="3"/>
    <n v="0.35000000000000003"/>
    <n v="1250"/>
    <n v="437.50000000000006"/>
    <n v="131.25"/>
    <n v="0.3"/>
  </r>
  <r>
    <x v="0"/>
    <n v="1185732"/>
    <x v="249"/>
    <x v="3"/>
    <x v="37"/>
    <s v="Fargo"/>
    <x v="4"/>
    <n v="0.44999999999999996"/>
    <n v="1250"/>
    <n v="562.5"/>
    <n v="281.25"/>
    <n v="0.5"/>
  </r>
  <r>
    <x v="0"/>
    <n v="1185732"/>
    <x v="249"/>
    <x v="3"/>
    <x v="37"/>
    <s v="Fargo"/>
    <x v="5"/>
    <n v="0.49999999999999983"/>
    <n v="2500"/>
    <n v="1249.9999999999995"/>
    <n v="499.99999999999983"/>
    <n v="0.4"/>
  </r>
  <r>
    <x v="0"/>
    <n v="1185732"/>
    <x v="210"/>
    <x v="3"/>
    <x v="37"/>
    <s v="Fargo"/>
    <x v="0"/>
    <n v="0.44999999999999996"/>
    <n v="4000"/>
    <n v="1799.9999999999998"/>
    <n v="539.99999999999989"/>
    <n v="0.3"/>
  </r>
  <r>
    <x v="0"/>
    <n v="1185732"/>
    <x v="210"/>
    <x v="3"/>
    <x v="37"/>
    <s v="Fargo"/>
    <x v="1"/>
    <n v="0.35000000000000003"/>
    <n v="2750"/>
    <n v="962.50000000000011"/>
    <n v="336.875"/>
    <n v="0.35"/>
  </r>
  <r>
    <x v="0"/>
    <n v="1185732"/>
    <x v="210"/>
    <x v="3"/>
    <x v="37"/>
    <s v="Fargo"/>
    <x v="2"/>
    <n v="0.35000000000000003"/>
    <n v="2200"/>
    <n v="770.00000000000011"/>
    <n v="231.00000000000003"/>
    <n v="0.3"/>
  </r>
  <r>
    <x v="0"/>
    <n v="1185732"/>
    <x v="210"/>
    <x v="3"/>
    <x v="37"/>
    <s v="Fargo"/>
    <x v="3"/>
    <n v="0.35000000000000003"/>
    <n v="2000"/>
    <n v="700.00000000000011"/>
    <n v="210.00000000000003"/>
    <n v="0.3"/>
  </r>
  <r>
    <x v="0"/>
    <n v="1185732"/>
    <x v="210"/>
    <x v="3"/>
    <x v="37"/>
    <s v="Fargo"/>
    <x v="4"/>
    <n v="0.6"/>
    <n v="1750"/>
    <n v="1050"/>
    <n v="525"/>
    <n v="0.5"/>
  </r>
  <r>
    <x v="0"/>
    <n v="1185732"/>
    <x v="210"/>
    <x v="3"/>
    <x v="37"/>
    <s v="Fargo"/>
    <x v="5"/>
    <n v="0.64999999999999991"/>
    <n v="2750"/>
    <n v="1787.4999999999998"/>
    <n v="715"/>
    <n v="0.4"/>
  </r>
  <r>
    <x v="0"/>
    <n v="1185732"/>
    <x v="211"/>
    <x v="3"/>
    <x v="37"/>
    <s v="Fargo"/>
    <x v="0"/>
    <n v="0.6"/>
    <n v="5250"/>
    <n v="3150"/>
    <n v="945"/>
    <n v="0.3"/>
  </r>
  <r>
    <x v="0"/>
    <n v="1185732"/>
    <x v="211"/>
    <x v="3"/>
    <x v="37"/>
    <s v="Fargo"/>
    <x v="1"/>
    <n v="0.5"/>
    <n v="3250"/>
    <n v="1625"/>
    <n v="568.75"/>
    <n v="0.35"/>
  </r>
  <r>
    <x v="0"/>
    <n v="1185732"/>
    <x v="211"/>
    <x v="3"/>
    <x v="37"/>
    <s v="Fargo"/>
    <x v="2"/>
    <n v="0.5"/>
    <n v="2750"/>
    <n v="1375"/>
    <n v="412.5"/>
    <n v="0.3"/>
  </r>
  <r>
    <x v="0"/>
    <n v="1185732"/>
    <x v="211"/>
    <x v="3"/>
    <x v="37"/>
    <s v="Fargo"/>
    <x v="3"/>
    <n v="0.5"/>
    <n v="2250"/>
    <n v="1125"/>
    <n v="337.5"/>
    <n v="0.3"/>
  </r>
  <r>
    <x v="0"/>
    <n v="1185732"/>
    <x v="211"/>
    <x v="3"/>
    <x v="37"/>
    <s v="Fargo"/>
    <x v="4"/>
    <n v="0.6"/>
    <n v="2250"/>
    <n v="1350"/>
    <n v="675"/>
    <n v="0.5"/>
  </r>
  <r>
    <x v="0"/>
    <n v="1185732"/>
    <x v="211"/>
    <x v="3"/>
    <x v="37"/>
    <s v="Fargo"/>
    <x v="5"/>
    <n v="0.64999999999999991"/>
    <n v="3250"/>
    <n v="2112.4999999999995"/>
    <n v="844.99999999999989"/>
    <n v="0.4"/>
  </r>
  <r>
    <x v="0"/>
    <n v="1185732"/>
    <x v="66"/>
    <x v="3"/>
    <x v="38"/>
    <s v="Des Moines"/>
    <x v="0"/>
    <n v="0.30000000000000004"/>
    <n v="4500"/>
    <n v="1350.0000000000002"/>
    <n v="405.00000000000006"/>
    <n v="0.3"/>
  </r>
  <r>
    <x v="0"/>
    <n v="1185732"/>
    <x v="66"/>
    <x v="3"/>
    <x v="38"/>
    <s v="Des Moines"/>
    <x v="1"/>
    <n v="0.30000000000000004"/>
    <n v="2500"/>
    <n v="750.00000000000011"/>
    <n v="262.5"/>
    <n v="0.35"/>
  </r>
  <r>
    <x v="0"/>
    <n v="1185732"/>
    <x v="66"/>
    <x v="3"/>
    <x v="38"/>
    <s v="Des Moines"/>
    <x v="2"/>
    <n v="0.20000000000000007"/>
    <n v="2500"/>
    <n v="500.00000000000017"/>
    <n v="150.00000000000006"/>
    <n v="0.3"/>
  </r>
  <r>
    <x v="0"/>
    <n v="1185732"/>
    <x v="66"/>
    <x v="3"/>
    <x v="38"/>
    <s v="Des Moines"/>
    <x v="3"/>
    <n v="0.25000000000000006"/>
    <n v="1000"/>
    <n v="250.00000000000006"/>
    <n v="75.000000000000014"/>
    <n v="0.3"/>
  </r>
  <r>
    <x v="0"/>
    <n v="1185732"/>
    <x v="66"/>
    <x v="3"/>
    <x v="38"/>
    <s v="Des Moines"/>
    <x v="4"/>
    <n v="0.39999999999999997"/>
    <n v="1500"/>
    <n v="600"/>
    <n v="300"/>
    <n v="0.5"/>
  </r>
  <r>
    <x v="0"/>
    <n v="1185732"/>
    <x v="66"/>
    <x v="3"/>
    <x v="38"/>
    <s v="Des Moines"/>
    <x v="5"/>
    <n v="0.30000000000000004"/>
    <n v="2500"/>
    <n v="750.00000000000011"/>
    <n v="300.00000000000006"/>
    <n v="0.4"/>
  </r>
  <r>
    <x v="0"/>
    <n v="1185732"/>
    <x v="67"/>
    <x v="3"/>
    <x v="38"/>
    <s v="Des Moines"/>
    <x v="0"/>
    <n v="0.30000000000000004"/>
    <n v="5000"/>
    <n v="1500.0000000000002"/>
    <n v="450.00000000000006"/>
    <n v="0.3"/>
  </r>
  <r>
    <x v="0"/>
    <n v="1185732"/>
    <x v="67"/>
    <x v="3"/>
    <x v="38"/>
    <s v="Des Moines"/>
    <x v="1"/>
    <n v="0.30000000000000004"/>
    <n v="1500"/>
    <n v="450.00000000000006"/>
    <n v="157.5"/>
    <n v="0.35"/>
  </r>
  <r>
    <x v="0"/>
    <n v="1185732"/>
    <x v="67"/>
    <x v="3"/>
    <x v="38"/>
    <s v="Des Moines"/>
    <x v="2"/>
    <n v="0.20000000000000007"/>
    <n v="2000"/>
    <n v="400.00000000000011"/>
    <n v="120.00000000000003"/>
    <n v="0.3"/>
  </r>
  <r>
    <x v="0"/>
    <n v="1185732"/>
    <x v="67"/>
    <x v="3"/>
    <x v="38"/>
    <s v="Des Moines"/>
    <x v="3"/>
    <n v="0.25000000000000006"/>
    <n v="750"/>
    <n v="187.50000000000003"/>
    <n v="56.250000000000007"/>
    <n v="0.3"/>
  </r>
  <r>
    <x v="0"/>
    <n v="1185732"/>
    <x v="67"/>
    <x v="3"/>
    <x v="38"/>
    <s v="Des Moines"/>
    <x v="4"/>
    <n v="0.39999999999999997"/>
    <n v="1500"/>
    <n v="600"/>
    <n v="300"/>
    <n v="0.5"/>
  </r>
  <r>
    <x v="0"/>
    <n v="1185732"/>
    <x v="67"/>
    <x v="3"/>
    <x v="38"/>
    <s v="Des Moines"/>
    <x v="5"/>
    <n v="0.14999999999999997"/>
    <n v="2500"/>
    <n v="374.99999999999994"/>
    <n v="149.99999999999997"/>
    <n v="0.4"/>
  </r>
  <r>
    <x v="0"/>
    <n v="1185732"/>
    <x v="68"/>
    <x v="3"/>
    <x v="38"/>
    <s v="Des Moines"/>
    <x v="0"/>
    <n v="0.20000000000000004"/>
    <n v="4700"/>
    <n v="940.00000000000023"/>
    <n v="282.00000000000006"/>
    <n v="0.3"/>
  </r>
  <r>
    <x v="0"/>
    <n v="1185732"/>
    <x v="68"/>
    <x v="3"/>
    <x v="38"/>
    <s v="Des Moines"/>
    <x v="1"/>
    <n v="0.20000000000000004"/>
    <n v="1750"/>
    <n v="350.00000000000006"/>
    <n v="122.50000000000001"/>
    <n v="0.35"/>
  </r>
  <r>
    <x v="0"/>
    <n v="1185732"/>
    <x v="68"/>
    <x v="3"/>
    <x v="38"/>
    <s v="Des Moines"/>
    <x v="2"/>
    <n v="0.10000000000000003"/>
    <n v="2250"/>
    <n v="225.00000000000009"/>
    <n v="67.500000000000028"/>
    <n v="0.3"/>
  </r>
  <r>
    <x v="0"/>
    <n v="1185732"/>
    <x v="68"/>
    <x v="3"/>
    <x v="38"/>
    <s v="Des Moines"/>
    <x v="3"/>
    <n v="0.14999999999999997"/>
    <n v="750"/>
    <n v="112.49999999999997"/>
    <n v="33.749999999999993"/>
    <n v="0.3"/>
  </r>
  <r>
    <x v="0"/>
    <n v="1185732"/>
    <x v="68"/>
    <x v="3"/>
    <x v="38"/>
    <s v="Des Moines"/>
    <x v="4"/>
    <n v="0.30000000000000004"/>
    <n v="1250"/>
    <n v="375.00000000000006"/>
    <n v="187.50000000000003"/>
    <n v="0.5"/>
  </r>
  <r>
    <x v="0"/>
    <n v="1185732"/>
    <x v="68"/>
    <x v="3"/>
    <x v="38"/>
    <s v="Des Moines"/>
    <x v="5"/>
    <n v="0.20000000000000004"/>
    <n v="2250"/>
    <n v="450.00000000000011"/>
    <n v="180.00000000000006"/>
    <n v="0.4"/>
  </r>
  <r>
    <x v="0"/>
    <n v="1185732"/>
    <x v="69"/>
    <x v="3"/>
    <x v="38"/>
    <s v="Des Moines"/>
    <x v="0"/>
    <n v="0.20000000000000004"/>
    <n v="4500"/>
    <n v="900.00000000000023"/>
    <n v="270.00000000000006"/>
    <n v="0.3"/>
  </r>
  <r>
    <x v="0"/>
    <n v="1185732"/>
    <x v="69"/>
    <x v="3"/>
    <x v="38"/>
    <s v="Des Moines"/>
    <x v="1"/>
    <n v="0.20000000000000004"/>
    <n v="1500"/>
    <n v="300.00000000000006"/>
    <n v="105.00000000000001"/>
    <n v="0.35"/>
  </r>
  <r>
    <x v="0"/>
    <n v="1185732"/>
    <x v="69"/>
    <x v="3"/>
    <x v="38"/>
    <s v="Des Moines"/>
    <x v="2"/>
    <n v="0.10000000000000003"/>
    <n v="1500"/>
    <n v="150.00000000000006"/>
    <n v="45.000000000000014"/>
    <n v="0.3"/>
  </r>
  <r>
    <x v="0"/>
    <n v="1185732"/>
    <x v="69"/>
    <x v="3"/>
    <x v="38"/>
    <s v="Des Moines"/>
    <x v="3"/>
    <n v="0.14999999999999997"/>
    <n v="750"/>
    <n v="112.49999999999997"/>
    <n v="33.749999999999993"/>
    <n v="0.3"/>
  </r>
  <r>
    <x v="0"/>
    <n v="1185732"/>
    <x v="69"/>
    <x v="3"/>
    <x v="38"/>
    <s v="Des Moines"/>
    <x v="4"/>
    <n v="0.6"/>
    <n v="1000"/>
    <n v="600"/>
    <n v="300"/>
    <n v="0.5"/>
  </r>
  <r>
    <x v="0"/>
    <n v="1185732"/>
    <x v="69"/>
    <x v="3"/>
    <x v="38"/>
    <s v="Des Moines"/>
    <x v="5"/>
    <n v="0.5"/>
    <n v="2250"/>
    <n v="1125"/>
    <n v="450"/>
    <n v="0.4"/>
  </r>
  <r>
    <x v="0"/>
    <n v="1185732"/>
    <x v="70"/>
    <x v="3"/>
    <x v="38"/>
    <s v="Des Moines"/>
    <x v="0"/>
    <n v="0.6"/>
    <n v="4950"/>
    <n v="2970"/>
    <n v="891"/>
    <n v="0.3"/>
  </r>
  <r>
    <x v="0"/>
    <n v="1185732"/>
    <x v="70"/>
    <x v="3"/>
    <x v="38"/>
    <s v="Des Moines"/>
    <x v="1"/>
    <n v="0.4"/>
    <n v="2000"/>
    <n v="800"/>
    <n v="280"/>
    <n v="0.35"/>
  </r>
  <r>
    <x v="0"/>
    <n v="1185732"/>
    <x v="70"/>
    <x v="3"/>
    <x v="38"/>
    <s v="Des Moines"/>
    <x v="2"/>
    <n v="0.35000000000000003"/>
    <n v="1750"/>
    <n v="612.50000000000011"/>
    <n v="183.75000000000003"/>
    <n v="0.3"/>
  </r>
  <r>
    <x v="0"/>
    <n v="1185732"/>
    <x v="70"/>
    <x v="3"/>
    <x v="38"/>
    <s v="Des Moines"/>
    <x v="3"/>
    <n v="0.35000000000000003"/>
    <n v="1500"/>
    <n v="525"/>
    <n v="157.5"/>
    <n v="0.3"/>
  </r>
  <r>
    <x v="0"/>
    <n v="1185732"/>
    <x v="70"/>
    <x v="3"/>
    <x v="38"/>
    <s v="Des Moines"/>
    <x v="4"/>
    <n v="0.44999999999999996"/>
    <n v="1750"/>
    <n v="787.49999999999989"/>
    <n v="393.74999999999994"/>
    <n v="0.5"/>
  </r>
  <r>
    <x v="0"/>
    <n v="1185732"/>
    <x v="70"/>
    <x v="3"/>
    <x v="38"/>
    <s v="Des Moines"/>
    <x v="5"/>
    <n v="0.49999999999999994"/>
    <n v="3000"/>
    <n v="1499.9999999999998"/>
    <n v="599.99999999999989"/>
    <n v="0.4"/>
  </r>
  <r>
    <x v="0"/>
    <n v="1185732"/>
    <x v="71"/>
    <x v="3"/>
    <x v="38"/>
    <s v="Des Moines"/>
    <x v="0"/>
    <n v="0.35000000000000003"/>
    <n v="5500"/>
    <n v="1925.0000000000002"/>
    <n v="577.5"/>
    <n v="0.3"/>
  </r>
  <r>
    <x v="0"/>
    <n v="1185732"/>
    <x v="71"/>
    <x v="3"/>
    <x v="38"/>
    <s v="Des Moines"/>
    <x v="1"/>
    <n v="0.3000000000000001"/>
    <n v="3000"/>
    <n v="900.00000000000034"/>
    <n v="315.00000000000011"/>
    <n v="0.35"/>
  </r>
  <r>
    <x v="0"/>
    <n v="1185732"/>
    <x v="71"/>
    <x v="3"/>
    <x v="38"/>
    <s v="Des Moines"/>
    <x v="2"/>
    <n v="0.25000000000000006"/>
    <n v="2000"/>
    <n v="500.00000000000011"/>
    <n v="150.00000000000003"/>
    <n v="0.3"/>
  </r>
  <r>
    <x v="0"/>
    <n v="1185732"/>
    <x v="71"/>
    <x v="3"/>
    <x v="38"/>
    <s v="Des Moines"/>
    <x v="3"/>
    <n v="0.25000000000000006"/>
    <n v="1750"/>
    <n v="437.50000000000011"/>
    <n v="131.25000000000003"/>
    <n v="0.3"/>
  </r>
  <r>
    <x v="0"/>
    <n v="1185732"/>
    <x v="71"/>
    <x v="3"/>
    <x v="38"/>
    <s v="Des Moines"/>
    <x v="4"/>
    <n v="0.35000000000000003"/>
    <n v="1750"/>
    <n v="612.50000000000011"/>
    <n v="306.25000000000006"/>
    <n v="0.5"/>
  </r>
  <r>
    <x v="0"/>
    <n v="1185732"/>
    <x v="71"/>
    <x v="3"/>
    <x v="38"/>
    <s v="Des Moines"/>
    <x v="5"/>
    <n v="0.55000000000000004"/>
    <n v="3250"/>
    <n v="1787.5000000000002"/>
    <n v="715.00000000000011"/>
    <n v="0.4"/>
  </r>
  <r>
    <x v="0"/>
    <n v="1185732"/>
    <x v="72"/>
    <x v="3"/>
    <x v="38"/>
    <s v="Des Moines"/>
    <x v="0"/>
    <n v="0.5"/>
    <n v="5500"/>
    <n v="2750"/>
    <n v="825"/>
    <n v="0.3"/>
  </r>
  <r>
    <x v="0"/>
    <n v="1185732"/>
    <x v="72"/>
    <x v="3"/>
    <x v="38"/>
    <s v="Des Moines"/>
    <x v="1"/>
    <n v="0.45000000000000007"/>
    <n v="3000"/>
    <n v="1350.0000000000002"/>
    <n v="472.50000000000006"/>
    <n v="0.35"/>
  </r>
  <r>
    <x v="0"/>
    <n v="1185732"/>
    <x v="72"/>
    <x v="3"/>
    <x v="38"/>
    <s v="Des Moines"/>
    <x v="2"/>
    <n v="0.4"/>
    <n v="2250"/>
    <n v="900"/>
    <n v="270"/>
    <n v="0.3"/>
  </r>
  <r>
    <x v="0"/>
    <n v="1185732"/>
    <x v="72"/>
    <x v="3"/>
    <x v="38"/>
    <s v="Des Moines"/>
    <x v="3"/>
    <n v="0.4"/>
    <n v="1750"/>
    <n v="700"/>
    <n v="210"/>
    <n v="0.3"/>
  </r>
  <r>
    <x v="0"/>
    <n v="1185732"/>
    <x v="72"/>
    <x v="3"/>
    <x v="38"/>
    <s v="Des Moines"/>
    <x v="4"/>
    <n v="0.5"/>
    <n v="2000"/>
    <n v="1000"/>
    <n v="500"/>
    <n v="0.5"/>
  </r>
  <r>
    <x v="0"/>
    <n v="1185732"/>
    <x v="72"/>
    <x v="3"/>
    <x v="38"/>
    <s v="Des Moines"/>
    <x v="5"/>
    <n v="0.55000000000000004"/>
    <n v="3750"/>
    <n v="2062.5"/>
    <n v="825"/>
    <n v="0.4"/>
  </r>
  <r>
    <x v="0"/>
    <n v="1185732"/>
    <x v="73"/>
    <x v="3"/>
    <x v="38"/>
    <s v="Des Moines"/>
    <x v="0"/>
    <n v="0.5"/>
    <n v="5250"/>
    <n v="2625"/>
    <n v="787.5"/>
    <n v="0.3"/>
  </r>
  <r>
    <x v="0"/>
    <n v="1185732"/>
    <x v="73"/>
    <x v="3"/>
    <x v="38"/>
    <s v="Des Moines"/>
    <x v="1"/>
    <n v="0.45000000000000007"/>
    <n v="3000"/>
    <n v="1350.0000000000002"/>
    <n v="472.50000000000006"/>
    <n v="0.35"/>
  </r>
  <r>
    <x v="0"/>
    <n v="1185732"/>
    <x v="73"/>
    <x v="3"/>
    <x v="38"/>
    <s v="Des Moines"/>
    <x v="2"/>
    <n v="0.4"/>
    <n v="2250"/>
    <n v="900"/>
    <n v="270"/>
    <n v="0.3"/>
  </r>
  <r>
    <x v="0"/>
    <n v="1185732"/>
    <x v="73"/>
    <x v="3"/>
    <x v="38"/>
    <s v="Des Moines"/>
    <x v="3"/>
    <n v="0.4"/>
    <n v="2000"/>
    <n v="800"/>
    <n v="240"/>
    <n v="0.3"/>
  </r>
  <r>
    <x v="0"/>
    <n v="1185732"/>
    <x v="73"/>
    <x v="3"/>
    <x v="38"/>
    <s v="Des Moines"/>
    <x v="4"/>
    <n v="0.5"/>
    <n v="1750"/>
    <n v="875"/>
    <n v="437.5"/>
    <n v="0.5"/>
  </r>
  <r>
    <x v="0"/>
    <n v="1185732"/>
    <x v="73"/>
    <x v="3"/>
    <x v="38"/>
    <s v="Des Moines"/>
    <x v="5"/>
    <n v="0.55000000000000004"/>
    <n v="3500"/>
    <n v="1925.0000000000002"/>
    <n v="770.00000000000011"/>
    <n v="0.4"/>
  </r>
  <r>
    <x v="0"/>
    <n v="1185732"/>
    <x v="74"/>
    <x v="3"/>
    <x v="38"/>
    <s v="Des Moines"/>
    <x v="0"/>
    <n v="0.35000000000000003"/>
    <n v="4750"/>
    <n v="1662.5000000000002"/>
    <n v="498.75000000000006"/>
    <n v="0.3"/>
  </r>
  <r>
    <x v="0"/>
    <n v="1185732"/>
    <x v="74"/>
    <x v="3"/>
    <x v="38"/>
    <s v="Des Moines"/>
    <x v="1"/>
    <n v="0.3000000000000001"/>
    <n v="2500"/>
    <n v="750.00000000000023"/>
    <n v="262.50000000000006"/>
    <n v="0.35"/>
  </r>
  <r>
    <x v="0"/>
    <n v="1185732"/>
    <x v="74"/>
    <x v="3"/>
    <x v="38"/>
    <s v="Des Moines"/>
    <x v="2"/>
    <n v="0.25000000000000006"/>
    <n v="1500"/>
    <n v="375.00000000000006"/>
    <n v="112.50000000000001"/>
    <n v="0.3"/>
  </r>
  <r>
    <x v="0"/>
    <n v="1185732"/>
    <x v="74"/>
    <x v="3"/>
    <x v="38"/>
    <s v="Des Moines"/>
    <x v="3"/>
    <n v="0.25000000000000006"/>
    <n v="1250"/>
    <n v="312.50000000000006"/>
    <n v="93.750000000000014"/>
    <n v="0.3"/>
  </r>
  <r>
    <x v="0"/>
    <n v="1185732"/>
    <x v="74"/>
    <x v="3"/>
    <x v="38"/>
    <s v="Des Moines"/>
    <x v="4"/>
    <n v="0.35000000000000003"/>
    <n v="1250"/>
    <n v="437.50000000000006"/>
    <n v="218.75000000000003"/>
    <n v="0.5"/>
  </r>
  <r>
    <x v="0"/>
    <n v="1185732"/>
    <x v="74"/>
    <x v="3"/>
    <x v="38"/>
    <s v="Des Moines"/>
    <x v="5"/>
    <n v="0.4"/>
    <n v="2000"/>
    <n v="800"/>
    <n v="320"/>
    <n v="0.4"/>
  </r>
  <r>
    <x v="0"/>
    <n v="1185732"/>
    <x v="75"/>
    <x v="3"/>
    <x v="38"/>
    <s v="Des Moines"/>
    <x v="0"/>
    <n v="0.44999999999999996"/>
    <n v="3750"/>
    <n v="1687.4999999999998"/>
    <n v="506.24999999999989"/>
    <n v="0.3"/>
  </r>
  <r>
    <x v="0"/>
    <n v="1185732"/>
    <x v="75"/>
    <x v="3"/>
    <x v="38"/>
    <s v="Des Moines"/>
    <x v="1"/>
    <n v="0.35000000000000003"/>
    <n v="2250"/>
    <n v="787.50000000000011"/>
    <n v="275.625"/>
    <n v="0.35"/>
  </r>
  <r>
    <x v="0"/>
    <n v="1185732"/>
    <x v="75"/>
    <x v="3"/>
    <x v="38"/>
    <s v="Des Moines"/>
    <x v="2"/>
    <n v="0.35000000000000003"/>
    <n v="1250"/>
    <n v="437.50000000000006"/>
    <n v="131.25"/>
    <n v="0.3"/>
  </r>
  <r>
    <x v="0"/>
    <n v="1185732"/>
    <x v="75"/>
    <x v="3"/>
    <x v="38"/>
    <s v="Des Moines"/>
    <x v="3"/>
    <n v="0.35000000000000003"/>
    <n v="1250"/>
    <n v="437.50000000000006"/>
    <n v="131.25"/>
    <n v="0.3"/>
  </r>
  <r>
    <x v="0"/>
    <n v="1185732"/>
    <x v="75"/>
    <x v="3"/>
    <x v="38"/>
    <s v="Des Moines"/>
    <x v="4"/>
    <n v="0.44999999999999996"/>
    <n v="1250"/>
    <n v="562.5"/>
    <n v="281.25"/>
    <n v="0.5"/>
  </r>
  <r>
    <x v="0"/>
    <n v="1185732"/>
    <x v="75"/>
    <x v="3"/>
    <x v="38"/>
    <s v="Des Moines"/>
    <x v="5"/>
    <n v="0.49999999999999983"/>
    <n v="2500"/>
    <n v="1249.9999999999995"/>
    <n v="499.99999999999983"/>
    <n v="0.4"/>
  </r>
  <r>
    <x v="0"/>
    <n v="1185732"/>
    <x v="76"/>
    <x v="3"/>
    <x v="38"/>
    <s v="Des Moines"/>
    <x v="0"/>
    <n v="0.44999999999999996"/>
    <n v="4000"/>
    <n v="1799.9999999999998"/>
    <n v="539.99999999999989"/>
    <n v="0.3"/>
  </r>
  <r>
    <x v="0"/>
    <n v="1185732"/>
    <x v="76"/>
    <x v="3"/>
    <x v="38"/>
    <s v="Des Moines"/>
    <x v="1"/>
    <n v="0.35000000000000003"/>
    <n v="3000"/>
    <n v="1050"/>
    <n v="367.5"/>
    <n v="0.35"/>
  </r>
  <r>
    <x v="0"/>
    <n v="1185732"/>
    <x v="76"/>
    <x v="3"/>
    <x v="38"/>
    <s v="Des Moines"/>
    <x v="2"/>
    <n v="0.35000000000000003"/>
    <n v="2450"/>
    <n v="857.50000000000011"/>
    <n v="257.25"/>
    <n v="0.3"/>
  </r>
  <r>
    <x v="0"/>
    <n v="1185732"/>
    <x v="76"/>
    <x v="3"/>
    <x v="38"/>
    <s v="Des Moines"/>
    <x v="3"/>
    <n v="0.35000000000000003"/>
    <n v="2250"/>
    <n v="787.50000000000011"/>
    <n v="236.25000000000003"/>
    <n v="0.3"/>
  </r>
  <r>
    <x v="0"/>
    <n v="1185732"/>
    <x v="76"/>
    <x v="3"/>
    <x v="38"/>
    <s v="Des Moines"/>
    <x v="4"/>
    <n v="0.6"/>
    <n v="2000"/>
    <n v="1200"/>
    <n v="600"/>
    <n v="0.5"/>
  </r>
  <r>
    <x v="0"/>
    <n v="1185732"/>
    <x v="76"/>
    <x v="3"/>
    <x v="38"/>
    <s v="Des Moines"/>
    <x v="5"/>
    <n v="0.64999999999999991"/>
    <n v="3000"/>
    <n v="1949.9999999999998"/>
    <n v="780"/>
    <n v="0.4"/>
  </r>
  <r>
    <x v="0"/>
    <n v="1185732"/>
    <x v="77"/>
    <x v="3"/>
    <x v="38"/>
    <s v="Des Moines"/>
    <x v="0"/>
    <n v="0.6"/>
    <n v="5500"/>
    <n v="3300"/>
    <n v="990"/>
    <n v="0.3"/>
  </r>
  <r>
    <x v="0"/>
    <n v="1185732"/>
    <x v="77"/>
    <x v="3"/>
    <x v="38"/>
    <s v="Des Moines"/>
    <x v="1"/>
    <n v="0.5"/>
    <n v="3500"/>
    <n v="1750"/>
    <n v="612.5"/>
    <n v="0.35"/>
  </r>
  <r>
    <x v="0"/>
    <n v="1185732"/>
    <x v="77"/>
    <x v="3"/>
    <x v="38"/>
    <s v="Des Moines"/>
    <x v="2"/>
    <n v="0.5"/>
    <n v="3000"/>
    <n v="1500"/>
    <n v="450"/>
    <n v="0.3"/>
  </r>
  <r>
    <x v="0"/>
    <n v="1185732"/>
    <x v="77"/>
    <x v="3"/>
    <x v="38"/>
    <s v="Des Moines"/>
    <x v="3"/>
    <n v="0.5"/>
    <n v="2500"/>
    <n v="1250"/>
    <n v="375"/>
    <n v="0.3"/>
  </r>
  <r>
    <x v="0"/>
    <n v="1185732"/>
    <x v="77"/>
    <x v="3"/>
    <x v="38"/>
    <s v="Des Moines"/>
    <x v="4"/>
    <n v="0.6"/>
    <n v="2500"/>
    <n v="1500"/>
    <n v="750"/>
    <n v="0.5"/>
  </r>
  <r>
    <x v="0"/>
    <n v="1185732"/>
    <x v="77"/>
    <x v="3"/>
    <x v="38"/>
    <s v="Des Moines"/>
    <x v="5"/>
    <n v="0.64999999999999991"/>
    <n v="3500"/>
    <n v="2274.9999999999995"/>
    <n v="909.99999999999989"/>
    <n v="0.4"/>
  </r>
  <r>
    <x v="0"/>
    <n v="1185732"/>
    <x v="136"/>
    <x v="3"/>
    <x v="39"/>
    <s v="Milwaukee"/>
    <x v="0"/>
    <n v="0.35000000000000003"/>
    <n v="5000"/>
    <n v="1750.0000000000002"/>
    <n v="700.00000000000011"/>
    <n v="0.4"/>
  </r>
  <r>
    <x v="0"/>
    <n v="1185732"/>
    <x v="136"/>
    <x v="3"/>
    <x v="39"/>
    <s v="Milwaukee"/>
    <x v="1"/>
    <n v="0.35000000000000003"/>
    <n v="3000"/>
    <n v="1050"/>
    <n v="420"/>
    <n v="0.4"/>
  </r>
  <r>
    <x v="0"/>
    <n v="1185732"/>
    <x v="136"/>
    <x v="3"/>
    <x v="39"/>
    <s v="Milwaukee"/>
    <x v="2"/>
    <n v="0.25000000000000006"/>
    <n v="3000"/>
    <n v="750.00000000000011"/>
    <n v="262.5"/>
    <n v="0.35"/>
  </r>
  <r>
    <x v="0"/>
    <n v="1185732"/>
    <x v="136"/>
    <x v="3"/>
    <x v="39"/>
    <s v="Milwaukee"/>
    <x v="3"/>
    <n v="0.30000000000000004"/>
    <n v="1500"/>
    <n v="450.00000000000006"/>
    <n v="157.5"/>
    <n v="0.35"/>
  </r>
  <r>
    <x v="0"/>
    <n v="1185732"/>
    <x v="136"/>
    <x v="3"/>
    <x v="39"/>
    <s v="Milwaukee"/>
    <x v="4"/>
    <n v="0.44999999999999996"/>
    <n v="2000"/>
    <n v="899.99999999999989"/>
    <n v="269.99999999999994"/>
    <n v="0.3"/>
  </r>
  <r>
    <x v="0"/>
    <n v="1185732"/>
    <x v="136"/>
    <x v="3"/>
    <x v="39"/>
    <s v="Milwaukee"/>
    <x v="5"/>
    <n v="0.35000000000000003"/>
    <n v="3000"/>
    <n v="1050"/>
    <n v="420"/>
    <n v="0.4"/>
  </r>
  <r>
    <x v="0"/>
    <n v="1185732"/>
    <x v="79"/>
    <x v="3"/>
    <x v="39"/>
    <s v="Milwaukee"/>
    <x v="0"/>
    <n v="0.35000000000000003"/>
    <n v="5500"/>
    <n v="1925.0000000000002"/>
    <n v="770.00000000000011"/>
    <n v="0.4"/>
  </r>
  <r>
    <x v="0"/>
    <n v="1185732"/>
    <x v="79"/>
    <x v="3"/>
    <x v="39"/>
    <s v="Milwaukee"/>
    <x v="1"/>
    <n v="0.35000000000000003"/>
    <n v="2000"/>
    <n v="700.00000000000011"/>
    <n v="280.00000000000006"/>
    <n v="0.4"/>
  </r>
  <r>
    <x v="0"/>
    <n v="1185732"/>
    <x v="79"/>
    <x v="3"/>
    <x v="39"/>
    <s v="Milwaukee"/>
    <x v="2"/>
    <n v="0.25000000000000006"/>
    <n v="2500"/>
    <n v="625.00000000000011"/>
    <n v="218.75000000000003"/>
    <n v="0.35"/>
  </r>
  <r>
    <x v="0"/>
    <n v="1185732"/>
    <x v="79"/>
    <x v="3"/>
    <x v="39"/>
    <s v="Milwaukee"/>
    <x v="3"/>
    <n v="0.30000000000000004"/>
    <n v="1250"/>
    <n v="375.00000000000006"/>
    <n v="131.25"/>
    <n v="0.35"/>
  </r>
  <r>
    <x v="0"/>
    <n v="1185732"/>
    <x v="79"/>
    <x v="3"/>
    <x v="39"/>
    <s v="Milwaukee"/>
    <x v="4"/>
    <n v="0.44999999999999996"/>
    <n v="2000"/>
    <n v="899.99999999999989"/>
    <n v="269.99999999999994"/>
    <n v="0.3"/>
  </r>
  <r>
    <x v="0"/>
    <n v="1185732"/>
    <x v="79"/>
    <x v="3"/>
    <x v="39"/>
    <s v="Milwaukee"/>
    <x v="5"/>
    <n v="0.19999999999999996"/>
    <n v="3000"/>
    <n v="599.99999999999989"/>
    <n v="239.99999999999997"/>
    <n v="0.4"/>
  </r>
  <r>
    <x v="0"/>
    <n v="1185732"/>
    <x v="137"/>
    <x v="3"/>
    <x v="39"/>
    <s v="Milwaukee"/>
    <x v="0"/>
    <n v="0.25000000000000006"/>
    <n v="5200"/>
    <n v="1300.0000000000002"/>
    <n v="520.00000000000011"/>
    <n v="0.4"/>
  </r>
  <r>
    <x v="0"/>
    <n v="1185732"/>
    <x v="137"/>
    <x v="3"/>
    <x v="39"/>
    <s v="Milwaukee"/>
    <x v="1"/>
    <n v="0.25000000000000006"/>
    <n v="2250"/>
    <n v="562.50000000000011"/>
    <n v="225.00000000000006"/>
    <n v="0.4"/>
  </r>
  <r>
    <x v="0"/>
    <n v="1185732"/>
    <x v="137"/>
    <x v="3"/>
    <x v="39"/>
    <s v="Milwaukee"/>
    <x v="2"/>
    <n v="0.15000000000000002"/>
    <n v="2750"/>
    <n v="412.50000000000006"/>
    <n v="144.375"/>
    <n v="0.35"/>
  </r>
  <r>
    <x v="0"/>
    <n v="1185732"/>
    <x v="137"/>
    <x v="3"/>
    <x v="39"/>
    <s v="Milwaukee"/>
    <x v="3"/>
    <n v="0.19999999999999996"/>
    <n v="1250"/>
    <n v="249.99999999999994"/>
    <n v="87.499999999999972"/>
    <n v="0.35"/>
  </r>
  <r>
    <x v="0"/>
    <n v="1185732"/>
    <x v="137"/>
    <x v="3"/>
    <x v="39"/>
    <s v="Milwaukee"/>
    <x v="4"/>
    <n v="0.35000000000000003"/>
    <n v="1750"/>
    <n v="612.50000000000011"/>
    <n v="183.75000000000003"/>
    <n v="0.3"/>
  </r>
  <r>
    <x v="0"/>
    <n v="1185732"/>
    <x v="137"/>
    <x v="3"/>
    <x v="39"/>
    <s v="Milwaukee"/>
    <x v="5"/>
    <n v="0.25000000000000006"/>
    <n v="2750"/>
    <n v="687.50000000000011"/>
    <n v="275.00000000000006"/>
    <n v="0.4"/>
  </r>
  <r>
    <x v="0"/>
    <n v="1185732"/>
    <x v="138"/>
    <x v="3"/>
    <x v="39"/>
    <s v="Milwaukee"/>
    <x v="0"/>
    <n v="0.25000000000000006"/>
    <n v="5000"/>
    <n v="1250.0000000000002"/>
    <n v="500.00000000000011"/>
    <n v="0.4"/>
  </r>
  <r>
    <x v="0"/>
    <n v="1185732"/>
    <x v="138"/>
    <x v="3"/>
    <x v="39"/>
    <s v="Milwaukee"/>
    <x v="1"/>
    <n v="0.25000000000000006"/>
    <n v="2000"/>
    <n v="500.00000000000011"/>
    <n v="200.00000000000006"/>
    <n v="0.4"/>
  </r>
  <r>
    <x v="0"/>
    <n v="1185732"/>
    <x v="138"/>
    <x v="3"/>
    <x v="39"/>
    <s v="Milwaukee"/>
    <x v="2"/>
    <n v="0.15000000000000002"/>
    <n v="2000"/>
    <n v="300.00000000000006"/>
    <n v="105.00000000000001"/>
    <n v="0.35"/>
  </r>
  <r>
    <x v="0"/>
    <n v="1185732"/>
    <x v="138"/>
    <x v="3"/>
    <x v="39"/>
    <s v="Milwaukee"/>
    <x v="3"/>
    <n v="0.19999999999999996"/>
    <n v="1250"/>
    <n v="249.99999999999994"/>
    <n v="87.499999999999972"/>
    <n v="0.35"/>
  </r>
  <r>
    <x v="0"/>
    <n v="1185732"/>
    <x v="138"/>
    <x v="3"/>
    <x v="39"/>
    <s v="Milwaukee"/>
    <x v="4"/>
    <n v="0.65"/>
    <n v="1500"/>
    <n v="975"/>
    <n v="292.5"/>
    <n v="0.3"/>
  </r>
  <r>
    <x v="0"/>
    <n v="1185732"/>
    <x v="138"/>
    <x v="3"/>
    <x v="39"/>
    <s v="Milwaukee"/>
    <x v="5"/>
    <n v="0.5"/>
    <n v="2750"/>
    <n v="1375"/>
    <n v="550"/>
    <n v="0.4"/>
  </r>
  <r>
    <x v="0"/>
    <n v="1185732"/>
    <x v="139"/>
    <x v="3"/>
    <x v="39"/>
    <s v="Milwaukee"/>
    <x v="0"/>
    <n v="0.6"/>
    <n v="5450"/>
    <n v="3270"/>
    <n v="1308"/>
    <n v="0.4"/>
  </r>
  <r>
    <x v="0"/>
    <n v="1185732"/>
    <x v="139"/>
    <x v="3"/>
    <x v="39"/>
    <s v="Milwaukee"/>
    <x v="1"/>
    <n v="0.4"/>
    <n v="2500"/>
    <n v="1000"/>
    <n v="400"/>
    <n v="0.4"/>
  </r>
  <r>
    <x v="0"/>
    <n v="1185732"/>
    <x v="139"/>
    <x v="3"/>
    <x v="39"/>
    <s v="Milwaukee"/>
    <x v="2"/>
    <n v="0.35000000000000003"/>
    <n v="2250"/>
    <n v="787.50000000000011"/>
    <n v="275.625"/>
    <n v="0.35"/>
  </r>
  <r>
    <x v="0"/>
    <n v="1185732"/>
    <x v="139"/>
    <x v="3"/>
    <x v="39"/>
    <s v="Milwaukee"/>
    <x v="3"/>
    <n v="0.35000000000000003"/>
    <n v="1750"/>
    <n v="612.50000000000011"/>
    <n v="214.37500000000003"/>
    <n v="0.35"/>
  </r>
  <r>
    <x v="0"/>
    <n v="1185732"/>
    <x v="139"/>
    <x v="3"/>
    <x v="39"/>
    <s v="Milwaukee"/>
    <x v="4"/>
    <n v="0.44999999999999996"/>
    <n v="2000"/>
    <n v="899.99999999999989"/>
    <n v="269.99999999999994"/>
    <n v="0.3"/>
  </r>
  <r>
    <x v="0"/>
    <n v="1185732"/>
    <x v="139"/>
    <x v="3"/>
    <x v="39"/>
    <s v="Milwaukee"/>
    <x v="5"/>
    <n v="0.54999999999999993"/>
    <n v="3250"/>
    <n v="1787.4999999999998"/>
    <n v="715"/>
    <n v="0.4"/>
  </r>
  <r>
    <x v="0"/>
    <n v="1185732"/>
    <x v="83"/>
    <x v="3"/>
    <x v="39"/>
    <s v="Milwaukee"/>
    <x v="0"/>
    <n v="0.4"/>
    <n v="5750"/>
    <n v="2300"/>
    <n v="920"/>
    <n v="0.4"/>
  </r>
  <r>
    <x v="0"/>
    <n v="1185732"/>
    <x v="83"/>
    <x v="3"/>
    <x v="39"/>
    <s v="Milwaukee"/>
    <x v="1"/>
    <n v="0.35000000000000009"/>
    <n v="3250"/>
    <n v="1137.5000000000002"/>
    <n v="455.00000000000011"/>
    <n v="0.4"/>
  </r>
  <r>
    <x v="0"/>
    <n v="1185732"/>
    <x v="83"/>
    <x v="3"/>
    <x v="39"/>
    <s v="Milwaukee"/>
    <x v="2"/>
    <n v="0.30000000000000004"/>
    <n v="2000"/>
    <n v="600.00000000000011"/>
    <n v="210.00000000000003"/>
    <n v="0.35"/>
  </r>
  <r>
    <x v="0"/>
    <n v="1185732"/>
    <x v="83"/>
    <x v="3"/>
    <x v="39"/>
    <s v="Milwaukee"/>
    <x v="3"/>
    <n v="0.30000000000000004"/>
    <n v="1750"/>
    <n v="525.00000000000011"/>
    <n v="183.75000000000003"/>
    <n v="0.35"/>
  </r>
  <r>
    <x v="0"/>
    <n v="1185732"/>
    <x v="83"/>
    <x v="3"/>
    <x v="39"/>
    <s v="Milwaukee"/>
    <x v="4"/>
    <n v="0.4"/>
    <n v="1750"/>
    <n v="700"/>
    <n v="210"/>
    <n v="0.3"/>
  </r>
  <r>
    <x v="0"/>
    <n v="1185732"/>
    <x v="83"/>
    <x v="3"/>
    <x v="39"/>
    <s v="Milwaukee"/>
    <x v="5"/>
    <n v="0.60000000000000009"/>
    <n v="3250"/>
    <n v="1950.0000000000002"/>
    <n v="780.00000000000011"/>
    <n v="0.4"/>
  </r>
  <r>
    <x v="0"/>
    <n v="1185732"/>
    <x v="140"/>
    <x v="3"/>
    <x v="39"/>
    <s v="Milwaukee"/>
    <x v="0"/>
    <n v="0.55000000000000004"/>
    <n v="5500"/>
    <n v="3025.0000000000005"/>
    <n v="1210.0000000000002"/>
    <n v="0.4"/>
  </r>
  <r>
    <x v="0"/>
    <n v="1185732"/>
    <x v="140"/>
    <x v="3"/>
    <x v="39"/>
    <s v="Milwaukee"/>
    <x v="1"/>
    <n v="0.50000000000000011"/>
    <n v="3000"/>
    <n v="1500.0000000000002"/>
    <n v="600.00000000000011"/>
    <n v="0.4"/>
  </r>
  <r>
    <x v="0"/>
    <n v="1185732"/>
    <x v="140"/>
    <x v="3"/>
    <x v="39"/>
    <s v="Milwaukee"/>
    <x v="2"/>
    <n v="0.45"/>
    <n v="2250"/>
    <n v="1012.5"/>
    <n v="354.375"/>
    <n v="0.35"/>
  </r>
  <r>
    <x v="0"/>
    <n v="1185732"/>
    <x v="140"/>
    <x v="3"/>
    <x v="39"/>
    <s v="Milwaukee"/>
    <x v="3"/>
    <n v="0.45"/>
    <n v="1750"/>
    <n v="787.5"/>
    <n v="275.625"/>
    <n v="0.35"/>
  </r>
  <r>
    <x v="0"/>
    <n v="1185732"/>
    <x v="140"/>
    <x v="3"/>
    <x v="39"/>
    <s v="Milwaukee"/>
    <x v="4"/>
    <n v="0.55000000000000004"/>
    <n v="2000"/>
    <n v="1100"/>
    <n v="330"/>
    <n v="0.3"/>
  </r>
  <r>
    <x v="0"/>
    <n v="1185732"/>
    <x v="140"/>
    <x v="3"/>
    <x v="39"/>
    <s v="Milwaukee"/>
    <x v="5"/>
    <n v="0.60000000000000009"/>
    <n v="3750"/>
    <n v="2250.0000000000005"/>
    <n v="900.00000000000023"/>
    <n v="0.4"/>
  </r>
  <r>
    <x v="0"/>
    <n v="1185732"/>
    <x v="141"/>
    <x v="3"/>
    <x v="39"/>
    <s v="Milwaukee"/>
    <x v="0"/>
    <n v="0.5"/>
    <n v="5250"/>
    <n v="2625"/>
    <n v="1050"/>
    <n v="0.4"/>
  </r>
  <r>
    <x v="0"/>
    <n v="1185732"/>
    <x v="141"/>
    <x v="3"/>
    <x v="39"/>
    <s v="Milwaukee"/>
    <x v="1"/>
    <n v="0.45000000000000007"/>
    <n v="3000"/>
    <n v="1350.0000000000002"/>
    <n v="540.00000000000011"/>
    <n v="0.4"/>
  </r>
  <r>
    <x v="0"/>
    <n v="1185732"/>
    <x v="141"/>
    <x v="3"/>
    <x v="39"/>
    <s v="Milwaukee"/>
    <x v="2"/>
    <n v="0.4"/>
    <n v="2250"/>
    <n v="900"/>
    <n v="315"/>
    <n v="0.35"/>
  </r>
  <r>
    <x v="0"/>
    <n v="1185732"/>
    <x v="141"/>
    <x v="3"/>
    <x v="39"/>
    <s v="Milwaukee"/>
    <x v="3"/>
    <n v="0.4"/>
    <n v="2000"/>
    <n v="800"/>
    <n v="280"/>
    <n v="0.35"/>
  </r>
  <r>
    <x v="0"/>
    <n v="1185732"/>
    <x v="141"/>
    <x v="3"/>
    <x v="39"/>
    <s v="Milwaukee"/>
    <x v="4"/>
    <n v="0.5"/>
    <n v="1750"/>
    <n v="875"/>
    <n v="262.5"/>
    <n v="0.3"/>
  </r>
  <r>
    <x v="0"/>
    <n v="1185732"/>
    <x v="141"/>
    <x v="3"/>
    <x v="39"/>
    <s v="Milwaukee"/>
    <x v="5"/>
    <n v="0.55000000000000004"/>
    <n v="3500"/>
    <n v="1925.0000000000002"/>
    <n v="770.00000000000011"/>
    <n v="0.4"/>
  </r>
  <r>
    <x v="0"/>
    <n v="1185732"/>
    <x v="142"/>
    <x v="3"/>
    <x v="39"/>
    <s v="Milwaukee"/>
    <x v="0"/>
    <n v="0.35000000000000003"/>
    <n v="4750"/>
    <n v="1662.5000000000002"/>
    <n v="665.00000000000011"/>
    <n v="0.4"/>
  </r>
  <r>
    <x v="0"/>
    <n v="1185732"/>
    <x v="142"/>
    <x v="3"/>
    <x v="39"/>
    <s v="Milwaukee"/>
    <x v="1"/>
    <n v="0.3000000000000001"/>
    <n v="2750"/>
    <n v="825.00000000000023"/>
    <n v="330.00000000000011"/>
    <n v="0.4"/>
  </r>
  <r>
    <x v="0"/>
    <n v="1185732"/>
    <x v="142"/>
    <x v="3"/>
    <x v="39"/>
    <s v="Milwaukee"/>
    <x v="2"/>
    <n v="0.25000000000000006"/>
    <n v="1750"/>
    <n v="437.50000000000011"/>
    <n v="153.12500000000003"/>
    <n v="0.35"/>
  </r>
  <r>
    <x v="0"/>
    <n v="1185732"/>
    <x v="142"/>
    <x v="3"/>
    <x v="39"/>
    <s v="Milwaukee"/>
    <x v="3"/>
    <n v="0.25000000000000006"/>
    <n v="1500"/>
    <n v="375.00000000000006"/>
    <n v="131.25"/>
    <n v="0.35"/>
  </r>
  <r>
    <x v="0"/>
    <n v="1185732"/>
    <x v="142"/>
    <x v="3"/>
    <x v="39"/>
    <s v="Milwaukee"/>
    <x v="4"/>
    <n v="0.35000000000000003"/>
    <n v="1500"/>
    <n v="525"/>
    <n v="157.5"/>
    <n v="0.3"/>
  </r>
  <r>
    <x v="0"/>
    <n v="1185732"/>
    <x v="142"/>
    <x v="3"/>
    <x v="39"/>
    <s v="Milwaukee"/>
    <x v="5"/>
    <n v="0.4"/>
    <n v="2250"/>
    <n v="900"/>
    <n v="360"/>
    <n v="0.4"/>
  </r>
  <r>
    <x v="0"/>
    <n v="1185732"/>
    <x v="87"/>
    <x v="3"/>
    <x v="39"/>
    <s v="Milwaukee"/>
    <x v="0"/>
    <n v="0.44999999999999996"/>
    <n v="4000"/>
    <n v="1799.9999999999998"/>
    <n v="720"/>
    <n v="0.4"/>
  </r>
  <r>
    <x v="0"/>
    <n v="1185732"/>
    <x v="87"/>
    <x v="3"/>
    <x v="39"/>
    <s v="Milwaukee"/>
    <x v="1"/>
    <n v="0.35000000000000003"/>
    <n v="2500"/>
    <n v="875.00000000000011"/>
    <n v="350.00000000000006"/>
    <n v="0.4"/>
  </r>
  <r>
    <x v="0"/>
    <n v="1185732"/>
    <x v="87"/>
    <x v="3"/>
    <x v="39"/>
    <s v="Milwaukee"/>
    <x v="2"/>
    <n v="0.35000000000000003"/>
    <n v="1500"/>
    <n v="525"/>
    <n v="183.75"/>
    <n v="0.35"/>
  </r>
  <r>
    <x v="0"/>
    <n v="1185732"/>
    <x v="87"/>
    <x v="3"/>
    <x v="39"/>
    <s v="Milwaukee"/>
    <x v="3"/>
    <n v="0.35000000000000003"/>
    <n v="1500"/>
    <n v="525"/>
    <n v="183.75"/>
    <n v="0.35"/>
  </r>
  <r>
    <x v="0"/>
    <n v="1185732"/>
    <x v="87"/>
    <x v="3"/>
    <x v="39"/>
    <s v="Milwaukee"/>
    <x v="4"/>
    <n v="0.44999999999999996"/>
    <n v="1500"/>
    <n v="674.99999999999989"/>
    <n v="202.49999999999997"/>
    <n v="0.3"/>
  </r>
  <r>
    <x v="0"/>
    <n v="1185732"/>
    <x v="87"/>
    <x v="3"/>
    <x v="39"/>
    <s v="Milwaukee"/>
    <x v="5"/>
    <n v="0.49999999999999983"/>
    <n v="2750"/>
    <n v="1374.9999999999995"/>
    <n v="549.99999999999989"/>
    <n v="0.4"/>
  </r>
  <r>
    <x v="0"/>
    <n v="1185732"/>
    <x v="143"/>
    <x v="3"/>
    <x v="39"/>
    <s v="Milwaukee"/>
    <x v="0"/>
    <n v="0.44999999999999996"/>
    <n v="4250"/>
    <n v="1912.4999999999998"/>
    <n v="765"/>
    <n v="0.4"/>
  </r>
  <r>
    <x v="0"/>
    <n v="1185732"/>
    <x v="143"/>
    <x v="3"/>
    <x v="39"/>
    <s v="Milwaukee"/>
    <x v="1"/>
    <n v="0.35000000000000003"/>
    <n v="3250"/>
    <n v="1137.5"/>
    <n v="455"/>
    <n v="0.4"/>
  </r>
  <r>
    <x v="0"/>
    <n v="1185732"/>
    <x v="143"/>
    <x v="3"/>
    <x v="39"/>
    <s v="Milwaukee"/>
    <x v="2"/>
    <n v="0.35000000000000003"/>
    <n v="2700"/>
    <n v="945.00000000000011"/>
    <n v="330.75"/>
    <n v="0.35"/>
  </r>
  <r>
    <x v="0"/>
    <n v="1185732"/>
    <x v="143"/>
    <x v="3"/>
    <x v="39"/>
    <s v="Milwaukee"/>
    <x v="3"/>
    <n v="0.35000000000000003"/>
    <n v="2750"/>
    <n v="962.50000000000011"/>
    <n v="336.875"/>
    <n v="0.35"/>
  </r>
  <r>
    <x v="0"/>
    <n v="1185732"/>
    <x v="143"/>
    <x v="3"/>
    <x v="39"/>
    <s v="Milwaukee"/>
    <x v="4"/>
    <n v="0.6"/>
    <n v="2500"/>
    <n v="1500"/>
    <n v="450"/>
    <n v="0.3"/>
  </r>
  <r>
    <x v="0"/>
    <n v="1185732"/>
    <x v="143"/>
    <x v="3"/>
    <x v="39"/>
    <s v="Milwaukee"/>
    <x v="5"/>
    <n v="0.64999999999999991"/>
    <n v="3500"/>
    <n v="2274.9999999999995"/>
    <n v="909.99999999999989"/>
    <n v="0.4"/>
  </r>
  <r>
    <x v="0"/>
    <n v="1185732"/>
    <x v="144"/>
    <x v="3"/>
    <x v="39"/>
    <s v="Milwaukee"/>
    <x v="0"/>
    <n v="0.6"/>
    <n v="6000"/>
    <n v="3600"/>
    <n v="1440"/>
    <n v="0.4"/>
  </r>
  <r>
    <x v="0"/>
    <n v="1185732"/>
    <x v="144"/>
    <x v="3"/>
    <x v="39"/>
    <s v="Milwaukee"/>
    <x v="1"/>
    <n v="0.5"/>
    <n v="4000"/>
    <n v="2000"/>
    <n v="800"/>
    <n v="0.4"/>
  </r>
  <r>
    <x v="0"/>
    <n v="1185732"/>
    <x v="144"/>
    <x v="3"/>
    <x v="39"/>
    <s v="Milwaukee"/>
    <x v="2"/>
    <n v="0.5"/>
    <n v="3500"/>
    <n v="1750"/>
    <n v="612.5"/>
    <n v="0.35"/>
  </r>
  <r>
    <x v="0"/>
    <n v="1185732"/>
    <x v="144"/>
    <x v="3"/>
    <x v="39"/>
    <s v="Milwaukee"/>
    <x v="3"/>
    <n v="0.5"/>
    <n v="3000"/>
    <n v="1500"/>
    <n v="525"/>
    <n v="0.35"/>
  </r>
  <r>
    <x v="0"/>
    <n v="1185732"/>
    <x v="144"/>
    <x v="3"/>
    <x v="39"/>
    <s v="Milwaukee"/>
    <x v="4"/>
    <n v="0.6"/>
    <n v="3000"/>
    <n v="1800"/>
    <n v="540"/>
    <n v="0.3"/>
  </r>
  <r>
    <x v="0"/>
    <n v="1185732"/>
    <x v="144"/>
    <x v="3"/>
    <x v="39"/>
    <s v="Milwaukee"/>
    <x v="5"/>
    <n v="0.64999999999999991"/>
    <n v="4000"/>
    <n v="2599.9999999999995"/>
    <n v="1039.9999999999998"/>
    <n v="0.4"/>
  </r>
  <r>
    <x v="0"/>
    <n v="1185732"/>
    <x v="102"/>
    <x v="3"/>
    <x v="40"/>
    <s v="Indianapolis"/>
    <x v="0"/>
    <n v="0.35000000000000003"/>
    <n v="5000"/>
    <n v="1750.0000000000002"/>
    <n v="700.00000000000011"/>
    <n v="0.4"/>
  </r>
  <r>
    <x v="0"/>
    <n v="1185732"/>
    <x v="102"/>
    <x v="3"/>
    <x v="40"/>
    <s v="Indianapolis"/>
    <x v="1"/>
    <n v="0.35000000000000003"/>
    <n v="3000"/>
    <n v="1050"/>
    <n v="420"/>
    <n v="0.4"/>
  </r>
  <r>
    <x v="0"/>
    <n v="1185732"/>
    <x v="102"/>
    <x v="3"/>
    <x v="40"/>
    <s v="Indianapolis"/>
    <x v="2"/>
    <n v="0.25000000000000006"/>
    <n v="3000"/>
    <n v="750.00000000000011"/>
    <n v="300.00000000000006"/>
    <n v="0.4"/>
  </r>
  <r>
    <x v="0"/>
    <n v="1185732"/>
    <x v="102"/>
    <x v="3"/>
    <x v="40"/>
    <s v="Indianapolis"/>
    <x v="3"/>
    <n v="0.30000000000000004"/>
    <n v="1500"/>
    <n v="450.00000000000006"/>
    <n v="180.00000000000003"/>
    <n v="0.4"/>
  </r>
  <r>
    <x v="0"/>
    <n v="1185732"/>
    <x v="102"/>
    <x v="3"/>
    <x v="40"/>
    <s v="Indianapolis"/>
    <x v="4"/>
    <n v="0.44999999999999996"/>
    <n v="2000"/>
    <n v="899.99999999999989"/>
    <n v="360"/>
    <n v="0.4"/>
  </r>
  <r>
    <x v="0"/>
    <n v="1185732"/>
    <x v="102"/>
    <x v="3"/>
    <x v="40"/>
    <s v="Indianapolis"/>
    <x v="5"/>
    <n v="0.35000000000000003"/>
    <n v="3000"/>
    <n v="1050"/>
    <n v="420"/>
    <n v="0.4"/>
  </r>
  <r>
    <x v="0"/>
    <n v="1185732"/>
    <x v="103"/>
    <x v="3"/>
    <x v="40"/>
    <s v="Indianapolis"/>
    <x v="0"/>
    <n v="0.35000000000000003"/>
    <n v="5500"/>
    <n v="1925.0000000000002"/>
    <n v="770.00000000000011"/>
    <n v="0.4"/>
  </r>
  <r>
    <x v="0"/>
    <n v="1185732"/>
    <x v="103"/>
    <x v="3"/>
    <x v="40"/>
    <s v="Indianapolis"/>
    <x v="1"/>
    <n v="0.4"/>
    <n v="2000"/>
    <n v="800"/>
    <n v="320"/>
    <n v="0.4"/>
  </r>
  <r>
    <x v="0"/>
    <n v="1185732"/>
    <x v="103"/>
    <x v="3"/>
    <x v="40"/>
    <s v="Indianapolis"/>
    <x v="2"/>
    <n v="0.30000000000000004"/>
    <n v="3000"/>
    <n v="900.00000000000011"/>
    <n v="360.00000000000006"/>
    <n v="0.4"/>
  </r>
  <r>
    <x v="0"/>
    <n v="1185732"/>
    <x v="103"/>
    <x v="3"/>
    <x v="40"/>
    <s v="Indianapolis"/>
    <x v="3"/>
    <n v="0.35000000000000003"/>
    <n v="1750"/>
    <n v="612.50000000000011"/>
    <n v="245.00000000000006"/>
    <n v="0.4"/>
  </r>
  <r>
    <x v="0"/>
    <n v="1185732"/>
    <x v="103"/>
    <x v="3"/>
    <x v="40"/>
    <s v="Indianapolis"/>
    <x v="4"/>
    <n v="0.49999999999999994"/>
    <n v="2500"/>
    <n v="1249.9999999999998"/>
    <n v="499.99999999999994"/>
    <n v="0.4"/>
  </r>
  <r>
    <x v="0"/>
    <n v="1185732"/>
    <x v="103"/>
    <x v="3"/>
    <x v="40"/>
    <s v="Indianapolis"/>
    <x v="5"/>
    <n v="0.24999999999999994"/>
    <n v="3500"/>
    <n v="874.99999999999977"/>
    <n v="349.99999999999994"/>
    <n v="0.4"/>
  </r>
  <r>
    <x v="0"/>
    <n v="1185732"/>
    <x v="104"/>
    <x v="3"/>
    <x v="40"/>
    <s v="Indianapolis"/>
    <x v="0"/>
    <n v="0.30000000000000004"/>
    <n v="5700"/>
    <n v="1710.0000000000002"/>
    <n v="684.00000000000011"/>
    <n v="0.4"/>
  </r>
  <r>
    <x v="0"/>
    <n v="1185732"/>
    <x v="104"/>
    <x v="3"/>
    <x v="40"/>
    <s v="Indianapolis"/>
    <x v="1"/>
    <n v="0.30000000000000004"/>
    <n v="2750"/>
    <n v="825.00000000000011"/>
    <n v="330.00000000000006"/>
    <n v="0.4"/>
  </r>
  <r>
    <x v="0"/>
    <n v="1185732"/>
    <x v="104"/>
    <x v="3"/>
    <x v="40"/>
    <s v="Indianapolis"/>
    <x v="2"/>
    <n v="0.2"/>
    <n v="3250"/>
    <n v="650"/>
    <n v="260"/>
    <n v="0.4"/>
  </r>
  <r>
    <x v="0"/>
    <n v="1185732"/>
    <x v="104"/>
    <x v="3"/>
    <x v="40"/>
    <s v="Indianapolis"/>
    <x v="3"/>
    <n v="0.24999999999999994"/>
    <n v="1750"/>
    <n v="437.49999999999989"/>
    <n v="174.99999999999997"/>
    <n v="0.4"/>
  </r>
  <r>
    <x v="0"/>
    <n v="1185732"/>
    <x v="104"/>
    <x v="3"/>
    <x v="40"/>
    <s v="Indianapolis"/>
    <x v="4"/>
    <n v="0.4"/>
    <n v="2250"/>
    <n v="900"/>
    <n v="360"/>
    <n v="0.4"/>
  </r>
  <r>
    <x v="0"/>
    <n v="1185732"/>
    <x v="104"/>
    <x v="3"/>
    <x v="40"/>
    <s v="Indianapolis"/>
    <x v="5"/>
    <n v="0.30000000000000004"/>
    <n v="3250"/>
    <n v="975.00000000000011"/>
    <n v="390.00000000000006"/>
    <n v="0.4"/>
  </r>
  <r>
    <x v="0"/>
    <n v="1185732"/>
    <x v="105"/>
    <x v="3"/>
    <x v="40"/>
    <s v="Indianapolis"/>
    <x v="0"/>
    <n v="0.30000000000000004"/>
    <n v="5500"/>
    <n v="1650.0000000000002"/>
    <n v="660.00000000000011"/>
    <n v="0.4"/>
  </r>
  <r>
    <x v="0"/>
    <n v="1185732"/>
    <x v="105"/>
    <x v="3"/>
    <x v="40"/>
    <s v="Indianapolis"/>
    <x v="1"/>
    <n v="0.30000000000000004"/>
    <n v="2500"/>
    <n v="750.00000000000011"/>
    <n v="300.00000000000006"/>
    <n v="0.4"/>
  </r>
  <r>
    <x v="0"/>
    <n v="1185732"/>
    <x v="105"/>
    <x v="3"/>
    <x v="40"/>
    <s v="Indianapolis"/>
    <x v="2"/>
    <n v="0.2"/>
    <n v="2500"/>
    <n v="500"/>
    <n v="200"/>
    <n v="0.4"/>
  </r>
  <r>
    <x v="0"/>
    <n v="1185732"/>
    <x v="105"/>
    <x v="3"/>
    <x v="40"/>
    <s v="Indianapolis"/>
    <x v="3"/>
    <n v="0.24999999999999994"/>
    <n v="1750"/>
    <n v="437.49999999999989"/>
    <n v="174.99999999999997"/>
    <n v="0.4"/>
  </r>
  <r>
    <x v="0"/>
    <n v="1185732"/>
    <x v="105"/>
    <x v="3"/>
    <x v="40"/>
    <s v="Indianapolis"/>
    <x v="4"/>
    <n v="0.65"/>
    <n v="2000"/>
    <n v="1300"/>
    <n v="520"/>
    <n v="0.4"/>
  </r>
  <r>
    <x v="0"/>
    <n v="1185732"/>
    <x v="105"/>
    <x v="3"/>
    <x v="40"/>
    <s v="Indianapolis"/>
    <x v="5"/>
    <n v="0.5"/>
    <n v="3250"/>
    <n v="1625"/>
    <n v="650"/>
    <n v="0.4"/>
  </r>
  <r>
    <x v="0"/>
    <n v="1185732"/>
    <x v="106"/>
    <x v="3"/>
    <x v="40"/>
    <s v="Indianapolis"/>
    <x v="0"/>
    <n v="0.6"/>
    <n v="5950"/>
    <n v="3570"/>
    <n v="1428"/>
    <n v="0.4"/>
  </r>
  <r>
    <x v="0"/>
    <n v="1185732"/>
    <x v="106"/>
    <x v="3"/>
    <x v="40"/>
    <s v="Indianapolis"/>
    <x v="1"/>
    <n v="0.4"/>
    <n v="3000"/>
    <n v="1200"/>
    <n v="480"/>
    <n v="0.4"/>
  </r>
  <r>
    <x v="0"/>
    <n v="1185732"/>
    <x v="106"/>
    <x v="3"/>
    <x v="40"/>
    <s v="Indianapolis"/>
    <x v="2"/>
    <n v="0.35000000000000003"/>
    <n v="2750"/>
    <n v="962.50000000000011"/>
    <n v="385.00000000000006"/>
    <n v="0.4"/>
  </r>
  <r>
    <x v="0"/>
    <n v="1185732"/>
    <x v="106"/>
    <x v="3"/>
    <x v="40"/>
    <s v="Indianapolis"/>
    <x v="3"/>
    <n v="0.35000000000000003"/>
    <n v="2000"/>
    <n v="700.00000000000011"/>
    <n v="280.00000000000006"/>
    <n v="0.4"/>
  </r>
  <r>
    <x v="0"/>
    <n v="1185732"/>
    <x v="106"/>
    <x v="3"/>
    <x v="40"/>
    <s v="Indianapolis"/>
    <x v="4"/>
    <n v="0.44999999999999996"/>
    <n v="2250"/>
    <n v="1012.4999999999999"/>
    <n v="405"/>
    <n v="0.4"/>
  </r>
  <r>
    <x v="0"/>
    <n v="1185732"/>
    <x v="106"/>
    <x v="3"/>
    <x v="40"/>
    <s v="Indianapolis"/>
    <x v="5"/>
    <n v="0.54999999999999993"/>
    <n v="3500"/>
    <n v="1924.9999999999998"/>
    <n v="770"/>
    <n v="0.4"/>
  </r>
  <r>
    <x v="0"/>
    <n v="1185732"/>
    <x v="107"/>
    <x v="3"/>
    <x v="40"/>
    <s v="Indianapolis"/>
    <x v="0"/>
    <n v="0.45"/>
    <n v="6000"/>
    <n v="2700"/>
    <n v="1080"/>
    <n v="0.4"/>
  </r>
  <r>
    <x v="0"/>
    <n v="1185732"/>
    <x v="107"/>
    <x v="3"/>
    <x v="40"/>
    <s v="Indianapolis"/>
    <x v="1"/>
    <n v="0.40000000000000008"/>
    <n v="4250"/>
    <n v="1700.0000000000002"/>
    <n v="680.00000000000011"/>
    <n v="0.4"/>
  </r>
  <r>
    <x v="0"/>
    <n v="1185732"/>
    <x v="107"/>
    <x v="3"/>
    <x v="40"/>
    <s v="Indianapolis"/>
    <x v="2"/>
    <n v="0.35000000000000003"/>
    <n v="3000"/>
    <n v="1050"/>
    <n v="420"/>
    <n v="0.4"/>
  </r>
  <r>
    <x v="0"/>
    <n v="1185732"/>
    <x v="107"/>
    <x v="3"/>
    <x v="40"/>
    <s v="Indianapolis"/>
    <x v="3"/>
    <n v="0.35000000000000003"/>
    <n v="2750"/>
    <n v="962.50000000000011"/>
    <n v="385.00000000000006"/>
    <n v="0.4"/>
  </r>
  <r>
    <x v="0"/>
    <n v="1185732"/>
    <x v="107"/>
    <x v="3"/>
    <x v="40"/>
    <s v="Indianapolis"/>
    <x v="4"/>
    <n v="0.45"/>
    <n v="2750"/>
    <n v="1237.5"/>
    <n v="495"/>
    <n v="0.4"/>
  </r>
  <r>
    <x v="0"/>
    <n v="1185732"/>
    <x v="107"/>
    <x v="3"/>
    <x v="40"/>
    <s v="Indianapolis"/>
    <x v="5"/>
    <n v="0.65000000000000013"/>
    <n v="4250"/>
    <n v="2762.5000000000005"/>
    <n v="1105.0000000000002"/>
    <n v="0.4"/>
  </r>
  <r>
    <x v="0"/>
    <n v="1185732"/>
    <x v="108"/>
    <x v="3"/>
    <x v="40"/>
    <s v="Indianapolis"/>
    <x v="0"/>
    <n v="0.60000000000000009"/>
    <n v="6500"/>
    <n v="3900.0000000000005"/>
    <n v="1560.0000000000002"/>
    <n v="0.4"/>
  </r>
  <r>
    <x v="0"/>
    <n v="1185732"/>
    <x v="108"/>
    <x v="3"/>
    <x v="40"/>
    <s v="Indianapolis"/>
    <x v="1"/>
    <n v="0.55000000000000016"/>
    <n v="4000"/>
    <n v="2200.0000000000005"/>
    <n v="880.00000000000023"/>
    <n v="0.4"/>
  </r>
  <r>
    <x v="0"/>
    <n v="1185732"/>
    <x v="108"/>
    <x v="3"/>
    <x v="40"/>
    <s v="Indianapolis"/>
    <x v="2"/>
    <n v="0.5"/>
    <n v="3250"/>
    <n v="1625"/>
    <n v="650"/>
    <n v="0.4"/>
  </r>
  <r>
    <x v="0"/>
    <n v="1185732"/>
    <x v="108"/>
    <x v="3"/>
    <x v="40"/>
    <s v="Indianapolis"/>
    <x v="3"/>
    <n v="0.5"/>
    <n v="2750"/>
    <n v="1375"/>
    <n v="550"/>
    <n v="0.4"/>
  </r>
  <r>
    <x v="0"/>
    <n v="1185732"/>
    <x v="108"/>
    <x v="3"/>
    <x v="40"/>
    <s v="Indianapolis"/>
    <x v="4"/>
    <n v="0.60000000000000009"/>
    <n v="3000"/>
    <n v="1800.0000000000002"/>
    <n v="720.00000000000011"/>
    <n v="0.4"/>
  </r>
  <r>
    <x v="0"/>
    <n v="1185732"/>
    <x v="108"/>
    <x v="3"/>
    <x v="40"/>
    <s v="Indianapolis"/>
    <x v="5"/>
    <n v="0.65000000000000013"/>
    <n v="4750"/>
    <n v="3087.5000000000005"/>
    <n v="1235.0000000000002"/>
    <n v="0.4"/>
  </r>
  <r>
    <x v="0"/>
    <n v="1185732"/>
    <x v="109"/>
    <x v="3"/>
    <x v="40"/>
    <s v="Indianapolis"/>
    <x v="0"/>
    <n v="0.5"/>
    <n v="5250"/>
    <n v="2625"/>
    <n v="1050"/>
    <n v="0.4"/>
  </r>
  <r>
    <x v="0"/>
    <n v="1185732"/>
    <x v="109"/>
    <x v="3"/>
    <x v="40"/>
    <s v="Indianapolis"/>
    <x v="1"/>
    <n v="0.45000000000000007"/>
    <n v="3000"/>
    <n v="1350.0000000000002"/>
    <n v="540.00000000000011"/>
    <n v="0.4"/>
  </r>
  <r>
    <x v="0"/>
    <n v="1185732"/>
    <x v="109"/>
    <x v="3"/>
    <x v="40"/>
    <s v="Indianapolis"/>
    <x v="2"/>
    <n v="0.4"/>
    <n v="3000"/>
    <n v="1200"/>
    <n v="480"/>
    <n v="0.4"/>
  </r>
  <r>
    <x v="0"/>
    <n v="1185732"/>
    <x v="109"/>
    <x v="3"/>
    <x v="40"/>
    <s v="Indianapolis"/>
    <x v="3"/>
    <n v="0.4"/>
    <n v="2750"/>
    <n v="1100"/>
    <n v="440"/>
    <n v="0.4"/>
  </r>
  <r>
    <x v="0"/>
    <n v="1185732"/>
    <x v="109"/>
    <x v="3"/>
    <x v="40"/>
    <s v="Indianapolis"/>
    <x v="4"/>
    <n v="0.5"/>
    <n v="2500"/>
    <n v="1250"/>
    <n v="500"/>
    <n v="0.4"/>
  </r>
  <r>
    <x v="0"/>
    <n v="1185732"/>
    <x v="109"/>
    <x v="3"/>
    <x v="40"/>
    <s v="Indianapolis"/>
    <x v="5"/>
    <n v="0.55000000000000004"/>
    <n v="4250"/>
    <n v="2337.5"/>
    <n v="935"/>
    <n v="0.4"/>
  </r>
  <r>
    <x v="0"/>
    <n v="1185732"/>
    <x v="110"/>
    <x v="3"/>
    <x v="40"/>
    <s v="Indianapolis"/>
    <x v="0"/>
    <n v="0.35000000000000003"/>
    <n v="5500"/>
    <n v="1925.0000000000002"/>
    <n v="770.00000000000011"/>
    <n v="0.4"/>
  </r>
  <r>
    <x v="0"/>
    <n v="1185732"/>
    <x v="110"/>
    <x v="3"/>
    <x v="40"/>
    <s v="Indianapolis"/>
    <x v="1"/>
    <n v="0.3000000000000001"/>
    <n v="3500"/>
    <n v="1050.0000000000005"/>
    <n v="420.00000000000023"/>
    <n v="0.4"/>
  </r>
  <r>
    <x v="0"/>
    <n v="1185732"/>
    <x v="110"/>
    <x v="3"/>
    <x v="40"/>
    <s v="Indianapolis"/>
    <x v="2"/>
    <n v="0.25000000000000006"/>
    <n v="2500"/>
    <n v="625.00000000000011"/>
    <n v="250.00000000000006"/>
    <n v="0.4"/>
  </r>
  <r>
    <x v="0"/>
    <n v="1185732"/>
    <x v="110"/>
    <x v="3"/>
    <x v="40"/>
    <s v="Indianapolis"/>
    <x v="3"/>
    <n v="0.25000000000000006"/>
    <n v="2250"/>
    <n v="562.50000000000011"/>
    <n v="225.00000000000006"/>
    <n v="0.4"/>
  </r>
  <r>
    <x v="0"/>
    <n v="1185732"/>
    <x v="110"/>
    <x v="3"/>
    <x v="40"/>
    <s v="Indianapolis"/>
    <x v="4"/>
    <n v="0.35000000000000003"/>
    <n v="2250"/>
    <n v="787.50000000000011"/>
    <n v="315.00000000000006"/>
    <n v="0.4"/>
  </r>
  <r>
    <x v="0"/>
    <n v="1185732"/>
    <x v="110"/>
    <x v="3"/>
    <x v="40"/>
    <s v="Indianapolis"/>
    <x v="5"/>
    <n v="0.4"/>
    <n v="3000"/>
    <n v="1200"/>
    <n v="480"/>
    <n v="0.4"/>
  </r>
  <r>
    <x v="0"/>
    <n v="1185732"/>
    <x v="111"/>
    <x v="3"/>
    <x v="40"/>
    <s v="Indianapolis"/>
    <x v="0"/>
    <n v="0.44999999999999996"/>
    <n v="4250"/>
    <n v="1912.4999999999998"/>
    <n v="765"/>
    <n v="0.4"/>
  </r>
  <r>
    <x v="0"/>
    <n v="1185732"/>
    <x v="111"/>
    <x v="3"/>
    <x v="40"/>
    <s v="Indianapolis"/>
    <x v="1"/>
    <n v="0.35000000000000003"/>
    <n v="2750"/>
    <n v="962.50000000000011"/>
    <n v="385.00000000000006"/>
    <n v="0.4"/>
  </r>
  <r>
    <x v="0"/>
    <n v="1185732"/>
    <x v="111"/>
    <x v="3"/>
    <x v="40"/>
    <s v="Indianapolis"/>
    <x v="2"/>
    <n v="0.35000000000000003"/>
    <n v="1750"/>
    <n v="612.50000000000011"/>
    <n v="245.00000000000006"/>
    <n v="0.4"/>
  </r>
  <r>
    <x v="0"/>
    <n v="1185732"/>
    <x v="111"/>
    <x v="3"/>
    <x v="40"/>
    <s v="Indianapolis"/>
    <x v="3"/>
    <n v="0.35000000000000003"/>
    <n v="1750"/>
    <n v="612.50000000000011"/>
    <n v="245.00000000000006"/>
    <n v="0.4"/>
  </r>
  <r>
    <x v="0"/>
    <n v="1185732"/>
    <x v="111"/>
    <x v="3"/>
    <x v="40"/>
    <s v="Indianapolis"/>
    <x v="4"/>
    <n v="0.44999999999999996"/>
    <n v="1750"/>
    <n v="787.49999999999989"/>
    <n v="315"/>
    <n v="0.4"/>
  </r>
  <r>
    <x v="0"/>
    <n v="1185732"/>
    <x v="111"/>
    <x v="3"/>
    <x v="40"/>
    <s v="Indianapolis"/>
    <x v="5"/>
    <n v="0.49999999999999983"/>
    <n v="3000"/>
    <n v="1499.9999999999995"/>
    <n v="599.99999999999989"/>
    <n v="0.4"/>
  </r>
  <r>
    <x v="0"/>
    <n v="1185732"/>
    <x v="112"/>
    <x v="3"/>
    <x v="40"/>
    <s v="Indianapolis"/>
    <x v="0"/>
    <n v="0.44999999999999996"/>
    <n v="4500"/>
    <n v="2024.9999999999998"/>
    <n v="810"/>
    <n v="0.4"/>
  </r>
  <r>
    <x v="0"/>
    <n v="1185732"/>
    <x v="112"/>
    <x v="3"/>
    <x v="40"/>
    <s v="Indianapolis"/>
    <x v="1"/>
    <n v="0.35000000000000003"/>
    <n v="3500"/>
    <n v="1225.0000000000002"/>
    <n v="490.00000000000011"/>
    <n v="0.4"/>
  </r>
  <r>
    <x v="0"/>
    <n v="1185732"/>
    <x v="112"/>
    <x v="3"/>
    <x v="40"/>
    <s v="Indianapolis"/>
    <x v="2"/>
    <n v="0.35000000000000003"/>
    <n v="2950"/>
    <n v="1032.5"/>
    <n v="413"/>
    <n v="0.4"/>
  </r>
  <r>
    <x v="0"/>
    <n v="1185732"/>
    <x v="112"/>
    <x v="3"/>
    <x v="40"/>
    <s v="Indianapolis"/>
    <x v="3"/>
    <n v="0.4"/>
    <n v="3250"/>
    <n v="1300"/>
    <n v="520"/>
    <n v="0.4"/>
  </r>
  <r>
    <x v="0"/>
    <n v="1185732"/>
    <x v="112"/>
    <x v="3"/>
    <x v="40"/>
    <s v="Indianapolis"/>
    <x v="4"/>
    <n v="0.65"/>
    <n v="3000"/>
    <n v="1950"/>
    <n v="780"/>
    <n v="0.4"/>
  </r>
  <r>
    <x v="0"/>
    <n v="1185732"/>
    <x v="112"/>
    <x v="3"/>
    <x v="40"/>
    <s v="Indianapolis"/>
    <x v="5"/>
    <n v="0.7"/>
    <n v="4000"/>
    <n v="2800"/>
    <n v="1120"/>
    <n v="0.4"/>
  </r>
  <r>
    <x v="0"/>
    <n v="1185732"/>
    <x v="113"/>
    <x v="3"/>
    <x v="40"/>
    <s v="Indianapolis"/>
    <x v="0"/>
    <n v="0.65"/>
    <n v="6500"/>
    <n v="4225"/>
    <n v="1690"/>
    <n v="0.4"/>
  </r>
  <r>
    <x v="0"/>
    <n v="1185732"/>
    <x v="113"/>
    <x v="3"/>
    <x v="40"/>
    <s v="Indianapolis"/>
    <x v="1"/>
    <n v="0.55000000000000004"/>
    <n v="4500"/>
    <n v="2475"/>
    <n v="990"/>
    <n v="0.4"/>
  </r>
  <r>
    <x v="0"/>
    <n v="1185732"/>
    <x v="113"/>
    <x v="3"/>
    <x v="40"/>
    <s v="Indianapolis"/>
    <x v="2"/>
    <n v="0.55000000000000004"/>
    <n v="4000"/>
    <n v="2200"/>
    <n v="880"/>
    <n v="0.4"/>
  </r>
  <r>
    <x v="0"/>
    <n v="1185732"/>
    <x v="113"/>
    <x v="3"/>
    <x v="40"/>
    <s v="Indianapolis"/>
    <x v="3"/>
    <n v="0.55000000000000004"/>
    <n v="3500"/>
    <n v="1925.0000000000002"/>
    <n v="770.00000000000011"/>
    <n v="0.4"/>
  </r>
  <r>
    <x v="0"/>
    <n v="1185732"/>
    <x v="113"/>
    <x v="3"/>
    <x v="40"/>
    <s v="Indianapolis"/>
    <x v="4"/>
    <n v="0.65"/>
    <n v="3500"/>
    <n v="2275"/>
    <n v="910"/>
    <n v="0.4"/>
  </r>
  <r>
    <x v="0"/>
    <n v="1185732"/>
    <x v="113"/>
    <x v="3"/>
    <x v="40"/>
    <s v="Indianapolis"/>
    <x v="5"/>
    <n v="0.7"/>
    <n v="4500"/>
    <n v="3150"/>
    <n v="1260"/>
    <n v="0.4"/>
  </r>
  <r>
    <x v="0"/>
    <n v="1185732"/>
    <x v="145"/>
    <x v="0"/>
    <x v="41"/>
    <s v="Charleston"/>
    <x v="0"/>
    <n v="0.35000000000000003"/>
    <n v="4250"/>
    <n v="1487.5000000000002"/>
    <n v="595.00000000000011"/>
    <n v="0.4"/>
  </r>
  <r>
    <x v="0"/>
    <n v="1185732"/>
    <x v="145"/>
    <x v="0"/>
    <x v="41"/>
    <s v="Charleston"/>
    <x v="1"/>
    <n v="0.35000000000000003"/>
    <n v="2250"/>
    <n v="787.50000000000011"/>
    <n v="275.625"/>
    <n v="0.35"/>
  </r>
  <r>
    <x v="0"/>
    <n v="1185732"/>
    <x v="145"/>
    <x v="0"/>
    <x v="41"/>
    <s v="Charleston"/>
    <x v="2"/>
    <n v="0.25000000000000006"/>
    <n v="2250"/>
    <n v="562.50000000000011"/>
    <n v="196.87500000000003"/>
    <n v="0.35"/>
  </r>
  <r>
    <x v="0"/>
    <n v="1185732"/>
    <x v="145"/>
    <x v="0"/>
    <x v="41"/>
    <s v="Charleston"/>
    <x v="3"/>
    <n v="0.3"/>
    <n v="750"/>
    <n v="225"/>
    <n v="78.75"/>
    <n v="0.35"/>
  </r>
  <r>
    <x v="0"/>
    <n v="1185732"/>
    <x v="145"/>
    <x v="0"/>
    <x v="41"/>
    <s v="Charleston"/>
    <x v="4"/>
    <n v="0.45"/>
    <n v="1250"/>
    <n v="562.5"/>
    <n v="168.75"/>
    <n v="0.3"/>
  </r>
  <r>
    <x v="0"/>
    <n v="1185732"/>
    <x v="145"/>
    <x v="0"/>
    <x v="41"/>
    <s v="Charleston"/>
    <x v="5"/>
    <n v="0.35000000000000003"/>
    <n v="2250"/>
    <n v="787.50000000000011"/>
    <n v="236.25000000000003"/>
    <n v="0.3"/>
  </r>
  <r>
    <x v="0"/>
    <n v="1185732"/>
    <x v="216"/>
    <x v="0"/>
    <x v="41"/>
    <s v="Charleston"/>
    <x v="0"/>
    <n v="0.35000000000000003"/>
    <n v="4750"/>
    <n v="1662.5000000000002"/>
    <n v="665.00000000000011"/>
    <n v="0.4"/>
  </r>
  <r>
    <x v="0"/>
    <n v="1185732"/>
    <x v="216"/>
    <x v="0"/>
    <x v="41"/>
    <s v="Charleston"/>
    <x v="1"/>
    <n v="0.35000000000000003"/>
    <n v="1250"/>
    <n v="437.50000000000006"/>
    <n v="153.125"/>
    <n v="0.35"/>
  </r>
  <r>
    <x v="0"/>
    <n v="1185732"/>
    <x v="216"/>
    <x v="0"/>
    <x v="41"/>
    <s v="Charleston"/>
    <x v="2"/>
    <n v="0.25000000000000006"/>
    <n v="1750"/>
    <n v="437.50000000000011"/>
    <n v="153.12500000000003"/>
    <n v="0.35"/>
  </r>
  <r>
    <x v="0"/>
    <n v="1185732"/>
    <x v="216"/>
    <x v="0"/>
    <x v="41"/>
    <s v="Charleston"/>
    <x v="3"/>
    <n v="0.3"/>
    <n v="500"/>
    <n v="150"/>
    <n v="52.5"/>
    <n v="0.35"/>
  </r>
  <r>
    <x v="0"/>
    <n v="1185732"/>
    <x v="216"/>
    <x v="0"/>
    <x v="41"/>
    <s v="Charleston"/>
    <x v="4"/>
    <n v="0.45"/>
    <n v="1250"/>
    <n v="562.5"/>
    <n v="168.75"/>
    <n v="0.3"/>
  </r>
  <r>
    <x v="0"/>
    <n v="1185732"/>
    <x v="216"/>
    <x v="0"/>
    <x v="41"/>
    <s v="Charleston"/>
    <x v="5"/>
    <n v="0.35000000000000003"/>
    <n v="2250"/>
    <n v="787.50000000000011"/>
    <n v="236.25000000000003"/>
    <n v="0.3"/>
  </r>
  <r>
    <x v="0"/>
    <n v="1185732"/>
    <x v="250"/>
    <x v="0"/>
    <x v="41"/>
    <s v="Charleston"/>
    <x v="0"/>
    <n v="0.35000000000000003"/>
    <n v="4450"/>
    <n v="1557.5000000000002"/>
    <n v="623.00000000000011"/>
    <n v="0.4"/>
  </r>
  <r>
    <x v="0"/>
    <n v="1185732"/>
    <x v="250"/>
    <x v="0"/>
    <x v="41"/>
    <s v="Charleston"/>
    <x v="1"/>
    <n v="0.35000000000000003"/>
    <n v="1500"/>
    <n v="525"/>
    <n v="183.75"/>
    <n v="0.35"/>
  </r>
  <r>
    <x v="0"/>
    <n v="1185732"/>
    <x v="250"/>
    <x v="0"/>
    <x v="41"/>
    <s v="Charleston"/>
    <x v="2"/>
    <n v="0.25000000000000006"/>
    <n v="1750"/>
    <n v="437.50000000000011"/>
    <n v="153.12500000000003"/>
    <n v="0.35"/>
  </r>
  <r>
    <x v="0"/>
    <n v="1185732"/>
    <x v="250"/>
    <x v="0"/>
    <x v="41"/>
    <s v="Charleston"/>
    <x v="3"/>
    <n v="0.3"/>
    <n v="250"/>
    <n v="75"/>
    <n v="26.25"/>
    <n v="0.35"/>
  </r>
  <r>
    <x v="0"/>
    <n v="1185732"/>
    <x v="250"/>
    <x v="0"/>
    <x v="41"/>
    <s v="Charleston"/>
    <x v="4"/>
    <n v="0.45"/>
    <n v="750"/>
    <n v="337.5"/>
    <n v="101.25"/>
    <n v="0.3"/>
  </r>
  <r>
    <x v="0"/>
    <n v="1185732"/>
    <x v="250"/>
    <x v="0"/>
    <x v="41"/>
    <s v="Charleston"/>
    <x v="5"/>
    <n v="0.35000000000000003"/>
    <n v="1750"/>
    <n v="612.50000000000011"/>
    <n v="183.75000000000003"/>
    <n v="0.3"/>
  </r>
  <r>
    <x v="0"/>
    <n v="1185732"/>
    <x v="251"/>
    <x v="0"/>
    <x v="41"/>
    <s v="Charleston"/>
    <x v="0"/>
    <n v="0.35000000000000003"/>
    <n v="4250"/>
    <n v="1487.5000000000002"/>
    <n v="595.00000000000011"/>
    <n v="0.4"/>
  </r>
  <r>
    <x v="0"/>
    <n v="1185732"/>
    <x v="251"/>
    <x v="0"/>
    <x v="41"/>
    <s v="Charleston"/>
    <x v="1"/>
    <n v="0.35000000000000003"/>
    <n v="1250"/>
    <n v="437.50000000000006"/>
    <n v="153.125"/>
    <n v="0.35"/>
  </r>
  <r>
    <x v="0"/>
    <n v="1185732"/>
    <x v="251"/>
    <x v="0"/>
    <x v="41"/>
    <s v="Charleston"/>
    <x v="2"/>
    <n v="0.25000000000000006"/>
    <n v="1250"/>
    <n v="312.50000000000006"/>
    <n v="109.37500000000001"/>
    <n v="0.35"/>
  </r>
  <r>
    <x v="0"/>
    <n v="1185732"/>
    <x v="251"/>
    <x v="0"/>
    <x v="41"/>
    <s v="Charleston"/>
    <x v="3"/>
    <n v="0.3"/>
    <n v="500"/>
    <n v="150"/>
    <n v="52.5"/>
    <n v="0.35"/>
  </r>
  <r>
    <x v="0"/>
    <n v="1185732"/>
    <x v="251"/>
    <x v="0"/>
    <x v="41"/>
    <s v="Charleston"/>
    <x v="4"/>
    <n v="0.45"/>
    <n v="500"/>
    <n v="225"/>
    <n v="67.5"/>
    <n v="0.3"/>
  </r>
  <r>
    <x v="0"/>
    <n v="1185732"/>
    <x v="251"/>
    <x v="0"/>
    <x v="41"/>
    <s v="Charleston"/>
    <x v="5"/>
    <n v="0.35000000000000003"/>
    <n v="2000"/>
    <n v="700.00000000000011"/>
    <n v="210.00000000000003"/>
    <n v="0.3"/>
  </r>
  <r>
    <x v="0"/>
    <n v="1185732"/>
    <x v="252"/>
    <x v="0"/>
    <x v="41"/>
    <s v="Charleston"/>
    <x v="0"/>
    <n v="0.49999999999999994"/>
    <n v="4700"/>
    <n v="2349.9999999999995"/>
    <n v="939.99999999999989"/>
    <n v="0.4"/>
  </r>
  <r>
    <x v="0"/>
    <n v="1185732"/>
    <x v="252"/>
    <x v="0"/>
    <x v="41"/>
    <s v="Charleston"/>
    <x v="1"/>
    <n v="0.45"/>
    <n v="1750"/>
    <n v="787.5"/>
    <n v="275.625"/>
    <n v="0.35"/>
  </r>
  <r>
    <x v="0"/>
    <n v="1185732"/>
    <x v="252"/>
    <x v="0"/>
    <x v="41"/>
    <s v="Charleston"/>
    <x v="2"/>
    <n v="0.4"/>
    <n v="1500"/>
    <n v="600"/>
    <n v="210"/>
    <n v="0.35"/>
  </r>
  <r>
    <x v="0"/>
    <n v="1185732"/>
    <x v="252"/>
    <x v="0"/>
    <x v="41"/>
    <s v="Charleston"/>
    <x v="3"/>
    <n v="0.4"/>
    <n v="1000"/>
    <n v="400"/>
    <n v="140"/>
    <n v="0.35"/>
  </r>
  <r>
    <x v="0"/>
    <n v="1185732"/>
    <x v="252"/>
    <x v="0"/>
    <x v="41"/>
    <s v="Charleston"/>
    <x v="4"/>
    <n v="0.49999999999999994"/>
    <n v="1250"/>
    <n v="624.99999999999989"/>
    <n v="187.49999999999997"/>
    <n v="0.3"/>
  </r>
  <r>
    <x v="0"/>
    <n v="1185732"/>
    <x v="252"/>
    <x v="0"/>
    <x v="41"/>
    <s v="Charleston"/>
    <x v="5"/>
    <n v="0.54999999999999993"/>
    <n v="2500"/>
    <n v="1374.9999999999998"/>
    <n v="412.49999999999994"/>
    <n v="0.3"/>
  </r>
  <r>
    <x v="0"/>
    <n v="1185732"/>
    <x v="220"/>
    <x v="0"/>
    <x v="41"/>
    <s v="Charleston"/>
    <x v="0"/>
    <n v="0.49999999999999994"/>
    <n v="5000"/>
    <n v="2499.9999999999995"/>
    <n v="999.99999999999989"/>
    <n v="0.4"/>
  </r>
  <r>
    <x v="0"/>
    <n v="1185732"/>
    <x v="220"/>
    <x v="0"/>
    <x v="41"/>
    <s v="Charleston"/>
    <x v="1"/>
    <n v="0.45"/>
    <n v="2500"/>
    <n v="1125"/>
    <n v="393.75"/>
    <n v="0.35"/>
  </r>
  <r>
    <x v="0"/>
    <n v="1185732"/>
    <x v="220"/>
    <x v="0"/>
    <x v="41"/>
    <s v="Charleston"/>
    <x v="2"/>
    <n v="0.4"/>
    <n v="1750"/>
    <n v="700"/>
    <n v="244.99999999999997"/>
    <n v="0.35"/>
  </r>
  <r>
    <x v="0"/>
    <n v="1185732"/>
    <x v="220"/>
    <x v="0"/>
    <x v="41"/>
    <s v="Charleston"/>
    <x v="3"/>
    <n v="0.4"/>
    <n v="1500"/>
    <n v="600"/>
    <n v="210"/>
    <n v="0.35"/>
  </r>
  <r>
    <x v="0"/>
    <n v="1185732"/>
    <x v="220"/>
    <x v="0"/>
    <x v="41"/>
    <s v="Charleston"/>
    <x v="4"/>
    <n v="0.49999999999999994"/>
    <n v="1500"/>
    <n v="749.99999999999989"/>
    <n v="224.99999999999997"/>
    <n v="0.3"/>
  </r>
  <r>
    <x v="0"/>
    <n v="1185732"/>
    <x v="220"/>
    <x v="0"/>
    <x v="41"/>
    <s v="Charleston"/>
    <x v="5"/>
    <n v="0.54999999999999993"/>
    <n v="3000"/>
    <n v="1649.9999999999998"/>
    <n v="494.99999999999989"/>
    <n v="0.3"/>
  </r>
  <r>
    <x v="0"/>
    <n v="1185732"/>
    <x v="253"/>
    <x v="0"/>
    <x v="41"/>
    <s v="Charleston"/>
    <x v="0"/>
    <n v="0.49999999999999994"/>
    <n v="5250"/>
    <n v="2624.9999999999995"/>
    <n v="1049.9999999999998"/>
    <n v="0.4"/>
  </r>
  <r>
    <x v="0"/>
    <n v="1185732"/>
    <x v="253"/>
    <x v="0"/>
    <x v="41"/>
    <s v="Charleston"/>
    <x v="1"/>
    <n v="0.45"/>
    <n v="2750"/>
    <n v="1237.5"/>
    <n v="433.125"/>
    <n v="0.35"/>
  </r>
  <r>
    <x v="0"/>
    <n v="1185732"/>
    <x v="253"/>
    <x v="0"/>
    <x v="41"/>
    <s v="Charleston"/>
    <x v="2"/>
    <n v="0.4"/>
    <n v="2000"/>
    <n v="800"/>
    <n v="280"/>
    <n v="0.35"/>
  </r>
  <r>
    <x v="0"/>
    <n v="1185732"/>
    <x v="253"/>
    <x v="0"/>
    <x v="41"/>
    <s v="Charleston"/>
    <x v="3"/>
    <n v="0.4"/>
    <n v="1500"/>
    <n v="600"/>
    <n v="210"/>
    <n v="0.35"/>
  </r>
  <r>
    <x v="0"/>
    <n v="1185732"/>
    <x v="253"/>
    <x v="0"/>
    <x v="41"/>
    <s v="Charleston"/>
    <x v="4"/>
    <n v="0.49999999999999994"/>
    <n v="1750"/>
    <n v="874.99999999999989"/>
    <n v="262.49999999999994"/>
    <n v="0.3"/>
  </r>
  <r>
    <x v="0"/>
    <n v="1185732"/>
    <x v="253"/>
    <x v="0"/>
    <x v="41"/>
    <s v="Charleston"/>
    <x v="5"/>
    <n v="0.54999999999999993"/>
    <n v="3500"/>
    <n v="1924.9999999999998"/>
    <n v="577.49999999999989"/>
    <n v="0.3"/>
  </r>
  <r>
    <x v="0"/>
    <n v="1185732"/>
    <x v="254"/>
    <x v="0"/>
    <x v="41"/>
    <s v="Charleston"/>
    <x v="0"/>
    <n v="0.49999999999999994"/>
    <n v="5000"/>
    <n v="2499.9999999999995"/>
    <n v="999.99999999999989"/>
    <n v="0.4"/>
  </r>
  <r>
    <x v="0"/>
    <n v="1185732"/>
    <x v="254"/>
    <x v="0"/>
    <x v="41"/>
    <s v="Charleston"/>
    <x v="1"/>
    <n v="0.45"/>
    <n v="2750"/>
    <n v="1237.5"/>
    <n v="433.125"/>
    <n v="0.35"/>
  </r>
  <r>
    <x v="0"/>
    <n v="1185732"/>
    <x v="254"/>
    <x v="0"/>
    <x v="41"/>
    <s v="Charleston"/>
    <x v="2"/>
    <n v="0.4"/>
    <n v="2000"/>
    <n v="800"/>
    <n v="280"/>
    <n v="0.35"/>
  </r>
  <r>
    <x v="0"/>
    <n v="1185732"/>
    <x v="254"/>
    <x v="0"/>
    <x v="41"/>
    <s v="Charleston"/>
    <x v="3"/>
    <n v="0.4"/>
    <n v="1500"/>
    <n v="600"/>
    <n v="210"/>
    <n v="0.35"/>
  </r>
  <r>
    <x v="0"/>
    <n v="1185732"/>
    <x v="254"/>
    <x v="0"/>
    <x v="41"/>
    <s v="Charleston"/>
    <x v="4"/>
    <n v="0.49999999999999994"/>
    <n v="1250"/>
    <n v="624.99999999999989"/>
    <n v="187.49999999999997"/>
    <n v="0.3"/>
  </r>
  <r>
    <x v="0"/>
    <n v="1185732"/>
    <x v="254"/>
    <x v="0"/>
    <x v="41"/>
    <s v="Charleston"/>
    <x v="5"/>
    <n v="0.54999999999999993"/>
    <n v="3000"/>
    <n v="1649.9999999999998"/>
    <n v="494.99999999999989"/>
    <n v="0.3"/>
  </r>
  <r>
    <x v="0"/>
    <n v="1185732"/>
    <x v="255"/>
    <x v="0"/>
    <x v="41"/>
    <s v="Charleston"/>
    <x v="0"/>
    <n v="0.49999999999999994"/>
    <n v="4250"/>
    <n v="2124.9999999999995"/>
    <n v="849.99999999999989"/>
    <n v="0.4"/>
  </r>
  <r>
    <x v="0"/>
    <n v="1185732"/>
    <x v="255"/>
    <x v="0"/>
    <x v="41"/>
    <s v="Charleston"/>
    <x v="1"/>
    <n v="0.45"/>
    <n v="2250"/>
    <n v="1012.5"/>
    <n v="354.375"/>
    <n v="0.35"/>
  </r>
  <r>
    <x v="0"/>
    <n v="1185732"/>
    <x v="255"/>
    <x v="0"/>
    <x v="41"/>
    <s v="Charleston"/>
    <x v="2"/>
    <n v="0.4"/>
    <n v="1250"/>
    <n v="500"/>
    <n v="175"/>
    <n v="0.35"/>
  </r>
  <r>
    <x v="0"/>
    <n v="1185732"/>
    <x v="255"/>
    <x v="0"/>
    <x v="41"/>
    <s v="Charleston"/>
    <x v="3"/>
    <n v="0.4"/>
    <n v="1000"/>
    <n v="400"/>
    <n v="140"/>
    <n v="0.35"/>
  </r>
  <r>
    <x v="0"/>
    <n v="1185732"/>
    <x v="255"/>
    <x v="0"/>
    <x v="41"/>
    <s v="Charleston"/>
    <x v="4"/>
    <n v="0.49999999999999994"/>
    <n v="1000"/>
    <n v="499.99999999999994"/>
    <n v="149.99999999999997"/>
    <n v="0.3"/>
  </r>
  <r>
    <x v="0"/>
    <n v="1185732"/>
    <x v="255"/>
    <x v="0"/>
    <x v="41"/>
    <s v="Charleston"/>
    <x v="5"/>
    <n v="0.54999999999999993"/>
    <n v="2000"/>
    <n v="1099.9999999999998"/>
    <n v="329.99999999999994"/>
    <n v="0.3"/>
  </r>
  <r>
    <x v="0"/>
    <n v="1185732"/>
    <x v="224"/>
    <x v="0"/>
    <x v="41"/>
    <s v="Charleston"/>
    <x v="0"/>
    <n v="0.54999999999999993"/>
    <n v="3750"/>
    <n v="2062.4999999999995"/>
    <n v="824.99999999999989"/>
    <n v="0.4"/>
  </r>
  <r>
    <x v="0"/>
    <n v="1185732"/>
    <x v="224"/>
    <x v="0"/>
    <x v="41"/>
    <s v="Charleston"/>
    <x v="1"/>
    <n v="0.5"/>
    <n v="2000"/>
    <n v="1000"/>
    <n v="350"/>
    <n v="0.35"/>
  </r>
  <r>
    <x v="0"/>
    <n v="1185732"/>
    <x v="224"/>
    <x v="0"/>
    <x v="41"/>
    <s v="Charleston"/>
    <x v="2"/>
    <n v="0.5"/>
    <n v="1000"/>
    <n v="500"/>
    <n v="175"/>
    <n v="0.35"/>
  </r>
  <r>
    <x v="0"/>
    <n v="1185732"/>
    <x v="224"/>
    <x v="0"/>
    <x v="41"/>
    <s v="Charleston"/>
    <x v="3"/>
    <n v="0.5"/>
    <n v="750"/>
    <n v="375"/>
    <n v="131.25"/>
    <n v="0.35"/>
  </r>
  <r>
    <x v="0"/>
    <n v="1185732"/>
    <x v="224"/>
    <x v="0"/>
    <x v="41"/>
    <s v="Charleston"/>
    <x v="4"/>
    <n v="0.6"/>
    <n v="750"/>
    <n v="450"/>
    <n v="135"/>
    <n v="0.3"/>
  </r>
  <r>
    <x v="0"/>
    <n v="1185732"/>
    <x v="224"/>
    <x v="0"/>
    <x v="41"/>
    <s v="Charleston"/>
    <x v="5"/>
    <n v="0.64999999999999991"/>
    <n v="2000"/>
    <n v="1299.9999999999998"/>
    <n v="389.99999999999994"/>
    <n v="0.3"/>
  </r>
  <r>
    <x v="0"/>
    <n v="1185732"/>
    <x v="256"/>
    <x v="0"/>
    <x v="41"/>
    <s v="Charleston"/>
    <x v="0"/>
    <n v="0.6"/>
    <n v="3500"/>
    <n v="2100"/>
    <n v="840"/>
    <n v="0.4"/>
  </r>
  <r>
    <x v="0"/>
    <n v="1185732"/>
    <x v="256"/>
    <x v="0"/>
    <x v="41"/>
    <s v="Charleston"/>
    <x v="1"/>
    <n v="0.5"/>
    <n v="1750"/>
    <n v="875"/>
    <n v="306.25"/>
    <n v="0.35"/>
  </r>
  <r>
    <x v="0"/>
    <n v="1185732"/>
    <x v="256"/>
    <x v="0"/>
    <x v="41"/>
    <s v="Charleston"/>
    <x v="2"/>
    <n v="0.5"/>
    <n v="1700"/>
    <n v="850"/>
    <n v="297.5"/>
    <n v="0.35"/>
  </r>
  <r>
    <x v="0"/>
    <n v="1185732"/>
    <x v="256"/>
    <x v="0"/>
    <x v="41"/>
    <s v="Charleston"/>
    <x v="3"/>
    <n v="0.5"/>
    <n v="1500"/>
    <n v="750"/>
    <n v="262.5"/>
    <n v="0.35"/>
  </r>
  <r>
    <x v="0"/>
    <n v="1185732"/>
    <x v="256"/>
    <x v="0"/>
    <x v="41"/>
    <s v="Charleston"/>
    <x v="4"/>
    <n v="0.6"/>
    <n v="1250"/>
    <n v="750"/>
    <n v="225"/>
    <n v="0.3"/>
  </r>
  <r>
    <x v="0"/>
    <n v="1185732"/>
    <x v="256"/>
    <x v="0"/>
    <x v="41"/>
    <s v="Charleston"/>
    <x v="5"/>
    <n v="0.64999999999999991"/>
    <n v="2250"/>
    <n v="1462.4999999999998"/>
    <n v="438.74999999999994"/>
    <n v="0.3"/>
  </r>
  <r>
    <x v="0"/>
    <n v="1185732"/>
    <x v="257"/>
    <x v="0"/>
    <x v="41"/>
    <s v="Charleston"/>
    <x v="0"/>
    <n v="0.6"/>
    <n v="4500"/>
    <n v="2700"/>
    <n v="1080"/>
    <n v="0.4"/>
  </r>
  <r>
    <x v="0"/>
    <n v="1185732"/>
    <x v="257"/>
    <x v="0"/>
    <x v="41"/>
    <s v="Charleston"/>
    <x v="1"/>
    <n v="0.5"/>
    <n v="2500"/>
    <n v="1250"/>
    <n v="437.5"/>
    <n v="0.35"/>
  </r>
  <r>
    <x v="0"/>
    <n v="1185732"/>
    <x v="257"/>
    <x v="0"/>
    <x v="41"/>
    <s v="Charleston"/>
    <x v="2"/>
    <n v="0.5"/>
    <n v="2250"/>
    <n v="1125"/>
    <n v="393.75"/>
    <n v="0.35"/>
  </r>
  <r>
    <x v="0"/>
    <n v="1185732"/>
    <x v="257"/>
    <x v="0"/>
    <x v="41"/>
    <s v="Charleston"/>
    <x v="3"/>
    <n v="0.5"/>
    <n v="1750"/>
    <n v="875"/>
    <n v="306.25"/>
    <n v="0.35"/>
  </r>
  <r>
    <x v="0"/>
    <n v="1185732"/>
    <x v="257"/>
    <x v="0"/>
    <x v="41"/>
    <s v="Charleston"/>
    <x v="4"/>
    <n v="0.6"/>
    <n v="1750"/>
    <n v="1050"/>
    <n v="315"/>
    <n v="0.3"/>
  </r>
  <r>
    <x v="0"/>
    <n v="1185732"/>
    <x v="257"/>
    <x v="0"/>
    <x v="41"/>
    <s v="Charleston"/>
    <x v="5"/>
    <n v="0.64999999999999991"/>
    <n v="2750"/>
    <n v="1787.4999999999998"/>
    <n v="536.24999999999989"/>
    <n v="0.3"/>
  </r>
  <r>
    <x v="0"/>
    <n v="1185732"/>
    <x v="102"/>
    <x v="0"/>
    <x v="42"/>
    <s v="Baltimore"/>
    <x v="0"/>
    <n v="0.4"/>
    <n v="5250"/>
    <n v="2100"/>
    <n v="735"/>
    <n v="0.35"/>
  </r>
  <r>
    <x v="0"/>
    <n v="1185732"/>
    <x v="102"/>
    <x v="0"/>
    <x v="42"/>
    <s v="Baltimore"/>
    <x v="1"/>
    <n v="0.4"/>
    <n v="3250"/>
    <n v="1300"/>
    <n v="454.99999999999994"/>
    <n v="0.35"/>
  </r>
  <r>
    <x v="0"/>
    <n v="1185732"/>
    <x v="102"/>
    <x v="0"/>
    <x v="42"/>
    <s v="Baltimore"/>
    <x v="2"/>
    <n v="0.30000000000000004"/>
    <n v="3250"/>
    <n v="975.00000000000011"/>
    <n v="390.00000000000006"/>
    <n v="0.4"/>
  </r>
  <r>
    <x v="0"/>
    <n v="1185732"/>
    <x v="102"/>
    <x v="0"/>
    <x v="42"/>
    <s v="Baltimore"/>
    <x v="3"/>
    <n v="0.35"/>
    <n v="1750"/>
    <n v="612.5"/>
    <n v="245"/>
    <n v="0.4"/>
  </r>
  <r>
    <x v="0"/>
    <n v="1185732"/>
    <x v="102"/>
    <x v="0"/>
    <x v="42"/>
    <s v="Baltimore"/>
    <x v="4"/>
    <n v="0.5"/>
    <n v="2250"/>
    <n v="1125"/>
    <n v="337.5"/>
    <n v="0.3"/>
  </r>
  <r>
    <x v="0"/>
    <n v="1185732"/>
    <x v="102"/>
    <x v="0"/>
    <x v="42"/>
    <s v="Baltimore"/>
    <x v="5"/>
    <n v="0.4"/>
    <n v="3250"/>
    <n v="1300"/>
    <n v="520"/>
    <n v="0.4"/>
  </r>
  <r>
    <x v="0"/>
    <n v="1185732"/>
    <x v="37"/>
    <x v="0"/>
    <x v="42"/>
    <s v="Baltimore"/>
    <x v="0"/>
    <n v="0.4"/>
    <n v="5750"/>
    <n v="2300"/>
    <n v="805"/>
    <n v="0.35"/>
  </r>
  <r>
    <x v="0"/>
    <n v="1185732"/>
    <x v="37"/>
    <x v="0"/>
    <x v="42"/>
    <s v="Baltimore"/>
    <x v="1"/>
    <n v="0.4"/>
    <n v="2250"/>
    <n v="900"/>
    <n v="315"/>
    <n v="0.35"/>
  </r>
  <r>
    <x v="0"/>
    <n v="1185732"/>
    <x v="37"/>
    <x v="0"/>
    <x v="42"/>
    <s v="Baltimore"/>
    <x v="2"/>
    <n v="0.30000000000000004"/>
    <n v="2750"/>
    <n v="825.00000000000011"/>
    <n v="330.00000000000006"/>
    <n v="0.4"/>
  </r>
  <r>
    <x v="0"/>
    <n v="1185732"/>
    <x v="37"/>
    <x v="0"/>
    <x v="42"/>
    <s v="Baltimore"/>
    <x v="3"/>
    <n v="0.35"/>
    <n v="1500"/>
    <n v="525"/>
    <n v="210"/>
    <n v="0.4"/>
  </r>
  <r>
    <x v="0"/>
    <n v="1185732"/>
    <x v="37"/>
    <x v="0"/>
    <x v="42"/>
    <s v="Baltimore"/>
    <x v="4"/>
    <n v="0.5"/>
    <n v="2250"/>
    <n v="1125"/>
    <n v="337.5"/>
    <n v="0.3"/>
  </r>
  <r>
    <x v="0"/>
    <n v="1185732"/>
    <x v="37"/>
    <x v="0"/>
    <x v="42"/>
    <s v="Baltimore"/>
    <x v="5"/>
    <n v="0.4"/>
    <n v="3250"/>
    <n v="1300"/>
    <n v="520"/>
    <n v="0.4"/>
  </r>
  <r>
    <x v="0"/>
    <n v="1185732"/>
    <x v="258"/>
    <x v="0"/>
    <x v="42"/>
    <s v="Baltimore"/>
    <x v="0"/>
    <n v="0.4"/>
    <n v="5450"/>
    <n v="2180"/>
    <n v="763"/>
    <n v="0.35"/>
  </r>
  <r>
    <x v="0"/>
    <n v="1185732"/>
    <x v="258"/>
    <x v="0"/>
    <x v="42"/>
    <s v="Baltimore"/>
    <x v="1"/>
    <n v="0.4"/>
    <n v="2500"/>
    <n v="1000"/>
    <n v="350"/>
    <n v="0.35"/>
  </r>
  <r>
    <x v="0"/>
    <n v="1185732"/>
    <x v="258"/>
    <x v="0"/>
    <x v="42"/>
    <s v="Baltimore"/>
    <x v="2"/>
    <n v="0.30000000000000004"/>
    <n v="2750"/>
    <n v="825.00000000000011"/>
    <n v="330.00000000000006"/>
    <n v="0.4"/>
  </r>
  <r>
    <x v="0"/>
    <n v="1185732"/>
    <x v="258"/>
    <x v="0"/>
    <x v="42"/>
    <s v="Baltimore"/>
    <x v="3"/>
    <n v="0.35"/>
    <n v="1250"/>
    <n v="437.5"/>
    <n v="175"/>
    <n v="0.4"/>
  </r>
  <r>
    <x v="0"/>
    <n v="1185732"/>
    <x v="258"/>
    <x v="0"/>
    <x v="42"/>
    <s v="Baltimore"/>
    <x v="4"/>
    <n v="0.5"/>
    <n v="1750"/>
    <n v="875"/>
    <n v="262.5"/>
    <n v="0.3"/>
  </r>
  <r>
    <x v="0"/>
    <n v="1185732"/>
    <x v="258"/>
    <x v="0"/>
    <x v="42"/>
    <s v="Baltimore"/>
    <x v="5"/>
    <n v="0.4"/>
    <n v="2750"/>
    <n v="1100"/>
    <n v="440"/>
    <n v="0.4"/>
  </r>
  <r>
    <x v="0"/>
    <n v="1185732"/>
    <x v="259"/>
    <x v="0"/>
    <x v="42"/>
    <s v="Baltimore"/>
    <x v="0"/>
    <n v="0.4"/>
    <n v="5250"/>
    <n v="2100"/>
    <n v="735"/>
    <n v="0.35"/>
  </r>
  <r>
    <x v="0"/>
    <n v="1185732"/>
    <x v="259"/>
    <x v="0"/>
    <x v="42"/>
    <s v="Baltimore"/>
    <x v="1"/>
    <n v="0.4"/>
    <n v="2250"/>
    <n v="900"/>
    <n v="315"/>
    <n v="0.35"/>
  </r>
  <r>
    <x v="0"/>
    <n v="1185732"/>
    <x v="259"/>
    <x v="0"/>
    <x v="42"/>
    <s v="Baltimore"/>
    <x v="2"/>
    <n v="0.30000000000000004"/>
    <n v="2250"/>
    <n v="675.00000000000011"/>
    <n v="270.00000000000006"/>
    <n v="0.4"/>
  </r>
  <r>
    <x v="0"/>
    <n v="1185732"/>
    <x v="259"/>
    <x v="0"/>
    <x v="42"/>
    <s v="Baltimore"/>
    <x v="3"/>
    <n v="0.35"/>
    <n v="1500"/>
    <n v="525"/>
    <n v="210"/>
    <n v="0.4"/>
  </r>
  <r>
    <x v="0"/>
    <n v="1185732"/>
    <x v="259"/>
    <x v="0"/>
    <x v="42"/>
    <s v="Baltimore"/>
    <x v="4"/>
    <n v="0.5"/>
    <n v="1500"/>
    <n v="750"/>
    <n v="225"/>
    <n v="0.3"/>
  </r>
  <r>
    <x v="0"/>
    <n v="1185732"/>
    <x v="259"/>
    <x v="0"/>
    <x v="42"/>
    <s v="Baltimore"/>
    <x v="5"/>
    <n v="0.4"/>
    <n v="3000"/>
    <n v="1200"/>
    <n v="480"/>
    <n v="0.4"/>
  </r>
  <r>
    <x v="0"/>
    <n v="1185732"/>
    <x v="236"/>
    <x v="0"/>
    <x v="42"/>
    <s v="Baltimore"/>
    <x v="0"/>
    <n v="0.54999999999999993"/>
    <n v="5700"/>
    <n v="3134.9999999999995"/>
    <n v="1097.2499999999998"/>
    <n v="0.35"/>
  </r>
  <r>
    <x v="0"/>
    <n v="1185732"/>
    <x v="236"/>
    <x v="0"/>
    <x v="42"/>
    <s v="Baltimore"/>
    <x v="1"/>
    <n v="0.5"/>
    <n v="2750"/>
    <n v="1375"/>
    <n v="481.24999999999994"/>
    <n v="0.35"/>
  </r>
  <r>
    <x v="0"/>
    <n v="1185732"/>
    <x v="236"/>
    <x v="0"/>
    <x v="42"/>
    <s v="Baltimore"/>
    <x v="2"/>
    <n v="0.45"/>
    <n v="3000"/>
    <n v="1350"/>
    <n v="540"/>
    <n v="0.4"/>
  </r>
  <r>
    <x v="0"/>
    <n v="1185732"/>
    <x v="236"/>
    <x v="0"/>
    <x v="42"/>
    <s v="Baltimore"/>
    <x v="3"/>
    <n v="0.45"/>
    <n v="2500"/>
    <n v="1125"/>
    <n v="450"/>
    <n v="0.4"/>
  </r>
  <r>
    <x v="0"/>
    <n v="1185732"/>
    <x v="236"/>
    <x v="0"/>
    <x v="42"/>
    <s v="Baltimore"/>
    <x v="4"/>
    <n v="0.54999999999999993"/>
    <n v="2750"/>
    <n v="1512.4999999999998"/>
    <n v="453.74999999999994"/>
    <n v="0.3"/>
  </r>
  <r>
    <x v="0"/>
    <n v="1185732"/>
    <x v="236"/>
    <x v="0"/>
    <x v="42"/>
    <s v="Baltimore"/>
    <x v="5"/>
    <n v="0.6"/>
    <n v="4000"/>
    <n v="2400"/>
    <n v="960"/>
    <n v="0.4"/>
  </r>
  <r>
    <x v="0"/>
    <n v="1185732"/>
    <x v="41"/>
    <x v="0"/>
    <x v="42"/>
    <s v="Baltimore"/>
    <x v="0"/>
    <n v="0.54999999999999993"/>
    <n v="6500"/>
    <n v="3574.9999999999995"/>
    <n v="1251.2499999999998"/>
    <n v="0.35"/>
  </r>
  <r>
    <x v="0"/>
    <n v="1185732"/>
    <x v="41"/>
    <x v="0"/>
    <x v="42"/>
    <s v="Baltimore"/>
    <x v="1"/>
    <n v="0.5"/>
    <n v="4000"/>
    <n v="2000"/>
    <n v="700"/>
    <n v="0.35"/>
  </r>
  <r>
    <x v="0"/>
    <n v="1185732"/>
    <x v="41"/>
    <x v="0"/>
    <x v="42"/>
    <s v="Baltimore"/>
    <x v="2"/>
    <n v="0.45"/>
    <n v="3250"/>
    <n v="1462.5"/>
    <n v="585"/>
    <n v="0.4"/>
  </r>
  <r>
    <x v="0"/>
    <n v="1185732"/>
    <x v="41"/>
    <x v="0"/>
    <x v="42"/>
    <s v="Baltimore"/>
    <x v="3"/>
    <n v="0.45"/>
    <n v="3000"/>
    <n v="1350"/>
    <n v="540"/>
    <n v="0.4"/>
  </r>
  <r>
    <x v="0"/>
    <n v="1185732"/>
    <x v="41"/>
    <x v="0"/>
    <x v="42"/>
    <s v="Baltimore"/>
    <x v="4"/>
    <n v="0.54999999999999993"/>
    <n v="3000"/>
    <n v="1649.9999999999998"/>
    <n v="494.99999999999989"/>
    <n v="0.3"/>
  </r>
  <r>
    <x v="0"/>
    <n v="1185732"/>
    <x v="41"/>
    <x v="0"/>
    <x v="42"/>
    <s v="Baltimore"/>
    <x v="5"/>
    <n v="0.6"/>
    <n v="4500"/>
    <n v="2700"/>
    <n v="1080"/>
    <n v="0.4"/>
  </r>
  <r>
    <x v="0"/>
    <n v="1185732"/>
    <x v="260"/>
    <x v="0"/>
    <x v="42"/>
    <s v="Baltimore"/>
    <x v="0"/>
    <n v="0.54999999999999993"/>
    <n v="6750"/>
    <n v="3712.4999999999995"/>
    <n v="1299.3749999999998"/>
    <n v="0.35"/>
  </r>
  <r>
    <x v="0"/>
    <n v="1185732"/>
    <x v="260"/>
    <x v="0"/>
    <x v="42"/>
    <s v="Baltimore"/>
    <x v="1"/>
    <n v="0.5"/>
    <n v="4250"/>
    <n v="2125"/>
    <n v="743.75"/>
    <n v="0.35"/>
  </r>
  <r>
    <x v="0"/>
    <n v="1185732"/>
    <x v="260"/>
    <x v="0"/>
    <x v="42"/>
    <s v="Baltimore"/>
    <x v="2"/>
    <n v="0.45"/>
    <n v="3500"/>
    <n v="1575"/>
    <n v="630"/>
    <n v="0.4"/>
  </r>
  <r>
    <x v="0"/>
    <n v="1185732"/>
    <x v="260"/>
    <x v="0"/>
    <x v="42"/>
    <s v="Baltimore"/>
    <x v="3"/>
    <n v="0.45"/>
    <n v="3000"/>
    <n v="1350"/>
    <n v="540"/>
    <n v="0.4"/>
  </r>
  <r>
    <x v="0"/>
    <n v="1185732"/>
    <x v="260"/>
    <x v="0"/>
    <x v="42"/>
    <s v="Baltimore"/>
    <x v="4"/>
    <n v="0.54999999999999993"/>
    <n v="3250"/>
    <n v="1787.4999999999998"/>
    <n v="536.24999999999989"/>
    <n v="0.3"/>
  </r>
  <r>
    <x v="0"/>
    <n v="1185732"/>
    <x v="260"/>
    <x v="0"/>
    <x v="42"/>
    <s v="Baltimore"/>
    <x v="5"/>
    <n v="0.6"/>
    <n v="5000"/>
    <n v="3000"/>
    <n v="1200"/>
    <n v="0.4"/>
  </r>
  <r>
    <x v="0"/>
    <n v="1185732"/>
    <x v="261"/>
    <x v="0"/>
    <x v="42"/>
    <s v="Baltimore"/>
    <x v="0"/>
    <n v="0.54999999999999993"/>
    <n v="6500"/>
    <n v="3574.9999999999995"/>
    <n v="1251.2499999999998"/>
    <n v="0.35"/>
  </r>
  <r>
    <x v="0"/>
    <n v="1185732"/>
    <x v="261"/>
    <x v="0"/>
    <x v="42"/>
    <s v="Baltimore"/>
    <x v="1"/>
    <n v="0.5"/>
    <n v="4250"/>
    <n v="2125"/>
    <n v="743.75"/>
    <n v="0.35"/>
  </r>
  <r>
    <x v="0"/>
    <n v="1185732"/>
    <x v="261"/>
    <x v="0"/>
    <x v="42"/>
    <s v="Baltimore"/>
    <x v="2"/>
    <n v="0.45"/>
    <n v="3500"/>
    <n v="1575"/>
    <n v="630"/>
    <n v="0.4"/>
  </r>
  <r>
    <x v="0"/>
    <n v="1185732"/>
    <x v="261"/>
    <x v="0"/>
    <x v="42"/>
    <s v="Baltimore"/>
    <x v="3"/>
    <n v="0.45"/>
    <n v="2500"/>
    <n v="1125"/>
    <n v="450"/>
    <n v="0.4"/>
  </r>
  <r>
    <x v="0"/>
    <n v="1185732"/>
    <x v="261"/>
    <x v="0"/>
    <x v="42"/>
    <s v="Baltimore"/>
    <x v="4"/>
    <n v="0.54999999999999993"/>
    <n v="2250"/>
    <n v="1237.4999999999998"/>
    <n v="371.24999999999994"/>
    <n v="0.3"/>
  </r>
  <r>
    <x v="0"/>
    <n v="1185732"/>
    <x v="261"/>
    <x v="0"/>
    <x v="42"/>
    <s v="Baltimore"/>
    <x v="5"/>
    <n v="0.6"/>
    <n v="4000"/>
    <n v="2400"/>
    <n v="960"/>
    <n v="0.4"/>
  </r>
  <r>
    <x v="0"/>
    <n v="1185732"/>
    <x v="239"/>
    <x v="0"/>
    <x v="42"/>
    <s v="Baltimore"/>
    <x v="0"/>
    <n v="0.54999999999999993"/>
    <n v="5250"/>
    <n v="2887.4999999999995"/>
    <n v="1010.6249999999998"/>
    <n v="0.35"/>
  </r>
  <r>
    <x v="0"/>
    <n v="1185732"/>
    <x v="239"/>
    <x v="0"/>
    <x v="42"/>
    <s v="Baltimore"/>
    <x v="1"/>
    <n v="0.5"/>
    <n v="3250"/>
    <n v="1625"/>
    <n v="568.75"/>
    <n v="0.35"/>
  </r>
  <r>
    <x v="0"/>
    <n v="1185732"/>
    <x v="239"/>
    <x v="0"/>
    <x v="42"/>
    <s v="Baltimore"/>
    <x v="2"/>
    <n v="0.45"/>
    <n v="2250"/>
    <n v="1012.5"/>
    <n v="405"/>
    <n v="0.4"/>
  </r>
  <r>
    <x v="0"/>
    <n v="1185732"/>
    <x v="239"/>
    <x v="0"/>
    <x v="42"/>
    <s v="Baltimore"/>
    <x v="3"/>
    <n v="0.45"/>
    <n v="2000"/>
    <n v="900"/>
    <n v="360"/>
    <n v="0.4"/>
  </r>
  <r>
    <x v="0"/>
    <n v="1185732"/>
    <x v="239"/>
    <x v="0"/>
    <x v="42"/>
    <s v="Baltimore"/>
    <x v="4"/>
    <n v="0.54999999999999993"/>
    <n v="2000"/>
    <n v="1099.9999999999998"/>
    <n v="329.99999999999994"/>
    <n v="0.3"/>
  </r>
  <r>
    <x v="0"/>
    <n v="1185732"/>
    <x v="239"/>
    <x v="0"/>
    <x v="42"/>
    <s v="Baltimore"/>
    <x v="5"/>
    <n v="0.6"/>
    <n v="3000"/>
    <n v="1800"/>
    <n v="720"/>
    <n v="0.4"/>
  </r>
  <r>
    <x v="0"/>
    <n v="1185732"/>
    <x v="45"/>
    <x v="0"/>
    <x v="42"/>
    <s v="Baltimore"/>
    <x v="0"/>
    <n v="0.6"/>
    <n v="4750"/>
    <n v="2850"/>
    <n v="997.49999999999989"/>
    <n v="0.35"/>
  </r>
  <r>
    <x v="0"/>
    <n v="1185732"/>
    <x v="45"/>
    <x v="0"/>
    <x v="42"/>
    <s v="Baltimore"/>
    <x v="1"/>
    <n v="0.55000000000000004"/>
    <n v="3000"/>
    <n v="1650.0000000000002"/>
    <n v="577.5"/>
    <n v="0.35"/>
  </r>
  <r>
    <x v="0"/>
    <n v="1185732"/>
    <x v="45"/>
    <x v="0"/>
    <x v="42"/>
    <s v="Baltimore"/>
    <x v="2"/>
    <n v="0.55000000000000004"/>
    <n v="2000"/>
    <n v="1100"/>
    <n v="440"/>
    <n v="0.4"/>
  </r>
  <r>
    <x v="0"/>
    <n v="1185732"/>
    <x v="45"/>
    <x v="0"/>
    <x v="42"/>
    <s v="Baltimore"/>
    <x v="3"/>
    <n v="0.55000000000000004"/>
    <n v="1750"/>
    <n v="962.50000000000011"/>
    <n v="385.00000000000006"/>
    <n v="0.4"/>
  </r>
  <r>
    <x v="0"/>
    <n v="1185732"/>
    <x v="45"/>
    <x v="0"/>
    <x v="42"/>
    <s v="Baltimore"/>
    <x v="4"/>
    <n v="0.65"/>
    <n v="1750"/>
    <n v="1137.5"/>
    <n v="341.25"/>
    <n v="0.3"/>
  </r>
  <r>
    <x v="0"/>
    <n v="1185732"/>
    <x v="45"/>
    <x v="0"/>
    <x v="42"/>
    <s v="Baltimore"/>
    <x v="5"/>
    <n v="0.7"/>
    <n v="3000"/>
    <n v="2100"/>
    <n v="840"/>
    <n v="0.4"/>
  </r>
  <r>
    <x v="0"/>
    <n v="1185732"/>
    <x v="262"/>
    <x v="0"/>
    <x v="42"/>
    <s v="Baltimore"/>
    <x v="0"/>
    <n v="0.65"/>
    <n v="4500"/>
    <n v="2925"/>
    <n v="1023.7499999999999"/>
    <n v="0.35"/>
  </r>
  <r>
    <x v="0"/>
    <n v="1185732"/>
    <x v="262"/>
    <x v="0"/>
    <x v="42"/>
    <s v="Baltimore"/>
    <x v="1"/>
    <n v="0.55000000000000004"/>
    <n v="3250"/>
    <n v="1787.5000000000002"/>
    <n v="625.625"/>
    <n v="0.35"/>
  </r>
  <r>
    <x v="0"/>
    <n v="1185732"/>
    <x v="262"/>
    <x v="0"/>
    <x v="42"/>
    <s v="Baltimore"/>
    <x v="2"/>
    <n v="0.55000000000000004"/>
    <n v="3200"/>
    <n v="1760.0000000000002"/>
    <n v="704.00000000000011"/>
    <n v="0.4"/>
  </r>
  <r>
    <x v="0"/>
    <n v="1185732"/>
    <x v="262"/>
    <x v="0"/>
    <x v="42"/>
    <s v="Baltimore"/>
    <x v="3"/>
    <n v="0.55000000000000004"/>
    <n v="3000"/>
    <n v="1650.0000000000002"/>
    <n v="660.00000000000011"/>
    <n v="0.4"/>
  </r>
  <r>
    <x v="0"/>
    <n v="1185732"/>
    <x v="262"/>
    <x v="0"/>
    <x v="42"/>
    <s v="Baltimore"/>
    <x v="4"/>
    <n v="0.65"/>
    <n v="2750"/>
    <n v="1787.5"/>
    <n v="536.25"/>
    <n v="0.3"/>
  </r>
  <r>
    <x v="0"/>
    <n v="1185732"/>
    <x v="262"/>
    <x v="0"/>
    <x v="42"/>
    <s v="Baltimore"/>
    <x v="5"/>
    <n v="0.7"/>
    <n v="3750"/>
    <n v="2625"/>
    <n v="1050"/>
    <n v="0.4"/>
  </r>
  <r>
    <x v="0"/>
    <n v="1185732"/>
    <x v="263"/>
    <x v="0"/>
    <x v="42"/>
    <s v="Baltimore"/>
    <x v="0"/>
    <n v="0.65"/>
    <n v="6000"/>
    <n v="3900"/>
    <n v="1365"/>
    <n v="0.35"/>
  </r>
  <r>
    <x v="0"/>
    <n v="1185732"/>
    <x v="263"/>
    <x v="0"/>
    <x v="42"/>
    <s v="Baltimore"/>
    <x v="1"/>
    <n v="0.55000000000000004"/>
    <n v="4000"/>
    <n v="2200"/>
    <n v="770"/>
    <n v="0.35"/>
  </r>
  <r>
    <x v="0"/>
    <n v="1185732"/>
    <x v="263"/>
    <x v="0"/>
    <x v="42"/>
    <s v="Baltimore"/>
    <x v="2"/>
    <n v="0.55000000000000004"/>
    <n v="3750"/>
    <n v="2062.5"/>
    <n v="825"/>
    <n v="0.4"/>
  </r>
  <r>
    <x v="0"/>
    <n v="1185732"/>
    <x v="263"/>
    <x v="0"/>
    <x v="42"/>
    <s v="Baltimore"/>
    <x v="3"/>
    <n v="0.55000000000000004"/>
    <n v="3250"/>
    <n v="1787.5000000000002"/>
    <n v="715.00000000000011"/>
    <n v="0.4"/>
  </r>
  <r>
    <x v="0"/>
    <n v="1185732"/>
    <x v="263"/>
    <x v="0"/>
    <x v="42"/>
    <s v="Baltimore"/>
    <x v="4"/>
    <n v="0.65"/>
    <n v="3250"/>
    <n v="2112.5"/>
    <n v="633.75"/>
    <n v="0.3"/>
  </r>
  <r>
    <x v="0"/>
    <n v="1185732"/>
    <x v="263"/>
    <x v="0"/>
    <x v="42"/>
    <s v="Baltimore"/>
    <x v="5"/>
    <n v="0.7"/>
    <n v="4250"/>
    <n v="2975"/>
    <n v="1190"/>
    <n v="0.4"/>
  </r>
  <r>
    <x v="0"/>
    <n v="1185732"/>
    <x v="136"/>
    <x v="0"/>
    <x v="43"/>
    <s v="Wilmington"/>
    <x v="0"/>
    <n v="0.35000000000000003"/>
    <n v="4750"/>
    <n v="1662.5000000000002"/>
    <n v="581.875"/>
    <n v="0.35"/>
  </r>
  <r>
    <x v="0"/>
    <n v="1185732"/>
    <x v="136"/>
    <x v="0"/>
    <x v="43"/>
    <s v="Wilmington"/>
    <x v="1"/>
    <n v="0.35000000000000003"/>
    <n v="2750"/>
    <n v="962.50000000000011"/>
    <n v="336.875"/>
    <n v="0.35"/>
  </r>
  <r>
    <x v="0"/>
    <n v="1185732"/>
    <x v="136"/>
    <x v="0"/>
    <x v="43"/>
    <s v="Wilmington"/>
    <x v="2"/>
    <n v="0.25000000000000006"/>
    <n v="2750"/>
    <n v="687.50000000000011"/>
    <n v="275.00000000000006"/>
    <n v="0.4"/>
  </r>
  <r>
    <x v="0"/>
    <n v="1185732"/>
    <x v="136"/>
    <x v="0"/>
    <x v="43"/>
    <s v="Wilmington"/>
    <x v="3"/>
    <n v="0.3"/>
    <n v="1250"/>
    <n v="375"/>
    <n v="150"/>
    <n v="0.4"/>
  </r>
  <r>
    <x v="0"/>
    <n v="1185732"/>
    <x v="136"/>
    <x v="0"/>
    <x v="43"/>
    <s v="Wilmington"/>
    <x v="4"/>
    <n v="0.45"/>
    <n v="1750"/>
    <n v="787.5"/>
    <n v="236.25"/>
    <n v="0.3"/>
  </r>
  <r>
    <x v="0"/>
    <n v="1185732"/>
    <x v="136"/>
    <x v="0"/>
    <x v="43"/>
    <s v="Wilmington"/>
    <x v="5"/>
    <n v="0.35000000000000003"/>
    <n v="2750"/>
    <n v="962.50000000000011"/>
    <n v="385.00000000000006"/>
    <n v="0.4"/>
  </r>
  <r>
    <x v="0"/>
    <n v="1185732"/>
    <x v="264"/>
    <x v="0"/>
    <x v="43"/>
    <s v="Wilmington"/>
    <x v="0"/>
    <n v="0.35000000000000003"/>
    <n v="5250"/>
    <n v="1837.5000000000002"/>
    <n v="643.125"/>
    <n v="0.35"/>
  </r>
  <r>
    <x v="0"/>
    <n v="1185732"/>
    <x v="264"/>
    <x v="0"/>
    <x v="43"/>
    <s v="Wilmington"/>
    <x v="1"/>
    <n v="0.35000000000000003"/>
    <n v="1750"/>
    <n v="612.50000000000011"/>
    <n v="214.37500000000003"/>
    <n v="0.35"/>
  </r>
  <r>
    <x v="0"/>
    <n v="1185732"/>
    <x v="264"/>
    <x v="0"/>
    <x v="43"/>
    <s v="Wilmington"/>
    <x v="2"/>
    <n v="0.25000000000000006"/>
    <n v="2250"/>
    <n v="562.50000000000011"/>
    <n v="225.00000000000006"/>
    <n v="0.4"/>
  </r>
  <r>
    <x v="0"/>
    <n v="1185732"/>
    <x v="264"/>
    <x v="0"/>
    <x v="43"/>
    <s v="Wilmington"/>
    <x v="3"/>
    <n v="0.3"/>
    <n v="1000"/>
    <n v="300"/>
    <n v="120"/>
    <n v="0.4"/>
  </r>
  <r>
    <x v="0"/>
    <n v="1185732"/>
    <x v="264"/>
    <x v="0"/>
    <x v="43"/>
    <s v="Wilmington"/>
    <x v="4"/>
    <n v="0.45"/>
    <n v="1750"/>
    <n v="787.5"/>
    <n v="236.25"/>
    <n v="0.3"/>
  </r>
  <r>
    <x v="0"/>
    <n v="1185732"/>
    <x v="264"/>
    <x v="0"/>
    <x v="43"/>
    <s v="Wilmington"/>
    <x v="5"/>
    <n v="0.35000000000000003"/>
    <n v="2750"/>
    <n v="962.50000000000011"/>
    <n v="385.00000000000006"/>
    <n v="0.4"/>
  </r>
  <r>
    <x v="0"/>
    <n v="1185732"/>
    <x v="173"/>
    <x v="0"/>
    <x v="43"/>
    <s v="Wilmington"/>
    <x v="0"/>
    <n v="0.35000000000000003"/>
    <n v="4950"/>
    <n v="1732.5000000000002"/>
    <n v="606.375"/>
    <n v="0.35"/>
  </r>
  <r>
    <x v="0"/>
    <n v="1185732"/>
    <x v="173"/>
    <x v="0"/>
    <x v="43"/>
    <s v="Wilmington"/>
    <x v="1"/>
    <n v="0.35000000000000003"/>
    <n v="2000"/>
    <n v="700.00000000000011"/>
    <n v="245.00000000000003"/>
    <n v="0.35"/>
  </r>
  <r>
    <x v="0"/>
    <n v="1185732"/>
    <x v="173"/>
    <x v="0"/>
    <x v="43"/>
    <s v="Wilmington"/>
    <x v="2"/>
    <n v="0.25000000000000006"/>
    <n v="2250"/>
    <n v="562.50000000000011"/>
    <n v="225.00000000000006"/>
    <n v="0.4"/>
  </r>
  <r>
    <x v="0"/>
    <n v="1185732"/>
    <x v="173"/>
    <x v="0"/>
    <x v="43"/>
    <s v="Wilmington"/>
    <x v="3"/>
    <n v="0.3"/>
    <n v="750"/>
    <n v="225"/>
    <n v="90"/>
    <n v="0.4"/>
  </r>
  <r>
    <x v="0"/>
    <n v="1185732"/>
    <x v="173"/>
    <x v="0"/>
    <x v="43"/>
    <s v="Wilmington"/>
    <x v="4"/>
    <n v="0.45"/>
    <n v="1250"/>
    <n v="562.5"/>
    <n v="168.75"/>
    <n v="0.3"/>
  </r>
  <r>
    <x v="0"/>
    <n v="1185732"/>
    <x v="173"/>
    <x v="0"/>
    <x v="43"/>
    <s v="Wilmington"/>
    <x v="5"/>
    <n v="0.35000000000000003"/>
    <n v="2250"/>
    <n v="787.50000000000011"/>
    <n v="315.00000000000006"/>
    <n v="0.4"/>
  </r>
  <r>
    <x v="0"/>
    <n v="1185732"/>
    <x v="265"/>
    <x v="0"/>
    <x v="43"/>
    <s v="Wilmington"/>
    <x v="0"/>
    <n v="0.35000000000000003"/>
    <n v="4750"/>
    <n v="1662.5000000000002"/>
    <n v="581.875"/>
    <n v="0.35"/>
  </r>
  <r>
    <x v="0"/>
    <n v="1185732"/>
    <x v="265"/>
    <x v="0"/>
    <x v="43"/>
    <s v="Wilmington"/>
    <x v="1"/>
    <n v="0.35000000000000003"/>
    <n v="1750"/>
    <n v="612.50000000000011"/>
    <n v="214.37500000000003"/>
    <n v="0.35"/>
  </r>
  <r>
    <x v="0"/>
    <n v="1185732"/>
    <x v="265"/>
    <x v="0"/>
    <x v="43"/>
    <s v="Wilmington"/>
    <x v="2"/>
    <n v="0.25000000000000006"/>
    <n v="1750"/>
    <n v="437.50000000000011"/>
    <n v="175.00000000000006"/>
    <n v="0.4"/>
  </r>
  <r>
    <x v="0"/>
    <n v="1185732"/>
    <x v="265"/>
    <x v="0"/>
    <x v="43"/>
    <s v="Wilmington"/>
    <x v="3"/>
    <n v="0.3"/>
    <n v="1000"/>
    <n v="300"/>
    <n v="120"/>
    <n v="0.4"/>
  </r>
  <r>
    <x v="0"/>
    <n v="1185732"/>
    <x v="265"/>
    <x v="0"/>
    <x v="43"/>
    <s v="Wilmington"/>
    <x v="4"/>
    <n v="0.45"/>
    <n v="1000"/>
    <n v="450"/>
    <n v="135"/>
    <n v="0.3"/>
  </r>
  <r>
    <x v="0"/>
    <n v="1185732"/>
    <x v="265"/>
    <x v="0"/>
    <x v="43"/>
    <s v="Wilmington"/>
    <x v="5"/>
    <n v="0.35000000000000003"/>
    <n v="2500"/>
    <n v="875.00000000000011"/>
    <n v="350.00000000000006"/>
    <n v="0.4"/>
  </r>
  <r>
    <x v="0"/>
    <n v="1185732"/>
    <x v="61"/>
    <x v="0"/>
    <x v="43"/>
    <s v="Wilmington"/>
    <x v="0"/>
    <n v="0.49999999999999994"/>
    <n v="5200"/>
    <n v="2599.9999999999995"/>
    <n v="909.99999999999977"/>
    <n v="0.35"/>
  </r>
  <r>
    <x v="0"/>
    <n v="1185732"/>
    <x v="61"/>
    <x v="0"/>
    <x v="43"/>
    <s v="Wilmington"/>
    <x v="1"/>
    <n v="0.45"/>
    <n v="2250"/>
    <n v="1012.5"/>
    <n v="354.375"/>
    <n v="0.35"/>
  </r>
  <r>
    <x v="0"/>
    <n v="1185732"/>
    <x v="61"/>
    <x v="0"/>
    <x v="43"/>
    <s v="Wilmington"/>
    <x v="2"/>
    <n v="0.4"/>
    <n v="2500"/>
    <n v="1000"/>
    <n v="400"/>
    <n v="0.4"/>
  </r>
  <r>
    <x v="0"/>
    <n v="1185732"/>
    <x v="61"/>
    <x v="0"/>
    <x v="43"/>
    <s v="Wilmington"/>
    <x v="3"/>
    <n v="0.4"/>
    <n v="2000"/>
    <n v="800"/>
    <n v="320"/>
    <n v="0.4"/>
  </r>
  <r>
    <x v="0"/>
    <n v="1185732"/>
    <x v="61"/>
    <x v="0"/>
    <x v="43"/>
    <s v="Wilmington"/>
    <x v="4"/>
    <n v="0.49999999999999994"/>
    <n v="2250"/>
    <n v="1124.9999999999998"/>
    <n v="337.49999999999994"/>
    <n v="0.3"/>
  </r>
  <r>
    <x v="0"/>
    <n v="1185732"/>
    <x v="61"/>
    <x v="0"/>
    <x v="43"/>
    <s v="Wilmington"/>
    <x v="5"/>
    <n v="0.54999999999999993"/>
    <n v="3500"/>
    <n v="1924.9999999999998"/>
    <n v="770"/>
    <n v="0.4"/>
  </r>
  <r>
    <x v="0"/>
    <n v="1185732"/>
    <x v="266"/>
    <x v="0"/>
    <x v="43"/>
    <s v="Wilmington"/>
    <x v="0"/>
    <n v="0.49999999999999994"/>
    <n v="6000"/>
    <n v="2999.9999999999995"/>
    <n v="1049.9999999999998"/>
    <n v="0.35"/>
  </r>
  <r>
    <x v="0"/>
    <n v="1185732"/>
    <x v="266"/>
    <x v="0"/>
    <x v="43"/>
    <s v="Wilmington"/>
    <x v="1"/>
    <n v="0.45"/>
    <n v="3500"/>
    <n v="1575"/>
    <n v="551.25"/>
    <n v="0.35"/>
  </r>
  <r>
    <x v="0"/>
    <n v="1185732"/>
    <x v="266"/>
    <x v="0"/>
    <x v="43"/>
    <s v="Wilmington"/>
    <x v="2"/>
    <n v="0.4"/>
    <n v="2750"/>
    <n v="1100"/>
    <n v="440"/>
    <n v="0.4"/>
  </r>
  <r>
    <x v="0"/>
    <n v="1185732"/>
    <x v="266"/>
    <x v="0"/>
    <x v="43"/>
    <s v="Wilmington"/>
    <x v="3"/>
    <n v="0.4"/>
    <n v="2500"/>
    <n v="1000"/>
    <n v="400"/>
    <n v="0.4"/>
  </r>
  <r>
    <x v="0"/>
    <n v="1185732"/>
    <x v="266"/>
    <x v="0"/>
    <x v="43"/>
    <s v="Wilmington"/>
    <x v="4"/>
    <n v="0.49999999999999994"/>
    <n v="2500"/>
    <n v="1249.9999999999998"/>
    <n v="374.99999999999994"/>
    <n v="0.3"/>
  </r>
  <r>
    <x v="0"/>
    <n v="1185732"/>
    <x v="266"/>
    <x v="0"/>
    <x v="43"/>
    <s v="Wilmington"/>
    <x v="5"/>
    <n v="0.54999999999999993"/>
    <n v="4000"/>
    <n v="2199.9999999999995"/>
    <n v="879.99999999999989"/>
    <n v="0.4"/>
  </r>
  <r>
    <x v="0"/>
    <n v="1185732"/>
    <x v="176"/>
    <x v="0"/>
    <x v="43"/>
    <s v="Wilmington"/>
    <x v="0"/>
    <n v="0.49999999999999994"/>
    <n v="6250"/>
    <n v="3124.9999999999995"/>
    <n v="1093.7499999999998"/>
    <n v="0.35"/>
  </r>
  <r>
    <x v="0"/>
    <n v="1185732"/>
    <x v="176"/>
    <x v="0"/>
    <x v="43"/>
    <s v="Wilmington"/>
    <x v="1"/>
    <n v="0.45"/>
    <n v="3750"/>
    <n v="1687.5"/>
    <n v="590.625"/>
    <n v="0.35"/>
  </r>
  <r>
    <x v="0"/>
    <n v="1185732"/>
    <x v="176"/>
    <x v="0"/>
    <x v="43"/>
    <s v="Wilmington"/>
    <x v="2"/>
    <n v="0.4"/>
    <n v="3000"/>
    <n v="1200"/>
    <n v="480"/>
    <n v="0.4"/>
  </r>
  <r>
    <x v="0"/>
    <n v="1185732"/>
    <x v="176"/>
    <x v="0"/>
    <x v="43"/>
    <s v="Wilmington"/>
    <x v="3"/>
    <n v="0.4"/>
    <n v="2500"/>
    <n v="1000"/>
    <n v="400"/>
    <n v="0.4"/>
  </r>
  <r>
    <x v="0"/>
    <n v="1185732"/>
    <x v="176"/>
    <x v="0"/>
    <x v="43"/>
    <s v="Wilmington"/>
    <x v="4"/>
    <n v="0.49999999999999994"/>
    <n v="2750"/>
    <n v="1374.9999999999998"/>
    <n v="412.49999999999994"/>
    <n v="0.3"/>
  </r>
  <r>
    <x v="0"/>
    <n v="1185732"/>
    <x v="176"/>
    <x v="0"/>
    <x v="43"/>
    <s v="Wilmington"/>
    <x v="5"/>
    <n v="0.54999999999999993"/>
    <n v="4500"/>
    <n v="2474.9999999999995"/>
    <n v="989.99999999999989"/>
    <n v="0.4"/>
  </r>
  <r>
    <x v="0"/>
    <n v="1185732"/>
    <x v="117"/>
    <x v="0"/>
    <x v="43"/>
    <s v="Wilmington"/>
    <x v="0"/>
    <n v="0.49999999999999994"/>
    <n v="6000"/>
    <n v="2999.9999999999995"/>
    <n v="1049.9999999999998"/>
    <n v="0.35"/>
  </r>
  <r>
    <x v="0"/>
    <n v="1185732"/>
    <x v="117"/>
    <x v="0"/>
    <x v="43"/>
    <s v="Wilmington"/>
    <x v="1"/>
    <n v="0.45"/>
    <n v="3750"/>
    <n v="1687.5"/>
    <n v="590.625"/>
    <n v="0.35"/>
  </r>
  <r>
    <x v="0"/>
    <n v="1185732"/>
    <x v="117"/>
    <x v="0"/>
    <x v="43"/>
    <s v="Wilmington"/>
    <x v="2"/>
    <n v="0.4"/>
    <n v="3000"/>
    <n v="1200"/>
    <n v="480"/>
    <n v="0.4"/>
  </r>
  <r>
    <x v="0"/>
    <n v="1185732"/>
    <x v="117"/>
    <x v="0"/>
    <x v="43"/>
    <s v="Wilmington"/>
    <x v="3"/>
    <n v="0.4"/>
    <n v="2000"/>
    <n v="800"/>
    <n v="320"/>
    <n v="0.4"/>
  </r>
  <r>
    <x v="0"/>
    <n v="1185732"/>
    <x v="117"/>
    <x v="0"/>
    <x v="43"/>
    <s v="Wilmington"/>
    <x v="4"/>
    <n v="0.49999999999999994"/>
    <n v="1750"/>
    <n v="874.99999999999989"/>
    <n v="262.49999999999994"/>
    <n v="0.3"/>
  </r>
  <r>
    <x v="0"/>
    <n v="1185732"/>
    <x v="117"/>
    <x v="0"/>
    <x v="43"/>
    <s v="Wilmington"/>
    <x v="5"/>
    <n v="0.54999999999999993"/>
    <n v="3500"/>
    <n v="1924.9999999999998"/>
    <n v="770"/>
    <n v="0.4"/>
  </r>
  <r>
    <x v="0"/>
    <n v="1185732"/>
    <x v="63"/>
    <x v="0"/>
    <x v="43"/>
    <s v="Wilmington"/>
    <x v="0"/>
    <n v="0.49999999999999994"/>
    <n v="4750"/>
    <n v="2374.9999999999995"/>
    <n v="831.24999999999977"/>
    <n v="0.35"/>
  </r>
  <r>
    <x v="0"/>
    <n v="1185732"/>
    <x v="63"/>
    <x v="0"/>
    <x v="43"/>
    <s v="Wilmington"/>
    <x v="1"/>
    <n v="0.45"/>
    <n v="2750"/>
    <n v="1237.5"/>
    <n v="433.125"/>
    <n v="0.35"/>
  </r>
  <r>
    <x v="0"/>
    <n v="1185732"/>
    <x v="63"/>
    <x v="0"/>
    <x v="43"/>
    <s v="Wilmington"/>
    <x v="2"/>
    <n v="0.4"/>
    <n v="1750"/>
    <n v="700"/>
    <n v="280"/>
    <n v="0.4"/>
  </r>
  <r>
    <x v="0"/>
    <n v="1185732"/>
    <x v="63"/>
    <x v="0"/>
    <x v="43"/>
    <s v="Wilmington"/>
    <x v="3"/>
    <n v="0.4"/>
    <n v="1500"/>
    <n v="600"/>
    <n v="240"/>
    <n v="0.4"/>
  </r>
  <r>
    <x v="0"/>
    <n v="1185732"/>
    <x v="63"/>
    <x v="0"/>
    <x v="43"/>
    <s v="Wilmington"/>
    <x v="4"/>
    <n v="0.49999999999999994"/>
    <n v="1500"/>
    <n v="749.99999999999989"/>
    <n v="224.99999999999997"/>
    <n v="0.3"/>
  </r>
  <r>
    <x v="0"/>
    <n v="1185732"/>
    <x v="63"/>
    <x v="0"/>
    <x v="43"/>
    <s v="Wilmington"/>
    <x v="5"/>
    <n v="0.54999999999999993"/>
    <n v="2500"/>
    <n v="1374.9999999999998"/>
    <n v="549.99999999999989"/>
    <n v="0.4"/>
  </r>
  <r>
    <x v="0"/>
    <n v="1185732"/>
    <x v="267"/>
    <x v="0"/>
    <x v="43"/>
    <s v="Wilmington"/>
    <x v="0"/>
    <n v="0.54999999999999993"/>
    <n v="4250"/>
    <n v="2337.4999999999995"/>
    <n v="818.12499999999977"/>
    <n v="0.35"/>
  </r>
  <r>
    <x v="0"/>
    <n v="1185732"/>
    <x v="267"/>
    <x v="0"/>
    <x v="43"/>
    <s v="Wilmington"/>
    <x v="1"/>
    <n v="0.5"/>
    <n v="2500"/>
    <n v="1250"/>
    <n v="437.5"/>
    <n v="0.35"/>
  </r>
  <r>
    <x v="0"/>
    <n v="1185732"/>
    <x v="267"/>
    <x v="0"/>
    <x v="43"/>
    <s v="Wilmington"/>
    <x v="2"/>
    <n v="0.5"/>
    <n v="1500"/>
    <n v="750"/>
    <n v="300"/>
    <n v="0.4"/>
  </r>
  <r>
    <x v="0"/>
    <n v="1185732"/>
    <x v="267"/>
    <x v="0"/>
    <x v="43"/>
    <s v="Wilmington"/>
    <x v="3"/>
    <n v="0.5"/>
    <n v="1250"/>
    <n v="625"/>
    <n v="250"/>
    <n v="0.4"/>
  </r>
  <r>
    <x v="0"/>
    <n v="1185732"/>
    <x v="267"/>
    <x v="0"/>
    <x v="43"/>
    <s v="Wilmington"/>
    <x v="4"/>
    <n v="0.6"/>
    <n v="1250"/>
    <n v="750"/>
    <n v="225"/>
    <n v="0.3"/>
  </r>
  <r>
    <x v="0"/>
    <n v="1185732"/>
    <x v="267"/>
    <x v="0"/>
    <x v="43"/>
    <s v="Wilmington"/>
    <x v="5"/>
    <n v="0.64999999999999991"/>
    <n v="2500"/>
    <n v="1624.9999999999998"/>
    <n v="650"/>
    <n v="0.4"/>
  </r>
  <r>
    <x v="0"/>
    <n v="1185732"/>
    <x v="268"/>
    <x v="0"/>
    <x v="43"/>
    <s v="Wilmington"/>
    <x v="0"/>
    <n v="0.6"/>
    <n v="4000"/>
    <n v="2400"/>
    <n v="840"/>
    <n v="0.35"/>
  </r>
  <r>
    <x v="0"/>
    <n v="1185732"/>
    <x v="268"/>
    <x v="0"/>
    <x v="43"/>
    <s v="Wilmington"/>
    <x v="1"/>
    <n v="0.5"/>
    <n v="2750"/>
    <n v="1375"/>
    <n v="481.24999999999994"/>
    <n v="0.35"/>
  </r>
  <r>
    <x v="0"/>
    <n v="1185732"/>
    <x v="268"/>
    <x v="0"/>
    <x v="43"/>
    <s v="Wilmington"/>
    <x v="2"/>
    <n v="0.5"/>
    <n v="2700"/>
    <n v="1350"/>
    <n v="540"/>
    <n v="0.4"/>
  </r>
  <r>
    <x v="0"/>
    <n v="1185732"/>
    <x v="268"/>
    <x v="0"/>
    <x v="43"/>
    <s v="Wilmington"/>
    <x v="3"/>
    <n v="0.5"/>
    <n v="2500"/>
    <n v="1250"/>
    <n v="500"/>
    <n v="0.4"/>
  </r>
  <r>
    <x v="0"/>
    <n v="1185732"/>
    <x v="268"/>
    <x v="0"/>
    <x v="43"/>
    <s v="Wilmington"/>
    <x v="4"/>
    <n v="0.6"/>
    <n v="2250"/>
    <n v="1350"/>
    <n v="405"/>
    <n v="0.3"/>
  </r>
  <r>
    <x v="0"/>
    <n v="1185732"/>
    <x v="268"/>
    <x v="0"/>
    <x v="43"/>
    <s v="Wilmington"/>
    <x v="5"/>
    <n v="0.64999999999999991"/>
    <n v="3250"/>
    <n v="2112.4999999999995"/>
    <n v="844.99999999999989"/>
    <n v="0.4"/>
  </r>
  <r>
    <x v="0"/>
    <n v="1185732"/>
    <x v="269"/>
    <x v="0"/>
    <x v="43"/>
    <s v="Wilmington"/>
    <x v="0"/>
    <n v="0.6"/>
    <n v="5500"/>
    <n v="3300"/>
    <n v="1155"/>
    <n v="0.35"/>
  </r>
  <r>
    <x v="0"/>
    <n v="1185732"/>
    <x v="269"/>
    <x v="0"/>
    <x v="43"/>
    <s v="Wilmington"/>
    <x v="1"/>
    <n v="0.5"/>
    <n v="3500"/>
    <n v="1750"/>
    <n v="612.5"/>
    <n v="0.35"/>
  </r>
  <r>
    <x v="0"/>
    <n v="1185732"/>
    <x v="269"/>
    <x v="0"/>
    <x v="43"/>
    <s v="Wilmington"/>
    <x v="2"/>
    <n v="0.5"/>
    <n v="3250"/>
    <n v="1625"/>
    <n v="650"/>
    <n v="0.4"/>
  </r>
  <r>
    <x v="0"/>
    <n v="1185732"/>
    <x v="269"/>
    <x v="0"/>
    <x v="43"/>
    <s v="Wilmington"/>
    <x v="3"/>
    <n v="0.5"/>
    <n v="2750"/>
    <n v="1375"/>
    <n v="550"/>
    <n v="0.4"/>
  </r>
  <r>
    <x v="0"/>
    <n v="1185732"/>
    <x v="269"/>
    <x v="0"/>
    <x v="43"/>
    <s v="Wilmington"/>
    <x v="4"/>
    <n v="0.6"/>
    <n v="2750"/>
    <n v="1650"/>
    <n v="495"/>
    <n v="0.3"/>
  </r>
  <r>
    <x v="0"/>
    <n v="1185732"/>
    <x v="269"/>
    <x v="0"/>
    <x v="43"/>
    <s v="Wilmington"/>
    <x v="5"/>
    <n v="0.64999999999999991"/>
    <n v="3750"/>
    <n v="2437.4999999999995"/>
    <n v="974.99999999999989"/>
    <n v="0.4"/>
  </r>
  <r>
    <x v="0"/>
    <n v="1185732"/>
    <x v="48"/>
    <x v="0"/>
    <x v="44"/>
    <s v="Newark"/>
    <x v="0"/>
    <n v="0.4"/>
    <n v="5000"/>
    <n v="2000"/>
    <n v="800"/>
    <n v="0.4"/>
  </r>
  <r>
    <x v="0"/>
    <n v="1185732"/>
    <x v="48"/>
    <x v="0"/>
    <x v="44"/>
    <s v="Newark"/>
    <x v="1"/>
    <n v="0.4"/>
    <n v="3000"/>
    <n v="1200"/>
    <n v="480"/>
    <n v="0.4"/>
  </r>
  <r>
    <x v="0"/>
    <n v="1185732"/>
    <x v="48"/>
    <x v="0"/>
    <x v="44"/>
    <s v="Newark"/>
    <x v="2"/>
    <n v="0.30000000000000004"/>
    <n v="3000"/>
    <n v="900.00000000000011"/>
    <n v="270"/>
    <n v="0.3"/>
  </r>
  <r>
    <x v="0"/>
    <n v="1185732"/>
    <x v="48"/>
    <x v="0"/>
    <x v="44"/>
    <s v="Newark"/>
    <x v="3"/>
    <n v="0.35"/>
    <n v="1500"/>
    <n v="525"/>
    <n v="157.5"/>
    <n v="0.3"/>
  </r>
  <r>
    <x v="0"/>
    <n v="1185732"/>
    <x v="48"/>
    <x v="0"/>
    <x v="44"/>
    <s v="Newark"/>
    <x v="4"/>
    <n v="0.5"/>
    <n v="2000"/>
    <n v="1000"/>
    <n v="300"/>
    <n v="0.3"/>
  </r>
  <r>
    <x v="0"/>
    <n v="1185732"/>
    <x v="48"/>
    <x v="0"/>
    <x v="44"/>
    <s v="Newark"/>
    <x v="5"/>
    <n v="0.4"/>
    <n v="3000"/>
    <n v="1200"/>
    <n v="420"/>
    <n v="0.35"/>
  </r>
  <r>
    <x v="0"/>
    <n v="1185732"/>
    <x v="49"/>
    <x v="0"/>
    <x v="44"/>
    <s v="Newark"/>
    <x v="0"/>
    <n v="0.4"/>
    <n v="5500"/>
    <n v="2200"/>
    <n v="880"/>
    <n v="0.4"/>
  </r>
  <r>
    <x v="0"/>
    <n v="1185732"/>
    <x v="49"/>
    <x v="0"/>
    <x v="44"/>
    <s v="Newark"/>
    <x v="1"/>
    <n v="0.4"/>
    <n v="2000"/>
    <n v="800"/>
    <n v="320"/>
    <n v="0.4"/>
  </r>
  <r>
    <x v="0"/>
    <n v="1185732"/>
    <x v="49"/>
    <x v="0"/>
    <x v="44"/>
    <s v="Newark"/>
    <x v="2"/>
    <n v="0.30000000000000004"/>
    <n v="2500"/>
    <n v="750.00000000000011"/>
    <n v="225.00000000000003"/>
    <n v="0.3"/>
  </r>
  <r>
    <x v="0"/>
    <n v="1185732"/>
    <x v="49"/>
    <x v="0"/>
    <x v="44"/>
    <s v="Newark"/>
    <x v="3"/>
    <n v="0.35"/>
    <n v="1250"/>
    <n v="437.5"/>
    <n v="131.25"/>
    <n v="0.3"/>
  </r>
  <r>
    <x v="0"/>
    <n v="1185732"/>
    <x v="49"/>
    <x v="0"/>
    <x v="44"/>
    <s v="Newark"/>
    <x v="4"/>
    <n v="0.5"/>
    <n v="2000"/>
    <n v="1000"/>
    <n v="300"/>
    <n v="0.3"/>
  </r>
  <r>
    <x v="0"/>
    <n v="1185732"/>
    <x v="49"/>
    <x v="0"/>
    <x v="44"/>
    <s v="Newark"/>
    <x v="5"/>
    <n v="0.4"/>
    <n v="3000"/>
    <n v="1200"/>
    <n v="420"/>
    <n v="0.35"/>
  </r>
  <r>
    <x v="0"/>
    <n v="1185732"/>
    <x v="14"/>
    <x v="0"/>
    <x v="44"/>
    <s v="Newark"/>
    <x v="0"/>
    <n v="0.4"/>
    <n v="5200"/>
    <n v="2080"/>
    <n v="832"/>
    <n v="0.4"/>
  </r>
  <r>
    <x v="0"/>
    <n v="1185732"/>
    <x v="14"/>
    <x v="0"/>
    <x v="44"/>
    <s v="Newark"/>
    <x v="1"/>
    <n v="0.4"/>
    <n v="2250"/>
    <n v="900"/>
    <n v="360"/>
    <n v="0.4"/>
  </r>
  <r>
    <x v="0"/>
    <n v="1185732"/>
    <x v="14"/>
    <x v="0"/>
    <x v="44"/>
    <s v="Newark"/>
    <x v="2"/>
    <n v="0.30000000000000004"/>
    <n v="2500"/>
    <n v="750.00000000000011"/>
    <n v="225.00000000000003"/>
    <n v="0.3"/>
  </r>
  <r>
    <x v="0"/>
    <n v="1185732"/>
    <x v="14"/>
    <x v="0"/>
    <x v="44"/>
    <s v="Newark"/>
    <x v="3"/>
    <n v="0.35"/>
    <n v="1000"/>
    <n v="350"/>
    <n v="105"/>
    <n v="0.3"/>
  </r>
  <r>
    <x v="0"/>
    <n v="1185732"/>
    <x v="14"/>
    <x v="0"/>
    <x v="44"/>
    <s v="Newark"/>
    <x v="4"/>
    <n v="0.5"/>
    <n v="1500"/>
    <n v="750"/>
    <n v="225"/>
    <n v="0.3"/>
  </r>
  <r>
    <x v="0"/>
    <n v="1185732"/>
    <x v="14"/>
    <x v="0"/>
    <x v="44"/>
    <s v="Newark"/>
    <x v="5"/>
    <n v="0.4"/>
    <n v="2500"/>
    <n v="1000"/>
    <n v="350"/>
    <n v="0.35"/>
  </r>
  <r>
    <x v="0"/>
    <n v="1185732"/>
    <x v="50"/>
    <x v="0"/>
    <x v="44"/>
    <s v="Newark"/>
    <x v="0"/>
    <n v="0.4"/>
    <n v="5000"/>
    <n v="2000"/>
    <n v="800"/>
    <n v="0.4"/>
  </r>
  <r>
    <x v="0"/>
    <n v="1185732"/>
    <x v="50"/>
    <x v="0"/>
    <x v="44"/>
    <s v="Newark"/>
    <x v="1"/>
    <n v="0.4"/>
    <n v="2000"/>
    <n v="800"/>
    <n v="320"/>
    <n v="0.4"/>
  </r>
  <r>
    <x v="0"/>
    <n v="1185732"/>
    <x v="50"/>
    <x v="0"/>
    <x v="44"/>
    <s v="Newark"/>
    <x v="2"/>
    <n v="0.30000000000000004"/>
    <n v="2000"/>
    <n v="600.00000000000011"/>
    <n v="180.00000000000003"/>
    <n v="0.3"/>
  </r>
  <r>
    <x v="0"/>
    <n v="1185732"/>
    <x v="50"/>
    <x v="0"/>
    <x v="44"/>
    <s v="Newark"/>
    <x v="3"/>
    <n v="0.35"/>
    <n v="1250"/>
    <n v="437.5"/>
    <n v="131.25"/>
    <n v="0.3"/>
  </r>
  <r>
    <x v="0"/>
    <n v="1185732"/>
    <x v="50"/>
    <x v="0"/>
    <x v="44"/>
    <s v="Newark"/>
    <x v="4"/>
    <n v="0.5"/>
    <n v="1250"/>
    <n v="625"/>
    <n v="187.5"/>
    <n v="0.3"/>
  </r>
  <r>
    <x v="0"/>
    <n v="1185732"/>
    <x v="50"/>
    <x v="0"/>
    <x v="44"/>
    <s v="Newark"/>
    <x v="5"/>
    <n v="0.4"/>
    <n v="2750"/>
    <n v="1100"/>
    <n v="385"/>
    <n v="0.35"/>
  </r>
  <r>
    <x v="0"/>
    <n v="1185732"/>
    <x v="51"/>
    <x v="0"/>
    <x v="44"/>
    <s v="Newark"/>
    <x v="0"/>
    <n v="0.54999999999999993"/>
    <n v="5450"/>
    <n v="2997.4999999999995"/>
    <n v="1198.9999999999998"/>
    <n v="0.4"/>
  </r>
  <r>
    <x v="0"/>
    <n v="1185732"/>
    <x v="51"/>
    <x v="0"/>
    <x v="44"/>
    <s v="Newark"/>
    <x v="1"/>
    <n v="0.5"/>
    <n v="2500"/>
    <n v="1250"/>
    <n v="500"/>
    <n v="0.4"/>
  </r>
  <r>
    <x v="0"/>
    <n v="1185732"/>
    <x v="51"/>
    <x v="0"/>
    <x v="44"/>
    <s v="Newark"/>
    <x v="2"/>
    <n v="0.45"/>
    <n v="2750"/>
    <n v="1237.5"/>
    <n v="371.25"/>
    <n v="0.3"/>
  </r>
  <r>
    <x v="0"/>
    <n v="1185732"/>
    <x v="51"/>
    <x v="0"/>
    <x v="44"/>
    <s v="Newark"/>
    <x v="3"/>
    <n v="0.45"/>
    <n v="2250"/>
    <n v="1012.5"/>
    <n v="303.75"/>
    <n v="0.3"/>
  </r>
  <r>
    <x v="0"/>
    <n v="1185732"/>
    <x v="51"/>
    <x v="0"/>
    <x v="44"/>
    <s v="Newark"/>
    <x v="4"/>
    <n v="0.54999999999999993"/>
    <n v="2500"/>
    <n v="1374.9999999999998"/>
    <n v="412.49999999999994"/>
    <n v="0.3"/>
  </r>
  <r>
    <x v="0"/>
    <n v="1185732"/>
    <x v="51"/>
    <x v="0"/>
    <x v="44"/>
    <s v="Newark"/>
    <x v="5"/>
    <n v="0.6"/>
    <n v="3750"/>
    <n v="2250"/>
    <n v="787.5"/>
    <n v="0.35"/>
  </r>
  <r>
    <x v="0"/>
    <n v="1185732"/>
    <x v="52"/>
    <x v="0"/>
    <x v="44"/>
    <s v="Newark"/>
    <x v="0"/>
    <n v="0.54999999999999993"/>
    <n v="6250"/>
    <n v="3437.4999999999995"/>
    <n v="1375"/>
    <n v="0.4"/>
  </r>
  <r>
    <x v="0"/>
    <n v="1185732"/>
    <x v="52"/>
    <x v="0"/>
    <x v="44"/>
    <s v="Newark"/>
    <x v="1"/>
    <n v="0.5"/>
    <n v="3750"/>
    <n v="1875"/>
    <n v="750"/>
    <n v="0.4"/>
  </r>
  <r>
    <x v="0"/>
    <n v="1185732"/>
    <x v="52"/>
    <x v="0"/>
    <x v="44"/>
    <s v="Newark"/>
    <x v="2"/>
    <n v="0.45"/>
    <n v="3000"/>
    <n v="1350"/>
    <n v="405"/>
    <n v="0.3"/>
  </r>
  <r>
    <x v="0"/>
    <n v="1185732"/>
    <x v="52"/>
    <x v="0"/>
    <x v="44"/>
    <s v="Newark"/>
    <x v="3"/>
    <n v="0.45"/>
    <n v="2750"/>
    <n v="1237.5"/>
    <n v="371.25"/>
    <n v="0.3"/>
  </r>
  <r>
    <x v="0"/>
    <n v="1185732"/>
    <x v="52"/>
    <x v="0"/>
    <x v="44"/>
    <s v="Newark"/>
    <x v="4"/>
    <n v="0.54999999999999993"/>
    <n v="2750"/>
    <n v="1512.4999999999998"/>
    <n v="453.74999999999994"/>
    <n v="0.3"/>
  </r>
  <r>
    <x v="0"/>
    <n v="1185732"/>
    <x v="52"/>
    <x v="0"/>
    <x v="44"/>
    <s v="Newark"/>
    <x v="5"/>
    <n v="0.6"/>
    <n v="4250"/>
    <n v="2550"/>
    <n v="892.5"/>
    <n v="0.35"/>
  </r>
  <r>
    <x v="0"/>
    <n v="1185732"/>
    <x v="18"/>
    <x v="0"/>
    <x v="44"/>
    <s v="Newark"/>
    <x v="0"/>
    <n v="0.54999999999999993"/>
    <n v="6500"/>
    <n v="3574.9999999999995"/>
    <n v="1430"/>
    <n v="0.4"/>
  </r>
  <r>
    <x v="0"/>
    <n v="1185732"/>
    <x v="18"/>
    <x v="0"/>
    <x v="44"/>
    <s v="Newark"/>
    <x v="1"/>
    <n v="0.5"/>
    <n v="4000"/>
    <n v="2000"/>
    <n v="800"/>
    <n v="0.4"/>
  </r>
  <r>
    <x v="0"/>
    <n v="1185732"/>
    <x v="18"/>
    <x v="0"/>
    <x v="44"/>
    <s v="Newark"/>
    <x v="2"/>
    <n v="0.45"/>
    <n v="3250"/>
    <n v="1462.5"/>
    <n v="438.75"/>
    <n v="0.3"/>
  </r>
  <r>
    <x v="0"/>
    <n v="1185732"/>
    <x v="18"/>
    <x v="0"/>
    <x v="44"/>
    <s v="Newark"/>
    <x v="3"/>
    <n v="0.45"/>
    <n v="2750"/>
    <n v="1237.5"/>
    <n v="371.25"/>
    <n v="0.3"/>
  </r>
  <r>
    <x v="0"/>
    <n v="1185732"/>
    <x v="18"/>
    <x v="0"/>
    <x v="44"/>
    <s v="Newark"/>
    <x v="4"/>
    <n v="0.54999999999999993"/>
    <n v="3000"/>
    <n v="1649.9999999999998"/>
    <n v="494.99999999999989"/>
    <n v="0.3"/>
  </r>
  <r>
    <x v="0"/>
    <n v="1185732"/>
    <x v="18"/>
    <x v="0"/>
    <x v="44"/>
    <s v="Newark"/>
    <x v="5"/>
    <n v="0.6"/>
    <n v="4750"/>
    <n v="2850"/>
    <n v="997.49999999999989"/>
    <n v="0.35"/>
  </r>
  <r>
    <x v="0"/>
    <n v="1185732"/>
    <x v="53"/>
    <x v="0"/>
    <x v="44"/>
    <s v="Newark"/>
    <x v="0"/>
    <n v="0.54999999999999993"/>
    <n v="6250"/>
    <n v="3437.4999999999995"/>
    <n v="1375"/>
    <n v="0.4"/>
  </r>
  <r>
    <x v="0"/>
    <n v="1185732"/>
    <x v="53"/>
    <x v="0"/>
    <x v="44"/>
    <s v="Newark"/>
    <x v="1"/>
    <n v="0.5"/>
    <n v="4000"/>
    <n v="2000"/>
    <n v="800"/>
    <n v="0.4"/>
  </r>
  <r>
    <x v="0"/>
    <n v="1185732"/>
    <x v="53"/>
    <x v="0"/>
    <x v="44"/>
    <s v="Newark"/>
    <x v="2"/>
    <n v="0.45"/>
    <n v="3250"/>
    <n v="1462.5"/>
    <n v="438.75"/>
    <n v="0.3"/>
  </r>
  <r>
    <x v="0"/>
    <n v="1185732"/>
    <x v="53"/>
    <x v="0"/>
    <x v="44"/>
    <s v="Newark"/>
    <x v="3"/>
    <n v="0.45"/>
    <n v="2250"/>
    <n v="1012.5"/>
    <n v="303.75"/>
    <n v="0.3"/>
  </r>
  <r>
    <x v="0"/>
    <n v="1185732"/>
    <x v="53"/>
    <x v="0"/>
    <x v="44"/>
    <s v="Newark"/>
    <x v="4"/>
    <n v="0.54999999999999993"/>
    <n v="2000"/>
    <n v="1099.9999999999998"/>
    <n v="329.99999999999994"/>
    <n v="0.3"/>
  </r>
  <r>
    <x v="0"/>
    <n v="1185732"/>
    <x v="53"/>
    <x v="0"/>
    <x v="44"/>
    <s v="Newark"/>
    <x v="5"/>
    <n v="0.6"/>
    <n v="3750"/>
    <n v="2250"/>
    <n v="787.5"/>
    <n v="0.35"/>
  </r>
  <r>
    <x v="0"/>
    <n v="1185732"/>
    <x v="54"/>
    <x v="0"/>
    <x v="44"/>
    <s v="Newark"/>
    <x v="0"/>
    <n v="0.54999999999999993"/>
    <n v="5000"/>
    <n v="2749.9999999999995"/>
    <n v="1099.9999999999998"/>
    <n v="0.4"/>
  </r>
  <r>
    <x v="0"/>
    <n v="1185732"/>
    <x v="54"/>
    <x v="0"/>
    <x v="44"/>
    <s v="Newark"/>
    <x v="1"/>
    <n v="0.5"/>
    <n v="3000"/>
    <n v="1500"/>
    <n v="600"/>
    <n v="0.4"/>
  </r>
  <r>
    <x v="0"/>
    <n v="1185732"/>
    <x v="54"/>
    <x v="0"/>
    <x v="44"/>
    <s v="Newark"/>
    <x v="2"/>
    <n v="0.45"/>
    <n v="2000"/>
    <n v="900"/>
    <n v="270"/>
    <n v="0.3"/>
  </r>
  <r>
    <x v="0"/>
    <n v="1185732"/>
    <x v="54"/>
    <x v="0"/>
    <x v="44"/>
    <s v="Newark"/>
    <x v="3"/>
    <n v="0.45"/>
    <n v="1750"/>
    <n v="787.5"/>
    <n v="236.25"/>
    <n v="0.3"/>
  </r>
  <r>
    <x v="0"/>
    <n v="1185732"/>
    <x v="54"/>
    <x v="0"/>
    <x v="44"/>
    <s v="Newark"/>
    <x v="4"/>
    <n v="0.54999999999999993"/>
    <n v="1750"/>
    <n v="962.49999999999989"/>
    <n v="288.74999999999994"/>
    <n v="0.3"/>
  </r>
  <r>
    <x v="0"/>
    <n v="1185732"/>
    <x v="54"/>
    <x v="0"/>
    <x v="44"/>
    <s v="Newark"/>
    <x v="5"/>
    <n v="0.6"/>
    <n v="2750"/>
    <n v="1650"/>
    <n v="577.5"/>
    <n v="0.35"/>
  </r>
  <r>
    <x v="0"/>
    <n v="1185732"/>
    <x v="55"/>
    <x v="0"/>
    <x v="44"/>
    <s v="Newark"/>
    <x v="0"/>
    <n v="0.6"/>
    <n v="4500"/>
    <n v="2700"/>
    <n v="1080"/>
    <n v="0.4"/>
  </r>
  <r>
    <x v="0"/>
    <n v="1185732"/>
    <x v="55"/>
    <x v="0"/>
    <x v="44"/>
    <s v="Newark"/>
    <x v="1"/>
    <n v="0.55000000000000004"/>
    <n v="2750"/>
    <n v="1512.5000000000002"/>
    <n v="605.00000000000011"/>
    <n v="0.4"/>
  </r>
  <r>
    <x v="0"/>
    <n v="1185732"/>
    <x v="55"/>
    <x v="0"/>
    <x v="44"/>
    <s v="Newark"/>
    <x v="2"/>
    <n v="0.55000000000000004"/>
    <n v="1750"/>
    <n v="962.50000000000011"/>
    <n v="288.75"/>
    <n v="0.3"/>
  </r>
  <r>
    <x v="0"/>
    <n v="1185732"/>
    <x v="55"/>
    <x v="0"/>
    <x v="44"/>
    <s v="Newark"/>
    <x v="3"/>
    <n v="0.55000000000000004"/>
    <n v="1500"/>
    <n v="825.00000000000011"/>
    <n v="247.50000000000003"/>
    <n v="0.3"/>
  </r>
  <r>
    <x v="0"/>
    <n v="1185732"/>
    <x v="55"/>
    <x v="0"/>
    <x v="44"/>
    <s v="Newark"/>
    <x v="4"/>
    <n v="0.65"/>
    <n v="1500"/>
    <n v="975"/>
    <n v="292.5"/>
    <n v="0.3"/>
  </r>
  <r>
    <x v="0"/>
    <n v="1185732"/>
    <x v="55"/>
    <x v="0"/>
    <x v="44"/>
    <s v="Newark"/>
    <x v="5"/>
    <n v="0.7"/>
    <n v="2750"/>
    <n v="1924.9999999999998"/>
    <n v="673.74999999999989"/>
    <n v="0.35"/>
  </r>
  <r>
    <x v="0"/>
    <n v="1185732"/>
    <x v="56"/>
    <x v="0"/>
    <x v="44"/>
    <s v="Newark"/>
    <x v="0"/>
    <n v="0.65"/>
    <n v="4250"/>
    <n v="2762.5"/>
    <n v="1105"/>
    <n v="0.4"/>
  </r>
  <r>
    <x v="0"/>
    <n v="1185732"/>
    <x v="56"/>
    <x v="0"/>
    <x v="44"/>
    <s v="Newark"/>
    <x v="1"/>
    <n v="0.55000000000000004"/>
    <n v="3000"/>
    <n v="1650.0000000000002"/>
    <n v="660.00000000000011"/>
    <n v="0.4"/>
  </r>
  <r>
    <x v="0"/>
    <n v="1185732"/>
    <x v="56"/>
    <x v="0"/>
    <x v="44"/>
    <s v="Newark"/>
    <x v="2"/>
    <n v="0.55000000000000004"/>
    <n v="2950"/>
    <n v="1622.5000000000002"/>
    <n v="486.75000000000006"/>
    <n v="0.3"/>
  </r>
  <r>
    <x v="0"/>
    <n v="1185732"/>
    <x v="56"/>
    <x v="0"/>
    <x v="44"/>
    <s v="Newark"/>
    <x v="3"/>
    <n v="0.55000000000000004"/>
    <n v="2750"/>
    <n v="1512.5000000000002"/>
    <n v="453.75000000000006"/>
    <n v="0.3"/>
  </r>
  <r>
    <x v="0"/>
    <n v="1185732"/>
    <x v="56"/>
    <x v="0"/>
    <x v="44"/>
    <s v="Newark"/>
    <x v="4"/>
    <n v="0.65"/>
    <n v="2500"/>
    <n v="1625"/>
    <n v="487.5"/>
    <n v="0.3"/>
  </r>
  <r>
    <x v="0"/>
    <n v="1185732"/>
    <x v="56"/>
    <x v="0"/>
    <x v="44"/>
    <s v="Newark"/>
    <x v="5"/>
    <n v="0.7"/>
    <n v="3500"/>
    <n v="2450"/>
    <n v="857.5"/>
    <n v="0.35"/>
  </r>
  <r>
    <x v="0"/>
    <n v="1185732"/>
    <x v="57"/>
    <x v="0"/>
    <x v="44"/>
    <s v="Newark"/>
    <x v="0"/>
    <n v="0.65"/>
    <n v="5750"/>
    <n v="3737.5"/>
    <n v="1495"/>
    <n v="0.4"/>
  </r>
  <r>
    <x v="0"/>
    <n v="1185732"/>
    <x v="57"/>
    <x v="0"/>
    <x v="44"/>
    <s v="Newark"/>
    <x v="1"/>
    <n v="0.55000000000000004"/>
    <n v="3750"/>
    <n v="2062.5"/>
    <n v="825"/>
    <n v="0.4"/>
  </r>
  <r>
    <x v="0"/>
    <n v="1185732"/>
    <x v="57"/>
    <x v="0"/>
    <x v="44"/>
    <s v="Newark"/>
    <x v="2"/>
    <n v="0.55000000000000004"/>
    <n v="3500"/>
    <n v="1925.0000000000002"/>
    <n v="577.5"/>
    <n v="0.3"/>
  </r>
  <r>
    <x v="0"/>
    <n v="1185732"/>
    <x v="57"/>
    <x v="0"/>
    <x v="44"/>
    <s v="Newark"/>
    <x v="3"/>
    <n v="0.55000000000000004"/>
    <n v="3000"/>
    <n v="1650.0000000000002"/>
    <n v="495.00000000000006"/>
    <n v="0.3"/>
  </r>
  <r>
    <x v="0"/>
    <n v="1185732"/>
    <x v="57"/>
    <x v="0"/>
    <x v="44"/>
    <s v="Newark"/>
    <x v="4"/>
    <n v="0.65"/>
    <n v="3000"/>
    <n v="1950"/>
    <n v="585"/>
    <n v="0.3"/>
  </r>
  <r>
    <x v="0"/>
    <n v="1185732"/>
    <x v="57"/>
    <x v="0"/>
    <x v="44"/>
    <s v="Newark"/>
    <x v="5"/>
    <n v="0.7"/>
    <n v="4000"/>
    <n v="2800"/>
    <n v="979.99999999999989"/>
    <n v="0.35"/>
  </r>
  <r>
    <x v="0"/>
    <n v="1185732"/>
    <x v="136"/>
    <x v="0"/>
    <x v="45"/>
    <s v="Hartford"/>
    <x v="0"/>
    <n v="0.35000000000000003"/>
    <n v="4250"/>
    <n v="1487.5000000000002"/>
    <n v="520.625"/>
    <n v="0.35"/>
  </r>
  <r>
    <x v="0"/>
    <n v="1185732"/>
    <x v="136"/>
    <x v="0"/>
    <x v="45"/>
    <s v="Hartford"/>
    <x v="1"/>
    <n v="0.35000000000000003"/>
    <n v="2250"/>
    <n v="787.50000000000011"/>
    <n v="275.625"/>
    <n v="0.35"/>
  </r>
  <r>
    <x v="0"/>
    <n v="1185732"/>
    <x v="136"/>
    <x v="0"/>
    <x v="45"/>
    <s v="Hartford"/>
    <x v="2"/>
    <n v="0.25000000000000006"/>
    <n v="2250"/>
    <n v="562.50000000000011"/>
    <n v="225.00000000000006"/>
    <n v="0.4"/>
  </r>
  <r>
    <x v="0"/>
    <n v="1185732"/>
    <x v="136"/>
    <x v="0"/>
    <x v="45"/>
    <s v="Hartford"/>
    <x v="3"/>
    <n v="0.3"/>
    <n v="750"/>
    <n v="225"/>
    <n v="90"/>
    <n v="0.4"/>
  </r>
  <r>
    <x v="0"/>
    <n v="1185732"/>
    <x v="136"/>
    <x v="0"/>
    <x v="45"/>
    <s v="Hartford"/>
    <x v="4"/>
    <n v="0.45"/>
    <n v="1250"/>
    <n v="562.5"/>
    <n v="168.75"/>
    <n v="0.3"/>
  </r>
  <r>
    <x v="0"/>
    <n v="1185732"/>
    <x v="136"/>
    <x v="0"/>
    <x v="45"/>
    <s v="Hartford"/>
    <x v="5"/>
    <n v="0.35000000000000003"/>
    <n v="2250"/>
    <n v="787.50000000000011"/>
    <n v="315.00000000000006"/>
    <n v="0.4"/>
  </r>
  <r>
    <x v="0"/>
    <n v="1185732"/>
    <x v="264"/>
    <x v="0"/>
    <x v="45"/>
    <s v="Hartford"/>
    <x v="0"/>
    <n v="0.35000000000000003"/>
    <n v="4750"/>
    <n v="1662.5000000000002"/>
    <n v="581.875"/>
    <n v="0.35"/>
  </r>
  <r>
    <x v="0"/>
    <n v="1185732"/>
    <x v="264"/>
    <x v="0"/>
    <x v="45"/>
    <s v="Hartford"/>
    <x v="1"/>
    <n v="0.35000000000000003"/>
    <n v="1250"/>
    <n v="437.50000000000006"/>
    <n v="153.125"/>
    <n v="0.35"/>
  </r>
  <r>
    <x v="0"/>
    <n v="1185732"/>
    <x v="264"/>
    <x v="0"/>
    <x v="45"/>
    <s v="Hartford"/>
    <x v="2"/>
    <n v="0.25000000000000006"/>
    <n v="1750"/>
    <n v="437.50000000000011"/>
    <n v="175.00000000000006"/>
    <n v="0.4"/>
  </r>
  <r>
    <x v="0"/>
    <n v="1185732"/>
    <x v="264"/>
    <x v="0"/>
    <x v="45"/>
    <s v="Hartford"/>
    <x v="3"/>
    <n v="0.3"/>
    <n v="500"/>
    <n v="150"/>
    <n v="60"/>
    <n v="0.4"/>
  </r>
  <r>
    <x v="0"/>
    <n v="1185732"/>
    <x v="264"/>
    <x v="0"/>
    <x v="45"/>
    <s v="Hartford"/>
    <x v="4"/>
    <n v="0.45"/>
    <n v="1250"/>
    <n v="562.5"/>
    <n v="168.75"/>
    <n v="0.3"/>
  </r>
  <r>
    <x v="0"/>
    <n v="1185732"/>
    <x v="264"/>
    <x v="0"/>
    <x v="45"/>
    <s v="Hartford"/>
    <x v="5"/>
    <n v="0.35000000000000003"/>
    <n v="2250"/>
    <n v="787.50000000000011"/>
    <n v="315.00000000000006"/>
    <n v="0.4"/>
  </r>
  <r>
    <x v="0"/>
    <n v="1185732"/>
    <x v="173"/>
    <x v="0"/>
    <x v="45"/>
    <s v="Hartford"/>
    <x v="0"/>
    <n v="0.35000000000000003"/>
    <n v="4450"/>
    <n v="1557.5000000000002"/>
    <n v="545.125"/>
    <n v="0.35"/>
  </r>
  <r>
    <x v="0"/>
    <n v="1185732"/>
    <x v="173"/>
    <x v="0"/>
    <x v="45"/>
    <s v="Hartford"/>
    <x v="1"/>
    <n v="0.35000000000000003"/>
    <n v="1500"/>
    <n v="525"/>
    <n v="183.75"/>
    <n v="0.35"/>
  </r>
  <r>
    <x v="0"/>
    <n v="1185732"/>
    <x v="173"/>
    <x v="0"/>
    <x v="45"/>
    <s v="Hartford"/>
    <x v="2"/>
    <n v="0.25000000000000006"/>
    <n v="1750"/>
    <n v="437.50000000000011"/>
    <n v="175.00000000000006"/>
    <n v="0.4"/>
  </r>
  <r>
    <x v="0"/>
    <n v="1185732"/>
    <x v="173"/>
    <x v="0"/>
    <x v="45"/>
    <s v="Hartford"/>
    <x v="3"/>
    <n v="0.3"/>
    <n v="250"/>
    <n v="75"/>
    <n v="30"/>
    <n v="0.4"/>
  </r>
  <r>
    <x v="0"/>
    <n v="1185732"/>
    <x v="173"/>
    <x v="0"/>
    <x v="45"/>
    <s v="Hartford"/>
    <x v="4"/>
    <n v="0.45"/>
    <n v="750"/>
    <n v="337.5"/>
    <n v="101.25"/>
    <n v="0.3"/>
  </r>
  <r>
    <x v="0"/>
    <n v="1185732"/>
    <x v="173"/>
    <x v="0"/>
    <x v="45"/>
    <s v="Hartford"/>
    <x v="5"/>
    <n v="0.35000000000000003"/>
    <n v="1750"/>
    <n v="612.50000000000011"/>
    <n v="245.00000000000006"/>
    <n v="0.4"/>
  </r>
  <r>
    <x v="0"/>
    <n v="1185732"/>
    <x v="265"/>
    <x v="0"/>
    <x v="45"/>
    <s v="Hartford"/>
    <x v="0"/>
    <n v="0.35000000000000003"/>
    <n v="4250"/>
    <n v="1487.5000000000002"/>
    <n v="520.625"/>
    <n v="0.35"/>
  </r>
  <r>
    <x v="0"/>
    <n v="1185732"/>
    <x v="265"/>
    <x v="0"/>
    <x v="45"/>
    <s v="Hartford"/>
    <x v="1"/>
    <n v="0.35000000000000003"/>
    <n v="1250"/>
    <n v="437.50000000000006"/>
    <n v="153.125"/>
    <n v="0.35"/>
  </r>
  <r>
    <x v="0"/>
    <n v="1185732"/>
    <x v="265"/>
    <x v="0"/>
    <x v="45"/>
    <s v="Hartford"/>
    <x v="2"/>
    <n v="0.25000000000000006"/>
    <n v="1250"/>
    <n v="312.50000000000006"/>
    <n v="125.00000000000003"/>
    <n v="0.4"/>
  </r>
  <r>
    <x v="0"/>
    <n v="1185732"/>
    <x v="265"/>
    <x v="0"/>
    <x v="45"/>
    <s v="Hartford"/>
    <x v="3"/>
    <n v="0.3"/>
    <n v="500"/>
    <n v="150"/>
    <n v="60"/>
    <n v="0.4"/>
  </r>
  <r>
    <x v="0"/>
    <n v="1185732"/>
    <x v="265"/>
    <x v="0"/>
    <x v="45"/>
    <s v="Hartford"/>
    <x v="4"/>
    <n v="0.45"/>
    <n v="500"/>
    <n v="225"/>
    <n v="67.5"/>
    <n v="0.3"/>
  </r>
  <r>
    <x v="0"/>
    <n v="1185732"/>
    <x v="265"/>
    <x v="0"/>
    <x v="45"/>
    <s v="Hartford"/>
    <x v="5"/>
    <n v="0.35000000000000003"/>
    <n v="2000"/>
    <n v="700.00000000000011"/>
    <n v="280.00000000000006"/>
    <n v="0.4"/>
  </r>
  <r>
    <x v="0"/>
    <n v="1185732"/>
    <x v="61"/>
    <x v="0"/>
    <x v="45"/>
    <s v="Hartford"/>
    <x v="0"/>
    <n v="0.49999999999999994"/>
    <n v="4700"/>
    <n v="2349.9999999999995"/>
    <n v="822.49999999999977"/>
    <n v="0.35"/>
  </r>
  <r>
    <x v="0"/>
    <n v="1185732"/>
    <x v="61"/>
    <x v="0"/>
    <x v="45"/>
    <s v="Hartford"/>
    <x v="1"/>
    <n v="0.45"/>
    <n v="1750"/>
    <n v="787.5"/>
    <n v="275.625"/>
    <n v="0.35"/>
  </r>
  <r>
    <x v="0"/>
    <n v="1185732"/>
    <x v="61"/>
    <x v="0"/>
    <x v="45"/>
    <s v="Hartford"/>
    <x v="2"/>
    <n v="0.4"/>
    <n v="2000"/>
    <n v="800"/>
    <n v="320"/>
    <n v="0.4"/>
  </r>
  <r>
    <x v="0"/>
    <n v="1185732"/>
    <x v="61"/>
    <x v="0"/>
    <x v="45"/>
    <s v="Hartford"/>
    <x v="3"/>
    <n v="0.4"/>
    <n v="1500"/>
    <n v="600"/>
    <n v="240"/>
    <n v="0.4"/>
  </r>
  <r>
    <x v="0"/>
    <n v="1185732"/>
    <x v="61"/>
    <x v="0"/>
    <x v="45"/>
    <s v="Hartford"/>
    <x v="4"/>
    <n v="0.49999999999999994"/>
    <n v="1750"/>
    <n v="874.99999999999989"/>
    <n v="262.49999999999994"/>
    <n v="0.3"/>
  </r>
  <r>
    <x v="0"/>
    <n v="1185732"/>
    <x v="61"/>
    <x v="0"/>
    <x v="45"/>
    <s v="Hartford"/>
    <x v="5"/>
    <n v="0.54999999999999993"/>
    <n v="3000"/>
    <n v="1649.9999999999998"/>
    <n v="660"/>
    <n v="0.4"/>
  </r>
  <r>
    <x v="0"/>
    <n v="1185732"/>
    <x v="266"/>
    <x v="0"/>
    <x v="45"/>
    <s v="Hartford"/>
    <x v="0"/>
    <n v="0.49999999999999994"/>
    <n v="5500"/>
    <n v="2749.9999999999995"/>
    <n v="962.49999999999977"/>
    <n v="0.35"/>
  </r>
  <r>
    <x v="0"/>
    <n v="1185732"/>
    <x v="266"/>
    <x v="0"/>
    <x v="45"/>
    <s v="Hartford"/>
    <x v="1"/>
    <n v="0.45"/>
    <n v="3000"/>
    <n v="1350"/>
    <n v="472.49999999999994"/>
    <n v="0.35"/>
  </r>
  <r>
    <x v="0"/>
    <n v="1185732"/>
    <x v="266"/>
    <x v="0"/>
    <x v="45"/>
    <s v="Hartford"/>
    <x v="2"/>
    <n v="0.4"/>
    <n v="2250"/>
    <n v="900"/>
    <n v="360"/>
    <n v="0.4"/>
  </r>
  <r>
    <x v="0"/>
    <n v="1185732"/>
    <x v="266"/>
    <x v="0"/>
    <x v="45"/>
    <s v="Hartford"/>
    <x v="3"/>
    <n v="0.4"/>
    <n v="2000"/>
    <n v="800"/>
    <n v="320"/>
    <n v="0.4"/>
  </r>
  <r>
    <x v="0"/>
    <n v="1185732"/>
    <x v="266"/>
    <x v="0"/>
    <x v="45"/>
    <s v="Hartford"/>
    <x v="4"/>
    <n v="0.49999999999999994"/>
    <n v="2000"/>
    <n v="999.99999999999989"/>
    <n v="299.99999999999994"/>
    <n v="0.3"/>
  </r>
  <r>
    <x v="0"/>
    <n v="1185732"/>
    <x v="266"/>
    <x v="0"/>
    <x v="45"/>
    <s v="Hartford"/>
    <x v="5"/>
    <n v="0.54999999999999993"/>
    <n v="3500"/>
    <n v="1924.9999999999998"/>
    <n v="770"/>
    <n v="0.4"/>
  </r>
  <r>
    <x v="0"/>
    <n v="1185732"/>
    <x v="176"/>
    <x v="0"/>
    <x v="45"/>
    <s v="Hartford"/>
    <x v="0"/>
    <n v="0.49999999999999994"/>
    <n v="5750"/>
    <n v="2874.9999999999995"/>
    <n v="1006.2499999999998"/>
    <n v="0.35"/>
  </r>
  <r>
    <x v="0"/>
    <n v="1185732"/>
    <x v="176"/>
    <x v="0"/>
    <x v="45"/>
    <s v="Hartford"/>
    <x v="1"/>
    <n v="0.45"/>
    <n v="3250"/>
    <n v="1462.5"/>
    <n v="511.87499999999994"/>
    <n v="0.35"/>
  </r>
  <r>
    <x v="0"/>
    <n v="1185732"/>
    <x v="176"/>
    <x v="0"/>
    <x v="45"/>
    <s v="Hartford"/>
    <x v="2"/>
    <n v="0.4"/>
    <n v="2500"/>
    <n v="1000"/>
    <n v="400"/>
    <n v="0.4"/>
  </r>
  <r>
    <x v="0"/>
    <n v="1185732"/>
    <x v="176"/>
    <x v="0"/>
    <x v="45"/>
    <s v="Hartford"/>
    <x v="3"/>
    <n v="0.4"/>
    <n v="2000"/>
    <n v="800"/>
    <n v="320"/>
    <n v="0.4"/>
  </r>
  <r>
    <x v="0"/>
    <n v="1185732"/>
    <x v="176"/>
    <x v="0"/>
    <x v="45"/>
    <s v="Hartford"/>
    <x v="4"/>
    <n v="0.49999999999999994"/>
    <n v="2250"/>
    <n v="1124.9999999999998"/>
    <n v="337.49999999999994"/>
    <n v="0.3"/>
  </r>
  <r>
    <x v="0"/>
    <n v="1185732"/>
    <x v="176"/>
    <x v="0"/>
    <x v="45"/>
    <s v="Hartford"/>
    <x v="5"/>
    <n v="0.54999999999999993"/>
    <n v="4000"/>
    <n v="2199.9999999999995"/>
    <n v="879.99999999999989"/>
    <n v="0.4"/>
  </r>
  <r>
    <x v="0"/>
    <n v="1185732"/>
    <x v="117"/>
    <x v="0"/>
    <x v="45"/>
    <s v="Hartford"/>
    <x v="0"/>
    <n v="0.49999999999999994"/>
    <n v="5500"/>
    <n v="2749.9999999999995"/>
    <n v="962.49999999999977"/>
    <n v="0.35"/>
  </r>
  <r>
    <x v="0"/>
    <n v="1185732"/>
    <x v="117"/>
    <x v="0"/>
    <x v="45"/>
    <s v="Hartford"/>
    <x v="1"/>
    <n v="0.45"/>
    <n v="3250"/>
    <n v="1462.5"/>
    <n v="511.87499999999994"/>
    <n v="0.35"/>
  </r>
  <r>
    <x v="0"/>
    <n v="1185732"/>
    <x v="117"/>
    <x v="0"/>
    <x v="45"/>
    <s v="Hartford"/>
    <x v="2"/>
    <n v="0.4"/>
    <n v="2500"/>
    <n v="1000"/>
    <n v="400"/>
    <n v="0.4"/>
  </r>
  <r>
    <x v="0"/>
    <n v="1185732"/>
    <x v="117"/>
    <x v="0"/>
    <x v="45"/>
    <s v="Hartford"/>
    <x v="3"/>
    <n v="0.4"/>
    <n v="1500"/>
    <n v="600"/>
    <n v="240"/>
    <n v="0.4"/>
  </r>
  <r>
    <x v="0"/>
    <n v="1185732"/>
    <x v="117"/>
    <x v="0"/>
    <x v="45"/>
    <s v="Hartford"/>
    <x v="4"/>
    <n v="0.49999999999999994"/>
    <n v="1250"/>
    <n v="624.99999999999989"/>
    <n v="187.49999999999997"/>
    <n v="0.3"/>
  </r>
  <r>
    <x v="0"/>
    <n v="1185732"/>
    <x v="117"/>
    <x v="0"/>
    <x v="45"/>
    <s v="Hartford"/>
    <x v="5"/>
    <n v="0.54999999999999993"/>
    <n v="3000"/>
    <n v="1649.9999999999998"/>
    <n v="660"/>
    <n v="0.4"/>
  </r>
  <r>
    <x v="0"/>
    <n v="1185732"/>
    <x v="63"/>
    <x v="0"/>
    <x v="45"/>
    <s v="Hartford"/>
    <x v="0"/>
    <n v="0.49999999999999994"/>
    <n v="4250"/>
    <n v="2124.9999999999995"/>
    <n v="743.74999999999977"/>
    <n v="0.35"/>
  </r>
  <r>
    <x v="0"/>
    <n v="1185732"/>
    <x v="63"/>
    <x v="0"/>
    <x v="45"/>
    <s v="Hartford"/>
    <x v="1"/>
    <n v="0.45"/>
    <n v="2250"/>
    <n v="1012.5"/>
    <n v="354.375"/>
    <n v="0.35"/>
  </r>
  <r>
    <x v="0"/>
    <n v="1185732"/>
    <x v="63"/>
    <x v="0"/>
    <x v="45"/>
    <s v="Hartford"/>
    <x v="2"/>
    <n v="0.4"/>
    <n v="1250"/>
    <n v="500"/>
    <n v="200"/>
    <n v="0.4"/>
  </r>
  <r>
    <x v="0"/>
    <n v="1185732"/>
    <x v="63"/>
    <x v="0"/>
    <x v="45"/>
    <s v="Hartford"/>
    <x v="3"/>
    <n v="0.4"/>
    <n v="1000"/>
    <n v="400"/>
    <n v="160"/>
    <n v="0.4"/>
  </r>
  <r>
    <x v="0"/>
    <n v="1185732"/>
    <x v="63"/>
    <x v="0"/>
    <x v="45"/>
    <s v="Hartford"/>
    <x v="4"/>
    <n v="0.49999999999999994"/>
    <n v="1000"/>
    <n v="499.99999999999994"/>
    <n v="149.99999999999997"/>
    <n v="0.3"/>
  </r>
  <r>
    <x v="0"/>
    <n v="1185732"/>
    <x v="63"/>
    <x v="0"/>
    <x v="45"/>
    <s v="Hartford"/>
    <x v="5"/>
    <n v="0.54999999999999993"/>
    <n v="2000"/>
    <n v="1099.9999999999998"/>
    <n v="439.99999999999994"/>
    <n v="0.4"/>
  </r>
  <r>
    <x v="0"/>
    <n v="1185732"/>
    <x v="267"/>
    <x v="0"/>
    <x v="45"/>
    <s v="Hartford"/>
    <x v="0"/>
    <n v="0.54999999999999993"/>
    <n v="3750"/>
    <n v="2062.4999999999995"/>
    <n v="721.87499999999977"/>
    <n v="0.35"/>
  </r>
  <r>
    <x v="0"/>
    <n v="1185732"/>
    <x v="267"/>
    <x v="0"/>
    <x v="45"/>
    <s v="Hartford"/>
    <x v="1"/>
    <n v="0.5"/>
    <n v="2000"/>
    <n v="1000"/>
    <n v="350"/>
    <n v="0.35"/>
  </r>
  <r>
    <x v="0"/>
    <n v="1185732"/>
    <x v="267"/>
    <x v="0"/>
    <x v="45"/>
    <s v="Hartford"/>
    <x v="2"/>
    <n v="0.5"/>
    <n v="1000"/>
    <n v="500"/>
    <n v="200"/>
    <n v="0.4"/>
  </r>
  <r>
    <x v="0"/>
    <n v="1185732"/>
    <x v="267"/>
    <x v="0"/>
    <x v="45"/>
    <s v="Hartford"/>
    <x v="3"/>
    <n v="0.5"/>
    <n v="750"/>
    <n v="375"/>
    <n v="150"/>
    <n v="0.4"/>
  </r>
  <r>
    <x v="0"/>
    <n v="1185732"/>
    <x v="267"/>
    <x v="0"/>
    <x v="45"/>
    <s v="Hartford"/>
    <x v="4"/>
    <n v="0.6"/>
    <n v="750"/>
    <n v="450"/>
    <n v="135"/>
    <n v="0.3"/>
  </r>
  <r>
    <x v="0"/>
    <n v="1185732"/>
    <x v="267"/>
    <x v="0"/>
    <x v="45"/>
    <s v="Hartford"/>
    <x v="5"/>
    <n v="0.64999999999999991"/>
    <n v="2000"/>
    <n v="1299.9999999999998"/>
    <n v="519.99999999999989"/>
    <n v="0.4"/>
  </r>
  <r>
    <x v="0"/>
    <n v="1185732"/>
    <x v="268"/>
    <x v="0"/>
    <x v="45"/>
    <s v="Hartford"/>
    <x v="0"/>
    <n v="0.6"/>
    <n v="3500"/>
    <n v="2100"/>
    <n v="735"/>
    <n v="0.35"/>
  </r>
  <r>
    <x v="0"/>
    <n v="1185732"/>
    <x v="268"/>
    <x v="0"/>
    <x v="45"/>
    <s v="Hartford"/>
    <x v="1"/>
    <n v="0.5"/>
    <n v="2250"/>
    <n v="1125"/>
    <n v="393.75"/>
    <n v="0.35"/>
  </r>
  <r>
    <x v="0"/>
    <n v="1185732"/>
    <x v="268"/>
    <x v="0"/>
    <x v="45"/>
    <s v="Hartford"/>
    <x v="2"/>
    <n v="0.5"/>
    <n v="2200"/>
    <n v="1100"/>
    <n v="440"/>
    <n v="0.4"/>
  </r>
  <r>
    <x v="0"/>
    <n v="1185732"/>
    <x v="268"/>
    <x v="0"/>
    <x v="45"/>
    <s v="Hartford"/>
    <x v="3"/>
    <n v="0.5"/>
    <n v="2000"/>
    <n v="1000"/>
    <n v="400"/>
    <n v="0.4"/>
  </r>
  <r>
    <x v="0"/>
    <n v="1185732"/>
    <x v="268"/>
    <x v="0"/>
    <x v="45"/>
    <s v="Hartford"/>
    <x v="4"/>
    <n v="0.6"/>
    <n v="1750"/>
    <n v="1050"/>
    <n v="315"/>
    <n v="0.3"/>
  </r>
  <r>
    <x v="0"/>
    <n v="1185732"/>
    <x v="268"/>
    <x v="0"/>
    <x v="45"/>
    <s v="Hartford"/>
    <x v="5"/>
    <n v="0.64999999999999991"/>
    <n v="2750"/>
    <n v="1787.4999999999998"/>
    <n v="715"/>
    <n v="0.4"/>
  </r>
  <r>
    <x v="0"/>
    <n v="1185732"/>
    <x v="269"/>
    <x v="0"/>
    <x v="45"/>
    <s v="Hartford"/>
    <x v="0"/>
    <n v="0.6"/>
    <n v="5000"/>
    <n v="3000"/>
    <n v="1050"/>
    <n v="0.35"/>
  </r>
  <r>
    <x v="0"/>
    <n v="1185732"/>
    <x v="269"/>
    <x v="0"/>
    <x v="45"/>
    <s v="Hartford"/>
    <x v="1"/>
    <n v="0.5"/>
    <n v="3000"/>
    <n v="1500"/>
    <n v="525"/>
    <n v="0.35"/>
  </r>
  <r>
    <x v="0"/>
    <n v="1185732"/>
    <x v="269"/>
    <x v="0"/>
    <x v="45"/>
    <s v="Hartford"/>
    <x v="2"/>
    <n v="0.5"/>
    <n v="2750"/>
    <n v="1375"/>
    <n v="550"/>
    <n v="0.4"/>
  </r>
  <r>
    <x v="0"/>
    <n v="1185732"/>
    <x v="269"/>
    <x v="0"/>
    <x v="45"/>
    <s v="Hartford"/>
    <x v="3"/>
    <n v="0.5"/>
    <n v="2250"/>
    <n v="1125"/>
    <n v="450"/>
    <n v="0.4"/>
  </r>
  <r>
    <x v="0"/>
    <n v="1185732"/>
    <x v="269"/>
    <x v="0"/>
    <x v="45"/>
    <s v="Hartford"/>
    <x v="4"/>
    <n v="0.6"/>
    <n v="2250"/>
    <n v="1350"/>
    <n v="405"/>
    <n v="0.3"/>
  </r>
  <r>
    <x v="0"/>
    <n v="1185732"/>
    <x v="269"/>
    <x v="0"/>
    <x v="45"/>
    <s v="Hartford"/>
    <x v="5"/>
    <n v="0.64999999999999991"/>
    <n v="3250"/>
    <n v="2112.4999999999995"/>
    <n v="844.99999999999989"/>
    <n v="0.4"/>
  </r>
  <r>
    <x v="0"/>
    <n v="1185732"/>
    <x v="102"/>
    <x v="0"/>
    <x v="46"/>
    <s v="Providence"/>
    <x v="0"/>
    <n v="0.4"/>
    <n v="4500"/>
    <n v="1800"/>
    <n v="540"/>
    <n v="0.3"/>
  </r>
  <r>
    <x v="0"/>
    <n v="1185732"/>
    <x v="102"/>
    <x v="0"/>
    <x v="46"/>
    <s v="Providence"/>
    <x v="1"/>
    <n v="0.4"/>
    <n v="2500"/>
    <n v="1000"/>
    <n v="300"/>
    <n v="0.3"/>
  </r>
  <r>
    <x v="0"/>
    <n v="1185732"/>
    <x v="102"/>
    <x v="0"/>
    <x v="46"/>
    <s v="Providence"/>
    <x v="2"/>
    <n v="0.30000000000000004"/>
    <n v="2500"/>
    <n v="750.00000000000011"/>
    <n v="187.50000000000003"/>
    <n v="0.25"/>
  </r>
  <r>
    <x v="0"/>
    <n v="1185732"/>
    <x v="102"/>
    <x v="0"/>
    <x v="46"/>
    <s v="Providence"/>
    <x v="3"/>
    <n v="0.35"/>
    <n v="1000"/>
    <n v="350"/>
    <n v="87.5"/>
    <n v="0.25"/>
  </r>
  <r>
    <x v="0"/>
    <n v="1185732"/>
    <x v="102"/>
    <x v="0"/>
    <x v="46"/>
    <s v="Providence"/>
    <x v="4"/>
    <n v="0.5"/>
    <n v="1500"/>
    <n v="750"/>
    <n v="187.5"/>
    <n v="0.25"/>
  </r>
  <r>
    <x v="0"/>
    <n v="1185732"/>
    <x v="102"/>
    <x v="0"/>
    <x v="46"/>
    <s v="Providence"/>
    <x v="5"/>
    <n v="0.4"/>
    <n v="2500"/>
    <n v="1000"/>
    <n v="300"/>
    <n v="0.3"/>
  </r>
  <r>
    <x v="0"/>
    <n v="1185732"/>
    <x v="37"/>
    <x v="0"/>
    <x v="46"/>
    <s v="Providence"/>
    <x v="0"/>
    <n v="0.4"/>
    <n v="5000"/>
    <n v="2000"/>
    <n v="600"/>
    <n v="0.3"/>
  </r>
  <r>
    <x v="0"/>
    <n v="1185732"/>
    <x v="37"/>
    <x v="0"/>
    <x v="46"/>
    <s v="Providence"/>
    <x v="1"/>
    <n v="0.4"/>
    <n v="1500"/>
    <n v="600"/>
    <n v="180"/>
    <n v="0.3"/>
  </r>
  <r>
    <x v="0"/>
    <n v="1185732"/>
    <x v="37"/>
    <x v="0"/>
    <x v="46"/>
    <s v="Providence"/>
    <x v="2"/>
    <n v="0.30000000000000004"/>
    <n v="2000"/>
    <n v="600.00000000000011"/>
    <n v="150.00000000000003"/>
    <n v="0.25"/>
  </r>
  <r>
    <x v="0"/>
    <n v="1185732"/>
    <x v="37"/>
    <x v="0"/>
    <x v="46"/>
    <s v="Providence"/>
    <x v="3"/>
    <n v="0.35"/>
    <n v="2500"/>
    <n v="875"/>
    <n v="218.75"/>
    <n v="0.25"/>
  </r>
  <r>
    <x v="0"/>
    <n v="1185732"/>
    <x v="37"/>
    <x v="0"/>
    <x v="46"/>
    <s v="Providence"/>
    <x v="4"/>
    <n v="0.5"/>
    <n v="1500"/>
    <n v="750"/>
    <n v="187.5"/>
    <n v="0.25"/>
  </r>
  <r>
    <x v="0"/>
    <n v="1185732"/>
    <x v="37"/>
    <x v="0"/>
    <x v="46"/>
    <s v="Providence"/>
    <x v="5"/>
    <n v="0.4"/>
    <n v="2500"/>
    <n v="1000"/>
    <n v="300"/>
    <n v="0.3"/>
  </r>
  <r>
    <x v="0"/>
    <n v="1185732"/>
    <x v="258"/>
    <x v="0"/>
    <x v="46"/>
    <s v="Providence"/>
    <x v="0"/>
    <n v="0.4"/>
    <n v="4700"/>
    <n v="1880"/>
    <n v="564"/>
    <n v="0.3"/>
  </r>
  <r>
    <x v="0"/>
    <n v="1185732"/>
    <x v="258"/>
    <x v="0"/>
    <x v="46"/>
    <s v="Providence"/>
    <x v="1"/>
    <n v="0.4"/>
    <n v="1750"/>
    <n v="700"/>
    <n v="210"/>
    <n v="0.3"/>
  </r>
  <r>
    <x v="0"/>
    <n v="1185732"/>
    <x v="258"/>
    <x v="0"/>
    <x v="46"/>
    <s v="Providence"/>
    <x v="2"/>
    <n v="0.30000000000000004"/>
    <n v="2000"/>
    <n v="600.00000000000011"/>
    <n v="150.00000000000003"/>
    <n v="0.25"/>
  </r>
  <r>
    <x v="0"/>
    <n v="1185732"/>
    <x v="258"/>
    <x v="0"/>
    <x v="46"/>
    <s v="Providence"/>
    <x v="3"/>
    <n v="0.35"/>
    <n v="3000"/>
    <n v="1050"/>
    <n v="262.5"/>
    <n v="0.25"/>
  </r>
  <r>
    <x v="0"/>
    <n v="1185732"/>
    <x v="258"/>
    <x v="0"/>
    <x v="46"/>
    <s v="Providence"/>
    <x v="4"/>
    <n v="0.5"/>
    <n v="1000"/>
    <n v="500"/>
    <n v="125"/>
    <n v="0.25"/>
  </r>
  <r>
    <x v="0"/>
    <n v="1185732"/>
    <x v="258"/>
    <x v="0"/>
    <x v="46"/>
    <s v="Providence"/>
    <x v="5"/>
    <n v="0.4"/>
    <n v="2000"/>
    <n v="800"/>
    <n v="240"/>
    <n v="0.3"/>
  </r>
  <r>
    <x v="0"/>
    <n v="1185732"/>
    <x v="259"/>
    <x v="0"/>
    <x v="46"/>
    <s v="Providence"/>
    <x v="0"/>
    <n v="0.4"/>
    <n v="4500"/>
    <n v="1800"/>
    <n v="540"/>
    <n v="0.3"/>
  </r>
  <r>
    <x v="0"/>
    <n v="1185732"/>
    <x v="259"/>
    <x v="0"/>
    <x v="46"/>
    <s v="Providence"/>
    <x v="1"/>
    <n v="0.4"/>
    <n v="1500"/>
    <n v="600"/>
    <n v="180"/>
    <n v="0.3"/>
  </r>
  <r>
    <x v="0"/>
    <n v="1185732"/>
    <x v="259"/>
    <x v="0"/>
    <x v="46"/>
    <s v="Providence"/>
    <x v="2"/>
    <n v="0.30000000000000004"/>
    <n v="1500"/>
    <n v="450.00000000000006"/>
    <n v="112.50000000000001"/>
    <n v="0.25"/>
  </r>
  <r>
    <x v="0"/>
    <n v="1185732"/>
    <x v="259"/>
    <x v="0"/>
    <x v="46"/>
    <s v="Providence"/>
    <x v="3"/>
    <n v="0.35"/>
    <n v="1250"/>
    <n v="437.5"/>
    <n v="109.375"/>
    <n v="0.25"/>
  </r>
  <r>
    <x v="0"/>
    <n v="1185732"/>
    <x v="259"/>
    <x v="0"/>
    <x v="46"/>
    <s v="Providence"/>
    <x v="4"/>
    <n v="0.5"/>
    <n v="1250"/>
    <n v="625"/>
    <n v="156.25"/>
    <n v="0.25"/>
  </r>
  <r>
    <x v="0"/>
    <n v="1185732"/>
    <x v="259"/>
    <x v="0"/>
    <x v="46"/>
    <s v="Providence"/>
    <x v="5"/>
    <n v="0.4"/>
    <n v="2750"/>
    <n v="1100"/>
    <n v="330"/>
    <n v="0.3"/>
  </r>
  <r>
    <x v="0"/>
    <n v="1185732"/>
    <x v="236"/>
    <x v="0"/>
    <x v="46"/>
    <s v="Providence"/>
    <x v="0"/>
    <n v="0.54999999999999993"/>
    <n v="4950"/>
    <n v="2722.4999999999995"/>
    <n v="816.74999999999989"/>
    <n v="0.3"/>
  </r>
  <r>
    <x v="0"/>
    <n v="1185732"/>
    <x v="236"/>
    <x v="0"/>
    <x v="46"/>
    <s v="Providence"/>
    <x v="1"/>
    <n v="0.5"/>
    <n v="2000"/>
    <n v="1000"/>
    <n v="300"/>
    <n v="0.3"/>
  </r>
  <r>
    <x v="0"/>
    <n v="1185732"/>
    <x v="236"/>
    <x v="0"/>
    <x v="46"/>
    <s v="Providence"/>
    <x v="2"/>
    <n v="0.45"/>
    <n v="2250"/>
    <n v="1012.5"/>
    <n v="253.125"/>
    <n v="0.25"/>
  </r>
  <r>
    <x v="0"/>
    <n v="1185732"/>
    <x v="236"/>
    <x v="0"/>
    <x v="46"/>
    <s v="Providence"/>
    <x v="3"/>
    <n v="0.45"/>
    <n v="1750"/>
    <n v="787.5"/>
    <n v="196.875"/>
    <n v="0.25"/>
  </r>
  <r>
    <x v="0"/>
    <n v="1185732"/>
    <x v="236"/>
    <x v="0"/>
    <x v="46"/>
    <s v="Providence"/>
    <x v="4"/>
    <n v="0.54999999999999993"/>
    <n v="2000"/>
    <n v="1099.9999999999998"/>
    <n v="274.99999999999994"/>
    <n v="0.25"/>
  </r>
  <r>
    <x v="0"/>
    <n v="1185732"/>
    <x v="236"/>
    <x v="0"/>
    <x v="46"/>
    <s v="Providence"/>
    <x v="5"/>
    <n v="0.6"/>
    <n v="3250"/>
    <n v="1950"/>
    <n v="585"/>
    <n v="0.3"/>
  </r>
  <r>
    <x v="0"/>
    <n v="1185732"/>
    <x v="41"/>
    <x v="0"/>
    <x v="46"/>
    <s v="Providence"/>
    <x v="0"/>
    <n v="0.54999999999999993"/>
    <n v="5750"/>
    <n v="3162.4999999999995"/>
    <n v="948.74999999999977"/>
    <n v="0.3"/>
  </r>
  <r>
    <x v="0"/>
    <n v="1185732"/>
    <x v="41"/>
    <x v="0"/>
    <x v="46"/>
    <s v="Providence"/>
    <x v="1"/>
    <n v="0.5"/>
    <n v="3250"/>
    <n v="1625"/>
    <n v="487.5"/>
    <n v="0.3"/>
  </r>
  <r>
    <x v="0"/>
    <n v="1185732"/>
    <x v="41"/>
    <x v="0"/>
    <x v="46"/>
    <s v="Providence"/>
    <x v="2"/>
    <n v="0.45"/>
    <n v="2500"/>
    <n v="1125"/>
    <n v="281.25"/>
    <n v="0.25"/>
  </r>
  <r>
    <x v="0"/>
    <n v="1185732"/>
    <x v="41"/>
    <x v="0"/>
    <x v="46"/>
    <s v="Providence"/>
    <x v="3"/>
    <n v="0.45"/>
    <n v="2250"/>
    <n v="1012.5"/>
    <n v="253.125"/>
    <n v="0.25"/>
  </r>
  <r>
    <x v="0"/>
    <n v="1185732"/>
    <x v="41"/>
    <x v="0"/>
    <x v="46"/>
    <s v="Providence"/>
    <x v="4"/>
    <n v="0.54999999999999993"/>
    <n v="2250"/>
    <n v="1237.4999999999998"/>
    <n v="309.37499999999994"/>
    <n v="0.25"/>
  </r>
  <r>
    <x v="0"/>
    <n v="1185732"/>
    <x v="41"/>
    <x v="0"/>
    <x v="46"/>
    <s v="Providence"/>
    <x v="5"/>
    <n v="0.6"/>
    <n v="3750"/>
    <n v="2250"/>
    <n v="675"/>
    <n v="0.3"/>
  </r>
  <r>
    <x v="0"/>
    <n v="1185732"/>
    <x v="260"/>
    <x v="0"/>
    <x v="46"/>
    <s v="Providence"/>
    <x v="0"/>
    <n v="0.54999999999999993"/>
    <n v="6000"/>
    <n v="3299.9999999999995"/>
    <n v="989.99999999999977"/>
    <n v="0.3"/>
  </r>
  <r>
    <x v="0"/>
    <n v="1185732"/>
    <x v="260"/>
    <x v="0"/>
    <x v="46"/>
    <s v="Providence"/>
    <x v="1"/>
    <n v="0.5"/>
    <n v="3500"/>
    <n v="1750"/>
    <n v="525"/>
    <n v="0.3"/>
  </r>
  <r>
    <x v="0"/>
    <n v="1185732"/>
    <x v="260"/>
    <x v="0"/>
    <x v="46"/>
    <s v="Providence"/>
    <x v="2"/>
    <n v="0.45"/>
    <n v="2750"/>
    <n v="1237.5"/>
    <n v="309.375"/>
    <n v="0.25"/>
  </r>
  <r>
    <x v="0"/>
    <n v="1185732"/>
    <x v="260"/>
    <x v="0"/>
    <x v="46"/>
    <s v="Providence"/>
    <x v="3"/>
    <n v="0.45"/>
    <n v="2250"/>
    <n v="1012.5"/>
    <n v="253.125"/>
    <n v="0.25"/>
  </r>
  <r>
    <x v="0"/>
    <n v="1185732"/>
    <x v="260"/>
    <x v="0"/>
    <x v="46"/>
    <s v="Providence"/>
    <x v="4"/>
    <n v="0.54999999999999993"/>
    <n v="2500"/>
    <n v="1374.9999999999998"/>
    <n v="343.74999999999994"/>
    <n v="0.25"/>
  </r>
  <r>
    <x v="0"/>
    <n v="1185732"/>
    <x v="260"/>
    <x v="0"/>
    <x v="46"/>
    <s v="Providence"/>
    <x v="5"/>
    <n v="0.6"/>
    <n v="4250"/>
    <n v="2550"/>
    <n v="765"/>
    <n v="0.3"/>
  </r>
  <r>
    <x v="0"/>
    <n v="1185732"/>
    <x v="261"/>
    <x v="0"/>
    <x v="46"/>
    <s v="Providence"/>
    <x v="0"/>
    <n v="0.54999999999999993"/>
    <n v="5750"/>
    <n v="3162.4999999999995"/>
    <n v="948.74999999999977"/>
    <n v="0.3"/>
  </r>
  <r>
    <x v="0"/>
    <n v="1185732"/>
    <x v="261"/>
    <x v="0"/>
    <x v="46"/>
    <s v="Providence"/>
    <x v="1"/>
    <n v="0.5"/>
    <n v="3500"/>
    <n v="1750"/>
    <n v="525"/>
    <n v="0.3"/>
  </r>
  <r>
    <x v="0"/>
    <n v="1185732"/>
    <x v="261"/>
    <x v="0"/>
    <x v="46"/>
    <s v="Providence"/>
    <x v="2"/>
    <n v="0.45"/>
    <n v="2750"/>
    <n v="1237.5"/>
    <n v="309.375"/>
    <n v="0.25"/>
  </r>
  <r>
    <x v="0"/>
    <n v="1185732"/>
    <x v="261"/>
    <x v="0"/>
    <x v="46"/>
    <s v="Providence"/>
    <x v="3"/>
    <n v="0.45"/>
    <n v="1750"/>
    <n v="787.5"/>
    <n v="196.875"/>
    <n v="0.25"/>
  </r>
  <r>
    <x v="0"/>
    <n v="1185732"/>
    <x v="261"/>
    <x v="0"/>
    <x v="46"/>
    <s v="Providence"/>
    <x v="4"/>
    <n v="0.54999999999999993"/>
    <n v="1500"/>
    <n v="824.99999999999989"/>
    <n v="206.24999999999997"/>
    <n v="0.25"/>
  </r>
  <r>
    <x v="0"/>
    <n v="1185732"/>
    <x v="261"/>
    <x v="0"/>
    <x v="46"/>
    <s v="Providence"/>
    <x v="5"/>
    <n v="0.6"/>
    <n v="3250"/>
    <n v="1950"/>
    <n v="585"/>
    <n v="0.3"/>
  </r>
  <r>
    <x v="0"/>
    <n v="1185732"/>
    <x v="239"/>
    <x v="0"/>
    <x v="46"/>
    <s v="Providence"/>
    <x v="0"/>
    <n v="0.54999999999999993"/>
    <n v="4500"/>
    <n v="2474.9999999999995"/>
    <n v="742.49999999999989"/>
    <n v="0.3"/>
  </r>
  <r>
    <x v="0"/>
    <n v="1185732"/>
    <x v="239"/>
    <x v="0"/>
    <x v="46"/>
    <s v="Providence"/>
    <x v="1"/>
    <n v="0.5"/>
    <n v="2500"/>
    <n v="1250"/>
    <n v="375"/>
    <n v="0.3"/>
  </r>
  <r>
    <x v="0"/>
    <n v="1185732"/>
    <x v="239"/>
    <x v="0"/>
    <x v="46"/>
    <s v="Providence"/>
    <x v="2"/>
    <n v="0.45"/>
    <n v="1500"/>
    <n v="675"/>
    <n v="168.75"/>
    <n v="0.25"/>
  </r>
  <r>
    <x v="0"/>
    <n v="1185732"/>
    <x v="239"/>
    <x v="0"/>
    <x v="46"/>
    <s v="Providence"/>
    <x v="3"/>
    <n v="0.45"/>
    <n v="1250"/>
    <n v="562.5"/>
    <n v="140.625"/>
    <n v="0.25"/>
  </r>
  <r>
    <x v="0"/>
    <n v="1185732"/>
    <x v="239"/>
    <x v="0"/>
    <x v="46"/>
    <s v="Providence"/>
    <x v="4"/>
    <n v="0.54999999999999993"/>
    <n v="1250"/>
    <n v="687.49999999999989"/>
    <n v="171.87499999999997"/>
    <n v="0.25"/>
  </r>
  <r>
    <x v="0"/>
    <n v="1185732"/>
    <x v="239"/>
    <x v="0"/>
    <x v="46"/>
    <s v="Providence"/>
    <x v="5"/>
    <n v="0.6"/>
    <n v="2250"/>
    <n v="1350"/>
    <n v="405"/>
    <n v="0.3"/>
  </r>
  <r>
    <x v="0"/>
    <n v="1185732"/>
    <x v="45"/>
    <x v="0"/>
    <x v="46"/>
    <s v="Providence"/>
    <x v="0"/>
    <n v="0.6"/>
    <n v="4000"/>
    <n v="2400"/>
    <n v="720"/>
    <n v="0.3"/>
  </r>
  <r>
    <x v="0"/>
    <n v="1185732"/>
    <x v="45"/>
    <x v="0"/>
    <x v="46"/>
    <s v="Providence"/>
    <x v="1"/>
    <n v="0.55000000000000004"/>
    <n v="2250"/>
    <n v="1237.5"/>
    <n v="371.25"/>
    <n v="0.3"/>
  </r>
  <r>
    <x v="0"/>
    <n v="1185732"/>
    <x v="45"/>
    <x v="0"/>
    <x v="46"/>
    <s v="Providence"/>
    <x v="2"/>
    <n v="0.55000000000000004"/>
    <n v="1250"/>
    <n v="687.5"/>
    <n v="171.875"/>
    <n v="0.25"/>
  </r>
  <r>
    <x v="0"/>
    <n v="1185732"/>
    <x v="45"/>
    <x v="0"/>
    <x v="46"/>
    <s v="Providence"/>
    <x v="3"/>
    <n v="0.55000000000000004"/>
    <n v="1000"/>
    <n v="550"/>
    <n v="137.5"/>
    <n v="0.25"/>
  </r>
  <r>
    <x v="0"/>
    <n v="1185732"/>
    <x v="45"/>
    <x v="0"/>
    <x v="46"/>
    <s v="Providence"/>
    <x v="4"/>
    <n v="0.65"/>
    <n v="1000"/>
    <n v="650"/>
    <n v="162.5"/>
    <n v="0.25"/>
  </r>
  <r>
    <x v="0"/>
    <n v="1185732"/>
    <x v="45"/>
    <x v="0"/>
    <x v="46"/>
    <s v="Providence"/>
    <x v="5"/>
    <n v="0.7"/>
    <n v="2250"/>
    <n v="1575"/>
    <n v="472.5"/>
    <n v="0.3"/>
  </r>
  <r>
    <x v="0"/>
    <n v="1185732"/>
    <x v="262"/>
    <x v="0"/>
    <x v="46"/>
    <s v="Providence"/>
    <x v="0"/>
    <n v="0.65"/>
    <n v="3750"/>
    <n v="2437.5"/>
    <n v="731.25"/>
    <n v="0.3"/>
  </r>
  <r>
    <x v="0"/>
    <n v="1185732"/>
    <x v="262"/>
    <x v="0"/>
    <x v="46"/>
    <s v="Providence"/>
    <x v="1"/>
    <n v="0.55000000000000004"/>
    <n v="3000"/>
    <n v="1650.0000000000002"/>
    <n v="495.00000000000006"/>
    <n v="0.3"/>
  </r>
  <r>
    <x v="0"/>
    <n v="1185732"/>
    <x v="262"/>
    <x v="0"/>
    <x v="46"/>
    <s v="Providence"/>
    <x v="2"/>
    <n v="0.55000000000000004"/>
    <n v="2950"/>
    <n v="1622.5000000000002"/>
    <n v="405.62500000000006"/>
    <n v="0.25"/>
  </r>
  <r>
    <x v="0"/>
    <n v="1185732"/>
    <x v="262"/>
    <x v="0"/>
    <x v="46"/>
    <s v="Providence"/>
    <x v="3"/>
    <n v="0.55000000000000004"/>
    <n v="2750"/>
    <n v="1512.5000000000002"/>
    <n v="378.12500000000006"/>
    <n v="0.25"/>
  </r>
  <r>
    <x v="0"/>
    <n v="1185732"/>
    <x v="262"/>
    <x v="0"/>
    <x v="46"/>
    <s v="Providence"/>
    <x v="4"/>
    <n v="0.65"/>
    <n v="2500"/>
    <n v="1625"/>
    <n v="406.25"/>
    <n v="0.25"/>
  </r>
  <r>
    <x v="0"/>
    <n v="1185732"/>
    <x v="262"/>
    <x v="0"/>
    <x v="46"/>
    <s v="Providence"/>
    <x v="5"/>
    <n v="0.7"/>
    <n v="3500"/>
    <n v="2450"/>
    <n v="735"/>
    <n v="0.3"/>
  </r>
  <r>
    <x v="0"/>
    <n v="1185732"/>
    <x v="263"/>
    <x v="0"/>
    <x v="46"/>
    <s v="Providence"/>
    <x v="0"/>
    <n v="0.65"/>
    <n v="5750"/>
    <n v="3737.5"/>
    <n v="1121.25"/>
    <n v="0.3"/>
  </r>
  <r>
    <x v="0"/>
    <n v="1185732"/>
    <x v="263"/>
    <x v="0"/>
    <x v="46"/>
    <s v="Providence"/>
    <x v="1"/>
    <n v="0.55000000000000004"/>
    <n v="3750"/>
    <n v="2062.5"/>
    <n v="618.75"/>
    <n v="0.3"/>
  </r>
  <r>
    <x v="0"/>
    <n v="1185732"/>
    <x v="263"/>
    <x v="0"/>
    <x v="46"/>
    <s v="Providence"/>
    <x v="2"/>
    <n v="0.55000000000000004"/>
    <n v="3500"/>
    <n v="1925.0000000000002"/>
    <n v="481.25000000000006"/>
    <n v="0.25"/>
  </r>
  <r>
    <x v="0"/>
    <n v="1185732"/>
    <x v="263"/>
    <x v="0"/>
    <x v="46"/>
    <s v="Providence"/>
    <x v="3"/>
    <n v="0.55000000000000004"/>
    <n v="3000"/>
    <n v="1650.0000000000002"/>
    <n v="412.50000000000006"/>
    <n v="0.25"/>
  </r>
  <r>
    <x v="0"/>
    <n v="1185732"/>
    <x v="263"/>
    <x v="0"/>
    <x v="46"/>
    <s v="Providence"/>
    <x v="4"/>
    <n v="0.65"/>
    <n v="3000"/>
    <n v="1950"/>
    <n v="487.5"/>
    <n v="0.25"/>
  </r>
  <r>
    <x v="0"/>
    <n v="1185732"/>
    <x v="263"/>
    <x v="0"/>
    <x v="46"/>
    <s v="Providence"/>
    <x v="5"/>
    <n v="0.7"/>
    <n v="4000"/>
    <n v="2800"/>
    <n v="840"/>
    <n v="0.3"/>
  </r>
  <r>
    <x v="0"/>
    <n v="1185732"/>
    <x v="0"/>
    <x v="0"/>
    <x v="47"/>
    <s v="Boston"/>
    <x v="0"/>
    <n v="0.45"/>
    <n v="5250"/>
    <n v="2362.5"/>
    <n v="1063.125"/>
    <n v="0.45"/>
  </r>
  <r>
    <x v="0"/>
    <n v="1185732"/>
    <x v="0"/>
    <x v="0"/>
    <x v="47"/>
    <s v="Boston"/>
    <x v="1"/>
    <n v="0.45"/>
    <n v="3250"/>
    <n v="1462.5"/>
    <n v="658.125"/>
    <n v="0.45"/>
  </r>
  <r>
    <x v="0"/>
    <n v="1185732"/>
    <x v="0"/>
    <x v="0"/>
    <x v="47"/>
    <s v="Boston"/>
    <x v="2"/>
    <n v="0.35000000000000003"/>
    <n v="3250"/>
    <n v="1137.5"/>
    <n v="398.125"/>
    <n v="0.35"/>
  </r>
  <r>
    <x v="0"/>
    <n v="1185732"/>
    <x v="0"/>
    <x v="0"/>
    <x v="47"/>
    <s v="Boston"/>
    <x v="3"/>
    <n v="0.39999999999999997"/>
    <n v="1750"/>
    <n v="699.99999999999989"/>
    <n v="244.99999999999994"/>
    <n v="0.35"/>
  </r>
  <r>
    <x v="0"/>
    <n v="1185732"/>
    <x v="0"/>
    <x v="0"/>
    <x v="47"/>
    <s v="Boston"/>
    <x v="4"/>
    <n v="0.55000000000000004"/>
    <n v="2250"/>
    <n v="1237.5"/>
    <n v="433.125"/>
    <n v="0.35"/>
  </r>
  <r>
    <x v="0"/>
    <n v="1185732"/>
    <x v="0"/>
    <x v="0"/>
    <x v="47"/>
    <s v="Boston"/>
    <x v="5"/>
    <n v="0.45"/>
    <n v="3250"/>
    <n v="1462.5"/>
    <n v="585"/>
    <n v="0.39999999999999997"/>
  </r>
  <r>
    <x v="0"/>
    <n v="1185732"/>
    <x v="1"/>
    <x v="0"/>
    <x v="47"/>
    <s v="Boston"/>
    <x v="0"/>
    <n v="0.45"/>
    <n v="5750"/>
    <n v="2587.5"/>
    <n v="1164.375"/>
    <n v="0.45"/>
  </r>
  <r>
    <x v="0"/>
    <n v="1185732"/>
    <x v="1"/>
    <x v="0"/>
    <x v="47"/>
    <s v="Boston"/>
    <x v="1"/>
    <n v="0.45"/>
    <n v="2250"/>
    <n v="1012.5"/>
    <n v="455.625"/>
    <n v="0.45"/>
  </r>
  <r>
    <x v="0"/>
    <n v="1185732"/>
    <x v="1"/>
    <x v="0"/>
    <x v="47"/>
    <s v="Boston"/>
    <x v="2"/>
    <n v="0.35000000000000003"/>
    <n v="2750"/>
    <n v="962.50000000000011"/>
    <n v="336.875"/>
    <n v="0.35"/>
  </r>
  <r>
    <x v="0"/>
    <n v="1185732"/>
    <x v="1"/>
    <x v="0"/>
    <x v="47"/>
    <s v="Boston"/>
    <x v="3"/>
    <n v="0.39999999999999997"/>
    <n v="1500"/>
    <n v="600"/>
    <n v="210"/>
    <n v="0.35"/>
  </r>
  <r>
    <x v="0"/>
    <n v="1185732"/>
    <x v="1"/>
    <x v="0"/>
    <x v="47"/>
    <s v="Boston"/>
    <x v="4"/>
    <n v="0.55000000000000004"/>
    <n v="2250"/>
    <n v="1237.5"/>
    <n v="433.125"/>
    <n v="0.35"/>
  </r>
  <r>
    <x v="0"/>
    <n v="1185732"/>
    <x v="1"/>
    <x v="0"/>
    <x v="47"/>
    <s v="Boston"/>
    <x v="5"/>
    <n v="0.45"/>
    <n v="3250"/>
    <n v="1462.5"/>
    <n v="585"/>
    <n v="0.39999999999999997"/>
  </r>
  <r>
    <x v="0"/>
    <n v="1185732"/>
    <x v="2"/>
    <x v="0"/>
    <x v="47"/>
    <s v="Boston"/>
    <x v="0"/>
    <n v="0.45"/>
    <n v="5450"/>
    <n v="2452.5"/>
    <n v="1103.625"/>
    <n v="0.45"/>
  </r>
  <r>
    <x v="0"/>
    <n v="1185732"/>
    <x v="2"/>
    <x v="0"/>
    <x v="47"/>
    <s v="Boston"/>
    <x v="1"/>
    <n v="0.45"/>
    <n v="2500"/>
    <n v="1125"/>
    <n v="506.25"/>
    <n v="0.45"/>
  </r>
  <r>
    <x v="0"/>
    <n v="1185732"/>
    <x v="2"/>
    <x v="0"/>
    <x v="47"/>
    <s v="Boston"/>
    <x v="2"/>
    <n v="0.35000000000000003"/>
    <n v="2750"/>
    <n v="962.50000000000011"/>
    <n v="336.875"/>
    <n v="0.35"/>
  </r>
  <r>
    <x v="0"/>
    <n v="1185732"/>
    <x v="2"/>
    <x v="0"/>
    <x v="47"/>
    <s v="Boston"/>
    <x v="3"/>
    <n v="0.39999999999999997"/>
    <n v="1250"/>
    <n v="499.99999999999994"/>
    <n v="174.99999999999997"/>
    <n v="0.35"/>
  </r>
  <r>
    <x v="0"/>
    <n v="1185732"/>
    <x v="2"/>
    <x v="0"/>
    <x v="47"/>
    <s v="Boston"/>
    <x v="4"/>
    <n v="0.55000000000000004"/>
    <n v="1750"/>
    <n v="962.50000000000011"/>
    <n v="336.875"/>
    <n v="0.35"/>
  </r>
  <r>
    <x v="0"/>
    <n v="1185732"/>
    <x v="2"/>
    <x v="0"/>
    <x v="47"/>
    <s v="Boston"/>
    <x v="5"/>
    <n v="0.45"/>
    <n v="2750"/>
    <n v="1237.5"/>
    <n v="494.99999999999994"/>
    <n v="0.39999999999999997"/>
  </r>
  <r>
    <x v="0"/>
    <n v="1185732"/>
    <x v="3"/>
    <x v="0"/>
    <x v="47"/>
    <s v="Boston"/>
    <x v="0"/>
    <n v="0.45"/>
    <n v="5250"/>
    <n v="2362.5"/>
    <n v="1063.125"/>
    <n v="0.45"/>
  </r>
  <r>
    <x v="0"/>
    <n v="1185732"/>
    <x v="3"/>
    <x v="0"/>
    <x v="47"/>
    <s v="Boston"/>
    <x v="1"/>
    <n v="0.45"/>
    <n v="2250"/>
    <n v="1012.5"/>
    <n v="455.625"/>
    <n v="0.45"/>
  </r>
  <r>
    <x v="0"/>
    <n v="1185732"/>
    <x v="3"/>
    <x v="0"/>
    <x v="47"/>
    <s v="Boston"/>
    <x v="2"/>
    <n v="0.35000000000000003"/>
    <n v="2250"/>
    <n v="787.50000000000011"/>
    <n v="275.625"/>
    <n v="0.35"/>
  </r>
  <r>
    <x v="0"/>
    <n v="1185732"/>
    <x v="3"/>
    <x v="0"/>
    <x v="47"/>
    <s v="Boston"/>
    <x v="3"/>
    <n v="0.39999999999999997"/>
    <n v="1500"/>
    <n v="600"/>
    <n v="210"/>
    <n v="0.35"/>
  </r>
  <r>
    <x v="0"/>
    <n v="1185732"/>
    <x v="3"/>
    <x v="0"/>
    <x v="47"/>
    <s v="Boston"/>
    <x v="4"/>
    <n v="0.55000000000000004"/>
    <n v="1500"/>
    <n v="825.00000000000011"/>
    <n v="288.75"/>
    <n v="0.35"/>
  </r>
  <r>
    <x v="0"/>
    <n v="1185732"/>
    <x v="3"/>
    <x v="0"/>
    <x v="47"/>
    <s v="Boston"/>
    <x v="5"/>
    <n v="0.45"/>
    <n v="3000"/>
    <n v="1350"/>
    <n v="540"/>
    <n v="0.39999999999999997"/>
  </r>
  <r>
    <x v="0"/>
    <n v="1185732"/>
    <x v="4"/>
    <x v="0"/>
    <x v="47"/>
    <s v="Boston"/>
    <x v="0"/>
    <n v="0.6"/>
    <n v="5700"/>
    <n v="3420"/>
    <n v="1539"/>
    <n v="0.45"/>
  </r>
  <r>
    <x v="0"/>
    <n v="1185732"/>
    <x v="4"/>
    <x v="0"/>
    <x v="47"/>
    <s v="Boston"/>
    <x v="1"/>
    <n v="0.55000000000000004"/>
    <n v="2750"/>
    <n v="1512.5000000000002"/>
    <n v="680.62500000000011"/>
    <n v="0.45"/>
  </r>
  <r>
    <x v="0"/>
    <n v="1185732"/>
    <x v="4"/>
    <x v="0"/>
    <x v="47"/>
    <s v="Boston"/>
    <x v="2"/>
    <n v="0.5"/>
    <n v="3000"/>
    <n v="1500"/>
    <n v="525"/>
    <n v="0.35"/>
  </r>
  <r>
    <x v="0"/>
    <n v="1185732"/>
    <x v="4"/>
    <x v="0"/>
    <x v="47"/>
    <s v="Boston"/>
    <x v="3"/>
    <n v="0.5"/>
    <n v="2500"/>
    <n v="1250"/>
    <n v="437.5"/>
    <n v="0.35"/>
  </r>
  <r>
    <x v="0"/>
    <n v="1185732"/>
    <x v="4"/>
    <x v="0"/>
    <x v="47"/>
    <s v="Boston"/>
    <x v="4"/>
    <n v="0.6"/>
    <n v="2750"/>
    <n v="1650"/>
    <n v="577.5"/>
    <n v="0.35"/>
  </r>
  <r>
    <x v="0"/>
    <n v="1185732"/>
    <x v="4"/>
    <x v="0"/>
    <x v="47"/>
    <s v="Boston"/>
    <x v="5"/>
    <n v="0.65"/>
    <n v="4000"/>
    <n v="2600"/>
    <n v="1040"/>
    <n v="0.39999999999999997"/>
  </r>
  <r>
    <x v="0"/>
    <n v="1185732"/>
    <x v="5"/>
    <x v="0"/>
    <x v="47"/>
    <s v="Boston"/>
    <x v="0"/>
    <n v="0.6"/>
    <n v="6500"/>
    <n v="3900"/>
    <n v="1755"/>
    <n v="0.45"/>
  </r>
  <r>
    <x v="0"/>
    <n v="1185732"/>
    <x v="5"/>
    <x v="0"/>
    <x v="47"/>
    <s v="Boston"/>
    <x v="1"/>
    <n v="0.55000000000000004"/>
    <n v="4000"/>
    <n v="2200"/>
    <n v="990"/>
    <n v="0.45"/>
  </r>
  <r>
    <x v="0"/>
    <n v="1185732"/>
    <x v="5"/>
    <x v="0"/>
    <x v="47"/>
    <s v="Boston"/>
    <x v="2"/>
    <n v="0.5"/>
    <n v="3250"/>
    <n v="1625"/>
    <n v="568.75"/>
    <n v="0.35"/>
  </r>
  <r>
    <x v="0"/>
    <n v="1185732"/>
    <x v="5"/>
    <x v="0"/>
    <x v="47"/>
    <s v="Boston"/>
    <x v="3"/>
    <n v="0.5"/>
    <n v="3000"/>
    <n v="1500"/>
    <n v="525"/>
    <n v="0.35"/>
  </r>
  <r>
    <x v="0"/>
    <n v="1185732"/>
    <x v="5"/>
    <x v="0"/>
    <x v="47"/>
    <s v="Boston"/>
    <x v="4"/>
    <n v="0.6"/>
    <n v="3000"/>
    <n v="1800"/>
    <n v="630"/>
    <n v="0.35"/>
  </r>
  <r>
    <x v="0"/>
    <n v="1185732"/>
    <x v="5"/>
    <x v="0"/>
    <x v="47"/>
    <s v="Boston"/>
    <x v="5"/>
    <n v="0.65"/>
    <n v="4500"/>
    <n v="2925"/>
    <n v="1170"/>
    <n v="0.39999999999999997"/>
  </r>
  <r>
    <x v="0"/>
    <n v="1185732"/>
    <x v="6"/>
    <x v="0"/>
    <x v="47"/>
    <s v="Boston"/>
    <x v="0"/>
    <n v="0.6"/>
    <n v="6750"/>
    <n v="4050"/>
    <n v="1822.5"/>
    <n v="0.45"/>
  </r>
  <r>
    <x v="0"/>
    <n v="1185732"/>
    <x v="6"/>
    <x v="0"/>
    <x v="47"/>
    <s v="Boston"/>
    <x v="1"/>
    <n v="0.55000000000000004"/>
    <n v="4250"/>
    <n v="2337.5"/>
    <n v="1051.875"/>
    <n v="0.45"/>
  </r>
  <r>
    <x v="0"/>
    <n v="1185732"/>
    <x v="6"/>
    <x v="0"/>
    <x v="47"/>
    <s v="Boston"/>
    <x v="2"/>
    <n v="0.5"/>
    <n v="3500"/>
    <n v="1750"/>
    <n v="612.5"/>
    <n v="0.35"/>
  </r>
  <r>
    <x v="0"/>
    <n v="1185732"/>
    <x v="6"/>
    <x v="0"/>
    <x v="47"/>
    <s v="Boston"/>
    <x v="3"/>
    <n v="0.5"/>
    <n v="3000"/>
    <n v="1500"/>
    <n v="525"/>
    <n v="0.35"/>
  </r>
  <r>
    <x v="0"/>
    <n v="1185732"/>
    <x v="6"/>
    <x v="0"/>
    <x v="47"/>
    <s v="Boston"/>
    <x v="4"/>
    <n v="0.6"/>
    <n v="3250"/>
    <n v="1950"/>
    <n v="682.5"/>
    <n v="0.35"/>
  </r>
  <r>
    <x v="0"/>
    <n v="1185732"/>
    <x v="6"/>
    <x v="0"/>
    <x v="47"/>
    <s v="Boston"/>
    <x v="5"/>
    <n v="0.65"/>
    <n v="5000"/>
    <n v="3250"/>
    <n v="1300"/>
    <n v="0.39999999999999997"/>
  </r>
  <r>
    <x v="0"/>
    <n v="1185732"/>
    <x v="7"/>
    <x v="0"/>
    <x v="47"/>
    <s v="Boston"/>
    <x v="0"/>
    <n v="0.6"/>
    <n v="6500"/>
    <n v="3900"/>
    <n v="1755"/>
    <n v="0.45"/>
  </r>
  <r>
    <x v="0"/>
    <n v="1185732"/>
    <x v="7"/>
    <x v="0"/>
    <x v="47"/>
    <s v="Boston"/>
    <x v="1"/>
    <n v="0.55000000000000004"/>
    <n v="4250"/>
    <n v="2337.5"/>
    <n v="1051.875"/>
    <n v="0.45"/>
  </r>
  <r>
    <x v="0"/>
    <n v="1185732"/>
    <x v="7"/>
    <x v="0"/>
    <x v="47"/>
    <s v="Boston"/>
    <x v="2"/>
    <n v="0.5"/>
    <n v="3500"/>
    <n v="1750"/>
    <n v="612.5"/>
    <n v="0.35"/>
  </r>
  <r>
    <x v="0"/>
    <n v="1185732"/>
    <x v="7"/>
    <x v="0"/>
    <x v="47"/>
    <s v="Boston"/>
    <x v="3"/>
    <n v="0.5"/>
    <n v="2500"/>
    <n v="1250"/>
    <n v="437.5"/>
    <n v="0.35"/>
  </r>
  <r>
    <x v="0"/>
    <n v="1185732"/>
    <x v="7"/>
    <x v="0"/>
    <x v="47"/>
    <s v="Boston"/>
    <x v="4"/>
    <n v="0.6"/>
    <n v="2250"/>
    <n v="1350"/>
    <n v="472.49999999999994"/>
    <n v="0.35"/>
  </r>
  <r>
    <x v="0"/>
    <n v="1185732"/>
    <x v="7"/>
    <x v="0"/>
    <x v="47"/>
    <s v="Boston"/>
    <x v="5"/>
    <n v="0.65"/>
    <n v="4000"/>
    <n v="2600"/>
    <n v="1040"/>
    <n v="0.39999999999999997"/>
  </r>
  <r>
    <x v="0"/>
    <n v="1185732"/>
    <x v="8"/>
    <x v="0"/>
    <x v="47"/>
    <s v="Boston"/>
    <x v="0"/>
    <n v="0.6"/>
    <n v="5250"/>
    <n v="3150"/>
    <n v="1417.5"/>
    <n v="0.45"/>
  </r>
  <r>
    <x v="0"/>
    <n v="1185732"/>
    <x v="8"/>
    <x v="0"/>
    <x v="47"/>
    <s v="Boston"/>
    <x v="1"/>
    <n v="0.55000000000000004"/>
    <n v="3250"/>
    <n v="1787.5000000000002"/>
    <n v="804.37500000000011"/>
    <n v="0.45"/>
  </r>
  <r>
    <x v="0"/>
    <n v="1185732"/>
    <x v="8"/>
    <x v="0"/>
    <x v="47"/>
    <s v="Boston"/>
    <x v="2"/>
    <n v="0.5"/>
    <n v="2250"/>
    <n v="1125"/>
    <n v="393.75"/>
    <n v="0.35"/>
  </r>
  <r>
    <x v="0"/>
    <n v="1185732"/>
    <x v="8"/>
    <x v="0"/>
    <x v="47"/>
    <s v="Boston"/>
    <x v="3"/>
    <n v="0.5"/>
    <n v="2000"/>
    <n v="1000"/>
    <n v="350"/>
    <n v="0.35"/>
  </r>
  <r>
    <x v="0"/>
    <n v="1185732"/>
    <x v="8"/>
    <x v="0"/>
    <x v="47"/>
    <s v="Boston"/>
    <x v="4"/>
    <n v="0.6"/>
    <n v="2000"/>
    <n v="1200"/>
    <n v="420"/>
    <n v="0.35"/>
  </r>
  <r>
    <x v="0"/>
    <n v="1185732"/>
    <x v="8"/>
    <x v="0"/>
    <x v="47"/>
    <s v="Boston"/>
    <x v="5"/>
    <n v="0.65"/>
    <n v="3000"/>
    <n v="1950"/>
    <n v="779.99999999999989"/>
    <n v="0.39999999999999997"/>
  </r>
  <r>
    <x v="0"/>
    <n v="1185732"/>
    <x v="9"/>
    <x v="0"/>
    <x v="47"/>
    <s v="Boston"/>
    <x v="0"/>
    <n v="0.65"/>
    <n v="4750"/>
    <n v="3087.5"/>
    <n v="1389.375"/>
    <n v="0.45"/>
  </r>
  <r>
    <x v="0"/>
    <n v="1185732"/>
    <x v="9"/>
    <x v="0"/>
    <x v="47"/>
    <s v="Boston"/>
    <x v="1"/>
    <n v="0.60000000000000009"/>
    <n v="3000"/>
    <n v="1800.0000000000002"/>
    <n v="810.00000000000011"/>
    <n v="0.45"/>
  </r>
  <r>
    <x v="0"/>
    <n v="1185732"/>
    <x v="9"/>
    <x v="0"/>
    <x v="47"/>
    <s v="Boston"/>
    <x v="2"/>
    <n v="0.60000000000000009"/>
    <n v="2000"/>
    <n v="1200.0000000000002"/>
    <n v="420.00000000000006"/>
    <n v="0.35"/>
  </r>
  <r>
    <x v="0"/>
    <n v="1185732"/>
    <x v="9"/>
    <x v="0"/>
    <x v="47"/>
    <s v="Boston"/>
    <x v="3"/>
    <n v="0.60000000000000009"/>
    <n v="1750"/>
    <n v="1050.0000000000002"/>
    <n v="367.50000000000006"/>
    <n v="0.35"/>
  </r>
  <r>
    <x v="0"/>
    <n v="1185732"/>
    <x v="9"/>
    <x v="0"/>
    <x v="47"/>
    <s v="Boston"/>
    <x v="4"/>
    <n v="0.70000000000000007"/>
    <n v="1750"/>
    <n v="1225.0000000000002"/>
    <n v="428.75000000000006"/>
    <n v="0.35"/>
  </r>
  <r>
    <x v="0"/>
    <n v="1185732"/>
    <x v="9"/>
    <x v="0"/>
    <x v="47"/>
    <s v="Boston"/>
    <x v="5"/>
    <n v="0.75"/>
    <n v="3000"/>
    <n v="2250"/>
    <n v="899.99999999999989"/>
    <n v="0.39999999999999997"/>
  </r>
  <r>
    <x v="0"/>
    <n v="1185732"/>
    <x v="10"/>
    <x v="0"/>
    <x v="47"/>
    <s v="Boston"/>
    <x v="0"/>
    <n v="0.70000000000000007"/>
    <n v="4500"/>
    <n v="3150.0000000000005"/>
    <n v="1417.5000000000002"/>
    <n v="0.45"/>
  </r>
  <r>
    <x v="0"/>
    <n v="1185732"/>
    <x v="10"/>
    <x v="0"/>
    <x v="47"/>
    <s v="Boston"/>
    <x v="1"/>
    <n v="0.60000000000000009"/>
    <n v="3250"/>
    <n v="1950.0000000000002"/>
    <n v="877.50000000000011"/>
    <n v="0.45"/>
  </r>
  <r>
    <x v="0"/>
    <n v="1185732"/>
    <x v="10"/>
    <x v="0"/>
    <x v="47"/>
    <s v="Boston"/>
    <x v="2"/>
    <n v="0.60000000000000009"/>
    <n v="3200"/>
    <n v="1920.0000000000002"/>
    <n v="672"/>
    <n v="0.35"/>
  </r>
  <r>
    <x v="0"/>
    <n v="1185732"/>
    <x v="10"/>
    <x v="0"/>
    <x v="47"/>
    <s v="Boston"/>
    <x v="3"/>
    <n v="0.60000000000000009"/>
    <n v="3000"/>
    <n v="1800.0000000000002"/>
    <n v="630"/>
    <n v="0.35"/>
  </r>
  <r>
    <x v="0"/>
    <n v="1185732"/>
    <x v="10"/>
    <x v="0"/>
    <x v="47"/>
    <s v="Boston"/>
    <x v="4"/>
    <n v="0.70000000000000007"/>
    <n v="2750"/>
    <n v="1925.0000000000002"/>
    <n v="673.75"/>
    <n v="0.35"/>
  </r>
  <r>
    <x v="0"/>
    <n v="1185732"/>
    <x v="10"/>
    <x v="0"/>
    <x v="47"/>
    <s v="Boston"/>
    <x v="5"/>
    <n v="0.75"/>
    <n v="3750"/>
    <n v="2812.5"/>
    <n v="1125"/>
    <n v="0.39999999999999997"/>
  </r>
  <r>
    <x v="0"/>
    <n v="1185732"/>
    <x v="11"/>
    <x v="0"/>
    <x v="47"/>
    <s v="Boston"/>
    <x v="0"/>
    <n v="0.70000000000000007"/>
    <n v="6000"/>
    <n v="4200"/>
    <n v="1890"/>
    <n v="0.45"/>
  </r>
  <r>
    <x v="0"/>
    <n v="1185732"/>
    <x v="11"/>
    <x v="0"/>
    <x v="47"/>
    <s v="Boston"/>
    <x v="1"/>
    <n v="0.60000000000000009"/>
    <n v="4000"/>
    <n v="2400.0000000000005"/>
    <n v="1080.0000000000002"/>
    <n v="0.45"/>
  </r>
  <r>
    <x v="0"/>
    <n v="1185732"/>
    <x v="11"/>
    <x v="0"/>
    <x v="47"/>
    <s v="Boston"/>
    <x v="2"/>
    <n v="0.60000000000000009"/>
    <n v="3750"/>
    <n v="2250.0000000000005"/>
    <n v="787.50000000000011"/>
    <n v="0.35"/>
  </r>
  <r>
    <x v="0"/>
    <n v="1185732"/>
    <x v="11"/>
    <x v="0"/>
    <x v="47"/>
    <s v="Boston"/>
    <x v="3"/>
    <n v="0.60000000000000009"/>
    <n v="3250"/>
    <n v="1950.0000000000002"/>
    <n v="682.5"/>
    <n v="0.35"/>
  </r>
  <r>
    <x v="0"/>
    <n v="1185732"/>
    <x v="11"/>
    <x v="0"/>
    <x v="47"/>
    <s v="Boston"/>
    <x v="4"/>
    <n v="0.70000000000000007"/>
    <n v="3250"/>
    <n v="2275"/>
    <n v="796.25"/>
    <n v="0.35"/>
  </r>
  <r>
    <x v="0"/>
    <n v="1185732"/>
    <x v="11"/>
    <x v="0"/>
    <x v="47"/>
    <s v="Boston"/>
    <x v="5"/>
    <n v="0.75"/>
    <n v="4250"/>
    <n v="3187.5"/>
    <n v="1275"/>
    <n v="0.39999999999999997"/>
  </r>
  <r>
    <x v="0"/>
    <n v="1185732"/>
    <x v="124"/>
    <x v="0"/>
    <x v="48"/>
    <s v="Burlington"/>
    <x v="0"/>
    <n v="0.5"/>
    <n v="5250"/>
    <n v="2625"/>
    <n v="1050"/>
    <n v="0.4"/>
  </r>
  <r>
    <x v="0"/>
    <n v="1185732"/>
    <x v="124"/>
    <x v="0"/>
    <x v="48"/>
    <s v="Burlington"/>
    <x v="1"/>
    <n v="0.5"/>
    <n v="3250"/>
    <n v="1625"/>
    <n v="650"/>
    <n v="0.4"/>
  </r>
  <r>
    <x v="0"/>
    <n v="1185732"/>
    <x v="124"/>
    <x v="0"/>
    <x v="48"/>
    <s v="Burlington"/>
    <x v="2"/>
    <n v="0.4"/>
    <n v="3250"/>
    <n v="1300"/>
    <n v="390"/>
    <n v="0.3"/>
  </r>
  <r>
    <x v="0"/>
    <n v="1185732"/>
    <x v="124"/>
    <x v="0"/>
    <x v="48"/>
    <s v="Burlington"/>
    <x v="3"/>
    <n v="0.44999999999999996"/>
    <n v="1750"/>
    <n v="787.49999999999989"/>
    <n v="236.24999999999994"/>
    <n v="0.3"/>
  </r>
  <r>
    <x v="0"/>
    <n v="1185732"/>
    <x v="124"/>
    <x v="0"/>
    <x v="48"/>
    <s v="Burlington"/>
    <x v="4"/>
    <n v="0.60000000000000009"/>
    <n v="2250"/>
    <n v="1350.0000000000002"/>
    <n v="405.00000000000006"/>
    <n v="0.3"/>
  </r>
  <r>
    <x v="0"/>
    <n v="1185732"/>
    <x v="124"/>
    <x v="0"/>
    <x v="48"/>
    <s v="Burlington"/>
    <x v="5"/>
    <n v="0.5"/>
    <n v="3250"/>
    <n v="1625"/>
    <n v="568.75"/>
    <n v="0.35"/>
  </r>
  <r>
    <x v="0"/>
    <n v="1185732"/>
    <x v="125"/>
    <x v="0"/>
    <x v="48"/>
    <s v="Burlington"/>
    <x v="0"/>
    <n v="0.5"/>
    <n v="6000"/>
    <n v="3000"/>
    <n v="1200"/>
    <n v="0.4"/>
  </r>
  <r>
    <x v="0"/>
    <n v="1185732"/>
    <x v="125"/>
    <x v="0"/>
    <x v="48"/>
    <s v="Burlington"/>
    <x v="1"/>
    <n v="0.5"/>
    <n v="2500"/>
    <n v="1250"/>
    <n v="500"/>
    <n v="0.4"/>
  </r>
  <r>
    <x v="0"/>
    <n v="1185732"/>
    <x v="125"/>
    <x v="0"/>
    <x v="48"/>
    <s v="Burlington"/>
    <x v="2"/>
    <n v="0.4"/>
    <n v="3000"/>
    <n v="1200"/>
    <n v="360"/>
    <n v="0.3"/>
  </r>
  <r>
    <x v="0"/>
    <n v="1185732"/>
    <x v="125"/>
    <x v="0"/>
    <x v="48"/>
    <s v="Burlington"/>
    <x v="3"/>
    <n v="0.44999999999999996"/>
    <n v="2000"/>
    <n v="899.99999999999989"/>
    <n v="269.99999999999994"/>
    <n v="0.3"/>
  </r>
  <r>
    <x v="0"/>
    <n v="1185732"/>
    <x v="125"/>
    <x v="0"/>
    <x v="48"/>
    <s v="Burlington"/>
    <x v="4"/>
    <n v="0.60000000000000009"/>
    <n v="2750"/>
    <n v="1650.0000000000002"/>
    <n v="495.00000000000006"/>
    <n v="0.3"/>
  </r>
  <r>
    <x v="0"/>
    <n v="1185732"/>
    <x v="125"/>
    <x v="0"/>
    <x v="48"/>
    <s v="Burlington"/>
    <x v="5"/>
    <n v="0.5"/>
    <n v="3750"/>
    <n v="1875"/>
    <n v="656.25"/>
    <n v="0.35"/>
  </r>
  <r>
    <x v="0"/>
    <n v="1185732"/>
    <x v="126"/>
    <x v="0"/>
    <x v="48"/>
    <s v="Burlington"/>
    <x v="0"/>
    <n v="0.5"/>
    <n v="5700"/>
    <n v="2850"/>
    <n v="1140"/>
    <n v="0.4"/>
  </r>
  <r>
    <x v="0"/>
    <n v="1185732"/>
    <x v="126"/>
    <x v="0"/>
    <x v="48"/>
    <s v="Burlington"/>
    <x v="1"/>
    <n v="0.5"/>
    <n v="2750"/>
    <n v="1375"/>
    <n v="550"/>
    <n v="0.4"/>
  </r>
  <r>
    <x v="0"/>
    <n v="1185732"/>
    <x v="126"/>
    <x v="0"/>
    <x v="48"/>
    <s v="Burlington"/>
    <x v="2"/>
    <n v="0.4"/>
    <n v="3000"/>
    <n v="1200"/>
    <n v="360"/>
    <n v="0.3"/>
  </r>
  <r>
    <x v="0"/>
    <n v="1185732"/>
    <x v="126"/>
    <x v="0"/>
    <x v="48"/>
    <s v="Burlington"/>
    <x v="3"/>
    <n v="0.44999999999999996"/>
    <n v="1500"/>
    <n v="674.99999999999989"/>
    <n v="202.49999999999997"/>
    <n v="0.3"/>
  </r>
  <r>
    <x v="0"/>
    <n v="1185732"/>
    <x v="126"/>
    <x v="0"/>
    <x v="48"/>
    <s v="Burlington"/>
    <x v="4"/>
    <n v="0.60000000000000009"/>
    <n v="2000"/>
    <n v="1200.0000000000002"/>
    <n v="360.00000000000006"/>
    <n v="0.3"/>
  </r>
  <r>
    <x v="0"/>
    <n v="1185732"/>
    <x v="126"/>
    <x v="0"/>
    <x v="48"/>
    <s v="Burlington"/>
    <x v="5"/>
    <n v="0.5"/>
    <n v="3000"/>
    <n v="1500"/>
    <n v="525"/>
    <n v="0.35"/>
  </r>
  <r>
    <x v="0"/>
    <n v="1185732"/>
    <x v="127"/>
    <x v="0"/>
    <x v="48"/>
    <s v="Burlington"/>
    <x v="0"/>
    <n v="0.5"/>
    <n v="5500"/>
    <n v="2750"/>
    <n v="1100"/>
    <n v="0.4"/>
  </r>
  <r>
    <x v="0"/>
    <n v="1185732"/>
    <x v="127"/>
    <x v="0"/>
    <x v="48"/>
    <s v="Burlington"/>
    <x v="1"/>
    <n v="0.5"/>
    <n v="2500"/>
    <n v="1250"/>
    <n v="500"/>
    <n v="0.4"/>
  </r>
  <r>
    <x v="0"/>
    <n v="1185732"/>
    <x v="127"/>
    <x v="0"/>
    <x v="48"/>
    <s v="Burlington"/>
    <x v="2"/>
    <n v="0.4"/>
    <n v="2500"/>
    <n v="1000"/>
    <n v="300"/>
    <n v="0.3"/>
  </r>
  <r>
    <x v="0"/>
    <n v="1185732"/>
    <x v="127"/>
    <x v="0"/>
    <x v="48"/>
    <s v="Burlington"/>
    <x v="3"/>
    <n v="0.44999999999999996"/>
    <n v="1750"/>
    <n v="787.49999999999989"/>
    <n v="236.24999999999994"/>
    <n v="0.3"/>
  </r>
  <r>
    <x v="0"/>
    <n v="1185732"/>
    <x v="127"/>
    <x v="0"/>
    <x v="48"/>
    <s v="Burlington"/>
    <x v="4"/>
    <n v="0.60000000000000009"/>
    <n v="1750"/>
    <n v="1050.0000000000002"/>
    <n v="315.00000000000006"/>
    <n v="0.3"/>
  </r>
  <r>
    <x v="0"/>
    <n v="1185732"/>
    <x v="127"/>
    <x v="0"/>
    <x v="48"/>
    <s v="Burlington"/>
    <x v="5"/>
    <n v="0.5"/>
    <n v="3250"/>
    <n v="1625"/>
    <n v="568.75"/>
    <n v="0.35"/>
  </r>
  <r>
    <x v="0"/>
    <n v="1185732"/>
    <x v="128"/>
    <x v="0"/>
    <x v="48"/>
    <s v="Burlington"/>
    <x v="0"/>
    <n v="0.65"/>
    <n v="5950"/>
    <n v="3867.5"/>
    <n v="1547"/>
    <n v="0.4"/>
  </r>
  <r>
    <x v="0"/>
    <n v="1185732"/>
    <x v="128"/>
    <x v="0"/>
    <x v="48"/>
    <s v="Burlington"/>
    <x v="1"/>
    <n v="0.60000000000000009"/>
    <n v="3000"/>
    <n v="1800.0000000000002"/>
    <n v="720.00000000000011"/>
    <n v="0.4"/>
  </r>
  <r>
    <x v="0"/>
    <n v="1185732"/>
    <x v="128"/>
    <x v="0"/>
    <x v="48"/>
    <s v="Burlington"/>
    <x v="2"/>
    <n v="0.55000000000000004"/>
    <n v="3250"/>
    <n v="1787.5000000000002"/>
    <n v="536.25"/>
    <n v="0.3"/>
  </r>
  <r>
    <x v="0"/>
    <n v="1185732"/>
    <x v="128"/>
    <x v="0"/>
    <x v="48"/>
    <s v="Burlington"/>
    <x v="3"/>
    <n v="0.55000000000000004"/>
    <n v="2750"/>
    <n v="1512.5000000000002"/>
    <n v="453.75000000000006"/>
    <n v="0.3"/>
  </r>
  <r>
    <x v="0"/>
    <n v="1185732"/>
    <x v="128"/>
    <x v="0"/>
    <x v="48"/>
    <s v="Burlington"/>
    <x v="4"/>
    <n v="0.65"/>
    <n v="3000"/>
    <n v="1950"/>
    <n v="585"/>
    <n v="0.3"/>
  </r>
  <r>
    <x v="0"/>
    <n v="1185732"/>
    <x v="128"/>
    <x v="0"/>
    <x v="48"/>
    <s v="Burlington"/>
    <x v="5"/>
    <n v="0.70000000000000007"/>
    <n v="4250"/>
    <n v="2975.0000000000005"/>
    <n v="1041.25"/>
    <n v="0.35"/>
  </r>
  <r>
    <x v="0"/>
    <n v="1185732"/>
    <x v="129"/>
    <x v="0"/>
    <x v="48"/>
    <s v="Burlington"/>
    <x v="0"/>
    <n v="0.65"/>
    <n v="6750"/>
    <n v="4387.5"/>
    <n v="1755"/>
    <n v="0.4"/>
  </r>
  <r>
    <x v="0"/>
    <n v="1185732"/>
    <x v="129"/>
    <x v="0"/>
    <x v="48"/>
    <s v="Burlington"/>
    <x v="1"/>
    <n v="0.60000000000000009"/>
    <n v="4250"/>
    <n v="2550.0000000000005"/>
    <n v="1020.0000000000002"/>
    <n v="0.4"/>
  </r>
  <r>
    <x v="0"/>
    <n v="1185732"/>
    <x v="129"/>
    <x v="0"/>
    <x v="48"/>
    <s v="Burlington"/>
    <x v="2"/>
    <n v="0.55000000000000004"/>
    <n v="3500"/>
    <n v="1925.0000000000002"/>
    <n v="577.5"/>
    <n v="0.3"/>
  </r>
  <r>
    <x v="0"/>
    <n v="1185732"/>
    <x v="129"/>
    <x v="0"/>
    <x v="48"/>
    <s v="Burlington"/>
    <x v="3"/>
    <n v="0.55000000000000004"/>
    <n v="3250"/>
    <n v="1787.5000000000002"/>
    <n v="536.25"/>
    <n v="0.3"/>
  </r>
  <r>
    <x v="0"/>
    <n v="1185732"/>
    <x v="129"/>
    <x v="0"/>
    <x v="48"/>
    <s v="Burlington"/>
    <x v="4"/>
    <n v="0.65"/>
    <n v="3250"/>
    <n v="2112.5"/>
    <n v="633.75"/>
    <n v="0.3"/>
  </r>
  <r>
    <x v="0"/>
    <n v="1185732"/>
    <x v="129"/>
    <x v="0"/>
    <x v="48"/>
    <s v="Burlington"/>
    <x v="5"/>
    <n v="0.70000000000000007"/>
    <n v="4750"/>
    <n v="3325.0000000000005"/>
    <n v="1163.75"/>
    <n v="0.35"/>
  </r>
  <r>
    <x v="0"/>
    <n v="1185732"/>
    <x v="130"/>
    <x v="0"/>
    <x v="48"/>
    <s v="Burlington"/>
    <x v="0"/>
    <n v="0.65"/>
    <n v="7000"/>
    <n v="4550"/>
    <n v="1820"/>
    <n v="0.4"/>
  </r>
  <r>
    <x v="0"/>
    <n v="1185732"/>
    <x v="130"/>
    <x v="0"/>
    <x v="48"/>
    <s v="Burlington"/>
    <x v="1"/>
    <n v="0.60000000000000009"/>
    <n v="4500"/>
    <n v="2700.0000000000005"/>
    <n v="1080.0000000000002"/>
    <n v="0.4"/>
  </r>
  <r>
    <x v="0"/>
    <n v="1185732"/>
    <x v="130"/>
    <x v="0"/>
    <x v="48"/>
    <s v="Burlington"/>
    <x v="2"/>
    <n v="0.55000000000000004"/>
    <n v="3750"/>
    <n v="2062.5"/>
    <n v="618.75"/>
    <n v="0.3"/>
  </r>
  <r>
    <x v="0"/>
    <n v="1185732"/>
    <x v="130"/>
    <x v="0"/>
    <x v="48"/>
    <s v="Burlington"/>
    <x v="3"/>
    <n v="0.55000000000000004"/>
    <n v="3250"/>
    <n v="1787.5000000000002"/>
    <n v="536.25"/>
    <n v="0.3"/>
  </r>
  <r>
    <x v="0"/>
    <n v="1185732"/>
    <x v="130"/>
    <x v="0"/>
    <x v="48"/>
    <s v="Burlington"/>
    <x v="4"/>
    <n v="0.65"/>
    <n v="3500"/>
    <n v="2275"/>
    <n v="682.5"/>
    <n v="0.3"/>
  </r>
  <r>
    <x v="0"/>
    <n v="1185732"/>
    <x v="130"/>
    <x v="0"/>
    <x v="48"/>
    <s v="Burlington"/>
    <x v="5"/>
    <n v="0.70000000000000007"/>
    <n v="5250"/>
    <n v="3675.0000000000005"/>
    <n v="1286.25"/>
    <n v="0.35"/>
  </r>
  <r>
    <x v="0"/>
    <n v="1185732"/>
    <x v="131"/>
    <x v="0"/>
    <x v="48"/>
    <s v="Burlington"/>
    <x v="0"/>
    <n v="0.65"/>
    <n v="6750"/>
    <n v="4387.5"/>
    <n v="1755"/>
    <n v="0.4"/>
  </r>
  <r>
    <x v="0"/>
    <n v="1185732"/>
    <x v="131"/>
    <x v="0"/>
    <x v="48"/>
    <s v="Burlington"/>
    <x v="1"/>
    <n v="0.60000000000000009"/>
    <n v="4500"/>
    <n v="2700.0000000000005"/>
    <n v="1080.0000000000002"/>
    <n v="0.4"/>
  </r>
  <r>
    <x v="0"/>
    <n v="1185732"/>
    <x v="131"/>
    <x v="0"/>
    <x v="48"/>
    <s v="Burlington"/>
    <x v="2"/>
    <n v="0.55000000000000004"/>
    <n v="3750"/>
    <n v="2062.5"/>
    <n v="618.75"/>
    <n v="0.3"/>
  </r>
  <r>
    <x v="0"/>
    <n v="1185732"/>
    <x v="131"/>
    <x v="0"/>
    <x v="48"/>
    <s v="Burlington"/>
    <x v="3"/>
    <n v="0.55000000000000004"/>
    <n v="2750"/>
    <n v="1512.5000000000002"/>
    <n v="453.75000000000006"/>
    <n v="0.3"/>
  </r>
  <r>
    <x v="0"/>
    <n v="1185732"/>
    <x v="131"/>
    <x v="0"/>
    <x v="48"/>
    <s v="Burlington"/>
    <x v="4"/>
    <n v="0.65"/>
    <n v="2500"/>
    <n v="1625"/>
    <n v="487.5"/>
    <n v="0.3"/>
  </r>
  <r>
    <x v="0"/>
    <n v="1185732"/>
    <x v="131"/>
    <x v="0"/>
    <x v="48"/>
    <s v="Burlington"/>
    <x v="5"/>
    <n v="0.70000000000000007"/>
    <n v="4250"/>
    <n v="2975.0000000000005"/>
    <n v="1041.25"/>
    <n v="0.35"/>
  </r>
  <r>
    <x v="0"/>
    <n v="1185732"/>
    <x v="132"/>
    <x v="0"/>
    <x v="48"/>
    <s v="Burlington"/>
    <x v="0"/>
    <n v="0.65"/>
    <n v="5500"/>
    <n v="3575"/>
    <n v="1430"/>
    <n v="0.4"/>
  </r>
  <r>
    <x v="0"/>
    <n v="1185732"/>
    <x v="132"/>
    <x v="0"/>
    <x v="48"/>
    <s v="Burlington"/>
    <x v="1"/>
    <n v="0.60000000000000009"/>
    <n v="3500"/>
    <n v="2100.0000000000005"/>
    <n v="840.00000000000023"/>
    <n v="0.4"/>
  </r>
  <r>
    <x v="0"/>
    <n v="1185732"/>
    <x v="132"/>
    <x v="0"/>
    <x v="48"/>
    <s v="Burlington"/>
    <x v="2"/>
    <n v="0.55000000000000004"/>
    <n v="2500"/>
    <n v="1375"/>
    <n v="412.5"/>
    <n v="0.3"/>
  </r>
  <r>
    <x v="0"/>
    <n v="1185732"/>
    <x v="132"/>
    <x v="0"/>
    <x v="48"/>
    <s v="Burlington"/>
    <x v="3"/>
    <n v="0.55000000000000004"/>
    <n v="2250"/>
    <n v="1237.5"/>
    <n v="371.25"/>
    <n v="0.3"/>
  </r>
  <r>
    <x v="0"/>
    <n v="1185732"/>
    <x v="132"/>
    <x v="0"/>
    <x v="48"/>
    <s v="Burlington"/>
    <x v="4"/>
    <n v="0.65"/>
    <n v="2250"/>
    <n v="1462.5"/>
    <n v="438.75"/>
    <n v="0.3"/>
  </r>
  <r>
    <x v="0"/>
    <n v="1185732"/>
    <x v="132"/>
    <x v="0"/>
    <x v="48"/>
    <s v="Burlington"/>
    <x v="5"/>
    <n v="0.70000000000000007"/>
    <n v="3250"/>
    <n v="2275"/>
    <n v="796.25"/>
    <n v="0.35"/>
  </r>
  <r>
    <x v="0"/>
    <n v="1185732"/>
    <x v="133"/>
    <x v="0"/>
    <x v="48"/>
    <s v="Burlington"/>
    <x v="0"/>
    <n v="0.70000000000000007"/>
    <n v="4750"/>
    <n v="3325.0000000000005"/>
    <n v="1330.0000000000002"/>
    <n v="0.4"/>
  </r>
  <r>
    <x v="0"/>
    <n v="1185732"/>
    <x v="133"/>
    <x v="0"/>
    <x v="48"/>
    <s v="Burlington"/>
    <x v="1"/>
    <n v="0.65000000000000013"/>
    <n v="3000"/>
    <n v="1950.0000000000005"/>
    <n v="780.00000000000023"/>
    <n v="0.4"/>
  </r>
  <r>
    <x v="0"/>
    <n v="1185732"/>
    <x v="133"/>
    <x v="0"/>
    <x v="48"/>
    <s v="Burlington"/>
    <x v="2"/>
    <n v="0.65000000000000013"/>
    <n v="2000"/>
    <n v="1300.0000000000002"/>
    <n v="390.00000000000006"/>
    <n v="0.3"/>
  </r>
  <r>
    <x v="0"/>
    <n v="1185732"/>
    <x v="133"/>
    <x v="0"/>
    <x v="48"/>
    <s v="Burlington"/>
    <x v="3"/>
    <n v="0.65000000000000013"/>
    <n v="1750"/>
    <n v="1137.5000000000002"/>
    <n v="341.25000000000006"/>
    <n v="0.3"/>
  </r>
  <r>
    <x v="0"/>
    <n v="1185732"/>
    <x v="133"/>
    <x v="0"/>
    <x v="48"/>
    <s v="Burlington"/>
    <x v="4"/>
    <n v="0.75000000000000011"/>
    <n v="1750"/>
    <n v="1312.5000000000002"/>
    <n v="393.75000000000006"/>
    <n v="0.3"/>
  </r>
  <r>
    <x v="0"/>
    <n v="1185732"/>
    <x v="133"/>
    <x v="0"/>
    <x v="48"/>
    <s v="Burlington"/>
    <x v="5"/>
    <n v="0.8"/>
    <n v="3000"/>
    <n v="2400"/>
    <n v="840"/>
    <n v="0.35"/>
  </r>
  <r>
    <x v="0"/>
    <n v="1185732"/>
    <x v="134"/>
    <x v="0"/>
    <x v="48"/>
    <s v="Burlington"/>
    <x v="0"/>
    <n v="0.75000000000000011"/>
    <n v="4500"/>
    <n v="3375.0000000000005"/>
    <n v="1350.0000000000002"/>
    <n v="0.4"/>
  </r>
  <r>
    <x v="0"/>
    <n v="1185732"/>
    <x v="134"/>
    <x v="0"/>
    <x v="48"/>
    <s v="Burlington"/>
    <x v="1"/>
    <n v="0.65000000000000013"/>
    <n v="3250"/>
    <n v="2112.5000000000005"/>
    <n v="845.00000000000023"/>
    <n v="0.4"/>
  </r>
  <r>
    <x v="0"/>
    <n v="1185732"/>
    <x v="134"/>
    <x v="0"/>
    <x v="48"/>
    <s v="Burlington"/>
    <x v="2"/>
    <n v="0.65000000000000013"/>
    <n v="3450"/>
    <n v="2242.5000000000005"/>
    <n v="672.75000000000011"/>
    <n v="0.3"/>
  </r>
  <r>
    <x v="0"/>
    <n v="1185732"/>
    <x v="134"/>
    <x v="0"/>
    <x v="48"/>
    <s v="Burlington"/>
    <x v="3"/>
    <n v="0.65000000000000013"/>
    <n v="3250"/>
    <n v="2112.5000000000005"/>
    <n v="633.75000000000011"/>
    <n v="0.3"/>
  </r>
  <r>
    <x v="0"/>
    <n v="1185732"/>
    <x v="134"/>
    <x v="0"/>
    <x v="48"/>
    <s v="Burlington"/>
    <x v="4"/>
    <n v="0.75000000000000011"/>
    <n v="3000"/>
    <n v="2250.0000000000005"/>
    <n v="675.00000000000011"/>
    <n v="0.3"/>
  </r>
  <r>
    <x v="0"/>
    <n v="1185732"/>
    <x v="134"/>
    <x v="0"/>
    <x v="48"/>
    <s v="Burlington"/>
    <x v="5"/>
    <n v="0.8"/>
    <n v="4000"/>
    <n v="3200"/>
    <n v="1120"/>
    <n v="0.35"/>
  </r>
  <r>
    <x v="0"/>
    <n v="1185732"/>
    <x v="135"/>
    <x v="0"/>
    <x v="48"/>
    <s v="Burlington"/>
    <x v="0"/>
    <n v="0.75000000000000011"/>
    <n v="6250"/>
    <n v="4687.5000000000009"/>
    <n v="1875.0000000000005"/>
    <n v="0.4"/>
  </r>
  <r>
    <x v="0"/>
    <n v="1185732"/>
    <x v="135"/>
    <x v="0"/>
    <x v="48"/>
    <s v="Burlington"/>
    <x v="1"/>
    <n v="0.65000000000000013"/>
    <n v="4250"/>
    <n v="2762.5000000000005"/>
    <n v="1105.0000000000002"/>
    <n v="0.4"/>
  </r>
  <r>
    <x v="0"/>
    <n v="1185732"/>
    <x v="135"/>
    <x v="0"/>
    <x v="48"/>
    <s v="Burlington"/>
    <x v="2"/>
    <n v="0.65000000000000013"/>
    <n v="4000"/>
    <n v="2600.0000000000005"/>
    <n v="780.00000000000011"/>
    <n v="0.3"/>
  </r>
  <r>
    <x v="0"/>
    <n v="1185732"/>
    <x v="135"/>
    <x v="0"/>
    <x v="48"/>
    <s v="Burlington"/>
    <x v="3"/>
    <n v="0.65000000000000013"/>
    <n v="3500"/>
    <n v="2275.0000000000005"/>
    <n v="682.50000000000011"/>
    <n v="0.3"/>
  </r>
  <r>
    <x v="0"/>
    <n v="1185732"/>
    <x v="135"/>
    <x v="0"/>
    <x v="48"/>
    <s v="Burlington"/>
    <x v="4"/>
    <n v="0.75000000000000011"/>
    <n v="3500"/>
    <n v="2625.0000000000005"/>
    <n v="787.50000000000011"/>
    <n v="0.3"/>
  </r>
  <r>
    <x v="0"/>
    <n v="1185732"/>
    <x v="135"/>
    <x v="0"/>
    <x v="48"/>
    <s v="Burlington"/>
    <x v="5"/>
    <n v="0.8"/>
    <n v="4500"/>
    <n v="3600"/>
    <n v="1260"/>
    <n v="0.35"/>
  </r>
  <r>
    <x v="0"/>
    <n v="1185732"/>
    <x v="145"/>
    <x v="0"/>
    <x v="49"/>
    <s v="Manchester"/>
    <x v="0"/>
    <n v="0.55000000000000004"/>
    <n v="5000"/>
    <n v="2750"/>
    <n v="962.50000000000011"/>
    <n v="0.35000000000000003"/>
  </r>
  <r>
    <x v="0"/>
    <n v="1185732"/>
    <x v="145"/>
    <x v="0"/>
    <x v="49"/>
    <s v="Manchester"/>
    <x v="1"/>
    <n v="0.55000000000000004"/>
    <n v="3000"/>
    <n v="1650.0000000000002"/>
    <n v="577.50000000000011"/>
    <n v="0.35000000000000003"/>
  </r>
  <r>
    <x v="0"/>
    <n v="1185732"/>
    <x v="145"/>
    <x v="0"/>
    <x v="49"/>
    <s v="Manchester"/>
    <x v="2"/>
    <n v="0.45"/>
    <n v="3000"/>
    <n v="1350"/>
    <n v="337.5"/>
    <n v="0.25"/>
  </r>
  <r>
    <x v="0"/>
    <n v="1185732"/>
    <x v="145"/>
    <x v="0"/>
    <x v="49"/>
    <s v="Manchester"/>
    <x v="3"/>
    <n v="0.49999999999999994"/>
    <n v="1500"/>
    <n v="749.99999999999989"/>
    <n v="187.49999999999997"/>
    <n v="0.25"/>
  </r>
  <r>
    <x v="0"/>
    <n v="1185732"/>
    <x v="145"/>
    <x v="0"/>
    <x v="49"/>
    <s v="Manchester"/>
    <x v="4"/>
    <n v="0.65000000000000013"/>
    <n v="2000"/>
    <n v="1300.0000000000002"/>
    <n v="325.00000000000006"/>
    <n v="0.25"/>
  </r>
  <r>
    <x v="0"/>
    <n v="1185732"/>
    <x v="145"/>
    <x v="0"/>
    <x v="49"/>
    <s v="Manchester"/>
    <x v="5"/>
    <n v="0.55000000000000004"/>
    <n v="3000"/>
    <n v="1650.0000000000002"/>
    <n v="495.00000000000006"/>
    <n v="0.3"/>
  </r>
  <r>
    <x v="0"/>
    <n v="1185732"/>
    <x v="216"/>
    <x v="0"/>
    <x v="49"/>
    <s v="Manchester"/>
    <x v="0"/>
    <n v="0.55000000000000004"/>
    <n v="5750"/>
    <n v="3162.5000000000005"/>
    <n v="1106.8750000000002"/>
    <n v="0.35000000000000003"/>
  </r>
  <r>
    <x v="0"/>
    <n v="1185732"/>
    <x v="216"/>
    <x v="0"/>
    <x v="49"/>
    <s v="Manchester"/>
    <x v="1"/>
    <n v="0.55000000000000004"/>
    <n v="2250"/>
    <n v="1237.5"/>
    <n v="433.12500000000006"/>
    <n v="0.35000000000000003"/>
  </r>
  <r>
    <x v="0"/>
    <n v="1185732"/>
    <x v="216"/>
    <x v="0"/>
    <x v="49"/>
    <s v="Manchester"/>
    <x v="2"/>
    <n v="0.45"/>
    <n v="2750"/>
    <n v="1237.5"/>
    <n v="309.375"/>
    <n v="0.25"/>
  </r>
  <r>
    <x v="0"/>
    <n v="1185732"/>
    <x v="216"/>
    <x v="0"/>
    <x v="49"/>
    <s v="Manchester"/>
    <x v="3"/>
    <n v="0.49999999999999994"/>
    <n v="1750"/>
    <n v="874.99999999999989"/>
    <n v="218.74999999999997"/>
    <n v="0.25"/>
  </r>
  <r>
    <x v="0"/>
    <n v="1185732"/>
    <x v="216"/>
    <x v="0"/>
    <x v="49"/>
    <s v="Manchester"/>
    <x v="4"/>
    <n v="0.65000000000000013"/>
    <n v="2500"/>
    <n v="1625.0000000000002"/>
    <n v="406.25000000000006"/>
    <n v="0.25"/>
  </r>
  <r>
    <x v="0"/>
    <n v="1185732"/>
    <x v="216"/>
    <x v="0"/>
    <x v="49"/>
    <s v="Manchester"/>
    <x v="5"/>
    <n v="0.55000000000000004"/>
    <n v="3500"/>
    <n v="1925.0000000000002"/>
    <n v="577.5"/>
    <n v="0.3"/>
  </r>
  <r>
    <x v="0"/>
    <n v="1185732"/>
    <x v="250"/>
    <x v="0"/>
    <x v="49"/>
    <s v="Manchester"/>
    <x v="0"/>
    <n v="0.55000000000000004"/>
    <n v="5450"/>
    <n v="2997.5000000000005"/>
    <n v="1049.1250000000002"/>
    <n v="0.35000000000000003"/>
  </r>
  <r>
    <x v="0"/>
    <n v="1185732"/>
    <x v="250"/>
    <x v="0"/>
    <x v="49"/>
    <s v="Manchester"/>
    <x v="1"/>
    <n v="0.55000000000000004"/>
    <n v="2500"/>
    <n v="1375"/>
    <n v="481.25000000000006"/>
    <n v="0.35000000000000003"/>
  </r>
  <r>
    <x v="0"/>
    <n v="1185732"/>
    <x v="250"/>
    <x v="0"/>
    <x v="49"/>
    <s v="Manchester"/>
    <x v="2"/>
    <n v="0.45"/>
    <n v="2750"/>
    <n v="1237.5"/>
    <n v="309.375"/>
    <n v="0.25"/>
  </r>
  <r>
    <x v="0"/>
    <n v="1185732"/>
    <x v="250"/>
    <x v="0"/>
    <x v="49"/>
    <s v="Manchester"/>
    <x v="3"/>
    <n v="0.49999999999999994"/>
    <n v="1250"/>
    <n v="624.99999999999989"/>
    <n v="156.24999999999997"/>
    <n v="0.25"/>
  </r>
  <r>
    <x v="0"/>
    <n v="1185732"/>
    <x v="250"/>
    <x v="0"/>
    <x v="49"/>
    <s v="Manchester"/>
    <x v="4"/>
    <n v="0.65000000000000013"/>
    <n v="1750"/>
    <n v="1137.5000000000002"/>
    <n v="284.37500000000006"/>
    <n v="0.25"/>
  </r>
  <r>
    <x v="0"/>
    <n v="1185732"/>
    <x v="250"/>
    <x v="0"/>
    <x v="49"/>
    <s v="Manchester"/>
    <x v="5"/>
    <n v="0.55000000000000004"/>
    <n v="2750"/>
    <n v="1512.5000000000002"/>
    <n v="453.75000000000006"/>
    <n v="0.3"/>
  </r>
  <r>
    <x v="0"/>
    <n v="1185732"/>
    <x v="251"/>
    <x v="0"/>
    <x v="49"/>
    <s v="Manchester"/>
    <x v="0"/>
    <n v="0.55000000000000004"/>
    <n v="5250"/>
    <n v="2887.5000000000005"/>
    <n v="1010.6250000000002"/>
    <n v="0.35000000000000003"/>
  </r>
  <r>
    <x v="0"/>
    <n v="1185732"/>
    <x v="251"/>
    <x v="0"/>
    <x v="49"/>
    <s v="Manchester"/>
    <x v="1"/>
    <n v="0.55000000000000004"/>
    <n v="2250"/>
    <n v="1237.5"/>
    <n v="433.12500000000006"/>
    <n v="0.35000000000000003"/>
  </r>
  <r>
    <x v="0"/>
    <n v="1185732"/>
    <x v="251"/>
    <x v="0"/>
    <x v="49"/>
    <s v="Manchester"/>
    <x v="2"/>
    <n v="0.45"/>
    <n v="2250"/>
    <n v="1012.5"/>
    <n v="253.125"/>
    <n v="0.25"/>
  </r>
  <r>
    <x v="0"/>
    <n v="1185732"/>
    <x v="251"/>
    <x v="0"/>
    <x v="49"/>
    <s v="Manchester"/>
    <x v="3"/>
    <n v="0.49999999999999994"/>
    <n v="1500"/>
    <n v="749.99999999999989"/>
    <n v="187.49999999999997"/>
    <n v="0.25"/>
  </r>
  <r>
    <x v="0"/>
    <n v="1185732"/>
    <x v="251"/>
    <x v="0"/>
    <x v="49"/>
    <s v="Manchester"/>
    <x v="4"/>
    <n v="0.60000000000000009"/>
    <n v="1500"/>
    <n v="900.00000000000011"/>
    <n v="225.00000000000003"/>
    <n v="0.25"/>
  </r>
  <r>
    <x v="0"/>
    <n v="1185732"/>
    <x v="251"/>
    <x v="0"/>
    <x v="49"/>
    <s v="Manchester"/>
    <x v="5"/>
    <n v="0.5"/>
    <n v="3000"/>
    <n v="1500"/>
    <n v="450"/>
    <n v="0.3"/>
  </r>
  <r>
    <x v="0"/>
    <n v="1185732"/>
    <x v="252"/>
    <x v="0"/>
    <x v="49"/>
    <s v="Manchester"/>
    <x v="0"/>
    <n v="0.65"/>
    <n v="5700"/>
    <n v="3705"/>
    <n v="1296.7500000000002"/>
    <n v="0.35000000000000003"/>
  </r>
  <r>
    <x v="0"/>
    <n v="1185732"/>
    <x v="252"/>
    <x v="0"/>
    <x v="49"/>
    <s v="Manchester"/>
    <x v="1"/>
    <n v="0.60000000000000009"/>
    <n v="2750"/>
    <n v="1650.0000000000002"/>
    <n v="577.50000000000011"/>
    <n v="0.35000000000000003"/>
  </r>
  <r>
    <x v="0"/>
    <n v="1185732"/>
    <x v="252"/>
    <x v="0"/>
    <x v="49"/>
    <s v="Manchester"/>
    <x v="2"/>
    <n v="0.55000000000000004"/>
    <n v="3000"/>
    <n v="1650.0000000000002"/>
    <n v="412.50000000000006"/>
    <n v="0.25"/>
  </r>
  <r>
    <x v="0"/>
    <n v="1185732"/>
    <x v="252"/>
    <x v="0"/>
    <x v="49"/>
    <s v="Manchester"/>
    <x v="3"/>
    <n v="0.55000000000000004"/>
    <n v="2500"/>
    <n v="1375"/>
    <n v="343.75"/>
    <n v="0.25"/>
  </r>
  <r>
    <x v="0"/>
    <n v="1185732"/>
    <x v="252"/>
    <x v="0"/>
    <x v="49"/>
    <s v="Manchester"/>
    <x v="4"/>
    <n v="0.65"/>
    <n v="2750"/>
    <n v="1787.5"/>
    <n v="446.875"/>
    <n v="0.25"/>
  </r>
  <r>
    <x v="0"/>
    <n v="1185732"/>
    <x v="252"/>
    <x v="0"/>
    <x v="49"/>
    <s v="Manchester"/>
    <x v="5"/>
    <n v="0.70000000000000007"/>
    <n v="4000"/>
    <n v="2800.0000000000005"/>
    <n v="840.00000000000011"/>
    <n v="0.3"/>
  </r>
  <r>
    <x v="0"/>
    <n v="1185732"/>
    <x v="220"/>
    <x v="0"/>
    <x v="49"/>
    <s v="Manchester"/>
    <x v="0"/>
    <n v="0.65"/>
    <n v="6500"/>
    <n v="4225"/>
    <n v="1478.7500000000002"/>
    <n v="0.35000000000000003"/>
  </r>
  <r>
    <x v="0"/>
    <n v="1185732"/>
    <x v="220"/>
    <x v="0"/>
    <x v="49"/>
    <s v="Manchester"/>
    <x v="1"/>
    <n v="0.60000000000000009"/>
    <n v="4000"/>
    <n v="2400.0000000000005"/>
    <n v="840.00000000000023"/>
    <n v="0.35000000000000003"/>
  </r>
  <r>
    <x v="0"/>
    <n v="1185732"/>
    <x v="220"/>
    <x v="0"/>
    <x v="49"/>
    <s v="Manchester"/>
    <x v="2"/>
    <n v="0.55000000000000004"/>
    <n v="3250"/>
    <n v="1787.5000000000002"/>
    <n v="446.87500000000006"/>
    <n v="0.25"/>
  </r>
  <r>
    <x v="0"/>
    <n v="1185732"/>
    <x v="220"/>
    <x v="0"/>
    <x v="49"/>
    <s v="Manchester"/>
    <x v="3"/>
    <n v="0.55000000000000004"/>
    <n v="3000"/>
    <n v="1650.0000000000002"/>
    <n v="412.50000000000006"/>
    <n v="0.25"/>
  </r>
  <r>
    <x v="0"/>
    <n v="1185732"/>
    <x v="220"/>
    <x v="0"/>
    <x v="49"/>
    <s v="Manchester"/>
    <x v="4"/>
    <n v="0.65"/>
    <n v="3000"/>
    <n v="1950"/>
    <n v="487.5"/>
    <n v="0.25"/>
  </r>
  <r>
    <x v="0"/>
    <n v="1185732"/>
    <x v="220"/>
    <x v="0"/>
    <x v="49"/>
    <s v="Manchester"/>
    <x v="5"/>
    <n v="0.70000000000000007"/>
    <n v="4500"/>
    <n v="3150.0000000000005"/>
    <n v="945.00000000000011"/>
    <n v="0.3"/>
  </r>
  <r>
    <x v="0"/>
    <n v="1185732"/>
    <x v="253"/>
    <x v="0"/>
    <x v="49"/>
    <s v="Manchester"/>
    <x v="0"/>
    <n v="0.65"/>
    <n v="6750"/>
    <n v="4387.5"/>
    <n v="1535.6250000000002"/>
    <n v="0.35000000000000003"/>
  </r>
  <r>
    <x v="0"/>
    <n v="1185732"/>
    <x v="253"/>
    <x v="0"/>
    <x v="49"/>
    <s v="Manchester"/>
    <x v="1"/>
    <n v="0.60000000000000009"/>
    <n v="4250"/>
    <n v="2550.0000000000005"/>
    <n v="892.50000000000023"/>
    <n v="0.35000000000000003"/>
  </r>
  <r>
    <x v="0"/>
    <n v="1185732"/>
    <x v="253"/>
    <x v="0"/>
    <x v="49"/>
    <s v="Manchester"/>
    <x v="2"/>
    <n v="0.55000000000000004"/>
    <n v="3500"/>
    <n v="1925.0000000000002"/>
    <n v="481.25000000000006"/>
    <n v="0.25"/>
  </r>
  <r>
    <x v="0"/>
    <n v="1185732"/>
    <x v="253"/>
    <x v="0"/>
    <x v="49"/>
    <s v="Manchester"/>
    <x v="3"/>
    <n v="0.55000000000000004"/>
    <n v="3000"/>
    <n v="1650.0000000000002"/>
    <n v="412.50000000000006"/>
    <n v="0.25"/>
  </r>
  <r>
    <x v="0"/>
    <n v="1185732"/>
    <x v="253"/>
    <x v="0"/>
    <x v="49"/>
    <s v="Manchester"/>
    <x v="4"/>
    <n v="0.65"/>
    <n v="3250"/>
    <n v="2112.5"/>
    <n v="528.125"/>
    <n v="0.25"/>
  </r>
  <r>
    <x v="0"/>
    <n v="1185732"/>
    <x v="253"/>
    <x v="0"/>
    <x v="49"/>
    <s v="Manchester"/>
    <x v="5"/>
    <n v="0.70000000000000007"/>
    <n v="5000"/>
    <n v="3500.0000000000005"/>
    <n v="1050"/>
    <n v="0.3"/>
  </r>
  <r>
    <x v="0"/>
    <n v="1185732"/>
    <x v="254"/>
    <x v="0"/>
    <x v="49"/>
    <s v="Manchester"/>
    <x v="0"/>
    <n v="0.65"/>
    <n v="6500"/>
    <n v="4225"/>
    <n v="1478.7500000000002"/>
    <n v="0.35000000000000003"/>
  </r>
  <r>
    <x v="0"/>
    <n v="1185732"/>
    <x v="254"/>
    <x v="0"/>
    <x v="49"/>
    <s v="Manchester"/>
    <x v="1"/>
    <n v="0.60000000000000009"/>
    <n v="4250"/>
    <n v="2550.0000000000005"/>
    <n v="892.50000000000023"/>
    <n v="0.35000000000000003"/>
  </r>
  <r>
    <x v="0"/>
    <n v="1185732"/>
    <x v="254"/>
    <x v="0"/>
    <x v="49"/>
    <s v="Manchester"/>
    <x v="2"/>
    <n v="0.55000000000000004"/>
    <n v="3500"/>
    <n v="1925.0000000000002"/>
    <n v="481.25000000000006"/>
    <n v="0.25"/>
  </r>
  <r>
    <x v="0"/>
    <n v="1185732"/>
    <x v="254"/>
    <x v="0"/>
    <x v="49"/>
    <s v="Manchester"/>
    <x v="3"/>
    <n v="0.55000000000000004"/>
    <n v="2500"/>
    <n v="1375"/>
    <n v="343.75"/>
    <n v="0.25"/>
  </r>
  <r>
    <x v="0"/>
    <n v="1185732"/>
    <x v="254"/>
    <x v="0"/>
    <x v="49"/>
    <s v="Manchester"/>
    <x v="4"/>
    <n v="0.65"/>
    <n v="2250"/>
    <n v="1462.5"/>
    <n v="365.625"/>
    <n v="0.25"/>
  </r>
  <r>
    <x v="0"/>
    <n v="1185732"/>
    <x v="254"/>
    <x v="0"/>
    <x v="49"/>
    <s v="Manchester"/>
    <x v="5"/>
    <n v="0.70000000000000007"/>
    <n v="4000"/>
    <n v="2800.0000000000005"/>
    <n v="840.00000000000011"/>
    <n v="0.3"/>
  </r>
  <r>
    <x v="0"/>
    <n v="1185732"/>
    <x v="255"/>
    <x v="0"/>
    <x v="49"/>
    <s v="Manchester"/>
    <x v="0"/>
    <n v="0.65"/>
    <n v="5250"/>
    <n v="3412.5"/>
    <n v="1194.375"/>
    <n v="0.35000000000000003"/>
  </r>
  <r>
    <x v="0"/>
    <n v="1185732"/>
    <x v="255"/>
    <x v="0"/>
    <x v="49"/>
    <s v="Manchester"/>
    <x v="1"/>
    <n v="0.60000000000000009"/>
    <n v="3250"/>
    <n v="1950.0000000000002"/>
    <n v="682.50000000000011"/>
    <n v="0.35000000000000003"/>
  </r>
  <r>
    <x v="0"/>
    <n v="1185732"/>
    <x v="255"/>
    <x v="0"/>
    <x v="49"/>
    <s v="Manchester"/>
    <x v="2"/>
    <n v="0.55000000000000004"/>
    <n v="2250"/>
    <n v="1237.5"/>
    <n v="309.375"/>
    <n v="0.25"/>
  </r>
  <r>
    <x v="0"/>
    <n v="1185732"/>
    <x v="255"/>
    <x v="0"/>
    <x v="49"/>
    <s v="Manchester"/>
    <x v="3"/>
    <n v="0.55000000000000004"/>
    <n v="2000"/>
    <n v="1100"/>
    <n v="275"/>
    <n v="0.25"/>
  </r>
  <r>
    <x v="0"/>
    <n v="1185732"/>
    <x v="255"/>
    <x v="0"/>
    <x v="49"/>
    <s v="Manchester"/>
    <x v="4"/>
    <n v="0.65"/>
    <n v="2000"/>
    <n v="1300"/>
    <n v="325"/>
    <n v="0.25"/>
  </r>
  <r>
    <x v="0"/>
    <n v="1185732"/>
    <x v="255"/>
    <x v="0"/>
    <x v="49"/>
    <s v="Manchester"/>
    <x v="5"/>
    <n v="0.70000000000000007"/>
    <n v="3000"/>
    <n v="2100"/>
    <n v="630"/>
    <n v="0.3"/>
  </r>
  <r>
    <x v="0"/>
    <n v="1185732"/>
    <x v="224"/>
    <x v="0"/>
    <x v="49"/>
    <s v="Manchester"/>
    <x v="0"/>
    <n v="0.70000000000000007"/>
    <n v="4500"/>
    <n v="3150.0000000000005"/>
    <n v="1102.5000000000002"/>
    <n v="0.35000000000000003"/>
  </r>
  <r>
    <x v="0"/>
    <n v="1185732"/>
    <x v="224"/>
    <x v="0"/>
    <x v="49"/>
    <s v="Manchester"/>
    <x v="1"/>
    <n v="0.65000000000000013"/>
    <n v="2750"/>
    <n v="1787.5000000000005"/>
    <n v="625.62500000000023"/>
    <n v="0.35000000000000003"/>
  </r>
  <r>
    <x v="0"/>
    <n v="1185732"/>
    <x v="224"/>
    <x v="0"/>
    <x v="49"/>
    <s v="Manchester"/>
    <x v="2"/>
    <n v="0.65000000000000013"/>
    <n v="1750"/>
    <n v="1137.5000000000002"/>
    <n v="284.37500000000006"/>
    <n v="0.25"/>
  </r>
  <r>
    <x v="0"/>
    <n v="1185732"/>
    <x v="224"/>
    <x v="0"/>
    <x v="49"/>
    <s v="Manchester"/>
    <x v="3"/>
    <n v="0.65000000000000013"/>
    <n v="1500"/>
    <n v="975.00000000000023"/>
    <n v="243.75000000000006"/>
    <n v="0.25"/>
  </r>
  <r>
    <x v="0"/>
    <n v="1185732"/>
    <x v="224"/>
    <x v="0"/>
    <x v="49"/>
    <s v="Manchester"/>
    <x v="4"/>
    <n v="0.75000000000000011"/>
    <n v="1500"/>
    <n v="1125.0000000000002"/>
    <n v="281.25000000000006"/>
    <n v="0.25"/>
  </r>
  <r>
    <x v="0"/>
    <n v="1185732"/>
    <x v="224"/>
    <x v="0"/>
    <x v="49"/>
    <s v="Manchester"/>
    <x v="5"/>
    <n v="0.8"/>
    <n v="2750"/>
    <n v="2200"/>
    <n v="660"/>
    <n v="0.3"/>
  </r>
  <r>
    <x v="0"/>
    <n v="1185732"/>
    <x v="256"/>
    <x v="0"/>
    <x v="49"/>
    <s v="Manchester"/>
    <x v="0"/>
    <n v="0.75000000000000011"/>
    <n v="4250"/>
    <n v="3187.5000000000005"/>
    <n v="1115.6250000000002"/>
    <n v="0.35000000000000003"/>
  </r>
  <r>
    <x v="0"/>
    <n v="1185732"/>
    <x v="256"/>
    <x v="0"/>
    <x v="49"/>
    <s v="Manchester"/>
    <x v="1"/>
    <n v="0.65000000000000013"/>
    <n v="3000"/>
    <n v="1950.0000000000005"/>
    <n v="682.50000000000023"/>
    <n v="0.35000000000000003"/>
  </r>
  <r>
    <x v="0"/>
    <n v="1185732"/>
    <x v="256"/>
    <x v="0"/>
    <x v="49"/>
    <s v="Manchester"/>
    <x v="2"/>
    <n v="0.65000000000000013"/>
    <n v="3200"/>
    <n v="2080.0000000000005"/>
    <n v="520.00000000000011"/>
    <n v="0.25"/>
  </r>
  <r>
    <x v="0"/>
    <n v="1185732"/>
    <x v="256"/>
    <x v="0"/>
    <x v="49"/>
    <s v="Manchester"/>
    <x v="3"/>
    <n v="0.65000000000000013"/>
    <n v="3000"/>
    <n v="1950.0000000000005"/>
    <n v="487.50000000000011"/>
    <n v="0.25"/>
  </r>
  <r>
    <x v="0"/>
    <n v="1185732"/>
    <x v="256"/>
    <x v="0"/>
    <x v="49"/>
    <s v="Manchester"/>
    <x v="4"/>
    <n v="0.75000000000000011"/>
    <n v="2750"/>
    <n v="2062.5000000000005"/>
    <n v="515.62500000000011"/>
    <n v="0.25"/>
  </r>
  <r>
    <x v="0"/>
    <n v="1185732"/>
    <x v="256"/>
    <x v="0"/>
    <x v="49"/>
    <s v="Manchester"/>
    <x v="5"/>
    <n v="0.8"/>
    <n v="3750"/>
    <n v="3000"/>
    <n v="900"/>
    <n v="0.3"/>
  </r>
  <r>
    <x v="0"/>
    <n v="1185732"/>
    <x v="257"/>
    <x v="0"/>
    <x v="49"/>
    <s v="Manchester"/>
    <x v="0"/>
    <n v="0.75000000000000011"/>
    <n v="6000"/>
    <n v="4500.0000000000009"/>
    <n v="1575.0000000000005"/>
    <n v="0.35000000000000003"/>
  </r>
  <r>
    <x v="0"/>
    <n v="1185732"/>
    <x v="257"/>
    <x v="0"/>
    <x v="49"/>
    <s v="Manchester"/>
    <x v="1"/>
    <n v="0.65000000000000013"/>
    <n v="4000"/>
    <n v="2600.0000000000005"/>
    <n v="910.00000000000023"/>
    <n v="0.35000000000000003"/>
  </r>
  <r>
    <x v="0"/>
    <n v="1185732"/>
    <x v="257"/>
    <x v="0"/>
    <x v="49"/>
    <s v="Manchester"/>
    <x v="2"/>
    <n v="0.65000000000000013"/>
    <n v="3750"/>
    <n v="2437.5000000000005"/>
    <n v="609.37500000000011"/>
    <n v="0.25"/>
  </r>
  <r>
    <x v="0"/>
    <n v="1185732"/>
    <x v="257"/>
    <x v="0"/>
    <x v="49"/>
    <s v="Manchester"/>
    <x v="3"/>
    <n v="0.65000000000000013"/>
    <n v="3250"/>
    <n v="2112.5000000000005"/>
    <n v="528.12500000000011"/>
    <n v="0.25"/>
  </r>
  <r>
    <x v="0"/>
    <n v="1185732"/>
    <x v="257"/>
    <x v="0"/>
    <x v="49"/>
    <s v="Manchester"/>
    <x v="4"/>
    <n v="0.75000000000000011"/>
    <n v="3250"/>
    <n v="2437.5000000000005"/>
    <n v="609.37500000000011"/>
    <n v="0.25"/>
  </r>
  <r>
    <x v="0"/>
    <n v="1185732"/>
    <x v="257"/>
    <x v="0"/>
    <x v="49"/>
    <s v="Manchester"/>
    <x v="5"/>
    <n v="0.8"/>
    <n v="4250"/>
    <n v="3400"/>
    <n v="1020"/>
    <n v="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30DD52-F511-48F5-B693-D3D756301D1B}" name="PivotTable2"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D4" firstHeaderRow="0" firstDataRow="1" firstDataCol="0"/>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showAll="0"/>
    <pivotField numFmtId="8" showAll="0"/>
    <pivotField dataField="1" numFmtId="3" showAll="0"/>
    <pivotField dataField="1" numFmtId="6" showAll="0"/>
    <pivotField dataField="1" numFmtId="6" showAll="0"/>
    <pivotField dataField="1" numFmtId="9" showAll="0"/>
    <pivotField showAll="0">
      <items count="15">
        <item x="0"/>
        <item x="1"/>
        <item x="2"/>
        <item x="3"/>
        <item x="4"/>
        <item x="5"/>
        <item x="6"/>
        <item x="7"/>
        <item x="8"/>
        <item x="9"/>
        <item x="10"/>
        <item x="11"/>
        <item x="12"/>
        <item x="13"/>
        <item t="default"/>
      </items>
    </pivotField>
  </pivotFields>
  <rowItems count="1">
    <i/>
  </rowItems>
  <colFields count="1">
    <field x="-2"/>
  </colFields>
  <colItems count="4">
    <i>
      <x/>
    </i>
    <i i="1">
      <x v="1"/>
    </i>
    <i i="2">
      <x v="2"/>
    </i>
    <i i="3">
      <x v="3"/>
    </i>
  </colItems>
  <dataFields count="4">
    <dataField name="Sum of Total Sales" fld="9" baseField="0" baseItem="0"/>
    <dataField name="Sum of Units Sold" fld="8" baseField="0" baseItem="0"/>
    <dataField name="Average of Operating Margin" fld="11" subtotal="average" baseField="0" baseItem="1"/>
    <dataField name="Sum of Operating Profit" fld="10" baseField="0" baseItem="0"/>
  </dataFields>
  <pivotTableStyleInfo name="PivotStyleLight16" showRowHeaders="1" showColHeaders="1" showRowStripes="0" showColStripes="0" showLastColumn="1"/>
  <filters count="1">
    <filter fld="2" type="dateBetween" evalOrder="-1" id="32"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7DF07A-93E2-4B47-A9C2-2A79E52584C2}" name="PivotTable4"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25:B76" firstHeaderRow="1" firstDataRow="1" firstDataCol="1"/>
  <pivotFields count="13">
    <pivotField showAll="0">
      <items count="5">
        <item x="1"/>
        <item x="3"/>
        <item x="2"/>
        <item x="0"/>
        <item t="default"/>
      </items>
    </pivotField>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axis="axisRow" showAll="0">
      <items count="51">
        <item x="13"/>
        <item x="15"/>
        <item x="25"/>
        <item x="33"/>
        <item x="2"/>
        <item x="6"/>
        <item x="45"/>
        <item x="43"/>
        <item x="8"/>
        <item x="27"/>
        <item x="16"/>
        <item x="24"/>
        <item x="3"/>
        <item x="40"/>
        <item x="38"/>
        <item x="35"/>
        <item x="31"/>
        <item x="23"/>
        <item x="14"/>
        <item x="42"/>
        <item x="47"/>
        <item x="19"/>
        <item x="9"/>
        <item x="32"/>
        <item x="20"/>
        <item x="10"/>
        <item x="12"/>
        <item x="5"/>
        <item x="49"/>
        <item x="44"/>
        <item x="26"/>
        <item x="0"/>
        <item x="29"/>
        <item x="37"/>
        <item x="30"/>
        <item x="34"/>
        <item x="22"/>
        <item x="4"/>
        <item x="46"/>
        <item x="28"/>
        <item x="36"/>
        <item x="11"/>
        <item x="1"/>
        <item x="21"/>
        <item x="48"/>
        <item x="18"/>
        <item x="7"/>
        <item x="41"/>
        <item x="39"/>
        <item x="17"/>
        <item t="default"/>
      </items>
    </pivotField>
    <pivotField showAll="0"/>
    <pivotField showAll="0"/>
    <pivotField numFmtId="8" showAll="0"/>
    <pivotField dataField="1" numFmtId="3" showAll="0"/>
    <pivotField numFmtId="6" showAll="0"/>
    <pivotField numFmtId="6" showAll="0"/>
    <pivotField numFmtId="9" showAll="0"/>
    <pivotField showAll="0" defaultSubtotal="0"/>
  </pivotFields>
  <rowFields count="1">
    <field x="4"/>
  </rowFields>
  <rowItems count="5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t="grand">
      <x/>
    </i>
  </rowItems>
  <colItems count="1">
    <i/>
  </colItems>
  <dataFields count="1">
    <dataField name="Sum of Units Sold" fld="8" baseField="0" baseItem="0"/>
  </dataFields>
  <pivotTableStyleInfo name="PivotStyleLight16" showRowHeaders="1" showColHeaders="1" showRowStripes="0" showColStripes="0" showLastColumn="1"/>
  <filters count="1">
    <filter fld="2" type="dateBetween" evalOrder="-1" id="33"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C33EBE-0CF1-48EE-A679-AF23CD6F7A25}" name="PivotTable3" cacheId="0"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4">
  <location ref="A7:B20" firstHeaderRow="1" firstDataRow="1" firstDataCol="1"/>
  <pivotFields count="13">
    <pivotField showAll="0">
      <items count="5">
        <item x="1"/>
        <item x="3"/>
        <item x="2"/>
        <item x="0"/>
        <item t="default"/>
      </items>
    </pivotField>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8" showAll="0"/>
    <pivotField numFmtId="3" showAll="0"/>
    <pivotField dataField="1" numFmtId="6" showAll="0"/>
    <pivotField numFmtId="6" showAll="0"/>
    <pivotField numFmtId="9"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2"/>
    <field x="2"/>
  </rowFields>
  <rowItems count="13">
    <i>
      <x v="1"/>
    </i>
    <i>
      <x v="2"/>
    </i>
    <i>
      <x v="3"/>
    </i>
    <i>
      <x v="4"/>
    </i>
    <i>
      <x v="5"/>
    </i>
    <i>
      <x v="6"/>
    </i>
    <i>
      <x v="7"/>
    </i>
    <i>
      <x v="8"/>
    </i>
    <i>
      <x v="9"/>
    </i>
    <i>
      <x v="10"/>
    </i>
    <i>
      <x v="11"/>
    </i>
    <i>
      <x v="12"/>
    </i>
    <i t="grand">
      <x/>
    </i>
  </rowItems>
  <colItems count="1">
    <i/>
  </colItems>
  <dataFields count="1">
    <dataField name="Sum of Total Sales" fld="9" baseField="0" baseItem="0" numFmtId="168"/>
  </dataFields>
  <formats count="1">
    <format dxfId="34">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58" name="Invoice Date">
      <autoFilter ref="A1">
        <filterColumn colId="0">
          <customFilters and="1">
            <customFilter operator="greaterThanOrEqual" val="44197"/>
            <customFilter operator="lessThanOrEqual" val="44561"/>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tailer" xr10:uid="{C86C559A-1A9B-4FD6-82E2-7DD86F57B950}" sourceName="Retailer">
  <pivotTables>
    <pivotTable tabId="5" name="PivotTable3"/>
    <pivotTable tabId="5" name="PivotTable2"/>
    <pivotTable tabId="5" name="PivotTable4"/>
  </pivotTables>
  <data>
    <tabular pivotCacheId="2030398226">
      <items count="4">
        <i x="1"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C7F265F-4851-4518-830F-3FB12B149217}" sourceName="Region">
  <pivotTables>
    <pivotTable tabId="5" name="PivotTable3"/>
  </pivotTables>
  <data>
    <tabular pivotCacheId="2030398226">
      <items count="5">
        <i x="3" s="1"/>
        <i x="0" s="1"/>
        <i x="1"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everage_Brand" xr10:uid="{AD13A2DE-D686-4BFF-8462-CE4EDC643193}" sourceName="Beverage Brand">
  <pivotTables>
    <pivotTable tabId="5" name="PivotTable3"/>
  </pivotTables>
  <data>
    <tabular pivotCacheId="2030398226">
      <items count="6">
        <i x="0" s="1"/>
        <i x="5" s="1"/>
        <i x="1" s="1"/>
        <i x="3" s="1"/>
        <i x="4"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tailer" xr10:uid="{7E5687BD-ABBF-42CE-AD8E-E82C1FB07290}" cache="Slicer_Retailer" caption="Retailer" style="Slicer Style 1" rowHeight="241300"/>
  <slicer name="Region" xr10:uid="{E916324E-F66B-4A20-AF98-BBD80B039593}" cache="Slicer_Region" caption="Region" style="Slicer Style 1" rowHeight="241300"/>
  <slicer name="Beverage Brand" xr10:uid="{3CDCAE77-4FEF-47BC-A4C5-372D8E47CDC0}" cache="Slicer_Beverage_Brand" caption="Beverage Bran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48D227-81EE-4414-9CD6-779472D4C1B3}" name="Table1" displayName="Table1" ref="B5:M3893" totalsRowShown="0" headerRowDxfId="33" dataDxfId="32">
  <autoFilter ref="B5:M3893" xr:uid="{6C48D227-81EE-4414-9CD6-779472D4C1B3}"/>
  <tableColumns count="12">
    <tableColumn id="1" xr3:uid="{A1AF4358-B15F-40B4-BCA1-EFD212829214}" name="Retailer" dataDxfId="31"/>
    <tableColumn id="2" xr3:uid="{09548F7D-D8C6-464A-904A-C6C0FBE678EC}" name="Retailer ID" dataDxfId="30"/>
    <tableColumn id="3" xr3:uid="{DC645836-847E-4CBC-950D-ED539D3463D9}" name="Invoice Date" dataDxfId="29"/>
    <tableColumn id="4" xr3:uid="{4C86D255-FCCE-4F22-B0BC-74D795174F7F}" name="Region" dataDxfId="28"/>
    <tableColumn id="5" xr3:uid="{2E54D923-1DE8-4350-811C-D5056FB43C62}" name="State" dataDxfId="27"/>
    <tableColumn id="6" xr3:uid="{2160ED7E-2030-4C78-AC49-639CB93ECFD4}" name="City" dataDxfId="26"/>
    <tableColumn id="7" xr3:uid="{CA4117E0-C601-48EB-B8DA-198BA6C91516}" name="Beverage Brand" dataDxfId="25"/>
    <tableColumn id="8" xr3:uid="{6576533C-3760-490B-8E9D-28A2F0642E29}" name="Price per Unit" dataDxfId="24"/>
    <tableColumn id="9" xr3:uid="{27CE4727-2C09-49E9-A1CE-DD93DD8603FD}" name="Units Sold" dataDxfId="23"/>
    <tableColumn id="10" xr3:uid="{A5A2CDE2-4FFC-407C-A6E8-8EF97FB38B0D}" name="Total Sales" dataDxfId="22">
      <calculatedColumnFormula>I6*J6</calculatedColumnFormula>
    </tableColumn>
    <tableColumn id="11" xr3:uid="{217A3C01-FF1F-478E-A59B-93037E36DE73}" name="Operating Profit" dataDxfId="21">
      <calculatedColumnFormula>K6*M6</calculatedColumnFormula>
    </tableColumn>
    <tableColumn id="12" xr3:uid="{DF4311C3-D395-4331-A0FD-BCD734AFE1D4}" name="Operating Margin" dataDxfId="20"/>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Invoice_Date" xr10:uid="{98870802-8B20-4B11-8EAD-239B56145F53}" sourceName="Invoice Date">
  <pivotTables>
    <pivotTable tabId="5" name="PivotTable3"/>
    <pivotTable tabId="5" name="PivotTable2"/>
    <pivotTable tabId="5" name="PivotTable4"/>
  </pivotTables>
  <state minimalRefreshVersion="6" lastRefreshVersion="6" pivotCacheId="2030398226" filterType="dateBetween">
    <selection startDate="2021-01-01T00:00:00" endDate="2021-12-31T00:00:00"/>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Invoice Date" xr10:uid="{310E080B-D465-47D7-BE2D-A2A14115E945}" cache="NativeTimeline_Invoice_Date" caption="Invoice Date" showHeader="0" showHorizontalScrollbar="0" level="2" selectionLevel="0" scrollPosition="2021-01-01T00:00:00" style="Timeline Style 1"/>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F664B-84A7-4A74-B5E2-4F8793E517D9}">
  <dimension ref="A3:E76"/>
  <sheetViews>
    <sheetView topLeftCell="D26" workbookViewId="0">
      <selection activeCell="F26" sqref="F26"/>
    </sheetView>
  </sheetViews>
  <sheetFormatPr defaultRowHeight="14.5" x14ac:dyDescent="0.35"/>
  <cols>
    <col min="1" max="1" width="14.1796875" bestFit="1" customWidth="1"/>
    <col min="2" max="2" width="15.54296875" bestFit="1" customWidth="1"/>
    <col min="3" max="3" width="25.26953125" bestFit="1" customWidth="1"/>
    <col min="4" max="4" width="20.81640625" bestFit="1" customWidth="1"/>
  </cols>
  <sheetData>
    <row r="3" spans="1:4" x14ac:dyDescent="0.35">
      <c r="A3" t="s">
        <v>132</v>
      </c>
      <c r="B3" t="s">
        <v>133</v>
      </c>
      <c r="C3" t="s">
        <v>135</v>
      </c>
      <c r="D3" t="s">
        <v>134</v>
      </c>
    </row>
    <row r="4" spans="1:4" x14ac:dyDescent="0.35">
      <c r="A4" s="18">
        <v>8684027.5</v>
      </c>
      <c r="B4" s="18">
        <v>17148250</v>
      </c>
      <c r="C4" s="18">
        <v>0.36310442386830921</v>
      </c>
      <c r="D4" s="18">
        <v>3173631.875</v>
      </c>
    </row>
    <row r="7" spans="1:4" x14ac:dyDescent="0.35">
      <c r="A7" s="19" t="s">
        <v>139</v>
      </c>
      <c r="B7" t="s">
        <v>132</v>
      </c>
    </row>
    <row r="8" spans="1:4" x14ac:dyDescent="0.35">
      <c r="A8" s="20" t="s">
        <v>141</v>
      </c>
      <c r="B8" s="21">
        <v>510750</v>
      </c>
    </row>
    <row r="9" spans="1:4" x14ac:dyDescent="0.35">
      <c r="A9" s="20" t="s">
        <v>142</v>
      </c>
      <c r="B9" s="21">
        <v>484975</v>
      </c>
    </row>
    <row r="10" spans="1:4" x14ac:dyDescent="0.35">
      <c r="A10" s="20" t="s">
        <v>143</v>
      </c>
      <c r="B10" s="21">
        <v>483530</v>
      </c>
    </row>
    <row r="11" spans="1:4" x14ac:dyDescent="0.35">
      <c r="A11" s="20" t="s">
        <v>144</v>
      </c>
      <c r="B11" s="21">
        <v>494887.5</v>
      </c>
    </row>
    <row r="12" spans="1:4" x14ac:dyDescent="0.35">
      <c r="A12" s="20" t="s">
        <v>145</v>
      </c>
      <c r="B12" s="21">
        <v>673572.5</v>
      </c>
    </row>
    <row r="13" spans="1:4" x14ac:dyDescent="0.35">
      <c r="A13" s="20" t="s">
        <v>146</v>
      </c>
      <c r="B13" s="21">
        <v>903837.5</v>
      </c>
    </row>
    <row r="14" spans="1:4" x14ac:dyDescent="0.35">
      <c r="A14" s="20" t="s">
        <v>147</v>
      </c>
      <c r="B14" s="21">
        <v>1041437.5</v>
      </c>
    </row>
    <row r="15" spans="1:4" x14ac:dyDescent="0.35">
      <c r="A15" s="20" t="s">
        <v>148</v>
      </c>
      <c r="B15" s="21">
        <v>945275</v>
      </c>
    </row>
    <row r="16" spans="1:4" x14ac:dyDescent="0.35">
      <c r="A16" s="20" t="s">
        <v>149</v>
      </c>
      <c r="B16" s="21">
        <v>681000</v>
      </c>
    </row>
    <row r="17" spans="1:5" x14ac:dyDescent="0.35">
      <c r="A17" s="20" t="s">
        <v>150</v>
      </c>
      <c r="B17" s="21">
        <v>623375</v>
      </c>
    </row>
    <row r="18" spans="1:5" x14ac:dyDescent="0.35">
      <c r="A18" s="20" t="s">
        <v>151</v>
      </c>
      <c r="B18" s="21">
        <v>795612.5</v>
      </c>
    </row>
    <row r="19" spans="1:5" x14ac:dyDescent="0.35">
      <c r="A19" s="20" t="s">
        <v>152</v>
      </c>
      <c r="B19" s="21">
        <v>1045775</v>
      </c>
    </row>
    <row r="20" spans="1:5" x14ac:dyDescent="0.35">
      <c r="A20" s="20" t="s">
        <v>140</v>
      </c>
      <c r="B20" s="21">
        <v>8684027.5</v>
      </c>
    </row>
    <row r="25" spans="1:5" x14ac:dyDescent="0.35">
      <c r="A25" s="19" t="s">
        <v>139</v>
      </c>
      <c r="B25" t="s">
        <v>133</v>
      </c>
    </row>
    <row r="26" spans="1:5" x14ac:dyDescent="0.35">
      <c r="A26" s="20" t="s">
        <v>57</v>
      </c>
      <c r="B26" s="18">
        <v>408500</v>
      </c>
      <c r="D26" t="str">
        <f>A26</f>
        <v>Alabama</v>
      </c>
      <c r="E26">
        <f>B26</f>
        <v>408500</v>
      </c>
    </row>
    <row r="27" spans="1:5" x14ac:dyDescent="0.35">
      <c r="A27" s="20" t="s">
        <v>61</v>
      </c>
      <c r="B27" s="18">
        <v>312250</v>
      </c>
      <c r="D27" t="str">
        <f t="shared" ref="D27:E75" si="0">A27</f>
        <v>Alaska</v>
      </c>
      <c r="E27">
        <f t="shared" si="0"/>
        <v>312250</v>
      </c>
    </row>
    <row r="28" spans="1:5" x14ac:dyDescent="0.35">
      <c r="A28" s="20" t="s">
        <v>82</v>
      </c>
      <c r="B28" s="18">
        <v>331500</v>
      </c>
      <c r="D28" t="str">
        <f t="shared" si="0"/>
        <v>Arizona</v>
      </c>
      <c r="E28">
        <f t="shared" si="0"/>
        <v>331500</v>
      </c>
    </row>
    <row r="29" spans="1:5" x14ac:dyDescent="0.35">
      <c r="A29" s="20" t="s">
        <v>98</v>
      </c>
      <c r="B29" s="18">
        <v>255350</v>
      </c>
      <c r="D29" t="str">
        <f t="shared" si="0"/>
        <v>Arkansas</v>
      </c>
      <c r="E29">
        <f t="shared" si="0"/>
        <v>255350</v>
      </c>
    </row>
    <row r="30" spans="1:5" x14ac:dyDescent="0.35">
      <c r="A30" s="20" t="s">
        <v>29</v>
      </c>
      <c r="B30" s="18">
        <v>1037250</v>
      </c>
      <c r="D30" t="str">
        <f t="shared" si="0"/>
        <v>California</v>
      </c>
      <c r="E30">
        <f t="shared" si="0"/>
        <v>1037250</v>
      </c>
    </row>
    <row r="31" spans="1:5" x14ac:dyDescent="0.35">
      <c r="A31" s="20" t="s">
        <v>42</v>
      </c>
      <c r="B31" s="18">
        <v>324250</v>
      </c>
      <c r="D31" t="str">
        <f t="shared" si="0"/>
        <v>Colorado</v>
      </c>
      <c r="E31">
        <f t="shared" si="0"/>
        <v>324250</v>
      </c>
    </row>
    <row r="32" spans="1:5" x14ac:dyDescent="0.35">
      <c r="A32" s="20" t="s">
        <v>121</v>
      </c>
      <c r="B32" s="18">
        <v>169600</v>
      </c>
      <c r="D32" t="str">
        <f t="shared" si="0"/>
        <v>Connecticut</v>
      </c>
      <c r="E32">
        <f t="shared" si="0"/>
        <v>169600</v>
      </c>
    </row>
    <row r="33" spans="1:5" x14ac:dyDescent="0.35">
      <c r="A33" s="20" t="s">
        <v>117</v>
      </c>
      <c r="B33" s="18">
        <v>205600</v>
      </c>
      <c r="D33" t="str">
        <f t="shared" si="0"/>
        <v>Delaware</v>
      </c>
      <c r="E33">
        <f t="shared" si="0"/>
        <v>205600</v>
      </c>
    </row>
    <row r="34" spans="1:5" x14ac:dyDescent="0.35">
      <c r="A34" s="20" t="s">
        <v>47</v>
      </c>
      <c r="B34" s="18">
        <v>1051700</v>
      </c>
      <c r="D34" t="str">
        <f t="shared" si="0"/>
        <v>Florida</v>
      </c>
      <c r="E34">
        <f t="shared" si="0"/>
        <v>1051700</v>
      </c>
    </row>
    <row r="35" spans="1:5" x14ac:dyDescent="0.35">
      <c r="A35" s="20" t="s">
        <v>86</v>
      </c>
      <c r="B35" s="18">
        <v>579350</v>
      </c>
      <c r="D35" t="str">
        <f t="shared" si="0"/>
        <v>Georgia</v>
      </c>
      <c r="E35">
        <f t="shared" si="0"/>
        <v>579350</v>
      </c>
    </row>
    <row r="36" spans="1:5" x14ac:dyDescent="0.35">
      <c r="A36" s="20" t="s">
        <v>63</v>
      </c>
      <c r="B36" s="18">
        <v>353500</v>
      </c>
      <c r="D36" t="str">
        <f t="shared" si="0"/>
        <v>Hawaii</v>
      </c>
      <c r="E36">
        <f t="shared" si="0"/>
        <v>353500</v>
      </c>
    </row>
    <row r="37" spans="1:5" x14ac:dyDescent="0.35">
      <c r="A37" s="20" t="s">
        <v>80</v>
      </c>
      <c r="B37" s="18">
        <v>288250</v>
      </c>
      <c r="D37" t="str">
        <f t="shared" si="0"/>
        <v>Idaho</v>
      </c>
      <c r="E37">
        <f t="shared" si="0"/>
        <v>288250</v>
      </c>
    </row>
    <row r="38" spans="1:5" x14ac:dyDescent="0.35">
      <c r="A38" s="20" t="s">
        <v>34</v>
      </c>
      <c r="B38" s="18">
        <v>185600</v>
      </c>
      <c r="D38" t="str">
        <f t="shared" si="0"/>
        <v>Illinois</v>
      </c>
      <c r="E38">
        <f t="shared" si="0"/>
        <v>185600</v>
      </c>
    </row>
    <row r="39" spans="1:5" x14ac:dyDescent="0.35">
      <c r="A39" s="20" t="s">
        <v>112</v>
      </c>
      <c r="B39" s="18">
        <v>241600</v>
      </c>
      <c r="D39" t="str">
        <f t="shared" si="0"/>
        <v>Indiana</v>
      </c>
      <c r="E39">
        <f t="shared" si="0"/>
        <v>241600</v>
      </c>
    </row>
    <row r="40" spans="1:5" x14ac:dyDescent="0.35">
      <c r="A40" s="20" t="s">
        <v>108</v>
      </c>
      <c r="B40" s="18">
        <v>183100</v>
      </c>
      <c r="D40" t="str">
        <f t="shared" si="0"/>
        <v>Iowa</v>
      </c>
      <c r="E40">
        <f t="shared" si="0"/>
        <v>183100</v>
      </c>
    </row>
    <row r="41" spans="1:5" x14ac:dyDescent="0.35">
      <c r="A41" s="20" t="s">
        <v>102</v>
      </c>
      <c r="B41" s="18">
        <v>180600</v>
      </c>
      <c r="D41" t="str">
        <f t="shared" si="0"/>
        <v>Kansas</v>
      </c>
      <c r="E41">
        <f t="shared" si="0"/>
        <v>180600</v>
      </c>
    </row>
    <row r="42" spans="1:5" x14ac:dyDescent="0.35">
      <c r="A42" s="20" t="s">
        <v>94</v>
      </c>
      <c r="B42" s="18">
        <v>363350</v>
      </c>
      <c r="D42" t="str">
        <f t="shared" si="0"/>
        <v>Kentucky</v>
      </c>
      <c r="E42">
        <f t="shared" si="0"/>
        <v>363350</v>
      </c>
    </row>
    <row r="43" spans="1:5" x14ac:dyDescent="0.35">
      <c r="A43" s="20" t="s">
        <v>78</v>
      </c>
      <c r="B43" s="18">
        <v>412250</v>
      </c>
      <c r="D43" t="str">
        <f t="shared" si="0"/>
        <v>Louisiana</v>
      </c>
      <c r="E43">
        <f t="shared" si="0"/>
        <v>412250</v>
      </c>
    </row>
    <row r="44" spans="1:5" x14ac:dyDescent="0.35">
      <c r="A44" s="20" t="s">
        <v>59</v>
      </c>
      <c r="B44" s="18">
        <v>172600</v>
      </c>
      <c r="D44" t="str">
        <f t="shared" si="0"/>
        <v>Maine</v>
      </c>
      <c r="E44">
        <f t="shared" si="0"/>
        <v>172600</v>
      </c>
    </row>
    <row r="45" spans="1:5" x14ac:dyDescent="0.35">
      <c r="A45" s="20" t="s">
        <v>115</v>
      </c>
      <c r="B45" s="18">
        <v>241600</v>
      </c>
      <c r="D45" t="str">
        <f t="shared" si="0"/>
        <v>Maryland</v>
      </c>
      <c r="E45">
        <f t="shared" si="0"/>
        <v>241600</v>
      </c>
    </row>
    <row r="46" spans="1:5" x14ac:dyDescent="0.35">
      <c r="A46" s="20" t="s">
        <v>125</v>
      </c>
      <c r="B46" s="18">
        <v>241600</v>
      </c>
      <c r="D46" t="str">
        <f t="shared" si="0"/>
        <v>Massachusetts</v>
      </c>
      <c r="E46">
        <f t="shared" si="0"/>
        <v>241600</v>
      </c>
    </row>
    <row r="47" spans="1:5" x14ac:dyDescent="0.35">
      <c r="A47" s="20" t="s">
        <v>71</v>
      </c>
      <c r="B47" s="18">
        <v>280350</v>
      </c>
      <c r="D47" t="str">
        <f t="shared" si="0"/>
        <v>Michigan</v>
      </c>
      <c r="E47">
        <f t="shared" si="0"/>
        <v>280350</v>
      </c>
    </row>
    <row r="48" spans="1:5" x14ac:dyDescent="0.35">
      <c r="A48" s="20" t="s">
        <v>49</v>
      </c>
      <c r="B48" s="18">
        <v>156850</v>
      </c>
      <c r="D48" t="str">
        <f t="shared" si="0"/>
        <v>Minnesota</v>
      </c>
      <c r="E48">
        <f t="shared" si="0"/>
        <v>156850</v>
      </c>
    </row>
    <row r="49" spans="1:5" x14ac:dyDescent="0.35">
      <c r="A49" s="20" t="s">
        <v>96</v>
      </c>
      <c r="B49" s="18">
        <v>309350</v>
      </c>
      <c r="D49" t="str">
        <f t="shared" si="0"/>
        <v>Mississippi</v>
      </c>
      <c r="E49">
        <f t="shared" si="0"/>
        <v>309350</v>
      </c>
    </row>
    <row r="50" spans="1:5" x14ac:dyDescent="0.35">
      <c r="A50" s="20" t="s">
        <v>73</v>
      </c>
      <c r="B50" s="18">
        <v>316350</v>
      </c>
      <c r="D50" t="str">
        <f t="shared" si="0"/>
        <v>Missouri</v>
      </c>
      <c r="E50">
        <f t="shared" si="0"/>
        <v>316350</v>
      </c>
    </row>
    <row r="51" spans="1:5" x14ac:dyDescent="0.35">
      <c r="A51" s="20" t="s">
        <v>51</v>
      </c>
      <c r="B51" s="18">
        <v>328000</v>
      </c>
      <c r="D51" t="str">
        <f t="shared" si="0"/>
        <v>Montana</v>
      </c>
      <c r="E51">
        <f t="shared" si="0"/>
        <v>328000</v>
      </c>
    </row>
    <row r="52" spans="1:5" x14ac:dyDescent="0.35">
      <c r="A52" s="20" t="s">
        <v>55</v>
      </c>
      <c r="B52" s="18">
        <v>136350</v>
      </c>
      <c r="D52" t="str">
        <f t="shared" si="0"/>
        <v>Nebraska</v>
      </c>
      <c r="E52">
        <f t="shared" si="0"/>
        <v>136350</v>
      </c>
    </row>
    <row r="53" spans="1:5" x14ac:dyDescent="0.35">
      <c r="A53" s="20" t="s">
        <v>40</v>
      </c>
      <c r="B53" s="18">
        <v>324000</v>
      </c>
      <c r="D53" t="str">
        <f t="shared" si="0"/>
        <v>Nevada</v>
      </c>
      <c r="E53">
        <f t="shared" si="0"/>
        <v>324000</v>
      </c>
    </row>
    <row r="54" spans="1:5" x14ac:dyDescent="0.35">
      <c r="A54" s="20" t="s">
        <v>129</v>
      </c>
      <c r="B54" s="18">
        <v>238850</v>
      </c>
      <c r="D54" t="str">
        <f t="shared" si="0"/>
        <v>New Hampshire</v>
      </c>
      <c r="E54">
        <f t="shared" si="0"/>
        <v>238850</v>
      </c>
    </row>
    <row r="55" spans="1:5" x14ac:dyDescent="0.35">
      <c r="A55" s="20" t="s">
        <v>119</v>
      </c>
      <c r="B55" s="18">
        <v>223600</v>
      </c>
      <c r="D55" t="str">
        <f t="shared" si="0"/>
        <v>New Jersey</v>
      </c>
      <c r="E55">
        <f t="shared" si="0"/>
        <v>223600</v>
      </c>
    </row>
    <row r="56" spans="1:5" x14ac:dyDescent="0.35">
      <c r="A56" s="20" t="s">
        <v>84</v>
      </c>
      <c r="B56" s="18">
        <v>313500</v>
      </c>
      <c r="D56" t="str">
        <f t="shared" si="0"/>
        <v>New Mexico</v>
      </c>
      <c r="E56">
        <f t="shared" si="0"/>
        <v>313500</v>
      </c>
    </row>
    <row r="57" spans="1:5" x14ac:dyDescent="0.35">
      <c r="A57" s="20" t="s">
        <v>16</v>
      </c>
      <c r="B57" s="18">
        <v>1125200</v>
      </c>
      <c r="D57" t="str">
        <f t="shared" si="0"/>
        <v>New York</v>
      </c>
      <c r="E57">
        <f t="shared" si="0"/>
        <v>1125200</v>
      </c>
    </row>
    <row r="58" spans="1:5" x14ac:dyDescent="0.35">
      <c r="A58" s="20" t="s">
        <v>90</v>
      </c>
      <c r="B58" s="18">
        <v>399350</v>
      </c>
      <c r="D58" t="str">
        <f t="shared" si="0"/>
        <v>North Carolina</v>
      </c>
      <c r="E58">
        <f t="shared" si="0"/>
        <v>399350</v>
      </c>
    </row>
    <row r="59" spans="1:5" x14ac:dyDescent="0.35">
      <c r="A59" s="20" t="s">
        <v>106</v>
      </c>
      <c r="B59" s="18">
        <v>184100</v>
      </c>
      <c r="D59" t="str">
        <f t="shared" si="0"/>
        <v>North Dakota</v>
      </c>
      <c r="E59">
        <f t="shared" si="0"/>
        <v>184100</v>
      </c>
    </row>
    <row r="60" spans="1:5" x14ac:dyDescent="0.35">
      <c r="A60" s="20" t="s">
        <v>92</v>
      </c>
      <c r="B60" s="18">
        <v>203600</v>
      </c>
      <c r="D60" t="str">
        <f t="shared" si="0"/>
        <v>Ohio</v>
      </c>
      <c r="E60">
        <f t="shared" si="0"/>
        <v>203600</v>
      </c>
    </row>
    <row r="61" spans="1:5" x14ac:dyDescent="0.35">
      <c r="A61" s="20" t="s">
        <v>100</v>
      </c>
      <c r="B61" s="18">
        <v>237350</v>
      </c>
      <c r="D61" t="str">
        <f t="shared" si="0"/>
        <v>Oklahoma</v>
      </c>
      <c r="E61">
        <f t="shared" si="0"/>
        <v>237350</v>
      </c>
    </row>
    <row r="62" spans="1:5" x14ac:dyDescent="0.35">
      <c r="A62" s="20" t="s">
        <v>77</v>
      </c>
      <c r="B62" s="18">
        <v>346750</v>
      </c>
      <c r="D62" t="str">
        <f t="shared" si="0"/>
        <v>Oregon</v>
      </c>
      <c r="E62">
        <f t="shared" si="0"/>
        <v>346750</v>
      </c>
    </row>
    <row r="63" spans="1:5" x14ac:dyDescent="0.35">
      <c r="A63" s="20" t="s">
        <v>37</v>
      </c>
      <c r="B63" s="18">
        <v>165600</v>
      </c>
      <c r="D63" t="str">
        <f t="shared" si="0"/>
        <v>Pennsylvania</v>
      </c>
      <c r="E63">
        <f t="shared" si="0"/>
        <v>165600</v>
      </c>
    </row>
    <row r="64" spans="1:5" x14ac:dyDescent="0.35">
      <c r="A64" s="20" t="s">
        <v>123</v>
      </c>
      <c r="B64" s="18">
        <v>198850</v>
      </c>
      <c r="D64" t="str">
        <f t="shared" si="0"/>
        <v>Rhode Island</v>
      </c>
      <c r="E64">
        <f t="shared" si="0"/>
        <v>198850</v>
      </c>
    </row>
    <row r="65" spans="1:5" x14ac:dyDescent="0.35">
      <c r="A65" s="20" t="s">
        <v>88</v>
      </c>
      <c r="B65" s="18">
        <v>507350</v>
      </c>
      <c r="D65" t="str">
        <f t="shared" si="0"/>
        <v>South Carolina</v>
      </c>
      <c r="E65">
        <f t="shared" si="0"/>
        <v>507350</v>
      </c>
    </row>
    <row r="66" spans="1:5" x14ac:dyDescent="0.35">
      <c r="A66" s="20" t="s">
        <v>104</v>
      </c>
      <c r="B66" s="18">
        <v>180600</v>
      </c>
      <c r="D66" t="str">
        <f t="shared" si="0"/>
        <v>South Dakota</v>
      </c>
      <c r="E66">
        <f t="shared" si="0"/>
        <v>180600</v>
      </c>
    </row>
    <row r="67" spans="1:5" x14ac:dyDescent="0.35">
      <c r="A67" s="20" t="s">
        <v>53</v>
      </c>
      <c r="B67" s="18">
        <v>427750</v>
      </c>
      <c r="D67" t="str">
        <f t="shared" si="0"/>
        <v>Tennessee</v>
      </c>
      <c r="E67">
        <f t="shared" si="0"/>
        <v>427750</v>
      </c>
    </row>
    <row r="68" spans="1:5" x14ac:dyDescent="0.35">
      <c r="A68" s="20" t="s">
        <v>25</v>
      </c>
      <c r="B68" s="18">
        <v>1014250</v>
      </c>
      <c r="D68" t="str">
        <f t="shared" si="0"/>
        <v>Texas</v>
      </c>
      <c r="E68">
        <f t="shared" si="0"/>
        <v>1014250</v>
      </c>
    </row>
    <row r="69" spans="1:5" x14ac:dyDescent="0.35">
      <c r="A69" s="20" t="s">
        <v>75</v>
      </c>
      <c r="B69" s="18">
        <v>310750</v>
      </c>
      <c r="D69" t="str">
        <f t="shared" si="0"/>
        <v>Utah</v>
      </c>
      <c r="E69">
        <f t="shared" si="0"/>
        <v>310750</v>
      </c>
    </row>
    <row r="70" spans="1:5" x14ac:dyDescent="0.35">
      <c r="A70" s="20" t="s">
        <v>127</v>
      </c>
      <c r="B70" s="18">
        <v>256850</v>
      </c>
      <c r="D70" t="str">
        <f t="shared" si="0"/>
        <v>Vermont</v>
      </c>
      <c r="E70">
        <f t="shared" si="0"/>
        <v>256850</v>
      </c>
    </row>
    <row r="71" spans="1:5" x14ac:dyDescent="0.35">
      <c r="A71" s="20" t="s">
        <v>69</v>
      </c>
      <c r="B71" s="18">
        <v>403350</v>
      </c>
      <c r="D71" t="str">
        <f t="shared" si="0"/>
        <v>Virginia</v>
      </c>
      <c r="E71">
        <f t="shared" si="0"/>
        <v>403350</v>
      </c>
    </row>
    <row r="72" spans="1:5" x14ac:dyDescent="0.35">
      <c r="A72" s="20" t="s">
        <v>44</v>
      </c>
      <c r="B72" s="18">
        <v>348750</v>
      </c>
      <c r="D72" t="str">
        <f t="shared" si="0"/>
        <v>Washington</v>
      </c>
      <c r="E72">
        <f t="shared" si="0"/>
        <v>348750</v>
      </c>
    </row>
    <row r="73" spans="1:5" x14ac:dyDescent="0.35">
      <c r="A73" s="20" t="s">
        <v>114</v>
      </c>
      <c r="B73" s="18">
        <v>154600</v>
      </c>
      <c r="D73" t="str">
        <f t="shared" si="0"/>
        <v>West Virginia</v>
      </c>
      <c r="E73">
        <f t="shared" si="0"/>
        <v>154600</v>
      </c>
    </row>
    <row r="74" spans="1:5" x14ac:dyDescent="0.35">
      <c r="A74" s="20" t="s">
        <v>110</v>
      </c>
      <c r="B74" s="18">
        <v>205850</v>
      </c>
      <c r="D74" t="str">
        <f t="shared" si="0"/>
        <v>Wisconsin</v>
      </c>
      <c r="E74">
        <f t="shared" si="0"/>
        <v>205850</v>
      </c>
    </row>
    <row r="75" spans="1:5" x14ac:dyDescent="0.35">
      <c r="A75" s="20" t="s">
        <v>67</v>
      </c>
      <c r="B75" s="18">
        <v>310750</v>
      </c>
      <c r="D75" t="str">
        <f t="shared" si="0"/>
        <v>Wyoming</v>
      </c>
      <c r="E75">
        <f t="shared" si="0"/>
        <v>310750</v>
      </c>
    </row>
    <row r="76" spans="1:5" x14ac:dyDescent="0.35">
      <c r="A76" s="20" t="s">
        <v>140</v>
      </c>
      <c r="B76" s="18">
        <v>17148250</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893"/>
  <sheetViews>
    <sheetView showGridLines="0" topLeftCell="B6" workbookViewId="0">
      <selection activeCell="D22" sqref="D22"/>
    </sheetView>
  </sheetViews>
  <sheetFormatPr defaultColWidth="14.453125" defaultRowHeight="15" customHeight="1" x14ac:dyDescent="0.35"/>
  <cols>
    <col min="1" max="1" width="8.7265625" customWidth="1"/>
    <col min="2" max="2" width="9.26953125" customWidth="1"/>
    <col min="3" max="3" width="11.7265625" customWidth="1"/>
    <col min="4" max="4" width="13.453125" customWidth="1"/>
    <col min="5" max="5" width="10.453125" customWidth="1"/>
    <col min="6" max="6" width="14.26953125" customWidth="1"/>
    <col min="7" max="7" width="13.08984375" customWidth="1"/>
    <col min="8" max="8" width="16.26953125" customWidth="1"/>
    <col min="9" max="9" width="14.453125" customWidth="1"/>
    <col min="10" max="10" width="11.453125" customWidth="1"/>
    <col min="11" max="11" width="11.81640625" customWidth="1"/>
    <col min="12" max="12" width="16.7265625" customWidth="1"/>
    <col min="13" max="13" width="18" customWidth="1"/>
    <col min="14" max="14" width="8.81640625" customWidth="1"/>
    <col min="15" max="15" width="10.81640625" customWidth="1"/>
    <col min="16" max="18" width="8.81640625" customWidth="1"/>
  </cols>
  <sheetData>
    <row r="1" spans="1:15" ht="14.5" x14ac:dyDescent="0.35">
      <c r="A1" s="1"/>
    </row>
    <row r="2" spans="1:15" ht="23.5" x14ac:dyDescent="0.55000000000000004">
      <c r="A2" s="1"/>
      <c r="B2" s="2" t="s">
        <v>0</v>
      </c>
      <c r="C2" s="3"/>
      <c r="D2" s="3"/>
      <c r="E2" s="3"/>
      <c r="F2" s="3"/>
      <c r="G2" s="3"/>
      <c r="H2" s="3"/>
      <c r="I2" s="3"/>
      <c r="J2" s="3"/>
      <c r="K2" s="3"/>
      <c r="L2" s="3"/>
      <c r="M2" s="3"/>
    </row>
    <row r="3" spans="1:15" ht="15.5" x14ac:dyDescent="0.35">
      <c r="A3" s="1"/>
      <c r="B3" s="4" t="s">
        <v>1</v>
      </c>
    </row>
    <row r="4" spans="1:15" ht="14.5" x14ac:dyDescent="0.35">
      <c r="A4" s="1"/>
    </row>
    <row r="5" spans="1:15" ht="14.5" x14ac:dyDescent="0.35">
      <c r="A5" s="1"/>
      <c r="B5" s="5" t="s">
        <v>2</v>
      </c>
      <c r="C5" s="5" t="s">
        <v>3</v>
      </c>
      <c r="D5" s="5" t="s">
        <v>4</v>
      </c>
      <c r="E5" s="5" t="s">
        <v>5</v>
      </c>
      <c r="F5" s="5" t="s">
        <v>6</v>
      </c>
      <c r="G5" s="5" t="s">
        <v>7</v>
      </c>
      <c r="H5" s="5" t="s">
        <v>8</v>
      </c>
      <c r="I5" s="5" t="s">
        <v>9</v>
      </c>
      <c r="J5" s="5" t="s">
        <v>10</v>
      </c>
      <c r="K5" s="5" t="s">
        <v>11</v>
      </c>
      <c r="L5" s="5" t="s">
        <v>12</v>
      </c>
      <c r="M5" s="5" t="s">
        <v>13</v>
      </c>
    </row>
    <row r="6" spans="1:15" ht="14.5" x14ac:dyDescent="0.35">
      <c r="A6" s="1"/>
      <c r="B6" s="6" t="s">
        <v>14</v>
      </c>
      <c r="C6" s="6">
        <v>1185732</v>
      </c>
      <c r="D6" s="7">
        <v>44210</v>
      </c>
      <c r="E6" s="6" t="s">
        <v>15</v>
      </c>
      <c r="F6" s="6" t="s">
        <v>16</v>
      </c>
      <c r="G6" s="6" t="s">
        <v>16</v>
      </c>
      <c r="H6" s="6" t="s">
        <v>17</v>
      </c>
      <c r="I6" s="8">
        <v>0.5</v>
      </c>
      <c r="J6" s="9">
        <v>12000</v>
      </c>
      <c r="K6" s="10">
        <f t="shared" ref="K6:K260" si="0">I6*J6</f>
        <v>6000</v>
      </c>
      <c r="L6" s="10">
        <f t="shared" ref="L6:L260" si="1">K6*M6</f>
        <v>3000</v>
      </c>
      <c r="M6" s="11">
        <v>0.5</v>
      </c>
      <c r="O6" s="12"/>
    </row>
    <row r="7" spans="1:15" ht="14.5" x14ac:dyDescent="0.35">
      <c r="A7" s="1"/>
      <c r="B7" s="6" t="s">
        <v>14</v>
      </c>
      <c r="C7" s="6">
        <v>1185732</v>
      </c>
      <c r="D7" s="7">
        <v>44210</v>
      </c>
      <c r="E7" s="6" t="s">
        <v>15</v>
      </c>
      <c r="F7" s="6" t="s">
        <v>16</v>
      </c>
      <c r="G7" s="6" t="s">
        <v>16</v>
      </c>
      <c r="H7" s="6" t="s">
        <v>18</v>
      </c>
      <c r="I7" s="8">
        <v>0.5</v>
      </c>
      <c r="J7" s="9">
        <v>10000</v>
      </c>
      <c r="K7" s="10">
        <f t="shared" si="0"/>
        <v>5000</v>
      </c>
      <c r="L7" s="10">
        <f t="shared" si="1"/>
        <v>1500</v>
      </c>
      <c r="M7" s="11">
        <v>0.3</v>
      </c>
      <c r="O7" s="12"/>
    </row>
    <row r="8" spans="1:15" ht="14.5" x14ac:dyDescent="0.35">
      <c r="A8" s="1"/>
      <c r="B8" s="6" t="s">
        <v>14</v>
      </c>
      <c r="C8" s="6">
        <v>1185732</v>
      </c>
      <c r="D8" s="7">
        <v>44210</v>
      </c>
      <c r="E8" s="6" t="s">
        <v>15</v>
      </c>
      <c r="F8" s="6" t="s">
        <v>16</v>
      </c>
      <c r="G8" s="6" t="s">
        <v>16</v>
      </c>
      <c r="H8" s="6" t="s">
        <v>19</v>
      </c>
      <c r="I8" s="8">
        <v>0.4</v>
      </c>
      <c r="J8" s="9">
        <v>10000</v>
      </c>
      <c r="K8" s="10">
        <f t="shared" si="0"/>
        <v>4000</v>
      </c>
      <c r="L8" s="10">
        <f t="shared" si="1"/>
        <v>1400</v>
      </c>
      <c r="M8" s="11">
        <v>0.35</v>
      </c>
      <c r="O8" s="12"/>
    </row>
    <row r="9" spans="1:15" ht="14.5" x14ac:dyDescent="0.35">
      <c r="A9" s="1"/>
      <c r="B9" s="6" t="s">
        <v>14</v>
      </c>
      <c r="C9" s="6">
        <v>1185732</v>
      </c>
      <c r="D9" s="7">
        <v>44210</v>
      </c>
      <c r="E9" s="6" t="s">
        <v>15</v>
      </c>
      <c r="F9" s="6" t="s">
        <v>16</v>
      </c>
      <c r="G9" s="6" t="s">
        <v>16</v>
      </c>
      <c r="H9" s="6" t="s">
        <v>20</v>
      </c>
      <c r="I9" s="8">
        <v>0.45</v>
      </c>
      <c r="J9" s="9">
        <v>8500</v>
      </c>
      <c r="K9" s="10">
        <f t="shared" si="0"/>
        <v>3825</v>
      </c>
      <c r="L9" s="10">
        <f t="shared" si="1"/>
        <v>1338.75</v>
      </c>
      <c r="M9" s="11">
        <v>0.35</v>
      </c>
      <c r="O9" s="12"/>
    </row>
    <row r="10" spans="1:15" ht="14.5" x14ac:dyDescent="0.35">
      <c r="A10" s="1"/>
      <c r="B10" s="6" t="s">
        <v>14</v>
      </c>
      <c r="C10" s="6">
        <v>1185732</v>
      </c>
      <c r="D10" s="7">
        <v>44210</v>
      </c>
      <c r="E10" s="6" t="s">
        <v>15</v>
      </c>
      <c r="F10" s="6" t="s">
        <v>16</v>
      </c>
      <c r="G10" s="6" t="s">
        <v>16</v>
      </c>
      <c r="H10" s="6" t="s">
        <v>21</v>
      </c>
      <c r="I10" s="8">
        <v>0.6</v>
      </c>
      <c r="J10" s="9">
        <v>9000</v>
      </c>
      <c r="K10" s="10">
        <f t="shared" si="0"/>
        <v>5400</v>
      </c>
      <c r="L10" s="10">
        <f t="shared" si="1"/>
        <v>1620</v>
      </c>
      <c r="M10" s="11">
        <v>0.3</v>
      </c>
      <c r="O10" s="12"/>
    </row>
    <row r="11" spans="1:15" ht="14.5" x14ac:dyDescent="0.35">
      <c r="A11" s="1"/>
      <c r="B11" s="6" t="s">
        <v>14</v>
      </c>
      <c r="C11" s="6">
        <v>1185732</v>
      </c>
      <c r="D11" s="7">
        <v>44210</v>
      </c>
      <c r="E11" s="6" t="s">
        <v>15</v>
      </c>
      <c r="F11" s="6" t="s">
        <v>16</v>
      </c>
      <c r="G11" s="6" t="s">
        <v>16</v>
      </c>
      <c r="H11" s="6" t="s">
        <v>22</v>
      </c>
      <c r="I11" s="8">
        <v>0.5</v>
      </c>
      <c r="J11" s="9">
        <v>10000</v>
      </c>
      <c r="K11" s="10">
        <f t="shared" si="0"/>
        <v>5000</v>
      </c>
      <c r="L11" s="10">
        <f t="shared" si="1"/>
        <v>1250</v>
      </c>
      <c r="M11" s="11">
        <v>0.25</v>
      </c>
      <c r="O11" s="12"/>
    </row>
    <row r="12" spans="1:15" ht="14.5" x14ac:dyDescent="0.35">
      <c r="A12" s="1"/>
      <c r="B12" s="6" t="s">
        <v>14</v>
      </c>
      <c r="C12" s="6">
        <v>1185732</v>
      </c>
      <c r="D12" s="7">
        <v>44239</v>
      </c>
      <c r="E12" s="6" t="s">
        <v>15</v>
      </c>
      <c r="F12" s="6" t="s">
        <v>16</v>
      </c>
      <c r="G12" s="6" t="s">
        <v>16</v>
      </c>
      <c r="H12" s="6" t="s">
        <v>17</v>
      </c>
      <c r="I12" s="8">
        <v>0.5</v>
      </c>
      <c r="J12" s="9">
        <v>12500</v>
      </c>
      <c r="K12" s="10">
        <f t="shared" si="0"/>
        <v>6250</v>
      </c>
      <c r="L12" s="10">
        <f t="shared" si="1"/>
        <v>3125</v>
      </c>
      <c r="M12" s="11">
        <v>0.5</v>
      </c>
      <c r="O12" s="12"/>
    </row>
    <row r="13" spans="1:15" ht="14.5" x14ac:dyDescent="0.35">
      <c r="A13" s="1"/>
      <c r="B13" s="6" t="s">
        <v>14</v>
      </c>
      <c r="C13" s="6">
        <v>1185732</v>
      </c>
      <c r="D13" s="7">
        <v>44239</v>
      </c>
      <c r="E13" s="6" t="s">
        <v>15</v>
      </c>
      <c r="F13" s="6" t="s">
        <v>16</v>
      </c>
      <c r="G13" s="6" t="s">
        <v>16</v>
      </c>
      <c r="H13" s="6" t="s">
        <v>18</v>
      </c>
      <c r="I13" s="8">
        <v>0.5</v>
      </c>
      <c r="J13" s="9">
        <v>9000</v>
      </c>
      <c r="K13" s="10">
        <f t="shared" si="0"/>
        <v>4500</v>
      </c>
      <c r="L13" s="10">
        <f t="shared" si="1"/>
        <v>1350</v>
      </c>
      <c r="M13" s="11">
        <v>0.3</v>
      </c>
      <c r="O13" s="12"/>
    </row>
    <row r="14" spans="1:15" ht="14.5" x14ac:dyDescent="0.35">
      <c r="A14" s="1"/>
      <c r="B14" s="6" t="s">
        <v>14</v>
      </c>
      <c r="C14" s="6">
        <v>1185732</v>
      </c>
      <c r="D14" s="7">
        <v>44239</v>
      </c>
      <c r="E14" s="6" t="s">
        <v>15</v>
      </c>
      <c r="F14" s="6" t="s">
        <v>16</v>
      </c>
      <c r="G14" s="6" t="s">
        <v>16</v>
      </c>
      <c r="H14" s="6" t="s">
        <v>19</v>
      </c>
      <c r="I14" s="8">
        <v>0.4</v>
      </c>
      <c r="J14" s="9">
        <v>9500</v>
      </c>
      <c r="K14" s="10">
        <f t="shared" si="0"/>
        <v>3800</v>
      </c>
      <c r="L14" s="10">
        <f t="shared" si="1"/>
        <v>1330</v>
      </c>
      <c r="M14" s="11">
        <v>0.35</v>
      </c>
      <c r="O14" s="12"/>
    </row>
    <row r="15" spans="1:15" ht="14.5" x14ac:dyDescent="0.35">
      <c r="A15" s="1"/>
      <c r="B15" s="6" t="s">
        <v>14</v>
      </c>
      <c r="C15" s="6">
        <v>1185732</v>
      </c>
      <c r="D15" s="7">
        <v>44239</v>
      </c>
      <c r="E15" s="6" t="s">
        <v>15</v>
      </c>
      <c r="F15" s="6" t="s">
        <v>16</v>
      </c>
      <c r="G15" s="6" t="s">
        <v>16</v>
      </c>
      <c r="H15" s="6" t="s">
        <v>20</v>
      </c>
      <c r="I15" s="8">
        <v>0.45</v>
      </c>
      <c r="J15" s="9">
        <v>8250</v>
      </c>
      <c r="K15" s="10">
        <f t="shared" si="0"/>
        <v>3712.5</v>
      </c>
      <c r="L15" s="10">
        <f t="shared" si="1"/>
        <v>1299.375</v>
      </c>
      <c r="M15" s="11">
        <v>0.35</v>
      </c>
      <c r="O15" s="12"/>
    </row>
    <row r="16" spans="1:15" ht="14.5" x14ac:dyDescent="0.35">
      <c r="A16" s="1"/>
      <c r="B16" s="6" t="s">
        <v>14</v>
      </c>
      <c r="C16" s="6">
        <v>1185732</v>
      </c>
      <c r="D16" s="7">
        <v>44239</v>
      </c>
      <c r="E16" s="6" t="s">
        <v>15</v>
      </c>
      <c r="F16" s="6" t="s">
        <v>16</v>
      </c>
      <c r="G16" s="6" t="s">
        <v>16</v>
      </c>
      <c r="H16" s="6" t="s">
        <v>21</v>
      </c>
      <c r="I16" s="8">
        <v>0.6</v>
      </c>
      <c r="J16" s="9">
        <v>9000</v>
      </c>
      <c r="K16" s="10">
        <f t="shared" si="0"/>
        <v>5400</v>
      </c>
      <c r="L16" s="10">
        <f t="shared" si="1"/>
        <v>1620</v>
      </c>
      <c r="M16" s="11">
        <v>0.3</v>
      </c>
      <c r="O16" s="12"/>
    </row>
    <row r="17" spans="1:15" ht="14.5" x14ac:dyDescent="0.35">
      <c r="A17" s="1"/>
      <c r="B17" s="6" t="s">
        <v>14</v>
      </c>
      <c r="C17" s="6">
        <v>1185732</v>
      </c>
      <c r="D17" s="7">
        <v>44239</v>
      </c>
      <c r="E17" s="6" t="s">
        <v>15</v>
      </c>
      <c r="F17" s="6" t="s">
        <v>16</v>
      </c>
      <c r="G17" s="6" t="s">
        <v>16</v>
      </c>
      <c r="H17" s="6" t="s">
        <v>22</v>
      </c>
      <c r="I17" s="8">
        <v>0.5</v>
      </c>
      <c r="J17" s="9">
        <v>10000</v>
      </c>
      <c r="K17" s="10">
        <f t="shared" si="0"/>
        <v>5000</v>
      </c>
      <c r="L17" s="10">
        <f t="shared" si="1"/>
        <v>1250</v>
      </c>
      <c r="M17" s="11">
        <v>0.25</v>
      </c>
      <c r="O17" s="12"/>
    </row>
    <row r="18" spans="1:15" ht="14.5" x14ac:dyDescent="0.35">
      <c r="A18" s="1"/>
      <c r="B18" s="6" t="s">
        <v>14</v>
      </c>
      <c r="C18" s="6">
        <v>1185732</v>
      </c>
      <c r="D18" s="7">
        <v>44265</v>
      </c>
      <c r="E18" s="6" t="s">
        <v>15</v>
      </c>
      <c r="F18" s="6" t="s">
        <v>16</v>
      </c>
      <c r="G18" s="6" t="s">
        <v>16</v>
      </c>
      <c r="H18" s="6" t="s">
        <v>17</v>
      </c>
      <c r="I18" s="8">
        <v>0.5</v>
      </c>
      <c r="J18" s="9">
        <v>12200</v>
      </c>
      <c r="K18" s="10">
        <f t="shared" si="0"/>
        <v>6100</v>
      </c>
      <c r="L18" s="10">
        <f t="shared" si="1"/>
        <v>3050</v>
      </c>
      <c r="M18" s="11">
        <v>0.5</v>
      </c>
      <c r="O18" s="12"/>
    </row>
    <row r="19" spans="1:15" ht="14.5" x14ac:dyDescent="0.35">
      <c r="A19" s="1"/>
      <c r="B19" s="6" t="s">
        <v>14</v>
      </c>
      <c r="C19" s="6">
        <v>1185732</v>
      </c>
      <c r="D19" s="7">
        <v>44265</v>
      </c>
      <c r="E19" s="6" t="s">
        <v>15</v>
      </c>
      <c r="F19" s="6" t="s">
        <v>16</v>
      </c>
      <c r="G19" s="6" t="s">
        <v>16</v>
      </c>
      <c r="H19" s="6" t="s">
        <v>18</v>
      </c>
      <c r="I19" s="8">
        <v>0.5</v>
      </c>
      <c r="J19" s="9">
        <v>9250</v>
      </c>
      <c r="K19" s="10">
        <f t="shared" si="0"/>
        <v>4625</v>
      </c>
      <c r="L19" s="10">
        <f t="shared" si="1"/>
        <v>1387.5</v>
      </c>
      <c r="M19" s="11">
        <v>0.3</v>
      </c>
      <c r="O19" s="12"/>
    </row>
    <row r="20" spans="1:15" ht="14.5" x14ac:dyDescent="0.35">
      <c r="A20" s="1"/>
      <c r="B20" s="6" t="s">
        <v>14</v>
      </c>
      <c r="C20" s="6">
        <v>1185732</v>
      </c>
      <c r="D20" s="7">
        <v>44265</v>
      </c>
      <c r="E20" s="6" t="s">
        <v>15</v>
      </c>
      <c r="F20" s="6" t="s">
        <v>16</v>
      </c>
      <c r="G20" s="6" t="s">
        <v>16</v>
      </c>
      <c r="H20" s="6" t="s">
        <v>19</v>
      </c>
      <c r="I20" s="8">
        <v>0.4</v>
      </c>
      <c r="J20" s="9">
        <v>9500</v>
      </c>
      <c r="K20" s="10">
        <f t="shared" si="0"/>
        <v>3800</v>
      </c>
      <c r="L20" s="10">
        <f t="shared" si="1"/>
        <v>1330</v>
      </c>
      <c r="M20" s="11">
        <v>0.35</v>
      </c>
      <c r="O20" s="12"/>
    </row>
    <row r="21" spans="1:15" ht="15.75" customHeight="1" x14ac:dyDescent="0.35">
      <c r="A21" s="1"/>
      <c r="B21" s="6" t="s">
        <v>14</v>
      </c>
      <c r="C21" s="6">
        <v>1185732</v>
      </c>
      <c r="D21" s="7">
        <v>44265</v>
      </c>
      <c r="E21" s="6" t="s">
        <v>15</v>
      </c>
      <c r="F21" s="6" t="s">
        <v>16</v>
      </c>
      <c r="G21" s="6" t="s">
        <v>16</v>
      </c>
      <c r="H21" s="6" t="s">
        <v>20</v>
      </c>
      <c r="I21" s="8">
        <v>0.45</v>
      </c>
      <c r="J21" s="9">
        <v>8000</v>
      </c>
      <c r="K21" s="10">
        <f t="shared" si="0"/>
        <v>3600</v>
      </c>
      <c r="L21" s="10">
        <f t="shared" si="1"/>
        <v>1260</v>
      </c>
      <c r="M21" s="11">
        <v>0.35</v>
      </c>
      <c r="O21" s="12"/>
    </row>
    <row r="22" spans="1:15" ht="15.75" customHeight="1" x14ac:dyDescent="0.35">
      <c r="A22" s="1"/>
      <c r="B22" s="6" t="s">
        <v>14</v>
      </c>
      <c r="C22" s="6">
        <v>1185732</v>
      </c>
      <c r="D22" s="7">
        <v>44265</v>
      </c>
      <c r="E22" s="6" t="s">
        <v>15</v>
      </c>
      <c r="F22" s="6" t="s">
        <v>16</v>
      </c>
      <c r="G22" s="6" t="s">
        <v>16</v>
      </c>
      <c r="H22" s="6" t="s">
        <v>21</v>
      </c>
      <c r="I22" s="8">
        <v>0.6</v>
      </c>
      <c r="J22" s="9">
        <v>8500</v>
      </c>
      <c r="K22" s="10">
        <f t="shared" si="0"/>
        <v>5100</v>
      </c>
      <c r="L22" s="10">
        <f t="shared" si="1"/>
        <v>1530</v>
      </c>
      <c r="M22" s="11">
        <v>0.3</v>
      </c>
      <c r="O22" s="12"/>
    </row>
    <row r="23" spans="1:15" ht="15.75" customHeight="1" x14ac:dyDescent="0.35">
      <c r="A23" s="1"/>
      <c r="B23" s="6" t="s">
        <v>14</v>
      </c>
      <c r="C23" s="6">
        <v>1185732</v>
      </c>
      <c r="D23" s="7">
        <v>44265</v>
      </c>
      <c r="E23" s="6" t="s">
        <v>15</v>
      </c>
      <c r="F23" s="6" t="s">
        <v>16</v>
      </c>
      <c r="G23" s="6" t="s">
        <v>16</v>
      </c>
      <c r="H23" s="6" t="s">
        <v>22</v>
      </c>
      <c r="I23" s="8">
        <v>0.5</v>
      </c>
      <c r="J23" s="9">
        <v>9500</v>
      </c>
      <c r="K23" s="10">
        <f t="shared" si="0"/>
        <v>4750</v>
      </c>
      <c r="L23" s="10">
        <f t="shared" si="1"/>
        <v>1187.5</v>
      </c>
      <c r="M23" s="11">
        <v>0.25</v>
      </c>
      <c r="O23" s="12"/>
    </row>
    <row r="24" spans="1:15" ht="15.75" customHeight="1" x14ac:dyDescent="0.35">
      <c r="A24" s="1"/>
      <c r="B24" s="6" t="s">
        <v>14</v>
      </c>
      <c r="C24" s="6">
        <v>1185732</v>
      </c>
      <c r="D24" s="7">
        <v>44297</v>
      </c>
      <c r="E24" s="6" t="s">
        <v>15</v>
      </c>
      <c r="F24" s="6" t="s">
        <v>16</v>
      </c>
      <c r="G24" s="6" t="s">
        <v>16</v>
      </c>
      <c r="H24" s="6" t="s">
        <v>17</v>
      </c>
      <c r="I24" s="8">
        <v>0.5</v>
      </c>
      <c r="J24" s="9">
        <v>12000</v>
      </c>
      <c r="K24" s="10">
        <f t="shared" si="0"/>
        <v>6000</v>
      </c>
      <c r="L24" s="10">
        <f t="shared" si="1"/>
        <v>3000</v>
      </c>
      <c r="M24" s="11">
        <v>0.5</v>
      </c>
      <c r="O24" s="12"/>
    </row>
    <row r="25" spans="1:15" ht="15.75" customHeight="1" x14ac:dyDescent="0.35">
      <c r="A25" s="1"/>
      <c r="B25" s="6" t="s">
        <v>14</v>
      </c>
      <c r="C25" s="6">
        <v>1185732</v>
      </c>
      <c r="D25" s="7">
        <v>44297</v>
      </c>
      <c r="E25" s="6" t="s">
        <v>15</v>
      </c>
      <c r="F25" s="6" t="s">
        <v>16</v>
      </c>
      <c r="G25" s="6" t="s">
        <v>16</v>
      </c>
      <c r="H25" s="6" t="s">
        <v>18</v>
      </c>
      <c r="I25" s="8">
        <v>0.5</v>
      </c>
      <c r="J25" s="9">
        <v>9000</v>
      </c>
      <c r="K25" s="10">
        <f t="shared" si="0"/>
        <v>4500</v>
      </c>
      <c r="L25" s="10">
        <f t="shared" si="1"/>
        <v>1350</v>
      </c>
      <c r="M25" s="11">
        <v>0.3</v>
      </c>
      <c r="O25" s="12"/>
    </row>
    <row r="26" spans="1:15" ht="15.75" customHeight="1" x14ac:dyDescent="0.35">
      <c r="A26" s="1"/>
      <c r="B26" s="6" t="s">
        <v>14</v>
      </c>
      <c r="C26" s="6">
        <v>1185732</v>
      </c>
      <c r="D26" s="7">
        <v>44297</v>
      </c>
      <c r="E26" s="6" t="s">
        <v>15</v>
      </c>
      <c r="F26" s="6" t="s">
        <v>16</v>
      </c>
      <c r="G26" s="6" t="s">
        <v>16</v>
      </c>
      <c r="H26" s="6" t="s">
        <v>19</v>
      </c>
      <c r="I26" s="8">
        <v>0.4</v>
      </c>
      <c r="J26" s="9">
        <v>9000</v>
      </c>
      <c r="K26" s="10">
        <f t="shared" si="0"/>
        <v>3600</v>
      </c>
      <c r="L26" s="10">
        <f t="shared" si="1"/>
        <v>1260</v>
      </c>
      <c r="M26" s="11">
        <v>0.35</v>
      </c>
      <c r="O26" s="12"/>
    </row>
    <row r="27" spans="1:15" ht="15.75" customHeight="1" x14ac:dyDescent="0.35">
      <c r="A27" s="1"/>
      <c r="B27" s="6" t="s">
        <v>14</v>
      </c>
      <c r="C27" s="6">
        <v>1185732</v>
      </c>
      <c r="D27" s="7">
        <v>44297</v>
      </c>
      <c r="E27" s="6" t="s">
        <v>15</v>
      </c>
      <c r="F27" s="6" t="s">
        <v>16</v>
      </c>
      <c r="G27" s="6" t="s">
        <v>16</v>
      </c>
      <c r="H27" s="6" t="s">
        <v>20</v>
      </c>
      <c r="I27" s="8">
        <v>0.45</v>
      </c>
      <c r="J27" s="9">
        <v>8250</v>
      </c>
      <c r="K27" s="10">
        <f t="shared" si="0"/>
        <v>3712.5</v>
      </c>
      <c r="L27" s="10">
        <f t="shared" si="1"/>
        <v>1299.375</v>
      </c>
      <c r="M27" s="11">
        <v>0.35</v>
      </c>
      <c r="O27" s="12"/>
    </row>
    <row r="28" spans="1:15" ht="15.75" customHeight="1" x14ac:dyDescent="0.35">
      <c r="A28" s="1"/>
      <c r="B28" s="6" t="s">
        <v>14</v>
      </c>
      <c r="C28" s="6">
        <v>1185732</v>
      </c>
      <c r="D28" s="7">
        <v>44297</v>
      </c>
      <c r="E28" s="6" t="s">
        <v>15</v>
      </c>
      <c r="F28" s="6" t="s">
        <v>16</v>
      </c>
      <c r="G28" s="6" t="s">
        <v>16</v>
      </c>
      <c r="H28" s="6" t="s">
        <v>21</v>
      </c>
      <c r="I28" s="8">
        <v>0.6</v>
      </c>
      <c r="J28" s="9">
        <v>8250</v>
      </c>
      <c r="K28" s="10">
        <f t="shared" si="0"/>
        <v>4950</v>
      </c>
      <c r="L28" s="10">
        <f t="shared" si="1"/>
        <v>1485</v>
      </c>
      <c r="M28" s="11">
        <v>0.3</v>
      </c>
      <c r="O28" s="12"/>
    </row>
    <row r="29" spans="1:15" ht="15.75" customHeight="1" x14ac:dyDescent="0.35">
      <c r="A29" s="1"/>
      <c r="B29" s="6" t="s">
        <v>14</v>
      </c>
      <c r="C29" s="6">
        <v>1185732</v>
      </c>
      <c r="D29" s="7">
        <v>44297</v>
      </c>
      <c r="E29" s="6" t="s">
        <v>15</v>
      </c>
      <c r="F29" s="6" t="s">
        <v>16</v>
      </c>
      <c r="G29" s="6" t="s">
        <v>16</v>
      </c>
      <c r="H29" s="6" t="s">
        <v>22</v>
      </c>
      <c r="I29" s="8">
        <v>0.5</v>
      </c>
      <c r="J29" s="9">
        <v>9500</v>
      </c>
      <c r="K29" s="10">
        <f t="shared" si="0"/>
        <v>4750</v>
      </c>
      <c r="L29" s="10">
        <f t="shared" si="1"/>
        <v>1187.5</v>
      </c>
      <c r="M29" s="11">
        <v>0.25</v>
      </c>
      <c r="O29" s="12"/>
    </row>
    <row r="30" spans="1:15" ht="15.75" customHeight="1" x14ac:dyDescent="0.35">
      <c r="A30" s="1"/>
      <c r="B30" s="6" t="s">
        <v>14</v>
      </c>
      <c r="C30" s="6">
        <v>1185732</v>
      </c>
      <c r="D30" s="7">
        <v>44326</v>
      </c>
      <c r="E30" s="6" t="s">
        <v>15</v>
      </c>
      <c r="F30" s="6" t="s">
        <v>16</v>
      </c>
      <c r="G30" s="6" t="s">
        <v>16</v>
      </c>
      <c r="H30" s="6" t="s">
        <v>17</v>
      </c>
      <c r="I30" s="8">
        <v>0.6</v>
      </c>
      <c r="J30" s="9">
        <v>12200</v>
      </c>
      <c r="K30" s="10">
        <f t="shared" si="0"/>
        <v>7320</v>
      </c>
      <c r="L30" s="10">
        <f t="shared" si="1"/>
        <v>3660</v>
      </c>
      <c r="M30" s="11">
        <v>0.5</v>
      </c>
      <c r="O30" s="12"/>
    </row>
    <row r="31" spans="1:15" ht="15.75" customHeight="1" x14ac:dyDescent="0.35">
      <c r="A31" s="1"/>
      <c r="B31" s="6" t="s">
        <v>14</v>
      </c>
      <c r="C31" s="6">
        <v>1185732</v>
      </c>
      <c r="D31" s="7">
        <v>44326</v>
      </c>
      <c r="E31" s="6" t="s">
        <v>15</v>
      </c>
      <c r="F31" s="6" t="s">
        <v>16</v>
      </c>
      <c r="G31" s="6" t="s">
        <v>16</v>
      </c>
      <c r="H31" s="6" t="s">
        <v>18</v>
      </c>
      <c r="I31" s="8">
        <v>0.55000000000000004</v>
      </c>
      <c r="J31" s="9">
        <v>9250</v>
      </c>
      <c r="K31" s="10">
        <f t="shared" si="0"/>
        <v>5087.5</v>
      </c>
      <c r="L31" s="10">
        <f t="shared" si="1"/>
        <v>1526.25</v>
      </c>
      <c r="M31" s="11">
        <v>0.3</v>
      </c>
      <c r="O31" s="12"/>
    </row>
    <row r="32" spans="1:15" ht="15.75" customHeight="1" x14ac:dyDescent="0.35">
      <c r="A32" s="1"/>
      <c r="B32" s="6" t="s">
        <v>14</v>
      </c>
      <c r="C32" s="6">
        <v>1185732</v>
      </c>
      <c r="D32" s="7">
        <v>44326</v>
      </c>
      <c r="E32" s="6" t="s">
        <v>15</v>
      </c>
      <c r="F32" s="6" t="s">
        <v>16</v>
      </c>
      <c r="G32" s="6" t="s">
        <v>16</v>
      </c>
      <c r="H32" s="6" t="s">
        <v>19</v>
      </c>
      <c r="I32" s="8">
        <v>0.5</v>
      </c>
      <c r="J32" s="9">
        <v>9000</v>
      </c>
      <c r="K32" s="10">
        <f t="shared" si="0"/>
        <v>4500</v>
      </c>
      <c r="L32" s="10">
        <f t="shared" si="1"/>
        <v>1575</v>
      </c>
      <c r="M32" s="11">
        <v>0.35</v>
      </c>
      <c r="O32" s="12"/>
    </row>
    <row r="33" spans="1:15" ht="15.75" customHeight="1" x14ac:dyDescent="0.35">
      <c r="A33" s="1"/>
      <c r="B33" s="6" t="s">
        <v>14</v>
      </c>
      <c r="C33" s="6">
        <v>1185732</v>
      </c>
      <c r="D33" s="7">
        <v>44326</v>
      </c>
      <c r="E33" s="6" t="s">
        <v>15</v>
      </c>
      <c r="F33" s="6" t="s">
        <v>16</v>
      </c>
      <c r="G33" s="6" t="s">
        <v>16</v>
      </c>
      <c r="H33" s="6" t="s">
        <v>20</v>
      </c>
      <c r="I33" s="8">
        <v>0.5</v>
      </c>
      <c r="J33" s="9">
        <v>8500</v>
      </c>
      <c r="K33" s="10">
        <f t="shared" si="0"/>
        <v>4250</v>
      </c>
      <c r="L33" s="10">
        <f t="shared" si="1"/>
        <v>1487.5</v>
      </c>
      <c r="M33" s="11">
        <v>0.35</v>
      </c>
      <c r="O33" s="12"/>
    </row>
    <row r="34" spans="1:15" ht="15.75" customHeight="1" x14ac:dyDescent="0.35">
      <c r="A34" s="1"/>
      <c r="B34" s="6" t="s">
        <v>14</v>
      </c>
      <c r="C34" s="6">
        <v>1185732</v>
      </c>
      <c r="D34" s="7">
        <v>44326</v>
      </c>
      <c r="E34" s="6" t="s">
        <v>15</v>
      </c>
      <c r="F34" s="6" t="s">
        <v>16</v>
      </c>
      <c r="G34" s="6" t="s">
        <v>16</v>
      </c>
      <c r="H34" s="6" t="s">
        <v>21</v>
      </c>
      <c r="I34" s="8">
        <v>0.6</v>
      </c>
      <c r="J34" s="9">
        <v>8750</v>
      </c>
      <c r="K34" s="10">
        <f t="shared" si="0"/>
        <v>5250</v>
      </c>
      <c r="L34" s="10">
        <f t="shared" si="1"/>
        <v>1575</v>
      </c>
      <c r="M34" s="11">
        <v>0.3</v>
      </c>
      <c r="O34" s="12"/>
    </row>
    <row r="35" spans="1:15" ht="15.75" customHeight="1" x14ac:dyDescent="0.35">
      <c r="A35" s="1"/>
      <c r="B35" s="6" t="s">
        <v>14</v>
      </c>
      <c r="C35" s="6">
        <v>1185732</v>
      </c>
      <c r="D35" s="7">
        <v>44326</v>
      </c>
      <c r="E35" s="6" t="s">
        <v>15</v>
      </c>
      <c r="F35" s="6" t="s">
        <v>16</v>
      </c>
      <c r="G35" s="6" t="s">
        <v>16</v>
      </c>
      <c r="H35" s="6" t="s">
        <v>22</v>
      </c>
      <c r="I35" s="8">
        <v>0.65</v>
      </c>
      <c r="J35" s="9">
        <v>10000</v>
      </c>
      <c r="K35" s="10">
        <f t="shared" si="0"/>
        <v>6500</v>
      </c>
      <c r="L35" s="10">
        <f t="shared" si="1"/>
        <v>1625</v>
      </c>
      <c r="M35" s="11">
        <v>0.25</v>
      </c>
      <c r="O35" s="12"/>
    </row>
    <row r="36" spans="1:15" ht="15.75" customHeight="1" x14ac:dyDescent="0.35">
      <c r="A36" s="1"/>
      <c r="B36" s="6" t="s">
        <v>14</v>
      </c>
      <c r="C36" s="6">
        <v>1185732</v>
      </c>
      <c r="D36" s="7">
        <v>44359</v>
      </c>
      <c r="E36" s="6" t="s">
        <v>15</v>
      </c>
      <c r="F36" s="6" t="s">
        <v>16</v>
      </c>
      <c r="G36" s="6" t="s">
        <v>16</v>
      </c>
      <c r="H36" s="6" t="s">
        <v>17</v>
      </c>
      <c r="I36" s="8">
        <v>0.6</v>
      </c>
      <c r="J36" s="9">
        <v>12500</v>
      </c>
      <c r="K36" s="10">
        <f t="shared" si="0"/>
        <v>7500</v>
      </c>
      <c r="L36" s="10">
        <f t="shared" si="1"/>
        <v>3750</v>
      </c>
      <c r="M36" s="11">
        <v>0.5</v>
      </c>
      <c r="O36" s="12"/>
    </row>
    <row r="37" spans="1:15" ht="15.75" customHeight="1" x14ac:dyDescent="0.35">
      <c r="A37" s="1"/>
      <c r="B37" s="6" t="s">
        <v>14</v>
      </c>
      <c r="C37" s="6">
        <v>1185732</v>
      </c>
      <c r="D37" s="7">
        <v>44359</v>
      </c>
      <c r="E37" s="6" t="s">
        <v>15</v>
      </c>
      <c r="F37" s="6" t="s">
        <v>16</v>
      </c>
      <c r="G37" s="6" t="s">
        <v>16</v>
      </c>
      <c r="H37" s="6" t="s">
        <v>18</v>
      </c>
      <c r="I37" s="8">
        <v>0.55000000000000004</v>
      </c>
      <c r="J37" s="9">
        <v>10000</v>
      </c>
      <c r="K37" s="10">
        <f t="shared" si="0"/>
        <v>5500</v>
      </c>
      <c r="L37" s="10">
        <f t="shared" si="1"/>
        <v>1650</v>
      </c>
      <c r="M37" s="11">
        <v>0.3</v>
      </c>
      <c r="O37" s="12"/>
    </row>
    <row r="38" spans="1:15" ht="15.75" customHeight="1" x14ac:dyDescent="0.35">
      <c r="A38" s="1"/>
      <c r="B38" s="6" t="s">
        <v>14</v>
      </c>
      <c r="C38" s="6">
        <v>1185732</v>
      </c>
      <c r="D38" s="7">
        <v>44359</v>
      </c>
      <c r="E38" s="6" t="s">
        <v>15</v>
      </c>
      <c r="F38" s="6" t="s">
        <v>16</v>
      </c>
      <c r="G38" s="6" t="s">
        <v>16</v>
      </c>
      <c r="H38" s="6" t="s">
        <v>19</v>
      </c>
      <c r="I38" s="8">
        <v>0.5</v>
      </c>
      <c r="J38" s="9">
        <v>9250</v>
      </c>
      <c r="K38" s="10">
        <f t="shared" si="0"/>
        <v>4625</v>
      </c>
      <c r="L38" s="10">
        <f t="shared" si="1"/>
        <v>1618.75</v>
      </c>
      <c r="M38" s="11">
        <v>0.35</v>
      </c>
      <c r="O38" s="12"/>
    </row>
    <row r="39" spans="1:15" ht="15.75" customHeight="1" x14ac:dyDescent="0.35">
      <c r="A39" s="1"/>
      <c r="B39" s="6" t="s">
        <v>14</v>
      </c>
      <c r="C39" s="6">
        <v>1185732</v>
      </c>
      <c r="D39" s="7">
        <v>44359</v>
      </c>
      <c r="E39" s="6" t="s">
        <v>15</v>
      </c>
      <c r="F39" s="6" t="s">
        <v>16</v>
      </c>
      <c r="G39" s="6" t="s">
        <v>16</v>
      </c>
      <c r="H39" s="6" t="s">
        <v>20</v>
      </c>
      <c r="I39" s="8">
        <v>0.5</v>
      </c>
      <c r="J39" s="9">
        <v>9000</v>
      </c>
      <c r="K39" s="10">
        <f t="shared" si="0"/>
        <v>4500</v>
      </c>
      <c r="L39" s="10">
        <f t="shared" si="1"/>
        <v>1575</v>
      </c>
      <c r="M39" s="11">
        <v>0.35</v>
      </c>
      <c r="O39" s="12"/>
    </row>
    <row r="40" spans="1:15" ht="15.75" customHeight="1" x14ac:dyDescent="0.35">
      <c r="A40" s="1"/>
      <c r="B40" s="6" t="s">
        <v>14</v>
      </c>
      <c r="C40" s="6">
        <v>1185732</v>
      </c>
      <c r="D40" s="7">
        <v>44359</v>
      </c>
      <c r="E40" s="6" t="s">
        <v>15</v>
      </c>
      <c r="F40" s="6" t="s">
        <v>16</v>
      </c>
      <c r="G40" s="6" t="s">
        <v>16</v>
      </c>
      <c r="H40" s="6" t="s">
        <v>21</v>
      </c>
      <c r="I40" s="8">
        <v>0.6</v>
      </c>
      <c r="J40" s="9">
        <v>9000</v>
      </c>
      <c r="K40" s="10">
        <f t="shared" si="0"/>
        <v>5400</v>
      </c>
      <c r="L40" s="10">
        <f t="shared" si="1"/>
        <v>1620</v>
      </c>
      <c r="M40" s="11">
        <v>0.3</v>
      </c>
      <c r="O40" s="12"/>
    </row>
    <row r="41" spans="1:15" ht="15.75" customHeight="1" x14ac:dyDescent="0.35">
      <c r="A41" s="1"/>
      <c r="B41" s="6" t="s">
        <v>14</v>
      </c>
      <c r="C41" s="6">
        <v>1185732</v>
      </c>
      <c r="D41" s="7">
        <v>44359</v>
      </c>
      <c r="E41" s="6" t="s">
        <v>15</v>
      </c>
      <c r="F41" s="6" t="s">
        <v>16</v>
      </c>
      <c r="G41" s="6" t="s">
        <v>16</v>
      </c>
      <c r="H41" s="6" t="s">
        <v>22</v>
      </c>
      <c r="I41" s="8">
        <v>0.65</v>
      </c>
      <c r="J41" s="9">
        <v>10500</v>
      </c>
      <c r="K41" s="10">
        <f t="shared" si="0"/>
        <v>6825</v>
      </c>
      <c r="L41" s="10">
        <f t="shared" si="1"/>
        <v>1706.25</v>
      </c>
      <c r="M41" s="11">
        <v>0.25</v>
      </c>
      <c r="O41" s="12"/>
    </row>
    <row r="42" spans="1:15" ht="15.75" customHeight="1" x14ac:dyDescent="0.35">
      <c r="A42" s="1"/>
      <c r="B42" s="6" t="s">
        <v>14</v>
      </c>
      <c r="C42" s="6">
        <v>1185732</v>
      </c>
      <c r="D42" s="7">
        <v>44387</v>
      </c>
      <c r="E42" s="6" t="s">
        <v>15</v>
      </c>
      <c r="F42" s="6" t="s">
        <v>16</v>
      </c>
      <c r="G42" s="6" t="s">
        <v>16</v>
      </c>
      <c r="H42" s="6" t="s">
        <v>17</v>
      </c>
      <c r="I42" s="8">
        <v>0.6</v>
      </c>
      <c r="J42" s="9">
        <v>12750</v>
      </c>
      <c r="K42" s="10">
        <f t="shared" si="0"/>
        <v>7650</v>
      </c>
      <c r="L42" s="10">
        <f t="shared" si="1"/>
        <v>3825</v>
      </c>
      <c r="M42" s="11">
        <v>0.5</v>
      </c>
      <c r="O42" s="12"/>
    </row>
    <row r="43" spans="1:15" ht="15.75" customHeight="1" x14ac:dyDescent="0.35">
      <c r="A43" s="1"/>
      <c r="B43" s="6" t="s">
        <v>14</v>
      </c>
      <c r="C43" s="6">
        <v>1185732</v>
      </c>
      <c r="D43" s="7">
        <v>44387</v>
      </c>
      <c r="E43" s="6" t="s">
        <v>15</v>
      </c>
      <c r="F43" s="6" t="s">
        <v>16</v>
      </c>
      <c r="G43" s="6" t="s">
        <v>16</v>
      </c>
      <c r="H43" s="6" t="s">
        <v>18</v>
      </c>
      <c r="I43" s="8">
        <v>0.55000000000000004</v>
      </c>
      <c r="J43" s="9">
        <v>10250</v>
      </c>
      <c r="K43" s="10">
        <f t="shared" si="0"/>
        <v>5637.5000000000009</v>
      </c>
      <c r="L43" s="10">
        <f t="shared" si="1"/>
        <v>1691.2500000000002</v>
      </c>
      <c r="M43" s="11">
        <v>0.3</v>
      </c>
      <c r="O43" s="12"/>
    </row>
    <row r="44" spans="1:15" ht="15.75" customHeight="1" x14ac:dyDescent="0.35">
      <c r="A44" s="1"/>
      <c r="B44" s="6" t="s">
        <v>14</v>
      </c>
      <c r="C44" s="6">
        <v>1185732</v>
      </c>
      <c r="D44" s="7">
        <v>44387</v>
      </c>
      <c r="E44" s="6" t="s">
        <v>15</v>
      </c>
      <c r="F44" s="6" t="s">
        <v>16</v>
      </c>
      <c r="G44" s="6" t="s">
        <v>16</v>
      </c>
      <c r="H44" s="6" t="s">
        <v>19</v>
      </c>
      <c r="I44" s="8">
        <v>0.5</v>
      </c>
      <c r="J44" s="9">
        <v>9500</v>
      </c>
      <c r="K44" s="10">
        <f t="shared" si="0"/>
        <v>4750</v>
      </c>
      <c r="L44" s="10">
        <f t="shared" si="1"/>
        <v>1662.5</v>
      </c>
      <c r="M44" s="11">
        <v>0.35</v>
      </c>
      <c r="O44" s="12"/>
    </row>
    <row r="45" spans="1:15" ht="15.75" customHeight="1" x14ac:dyDescent="0.35">
      <c r="A45" s="1"/>
      <c r="B45" s="6" t="s">
        <v>14</v>
      </c>
      <c r="C45" s="6">
        <v>1185732</v>
      </c>
      <c r="D45" s="7">
        <v>44387</v>
      </c>
      <c r="E45" s="6" t="s">
        <v>15</v>
      </c>
      <c r="F45" s="6" t="s">
        <v>16</v>
      </c>
      <c r="G45" s="6" t="s">
        <v>16</v>
      </c>
      <c r="H45" s="6" t="s">
        <v>20</v>
      </c>
      <c r="I45" s="8">
        <v>0.5</v>
      </c>
      <c r="J45" s="9">
        <v>9000</v>
      </c>
      <c r="K45" s="10">
        <f t="shared" si="0"/>
        <v>4500</v>
      </c>
      <c r="L45" s="10">
        <f t="shared" si="1"/>
        <v>1575</v>
      </c>
      <c r="M45" s="11">
        <v>0.35</v>
      </c>
      <c r="O45" s="12"/>
    </row>
    <row r="46" spans="1:15" ht="15.75" customHeight="1" x14ac:dyDescent="0.35">
      <c r="A46" s="1"/>
      <c r="B46" s="6" t="s">
        <v>14</v>
      </c>
      <c r="C46" s="6">
        <v>1185732</v>
      </c>
      <c r="D46" s="7">
        <v>44387</v>
      </c>
      <c r="E46" s="6" t="s">
        <v>15</v>
      </c>
      <c r="F46" s="6" t="s">
        <v>16</v>
      </c>
      <c r="G46" s="6" t="s">
        <v>16</v>
      </c>
      <c r="H46" s="6" t="s">
        <v>21</v>
      </c>
      <c r="I46" s="8">
        <v>0.6</v>
      </c>
      <c r="J46" s="9">
        <v>9250</v>
      </c>
      <c r="K46" s="10">
        <f t="shared" si="0"/>
        <v>5550</v>
      </c>
      <c r="L46" s="10">
        <f t="shared" si="1"/>
        <v>1665</v>
      </c>
      <c r="M46" s="11">
        <v>0.3</v>
      </c>
      <c r="O46" s="12"/>
    </row>
    <row r="47" spans="1:15" ht="15.75" customHeight="1" x14ac:dyDescent="0.35">
      <c r="A47" s="1"/>
      <c r="B47" s="6" t="s">
        <v>14</v>
      </c>
      <c r="C47" s="6">
        <v>1185732</v>
      </c>
      <c r="D47" s="7">
        <v>44387</v>
      </c>
      <c r="E47" s="6" t="s">
        <v>15</v>
      </c>
      <c r="F47" s="6" t="s">
        <v>16</v>
      </c>
      <c r="G47" s="6" t="s">
        <v>16</v>
      </c>
      <c r="H47" s="6" t="s">
        <v>22</v>
      </c>
      <c r="I47" s="8">
        <v>0.65</v>
      </c>
      <c r="J47" s="9">
        <v>11000</v>
      </c>
      <c r="K47" s="10">
        <f t="shared" si="0"/>
        <v>7150</v>
      </c>
      <c r="L47" s="10">
        <f t="shared" si="1"/>
        <v>1787.5</v>
      </c>
      <c r="M47" s="11">
        <v>0.25</v>
      </c>
      <c r="O47" s="12"/>
    </row>
    <row r="48" spans="1:15" ht="15.75" customHeight="1" x14ac:dyDescent="0.35">
      <c r="A48" s="1"/>
      <c r="B48" s="6" t="s">
        <v>14</v>
      </c>
      <c r="C48" s="6">
        <v>1185732</v>
      </c>
      <c r="D48" s="7">
        <v>44419</v>
      </c>
      <c r="E48" s="6" t="s">
        <v>15</v>
      </c>
      <c r="F48" s="6" t="s">
        <v>16</v>
      </c>
      <c r="G48" s="6" t="s">
        <v>16</v>
      </c>
      <c r="H48" s="6" t="s">
        <v>17</v>
      </c>
      <c r="I48" s="8">
        <v>0.6</v>
      </c>
      <c r="J48" s="9">
        <v>12500</v>
      </c>
      <c r="K48" s="10">
        <f t="shared" si="0"/>
        <v>7500</v>
      </c>
      <c r="L48" s="10">
        <f t="shared" si="1"/>
        <v>3750</v>
      </c>
      <c r="M48" s="11">
        <v>0.5</v>
      </c>
      <c r="O48" s="12"/>
    </row>
    <row r="49" spans="1:15" ht="15.75" customHeight="1" x14ac:dyDescent="0.35">
      <c r="A49" s="1"/>
      <c r="B49" s="6" t="s">
        <v>14</v>
      </c>
      <c r="C49" s="6">
        <v>1185732</v>
      </c>
      <c r="D49" s="7">
        <v>44419</v>
      </c>
      <c r="E49" s="6" t="s">
        <v>15</v>
      </c>
      <c r="F49" s="6" t="s">
        <v>16</v>
      </c>
      <c r="G49" s="6" t="s">
        <v>16</v>
      </c>
      <c r="H49" s="6" t="s">
        <v>18</v>
      </c>
      <c r="I49" s="8">
        <v>0.55000000000000004</v>
      </c>
      <c r="J49" s="9">
        <v>10250</v>
      </c>
      <c r="K49" s="10">
        <f t="shared" si="0"/>
        <v>5637.5000000000009</v>
      </c>
      <c r="L49" s="10">
        <f t="shared" si="1"/>
        <v>1691.2500000000002</v>
      </c>
      <c r="M49" s="11">
        <v>0.3</v>
      </c>
      <c r="O49" s="12"/>
    </row>
    <row r="50" spans="1:15" ht="15.75" customHeight="1" x14ac:dyDescent="0.35">
      <c r="A50" s="1"/>
      <c r="B50" s="6" t="s">
        <v>14</v>
      </c>
      <c r="C50" s="6">
        <v>1185732</v>
      </c>
      <c r="D50" s="7">
        <v>44419</v>
      </c>
      <c r="E50" s="6" t="s">
        <v>15</v>
      </c>
      <c r="F50" s="6" t="s">
        <v>16</v>
      </c>
      <c r="G50" s="6" t="s">
        <v>16</v>
      </c>
      <c r="H50" s="6" t="s">
        <v>19</v>
      </c>
      <c r="I50" s="8">
        <v>0.5</v>
      </c>
      <c r="J50" s="9">
        <v>9500</v>
      </c>
      <c r="K50" s="10">
        <f t="shared" si="0"/>
        <v>4750</v>
      </c>
      <c r="L50" s="10">
        <f t="shared" si="1"/>
        <v>1662.5</v>
      </c>
      <c r="M50" s="11">
        <v>0.35</v>
      </c>
      <c r="O50" s="12"/>
    </row>
    <row r="51" spans="1:15" ht="15.75" customHeight="1" x14ac:dyDescent="0.35">
      <c r="A51" s="1"/>
      <c r="B51" s="6" t="s">
        <v>14</v>
      </c>
      <c r="C51" s="6">
        <v>1185732</v>
      </c>
      <c r="D51" s="7">
        <v>44419</v>
      </c>
      <c r="E51" s="6" t="s">
        <v>15</v>
      </c>
      <c r="F51" s="6" t="s">
        <v>16</v>
      </c>
      <c r="G51" s="6" t="s">
        <v>16</v>
      </c>
      <c r="H51" s="6" t="s">
        <v>20</v>
      </c>
      <c r="I51" s="8">
        <v>0.5</v>
      </c>
      <c r="J51" s="9">
        <v>9250</v>
      </c>
      <c r="K51" s="10">
        <f t="shared" si="0"/>
        <v>4625</v>
      </c>
      <c r="L51" s="10">
        <f t="shared" si="1"/>
        <v>1618.75</v>
      </c>
      <c r="M51" s="11">
        <v>0.35</v>
      </c>
      <c r="O51" s="12"/>
    </row>
    <row r="52" spans="1:15" ht="15.75" customHeight="1" x14ac:dyDescent="0.35">
      <c r="A52" s="1"/>
      <c r="B52" s="6" t="s">
        <v>14</v>
      </c>
      <c r="C52" s="6">
        <v>1185732</v>
      </c>
      <c r="D52" s="7">
        <v>44419</v>
      </c>
      <c r="E52" s="6" t="s">
        <v>15</v>
      </c>
      <c r="F52" s="6" t="s">
        <v>16</v>
      </c>
      <c r="G52" s="6" t="s">
        <v>16</v>
      </c>
      <c r="H52" s="6" t="s">
        <v>21</v>
      </c>
      <c r="I52" s="8">
        <v>0.6</v>
      </c>
      <c r="J52" s="9">
        <v>9000</v>
      </c>
      <c r="K52" s="10">
        <f t="shared" si="0"/>
        <v>5400</v>
      </c>
      <c r="L52" s="10">
        <f t="shared" si="1"/>
        <v>1620</v>
      </c>
      <c r="M52" s="11">
        <v>0.3</v>
      </c>
      <c r="O52" s="12"/>
    </row>
    <row r="53" spans="1:15" ht="15.75" customHeight="1" x14ac:dyDescent="0.35">
      <c r="A53" s="1"/>
      <c r="B53" s="6" t="s">
        <v>14</v>
      </c>
      <c r="C53" s="6">
        <v>1185732</v>
      </c>
      <c r="D53" s="7">
        <v>44419</v>
      </c>
      <c r="E53" s="6" t="s">
        <v>15</v>
      </c>
      <c r="F53" s="6" t="s">
        <v>16</v>
      </c>
      <c r="G53" s="6" t="s">
        <v>16</v>
      </c>
      <c r="H53" s="6" t="s">
        <v>22</v>
      </c>
      <c r="I53" s="8">
        <v>0.65</v>
      </c>
      <c r="J53" s="9">
        <v>10750</v>
      </c>
      <c r="K53" s="10">
        <f t="shared" si="0"/>
        <v>6987.5</v>
      </c>
      <c r="L53" s="10">
        <f t="shared" si="1"/>
        <v>1746.875</v>
      </c>
      <c r="M53" s="11">
        <v>0.25</v>
      </c>
      <c r="O53" s="12"/>
    </row>
    <row r="54" spans="1:15" ht="15.75" customHeight="1" x14ac:dyDescent="0.35">
      <c r="A54" s="1"/>
      <c r="B54" s="6" t="s">
        <v>14</v>
      </c>
      <c r="C54" s="6">
        <v>1185732</v>
      </c>
      <c r="D54" s="7">
        <v>44449</v>
      </c>
      <c r="E54" s="6" t="s">
        <v>15</v>
      </c>
      <c r="F54" s="6" t="s">
        <v>16</v>
      </c>
      <c r="G54" s="6" t="s">
        <v>16</v>
      </c>
      <c r="H54" s="6" t="s">
        <v>17</v>
      </c>
      <c r="I54" s="8">
        <v>0.6</v>
      </c>
      <c r="J54" s="9">
        <v>12000</v>
      </c>
      <c r="K54" s="10">
        <f t="shared" si="0"/>
        <v>7200</v>
      </c>
      <c r="L54" s="10">
        <f t="shared" si="1"/>
        <v>3600</v>
      </c>
      <c r="M54" s="11">
        <v>0.5</v>
      </c>
      <c r="O54" s="12"/>
    </row>
    <row r="55" spans="1:15" ht="15.75" customHeight="1" x14ac:dyDescent="0.35">
      <c r="A55" s="1"/>
      <c r="B55" s="6" t="s">
        <v>14</v>
      </c>
      <c r="C55" s="6">
        <v>1185732</v>
      </c>
      <c r="D55" s="7">
        <v>44449</v>
      </c>
      <c r="E55" s="6" t="s">
        <v>15</v>
      </c>
      <c r="F55" s="6" t="s">
        <v>16</v>
      </c>
      <c r="G55" s="6" t="s">
        <v>16</v>
      </c>
      <c r="H55" s="6" t="s">
        <v>18</v>
      </c>
      <c r="I55" s="8">
        <v>0.55000000000000004</v>
      </c>
      <c r="J55" s="9">
        <v>10000</v>
      </c>
      <c r="K55" s="10">
        <f t="shared" si="0"/>
        <v>5500</v>
      </c>
      <c r="L55" s="10">
        <f t="shared" si="1"/>
        <v>1650</v>
      </c>
      <c r="M55" s="11">
        <v>0.3</v>
      </c>
      <c r="O55" s="12"/>
    </row>
    <row r="56" spans="1:15" ht="15.75" customHeight="1" x14ac:dyDescent="0.35">
      <c r="A56" s="1"/>
      <c r="B56" s="6" t="s">
        <v>14</v>
      </c>
      <c r="C56" s="6">
        <v>1185732</v>
      </c>
      <c r="D56" s="7">
        <v>44449</v>
      </c>
      <c r="E56" s="6" t="s">
        <v>15</v>
      </c>
      <c r="F56" s="6" t="s">
        <v>16</v>
      </c>
      <c r="G56" s="6" t="s">
        <v>16</v>
      </c>
      <c r="H56" s="6" t="s">
        <v>19</v>
      </c>
      <c r="I56" s="8">
        <v>0.5</v>
      </c>
      <c r="J56" s="9">
        <v>9250</v>
      </c>
      <c r="K56" s="10">
        <f t="shared" si="0"/>
        <v>4625</v>
      </c>
      <c r="L56" s="10">
        <f t="shared" si="1"/>
        <v>1618.75</v>
      </c>
      <c r="M56" s="11">
        <v>0.35</v>
      </c>
      <c r="O56" s="12"/>
    </row>
    <row r="57" spans="1:15" ht="15.75" customHeight="1" x14ac:dyDescent="0.35">
      <c r="A57" s="1"/>
      <c r="B57" s="6" t="s">
        <v>14</v>
      </c>
      <c r="C57" s="6">
        <v>1185732</v>
      </c>
      <c r="D57" s="7">
        <v>44449</v>
      </c>
      <c r="E57" s="6" t="s">
        <v>15</v>
      </c>
      <c r="F57" s="6" t="s">
        <v>16</v>
      </c>
      <c r="G57" s="6" t="s">
        <v>16</v>
      </c>
      <c r="H57" s="6" t="s">
        <v>20</v>
      </c>
      <c r="I57" s="8">
        <v>0.5</v>
      </c>
      <c r="J57" s="9">
        <v>9000</v>
      </c>
      <c r="K57" s="10">
        <f t="shared" si="0"/>
        <v>4500</v>
      </c>
      <c r="L57" s="10">
        <f t="shared" si="1"/>
        <v>1575</v>
      </c>
      <c r="M57" s="11">
        <v>0.35</v>
      </c>
      <c r="O57" s="12"/>
    </row>
    <row r="58" spans="1:15" ht="15.75" customHeight="1" x14ac:dyDescent="0.35">
      <c r="A58" s="1"/>
      <c r="B58" s="6" t="s">
        <v>14</v>
      </c>
      <c r="C58" s="6">
        <v>1185732</v>
      </c>
      <c r="D58" s="7">
        <v>44449</v>
      </c>
      <c r="E58" s="6" t="s">
        <v>15</v>
      </c>
      <c r="F58" s="6" t="s">
        <v>16</v>
      </c>
      <c r="G58" s="6" t="s">
        <v>16</v>
      </c>
      <c r="H58" s="6" t="s">
        <v>21</v>
      </c>
      <c r="I58" s="8">
        <v>0.6</v>
      </c>
      <c r="J58" s="9">
        <v>9000</v>
      </c>
      <c r="K58" s="10">
        <f t="shared" si="0"/>
        <v>5400</v>
      </c>
      <c r="L58" s="10">
        <f t="shared" si="1"/>
        <v>1620</v>
      </c>
      <c r="M58" s="11">
        <v>0.3</v>
      </c>
      <c r="O58" s="12"/>
    </row>
    <row r="59" spans="1:15" ht="15.75" customHeight="1" x14ac:dyDescent="0.35">
      <c r="A59" s="1"/>
      <c r="B59" s="6" t="s">
        <v>14</v>
      </c>
      <c r="C59" s="6">
        <v>1185732</v>
      </c>
      <c r="D59" s="7">
        <v>44449</v>
      </c>
      <c r="E59" s="6" t="s">
        <v>15</v>
      </c>
      <c r="F59" s="6" t="s">
        <v>16</v>
      </c>
      <c r="G59" s="6" t="s">
        <v>16</v>
      </c>
      <c r="H59" s="6" t="s">
        <v>22</v>
      </c>
      <c r="I59" s="8">
        <v>0.65</v>
      </c>
      <c r="J59" s="9">
        <v>10000</v>
      </c>
      <c r="K59" s="10">
        <f t="shared" si="0"/>
        <v>6500</v>
      </c>
      <c r="L59" s="10">
        <f t="shared" si="1"/>
        <v>1625</v>
      </c>
      <c r="M59" s="11">
        <v>0.25</v>
      </c>
      <c r="O59" s="12"/>
    </row>
    <row r="60" spans="1:15" ht="15.75" customHeight="1" x14ac:dyDescent="0.35">
      <c r="A60" s="1"/>
      <c r="B60" s="6" t="s">
        <v>14</v>
      </c>
      <c r="C60" s="6">
        <v>1185732</v>
      </c>
      <c r="D60" s="7">
        <v>44481</v>
      </c>
      <c r="E60" s="6" t="s">
        <v>15</v>
      </c>
      <c r="F60" s="6" t="s">
        <v>16</v>
      </c>
      <c r="G60" s="6" t="s">
        <v>16</v>
      </c>
      <c r="H60" s="6" t="s">
        <v>17</v>
      </c>
      <c r="I60" s="8">
        <v>0.65</v>
      </c>
      <c r="J60" s="9">
        <v>11750</v>
      </c>
      <c r="K60" s="10">
        <f t="shared" si="0"/>
        <v>7637.5</v>
      </c>
      <c r="L60" s="10">
        <f t="shared" si="1"/>
        <v>3818.75</v>
      </c>
      <c r="M60" s="11">
        <v>0.5</v>
      </c>
      <c r="O60" s="12"/>
    </row>
    <row r="61" spans="1:15" ht="15.75" customHeight="1" x14ac:dyDescent="0.35">
      <c r="A61" s="1"/>
      <c r="B61" s="6" t="s">
        <v>14</v>
      </c>
      <c r="C61" s="6">
        <v>1185732</v>
      </c>
      <c r="D61" s="7">
        <v>44481</v>
      </c>
      <c r="E61" s="6" t="s">
        <v>15</v>
      </c>
      <c r="F61" s="6" t="s">
        <v>16</v>
      </c>
      <c r="G61" s="6" t="s">
        <v>16</v>
      </c>
      <c r="H61" s="6" t="s">
        <v>18</v>
      </c>
      <c r="I61" s="8">
        <v>0.55000000000000004</v>
      </c>
      <c r="J61" s="9">
        <v>10000</v>
      </c>
      <c r="K61" s="10">
        <f t="shared" si="0"/>
        <v>5500</v>
      </c>
      <c r="L61" s="10">
        <f t="shared" si="1"/>
        <v>1650</v>
      </c>
      <c r="M61" s="11">
        <v>0.3</v>
      </c>
      <c r="O61" s="12"/>
    </row>
    <row r="62" spans="1:15" ht="15.75" customHeight="1" x14ac:dyDescent="0.35">
      <c r="A62" s="1"/>
      <c r="B62" s="6" t="s">
        <v>14</v>
      </c>
      <c r="C62" s="6">
        <v>1185732</v>
      </c>
      <c r="D62" s="7">
        <v>44481</v>
      </c>
      <c r="E62" s="6" t="s">
        <v>15</v>
      </c>
      <c r="F62" s="6" t="s">
        <v>16</v>
      </c>
      <c r="G62" s="6" t="s">
        <v>16</v>
      </c>
      <c r="H62" s="6" t="s">
        <v>19</v>
      </c>
      <c r="I62" s="8">
        <v>0.55000000000000004</v>
      </c>
      <c r="J62" s="9">
        <v>9000</v>
      </c>
      <c r="K62" s="10">
        <f t="shared" si="0"/>
        <v>4950</v>
      </c>
      <c r="L62" s="10">
        <f t="shared" si="1"/>
        <v>1732.5</v>
      </c>
      <c r="M62" s="11">
        <v>0.35</v>
      </c>
      <c r="O62" s="12"/>
    </row>
    <row r="63" spans="1:15" ht="15.75" customHeight="1" x14ac:dyDescent="0.35">
      <c r="A63" s="1"/>
      <c r="B63" s="6" t="s">
        <v>14</v>
      </c>
      <c r="C63" s="6">
        <v>1185732</v>
      </c>
      <c r="D63" s="7">
        <v>44481</v>
      </c>
      <c r="E63" s="6" t="s">
        <v>15</v>
      </c>
      <c r="F63" s="6" t="s">
        <v>16</v>
      </c>
      <c r="G63" s="6" t="s">
        <v>16</v>
      </c>
      <c r="H63" s="6" t="s">
        <v>20</v>
      </c>
      <c r="I63" s="8">
        <v>0.55000000000000004</v>
      </c>
      <c r="J63" s="9">
        <v>8750</v>
      </c>
      <c r="K63" s="10">
        <f t="shared" si="0"/>
        <v>4812.5</v>
      </c>
      <c r="L63" s="10">
        <f t="shared" si="1"/>
        <v>1684.375</v>
      </c>
      <c r="M63" s="11">
        <v>0.35</v>
      </c>
      <c r="O63" s="12"/>
    </row>
    <row r="64" spans="1:15" ht="15.75" customHeight="1" x14ac:dyDescent="0.35">
      <c r="A64" s="1"/>
      <c r="B64" s="6" t="s">
        <v>14</v>
      </c>
      <c r="C64" s="6">
        <v>1185732</v>
      </c>
      <c r="D64" s="7">
        <v>44481</v>
      </c>
      <c r="E64" s="6" t="s">
        <v>15</v>
      </c>
      <c r="F64" s="6" t="s">
        <v>16</v>
      </c>
      <c r="G64" s="6" t="s">
        <v>16</v>
      </c>
      <c r="H64" s="6" t="s">
        <v>21</v>
      </c>
      <c r="I64" s="8">
        <v>0.65</v>
      </c>
      <c r="J64" s="9">
        <v>8750</v>
      </c>
      <c r="K64" s="10">
        <f t="shared" si="0"/>
        <v>5687.5</v>
      </c>
      <c r="L64" s="10">
        <f t="shared" si="1"/>
        <v>1706.25</v>
      </c>
      <c r="M64" s="11">
        <v>0.3</v>
      </c>
      <c r="O64" s="12"/>
    </row>
    <row r="65" spans="1:15" ht="15.75" customHeight="1" x14ac:dyDescent="0.35">
      <c r="A65" s="1"/>
      <c r="B65" s="6" t="s">
        <v>14</v>
      </c>
      <c r="C65" s="6">
        <v>1185732</v>
      </c>
      <c r="D65" s="7">
        <v>44481</v>
      </c>
      <c r="E65" s="6" t="s">
        <v>15</v>
      </c>
      <c r="F65" s="6" t="s">
        <v>16</v>
      </c>
      <c r="G65" s="6" t="s">
        <v>16</v>
      </c>
      <c r="H65" s="6" t="s">
        <v>22</v>
      </c>
      <c r="I65" s="8">
        <v>0.7</v>
      </c>
      <c r="J65" s="9">
        <v>10000</v>
      </c>
      <c r="K65" s="10">
        <f t="shared" si="0"/>
        <v>7000</v>
      </c>
      <c r="L65" s="10">
        <f t="shared" si="1"/>
        <v>1750</v>
      </c>
      <c r="M65" s="11">
        <v>0.25</v>
      </c>
      <c r="O65" s="12"/>
    </row>
    <row r="66" spans="1:15" ht="15.75" customHeight="1" x14ac:dyDescent="0.35">
      <c r="A66" s="1"/>
      <c r="B66" s="6" t="s">
        <v>14</v>
      </c>
      <c r="C66" s="6">
        <v>1185732</v>
      </c>
      <c r="D66" s="7">
        <v>44511</v>
      </c>
      <c r="E66" s="6" t="s">
        <v>15</v>
      </c>
      <c r="F66" s="6" t="s">
        <v>16</v>
      </c>
      <c r="G66" s="6" t="s">
        <v>16</v>
      </c>
      <c r="H66" s="6" t="s">
        <v>17</v>
      </c>
      <c r="I66" s="8">
        <v>0.65</v>
      </c>
      <c r="J66" s="9">
        <v>11500</v>
      </c>
      <c r="K66" s="10">
        <f t="shared" si="0"/>
        <v>7475</v>
      </c>
      <c r="L66" s="10">
        <f t="shared" si="1"/>
        <v>3737.5</v>
      </c>
      <c r="M66" s="11">
        <v>0.5</v>
      </c>
      <c r="O66" s="12"/>
    </row>
    <row r="67" spans="1:15" ht="15.75" customHeight="1" x14ac:dyDescent="0.35">
      <c r="A67" s="1"/>
      <c r="B67" s="6" t="s">
        <v>14</v>
      </c>
      <c r="C67" s="6">
        <v>1185732</v>
      </c>
      <c r="D67" s="7">
        <v>44511</v>
      </c>
      <c r="E67" s="6" t="s">
        <v>15</v>
      </c>
      <c r="F67" s="6" t="s">
        <v>16</v>
      </c>
      <c r="G67" s="6" t="s">
        <v>16</v>
      </c>
      <c r="H67" s="6" t="s">
        <v>18</v>
      </c>
      <c r="I67" s="8">
        <v>0.55000000000000004</v>
      </c>
      <c r="J67" s="9">
        <v>9750</v>
      </c>
      <c r="K67" s="10">
        <f t="shared" si="0"/>
        <v>5362.5</v>
      </c>
      <c r="L67" s="10">
        <f t="shared" si="1"/>
        <v>1608.75</v>
      </c>
      <c r="M67" s="11">
        <v>0.3</v>
      </c>
      <c r="O67" s="12"/>
    </row>
    <row r="68" spans="1:15" ht="15.75" customHeight="1" x14ac:dyDescent="0.35">
      <c r="A68" s="1"/>
      <c r="B68" s="6" t="s">
        <v>14</v>
      </c>
      <c r="C68" s="6">
        <v>1185732</v>
      </c>
      <c r="D68" s="7">
        <v>44511</v>
      </c>
      <c r="E68" s="6" t="s">
        <v>15</v>
      </c>
      <c r="F68" s="6" t="s">
        <v>16</v>
      </c>
      <c r="G68" s="6" t="s">
        <v>16</v>
      </c>
      <c r="H68" s="6" t="s">
        <v>19</v>
      </c>
      <c r="I68" s="8">
        <v>0.55000000000000004</v>
      </c>
      <c r="J68" s="9">
        <v>9200</v>
      </c>
      <c r="K68" s="10">
        <f t="shared" si="0"/>
        <v>5060</v>
      </c>
      <c r="L68" s="10">
        <f t="shared" si="1"/>
        <v>1771</v>
      </c>
      <c r="M68" s="11">
        <v>0.35</v>
      </c>
      <c r="O68" s="12"/>
    </row>
    <row r="69" spans="1:15" ht="15.75" customHeight="1" x14ac:dyDescent="0.35">
      <c r="A69" s="1"/>
      <c r="B69" s="6" t="s">
        <v>14</v>
      </c>
      <c r="C69" s="6">
        <v>1185732</v>
      </c>
      <c r="D69" s="7">
        <v>44511</v>
      </c>
      <c r="E69" s="6" t="s">
        <v>15</v>
      </c>
      <c r="F69" s="6" t="s">
        <v>16</v>
      </c>
      <c r="G69" s="6" t="s">
        <v>16</v>
      </c>
      <c r="H69" s="6" t="s">
        <v>20</v>
      </c>
      <c r="I69" s="8">
        <v>0.55000000000000004</v>
      </c>
      <c r="J69" s="9">
        <v>9000</v>
      </c>
      <c r="K69" s="10">
        <f t="shared" si="0"/>
        <v>4950</v>
      </c>
      <c r="L69" s="10">
        <f t="shared" si="1"/>
        <v>1732.5</v>
      </c>
      <c r="M69" s="11">
        <v>0.35</v>
      </c>
      <c r="O69" s="12"/>
    </row>
    <row r="70" spans="1:15" ht="15.75" customHeight="1" x14ac:dyDescent="0.35">
      <c r="A70" s="1"/>
      <c r="B70" s="6" t="s">
        <v>14</v>
      </c>
      <c r="C70" s="6">
        <v>1185732</v>
      </c>
      <c r="D70" s="7">
        <v>44511</v>
      </c>
      <c r="E70" s="6" t="s">
        <v>15</v>
      </c>
      <c r="F70" s="6" t="s">
        <v>16</v>
      </c>
      <c r="G70" s="6" t="s">
        <v>16</v>
      </c>
      <c r="H70" s="6" t="s">
        <v>21</v>
      </c>
      <c r="I70" s="8">
        <v>0.65</v>
      </c>
      <c r="J70" s="9">
        <v>8750</v>
      </c>
      <c r="K70" s="10">
        <f t="shared" si="0"/>
        <v>5687.5</v>
      </c>
      <c r="L70" s="10">
        <f t="shared" si="1"/>
        <v>1706.25</v>
      </c>
      <c r="M70" s="11">
        <v>0.3</v>
      </c>
      <c r="O70" s="12"/>
    </row>
    <row r="71" spans="1:15" ht="15.75" customHeight="1" x14ac:dyDescent="0.35">
      <c r="A71" s="1"/>
      <c r="B71" s="6" t="s">
        <v>14</v>
      </c>
      <c r="C71" s="6">
        <v>1185732</v>
      </c>
      <c r="D71" s="7">
        <v>44511</v>
      </c>
      <c r="E71" s="6" t="s">
        <v>15</v>
      </c>
      <c r="F71" s="6" t="s">
        <v>16</v>
      </c>
      <c r="G71" s="6" t="s">
        <v>16</v>
      </c>
      <c r="H71" s="6" t="s">
        <v>22</v>
      </c>
      <c r="I71" s="8">
        <v>0.7</v>
      </c>
      <c r="J71" s="9">
        <v>9750</v>
      </c>
      <c r="K71" s="10">
        <f t="shared" si="0"/>
        <v>6825</v>
      </c>
      <c r="L71" s="10">
        <f t="shared" si="1"/>
        <v>1706.25</v>
      </c>
      <c r="M71" s="11">
        <v>0.25</v>
      </c>
      <c r="O71" s="12"/>
    </row>
    <row r="72" spans="1:15" ht="15.75" customHeight="1" x14ac:dyDescent="0.35">
      <c r="A72" s="1"/>
      <c r="B72" s="6" t="s">
        <v>14</v>
      </c>
      <c r="C72" s="6">
        <v>1185732</v>
      </c>
      <c r="D72" s="7">
        <v>44540</v>
      </c>
      <c r="E72" s="6" t="s">
        <v>15</v>
      </c>
      <c r="F72" s="6" t="s">
        <v>16</v>
      </c>
      <c r="G72" s="6" t="s">
        <v>16</v>
      </c>
      <c r="H72" s="6" t="s">
        <v>17</v>
      </c>
      <c r="I72" s="8">
        <v>0.65</v>
      </c>
      <c r="J72" s="9">
        <v>12000</v>
      </c>
      <c r="K72" s="10">
        <f t="shared" si="0"/>
        <v>7800</v>
      </c>
      <c r="L72" s="10">
        <f t="shared" si="1"/>
        <v>3900</v>
      </c>
      <c r="M72" s="11">
        <v>0.5</v>
      </c>
      <c r="O72" s="12"/>
    </row>
    <row r="73" spans="1:15" ht="15.75" customHeight="1" x14ac:dyDescent="0.35">
      <c r="A73" s="1"/>
      <c r="B73" s="6" t="s">
        <v>14</v>
      </c>
      <c r="C73" s="6">
        <v>1185732</v>
      </c>
      <c r="D73" s="7">
        <v>44540</v>
      </c>
      <c r="E73" s="6" t="s">
        <v>15</v>
      </c>
      <c r="F73" s="6" t="s">
        <v>16</v>
      </c>
      <c r="G73" s="6" t="s">
        <v>16</v>
      </c>
      <c r="H73" s="6" t="s">
        <v>18</v>
      </c>
      <c r="I73" s="8">
        <v>0.55000000000000004</v>
      </c>
      <c r="J73" s="9">
        <v>10000</v>
      </c>
      <c r="K73" s="10">
        <f t="shared" si="0"/>
        <v>5500</v>
      </c>
      <c r="L73" s="10">
        <f t="shared" si="1"/>
        <v>1650</v>
      </c>
      <c r="M73" s="11">
        <v>0.3</v>
      </c>
      <c r="O73" s="12"/>
    </row>
    <row r="74" spans="1:15" ht="15.75" customHeight="1" x14ac:dyDescent="0.35">
      <c r="A74" s="1"/>
      <c r="B74" s="6" t="s">
        <v>14</v>
      </c>
      <c r="C74" s="6">
        <v>1185732</v>
      </c>
      <c r="D74" s="7">
        <v>44540</v>
      </c>
      <c r="E74" s="6" t="s">
        <v>15</v>
      </c>
      <c r="F74" s="6" t="s">
        <v>16</v>
      </c>
      <c r="G74" s="6" t="s">
        <v>16</v>
      </c>
      <c r="H74" s="6" t="s">
        <v>19</v>
      </c>
      <c r="I74" s="8">
        <v>0.55000000000000004</v>
      </c>
      <c r="J74" s="9">
        <v>9500</v>
      </c>
      <c r="K74" s="10">
        <f t="shared" si="0"/>
        <v>5225</v>
      </c>
      <c r="L74" s="10">
        <f t="shared" si="1"/>
        <v>1828.7499999999998</v>
      </c>
      <c r="M74" s="11">
        <v>0.35</v>
      </c>
      <c r="O74" s="12"/>
    </row>
    <row r="75" spans="1:15" ht="15.75" customHeight="1" x14ac:dyDescent="0.35">
      <c r="A75" s="1"/>
      <c r="B75" s="6" t="s">
        <v>14</v>
      </c>
      <c r="C75" s="6">
        <v>1185732</v>
      </c>
      <c r="D75" s="7">
        <v>44540</v>
      </c>
      <c r="E75" s="6" t="s">
        <v>15</v>
      </c>
      <c r="F75" s="6" t="s">
        <v>16</v>
      </c>
      <c r="G75" s="6" t="s">
        <v>16</v>
      </c>
      <c r="H75" s="6" t="s">
        <v>20</v>
      </c>
      <c r="I75" s="8">
        <v>0.55000000000000004</v>
      </c>
      <c r="J75" s="9">
        <v>9000</v>
      </c>
      <c r="K75" s="10">
        <f t="shared" si="0"/>
        <v>4950</v>
      </c>
      <c r="L75" s="10">
        <f t="shared" si="1"/>
        <v>1732.5</v>
      </c>
      <c r="M75" s="11">
        <v>0.35</v>
      </c>
      <c r="O75" s="12"/>
    </row>
    <row r="76" spans="1:15" ht="15.75" customHeight="1" x14ac:dyDescent="0.35">
      <c r="A76" s="1"/>
      <c r="B76" s="6" t="s">
        <v>14</v>
      </c>
      <c r="C76" s="6">
        <v>1185732</v>
      </c>
      <c r="D76" s="7">
        <v>44540</v>
      </c>
      <c r="E76" s="6" t="s">
        <v>15</v>
      </c>
      <c r="F76" s="6" t="s">
        <v>16</v>
      </c>
      <c r="G76" s="6" t="s">
        <v>16</v>
      </c>
      <c r="H76" s="6" t="s">
        <v>21</v>
      </c>
      <c r="I76" s="8">
        <v>0.65</v>
      </c>
      <c r="J76" s="9">
        <v>9000</v>
      </c>
      <c r="K76" s="10">
        <f t="shared" si="0"/>
        <v>5850</v>
      </c>
      <c r="L76" s="10">
        <f t="shared" si="1"/>
        <v>1755</v>
      </c>
      <c r="M76" s="11">
        <v>0.3</v>
      </c>
      <c r="O76" s="12"/>
    </row>
    <row r="77" spans="1:15" ht="15.75" customHeight="1" x14ac:dyDescent="0.35">
      <c r="A77" s="1"/>
      <c r="B77" s="6" t="s">
        <v>14</v>
      </c>
      <c r="C77" s="6">
        <v>1185732</v>
      </c>
      <c r="D77" s="7">
        <v>44540</v>
      </c>
      <c r="E77" s="6" t="s">
        <v>15</v>
      </c>
      <c r="F77" s="6" t="s">
        <v>16</v>
      </c>
      <c r="G77" s="6" t="s">
        <v>16</v>
      </c>
      <c r="H77" s="6" t="s">
        <v>22</v>
      </c>
      <c r="I77" s="8">
        <v>0.7</v>
      </c>
      <c r="J77" s="9">
        <v>10000</v>
      </c>
      <c r="K77" s="10">
        <f t="shared" si="0"/>
        <v>7000</v>
      </c>
      <c r="L77" s="10">
        <f t="shared" si="1"/>
        <v>1750</v>
      </c>
      <c r="M77" s="11">
        <v>0.25</v>
      </c>
      <c r="O77" s="12"/>
    </row>
    <row r="78" spans="1:15" ht="15.75" customHeight="1" x14ac:dyDescent="0.35">
      <c r="A78" s="1"/>
      <c r="B78" s="6" t="s">
        <v>23</v>
      </c>
      <c r="C78" s="6">
        <v>1197831</v>
      </c>
      <c r="D78" s="7">
        <v>44198</v>
      </c>
      <c r="E78" s="6" t="s">
        <v>24</v>
      </c>
      <c r="F78" s="6" t="s">
        <v>25</v>
      </c>
      <c r="G78" s="6" t="s">
        <v>26</v>
      </c>
      <c r="H78" s="6" t="s">
        <v>17</v>
      </c>
      <c r="I78" s="8">
        <v>0.25</v>
      </c>
      <c r="J78" s="9">
        <v>9000</v>
      </c>
      <c r="K78" s="10">
        <f t="shared" si="0"/>
        <v>2250</v>
      </c>
      <c r="L78" s="10">
        <f t="shared" si="1"/>
        <v>787.5</v>
      </c>
      <c r="M78" s="11">
        <v>0.35</v>
      </c>
      <c r="O78" s="12"/>
    </row>
    <row r="79" spans="1:15" ht="15.75" customHeight="1" x14ac:dyDescent="0.35">
      <c r="A79" s="1"/>
      <c r="B79" s="6" t="s">
        <v>23</v>
      </c>
      <c r="C79" s="6">
        <v>1197831</v>
      </c>
      <c r="D79" s="7">
        <v>44198</v>
      </c>
      <c r="E79" s="6" t="s">
        <v>24</v>
      </c>
      <c r="F79" s="6" t="s">
        <v>25</v>
      </c>
      <c r="G79" s="6" t="s">
        <v>26</v>
      </c>
      <c r="H79" s="6" t="s">
        <v>18</v>
      </c>
      <c r="I79" s="8">
        <v>0.35</v>
      </c>
      <c r="J79" s="9">
        <v>9000</v>
      </c>
      <c r="K79" s="10">
        <f t="shared" si="0"/>
        <v>3150</v>
      </c>
      <c r="L79" s="10">
        <f t="shared" si="1"/>
        <v>1102.5</v>
      </c>
      <c r="M79" s="11">
        <v>0.35</v>
      </c>
      <c r="O79" s="12"/>
    </row>
    <row r="80" spans="1:15" ht="15.75" customHeight="1" x14ac:dyDescent="0.35">
      <c r="A80" s="1"/>
      <c r="B80" s="6" t="s">
        <v>23</v>
      </c>
      <c r="C80" s="6">
        <v>1197831</v>
      </c>
      <c r="D80" s="7">
        <v>44198</v>
      </c>
      <c r="E80" s="6" t="s">
        <v>24</v>
      </c>
      <c r="F80" s="6" t="s">
        <v>25</v>
      </c>
      <c r="G80" s="6" t="s">
        <v>26</v>
      </c>
      <c r="H80" s="6" t="s">
        <v>19</v>
      </c>
      <c r="I80" s="8">
        <v>0.35</v>
      </c>
      <c r="J80" s="9">
        <v>7000</v>
      </c>
      <c r="K80" s="10">
        <f t="shared" si="0"/>
        <v>2450</v>
      </c>
      <c r="L80" s="10">
        <f t="shared" si="1"/>
        <v>857.5</v>
      </c>
      <c r="M80" s="11">
        <v>0.35</v>
      </c>
      <c r="O80" s="12"/>
    </row>
    <row r="81" spans="1:15" ht="15.75" customHeight="1" x14ac:dyDescent="0.35">
      <c r="A81" s="1"/>
      <c r="B81" s="6" t="s">
        <v>23</v>
      </c>
      <c r="C81" s="6">
        <v>1197831</v>
      </c>
      <c r="D81" s="7">
        <v>44198</v>
      </c>
      <c r="E81" s="6" t="s">
        <v>24</v>
      </c>
      <c r="F81" s="6" t="s">
        <v>25</v>
      </c>
      <c r="G81" s="6" t="s">
        <v>26</v>
      </c>
      <c r="H81" s="6" t="s">
        <v>20</v>
      </c>
      <c r="I81" s="8">
        <v>0.35</v>
      </c>
      <c r="J81" s="9">
        <v>7000</v>
      </c>
      <c r="K81" s="10">
        <f t="shared" si="0"/>
        <v>2450</v>
      </c>
      <c r="L81" s="10">
        <f t="shared" si="1"/>
        <v>1102.5</v>
      </c>
      <c r="M81" s="11">
        <v>0.45</v>
      </c>
      <c r="O81" s="12"/>
    </row>
    <row r="82" spans="1:15" ht="15.75" customHeight="1" x14ac:dyDescent="0.35">
      <c r="A82" s="1"/>
      <c r="B82" s="6" t="s">
        <v>23</v>
      </c>
      <c r="C82" s="6">
        <v>1197831</v>
      </c>
      <c r="D82" s="7">
        <v>44198</v>
      </c>
      <c r="E82" s="6" t="s">
        <v>24</v>
      </c>
      <c r="F82" s="6" t="s">
        <v>25</v>
      </c>
      <c r="G82" s="6" t="s">
        <v>26</v>
      </c>
      <c r="H82" s="6" t="s">
        <v>21</v>
      </c>
      <c r="I82" s="8">
        <v>0.4</v>
      </c>
      <c r="J82" s="9">
        <v>5500</v>
      </c>
      <c r="K82" s="10">
        <f t="shared" si="0"/>
        <v>2200</v>
      </c>
      <c r="L82" s="10">
        <f t="shared" si="1"/>
        <v>660</v>
      </c>
      <c r="M82" s="11">
        <v>0.3</v>
      </c>
      <c r="O82" s="12"/>
    </row>
    <row r="83" spans="1:15" ht="15.75" customHeight="1" x14ac:dyDescent="0.35">
      <c r="A83" s="1"/>
      <c r="B83" s="6" t="s">
        <v>23</v>
      </c>
      <c r="C83" s="6">
        <v>1197831</v>
      </c>
      <c r="D83" s="7">
        <v>44198</v>
      </c>
      <c r="E83" s="6" t="s">
        <v>24</v>
      </c>
      <c r="F83" s="6" t="s">
        <v>25</v>
      </c>
      <c r="G83" s="6" t="s">
        <v>26</v>
      </c>
      <c r="H83" s="6" t="s">
        <v>22</v>
      </c>
      <c r="I83" s="8">
        <v>0.35</v>
      </c>
      <c r="J83" s="9">
        <v>7000</v>
      </c>
      <c r="K83" s="10">
        <f t="shared" si="0"/>
        <v>2450</v>
      </c>
      <c r="L83" s="10">
        <f t="shared" si="1"/>
        <v>1225</v>
      </c>
      <c r="M83" s="11">
        <v>0.5</v>
      </c>
      <c r="O83" s="12"/>
    </row>
    <row r="84" spans="1:15" ht="15.75" customHeight="1" x14ac:dyDescent="0.35">
      <c r="A84" s="1"/>
      <c r="B84" s="6" t="s">
        <v>23</v>
      </c>
      <c r="C84" s="6">
        <v>1197831</v>
      </c>
      <c r="D84" s="7">
        <v>44228</v>
      </c>
      <c r="E84" s="6" t="s">
        <v>24</v>
      </c>
      <c r="F84" s="6" t="s">
        <v>25</v>
      </c>
      <c r="G84" s="6" t="s">
        <v>26</v>
      </c>
      <c r="H84" s="6" t="s">
        <v>17</v>
      </c>
      <c r="I84" s="8">
        <v>0.25</v>
      </c>
      <c r="J84" s="9">
        <v>8500</v>
      </c>
      <c r="K84" s="10">
        <f t="shared" si="0"/>
        <v>2125</v>
      </c>
      <c r="L84" s="10">
        <f t="shared" si="1"/>
        <v>743.75</v>
      </c>
      <c r="M84" s="11">
        <v>0.35</v>
      </c>
      <c r="O84" s="12"/>
    </row>
    <row r="85" spans="1:15" ht="15.75" customHeight="1" x14ac:dyDescent="0.35">
      <c r="A85" s="1"/>
      <c r="B85" s="6" t="s">
        <v>23</v>
      </c>
      <c r="C85" s="6">
        <v>1197831</v>
      </c>
      <c r="D85" s="7">
        <v>44228</v>
      </c>
      <c r="E85" s="6" t="s">
        <v>24</v>
      </c>
      <c r="F85" s="6" t="s">
        <v>25</v>
      </c>
      <c r="G85" s="6" t="s">
        <v>26</v>
      </c>
      <c r="H85" s="6" t="s">
        <v>18</v>
      </c>
      <c r="I85" s="8">
        <v>0.35</v>
      </c>
      <c r="J85" s="9">
        <v>8500</v>
      </c>
      <c r="K85" s="10">
        <f t="shared" si="0"/>
        <v>2975</v>
      </c>
      <c r="L85" s="10">
        <f t="shared" si="1"/>
        <v>1041.25</v>
      </c>
      <c r="M85" s="11">
        <v>0.35</v>
      </c>
      <c r="O85" s="12"/>
    </row>
    <row r="86" spans="1:15" ht="15.75" customHeight="1" x14ac:dyDescent="0.35">
      <c r="A86" s="1"/>
      <c r="B86" s="6" t="s">
        <v>23</v>
      </c>
      <c r="C86" s="6">
        <v>1197831</v>
      </c>
      <c r="D86" s="7">
        <v>44228</v>
      </c>
      <c r="E86" s="6" t="s">
        <v>24</v>
      </c>
      <c r="F86" s="6" t="s">
        <v>25</v>
      </c>
      <c r="G86" s="6" t="s">
        <v>26</v>
      </c>
      <c r="H86" s="6" t="s">
        <v>19</v>
      </c>
      <c r="I86" s="8">
        <v>0.35</v>
      </c>
      <c r="J86" s="9">
        <v>6750</v>
      </c>
      <c r="K86" s="10">
        <f t="shared" si="0"/>
        <v>2362.5</v>
      </c>
      <c r="L86" s="10">
        <f t="shared" si="1"/>
        <v>826.875</v>
      </c>
      <c r="M86" s="11">
        <v>0.35</v>
      </c>
      <c r="O86" s="12"/>
    </row>
    <row r="87" spans="1:15" ht="15.75" customHeight="1" x14ac:dyDescent="0.35">
      <c r="A87" s="1"/>
      <c r="B87" s="6" t="s">
        <v>23</v>
      </c>
      <c r="C87" s="6">
        <v>1197831</v>
      </c>
      <c r="D87" s="7">
        <v>44228</v>
      </c>
      <c r="E87" s="6" t="s">
        <v>24</v>
      </c>
      <c r="F87" s="6" t="s">
        <v>25</v>
      </c>
      <c r="G87" s="6" t="s">
        <v>26</v>
      </c>
      <c r="H87" s="6" t="s">
        <v>20</v>
      </c>
      <c r="I87" s="8">
        <v>0.35</v>
      </c>
      <c r="J87" s="9">
        <v>6250</v>
      </c>
      <c r="K87" s="10">
        <f t="shared" si="0"/>
        <v>2187.5</v>
      </c>
      <c r="L87" s="10">
        <f t="shared" si="1"/>
        <v>984.375</v>
      </c>
      <c r="M87" s="11">
        <v>0.45</v>
      </c>
      <c r="O87" s="12"/>
    </row>
    <row r="88" spans="1:15" ht="15.75" customHeight="1" x14ac:dyDescent="0.35">
      <c r="A88" s="1"/>
      <c r="B88" s="6" t="s">
        <v>23</v>
      </c>
      <c r="C88" s="6">
        <v>1197831</v>
      </c>
      <c r="D88" s="7">
        <v>44228</v>
      </c>
      <c r="E88" s="6" t="s">
        <v>24</v>
      </c>
      <c r="F88" s="6" t="s">
        <v>25</v>
      </c>
      <c r="G88" s="6" t="s">
        <v>26</v>
      </c>
      <c r="H88" s="6" t="s">
        <v>21</v>
      </c>
      <c r="I88" s="8">
        <v>0.4</v>
      </c>
      <c r="J88" s="9">
        <v>5000</v>
      </c>
      <c r="K88" s="10">
        <f t="shared" si="0"/>
        <v>2000</v>
      </c>
      <c r="L88" s="10">
        <f t="shared" si="1"/>
        <v>600</v>
      </c>
      <c r="M88" s="11">
        <v>0.3</v>
      </c>
      <c r="O88" s="12"/>
    </row>
    <row r="89" spans="1:15" ht="15.75" customHeight="1" x14ac:dyDescent="0.35">
      <c r="A89" s="1"/>
      <c r="B89" s="6" t="s">
        <v>23</v>
      </c>
      <c r="C89" s="6">
        <v>1197831</v>
      </c>
      <c r="D89" s="7">
        <v>44228</v>
      </c>
      <c r="E89" s="6" t="s">
        <v>24</v>
      </c>
      <c r="F89" s="6" t="s">
        <v>25</v>
      </c>
      <c r="G89" s="6" t="s">
        <v>26</v>
      </c>
      <c r="H89" s="6" t="s">
        <v>22</v>
      </c>
      <c r="I89" s="8">
        <v>0.35</v>
      </c>
      <c r="J89" s="9">
        <v>7000</v>
      </c>
      <c r="K89" s="10">
        <f t="shared" si="0"/>
        <v>2450</v>
      </c>
      <c r="L89" s="10">
        <f t="shared" si="1"/>
        <v>1225</v>
      </c>
      <c r="M89" s="11">
        <v>0.5</v>
      </c>
      <c r="O89" s="12"/>
    </row>
    <row r="90" spans="1:15" ht="15.75" customHeight="1" x14ac:dyDescent="0.35">
      <c r="A90" s="1"/>
      <c r="B90" s="6" t="s">
        <v>23</v>
      </c>
      <c r="C90" s="6">
        <v>1197831</v>
      </c>
      <c r="D90" s="7">
        <v>44258</v>
      </c>
      <c r="E90" s="6" t="s">
        <v>24</v>
      </c>
      <c r="F90" s="6" t="s">
        <v>25</v>
      </c>
      <c r="G90" s="6" t="s">
        <v>26</v>
      </c>
      <c r="H90" s="6" t="s">
        <v>17</v>
      </c>
      <c r="I90" s="8">
        <v>0.3</v>
      </c>
      <c r="J90" s="9">
        <v>8750</v>
      </c>
      <c r="K90" s="10">
        <f t="shared" si="0"/>
        <v>2625</v>
      </c>
      <c r="L90" s="10">
        <f t="shared" si="1"/>
        <v>918.74999999999989</v>
      </c>
      <c r="M90" s="11">
        <v>0.35</v>
      </c>
      <c r="O90" s="12"/>
    </row>
    <row r="91" spans="1:15" ht="15.75" customHeight="1" x14ac:dyDescent="0.35">
      <c r="A91" s="1"/>
      <c r="B91" s="6" t="s">
        <v>23</v>
      </c>
      <c r="C91" s="6">
        <v>1197831</v>
      </c>
      <c r="D91" s="7">
        <v>44258</v>
      </c>
      <c r="E91" s="6" t="s">
        <v>24</v>
      </c>
      <c r="F91" s="6" t="s">
        <v>25</v>
      </c>
      <c r="G91" s="6" t="s">
        <v>26</v>
      </c>
      <c r="H91" s="6" t="s">
        <v>18</v>
      </c>
      <c r="I91" s="8">
        <v>0.4</v>
      </c>
      <c r="J91" s="9">
        <v>8750</v>
      </c>
      <c r="K91" s="10">
        <f t="shared" si="0"/>
        <v>3500</v>
      </c>
      <c r="L91" s="10">
        <f t="shared" si="1"/>
        <v>1225</v>
      </c>
      <c r="M91" s="11">
        <v>0.35</v>
      </c>
      <c r="O91" s="12"/>
    </row>
    <row r="92" spans="1:15" ht="15.75" customHeight="1" x14ac:dyDescent="0.35">
      <c r="A92" s="1"/>
      <c r="B92" s="6" t="s">
        <v>23</v>
      </c>
      <c r="C92" s="6">
        <v>1197831</v>
      </c>
      <c r="D92" s="7">
        <v>44258</v>
      </c>
      <c r="E92" s="6" t="s">
        <v>24</v>
      </c>
      <c r="F92" s="6" t="s">
        <v>25</v>
      </c>
      <c r="G92" s="6" t="s">
        <v>26</v>
      </c>
      <c r="H92" s="6" t="s">
        <v>19</v>
      </c>
      <c r="I92" s="8">
        <v>0.35</v>
      </c>
      <c r="J92" s="9">
        <v>7000</v>
      </c>
      <c r="K92" s="10">
        <f t="shared" si="0"/>
        <v>2450</v>
      </c>
      <c r="L92" s="10">
        <f t="shared" si="1"/>
        <v>857.5</v>
      </c>
      <c r="M92" s="11">
        <v>0.35</v>
      </c>
      <c r="O92" s="12"/>
    </row>
    <row r="93" spans="1:15" ht="15.75" customHeight="1" x14ac:dyDescent="0.35">
      <c r="A93" s="1"/>
      <c r="B93" s="6" t="s">
        <v>23</v>
      </c>
      <c r="C93" s="6">
        <v>1197831</v>
      </c>
      <c r="D93" s="7">
        <v>44258</v>
      </c>
      <c r="E93" s="6" t="s">
        <v>24</v>
      </c>
      <c r="F93" s="6" t="s">
        <v>25</v>
      </c>
      <c r="G93" s="6" t="s">
        <v>26</v>
      </c>
      <c r="H93" s="6" t="s">
        <v>20</v>
      </c>
      <c r="I93" s="8">
        <v>0.4</v>
      </c>
      <c r="J93" s="9">
        <v>6000</v>
      </c>
      <c r="K93" s="10">
        <f t="shared" si="0"/>
        <v>2400</v>
      </c>
      <c r="L93" s="10">
        <f t="shared" si="1"/>
        <v>1080</v>
      </c>
      <c r="M93" s="11">
        <v>0.45</v>
      </c>
      <c r="O93" s="12"/>
    </row>
    <row r="94" spans="1:15" ht="15.75" customHeight="1" x14ac:dyDescent="0.35">
      <c r="A94" s="1"/>
      <c r="B94" s="6" t="s">
        <v>23</v>
      </c>
      <c r="C94" s="6">
        <v>1197831</v>
      </c>
      <c r="D94" s="7">
        <v>44258</v>
      </c>
      <c r="E94" s="6" t="s">
        <v>24</v>
      </c>
      <c r="F94" s="6" t="s">
        <v>25</v>
      </c>
      <c r="G94" s="6" t="s">
        <v>26</v>
      </c>
      <c r="H94" s="6" t="s">
        <v>21</v>
      </c>
      <c r="I94" s="8">
        <v>0.45</v>
      </c>
      <c r="J94" s="9">
        <v>5000</v>
      </c>
      <c r="K94" s="10">
        <f t="shared" si="0"/>
        <v>2250</v>
      </c>
      <c r="L94" s="10">
        <f t="shared" si="1"/>
        <v>675</v>
      </c>
      <c r="M94" s="11">
        <v>0.3</v>
      </c>
      <c r="O94" s="12"/>
    </row>
    <row r="95" spans="1:15" ht="15.75" customHeight="1" x14ac:dyDescent="0.35">
      <c r="A95" s="1"/>
      <c r="B95" s="6" t="s">
        <v>23</v>
      </c>
      <c r="C95" s="6">
        <v>1197831</v>
      </c>
      <c r="D95" s="7">
        <v>44258</v>
      </c>
      <c r="E95" s="6" t="s">
        <v>24</v>
      </c>
      <c r="F95" s="6" t="s">
        <v>25</v>
      </c>
      <c r="G95" s="6" t="s">
        <v>26</v>
      </c>
      <c r="H95" s="6" t="s">
        <v>22</v>
      </c>
      <c r="I95" s="8">
        <v>0.4</v>
      </c>
      <c r="J95" s="9">
        <v>6500</v>
      </c>
      <c r="K95" s="10">
        <f t="shared" si="0"/>
        <v>2600</v>
      </c>
      <c r="L95" s="10">
        <f t="shared" si="1"/>
        <v>1300</v>
      </c>
      <c r="M95" s="11">
        <v>0.5</v>
      </c>
      <c r="O95" s="12"/>
    </row>
    <row r="96" spans="1:15" ht="15.75" customHeight="1" x14ac:dyDescent="0.35">
      <c r="A96" s="1"/>
      <c r="B96" s="6" t="s">
        <v>23</v>
      </c>
      <c r="C96" s="6">
        <v>1197831</v>
      </c>
      <c r="D96" s="7">
        <v>44288</v>
      </c>
      <c r="E96" s="6" t="s">
        <v>24</v>
      </c>
      <c r="F96" s="6" t="s">
        <v>25</v>
      </c>
      <c r="G96" s="6" t="s">
        <v>26</v>
      </c>
      <c r="H96" s="6" t="s">
        <v>17</v>
      </c>
      <c r="I96" s="8">
        <v>0.3</v>
      </c>
      <c r="J96" s="9">
        <v>9000</v>
      </c>
      <c r="K96" s="10">
        <f t="shared" si="0"/>
        <v>2700</v>
      </c>
      <c r="L96" s="10">
        <f t="shared" si="1"/>
        <v>944.99999999999989</v>
      </c>
      <c r="M96" s="11">
        <v>0.35</v>
      </c>
      <c r="O96" s="12"/>
    </row>
    <row r="97" spans="1:15" ht="15.75" customHeight="1" x14ac:dyDescent="0.35">
      <c r="A97" s="1"/>
      <c r="B97" s="6" t="s">
        <v>23</v>
      </c>
      <c r="C97" s="6">
        <v>1197831</v>
      </c>
      <c r="D97" s="7">
        <v>44288</v>
      </c>
      <c r="E97" s="6" t="s">
        <v>24</v>
      </c>
      <c r="F97" s="6" t="s">
        <v>25</v>
      </c>
      <c r="G97" s="6" t="s">
        <v>26</v>
      </c>
      <c r="H97" s="6" t="s">
        <v>18</v>
      </c>
      <c r="I97" s="8">
        <v>0.4</v>
      </c>
      <c r="J97" s="9">
        <v>9000</v>
      </c>
      <c r="K97" s="10">
        <f t="shared" si="0"/>
        <v>3600</v>
      </c>
      <c r="L97" s="10">
        <f t="shared" si="1"/>
        <v>1260</v>
      </c>
      <c r="M97" s="11">
        <v>0.35</v>
      </c>
      <c r="O97" s="12"/>
    </row>
    <row r="98" spans="1:15" ht="15.75" customHeight="1" x14ac:dyDescent="0.35">
      <c r="A98" s="1"/>
      <c r="B98" s="6" t="s">
        <v>23</v>
      </c>
      <c r="C98" s="6">
        <v>1197831</v>
      </c>
      <c r="D98" s="7">
        <v>44288</v>
      </c>
      <c r="E98" s="6" t="s">
        <v>24</v>
      </c>
      <c r="F98" s="6" t="s">
        <v>25</v>
      </c>
      <c r="G98" s="6" t="s">
        <v>26</v>
      </c>
      <c r="H98" s="6" t="s">
        <v>19</v>
      </c>
      <c r="I98" s="8">
        <v>0.35</v>
      </c>
      <c r="J98" s="9">
        <v>7250</v>
      </c>
      <c r="K98" s="10">
        <f t="shared" si="0"/>
        <v>2537.5</v>
      </c>
      <c r="L98" s="10">
        <f t="shared" si="1"/>
        <v>888.125</v>
      </c>
      <c r="M98" s="11">
        <v>0.35</v>
      </c>
      <c r="O98" s="12"/>
    </row>
    <row r="99" spans="1:15" ht="15.75" customHeight="1" x14ac:dyDescent="0.35">
      <c r="A99" s="1"/>
      <c r="B99" s="6" t="s">
        <v>23</v>
      </c>
      <c r="C99" s="6">
        <v>1197831</v>
      </c>
      <c r="D99" s="7">
        <v>44288</v>
      </c>
      <c r="E99" s="6" t="s">
        <v>24</v>
      </c>
      <c r="F99" s="6" t="s">
        <v>25</v>
      </c>
      <c r="G99" s="6" t="s">
        <v>26</v>
      </c>
      <c r="H99" s="6" t="s">
        <v>20</v>
      </c>
      <c r="I99" s="8">
        <v>0.4</v>
      </c>
      <c r="J99" s="9">
        <v>6250</v>
      </c>
      <c r="K99" s="10">
        <f t="shared" si="0"/>
        <v>2500</v>
      </c>
      <c r="L99" s="10">
        <f t="shared" si="1"/>
        <v>1125</v>
      </c>
      <c r="M99" s="11">
        <v>0.45</v>
      </c>
      <c r="O99" s="12"/>
    </row>
    <row r="100" spans="1:15" ht="15.75" customHeight="1" x14ac:dyDescent="0.35">
      <c r="A100" s="1"/>
      <c r="B100" s="6" t="s">
        <v>23</v>
      </c>
      <c r="C100" s="6">
        <v>1197831</v>
      </c>
      <c r="D100" s="7">
        <v>44288</v>
      </c>
      <c r="E100" s="6" t="s">
        <v>24</v>
      </c>
      <c r="F100" s="6" t="s">
        <v>25</v>
      </c>
      <c r="G100" s="6" t="s">
        <v>26</v>
      </c>
      <c r="H100" s="6" t="s">
        <v>21</v>
      </c>
      <c r="I100" s="8">
        <v>0.45</v>
      </c>
      <c r="J100" s="9">
        <v>5250</v>
      </c>
      <c r="K100" s="10">
        <f t="shared" si="0"/>
        <v>2362.5</v>
      </c>
      <c r="L100" s="10">
        <f t="shared" si="1"/>
        <v>708.75</v>
      </c>
      <c r="M100" s="11">
        <v>0.3</v>
      </c>
      <c r="O100" s="12"/>
    </row>
    <row r="101" spans="1:15" ht="15.75" customHeight="1" x14ac:dyDescent="0.35">
      <c r="A101" s="1"/>
      <c r="B101" s="6" t="s">
        <v>23</v>
      </c>
      <c r="C101" s="6">
        <v>1197831</v>
      </c>
      <c r="D101" s="7">
        <v>44288</v>
      </c>
      <c r="E101" s="6" t="s">
        <v>24</v>
      </c>
      <c r="F101" s="6" t="s">
        <v>25</v>
      </c>
      <c r="G101" s="6" t="s">
        <v>26</v>
      </c>
      <c r="H101" s="6" t="s">
        <v>22</v>
      </c>
      <c r="I101" s="8">
        <v>0.4</v>
      </c>
      <c r="J101" s="9">
        <v>8000</v>
      </c>
      <c r="K101" s="10">
        <f t="shared" si="0"/>
        <v>3200</v>
      </c>
      <c r="L101" s="10">
        <f t="shared" si="1"/>
        <v>1600</v>
      </c>
      <c r="M101" s="11">
        <v>0.5</v>
      </c>
      <c r="O101" s="12"/>
    </row>
    <row r="102" spans="1:15" ht="15.75" customHeight="1" x14ac:dyDescent="0.35">
      <c r="A102" s="1"/>
      <c r="B102" s="6" t="s">
        <v>23</v>
      </c>
      <c r="C102" s="6">
        <v>1197831</v>
      </c>
      <c r="D102" s="7">
        <v>44318</v>
      </c>
      <c r="E102" s="6" t="s">
        <v>24</v>
      </c>
      <c r="F102" s="6" t="s">
        <v>25</v>
      </c>
      <c r="G102" s="6" t="s">
        <v>26</v>
      </c>
      <c r="H102" s="6" t="s">
        <v>17</v>
      </c>
      <c r="I102" s="8">
        <v>0.3</v>
      </c>
      <c r="J102" s="9">
        <v>9250</v>
      </c>
      <c r="K102" s="10">
        <f t="shared" si="0"/>
        <v>2775</v>
      </c>
      <c r="L102" s="10">
        <f t="shared" si="1"/>
        <v>971.24999999999989</v>
      </c>
      <c r="M102" s="11">
        <v>0.35</v>
      </c>
      <c r="O102" s="12"/>
    </row>
    <row r="103" spans="1:15" ht="15.75" customHeight="1" x14ac:dyDescent="0.35">
      <c r="A103" s="1"/>
      <c r="B103" s="6" t="s">
        <v>23</v>
      </c>
      <c r="C103" s="6">
        <v>1197831</v>
      </c>
      <c r="D103" s="7">
        <v>44318</v>
      </c>
      <c r="E103" s="6" t="s">
        <v>24</v>
      </c>
      <c r="F103" s="6" t="s">
        <v>25</v>
      </c>
      <c r="G103" s="6" t="s">
        <v>26</v>
      </c>
      <c r="H103" s="6" t="s">
        <v>18</v>
      </c>
      <c r="I103" s="8">
        <v>0.4</v>
      </c>
      <c r="J103" s="9">
        <v>9250</v>
      </c>
      <c r="K103" s="10">
        <f t="shared" si="0"/>
        <v>3700</v>
      </c>
      <c r="L103" s="10">
        <f t="shared" si="1"/>
        <v>1295</v>
      </c>
      <c r="M103" s="11">
        <v>0.35</v>
      </c>
      <c r="O103" s="12"/>
    </row>
    <row r="104" spans="1:15" ht="15.75" customHeight="1" x14ac:dyDescent="0.35">
      <c r="A104" s="1"/>
      <c r="B104" s="6" t="s">
        <v>23</v>
      </c>
      <c r="C104" s="6">
        <v>1197831</v>
      </c>
      <c r="D104" s="7">
        <v>44318</v>
      </c>
      <c r="E104" s="6" t="s">
        <v>24</v>
      </c>
      <c r="F104" s="6" t="s">
        <v>25</v>
      </c>
      <c r="G104" s="6" t="s">
        <v>26</v>
      </c>
      <c r="H104" s="6" t="s">
        <v>19</v>
      </c>
      <c r="I104" s="8">
        <v>0.35</v>
      </c>
      <c r="J104" s="9">
        <v>7750</v>
      </c>
      <c r="K104" s="10">
        <f t="shared" si="0"/>
        <v>2712.5</v>
      </c>
      <c r="L104" s="10">
        <f t="shared" si="1"/>
        <v>949.37499999999989</v>
      </c>
      <c r="M104" s="11">
        <v>0.35</v>
      </c>
      <c r="O104" s="12"/>
    </row>
    <row r="105" spans="1:15" ht="15.75" customHeight="1" x14ac:dyDescent="0.35">
      <c r="A105" s="1"/>
      <c r="B105" s="6" t="s">
        <v>23</v>
      </c>
      <c r="C105" s="6">
        <v>1197831</v>
      </c>
      <c r="D105" s="7">
        <v>44318</v>
      </c>
      <c r="E105" s="6" t="s">
        <v>24</v>
      </c>
      <c r="F105" s="6" t="s">
        <v>25</v>
      </c>
      <c r="G105" s="6" t="s">
        <v>26</v>
      </c>
      <c r="H105" s="6" t="s">
        <v>20</v>
      </c>
      <c r="I105" s="8">
        <v>0.4</v>
      </c>
      <c r="J105" s="9">
        <v>7000</v>
      </c>
      <c r="K105" s="10">
        <f t="shared" si="0"/>
        <v>2800</v>
      </c>
      <c r="L105" s="10">
        <f t="shared" si="1"/>
        <v>1260</v>
      </c>
      <c r="M105" s="11">
        <v>0.45</v>
      </c>
      <c r="O105" s="12"/>
    </row>
    <row r="106" spans="1:15" ht="15.75" customHeight="1" x14ac:dyDescent="0.35">
      <c r="A106" s="1"/>
      <c r="B106" s="6" t="s">
        <v>23</v>
      </c>
      <c r="C106" s="6">
        <v>1197831</v>
      </c>
      <c r="D106" s="7">
        <v>44318</v>
      </c>
      <c r="E106" s="6" t="s">
        <v>24</v>
      </c>
      <c r="F106" s="6" t="s">
        <v>25</v>
      </c>
      <c r="G106" s="6" t="s">
        <v>26</v>
      </c>
      <c r="H106" s="6" t="s">
        <v>21</v>
      </c>
      <c r="I106" s="8">
        <v>0.45</v>
      </c>
      <c r="J106" s="9">
        <v>6000</v>
      </c>
      <c r="K106" s="10">
        <f t="shared" si="0"/>
        <v>2700</v>
      </c>
      <c r="L106" s="10">
        <f t="shared" si="1"/>
        <v>810</v>
      </c>
      <c r="M106" s="11">
        <v>0.3</v>
      </c>
      <c r="O106" s="12"/>
    </row>
    <row r="107" spans="1:15" ht="15.75" customHeight="1" x14ac:dyDescent="0.35">
      <c r="A107" s="1"/>
      <c r="B107" s="6" t="s">
        <v>23</v>
      </c>
      <c r="C107" s="6">
        <v>1197831</v>
      </c>
      <c r="D107" s="7">
        <v>44318</v>
      </c>
      <c r="E107" s="6" t="s">
        <v>24</v>
      </c>
      <c r="F107" s="6" t="s">
        <v>25</v>
      </c>
      <c r="G107" s="6" t="s">
        <v>26</v>
      </c>
      <c r="H107" s="6" t="s">
        <v>22</v>
      </c>
      <c r="I107" s="8">
        <v>0.4</v>
      </c>
      <c r="J107" s="9">
        <v>9500</v>
      </c>
      <c r="K107" s="10">
        <f t="shared" si="0"/>
        <v>3800</v>
      </c>
      <c r="L107" s="10">
        <f t="shared" si="1"/>
        <v>1900</v>
      </c>
      <c r="M107" s="11">
        <v>0.5</v>
      </c>
      <c r="O107" s="12"/>
    </row>
    <row r="108" spans="1:15" ht="15.75" customHeight="1" x14ac:dyDescent="0.35">
      <c r="A108" s="1"/>
      <c r="B108" s="6" t="s">
        <v>23</v>
      </c>
      <c r="C108" s="6">
        <v>1197831</v>
      </c>
      <c r="D108" s="7">
        <v>44348</v>
      </c>
      <c r="E108" s="6" t="s">
        <v>24</v>
      </c>
      <c r="F108" s="6" t="s">
        <v>25</v>
      </c>
      <c r="G108" s="6" t="s">
        <v>26</v>
      </c>
      <c r="H108" s="6" t="s">
        <v>17</v>
      </c>
      <c r="I108" s="8">
        <v>0.4</v>
      </c>
      <c r="J108" s="9">
        <v>9500</v>
      </c>
      <c r="K108" s="10">
        <f t="shared" si="0"/>
        <v>3800</v>
      </c>
      <c r="L108" s="10">
        <f t="shared" si="1"/>
        <v>1330</v>
      </c>
      <c r="M108" s="11">
        <v>0.35</v>
      </c>
      <c r="O108" s="12"/>
    </row>
    <row r="109" spans="1:15" ht="15.75" customHeight="1" x14ac:dyDescent="0.35">
      <c r="A109" s="1"/>
      <c r="B109" s="6" t="s">
        <v>23</v>
      </c>
      <c r="C109" s="6">
        <v>1197831</v>
      </c>
      <c r="D109" s="7">
        <v>44348</v>
      </c>
      <c r="E109" s="6" t="s">
        <v>24</v>
      </c>
      <c r="F109" s="6" t="s">
        <v>25</v>
      </c>
      <c r="G109" s="6" t="s">
        <v>26</v>
      </c>
      <c r="H109" s="6" t="s">
        <v>18</v>
      </c>
      <c r="I109" s="8">
        <v>0.45</v>
      </c>
      <c r="J109" s="9">
        <v>9500</v>
      </c>
      <c r="K109" s="10">
        <f t="shared" si="0"/>
        <v>4275</v>
      </c>
      <c r="L109" s="10">
        <f t="shared" si="1"/>
        <v>1496.25</v>
      </c>
      <c r="M109" s="11">
        <v>0.35</v>
      </c>
      <c r="O109" s="12"/>
    </row>
    <row r="110" spans="1:15" ht="15.75" customHeight="1" x14ac:dyDescent="0.35">
      <c r="A110" s="1"/>
      <c r="B110" s="6" t="s">
        <v>23</v>
      </c>
      <c r="C110" s="6">
        <v>1197831</v>
      </c>
      <c r="D110" s="7">
        <v>44348</v>
      </c>
      <c r="E110" s="6" t="s">
        <v>24</v>
      </c>
      <c r="F110" s="6" t="s">
        <v>25</v>
      </c>
      <c r="G110" s="6" t="s">
        <v>26</v>
      </c>
      <c r="H110" s="6" t="s">
        <v>19</v>
      </c>
      <c r="I110" s="8">
        <v>0.4</v>
      </c>
      <c r="J110" s="9">
        <v>8000</v>
      </c>
      <c r="K110" s="10">
        <f t="shared" si="0"/>
        <v>3200</v>
      </c>
      <c r="L110" s="10">
        <f t="shared" si="1"/>
        <v>1120</v>
      </c>
      <c r="M110" s="11">
        <v>0.35</v>
      </c>
      <c r="O110" s="12"/>
    </row>
    <row r="111" spans="1:15" ht="15.75" customHeight="1" x14ac:dyDescent="0.35">
      <c r="A111" s="1"/>
      <c r="B111" s="6" t="s">
        <v>23</v>
      </c>
      <c r="C111" s="6">
        <v>1197831</v>
      </c>
      <c r="D111" s="7">
        <v>44348</v>
      </c>
      <c r="E111" s="6" t="s">
        <v>24</v>
      </c>
      <c r="F111" s="6" t="s">
        <v>25</v>
      </c>
      <c r="G111" s="6" t="s">
        <v>26</v>
      </c>
      <c r="H111" s="6" t="s">
        <v>20</v>
      </c>
      <c r="I111" s="8">
        <v>0.4</v>
      </c>
      <c r="J111" s="9">
        <v>7500</v>
      </c>
      <c r="K111" s="10">
        <f t="shared" si="0"/>
        <v>3000</v>
      </c>
      <c r="L111" s="10">
        <f t="shared" si="1"/>
        <v>1350</v>
      </c>
      <c r="M111" s="11">
        <v>0.45</v>
      </c>
      <c r="O111" s="12"/>
    </row>
    <row r="112" spans="1:15" ht="15.75" customHeight="1" x14ac:dyDescent="0.35">
      <c r="A112" s="1"/>
      <c r="B112" s="6" t="s">
        <v>23</v>
      </c>
      <c r="C112" s="6">
        <v>1197831</v>
      </c>
      <c r="D112" s="7">
        <v>44348</v>
      </c>
      <c r="E112" s="6" t="s">
        <v>24</v>
      </c>
      <c r="F112" s="6" t="s">
        <v>25</v>
      </c>
      <c r="G112" s="6" t="s">
        <v>26</v>
      </c>
      <c r="H112" s="6" t="s">
        <v>21</v>
      </c>
      <c r="I112" s="8">
        <v>0.45</v>
      </c>
      <c r="J112" s="9">
        <v>6500</v>
      </c>
      <c r="K112" s="10">
        <f t="shared" si="0"/>
        <v>2925</v>
      </c>
      <c r="L112" s="10">
        <f t="shared" si="1"/>
        <v>877.5</v>
      </c>
      <c r="M112" s="11">
        <v>0.3</v>
      </c>
      <c r="O112" s="12"/>
    </row>
    <row r="113" spans="1:15" ht="15.75" customHeight="1" x14ac:dyDescent="0.35">
      <c r="A113" s="1"/>
      <c r="B113" s="6" t="s">
        <v>23</v>
      </c>
      <c r="C113" s="6">
        <v>1197831</v>
      </c>
      <c r="D113" s="7">
        <v>44348</v>
      </c>
      <c r="E113" s="6" t="s">
        <v>24</v>
      </c>
      <c r="F113" s="6" t="s">
        <v>25</v>
      </c>
      <c r="G113" s="6" t="s">
        <v>26</v>
      </c>
      <c r="H113" s="6" t="s">
        <v>22</v>
      </c>
      <c r="I113" s="8">
        <v>0.5</v>
      </c>
      <c r="J113" s="9">
        <v>10000</v>
      </c>
      <c r="K113" s="10">
        <f t="shared" si="0"/>
        <v>5000</v>
      </c>
      <c r="L113" s="10">
        <f t="shared" si="1"/>
        <v>2500</v>
      </c>
      <c r="M113" s="11">
        <v>0.5</v>
      </c>
      <c r="O113" s="12"/>
    </row>
    <row r="114" spans="1:15" ht="15.75" customHeight="1" x14ac:dyDescent="0.35">
      <c r="A114" s="1"/>
      <c r="B114" s="6" t="s">
        <v>23</v>
      </c>
      <c r="C114" s="6">
        <v>1197831</v>
      </c>
      <c r="D114" s="7">
        <v>44380</v>
      </c>
      <c r="E114" s="6" t="s">
        <v>24</v>
      </c>
      <c r="F114" s="6" t="s">
        <v>25</v>
      </c>
      <c r="G114" s="6" t="s">
        <v>26</v>
      </c>
      <c r="H114" s="6" t="s">
        <v>17</v>
      </c>
      <c r="I114" s="8">
        <v>0.4</v>
      </c>
      <c r="J114" s="9">
        <v>9500</v>
      </c>
      <c r="K114" s="10">
        <f t="shared" si="0"/>
        <v>3800</v>
      </c>
      <c r="L114" s="10">
        <f t="shared" si="1"/>
        <v>1330</v>
      </c>
      <c r="M114" s="11">
        <v>0.35</v>
      </c>
      <c r="O114" s="12"/>
    </row>
    <row r="115" spans="1:15" ht="15.75" customHeight="1" x14ac:dyDescent="0.35">
      <c r="A115" s="1"/>
      <c r="B115" s="6" t="s">
        <v>23</v>
      </c>
      <c r="C115" s="6">
        <v>1197831</v>
      </c>
      <c r="D115" s="7">
        <v>44380</v>
      </c>
      <c r="E115" s="6" t="s">
        <v>24</v>
      </c>
      <c r="F115" s="6" t="s">
        <v>25</v>
      </c>
      <c r="G115" s="6" t="s">
        <v>26</v>
      </c>
      <c r="H115" s="6" t="s">
        <v>18</v>
      </c>
      <c r="I115" s="8">
        <v>0.45</v>
      </c>
      <c r="J115" s="9">
        <v>9500</v>
      </c>
      <c r="K115" s="10">
        <f t="shared" si="0"/>
        <v>4275</v>
      </c>
      <c r="L115" s="10">
        <f t="shared" si="1"/>
        <v>1496.25</v>
      </c>
      <c r="M115" s="11">
        <v>0.35</v>
      </c>
      <c r="O115" s="12"/>
    </row>
    <row r="116" spans="1:15" ht="15.75" customHeight="1" x14ac:dyDescent="0.35">
      <c r="A116" s="1"/>
      <c r="B116" s="6" t="s">
        <v>23</v>
      </c>
      <c r="C116" s="6">
        <v>1197831</v>
      </c>
      <c r="D116" s="7">
        <v>44380</v>
      </c>
      <c r="E116" s="6" t="s">
        <v>24</v>
      </c>
      <c r="F116" s="6" t="s">
        <v>25</v>
      </c>
      <c r="G116" s="6" t="s">
        <v>26</v>
      </c>
      <c r="H116" s="6" t="s">
        <v>19</v>
      </c>
      <c r="I116" s="8">
        <v>0.4</v>
      </c>
      <c r="J116" s="9">
        <v>11000</v>
      </c>
      <c r="K116" s="10">
        <f t="shared" si="0"/>
        <v>4400</v>
      </c>
      <c r="L116" s="10">
        <f t="shared" si="1"/>
        <v>1540</v>
      </c>
      <c r="M116" s="11">
        <v>0.35</v>
      </c>
      <c r="O116" s="12"/>
    </row>
    <row r="117" spans="1:15" ht="15.75" customHeight="1" x14ac:dyDescent="0.35">
      <c r="A117" s="1"/>
      <c r="B117" s="6" t="s">
        <v>23</v>
      </c>
      <c r="C117" s="6">
        <v>1197831</v>
      </c>
      <c r="D117" s="7">
        <v>44380</v>
      </c>
      <c r="E117" s="6" t="s">
        <v>24</v>
      </c>
      <c r="F117" s="6" t="s">
        <v>25</v>
      </c>
      <c r="G117" s="6" t="s">
        <v>26</v>
      </c>
      <c r="H117" s="6" t="s">
        <v>20</v>
      </c>
      <c r="I117" s="8">
        <v>0.4</v>
      </c>
      <c r="J117" s="9">
        <v>7000</v>
      </c>
      <c r="K117" s="10">
        <f t="shared" si="0"/>
        <v>2800</v>
      </c>
      <c r="L117" s="10">
        <f t="shared" si="1"/>
        <v>1260</v>
      </c>
      <c r="M117" s="11">
        <v>0.45</v>
      </c>
      <c r="O117" s="12"/>
    </row>
    <row r="118" spans="1:15" ht="15.75" customHeight="1" x14ac:dyDescent="0.35">
      <c r="A118" s="1"/>
      <c r="B118" s="6" t="s">
        <v>23</v>
      </c>
      <c r="C118" s="6">
        <v>1197831</v>
      </c>
      <c r="D118" s="7">
        <v>44380</v>
      </c>
      <c r="E118" s="6" t="s">
        <v>24</v>
      </c>
      <c r="F118" s="6" t="s">
        <v>25</v>
      </c>
      <c r="G118" s="6" t="s">
        <v>26</v>
      </c>
      <c r="H118" s="6" t="s">
        <v>21</v>
      </c>
      <c r="I118" s="8">
        <v>0.45</v>
      </c>
      <c r="J118" s="9">
        <v>7000</v>
      </c>
      <c r="K118" s="10">
        <f t="shared" si="0"/>
        <v>3150</v>
      </c>
      <c r="L118" s="10">
        <f t="shared" si="1"/>
        <v>945</v>
      </c>
      <c r="M118" s="11">
        <v>0.3</v>
      </c>
      <c r="O118" s="12"/>
    </row>
    <row r="119" spans="1:15" ht="15.75" customHeight="1" x14ac:dyDescent="0.35">
      <c r="A119" s="1"/>
      <c r="B119" s="6" t="s">
        <v>23</v>
      </c>
      <c r="C119" s="6">
        <v>1197831</v>
      </c>
      <c r="D119" s="7">
        <v>44380</v>
      </c>
      <c r="E119" s="6" t="s">
        <v>24</v>
      </c>
      <c r="F119" s="6" t="s">
        <v>25</v>
      </c>
      <c r="G119" s="6" t="s">
        <v>26</v>
      </c>
      <c r="H119" s="6" t="s">
        <v>22</v>
      </c>
      <c r="I119" s="8">
        <v>0.5</v>
      </c>
      <c r="J119" s="9">
        <v>9750</v>
      </c>
      <c r="K119" s="10">
        <f t="shared" si="0"/>
        <v>4875</v>
      </c>
      <c r="L119" s="10">
        <f t="shared" si="1"/>
        <v>2437.5</v>
      </c>
      <c r="M119" s="11">
        <v>0.5</v>
      </c>
      <c r="O119" s="12"/>
    </row>
    <row r="120" spans="1:15" ht="15.75" customHeight="1" x14ac:dyDescent="0.35">
      <c r="A120" s="1"/>
      <c r="B120" s="6" t="s">
        <v>23</v>
      </c>
      <c r="C120" s="6">
        <v>1197831</v>
      </c>
      <c r="D120" s="7">
        <v>44413</v>
      </c>
      <c r="E120" s="6" t="s">
        <v>24</v>
      </c>
      <c r="F120" s="6" t="s">
        <v>25</v>
      </c>
      <c r="G120" s="6" t="s">
        <v>26</v>
      </c>
      <c r="H120" s="6" t="s">
        <v>17</v>
      </c>
      <c r="I120" s="8">
        <v>0.4</v>
      </c>
      <c r="J120" s="9">
        <v>9250</v>
      </c>
      <c r="K120" s="10">
        <f t="shared" si="0"/>
        <v>3700</v>
      </c>
      <c r="L120" s="10">
        <f t="shared" si="1"/>
        <v>1295</v>
      </c>
      <c r="M120" s="11">
        <v>0.35</v>
      </c>
      <c r="O120" s="12"/>
    </row>
    <row r="121" spans="1:15" ht="15.75" customHeight="1" x14ac:dyDescent="0.35">
      <c r="A121" s="1"/>
      <c r="B121" s="6" t="s">
        <v>23</v>
      </c>
      <c r="C121" s="6">
        <v>1197831</v>
      </c>
      <c r="D121" s="7">
        <v>44413</v>
      </c>
      <c r="E121" s="6" t="s">
        <v>24</v>
      </c>
      <c r="F121" s="6" t="s">
        <v>25</v>
      </c>
      <c r="G121" s="6" t="s">
        <v>26</v>
      </c>
      <c r="H121" s="6" t="s">
        <v>18</v>
      </c>
      <c r="I121" s="8">
        <v>0.45</v>
      </c>
      <c r="J121" s="9">
        <v>9250</v>
      </c>
      <c r="K121" s="10">
        <f t="shared" si="0"/>
        <v>4162.5</v>
      </c>
      <c r="L121" s="10">
        <f t="shared" si="1"/>
        <v>1456.875</v>
      </c>
      <c r="M121" s="11">
        <v>0.35</v>
      </c>
      <c r="O121" s="12"/>
    </row>
    <row r="122" spans="1:15" ht="15.75" customHeight="1" x14ac:dyDescent="0.35">
      <c r="A122" s="1"/>
      <c r="B122" s="6" t="s">
        <v>23</v>
      </c>
      <c r="C122" s="6">
        <v>1197831</v>
      </c>
      <c r="D122" s="7">
        <v>44413</v>
      </c>
      <c r="E122" s="6" t="s">
        <v>24</v>
      </c>
      <c r="F122" s="6" t="s">
        <v>25</v>
      </c>
      <c r="G122" s="6" t="s">
        <v>26</v>
      </c>
      <c r="H122" s="6" t="s">
        <v>19</v>
      </c>
      <c r="I122" s="8">
        <v>0.4</v>
      </c>
      <c r="J122" s="9">
        <v>11000</v>
      </c>
      <c r="K122" s="10">
        <f t="shared" si="0"/>
        <v>4400</v>
      </c>
      <c r="L122" s="10">
        <f t="shared" si="1"/>
        <v>1540</v>
      </c>
      <c r="M122" s="11">
        <v>0.35</v>
      </c>
      <c r="O122" s="12"/>
    </row>
    <row r="123" spans="1:15" ht="15.75" customHeight="1" x14ac:dyDescent="0.35">
      <c r="A123" s="1"/>
      <c r="B123" s="6" t="s">
        <v>23</v>
      </c>
      <c r="C123" s="6">
        <v>1197831</v>
      </c>
      <c r="D123" s="7">
        <v>44413</v>
      </c>
      <c r="E123" s="6" t="s">
        <v>24</v>
      </c>
      <c r="F123" s="6" t="s">
        <v>25</v>
      </c>
      <c r="G123" s="6" t="s">
        <v>26</v>
      </c>
      <c r="H123" s="6" t="s">
        <v>20</v>
      </c>
      <c r="I123" s="8">
        <v>0.4</v>
      </c>
      <c r="J123" s="9">
        <v>6500</v>
      </c>
      <c r="K123" s="10">
        <f t="shared" si="0"/>
        <v>2600</v>
      </c>
      <c r="L123" s="10">
        <f t="shared" si="1"/>
        <v>1170</v>
      </c>
      <c r="M123" s="11">
        <v>0.45</v>
      </c>
      <c r="O123" s="12"/>
    </row>
    <row r="124" spans="1:15" ht="15.75" customHeight="1" x14ac:dyDescent="0.35">
      <c r="A124" s="1"/>
      <c r="B124" s="6" t="s">
        <v>23</v>
      </c>
      <c r="C124" s="6">
        <v>1197831</v>
      </c>
      <c r="D124" s="7">
        <v>44413</v>
      </c>
      <c r="E124" s="6" t="s">
        <v>24</v>
      </c>
      <c r="F124" s="6" t="s">
        <v>25</v>
      </c>
      <c r="G124" s="6" t="s">
        <v>26</v>
      </c>
      <c r="H124" s="6" t="s">
        <v>21</v>
      </c>
      <c r="I124" s="8">
        <v>0.45</v>
      </c>
      <c r="J124" s="9">
        <v>6500</v>
      </c>
      <c r="K124" s="10">
        <f t="shared" si="0"/>
        <v>2925</v>
      </c>
      <c r="L124" s="10">
        <f t="shared" si="1"/>
        <v>877.5</v>
      </c>
      <c r="M124" s="11">
        <v>0.3</v>
      </c>
      <c r="O124" s="12"/>
    </row>
    <row r="125" spans="1:15" ht="15.75" customHeight="1" x14ac:dyDescent="0.35">
      <c r="A125" s="1"/>
      <c r="B125" s="6" t="s">
        <v>23</v>
      </c>
      <c r="C125" s="6">
        <v>1197831</v>
      </c>
      <c r="D125" s="7">
        <v>44413</v>
      </c>
      <c r="E125" s="6" t="s">
        <v>24</v>
      </c>
      <c r="F125" s="6" t="s">
        <v>25</v>
      </c>
      <c r="G125" s="6" t="s">
        <v>26</v>
      </c>
      <c r="H125" s="6" t="s">
        <v>22</v>
      </c>
      <c r="I125" s="8">
        <v>0.5</v>
      </c>
      <c r="J125" s="9">
        <v>9000</v>
      </c>
      <c r="K125" s="10">
        <f t="shared" si="0"/>
        <v>4500</v>
      </c>
      <c r="L125" s="10">
        <f t="shared" si="1"/>
        <v>2250</v>
      </c>
      <c r="M125" s="11">
        <v>0.5</v>
      </c>
      <c r="O125" s="12"/>
    </row>
    <row r="126" spans="1:15" ht="15.75" customHeight="1" x14ac:dyDescent="0.35">
      <c r="A126" s="1"/>
      <c r="B126" s="6" t="s">
        <v>23</v>
      </c>
      <c r="C126" s="6">
        <v>1197831</v>
      </c>
      <c r="D126" s="7">
        <v>44441</v>
      </c>
      <c r="E126" s="6" t="s">
        <v>24</v>
      </c>
      <c r="F126" s="6" t="s">
        <v>25</v>
      </c>
      <c r="G126" s="6" t="s">
        <v>26</v>
      </c>
      <c r="H126" s="6" t="s">
        <v>17</v>
      </c>
      <c r="I126" s="8">
        <v>0.45</v>
      </c>
      <c r="J126" s="9">
        <v>8500</v>
      </c>
      <c r="K126" s="10">
        <f t="shared" si="0"/>
        <v>3825</v>
      </c>
      <c r="L126" s="10">
        <f t="shared" si="1"/>
        <v>1338.75</v>
      </c>
      <c r="M126" s="11">
        <v>0.35</v>
      </c>
      <c r="O126" s="12"/>
    </row>
    <row r="127" spans="1:15" ht="15.75" customHeight="1" x14ac:dyDescent="0.35">
      <c r="A127" s="1"/>
      <c r="B127" s="6" t="s">
        <v>23</v>
      </c>
      <c r="C127" s="6">
        <v>1197831</v>
      </c>
      <c r="D127" s="7">
        <v>44441</v>
      </c>
      <c r="E127" s="6" t="s">
        <v>24</v>
      </c>
      <c r="F127" s="6" t="s">
        <v>25</v>
      </c>
      <c r="G127" s="6" t="s">
        <v>26</v>
      </c>
      <c r="H127" s="6" t="s">
        <v>18</v>
      </c>
      <c r="I127" s="8">
        <v>0.45</v>
      </c>
      <c r="J127" s="9">
        <v>8500</v>
      </c>
      <c r="K127" s="10">
        <f t="shared" si="0"/>
        <v>3825</v>
      </c>
      <c r="L127" s="10">
        <f t="shared" si="1"/>
        <v>1338.75</v>
      </c>
      <c r="M127" s="11">
        <v>0.35</v>
      </c>
      <c r="O127" s="12"/>
    </row>
    <row r="128" spans="1:15" ht="15.75" customHeight="1" x14ac:dyDescent="0.35">
      <c r="A128" s="1"/>
      <c r="B128" s="6" t="s">
        <v>23</v>
      </c>
      <c r="C128" s="6">
        <v>1197831</v>
      </c>
      <c r="D128" s="7">
        <v>44441</v>
      </c>
      <c r="E128" s="6" t="s">
        <v>24</v>
      </c>
      <c r="F128" s="6" t="s">
        <v>25</v>
      </c>
      <c r="G128" s="6" t="s">
        <v>26</v>
      </c>
      <c r="H128" s="6" t="s">
        <v>19</v>
      </c>
      <c r="I128" s="8">
        <v>0.5</v>
      </c>
      <c r="J128" s="9">
        <v>9000</v>
      </c>
      <c r="K128" s="10">
        <f t="shared" si="0"/>
        <v>4500</v>
      </c>
      <c r="L128" s="10">
        <f t="shared" si="1"/>
        <v>1575</v>
      </c>
      <c r="M128" s="11">
        <v>0.35</v>
      </c>
      <c r="O128" s="12"/>
    </row>
    <row r="129" spans="1:15" ht="15.75" customHeight="1" x14ac:dyDescent="0.35">
      <c r="A129" s="1"/>
      <c r="B129" s="6" t="s">
        <v>23</v>
      </c>
      <c r="C129" s="6">
        <v>1197831</v>
      </c>
      <c r="D129" s="7">
        <v>44441</v>
      </c>
      <c r="E129" s="6" t="s">
        <v>24</v>
      </c>
      <c r="F129" s="6" t="s">
        <v>25</v>
      </c>
      <c r="G129" s="6" t="s">
        <v>26</v>
      </c>
      <c r="H129" s="6" t="s">
        <v>20</v>
      </c>
      <c r="I129" s="8">
        <v>0.5</v>
      </c>
      <c r="J129" s="9">
        <v>6250</v>
      </c>
      <c r="K129" s="10">
        <f t="shared" si="0"/>
        <v>3125</v>
      </c>
      <c r="L129" s="10">
        <f t="shared" si="1"/>
        <v>1406.25</v>
      </c>
      <c r="M129" s="11">
        <v>0.45</v>
      </c>
      <c r="O129" s="12"/>
    </row>
    <row r="130" spans="1:15" ht="15.75" customHeight="1" x14ac:dyDescent="0.35">
      <c r="A130" s="1"/>
      <c r="B130" s="6" t="s">
        <v>23</v>
      </c>
      <c r="C130" s="6">
        <v>1197831</v>
      </c>
      <c r="D130" s="7">
        <v>44441</v>
      </c>
      <c r="E130" s="6" t="s">
        <v>24</v>
      </c>
      <c r="F130" s="6" t="s">
        <v>25</v>
      </c>
      <c r="G130" s="6" t="s">
        <v>26</v>
      </c>
      <c r="H130" s="6" t="s">
        <v>21</v>
      </c>
      <c r="I130" s="8">
        <v>0.45</v>
      </c>
      <c r="J130" s="9">
        <v>6250</v>
      </c>
      <c r="K130" s="10">
        <f t="shared" si="0"/>
        <v>2812.5</v>
      </c>
      <c r="L130" s="10">
        <f t="shared" si="1"/>
        <v>843.75</v>
      </c>
      <c r="M130" s="11">
        <v>0.3</v>
      </c>
      <c r="O130" s="12"/>
    </row>
    <row r="131" spans="1:15" ht="15.75" customHeight="1" x14ac:dyDescent="0.35">
      <c r="A131" s="1"/>
      <c r="B131" s="6" t="s">
        <v>23</v>
      </c>
      <c r="C131" s="6">
        <v>1197831</v>
      </c>
      <c r="D131" s="7">
        <v>44441</v>
      </c>
      <c r="E131" s="6" t="s">
        <v>24</v>
      </c>
      <c r="F131" s="6" t="s">
        <v>25</v>
      </c>
      <c r="G131" s="6" t="s">
        <v>26</v>
      </c>
      <c r="H131" s="6" t="s">
        <v>22</v>
      </c>
      <c r="I131" s="8">
        <v>0.55000000000000004</v>
      </c>
      <c r="J131" s="9">
        <v>8500</v>
      </c>
      <c r="K131" s="10">
        <f t="shared" si="0"/>
        <v>4675</v>
      </c>
      <c r="L131" s="10">
        <f t="shared" si="1"/>
        <v>2337.5</v>
      </c>
      <c r="M131" s="11">
        <v>0.5</v>
      </c>
      <c r="O131" s="12"/>
    </row>
    <row r="132" spans="1:15" ht="15.75" customHeight="1" x14ac:dyDescent="0.35">
      <c r="A132" s="1"/>
      <c r="B132" s="6" t="s">
        <v>23</v>
      </c>
      <c r="C132" s="6">
        <v>1197831</v>
      </c>
      <c r="D132" s="7">
        <v>44470</v>
      </c>
      <c r="E132" s="6" t="s">
        <v>24</v>
      </c>
      <c r="F132" s="6" t="s">
        <v>25</v>
      </c>
      <c r="G132" s="6" t="s">
        <v>26</v>
      </c>
      <c r="H132" s="6" t="s">
        <v>17</v>
      </c>
      <c r="I132" s="8">
        <v>0.45</v>
      </c>
      <c r="J132" s="9">
        <v>8000</v>
      </c>
      <c r="K132" s="10">
        <f t="shared" si="0"/>
        <v>3600</v>
      </c>
      <c r="L132" s="10">
        <f t="shared" si="1"/>
        <v>1260</v>
      </c>
      <c r="M132" s="11">
        <v>0.35</v>
      </c>
      <c r="O132" s="12"/>
    </row>
    <row r="133" spans="1:15" ht="15.75" customHeight="1" x14ac:dyDescent="0.35">
      <c r="A133" s="1"/>
      <c r="B133" s="6" t="s">
        <v>23</v>
      </c>
      <c r="C133" s="6">
        <v>1197831</v>
      </c>
      <c r="D133" s="7">
        <v>44470</v>
      </c>
      <c r="E133" s="6" t="s">
        <v>24</v>
      </c>
      <c r="F133" s="6" t="s">
        <v>25</v>
      </c>
      <c r="G133" s="6" t="s">
        <v>26</v>
      </c>
      <c r="H133" s="6" t="s">
        <v>18</v>
      </c>
      <c r="I133" s="8">
        <v>0.45</v>
      </c>
      <c r="J133" s="9">
        <v>8000</v>
      </c>
      <c r="K133" s="10">
        <f t="shared" si="0"/>
        <v>3600</v>
      </c>
      <c r="L133" s="10">
        <f t="shared" si="1"/>
        <v>1260</v>
      </c>
      <c r="M133" s="11">
        <v>0.35</v>
      </c>
      <c r="O133" s="12"/>
    </row>
    <row r="134" spans="1:15" ht="15.75" customHeight="1" x14ac:dyDescent="0.35">
      <c r="A134" s="1"/>
      <c r="B134" s="6" t="s">
        <v>23</v>
      </c>
      <c r="C134" s="6">
        <v>1197831</v>
      </c>
      <c r="D134" s="7">
        <v>44470</v>
      </c>
      <c r="E134" s="6" t="s">
        <v>24</v>
      </c>
      <c r="F134" s="6" t="s">
        <v>25</v>
      </c>
      <c r="G134" s="6" t="s">
        <v>26</v>
      </c>
      <c r="H134" s="6" t="s">
        <v>19</v>
      </c>
      <c r="I134" s="8">
        <v>0.5</v>
      </c>
      <c r="J134" s="9">
        <v>7500</v>
      </c>
      <c r="K134" s="10">
        <f t="shared" si="0"/>
        <v>3750</v>
      </c>
      <c r="L134" s="10">
        <f t="shared" si="1"/>
        <v>1312.5</v>
      </c>
      <c r="M134" s="11">
        <v>0.35</v>
      </c>
      <c r="O134" s="12"/>
    </row>
    <row r="135" spans="1:15" ht="15.75" customHeight="1" x14ac:dyDescent="0.35">
      <c r="A135" s="1"/>
      <c r="B135" s="6" t="s">
        <v>23</v>
      </c>
      <c r="C135" s="6">
        <v>1197831</v>
      </c>
      <c r="D135" s="7">
        <v>44470</v>
      </c>
      <c r="E135" s="6" t="s">
        <v>24</v>
      </c>
      <c r="F135" s="6" t="s">
        <v>25</v>
      </c>
      <c r="G135" s="6" t="s">
        <v>26</v>
      </c>
      <c r="H135" s="6" t="s">
        <v>20</v>
      </c>
      <c r="I135" s="8">
        <v>0.5</v>
      </c>
      <c r="J135" s="9">
        <v>6000</v>
      </c>
      <c r="K135" s="10">
        <f t="shared" si="0"/>
        <v>3000</v>
      </c>
      <c r="L135" s="10">
        <f t="shared" si="1"/>
        <v>1350</v>
      </c>
      <c r="M135" s="11">
        <v>0.45</v>
      </c>
      <c r="O135" s="12"/>
    </row>
    <row r="136" spans="1:15" ht="15.75" customHeight="1" x14ac:dyDescent="0.35">
      <c r="A136" s="1"/>
      <c r="B136" s="6" t="s">
        <v>23</v>
      </c>
      <c r="C136" s="6">
        <v>1197831</v>
      </c>
      <c r="D136" s="7">
        <v>44470</v>
      </c>
      <c r="E136" s="6" t="s">
        <v>24</v>
      </c>
      <c r="F136" s="6" t="s">
        <v>25</v>
      </c>
      <c r="G136" s="6" t="s">
        <v>26</v>
      </c>
      <c r="H136" s="6" t="s">
        <v>21</v>
      </c>
      <c r="I136" s="8">
        <v>0.45</v>
      </c>
      <c r="J136" s="9">
        <v>5750</v>
      </c>
      <c r="K136" s="10">
        <f t="shared" si="0"/>
        <v>2587.5</v>
      </c>
      <c r="L136" s="10">
        <f t="shared" si="1"/>
        <v>776.25</v>
      </c>
      <c r="M136" s="11">
        <v>0.3</v>
      </c>
      <c r="O136" s="12"/>
    </row>
    <row r="137" spans="1:15" ht="15.75" customHeight="1" x14ac:dyDescent="0.35">
      <c r="A137" s="1"/>
      <c r="B137" s="6" t="s">
        <v>23</v>
      </c>
      <c r="C137" s="6">
        <v>1197831</v>
      </c>
      <c r="D137" s="7">
        <v>44470</v>
      </c>
      <c r="E137" s="6" t="s">
        <v>24</v>
      </c>
      <c r="F137" s="6" t="s">
        <v>25</v>
      </c>
      <c r="G137" s="6" t="s">
        <v>26</v>
      </c>
      <c r="H137" s="6" t="s">
        <v>22</v>
      </c>
      <c r="I137" s="8">
        <v>0.55000000000000004</v>
      </c>
      <c r="J137" s="9">
        <v>7500</v>
      </c>
      <c r="K137" s="10">
        <f t="shared" si="0"/>
        <v>4125</v>
      </c>
      <c r="L137" s="10">
        <f t="shared" si="1"/>
        <v>2062.5</v>
      </c>
      <c r="M137" s="11">
        <v>0.5</v>
      </c>
      <c r="O137" s="12"/>
    </row>
    <row r="138" spans="1:15" ht="15.75" customHeight="1" x14ac:dyDescent="0.35">
      <c r="A138" s="1"/>
      <c r="B138" s="6" t="s">
        <v>23</v>
      </c>
      <c r="C138" s="6">
        <v>1197831</v>
      </c>
      <c r="D138" s="7">
        <v>44502</v>
      </c>
      <c r="E138" s="6" t="s">
        <v>24</v>
      </c>
      <c r="F138" s="6" t="s">
        <v>25</v>
      </c>
      <c r="G138" s="6" t="s">
        <v>26</v>
      </c>
      <c r="H138" s="6" t="s">
        <v>17</v>
      </c>
      <c r="I138" s="8">
        <v>0.45</v>
      </c>
      <c r="J138" s="9">
        <v>9000</v>
      </c>
      <c r="K138" s="10">
        <f t="shared" si="0"/>
        <v>4050</v>
      </c>
      <c r="L138" s="10">
        <f t="shared" si="1"/>
        <v>1417.5</v>
      </c>
      <c r="M138" s="11">
        <v>0.35</v>
      </c>
      <c r="O138" s="12"/>
    </row>
    <row r="139" spans="1:15" ht="15.75" customHeight="1" x14ac:dyDescent="0.35">
      <c r="A139" s="1"/>
      <c r="B139" s="6" t="s">
        <v>23</v>
      </c>
      <c r="C139" s="6">
        <v>1197831</v>
      </c>
      <c r="D139" s="7">
        <v>44502</v>
      </c>
      <c r="E139" s="6" t="s">
        <v>24</v>
      </c>
      <c r="F139" s="6" t="s">
        <v>25</v>
      </c>
      <c r="G139" s="6" t="s">
        <v>26</v>
      </c>
      <c r="H139" s="6" t="s">
        <v>18</v>
      </c>
      <c r="I139" s="8">
        <v>0.45</v>
      </c>
      <c r="J139" s="9">
        <v>9000</v>
      </c>
      <c r="K139" s="10">
        <f t="shared" si="0"/>
        <v>4050</v>
      </c>
      <c r="L139" s="10">
        <f t="shared" si="1"/>
        <v>1417.5</v>
      </c>
      <c r="M139" s="11">
        <v>0.35</v>
      </c>
      <c r="O139" s="12"/>
    </row>
    <row r="140" spans="1:15" ht="15.75" customHeight="1" x14ac:dyDescent="0.35">
      <c r="A140" s="1"/>
      <c r="B140" s="6" t="s">
        <v>23</v>
      </c>
      <c r="C140" s="6">
        <v>1197831</v>
      </c>
      <c r="D140" s="7">
        <v>44502</v>
      </c>
      <c r="E140" s="6" t="s">
        <v>24</v>
      </c>
      <c r="F140" s="6" t="s">
        <v>25</v>
      </c>
      <c r="G140" s="6" t="s">
        <v>26</v>
      </c>
      <c r="H140" s="6" t="s">
        <v>19</v>
      </c>
      <c r="I140" s="8">
        <v>0.5</v>
      </c>
      <c r="J140" s="9">
        <v>8250</v>
      </c>
      <c r="K140" s="10">
        <f t="shared" si="0"/>
        <v>4125</v>
      </c>
      <c r="L140" s="10">
        <f t="shared" si="1"/>
        <v>1443.75</v>
      </c>
      <c r="M140" s="11">
        <v>0.35</v>
      </c>
      <c r="O140" s="12"/>
    </row>
    <row r="141" spans="1:15" ht="15.75" customHeight="1" x14ac:dyDescent="0.35">
      <c r="A141" s="1"/>
      <c r="B141" s="6" t="s">
        <v>23</v>
      </c>
      <c r="C141" s="6">
        <v>1197831</v>
      </c>
      <c r="D141" s="7">
        <v>44502</v>
      </c>
      <c r="E141" s="6" t="s">
        <v>24</v>
      </c>
      <c r="F141" s="6" t="s">
        <v>25</v>
      </c>
      <c r="G141" s="6" t="s">
        <v>26</v>
      </c>
      <c r="H141" s="6" t="s">
        <v>20</v>
      </c>
      <c r="I141" s="8">
        <v>0.5</v>
      </c>
      <c r="J141" s="9">
        <v>6750</v>
      </c>
      <c r="K141" s="10">
        <f t="shared" si="0"/>
        <v>3375</v>
      </c>
      <c r="L141" s="10">
        <f t="shared" si="1"/>
        <v>1518.75</v>
      </c>
      <c r="M141" s="11">
        <v>0.45</v>
      </c>
      <c r="O141" s="12"/>
    </row>
    <row r="142" spans="1:15" ht="15.75" customHeight="1" x14ac:dyDescent="0.35">
      <c r="A142" s="1"/>
      <c r="B142" s="6" t="s">
        <v>23</v>
      </c>
      <c r="C142" s="6">
        <v>1197831</v>
      </c>
      <c r="D142" s="7">
        <v>44502</v>
      </c>
      <c r="E142" s="6" t="s">
        <v>24</v>
      </c>
      <c r="F142" s="6" t="s">
        <v>25</v>
      </c>
      <c r="G142" s="6" t="s">
        <v>26</v>
      </c>
      <c r="H142" s="6" t="s">
        <v>21</v>
      </c>
      <c r="I142" s="8">
        <v>0.45</v>
      </c>
      <c r="J142" s="9">
        <v>6500</v>
      </c>
      <c r="K142" s="10">
        <f t="shared" si="0"/>
        <v>2925</v>
      </c>
      <c r="L142" s="10">
        <f t="shared" si="1"/>
        <v>877.5</v>
      </c>
      <c r="M142" s="11">
        <v>0.3</v>
      </c>
      <c r="O142" s="12"/>
    </row>
    <row r="143" spans="1:15" ht="15.75" customHeight="1" x14ac:dyDescent="0.35">
      <c r="A143" s="1"/>
      <c r="B143" s="6" t="s">
        <v>23</v>
      </c>
      <c r="C143" s="6">
        <v>1197831</v>
      </c>
      <c r="D143" s="7">
        <v>44502</v>
      </c>
      <c r="E143" s="6" t="s">
        <v>24</v>
      </c>
      <c r="F143" s="6" t="s">
        <v>25</v>
      </c>
      <c r="G143" s="6" t="s">
        <v>26</v>
      </c>
      <c r="H143" s="6" t="s">
        <v>22</v>
      </c>
      <c r="I143" s="8">
        <v>0.55000000000000004</v>
      </c>
      <c r="J143" s="9">
        <v>8500</v>
      </c>
      <c r="K143" s="10">
        <f t="shared" si="0"/>
        <v>4675</v>
      </c>
      <c r="L143" s="10">
        <f t="shared" si="1"/>
        <v>2337.5</v>
      </c>
      <c r="M143" s="11">
        <v>0.5</v>
      </c>
      <c r="O143" s="12"/>
    </row>
    <row r="144" spans="1:15" ht="15.75" customHeight="1" x14ac:dyDescent="0.35">
      <c r="A144" s="1"/>
      <c r="B144" s="6" t="s">
        <v>23</v>
      </c>
      <c r="C144" s="6">
        <v>1197831</v>
      </c>
      <c r="D144" s="7">
        <v>44531</v>
      </c>
      <c r="E144" s="6" t="s">
        <v>24</v>
      </c>
      <c r="F144" s="6" t="s">
        <v>25</v>
      </c>
      <c r="G144" s="6" t="s">
        <v>26</v>
      </c>
      <c r="H144" s="6" t="s">
        <v>17</v>
      </c>
      <c r="I144" s="8">
        <v>0.45</v>
      </c>
      <c r="J144" s="9">
        <v>9500</v>
      </c>
      <c r="K144" s="10">
        <f t="shared" si="0"/>
        <v>4275</v>
      </c>
      <c r="L144" s="10">
        <f t="shared" si="1"/>
        <v>1496.25</v>
      </c>
      <c r="M144" s="11">
        <v>0.35</v>
      </c>
      <c r="O144" s="12"/>
    </row>
    <row r="145" spans="1:15" ht="15.75" customHeight="1" x14ac:dyDescent="0.35">
      <c r="A145" s="1"/>
      <c r="B145" s="6" t="s">
        <v>23</v>
      </c>
      <c r="C145" s="6">
        <v>1197831</v>
      </c>
      <c r="D145" s="7">
        <v>44531</v>
      </c>
      <c r="E145" s="6" t="s">
        <v>24</v>
      </c>
      <c r="F145" s="6" t="s">
        <v>25</v>
      </c>
      <c r="G145" s="6" t="s">
        <v>26</v>
      </c>
      <c r="H145" s="6" t="s">
        <v>18</v>
      </c>
      <c r="I145" s="8">
        <v>0.45</v>
      </c>
      <c r="J145" s="9">
        <v>9500</v>
      </c>
      <c r="K145" s="10">
        <f t="shared" si="0"/>
        <v>4275</v>
      </c>
      <c r="L145" s="10">
        <f t="shared" si="1"/>
        <v>1496.25</v>
      </c>
      <c r="M145" s="11">
        <v>0.35</v>
      </c>
      <c r="O145" s="12"/>
    </row>
    <row r="146" spans="1:15" ht="15.75" customHeight="1" x14ac:dyDescent="0.35">
      <c r="A146" s="1"/>
      <c r="B146" s="6" t="s">
        <v>23</v>
      </c>
      <c r="C146" s="6">
        <v>1197831</v>
      </c>
      <c r="D146" s="7">
        <v>44531</v>
      </c>
      <c r="E146" s="6" t="s">
        <v>24</v>
      </c>
      <c r="F146" s="6" t="s">
        <v>25</v>
      </c>
      <c r="G146" s="6" t="s">
        <v>26</v>
      </c>
      <c r="H146" s="6" t="s">
        <v>19</v>
      </c>
      <c r="I146" s="8">
        <v>0.5</v>
      </c>
      <c r="J146" s="9">
        <v>8500</v>
      </c>
      <c r="K146" s="10">
        <f t="shared" si="0"/>
        <v>4250</v>
      </c>
      <c r="L146" s="10">
        <f t="shared" si="1"/>
        <v>1487.5</v>
      </c>
      <c r="M146" s="11">
        <v>0.35</v>
      </c>
      <c r="O146" s="12"/>
    </row>
    <row r="147" spans="1:15" ht="15.75" customHeight="1" x14ac:dyDescent="0.35">
      <c r="A147" s="1"/>
      <c r="B147" s="6" t="s">
        <v>23</v>
      </c>
      <c r="C147" s="6">
        <v>1197831</v>
      </c>
      <c r="D147" s="7">
        <v>44531</v>
      </c>
      <c r="E147" s="6" t="s">
        <v>24</v>
      </c>
      <c r="F147" s="6" t="s">
        <v>25</v>
      </c>
      <c r="G147" s="6" t="s">
        <v>26</v>
      </c>
      <c r="H147" s="6" t="s">
        <v>20</v>
      </c>
      <c r="I147" s="8">
        <v>0.5</v>
      </c>
      <c r="J147" s="9">
        <v>7000</v>
      </c>
      <c r="K147" s="10">
        <f t="shared" si="0"/>
        <v>3500</v>
      </c>
      <c r="L147" s="10">
        <f t="shared" si="1"/>
        <v>1575</v>
      </c>
      <c r="M147" s="11">
        <v>0.45</v>
      </c>
      <c r="O147" s="12"/>
    </row>
    <row r="148" spans="1:15" ht="15.75" customHeight="1" x14ac:dyDescent="0.35">
      <c r="A148" s="1"/>
      <c r="B148" s="6" t="s">
        <v>23</v>
      </c>
      <c r="C148" s="6">
        <v>1197831</v>
      </c>
      <c r="D148" s="7">
        <v>44531</v>
      </c>
      <c r="E148" s="6" t="s">
        <v>24</v>
      </c>
      <c r="F148" s="6" t="s">
        <v>25</v>
      </c>
      <c r="G148" s="6" t="s">
        <v>26</v>
      </c>
      <c r="H148" s="6" t="s">
        <v>21</v>
      </c>
      <c r="I148" s="8">
        <v>0.45</v>
      </c>
      <c r="J148" s="9">
        <v>6500</v>
      </c>
      <c r="K148" s="10">
        <f t="shared" si="0"/>
        <v>2925</v>
      </c>
      <c r="L148" s="10">
        <f t="shared" si="1"/>
        <v>877.5</v>
      </c>
      <c r="M148" s="11">
        <v>0.3</v>
      </c>
      <c r="O148" s="12"/>
    </row>
    <row r="149" spans="1:15" ht="15.75" customHeight="1" x14ac:dyDescent="0.35">
      <c r="A149" s="1"/>
      <c r="B149" s="6" t="s">
        <v>23</v>
      </c>
      <c r="C149" s="6">
        <v>1197831</v>
      </c>
      <c r="D149" s="7">
        <v>44531</v>
      </c>
      <c r="E149" s="6" t="s">
        <v>24</v>
      </c>
      <c r="F149" s="6" t="s">
        <v>25</v>
      </c>
      <c r="G149" s="6" t="s">
        <v>26</v>
      </c>
      <c r="H149" s="6" t="s">
        <v>22</v>
      </c>
      <c r="I149" s="8">
        <v>0.55000000000000004</v>
      </c>
      <c r="J149" s="9">
        <v>9000</v>
      </c>
      <c r="K149" s="10">
        <f t="shared" si="0"/>
        <v>4950</v>
      </c>
      <c r="L149" s="10">
        <f t="shared" si="1"/>
        <v>2475</v>
      </c>
      <c r="M149" s="11">
        <v>0.5</v>
      </c>
      <c r="O149" s="12"/>
    </row>
    <row r="150" spans="1:15" ht="15.75" customHeight="1" x14ac:dyDescent="0.35">
      <c r="A150" s="1"/>
      <c r="B150" s="6" t="s">
        <v>27</v>
      </c>
      <c r="C150" s="6">
        <v>1128299</v>
      </c>
      <c r="D150" s="7">
        <v>44216</v>
      </c>
      <c r="E150" s="6" t="s">
        <v>28</v>
      </c>
      <c r="F150" s="6" t="s">
        <v>29</v>
      </c>
      <c r="G150" s="6" t="s">
        <v>30</v>
      </c>
      <c r="H150" s="6" t="s">
        <v>17</v>
      </c>
      <c r="I150" s="8">
        <v>0.39999999999999997</v>
      </c>
      <c r="J150" s="9">
        <v>7750</v>
      </c>
      <c r="K150" s="10">
        <f t="shared" si="0"/>
        <v>3099.9999999999995</v>
      </c>
      <c r="L150" s="10">
        <f t="shared" si="1"/>
        <v>1085</v>
      </c>
      <c r="M150" s="11">
        <v>0.35000000000000003</v>
      </c>
      <c r="O150" s="1"/>
    </row>
    <row r="151" spans="1:15" ht="15.75" customHeight="1" x14ac:dyDescent="0.35">
      <c r="A151" s="1"/>
      <c r="B151" s="6" t="s">
        <v>27</v>
      </c>
      <c r="C151" s="6">
        <v>1128299</v>
      </c>
      <c r="D151" s="7">
        <v>44216</v>
      </c>
      <c r="E151" s="6" t="s">
        <v>28</v>
      </c>
      <c r="F151" s="6" t="s">
        <v>29</v>
      </c>
      <c r="G151" s="6" t="s">
        <v>30</v>
      </c>
      <c r="H151" s="6" t="s">
        <v>18</v>
      </c>
      <c r="I151" s="8">
        <v>0.5</v>
      </c>
      <c r="J151" s="9">
        <v>7750</v>
      </c>
      <c r="K151" s="10">
        <f t="shared" si="0"/>
        <v>3875</v>
      </c>
      <c r="L151" s="10">
        <f t="shared" si="1"/>
        <v>775</v>
      </c>
      <c r="M151" s="11">
        <v>0.2</v>
      </c>
      <c r="O151" s="1"/>
    </row>
    <row r="152" spans="1:15" ht="15.75" customHeight="1" x14ac:dyDescent="0.35">
      <c r="A152" s="1"/>
      <c r="B152" s="6" t="s">
        <v>27</v>
      </c>
      <c r="C152" s="6">
        <v>1128299</v>
      </c>
      <c r="D152" s="7">
        <v>44216</v>
      </c>
      <c r="E152" s="6" t="s">
        <v>28</v>
      </c>
      <c r="F152" s="6" t="s">
        <v>29</v>
      </c>
      <c r="G152" s="6" t="s">
        <v>30</v>
      </c>
      <c r="H152" s="6" t="s">
        <v>19</v>
      </c>
      <c r="I152" s="8">
        <v>0.5</v>
      </c>
      <c r="J152" s="9">
        <v>7750</v>
      </c>
      <c r="K152" s="10">
        <f t="shared" si="0"/>
        <v>3875</v>
      </c>
      <c r="L152" s="10">
        <f t="shared" si="1"/>
        <v>1356.2500000000002</v>
      </c>
      <c r="M152" s="11">
        <v>0.35000000000000003</v>
      </c>
      <c r="O152" s="1"/>
    </row>
    <row r="153" spans="1:15" ht="15.75" customHeight="1" x14ac:dyDescent="0.35">
      <c r="A153" s="1"/>
      <c r="B153" s="6" t="s">
        <v>27</v>
      </c>
      <c r="C153" s="6">
        <v>1128299</v>
      </c>
      <c r="D153" s="7">
        <v>44216</v>
      </c>
      <c r="E153" s="6" t="s">
        <v>28</v>
      </c>
      <c r="F153" s="6" t="s">
        <v>29</v>
      </c>
      <c r="G153" s="6" t="s">
        <v>30</v>
      </c>
      <c r="H153" s="6" t="s">
        <v>20</v>
      </c>
      <c r="I153" s="8">
        <v>0.5</v>
      </c>
      <c r="J153" s="9">
        <v>6250</v>
      </c>
      <c r="K153" s="10">
        <f t="shared" si="0"/>
        <v>3125</v>
      </c>
      <c r="L153" s="10">
        <f t="shared" si="1"/>
        <v>937.5</v>
      </c>
      <c r="M153" s="11">
        <v>0.3</v>
      </c>
      <c r="O153" s="1"/>
    </row>
    <row r="154" spans="1:15" ht="15.75" customHeight="1" x14ac:dyDescent="0.35">
      <c r="A154" s="1"/>
      <c r="B154" s="6" t="s">
        <v>27</v>
      </c>
      <c r="C154" s="6">
        <v>1128299</v>
      </c>
      <c r="D154" s="7">
        <v>44216</v>
      </c>
      <c r="E154" s="6" t="s">
        <v>28</v>
      </c>
      <c r="F154" s="6" t="s">
        <v>29</v>
      </c>
      <c r="G154" s="6" t="s">
        <v>30</v>
      </c>
      <c r="H154" s="6" t="s">
        <v>21</v>
      </c>
      <c r="I154" s="8">
        <v>0.55000000000000004</v>
      </c>
      <c r="J154" s="9">
        <v>5750</v>
      </c>
      <c r="K154" s="10">
        <f t="shared" si="0"/>
        <v>3162.5000000000005</v>
      </c>
      <c r="L154" s="10">
        <f t="shared" si="1"/>
        <v>1581.2500000000002</v>
      </c>
      <c r="M154" s="11">
        <v>0.5</v>
      </c>
      <c r="O154" s="1"/>
    </row>
    <row r="155" spans="1:15" ht="15.75" customHeight="1" x14ac:dyDescent="0.35">
      <c r="A155" s="1"/>
      <c r="B155" s="6" t="s">
        <v>27</v>
      </c>
      <c r="C155" s="6">
        <v>1128299</v>
      </c>
      <c r="D155" s="7">
        <v>44216</v>
      </c>
      <c r="E155" s="6" t="s">
        <v>28</v>
      </c>
      <c r="F155" s="6" t="s">
        <v>29</v>
      </c>
      <c r="G155" s="6" t="s">
        <v>30</v>
      </c>
      <c r="H155" s="6" t="s">
        <v>22</v>
      </c>
      <c r="I155" s="8">
        <v>0.5</v>
      </c>
      <c r="J155" s="9">
        <v>7750</v>
      </c>
      <c r="K155" s="10">
        <f t="shared" si="0"/>
        <v>3875</v>
      </c>
      <c r="L155" s="10">
        <f t="shared" si="1"/>
        <v>581.25000000000011</v>
      </c>
      <c r="M155" s="11">
        <v>0.15000000000000002</v>
      </c>
      <c r="O155" s="1"/>
    </row>
    <row r="156" spans="1:15" ht="15.75" customHeight="1" x14ac:dyDescent="0.35">
      <c r="A156" s="1"/>
      <c r="B156" s="6" t="s">
        <v>27</v>
      </c>
      <c r="C156" s="6">
        <v>1128299</v>
      </c>
      <c r="D156" s="7">
        <v>44247</v>
      </c>
      <c r="E156" s="6" t="s">
        <v>28</v>
      </c>
      <c r="F156" s="6" t="s">
        <v>29</v>
      </c>
      <c r="G156" s="6" t="s">
        <v>30</v>
      </c>
      <c r="H156" s="6" t="s">
        <v>17</v>
      </c>
      <c r="I156" s="8">
        <v>0.39999999999999997</v>
      </c>
      <c r="J156" s="9">
        <v>8250</v>
      </c>
      <c r="K156" s="10">
        <f t="shared" si="0"/>
        <v>3299.9999999999995</v>
      </c>
      <c r="L156" s="10">
        <f t="shared" si="1"/>
        <v>1155</v>
      </c>
      <c r="M156" s="11">
        <v>0.35000000000000003</v>
      </c>
      <c r="O156" s="1"/>
    </row>
    <row r="157" spans="1:15" ht="15.75" customHeight="1" x14ac:dyDescent="0.35">
      <c r="A157" s="1"/>
      <c r="B157" s="6" t="s">
        <v>27</v>
      </c>
      <c r="C157" s="6">
        <v>1128299</v>
      </c>
      <c r="D157" s="7">
        <v>44247</v>
      </c>
      <c r="E157" s="6" t="s">
        <v>28</v>
      </c>
      <c r="F157" s="6" t="s">
        <v>29</v>
      </c>
      <c r="G157" s="6" t="s">
        <v>30</v>
      </c>
      <c r="H157" s="6" t="s">
        <v>18</v>
      </c>
      <c r="I157" s="8">
        <v>0.5</v>
      </c>
      <c r="J157" s="9">
        <v>7250</v>
      </c>
      <c r="K157" s="10">
        <f t="shared" si="0"/>
        <v>3625</v>
      </c>
      <c r="L157" s="10">
        <f t="shared" si="1"/>
        <v>725</v>
      </c>
      <c r="M157" s="11">
        <v>0.2</v>
      </c>
      <c r="O157" s="1"/>
    </row>
    <row r="158" spans="1:15" ht="15.75" customHeight="1" x14ac:dyDescent="0.35">
      <c r="A158" s="1"/>
      <c r="B158" s="6" t="s">
        <v>27</v>
      </c>
      <c r="C158" s="6">
        <v>1128299</v>
      </c>
      <c r="D158" s="7">
        <v>44247</v>
      </c>
      <c r="E158" s="6" t="s">
        <v>28</v>
      </c>
      <c r="F158" s="6" t="s">
        <v>29</v>
      </c>
      <c r="G158" s="6" t="s">
        <v>30</v>
      </c>
      <c r="H158" s="6" t="s">
        <v>19</v>
      </c>
      <c r="I158" s="8">
        <v>0.5</v>
      </c>
      <c r="J158" s="9">
        <v>7250</v>
      </c>
      <c r="K158" s="10">
        <f t="shared" si="0"/>
        <v>3625</v>
      </c>
      <c r="L158" s="10">
        <f t="shared" si="1"/>
        <v>1268.7500000000002</v>
      </c>
      <c r="M158" s="11">
        <v>0.35000000000000003</v>
      </c>
      <c r="O158" s="1"/>
    </row>
    <row r="159" spans="1:15" ht="15.75" customHeight="1" x14ac:dyDescent="0.35">
      <c r="A159" s="1"/>
      <c r="B159" s="6" t="s">
        <v>27</v>
      </c>
      <c r="C159" s="6">
        <v>1128299</v>
      </c>
      <c r="D159" s="7">
        <v>44247</v>
      </c>
      <c r="E159" s="6" t="s">
        <v>28</v>
      </c>
      <c r="F159" s="6" t="s">
        <v>29</v>
      </c>
      <c r="G159" s="6" t="s">
        <v>30</v>
      </c>
      <c r="H159" s="6" t="s">
        <v>20</v>
      </c>
      <c r="I159" s="8">
        <v>0.5</v>
      </c>
      <c r="J159" s="9">
        <v>5750</v>
      </c>
      <c r="K159" s="10">
        <f t="shared" si="0"/>
        <v>2875</v>
      </c>
      <c r="L159" s="10">
        <f t="shared" si="1"/>
        <v>862.5</v>
      </c>
      <c r="M159" s="11">
        <v>0.3</v>
      </c>
      <c r="O159" s="1"/>
    </row>
    <row r="160" spans="1:15" ht="15.75" customHeight="1" x14ac:dyDescent="0.35">
      <c r="A160" s="1"/>
      <c r="B160" s="6" t="s">
        <v>27</v>
      </c>
      <c r="C160" s="6">
        <v>1128299</v>
      </c>
      <c r="D160" s="7">
        <v>44247</v>
      </c>
      <c r="E160" s="6" t="s">
        <v>28</v>
      </c>
      <c r="F160" s="6" t="s">
        <v>29</v>
      </c>
      <c r="G160" s="6" t="s">
        <v>30</v>
      </c>
      <c r="H160" s="6" t="s">
        <v>21</v>
      </c>
      <c r="I160" s="8">
        <v>0.55000000000000004</v>
      </c>
      <c r="J160" s="9">
        <v>5000</v>
      </c>
      <c r="K160" s="10">
        <f t="shared" si="0"/>
        <v>2750</v>
      </c>
      <c r="L160" s="10">
        <f t="shared" si="1"/>
        <v>1375</v>
      </c>
      <c r="M160" s="11">
        <v>0.5</v>
      </c>
      <c r="O160" s="1"/>
    </row>
    <row r="161" spans="1:15" ht="15.75" customHeight="1" x14ac:dyDescent="0.35">
      <c r="A161" s="1"/>
      <c r="B161" s="6" t="s">
        <v>27</v>
      </c>
      <c r="C161" s="6">
        <v>1128299</v>
      </c>
      <c r="D161" s="7">
        <v>44247</v>
      </c>
      <c r="E161" s="6" t="s">
        <v>28</v>
      </c>
      <c r="F161" s="6" t="s">
        <v>29</v>
      </c>
      <c r="G161" s="6" t="s">
        <v>30</v>
      </c>
      <c r="H161" s="6" t="s">
        <v>22</v>
      </c>
      <c r="I161" s="8">
        <v>0.5</v>
      </c>
      <c r="J161" s="9">
        <v>7000</v>
      </c>
      <c r="K161" s="10">
        <f t="shared" si="0"/>
        <v>3500</v>
      </c>
      <c r="L161" s="10">
        <f t="shared" si="1"/>
        <v>525.00000000000011</v>
      </c>
      <c r="M161" s="11">
        <v>0.15000000000000002</v>
      </c>
      <c r="O161" s="1"/>
    </row>
    <row r="162" spans="1:15" ht="15.75" customHeight="1" x14ac:dyDescent="0.35">
      <c r="A162" s="1"/>
      <c r="B162" s="6" t="s">
        <v>27</v>
      </c>
      <c r="C162" s="6">
        <v>1128299</v>
      </c>
      <c r="D162" s="7">
        <v>44274</v>
      </c>
      <c r="E162" s="6" t="s">
        <v>28</v>
      </c>
      <c r="F162" s="6" t="s">
        <v>29</v>
      </c>
      <c r="G162" s="6" t="s">
        <v>30</v>
      </c>
      <c r="H162" s="6" t="s">
        <v>17</v>
      </c>
      <c r="I162" s="8">
        <v>0.5</v>
      </c>
      <c r="J162" s="9">
        <v>8500</v>
      </c>
      <c r="K162" s="10">
        <f t="shared" si="0"/>
        <v>4250</v>
      </c>
      <c r="L162" s="10">
        <f t="shared" si="1"/>
        <v>1487.5000000000002</v>
      </c>
      <c r="M162" s="11">
        <v>0.35000000000000003</v>
      </c>
      <c r="O162" s="1"/>
    </row>
    <row r="163" spans="1:15" ht="15.75" customHeight="1" x14ac:dyDescent="0.35">
      <c r="A163" s="1"/>
      <c r="B163" s="6" t="s">
        <v>27</v>
      </c>
      <c r="C163" s="6">
        <v>1128299</v>
      </c>
      <c r="D163" s="7">
        <v>44274</v>
      </c>
      <c r="E163" s="6" t="s">
        <v>28</v>
      </c>
      <c r="F163" s="6" t="s">
        <v>29</v>
      </c>
      <c r="G163" s="6" t="s">
        <v>30</v>
      </c>
      <c r="H163" s="6" t="s">
        <v>18</v>
      </c>
      <c r="I163" s="8">
        <v>0.6</v>
      </c>
      <c r="J163" s="9">
        <v>7000</v>
      </c>
      <c r="K163" s="10">
        <f t="shared" si="0"/>
        <v>4200</v>
      </c>
      <c r="L163" s="10">
        <f t="shared" si="1"/>
        <v>840</v>
      </c>
      <c r="M163" s="11">
        <v>0.2</v>
      </c>
      <c r="O163" s="1"/>
    </row>
    <row r="164" spans="1:15" ht="15.75" customHeight="1" x14ac:dyDescent="0.35">
      <c r="A164" s="1"/>
      <c r="B164" s="6" t="s">
        <v>27</v>
      </c>
      <c r="C164" s="6">
        <v>1128299</v>
      </c>
      <c r="D164" s="7">
        <v>44274</v>
      </c>
      <c r="E164" s="6" t="s">
        <v>28</v>
      </c>
      <c r="F164" s="6" t="s">
        <v>29</v>
      </c>
      <c r="G164" s="6" t="s">
        <v>30</v>
      </c>
      <c r="H164" s="6" t="s">
        <v>19</v>
      </c>
      <c r="I164" s="8">
        <v>0.6</v>
      </c>
      <c r="J164" s="9">
        <v>7000</v>
      </c>
      <c r="K164" s="10">
        <f t="shared" si="0"/>
        <v>4200</v>
      </c>
      <c r="L164" s="10">
        <f t="shared" si="1"/>
        <v>1470.0000000000002</v>
      </c>
      <c r="M164" s="11">
        <v>0.35000000000000003</v>
      </c>
      <c r="O164" s="1"/>
    </row>
    <row r="165" spans="1:15" ht="15.75" customHeight="1" x14ac:dyDescent="0.35">
      <c r="A165" s="1"/>
      <c r="B165" s="6" t="s">
        <v>27</v>
      </c>
      <c r="C165" s="6">
        <v>1128299</v>
      </c>
      <c r="D165" s="7">
        <v>44274</v>
      </c>
      <c r="E165" s="6" t="s">
        <v>28</v>
      </c>
      <c r="F165" s="6" t="s">
        <v>29</v>
      </c>
      <c r="G165" s="6" t="s">
        <v>30</v>
      </c>
      <c r="H165" s="6" t="s">
        <v>20</v>
      </c>
      <c r="I165" s="8">
        <v>0.6</v>
      </c>
      <c r="J165" s="9">
        <v>6000</v>
      </c>
      <c r="K165" s="10">
        <f t="shared" si="0"/>
        <v>3600</v>
      </c>
      <c r="L165" s="10">
        <f t="shared" si="1"/>
        <v>1080</v>
      </c>
      <c r="M165" s="11">
        <v>0.3</v>
      </c>
      <c r="O165" s="1"/>
    </row>
    <row r="166" spans="1:15" ht="15.75" customHeight="1" x14ac:dyDescent="0.35">
      <c r="A166" s="1"/>
      <c r="B166" s="6" t="s">
        <v>27</v>
      </c>
      <c r="C166" s="6">
        <v>1128299</v>
      </c>
      <c r="D166" s="7">
        <v>44274</v>
      </c>
      <c r="E166" s="6" t="s">
        <v>28</v>
      </c>
      <c r="F166" s="6" t="s">
        <v>29</v>
      </c>
      <c r="G166" s="6" t="s">
        <v>30</v>
      </c>
      <c r="H166" s="6" t="s">
        <v>21</v>
      </c>
      <c r="I166" s="8">
        <v>0.65</v>
      </c>
      <c r="J166" s="9">
        <v>5000</v>
      </c>
      <c r="K166" s="10">
        <f t="shared" si="0"/>
        <v>3250</v>
      </c>
      <c r="L166" s="10">
        <f t="shared" si="1"/>
        <v>1625</v>
      </c>
      <c r="M166" s="11">
        <v>0.5</v>
      </c>
      <c r="O166" s="1"/>
    </row>
    <row r="167" spans="1:15" ht="15.75" customHeight="1" x14ac:dyDescent="0.35">
      <c r="A167" s="1"/>
      <c r="B167" s="6" t="s">
        <v>27</v>
      </c>
      <c r="C167" s="6">
        <v>1128299</v>
      </c>
      <c r="D167" s="7">
        <v>44274</v>
      </c>
      <c r="E167" s="6" t="s">
        <v>28</v>
      </c>
      <c r="F167" s="6" t="s">
        <v>29</v>
      </c>
      <c r="G167" s="6" t="s">
        <v>30</v>
      </c>
      <c r="H167" s="6" t="s">
        <v>22</v>
      </c>
      <c r="I167" s="8">
        <v>0.6</v>
      </c>
      <c r="J167" s="9">
        <v>7000</v>
      </c>
      <c r="K167" s="10">
        <f t="shared" si="0"/>
        <v>4200</v>
      </c>
      <c r="L167" s="10">
        <f t="shared" si="1"/>
        <v>630.00000000000011</v>
      </c>
      <c r="M167" s="11">
        <v>0.15000000000000002</v>
      </c>
      <c r="O167" s="1"/>
    </row>
    <row r="168" spans="1:15" ht="15.75" customHeight="1" x14ac:dyDescent="0.35">
      <c r="A168" s="1"/>
      <c r="B168" s="6" t="s">
        <v>27</v>
      </c>
      <c r="C168" s="6">
        <v>1128299</v>
      </c>
      <c r="D168" s="7">
        <v>44306</v>
      </c>
      <c r="E168" s="6" t="s">
        <v>28</v>
      </c>
      <c r="F168" s="6" t="s">
        <v>29</v>
      </c>
      <c r="G168" s="6" t="s">
        <v>30</v>
      </c>
      <c r="H168" s="6" t="s">
        <v>17</v>
      </c>
      <c r="I168" s="8">
        <v>0.6</v>
      </c>
      <c r="J168" s="9">
        <v>8750</v>
      </c>
      <c r="K168" s="10">
        <f t="shared" si="0"/>
        <v>5250</v>
      </c>
      <c r="L168" s="10">
        <f t="shared" si="1"/>
        <v>1837.5000000000002</v>
      </c>
      <c r="M168" s="11">
        <v>0.35000000000000003</v>
      </c>
      <c r="O168" s="1"/>
    </row>
    <row r="169" spans="1:15" ht="15.75" customHeight="1" x14ac:dyDescent="0.35">
      <c r="A169" s="1"/>
      <c r="B169" s="6" t="s">
        <v>27</v>
      </c>
      <c r="C169" s="6">
        <v>1128299</v>
      </c>
      <c r="D169" s="7">
        <v>44306</v>
      </c>
      <c r="E169" s="6" t="s">
        <v>28</v>
      </c>
      <c r="F169" s="6" t="s">
        <v>29</v>
      </c>
      <c r="G169" s="6" t="s">
        <v>30</v>
      </c>
      <c r="H169" s="6" t="s">
        <v>18</v>
      </c>
      <c r="I169" s="8">
        <v>0.65</v>
      </c>
      <c r="J169" s="9">
        <v>6750</v>
      </c>
      <c r="K169" s="10">
        <f t="shared" si="0"/>
        <v>4387.5</v>
      </c>
      <c r="L169" s="10">
        <f t="shared" si="1"/>
        <v>877.5</v>
      </c>
      <c r="M169" s="11">
        <v>0.2</v>
      </c>
      <c r="O169" s="1"/>
    </row>
    <row r="170" spans="1:15" ht="15.75" customHeight="1" x14ac:dyDescent="0.35">
      <c r="A170" s="1"/>
      <c r="B170" s="6" t="s">
        <v>27</v>
      </c>
      <c r="C170" s="6">
        <v>1128299</v>
      </c>
      <c r="D170" s="7">
        <v>44306</v>
      </c>
      <c r="E170" s="6" t="s">
        <v>28</v>
      </c>
      <c r="F170" s="6" t="s">
        <v>29</v>
      </c>
      <c r="G170" s="6" t="s">
        <v>30</v>
      </c>
      <c r="H170" s="6" t="s">
        <v>19</v>
      </c>
      <c r="I170" s="8">
        <v>0.65</v>
      </c>
      <c r="J170" s="9">
        <v>7250</v>
      </c>
      <c r="K170" s="10">
        <f t="shared" si="0"/>
        <v>4712.5</v>
      </c>
      <c r="L170" s="10">
        <f t="shared" si="1"/>
        <v>1649.3750000000002</v>
      </c>
      <c r="M170" s="11">
        <v>0.35000000000000003</v>
      </c>
      <c r="O170" s="1"/>
    </row>
    <row r="171" spans="1:15" ht="15.75" customHeight="1" x14ac:dyDescent="0.35">
      <c r="A171" s="1"/>
      <c r="B171" s="6" t="s">
        <v>27</v>
      </c>
      <c r="C171" s="6">
        <v>1128299</v>
      </c>
      <c r="D171" s="7">
        <v>44306</v>
      </c>
      <c r="E171" s="6" t="s">
        <v>28</v>
      </c>
      <c r="F171" s="6" t="s">
        <v>29</v>
      </c>
      <c r="G171" s="6" t="s">
        <v>30</v>
      </c>
      <c r="H171" s="6" t="s">
        <v>20</v>
      </c>
      <c r="I171" s="8">
        <v>0.6</v>
      </c>
      <c r="J171" s="9">
        <v>6250</v>
      </c>
      <c r="K171" s="10">
        <f t="shared" si="0"/>
        <v>3750</v>
      </c>
      <c r="L171" s="10">
        <f t="shared" si="1"/>
        <v>1125</v>
      </c>
      <c r="M171" s="11">
        <v>0.3</v>
      </c>
      <c r="O171" s="1"/>
    </row>
    <row r="172" spans="1:15" ht="15.75" customHeight="1" x14ac:dyDescent="0.35">
      <c r="A172" s="1"/>
      <c r="B172" s="6" t="s">
        <v>27</v>
      </c>
      <c r="C172" s="6">
        <v>1128299</v>
      </c>
      <c r="D172" s="7">
        <v>44306</v>
      </c>
      <c r="E172" s="6" t="s">
        <v>28</v>
      </c>
      <c r="F172" s="6" t="s">
        <v>29</v>
      </c>
      <c r="G172" s="6" t="s">
        <v>30</v>
      </c>
      <c r="H172" s="6" t="s">
        <v>21</v>
      </c>
      <c r="I172" s="8">
        <v>0.65</v>
      </c>
      <c r="J172" s="9">
        <v>5250</v>
      </c>
      <c r="K172" s="10">
        <f t="shared" si="0"/>
        <v>3412.5</v>
      </c>
      <c r="L172" s="10">
        <f t="shared" si="1"/>
        <v>1706.25</v>
      </c>
      <c r="M172" s="11">
        <v>0.5</v>
      </c>
      <c r="O172" s="1"/>
    </row>
    <row r="173" spans="1:15" ht="15.75" customHeight="1" x14ac:dyDescent="0.35">
      <c r="A173" s="1"/>
      <c r="B173" s="6" t="s">
        <v>27</v>
      </c>
      <c r="C173" s="6">
        <v>1128299</v>
      </c>
      <c r="D173" s="7">
        <v>44306</v>
      </c>
      <c r="E173" s="6" t="s">
        <v>28</v>
      </c>
      <c r="F173" s="6" t="s">
        <v>29</v>
      </c>
      <c r="G173" s="6" t="s">
        <v>30</v>
      </c>
      <c r="H173" s="6" t="s">
        <v>22</v>
      </c>
      <c r="I173" s="8">
        <v>0.8</v>
      </c>
      <c r="J173" s="9">
        <v>7000</v>
      </c>
      <c r="K173" s="10">
        <f t="shared" si="0"/>
        <v>5600</v>
      </c>
      <c r="L173" s="10">
        <f t="shared" si="1"/>
        <v>840.00000000000011</v>
      </c>
      <c r="M173" s="11">
        <v>0.15000000000000002</v>
      </c>
      <c r="O173" s="1"/>
    </row>
    <row r="174" spans="1:15" ht="15.75" customHeight="1" x14ac:dyDescent="0.35">
      <c r="A174" s="1"/>
      <c r="B174" s="6" t="s">
        <v>27</v>
      </c>
      <c r="C174" s="6">
        <v>1128299</v>
      </c>
      <c r="D174" s="7">
        <v>44337</v>
      </c>
      <c r="E174" s="6" t="s">
        <v>28</v>
      </c>
      <c r="F174" s="6" t="s">
        <v>29</v>
      </c>
      <c r="G174" s="6" t="s">
        <v>30</v>
      </c>
      <c r="H174" s="6" t="s">
        <v>17</v>
      </c>
      <c r="I174" s="8">
        <v>0.6</v>
      </c>
      <c r="J174" s="9">
        <v>9000</v>
      </c>
      <c r="K174" s="10">
        <f t="shared" si="0"/>
        <v>5400</v>
      </c>
      <c r="L174" s="10">
        <f t="shared" si="1"/>
        <v>2160</v>
      </c>
      <c r="M174" s="11">
        <v>0.4</v>
      </c>
      <c r="O174" s="1"/>
    </row>
    <row r="175" spans="1:15" ht="15.75" customHeight="1" x14ac:dyDescent="0.35">
      <c r="A175" s="1"/>
      <c r="B175" s="6" t="s">
        <v>27</v>
      </c>
      <c r="C175" s="6">
        <v>1128299</v>
      </c>
      <c r="D175" s="7">
        <v>44337</v>
      </c>
      <c r="E175" s="6" t="s">
        <v>28</v>
      </c>
      <c r="F175" s="6" t="s">
        <v>29</v>
      </c>
      <c r="G175" s="6" t="s">
        <v>30</v>
      </c>
      <c r="H175" s="6" t="s">
        <v>18</v>
      </c>
      <c r="I175" s="8">
        <v>0.65</v>
      </c>
      <c r="J175" s="9">
        <v>7500</v>
      </c>
      <c r="K175" s="10">
        <f t="shared" si="0"/>
        <v>4875</v>
      </c>
      <c r="L175" s="10">
        <f t="shared" si="1"/>
        <v>1218.75</v>
      </c>
      <c r="M175" s="11">
        <v>0.25</v>
      </c>
      <c r="O175" s="1"/>
    </row>
    <row r="176" spans="1:15" ht="15.75" customHeight="1" x14ac:dyDescent="0.35">
      <c r="A176" s="1"/>
      <c r="B176" s="6" t="s">
        <v>27</v>
      </c>
      <c r="C176" s="6">
        <v>1128299</v>
      </c>
      <c r="D176" s="7">
        <v>44337</v>
      </c>
      <c r="E176" s="6" t="s">
        <v>28</v>
      </c>
      <c r="F176" s="6" t="s">
        <v>29</v>
      </c>
      <c r="G176" s="6" t="s">
        <v>30</v>
      </c>
      <c r="H176" s="6" t="s">
        <v>19</v>
      </c>
      <c r="I176" s="8">
        <v>0.65</v>
      </c>
      <c r="J176" s="9">
        <v>7500</v>
      </c>
      <c r="K176" s="10">
        <f t="shared" si="0"/>
        <v>4875</v>
      </c>
      <c r="L176" s="10">
        <f t="shared" si="1"/>
        <v>1950</v>
      </c>
      <c r="M176" s="11">
        <v>0.4</v>
      </c>
      <c r="O176" s="1"/>
    </row>
    <row r="177" spans="1:15" ht="15.75" customHeight="1" x14ac:dyDescent="0.35">
      <c r="A177" s="1"/>
      <c r="B177" s="6" t="s">
        <v>27</v>
      </c>
      <c r="C177" s="6">
        <v>1128299</v>
      </c>
      <c r="D177" s="7">
        <v>44337</v>
      </c>
      <c r="E177" s="6" t="s">
        <v>28</v>
      </c>
      <c r="F177" s="6" t="s">
        <v>29</v>
      </c>
      <c r="G177" s="6" t="s">
        <v>30</v>
      </c>
      <c r="H177" s="6" t="s">
        <v>20</v>
      </c>
      <c r="I177" s="8">
        <v>0.6</v>
      </c>
      <c r="J177" s="9">
        <v>6500</v>
      </c>
      <c r="K177" s="10">
        <f t="shared" si="0"/>
        <v>3900</v>
      </c>
      <c r="L177" s="10">
        <f t="shared" si="1"/>
        <v>1365</v>
      </c>
      <c r="M177" s="11">
        <v>0.35</v>
      </c>
      <c r="O177" s="1"/>
    </row>
    <row r="178" spans="1:15" ht="15.75" customHeight="1" x14ac:dyDescent="0.35">
      <c r="A178" s="1"/>
      <c r="B178" s="6" t="s">
        <v>27</v>
      </c>
      <c r="C178" s="6">
        <v>1128299</v>
      </c>
      <c r="D178" s="7">
        <v>44337</v>
      </c>
      <c r="E178" s="6" t="s">
        <v>28</v>
      </c>
      <c r="F178" s="6" t="s">
        <v>29</v>
      </c>
      <c r="G178" s="6" t="s">
        <v>30</v>
      </c>
      <c r="H178" s="6" t="s">
        <v>21</v>
      </c>
      <c r="I178" s="8">
        <v>0.65</v>
      </c>
      <c r="J178" s="9">
        <v>5500</v>
      </c>
      <c r="K178" s="10">
        <f t="shared" si="0"/>
        <v>3575</v>
      </c>
      <c r="L178" s="10">
        <f t="shared" si="1"/>
        <v>1966.2500000000002</v>
      </c>
      <c r="M178" s="11">
        <v>0.55000000000000004</v>
      </c>
      <c r="O178" s="1"/>
    </row>
    <row r="179" spans="1:15" ht="15.75" customHeight="1" x14ac:dyDescent="0.35">
      <c r="A179" s="1"/>
      <c r="B179" s="6" t="s">
        <v>27</v>
      </c>
      <c r="C179" s="6">
        <v>1128299</v>
      </c>
      <c r="D179" s="7">
        <v>44337</v>
      </c>
      <c r="E179" s="6" t="s">
        <v>28</v>
      </c>
      <c r="F179" s="6" t="s">
        <v>29</v>
      </c>
      <c r="G179" s="6" t="s">
        <v>30</v>
      </c>
      <c r="H179" s="6" t="s">
        <v>22</v>
      </c>
      <c r="I179" s="8">
        <v>0.8</v>
      </c>
      <c r="J179" s="9">
        <v>7250</v>
      </c>
      <c r="K179" s="10">
        <f t="shared" si="0"/>
        <v>5800</v>
      </c>
      <c r="L179" s="10">
        <f t="shared" si="1"/>
        <v>1160</v>
      </c>
      <c r="M179" s="11">
        <v>0.2</v>
      </c>
      <c r="O179" s="1"/>
    </row>
    <row r="180" spans="1:15" ht="15.75" customHeight="1" x14ac:dyDescent="0.35">
      <c r="A180" s="1"/>
      <c r="B180" s="6" t="s">
        <v>27</v>
      </c>
      <c r="C180" s="6">
        <v>1128299</v>
      </c>
      <c r="D180" s="7">
        <v>44367</v>
      </c>
      <c r="E180" s="6" t="s">
        <v>28</v>
      </c>
      <c r="F180" s="6" t="s">
        <v>29</v>
      </c>
      <c r="G180" s="6" t="s">
        <v>30</v>
      </c>
      <c r="H180" s="6" t="s">
        <v>17</v>
      </c>
      <c r="I180" s="8">
        <v>0.6</v>
      </c>
      <c r="J180" s="9">
        <v>9750</v>
      </c>
      <c r="K180" s="10">
        <f t="shared" si="0"/>
        <v>5850</v>
      </c>
      <c r="L180" s="10">
        <f t="shared" si="1"/>
        <v>2340</v>
      </c>
      <c r="M180" s="11">
        <v>0.4</v>
      </c>
      <c r="O180" s="1"/>
    </row>
    <row r="181" spans="1:15" ht="15.75" customHeight="1" x14ac:dyDescent="0.35">
      <c r="A181" s="1"/>
      <c r="B181" s="6" t="s">
        <v>27</v>
      </c>
      <c r="C181" s="6">
        <v>1128299</v>
      </c>
      <c r="D181" s="7">
        <v>44367</v>
      </c>
      <c r="E181" s="6" t="s">
        <v>28</v>
      </c>
      <c r="F181" s="6" t="s">
        <v>29</v>
      </c>
      <c r="G181" s="6" t="s">
        <v>30</v>
      </c>
      <c r="H181" s="6" t="s">
        <v>18</v>
      </c>
      <c r="I181" s="8">
        <v>0.65</v>
      </c>
      <c r="J181" s="9">
        <v>8250</v>
      </c>
      <c r="K181" s="10">
        <f t="shared" si="0"/>
        <v>5362.5</v>
      </c>
      <c r="L181" s="10">
        <f t="shared" si="1"/>
        <v>1340.625</v>
      </c>
      <c r="M181" s="11">
        <v>0.25</v>
      </c>
      <c r="O181" s="1"/>
    </row>
    <row r="182" spans="1:15" ht="15.75" customHeight="1" x14ac:dyDescent="0.35">
      <c r="A182" s="1"/>
      <c r="B182" s="6" t="s">
        <v>27</v>
      </c>
      <c r="C182" s="6">
        <v>1128299</v>
      </c>
      <c r="D182" s="7">
        <v>44367</v>
      </c>
      <c r="E182" s="6" t="s">
        <v>28</v>
      </c>
      <c r="F182" s="6" t="s">
        <v>29</v>
      </c>
      <c r="G182" s="6" t="s">
        <v>30</v>
      </c>
      <c r="H182" s="6" t="s">
        <v>19</v>
      </c>
      <c r="I182" s="8">
        <v>0.65</v>
      </c>
      <c r="J182" s="9">
        <v>8250</v>
      </c>
      <c r="K182" s="10">
        <f t="shared" si="0"/>
        <v>5362.5</v>
      </c>
      <c r="L182" s="10">
        <f t="shared" si="1"/>
        <v>2145</v>
      </c>
      <c r="M182" s="11">
        <v>0.4</v>
      </c>
      <c r="O182" s="1"/>
    </row>
    <row r="183" spans="1:15" ht="15.75" customHeight="1" x14ac:dyDescent="0.35">
      <c r="A183" s="1"/>
      <c r="B183" s="6" t="s">
        <v>27</v>
      </c>
      <c r="C183" s="6">
        <v>1128299</v>
      </c>
      <c r="D183" s="7">
        <v>44367</v>
      </c>
      <c r="E183" s="6" t="s">
        <v>28</v>
      </c>
      <c r="F183" s="6" t="s">
        <v>29</v>
      </c>
      <c r="G183" s="6" t="s">
        <v>30</v>
      </c>
      <c r="H183" s="6" t="s">
        <v>20</v>
      </c>
      <c r="I183" s="8">
        <v>0.6</v>
      </c>
      <c r="J183" s="9">
        <v>7000</v>
      </c>
      <c r="K183" s="10">
        <f t="shared" si="0"/>
        <v>4200</v>
      </c>
      <c r="L183" s="10">
        <f t="shared" si="1"/>
        <v>1470</v>
      </c>
      <c r="M183" s="11">
        <v>0.35</v>
      </c>
      <c r="O183" s="1"/>
    </row>
    <row r="184" spans="1:15" ht="15.75" customHeight="1" x14ac:dyDescent="0.35">
      <c r="A184" s="1"/>
      <c r="B184" s="6" t="s">
        <v>27</v>
      </c>
      <c r="C184" s="6">
        <v>1128299</v>
      </c>
      <c r="D184" s="7">
        <v>44367</v>
      </c>
      <c r="E184" s="6" t="s">
        <v>28</v>
      </c>
      <c r="F184" s="6" t="s">
        <v>29</v>
      </c>
      <c r="G184" s="6" t="s">
        <v>30</v>
      </c>
      <c r="H184" s="6" t="s">
        <v>21</v>
      </c>
      <c r="I184" s="8">
        <v>0.65</v>
      </c>
      <c r="J184" s="9">
        <v>5750</v>
      </c>
      <c r="K184" s="10">
        <f t="shared" si="0"/>
        <v>3737.5</v>
      </c>
      <c r="L184" s="10">
        <f t="shared" si="1"/>
        <v>2055.625</v>
      </c>
      <c r="M184" s="11">
        <v>0.55000000000000004</v>
      </c>
      <c r="O184" s="1"/>
    </row>
    <row r="185" spans="1:15" ht="15.75" customHeight="1" x14ac:dyDescent="0.35">
      <c r="A185" s="1"/>
      <c r="B185" s="6" t="s">
        <v>27</v>
      </c>
      <c r="C185" s="6">
        <v>1128299</v>
      </c>
      <c r="D185" s="7">
        <v>44367</v>
      </c>
      <c r="E185" s="6" t="s">
        <v>28</v>
      </c>
      <c r="F185" s="6" t="s">
        <v>29</v>
      </c>
      <c r="G185" s="6" t="s">
        <v>30</v>
      </c>
      <c r="H185" s="6" t="s">
        <v>22</v>
      </c>
      <c r="I185" s="8">
        <v>0.8</v>
      </c>
      <c r="J185" s="9">
        <v>8750</v>
      </c>
      <c r="K185" s="10">
        <f t="shared" si="0"/>
        <v>7000</v>
      </c>
      <c r="L185" s="10">
        <f t="shared" si="1"/>
        <v>1400</v>
      </c>
      <c r="M185" s="11">
        <v>0.2</v>
      </c>
      <c r="O185" s="1"/>
    </row>
    <row r="186" spans="1:15" ht="15.75" customHeight="1" x14ac:dyDescent="0.35">
      <c r="A186" s="1"/>
      <c r="B186" s="6" t="s">
        <v>27</v>
      </c>
      <c r="C186" s="6">
        <v>1128299</v>
      </c>
      <c r="D186" s="7">
        <v>44396</v>
      </c>
      <c r="E186" s="6" t="s">
        <v>28</v>
      </c>
      <c r="F186" s="6" t="s">
        <v>29</v>
      </c>
      <c r="G186" s="6" t="s">
        <v>30</v>
      </c>
      <c r="H186" s="6" t="s">
        <v>17</v>
      </c>
      <c r="I186" s="8">
        <v>0.6</v>
      </c>
      <c r="J186" s="9">
        <v>10250</v>
      </c>
      <c r="K186" s="10">
        <f t="shared" si="0"/>
        <v>6150</v>
      </c>
      <c r="L186" s="10">
        <f t="shared" si="1"/>
        <v>2152.5</v>
      </c>
      <c r="M186" s="11">
        <v>0.35000000000000003</v>
      </c>
      <c r="O186" s="1"/>
    </row>
    <row r="187" spans="1:15" ht="15.75" customHeight="1" x14ac:dyDescent="0.35">
      <c r="A187" s="1"/>
      <c r="B187" s="6" t="s">
        <v>27</v>
      </c>
      <c r="C187" s="6">
        <v>1128299</v>
      </c>
      <c r="D187" s="7">
        <v>44396</v>
      </c>
      <c r="E187" s="6" t="s">
        <v>28</v>
      </c>
      <c r="F187" s="6" t="s">
        <v>29</v>
      </c>
      <c r="G187" s="6" t="s">
        <v>30</v>
      </c>
      <c r="H187" s="6" t="s">
        <v>18</v>
      </c>
      <c r="I187" s="8">
        <v>0.65</v>
      </c>
      <c r="J187" s="9">
        <v>8750</v>
      </c>
      <c r="K187" s="10">
        <f t="shared" si="0"/>
        <v>5687.5</v>
      </c>
      <c r="L187" s="10">
        <f t="shared" si="1"/>
        <v>1137.5</v>
      </c>
      <c r="M187" s="11">
        <v>0.2</v>
      </c>
      <c r="O187" s="1"/>
    </row>
    <row r="188" spans="1:15" ht="15.75" customHeight="1" x14ac:dyDescent="0.35">
      <c r="A188" s="1"/>
      <c r="B188" s="6" t="s">
        <v>27</v>
      </c>
      <c r="C188" s="6">
        <v>1128299</v>
      </c>
      <c r="D188" s="7">
        <v>44396</v>
      </c>
      <c r="E188" s="6" t="s">
        <v>28</v>
      </c>
      <c r="F188" s="6" t="s">
        <v>29</v>
      </c>
      <c r="G188" s="6" t="s">
        <v>30</v>
      </c>
      <c r="H188" s="6" t="s">
        <v>19</v>
      </c>
      <c r="I188" s="8">
        <v>0.65</v>
      </c>
      <c r="J188" s="9">
        <v>8250</v>
      </c>
      <c r="K188" s="10">
        <f t="shared" si="0"/>
        <v>5362.5</v>
      </c>
      <c r="L188" s="10">
        <f t="shared" si="1"/>
        <v>1876.8750000000002</v>
      </c>
      <c r="M188" s="11">
        <v>0.35000000000000003</v>
      </c>
      <c r="O188" s="1"/>
    </row>
    <row r="189" spans="1:15" ht="15.75" customHeight="1" x14ac:dyDescent="0.35">
      <c r="A189" s="1"/>
      <c r="B189" s="6" t="s">
        <v>27</v>
      </c>
      <c r="C189" s="6">
        <v>1128299</v>
      </c>
      <c r="D189" s="7">
        <v>44396</v>
      </c>
      <c r="E189" s="6" t="s">
        <v>28</v>
      </c>
      <c r="F189" s="6" t="s">
        <v>29</v>
      </c>
      <c r="G189" s="6" t="s">
        <v>30</v>
      </c>
      <c r="H189" s="6" t="s">
        <v>20</v>
      </c>
      <c r="I189" s="8">
        <v>0.6</v>
      </c>
      <c r="J189" s="9">
        <v>7250</v>
      </c>
      <c r="K189" s="10">
        <f t="shared" si="0"/>
        <v>4350</v>
      </c>
      <c r="L189" s="10">
        <f t="shared" si="1"/>
        <v>1305</v>
      </c>
      <c r="M189" s="11">
        <v>0.3</v>
      </c>
      <c r="O189" s="1"/>
    </row>
    <row r="190" spans="1:15" ht="15.75" customHeight="1" x14ac:dyDescent="0.35">
      <c r="A190" s="1"/>
      <c r="B190" s="6" t="s">
        <v>27</v>
      </c>
      <c r="C190" s="6">
        <v>1128299</v>
      </c>
      <c r="D190" s="7">
        <v>44396</v>
      </c>
      <c r="E190" s="6" t="s">
        <v>28</v>
      </c>
      <c r="F190" s="6" t="s">
        <v>29</v>
      </c>
      <c r="G190" s="6" t="s">
        <v>30</v>
      </c>
      <c r="H190" s="6" t="s">
        <v>21</v>
      </c>
      <c r="I190" s="8">
        <v>0.65</v>
      </c>
      <c r="J190" s="9">
        <v>7750</v>
      </c>
      <c r="K190" s="10">
        <f t="shared" si="0"/>
        <v>5037.5</v>
      </c>
      <c r="L190" s="10">
        <f t="shared" si="1"/>
        <v>2518.75</v>
      </c>
      <c r="M190" s="11">
        <v>0.5</v>
      </c>
      <c r="O190" s="1"/>
    </row>
    <row r="191" spans="1:15" ht="15.75" customHeight="1" x14ac:dyDescent="0.35">
      <c r="A191" s="1"/>
      <c r="B191" s="6" t="s">
        <v>27</v>
      </c>
      <c r="C191" s="6">
        <v>1128299</v>
      </c>
      <c r="D191" s="7">
        <v>44396</v>
      </c>
      <c r="E191" s="6" t="s">
        <v>28</v>
      </c>
      <c r="F191" s="6" t="s">
        <v>29</v>
      </c>
      <c r="G191" s="6" t="s">
        <v>30</v>
      </c>
      <c r="H191" s="6" t="s">
        <v>22</v>
      </c>
      <c r="I191" s="8">
        <v>0.8</v>
      </c>
      <c r="J191" s="9">
        <v>7750</v>
      </c>
      <c r="K191" s="10">
        <f t="shared" si="0"/>
        <v>6200</v>
      </c>
      <c r="L191" s="10">
        <f t="shared" si="1"/>
        <v>930.00000000000011</v>
      </c>
      <c r="M191" s="11">
        <v>0.15000000000000002</v>
      </c>
      <c r="O191" s="1"/>
    </row>
    <row r="192" spans="1:15" ht="15.75" customHeight="1" x14ac:dyDescent="0.35">
      <c r="A192" s="1"/>
      <c r="B192" s="6" t="s">
        <v>27</v>
      </c>
      <c r="C192" s="6">
        <v>1128299</v>
      </c>
      <c r="D192" s="7">
        <v>44428</v>
      </c>
      <c r="E192" s="6" t="s">
        <v>28</v>
      </c>
      <c r="F192" s="6" t="s">
        <v>29</v>
      </c>
      <c r="G192" s="6" t="s">
        <v>30</v>
      </c>
      <c r="H192" s="6" t="s">
        <v>17</v>
      </c>
      <c r="I192" s="8">
        <v>0.65</v>
      </c>
      <c r="J192" s="9">
        <v>9750</v>
      </c>
      <c r="K192" s="10">
        <f t="shared" si="0"/>
        <v>6337.5</v>
      </c>
      <c r="L192" s="10">
        <f t="shared" si="1"/>
        <v>2218.125</v>
      </c>
      <c r="M192" s="11">
        <v>0.35000000000000003</v>
      </c>
      <c r="O192" s="1"/>
    </row>
    <row r="193" spans="1:15" ht="15.75" customHeight="1" x14ac:dyDescent="0.35">
      <c r="A193" s="1"/>
      <c r="B193" s="6" t="s">
        <v>27</v>
      </c>
      <c r="C193" s="6">
        <v>1128299</v>
      </c>
      <c r="D193" s="7">
        <v>44428</v>
      </c>
      <c r="E193" s="6" t="s">
        <v>28</v>
      </c>
      <c r="F193" s="6" t="s">
        <v>29</v>
      </c>
      <c r="G193" s="6" t="s">
        <v>30</v>
      </c>
      <c r="H193" s="6" t="s">
        <v>18</v>
      </c>
      <c r="I193" s="8">
        <v>0.70000000000000007</v>
      </c>
      <c r="J193" s="9">
        <v>9250</v>
      </c>
      <c r="K193" s="10">
        <f t="shared" si="0"/>
        <v>6475.0000000000009</v>
      </c>
      <c r="L193" s="10">
        <f t="shared" si="1"/>
        <v>1295.0000000000002</v>
      </c>
      <c r="M193" s="11">
        <v>0.2</v>
      </c>
      <c r="O193" s="1"/>
    </row>
    <row r="194" spans="1:15" ht="15.75" customHeight="1" x14ac:dyDescent="0.35">
      <c r="A194" s="1"/>
      <c r="B194" s="6" t="s">
        <v>27</v>
      </c>
      <c r="C194" s="6">
        <v>1128299</v>
      </c>
      <c r="D194" s="7">
        <v>44428</v>
      </c>
      <c r="E194" s="6" t="s">
        <v>28</v>
      </c>
      <c r="F194" s="6" t="s">
        <v>29</v>
      </c>
      <c r="G194" s="6" t="s">
        <v>30</v>
      </c>
      <c r="H194" s="6" t="s">
        <v>19</v>
      </c>
      <c r="I194" s="8">
        <v>0.65</v>
      </c>
      <c r="J194" s="9">
        <v>8000</v>
      </c>
      <c r="K194" s="10">
        <f t="shared" si="0"/>
        <v>5200</v>
      </c>
      <c r="L194" s="10">
        <f t="shared" si="1"/>
        <v>1820.0000000000002</v>
      </c>
      <c r="M194" s="11">
        <v>0.35000000000000003</v>
      </c>
      <c r="O194" s="1"/>
    </row>
    <row r="195" spans="1:15" ht="15.75" customHeight="1" x14ac:dyDescent="0.35">
      <c r="A195" s="1"/>
      <c r="B195" s="6" t="s">
        <v>27</v>
      </c>
      <c r="C195" s="6">
        <v>1128299</v>
      </c>
      <c r="D195" s="7">
        <v>44428</v>
      </c>
      <c r="E195" s="6" t="s">
        <v>28</v>
      </c>
      <c r="F195" s="6" t="s">
        <v>29</v>
      </c>
      <c r="G195" s="6" t="s">
        <v>30</v>
      </c>
      <c r="H195" s="6" t="s">
        <v>20</v>
      </c>
      <c r="I195" s="8">
        <v>0.65</v>
      </c>
      <c r="J195" s="9">
        <v>7500</v>
      </c>
      <c r="K195" s="10">
        <f t="shared" si="0"/>
        <v>4875</v>
      </c>
      <c r="L195" s="10">
        <f t="shared" si="1"/>
        <v>1462.5</v>
      </c>
      <c r="M195" s="11">
        <v>0.3</v>
      </c>
      <c r="O195" s="1"/>
    </row>
    <row r="196" spans="1:15" ht="15.75" customHeight="1" x14ac:dyDescent="0.35">
      <c r="A196" s="1"/>
      <c r="B196" s="6" t="s">
        <v>27</v>
      </c>
      <c r="C196" s="6">
        <v>1128299</v>
      </c>
      <c r="D196" s="7">
        <v>44428</v>
      </c>
      <c r="E196" s="6" t="s">
        <v>28</v>
      </c>
      <c r="F196" s="6" t="s">
        <v>29</v>
      </c>
      <c r="G196" s="6" t="s">
        <v>30</v>
      </c>
      <c r="H196" s="6" t="s">
        <v>21</v>
      </c>
      <c r="I196" s="8">
        <v>0.75</v>
      </c>
      <c r="J196" s="9">
        <v>7500</v>
      </c>
      <c r="K196" s="10">
        <f t="shared" si="0"/>
        <v>5625</v>
      </c>
      <c r="L196" s="10">
        <f t="shared" si="1"/>
        <v>2812.5</v>
      </c>
      <c r="M196" s="11">
        <v>0.5</v>
      </c>
      <c r="O196" s="1"/>
    </row>
    <row r="197" spans="1:15" ht="15.75" customHeight="1" x14ac:dyDescent="0.35">
      <c r="A197" s="1"/>
      <c r="B197" s="6" t="s">
        <v>27</v>
      </c>
      <c r="C197" s="6">
        <v>1128299</v>
      </c>
      <c r="D197" s="7">
        <v>44428</v>
      </c>
      <c r="E197" s="6" t="s">
        <v>28</v>
      </c>
      <c r="F197" s="6" t="s">
        <v>29</v>
      </c>
      <c r="G197" s="6" t="s">
        <v>30</v>
      </c>
      <c r="H197" s="6" t="s">
        <v>22</v>
      </c>
      <c r="I197" s="8">
        <v>0.8</v>
      </c>
      <c r="J197" s="9">
        <v>7250</v>
      </c>
      <c r="K197" s="10">
        <f t="shared" si="0"/>
        <v>5800</v>
      </c>
      <c r="L197" s="10">
        <f t="shared" si="1"/>
        <v>870.00000000000011</v>
      </c>
      <c r="M197" s="11">
        <v>0.15000000000000002</v>
      </c>
      <c r="O197" s="1"/>
    </row>
    <row r="198" spans="1:15" ht="15.75" customHeight="1" x14ac:dyDescent="0.35">
      <c r="A198" s="1"/>
      <c r="B198" s="6" t="s">
        <v>27</v>
      </c>
      <c r="C198" s="6">
        <v>1128299</v>
      </c>
      <c r="D198" s="7">
        <v>44460</v>
      </c>
      <c r="E198" s="6" t="s">
        <v>28</v>
      </c>
      <c r="F198" s="6" t="s">
        <v>29</v>
      </c>
      <c r="G198" s="6" t="s">
        <v>30</v>
      </c>
      <c r="H198" s="6" t="s">
        <v>17</v>
      </c>
      <c r="I198" s="8">
        <v>0.55000000000000004</v>
      </c>
      <c r="J198" s="9">
        <v>9250</v>
      </c>
      <c r="K198" s="10">
        <f t="shared" si="0"/>
        <v>5087.5</v>
      </c>
      <c r="L198" s="10">
        <f t="shared" si="1"/>
        <v>1526.2500000000002</v>
      </c>
      <c r="M198" s="11">
        <v>0.30000000000000004</v>
      </c>
      <c r="O198" s="1"/>
    </row>
    <row r="199" spans="1:15" ht="15.75" customHeight="1" x14ac:dyDescent="0.35">
      <c r="A199" s="1"/>
      <c r="B199" s="6" t="s">
        <v>27</v>
      </c>
      <c r="C199" s="6">
        <v>1128299</v>
      </c>
      <c r="D199" s="7">
        <v>44460</v>
      </c>
      <c r="E199" s="6" t="s">
        <v>28</v>
      </c>
      <c r="F199" s="6" t="s">
        <v>29</v>
      </c>
      <c r="G199" s="6" t="s">
        <v>30</v>
      </c>
      <c r="H199" s="6" t="s">
        <v>18</v>
      </c>
      <c r="I199" s="8">
        <v>0.60000000000000009</v>
      </c>
      <c r="J199" s="9">
        <v>9250</v>
      </c>
      <c r="K199" s="10">
        <f t="shared" si="0"/>
        <v>5550.0000000000009</v>
      </c>
      <c r="L199" s="10">
        <f t="shared" si="1"/>
        <v>832.50000000000011</v>
      </c>
      <c r="M199" s="11">
        <v>0.15</v>
      </c>
      <c r="O199" s="1"/>
    </row>
    <row r="200" spans="1:15" ht="15.75" customHeight="1" x14ac:dyDescent="0.35">
      <c r="A200" s="1"/>
      <c r="B200" s="6" t="s">
        <v>27</v>
      </c>
      <c r="C200" s="6">
        <v>1128299</v>
      </c>
      <c r="D200" s="7">
        <v>44460</v>
      </c>
      <c r="E200" s="6" t="s">
        <v>28</v>
      </c>
      <c r="F200" s="6" t="s">
        <v>29</v>
      </c>
      <c r="G200" s="6" t="s">
        <v>30</v>
      </c>
      <c r="H200" s="6" t="s">
        <v>19</v>
      </c>
      <c r="I200" s="8">
        <v>0.55000000000000004</v>
      </c>
      <c r="J200" s="9">
        <v>7750</v>
      </c>
      <c r="K200" s="10">
        <f t="shared" si="0"/>
        <v>4262.5</v>
      </c>
      <c r="L200" s="10">
        <f t="shared" si="1"/>
        <v>1278.7500000000002</v>
      </c>
      <c r="M200" s="11">
        <v>0.30000000000000004</v>
      </c>
      <c r="O200" s="1"/>
    </row>
    <row r="201" spans="1:15" ht="15.75" customHeight="1" x14ac:dyDescent="0.35">
      <c r="A201" s="1"/>
      <c r="B201" s="6" t="s">
        <v>27</v>
      </c>
      <c r="C201" s="6">
        <v>1128299</v>
      </c>
      <c r="D201" s="7">
        <v>44460</v>
      </c>
      <c r="E201" s="6" t="s">
        <v>28</v>
      </c>
      <c r="F201" s="6" t="s">
        <v>29</v>
      </c>
      <c r="G201" s="6" t="s">
        <v>30</v>
      </c>
      <c r="H201" s="6" t="s">
        <v>20</v>
      </c>
      <c r="I201" s="8">
        <v>0.55000000000000004</v>
      </c>
      <c r="J201" s="9">
        <v>7250</v>
      </c>
      <c r="K201" s="10">
        <f t="shared" si="0"/>
        <v>3987.5000000000005</v>
      </c>
      <c r="L201" s="10">
        <f t="shared" si="1"/>
        <v>996.875</v>
      </c>
      <c r="M201" s="11">
        <v>0.24999999999999997</v>
      </c>
      <c r="O201" s="1"/>
    </row>
    <row r="202" spans="1:15" ht="15.75" customHeight="1" x14ac:dyDescent="0.35">
      <c r="A202" s="1"/>
      <c r="B202" s="6" t="s">
        <v>27</v>
      </c>
      <c r="C202" s="6">
        <v>1128299</v>
      </c>
      <c r="D202" s="7">
        <v>44460</v>
      </c>
      <c r="E202" s="6" t="s">
        <v>28</v>
      </c>
      <c r="F202" s="6" t="s">
        <v>29</v>
      </c>
      <c r="G202" s="6" t="s">
        <v>30</v>
      </c>
      <c r="H202" s="6" t="s">
        <v>21</v>
      </c>
      <c r="I202" s="8">
        <v>0.65</v>
      </c>
      <c r="J202" s="9">
        <v>7250</v>
      </c>
      <c r="K202" s="10">
        <f t="shared" si="0"/>
        <v>4712.5</v>
      </c>
      <c r="L202" s="10">
        <f t="shared" si="1"/>
        <v>2120.6250000000005</v>
      </c>
      <c r="M202" s="11">
        <v>0.45000000000000007</v>
      </c>
      <c r="O202" s="1"/>
    </row>
    <row r="203" spans="1:15" ht="15.75" customHeight="1" x14ac:dyDescent="0.35">
      <c r="A203" s="1"/>
      <c r="B203" s="6" t="s">
        <v>27</v>
      </c>
      <c r="C203" s="6">
        <v>1128299</v>
      </c>
      <c r="D203" s="7">
        <v>44460</v>
      </c>
      <c r="E203" s="6" t="s">
        <v>28</v>
      </c>
      <c r="F203" s="6" t="s">
        <v>29</v>
      </c>
      <c r="G203" s="6" t="s">
        <v>30</v>
      </c>
      <c r="H203" s="6" t="s">
        <v>22</v>
      </c>
      <c r="I203" s="8">
        <v>0.70000000000000007</v>
      </c>
      <c r="J203" s="9">
        <v>7750</v>
      </c>
      <c r="K203" s="10">
        <f t="shared" si="0"/>
        <v>5425.0000000000009</v>
      </c>
      <c r="L203" s="10">
        <f t="shared" si="1"/>
        <v>542.50000000000011</v>
      </c>
      <c r="M203" s="11">
        <v>0.1</v>
      </c>
      <c r="O203" s="1"/>
    </row>
    <row r="204" spans="1:15" ht="15.75" customHeight="1" x14ac:dyDescent="0.35">
      <c r="A204" s="1"/>
      <c r="B204" s="6" t="s">
        <v>27</v>
      </c>
      <c r="C204" s="6">
        <v>1128299</v>
      </c>
      <c r="D204" s="7">
        <v>44489</v>
      </c>
      <c r="E204" s="6" t="s">
        <v>28</v>
      </c>
      <c r="F204" s="6" t="s">
        <v>29</v>
      </c>
      <c r="G204" s="6" t="s">
        <v>30</v>
      </c>
      <c r="H204" s="6" t="s">
        <v>17</v>
      </c>
      <c r="I204" s="8">
        <v>0.55000000000000004</v>
      </c>
      <c r="J204" s="9">
        <v>8750</v>
      </c>
      <c r="K204" s="10">
        <f t="shared" si="0"/>
        <v>4812.5</v>
      </c>
      <c r="L204" s="10">
        <f t="shared" si="1"/>
        <v>1443.7500000000002</v>
      </c>
      <c r="M204" s="11">
        <v>0.30000000000000004</v>
      </c>
      <c r="O204" s="1"/>
    </row>
    <row r="205" spans="1:15" ht="15.75" customHeight="1" x14ac:dyDescent="0.35">
      <c r="A205" s="1"/>
      <c r="B205" s="6" t="s">
        <v>27</v>
      </c>
      <c r="C205" s="6">
        <v>1128299</v>
      </c>
      <c r="D205" s="7">
        <v>44489</v>
      </c>
      <c r="E205" s="6" t="s">
        <v>28</v>
      </c>
      <c r="F205" s="6" t="s">
        <v>29</v>
      </c>
      <c r="G205" s="6" t="s">
        <v>30</v>
      </c>
      <c r="H205" s="6" t="s">
        <v>18</v>
      </c>
      <c r="I205" s="8">
        <v>0.60000000000000009</v>
      </c>
      <c r="J205" s="9">
        <v>8750</v>
      </c>
      <c r="K205" s="10">
        <f t="shared" si="0"/>
        <v>5250.0000000000009</v>
      </c>
      <c r="L205" s="10">
        <f t="shared" si="1"/>
        <v>787.50000000000011</v>
      </c>
      <c r="M205" s="11">
        <v>0.15</v>
      </c>
      <c r="O205" s="1"/>
    </row>
    <row r="206" spans="1:15" ht="15.75" customHeight="1" x14ac:dyDescent="0.35">
      <c r="A206" s="1"/>
      <c r="B206" s="6" t="s">
        <v>27</v>
      </c>
      <c r="C206" s="6">
        <v>1128299</v>
      </c>
      <c r="D206" s="7">
        <v>44489</v>
      </c>
      <c r="E206" s="6" t="s">
        <v>28</v>
      </c>
      <c r="F206" s="6" t="s">
        <v>29</v>
      </c>
      <c r="G206" s="6" t="s">
        <v>30</v>
      </c>
      <c r="H206" s="6" t="s">
        <v>19</v>
      </c>
      <c r="I206" s="8">
        <v>0.55000000000000004</v>
      </c>
      <c r="J206" s="9">
        <v>7000</v>
      </c>
      <c r="K206" s="10">
        <f t="shared" si="0"/>
        <v>3850.0000000000005</v>
      </c>
      <c r="L206" s="10">
        <f t="shared" si="1"/>
        <v>1155.0000000000002</v>
      </c>
      <c r="M206" s="11">
        <v>0.30000000000000004</v>
      </c>
      <c r="O206" s="1"/>
    </row>
    <row r="207" spans="1:15" ht="15.75" customHeight="1" x14ac:dyDescent="0.35">
      <c r="A207" s="1"/>
      <c r="B207" s="6" t="s">
        <v>27</v>
      </c>
      <c r="C207" s="6">
        <v>1128299</v>
      </c>
      <c r="D207" s="7">
        <v>44489</v>
      </c>
      <c r="E207" s="6" t="s">
        <v>28</v>
      </c>
      <c r="F207" s="6" t="s">
        <v>29</v>
      </c>
      <c r="G207" s="6" t="s">
        <v>30</v>
      </c>
      <c r="H207" s="6" t="s">
        <v>20</v>
      </c>
      <c r="I207" s="8">
        <v>0.55000000000000004</v>
      </c>
      <c r="J207" s="9">
        <v>6750</v>
      </c>
      <c r="K207" s="10">
        <f t="shared" si="0"/>
        <v>3712.5000000000005</v>
      </c>
      <c r="L207" s="10">
        <f t="shared" si="1"/>
        <v>928.125</v>
      </c>
      <c r="M207" s="11">
        <v>0.24999999999999997</v>
      </c>
      <c r="O207" s="1"/>
    </row>
    <row r="208" spans="1:15" ht="15.75" customHeight="1" x14ac:dyDescent="0.35">
      <c r="A208" s="1"/>
      <c r="B208" s="6" t="s">
        <v>27</v>
      </c>
      <c r="C208" s="6">
        <v>1128299</v>
      </c>
      <c r="D208" s="7">
        <v>44489</v>
      </c>
      <c r="E208" s="6" t="s">
        <v>28</v>
      </c>
      <c r="F208" s="6" t="s">
        <v>29</v>
      </c>
      <c r="G208" s="6" t="s">
        <v>30</v>
      </c>
      <c r="H208" s="6" t="s">
        <v>21</v>
      </c>
      <c r="I208" s="8">
        <v>0.65</v>
      </c>
      <c r="J208" s="9">
        <v>6500</v>
      </c>
      <c r="K208" s="10">
        <f t="shared" si="0"/>
        <v>4225</v>
      </c>
      <c r="L208" s="10">
        <f t="shared" si="1"/>
        <v>1901.2500000000002</v>
      </c>
      <c r="M208" s="11">
        <v>0.45000000000000007</v>
      </c>
      <c r="O208" s="1"/>
    </row>
    <row r="209" spans="1:15" ht="15.75" customHeight="1" x14ac:dyDescent="0.35">
      <c r="A209" s="1"/>
      <c r="B209" s="6" t="s">
        <v>27</v>
      </c>
      <c r="C209" s="6">
        <v>1128299</v>
      </c>
      <c r="D209" s="7">
        <v>44489</v>
      </c>
      <c r="E209" s="6" t="s">
        <v>28</v>
      </c>
      <c r="F209" s="6" t="s">
        <v>29</v>
      </c>
      <c r="G209" s="6" t="s">
        <v>30</v>
      </c>
      <c r="H209" s="6" t="s">
        <v>22</v>
      </c>
      <c r="I209" s="8">
        <v>0.70000000000000007</v>
      </c>
      <c r="J209" s="9">
        <v>7000</v>
      </c>
      <c r="K209" s="10">
        <f t="shared" si="0"/>
        <v>4900.0000000000009</v>
      </c>
      <c r="L209" s="10">
        <f t="shared" si="1"/>
        <v>490.00000000000011</v>
      </c>
      <c r="M209" s="11">
        <v>0.1</v>
      </c>
      <c r="O209" s="1"/>
    </row>
    <row r="210" spans="1:15" ht="15.75" customHeight="1" x14ac:dyDescent="0.35">
      <c r="A210" s="1"/>
      <c r="B210" s="6" t="s">
        <v>27</v>
      </c>
      <c r="C210" s="6">
        <v>1128299</v>
      </c>
      <c r="D210" s="7">
        <v>44520</v>
      </c>
      <c r="E210" s="6" t="s">
        <v>28</v>
      </c>
      <c r="F210" s="6" t="s">
        <v>29</v>
      </c>
      <c r="G210" s="6" t="s">
        <v>30</v>
      </c>
      <c r="H210" s="6" t="s">
        <v>17</v>
      </c>
      <c r="I210" s="8">
        <v>0.55000000000000004</v>
      </c>
      <c r="J210" s="9">
        <v>8750</v>
      </c>
      <c r="K210" s="10">
        <f t="shared" si="0"/>
        <v>4812.5</v>
      </c>
      <c r="L210" s="10">
        <f t="shared" si="1"/>
        <v>1443.7500000000002</v>
      </c>
      <c r="M210" s="11">
        <v>0.30000000000000004</v>
      </c>
      <c r="O210" s="1"/>
    </row>
    <row r="211" spans="1:15" ht="15.75" customHeight="1" x14ac:dyDescent="0.35">
      <c r="A211" s="1"/>
      <c r="B211" s="6" t="s">
        <v>27</v>
      </c>
      <c r="C211" s="6">
        <v>1128299</v>
      </c>
      <c r="D211" s="7">
        <v>44520</v>
      </c>
      <c r="E211" s="6" t="s">
        <v>28</v>
      </c>
      <c r="F211" s="6" t="s">
        <v>29</v>
      </c>
      <c r="G211" s="6" t="s">
        <v>30</v>
      </c>
      <c r="H211" s="6" t="s">
        <v>18</v>
      </c>
      <c r="I211" s="8">
        <v>0.60000000000000009</v>
      </c>
      <c r="J211" s="9">
        <v>8750</v>
      </c>
      <c r="K211" s="10">
        <f t="shared" si="0"/>
        <v>5250.0000000000009</v>
      </c>
      <c r="L211" s="10">
        <f t="shared" si="1"/>
        <v>787.50000000000011</v>
      </c>
      <c r="M211" s="11">
        <v>0.15</v>
      </c>
      <c r="O211" s="1"/>
    </row>
    <row r="212" spans="1:15" ht="15.75" customHeight="1" x14ac:dyDescent="0.35">
      <c r="A212" s="1"/>
      <c r="B212" s="6" t="s">
        <v>27</v>
      </c>
      <c r="C212" s="6">
        <v>1128299</v>
      </c>
      <c r="D212" s="7">
        <v>44520</v>
      </c>
      <c r="E212" s="6" t="s">
        <v>28</v>
      </c>
      <c r="F212" s="6" t="s">
        <v>29</v>
      </c>
      <c r="G212" s="6" t="s">
        <v>30</v>
      </c>
      <c r="H212" s="6" t="s">
        <v>19</v>
      </c>
      <c r="I212" s="8">
        <v>0.55000000000000004</v>
      </c>
      <c r="J212" s="9">
        <v>7250</v>
      </c>
      <c r="K212" s="10">
        <f t="shared" si="0"/>
        <v>3987.5000000000005</v>
      </c>
      <c r="L212" s="10">
        <f t="shared" si="1"/>
        <v>1196.2500000000002</v>
      </c>
      <c r="M212" s="11">
        <v>0.30000000000000004</v>
      </c>
      <c r="O212" s="1"/>
    </row>
    <row r="213" spans="1:15" ht="15.75" customHeight="1" x14ac:dyDescent="0.35">
      <c r="A213" s="1"/>
      <c r="B213" s="6" t="s">
        <v>27</v>
      </c>
      <c r="C213" s="6">
        <v>1128299</v>
      </c>
      <c r="D213" s="7">
        <v>44520</v>
      </c>
      <c r="E213" s="6" t="s">
        <v>28</v>
      </c>
      <c r="F213" s="6" t="s">
        <v>29</v>
      </c>
      <c r="G213" s="6" t="s">
        <v>30</v>
      </c>
      <c r="H213" s="6" t="s">
        <v>20</v>
      </c>
      <c r="I213" s="8">
        <v>0.55000000000000004</v>
      </c>
      <c r="J213" s="9">
        <v>7000</v>
      </c>
      <c r="K213" s="10">
        <f t="shared" si="0"/>
        <v>3850.0000000000005</v>
      </c>
      <c r="L213" s="10">
        <f t="shared" si="1"/>
        <v>962.5</v>
      </c>
      <c r="M213" s="11">
        <v>0.24999999999999997</v>
      </c>
      <c r="O213" s="1"/>
    </row>
    <row r="214" spans="1:15" ht="15.75" customHeight="1" x14ac:dyDescent="0.35">
      <c r="A214" s="1"/>
      <c r="B214" s="6" t="s">
        <v>27</v>
      </c>
      <c r="C214" s="6">
        <v>1128299</v>
      </c>
      <c r="D214" s="7">
        <v>44520</v>
      </c>
      <c r="E214" s="6" t="s">
        <v>28</v>
      </c>
      <c r="F214" s="6" t="s">
        <v>29</v>
      </c>
      <c r="G214" s="6" t="s">
        <v>30</v>
      </c>
      <c r="H214" s="6" t="s">
        <v>21</v>
      </c>
      <c r="I214" s="8">
        <v>0.65</v>
      </c>
      <c r="J214" s="9">
        <v>6500</v>
      </c>
      <c r="K214" s="10">
        <f t="shared" si="0"/>
        <v>4225</v>
      </c>
      <c r="L214" s="10">
        <f t="shared" si="1"/>
        <v>1901.2500000000002</v>
      </c>
      <c r="M214" s="11">
        <v>0.45000000000000007</v>
      </c>
      <c r="O214" s="1"/>
    </row>
    <row r="215" spans="1:15" ht="15.75" customHeight="1" x14ac:dyDescent="0.35">
      <c r="A215" s="1"/>
      <c r="B215" s="6" t="s">
        <v>27</v>
      </c>
      <c r="C215" s="6">
        <v>1128299</v>
      </c>
      <c r="D215" s="7">
        <v>44520</v>
      </c>
      <c r="E215" s="6" t="s">
        <v>28</v>
      </c>
      <c r="F215" s="6" t="s">
        <v>29</v>
      </c>
      <c r="G215" s="6" t="s">
        <v>30</v>
      </c>
      <c r="H215" s="6" t="s">
        <v>22</v>
      </c>
      <c r="I215" s="8">
        <v>0.70000000000000007</v>
      </c>
      <c r="J215" s="9">
        <v>7750</v>
      </c>
      <c r="K215" s="10">
        <f t="shared" si="0"/>
        <v>5425.0000000000009</v>
      </c>
      <c r="L215" s="10">
        <f t="shared" si="1"/>
        <v>542.50000000000011</v>
      </c>
      <c r="M215" s="11">
        <v>0.1</v>
      </c>
      <c r="O215" s="1"/>
    </row>
    <row r="216" spans="1:15" ht="15.75" customHeight="1" x14ac:dyDescent="0.35">
      <c r="A216" s="1"/>
      <c r="B216" s="6" t="s">
        <v>27</v>
      </c>
      <c r="C216" s="6">
        <v>1128299</v>
      </c>
      <c r="D216" s="7">
        <v>44549</v>
      </c>
      <c r="E216" s="6" t="s">
        <v>28</v>
      </c>
      <c r="F216" s="6" t="s">
        <v>29</v>
      </c>
      <c r="G216" s="6" t="s">
        <v>30</v>
      </c>
      <c r="H216" s="6" t="s">
        <v>17</v>
      </c>
      <c r="I216" s="8">
        <v>0.55000000000000004</v>
      </c>
      <c r="J216" s="9">
        <v>9750</v>
      </c>
      <c r="K216" s="10">
        <f t="shared" si="0"/>
        <v>5362.5</v>
      </c>
      <c r="L216" s="10">
        <f t="shared" si="1"/>
        <v>1608.7500000000002</v>
      </c>
      <c r="M216" s="11">
        <v>0.30000000000000004</v>
      </c>
      <c r="O216" s="1"/>
    </row>
    <row r="217" spans="1:15" ht="15.75" customHeight="1" x14ac:dyDescent="0.35">
      <c r="A217" s="1"/>
      <c r="B217" s="6" t="s">
        <v>27</v>
      </c>
      <c r="C217" s="6">
        <v>1128299</v>
      </c>
      <c r="D217" s="7">
        <v>44549</v>
      </c>
      <c r="E217" s="6" t="s">
        <v>28</v>
      </c>
      <c r="F217" s="6" t="s">
        <v>29</v>
      </c>
      <c r="G217" s="6" t="s">
        <v>30</v>
      </c>
      <c r="H217" s="6" t="s">
        <v>18</v>
      </c>
      <c r="I217" s="8">
        <v>0.60000000000000009</v>
      </c>
      <c r="J217" s="9">
        <v>9750</v>
      </c>
      <c r="K217" s="10">
        <f t="shared" si="0"/>
        <v>5850.0000000000009</v>
      </c>
      <c r="L217" s="10">
        <f t="shared" si="1"/>
        <v>877.50000000000011</v>
      </c>
      <c r="M217" s="11">
        <v>0.15</v>
      </c>
      <c r="O217" s="1"/>
    </row>
    <row r="218" spans="1:15" ht="15.75" customHeight="1" x14ac:dyDescent="0.35">
      <c r="A218" s="1"/>
      <c r="B218" s="6" t="s">
        <v>27</v>
      </c>
      <c r="C218" s="6">
        <v>1128299</v>
      </c>
      <c r="D218" s="7">
        <v>44549</v>
      </c>
      <c r="E218" s="6" t="s">
        <v>28</v>
      </c>
      <c r="F218" s="6" t="s">
        <v>29</v>
      </c>
      <c r="G218" s="6" t="s">
        <v>30</v>
      </c>
      <c r="H218" s="6" t="s">
        <v>19</v>
      </c>
      <c r="I218" s="8">
        <v>0.55000000000000004</v>
      </c>
      <c r="J218" s="9">
        <v>7750</v>
      </c>
      <c r="K218" s="10">
        <f t="shared" si="0"/>
        <v>4262.5</v>
      </c>
      <c r="L218" s="10">
        <f t="shared" si="1"/>
        <v>1278.7500000000002</v>
      </c>
      <c r="M218" s="11">
        <v>0.30000000000000004</v>
      </c>
      <c r="O218" s="1"/>
    </row>
    <row r="219" spans="1:15" ht="15.75" customHeight="1" x14ac:dyDescent="0.35">
      <c r="A219" s="1"/>
      <c r="B219" s="6" t="s">
        <v>27</v>
      </c>
      <c r="C219" s="6">
        <v>1128299</v>
      </c>
      <c r="D219" s="7">
        <v>44549</v>
      </c>
      <c r="E219" s="6" t="s">
        <v>28</v>
      </c>
      <c r="F219" s="6" t="s">
        <v>29</v>
      </c>
      <c r="G219" s="6" t="s">
        <v>30</v>
      </c>
      <c r="H219" s="6" t="s">
        <v>20</v>
      </c>
      <c r="I219" s="8">
        <v>0.55000000000000004</v>
      </c>
      <c r="J219" s="9">
        <v>7750</v>
      </c>
      <c r="K219" s="10">
        <f t="shared" si="0"/>
        <v>4262.5</v>
      </c>
      <c r="L219" s="10">
        <f t="shared" si="1"/>
        <v>1065.6249999999998</v>
      </c>
      <c r="M219" s="11">
        <v>0.24999999999999997</v>
      </c>
      <c r="O219" s="1"/>
    </row>
    <row r="220" spans="1:15" ht="15.75" customHeight="1" x14ac:dyDescent="0.35">
      <c r="A220" s="1"/>
      <c r="B220" s="6" t="s">
        <v>27</v>
      </c>
      <c r="C220" s="6">
        <v>1128299</v>
      </c>
      <c r="D220" s="7">
        <v>44549</v>
      </c>
      <c r="E220" s="6" t="s">
        <v>28</v>
      </c>
      <c r="F220" s="6" t="s">
        <v>29</v>
      </c>
      <c r="G220" s="6" t="s">
        <v>30</v>
      </c>
      <c r="H220" s="6" t="s">
        <v>21</v>
      </c>
      <c r="I220" s="8">
        <v>0.65</v>
      </c>
      <c r="J220" s="9">
        <v>7000</v>
      </c>
      <c r="K220" s="10">
        <f t="shared" si="0"/>
        <v>4550</v>
      </c>
      <c r="L220" s="10">
        <f t="shared" si="1"/>
        <v>2047.5000000000002</v>
      </c>
      <c r="M220" s="11">
        <v>0.45000000000000007</v>
      </c>
      <c r="O220" s="1"/>
    </row>
    <row r="221" spans="1:15" ht="15.75" customHeight="1" x14ac:dyDescent="0.35">
      <c r="A221" s="1"/>
      <c r="B221" s="6" t="s">
        <v>27</v>
      </c>
      <c r="C221" s="6">
        <v>1128299</v>
      </c>
      <c r="D221" s="7">
        <v>44549</v>
      </c>
      <c r="E221" s="6" t="s">
        <v>28</v>
      </c>
      <c r="F221" s="6" t="s">
        <v>29</v>
      </c>
      <c r="G221" s="6" t="s">
        <v>30</v>
      </c>
      <c r="H221" s="6" t="s">
        <v>22</v>
      </c>
      <c r="I221" s="8">
        <v>0.70000000000000007</v>
      </c>
      <c r="J221" s="9">
        <v>8000</v>
      </c>
      <c r="K221" s="10">
        <f t="shared" si="0"/>
        <v>5600.0000000000009</v>
      </c>
      <c r="L221" s="10">
        <f t="shared" si="1"/>
        <v>560.00000000000011</v>
      </c>
      <c r="M221" s="11">
        <v>0.1</v>
      </c>
      <c r="O221" s="1"/>
    </row>
    <row r="222" spans="1:15" ht="15.75" customHeight="1" x14ac:dyDescent="0.35">
      <c r="A222" s="1"/>
      <c r="B222" s="6" t="s">
        <v>31</v>
      </c>
      <c r="C222" s="6">
        <v>1189833</v>
      </c>
      <c r="D222" s="7">
        <v>44211</v>
      </c>
      <c r="E222" s="6" t="s">
        <v>28</v>
      </c>
      <c r="F222" s="6" t="s">
        <v>29</v>
      </c>
      <c r="G222" s="6" t="s">
        <v>32</v>
      </c>
      <c r="H222" s="6" t="s">
        <v>17</v>
      </c>
      <c r="I222" s="8">
        <v>0.35</v>
      </c>
      <c r="J222" s="9">
        <v>7000</v>
      </c>
      <c r="K222" s="10">
        <f t="shared" si="0"/>
        <v>2450</v>
      </c>
      <c r="L222" s="10">
        <f t="shared" si="1"/>
        <v>980</v>
      </c>
      <c r="M222" s="11">
        <v>0.4</v>
      </c>
      <c r="O222" s="1"/>
    </row>
    <row r="223" spans="1:15" ht="15.75" customHeight="1" x14ac:dyDescent="0.35">
      <c r="A223" s="1"/>
      <c r="B223" s="6" t="s">
        <v>31</v>
      </c>
      <c r="C223" s="6">
        <v>1189833</v>
      </c>
      <c r="D223" s="7">
        <v>44211</v>
      </c>
      <c r="E223" s="6" t="s">
        <v>28</v>
      </c>
      <c r="F223" s="6" t="s">
        <v>29</v>
      </c>
      <c r="G223" s="6" t="s">
        <v>32</v>
      </c>
      <c r="H223" s="6" t="s">
        <v>18</v>
      </c>
      <c r="I223" s="8">
        <v>0.45</v>
      </c>
      <c r="J223" s="9">
        <v>7000</v>
      </c>
      <c r="K223" s="10">
        <f t="shared" si="0"/>
        <v>3150</v>
      </c>
      <c r="L223" s="10">
        <f t="shared" si="1"/>
        <v>787.5</v>
      </c>
      <c r="M223" s="11">
        <v>0.25</v>
      </c>
      <c r="O223" s="1"/>
    </row>
    <row r="224" spans="1:15" ht="15.75" customHeight="1" x14ac:dyDescent="0.35">
      <c r="A224" s="1"/>
      <c r="B224" s="6" t="s">
        <v>31</v>
      </c>
      <c r="C224" s="6">
        <v>1189833</v>
      </c>
      <c r="D224" s="7">
        <v>44211</v>
      </c>
      <c r="E224" s="6" t="s">
        <v>28</v>
      </c>
      <c r="F224" s="6" t="s">
        <v>29</v>
      </c>
      <c r="G224" s="6" t="s">
        <v>32</v>
      </c>
      <c r="H224" s="6" t="s">
        <v>19</v>
      </c>
      <c r="I224" s="8">
        <v>0.45</v>
      </c>
      <c r="J224" s="9">
        <v>7000</v>
      </c>
      <c r="K224" s="10">
        <f t="shared" si="0"/>
        <v>3150</v>
      </c>
      <c r="L224" s="10">
        <f t="shared" si="1"/>
        <v>1260</v>
      </c>
      <c r="M224" s="11">
        <v>0.4</v>
      </c>
      <c r="O224" s="1"/>
    </row>
    <row r="225" spans="1:15" ht="15.75" customHeight="1" x14ac:dyDescent="0.35">
      <c r="A225" s="1"/>
      <c r="B225" s="6" t="s">
        <v>31</v>
      </c>
      <c r="C225" s="6">
        <v>1189833</v>
      </c>
      <c r="D225" s="7">
        <v>44211</v>
      </c>
      <c r="E225" s="6" t="s">
        <v>28</v>
      </c>
      <c r="F225" s="6" t="s">
        <v>29</v>
      </c>
      <c r="G225" s="6" t="s">
        <v>32</v>
      </c>
      <c r="H225" s="6" t="s">
        <v>20</v>
      </c>
      <c r="I225" s="8">
        <v>0.45</v>
      </c>
      <c r="J225" s="9">
        <v>5500</v>
      </c>
      <c r="K225" s="10">
        <f t="shared" si="0"/>
        <v>2475</v>
      </c>
      <c r="L225" s="10">
        <f t="shared" si="1"/>
        <v>866.25</v>
      </c>
      <c r="M225" s="11">
        <v>0.35</v>
      </c>
      <c r="O225" s="1"/>
    </row>
    <row r="226" spans="1:15" ht="15.75" customHeight="1" x14ac:dyDescent="0.35">
      <c r="A226" s="1"/>
      <c r="B226" s="6" t="s">
        <v>31</v>
      </c>
      <c r="C226" s="6">
        <v>1189833</v>
      </c>
      <c r="D226" s="7">
        <v>44211</v>
      </c>
      <c r="E226" s="6" t="s">
        <v>28</v>
      </c>
      <c r="F226" s="6" t="s">
        <v>29</v>
      </c>
      <c r="G226" s="6" t="s">
        <v>32</v>
      </c>
      <c r="H226" s="6" t="s">
        <v>21</v>
      </c>
      <c r="I226" s="8">
        <v>0.5</v>
      </c>
      <c r="J226" s="9">
        <v>5000</v>
      </c>
      <c r="K226" s="10">
        <f t="shared" si="0"/>
        <v>2500</v>
      </c>
      <c r="L226" s="10">
        <f t="shared" si="1"/>
        <v>1375</v>
      </c>
      <c r="M226" s="11">
        <v>0.55000000000000004</v>
      </c>
      <c r="O226" s="1"/>
    </row>
    <row r="227" spans="1:15" ht="15.75" customHeight="1" x14ac:dyDescent="0.35">
      <c r="A227" s="1"/>
      <c r="B227" s="6" t="s">
        <v>31</v>
      </c>
      <c r="C227" s="6">
        <v>1189833</v>
      </c>
      <c r="D227" s="7">
        <v>44211</v>
      </c>
      <c r="E227" s="6" t="s">
        <v>28</v>
      </c>
      <c r="F227" s="6" t="s">
        <v>29</v>
      </c>
      <c r="G227" s="6" t="s">
        <v>32</v>
      </c>
      <c r="H227" s="6" t="s">
        <v>22</v>
      </c>
      <c r="I227" s="8">
        <v>0.45</v>
      </c>
      <c r="J227" s="9">
        <v>7000</v>
      </c>
      <c r="K227" s="10">
        <f t="shared" si="0"/>
        <v>3150</v>
      </c>
      <c r="L227" s="10">
        <f t="shared" si="1"/>
        <v>630</v>
      </c>
      <c r="M227" s="11">
        <v>0.2</v>
      </c>
      <c r="O227" s="1"/>
    </row>
    <row r="228" spans="1:15" ht="15.75" customHeight="1" x14ac:dyDescent="0.35">
      <c r="A228" s="1"/>
      <c r="B228" s="6" t="s">
        <v>31</v>
      </c>
      <c r="C228" s="6">
        <v>1189833</v>
      </c>
      <c r="D228" s="7">
        <v>44242</v>
      </c>
      <c r="E228" s="6" t="s">
        <v>28</v>
      </c>
      <c r="F228" s="6" t="s">
        <v>29</v>
      </c>
      <c r="G228" s="6" t="s">
        <v>32</v>
      </c>
      <c r="H228" s="6" t="s">
        <v>17</v>
      </c>
      <c r="I228" s="8">
        <v>0.35</v>
      </c>
      <c r="J228" s="9">
        <v>7500</v>
      </c>
      <c r="K228" s="10">
        <f t="shared" si="0"/>
        <v>2625</v>
      </c>
      <c r="L228" s="10">
        <f t="shared" si="1"/>
        <v>1050</v>
      </c>
      <c r="M228" s="11">
        <v>0.4</v>
      </c>
      <c r="O228" s="1"/>
    </row>
    <row r="229" spans="1:15" ht="15.75" customHeight="1" x14ac:dyDescent="0.35">
      <c r="A229" s="1"/>
      <c r="B229" s="6" t="s">
        <v>31</v>
      </c>
      <c r="C229" s="6">
        <v>1189833</v>
      </c>
      <c r="D229" s="7">
        <v>44242</v>
      </c>
      <c r="E229" s="6" t="s">
        <v>28</v>
      </c>
      <c r="F229" s="6" t="s">
        <v>29</v>
      </c>
      <c r="G229" s="6" t="s">
        <v>32</v>
      </c>
      <c r="H229" s="6" t="s">
        <v>18</v>
      </c>
      <c r="I229" s="8">
        <v>0.45</v>
      </c>
      <c r="J229" s="9">
        <v>6500</v>
      </c>
      <c r="K229" s="10">
        <f t="shared" si="0"/>
        <v>2925</v>
      </c>
      <c r="L229" s="10">
        <f t="shared" si="1"/>
        <v>731.25</v>
      </c>
      <c r="M229" s="11">
        <v>0.25</v>
      </c>
      <c r="O229" s="1"/>
    </row>
    <row r="230" spans="1:15" ht="15.75" customHeight="1" x14ac:dyDescent="0.35">
      <c r="A230" s="1"/>
      <c r="B230" s="6" t="s">
        <v>31</v>
      </c>
      <c r="C230" s="6">
        <v>1189833</v>
      </c>
      <c r="D230" s="7">
        <v>44242</v>
      </c>
      <c r="E230" s="6" t="s">
        <v>28</v>
      </c>
      <c r="F230" s="6" t="s">
        <v>29</v>
      </c>
      <c r="G230" s="6" t="s">
        <v>32</v>
      </c>
      <c r="H230" s="6" t="s">
        <v>19</v>
      </c>
      <c r="I230" s="8">
        <v>0.45</v>
      </c>
      <c r="J230" s="9">
        <v>6750</v>
      </c>
      <c r="K230" s="10">
        <f t="shared" si="0"/>
        <v>3037.5</v>
      </c>
      <c r="L230" s="10">
        <f t="shared" si="1"/>
        <v>1215</v>
      </c>
      <c r="M230" s="11">
        <v>0.4</v>
      </c>
      <c r="O230" s="1"/>
    </row>
    <row r="231" spans="1:15" ht="15.75" customHeight="1" x14ac:dyDescent="0.35">
      <c r="A231" s="1"/>
      <c r="B231" s="6" t="s">
        <v>31</v>
      </c>
      <c r="C231" s="6">
        <v>1189833</v>
      </c>
      <c r="D231" s="7">
        <v>44242</v>
      </c>
      <c r="E231" s="6" t="s">
        <v>28</v>
      </c>
      <c r="F231" s="6" t="s">
        <v>29</v>
      </c>
      <c r="G231" s="6" t="s">
        <v>32</v>
      </c>
      <c r="H231" s="6" t="s">
        <v>20</v>
      </c>
      <c r="I231" s="8">
        <v>0.45</v>
      </c>
      <c r="J231" s="9">
        <v>5250</v>
      </c>
      <c r="K231" s="10">
        <f t="shared" si="0"/>
        <v>2362.5</v>
      </c>
      <c r="L231" s="10">
        <f t="shared" si="1"/>
        <v>826.875</v>
      </c>
      <c r="M231" s="11">
        <v>0.35</v>
      </c>
      <c r="O231" s="1"/>
    </row>
    <row r="232" spans="1:15" ht="15.75" customHeight="1" x14ac:dyDescent="0.35">
      <c r="A232" s="1"/>
      <c r="B232" s="6" t="s">
        <v>31</v>
      </c>
      <c r="C232" s="6">
        <v>1189833</v>
      </c>
      <c r="D232" s="7">
        <v>44242</v>
      </c>
      <c r="E232" s="6" t="s">
        <v>28</v>
      </c>
      <c r="F232" s="6" t="s">
        <v>29</v>
      </c>
      <c r="G232" s="6" t="s">
        <v>32</v>
      </c>
      <c r="H232" s="6" t="s">
        <v>21</v>
      </c>
      <c r="I232" s="8">
        <v>0.5</v>
      </c>
      <c r="J232" s="9">
        <v>4500</v>
      </c>
      <c r="K232" s="10">
        <f t="shared" si="0"/>
        <v>2250</v>
      </c>
      <c r="L232" s="10">
        <f t="shared" si="1"/>
        <v>1237.5</v>
      </c>
      <c r="M232" s="11">
        <v>0.55000000000000004</v>
      </c>
      <c r="O232" s="1"/>
    </row>
    <row r="233" spans="1:15" ht="15.75" customHeight="1" x14ac:dyDescent="0.35">
      <c r="A233" s="1"/>
      <c r="B233" s="6" t="s">
        <v>31</v>
      </c>
      <c r="C233" s="6">
        <v>1189833</v>
      </c>
      <c r="D233" s="7">
        <v>44242</v>
      </c>
      <c r="E233" s="6" t="s">
        <v>28</v>
      </c>
      <c r="F233" s="6" t="s">
        <v>29</v>
      </c>
      <c r="G233" s="6" t="s">
        <v>32</v>
      </c>
      <c r="H233" s="6" t="s">
        <v>22</v>
      </c>
      <c r="I233" s="8">
        <v>0.45</v>
      </c>
      <c r="J233" s="9">
        <v>6500</v>
      </c>
      <c r="K233" s="10">
        <f t="shared" si="0"/>
        <v>2925</v>
      </c>
      <c r="L233" s="10">
        <f t="shared" si="1"/>
        <v>585</v>
      </c>
      <c r="M233" s="11">
        <v>0.2</v>
      </c>
      <c r="O233" s="1"/>
    </row>
    <row r="234" spans="1:15" ht="15.75" customHeight="1" x14ac:dyDescent="0.35">
      <c r="A234" s="1"/>
      <c r="B234" s="6" t="s">
        <v>31</v>
      </c>
      <c r="C234" s="6">
        <v>1189833</v>
      </c>
      <c r="D234" s="7">
        <v>44269</v>
      </c>
      <c r="E234" s="6" t="s">
        <v>28</v>
      </c>
      <c r="F234" s="6" t="s">
        <v>29</v>
      </c>
      <c r="G234" s="6" t="s">
        <v>32</v>
      </c>
      <c r="H234" s="6" t="s">
        <v>17</v>
      </c>
      <c r="I234" s="8">
        <v>0.35</v>
      </c>
      <c r="J234" s="9">
        <v>8000</v>
      </c>
      <c r="K234" s="10">
        <f t="shared" si="0"/>
        <v>2800</v>
      </c>
      <c r="L234" s="10">
        <f t="shared" si="1"/>
        <v>1120</v>
      </c>
      <c r="M234" s="11">
        <v>0.4</v>
      </c>
      <c r="O234" s="1"/>
    </row>
    <row r="235" spans="1:15" ht="15.75" customHeight="1" x14ac:dyDescent="0.35">
      <c r="A235" s="1"/>
      <c r="B235" s="6" t="s">
        <v>31</v>
      </c>
      <c r="C235" s="6">
        <v>1189833</v>
      </c>
      <c r="D235" s="7">
        <v>44269</v>
      </c>
      <c r="E235" s="6" t="s">
        <v>28</v>
      </c>
      <c r="F235" s="6" t="s">
        <v>29</v>
      </c>
      <c r="G235" s="6" t="s">
        <v>32</v>
      </c>
      <c r="H235" s="6" t="s">
        <v>18</v>
      </c>
      <c r="I235" s="8">
        <v>0.45</v>
      </c>
      <c r="J235" s="9">
        <v>6500</v>
      </c>
      <c r="K235" s="10">
        <f t="shared" si="0"/>
        <v>2925</v>
      </c>
      <c r="L235" s="10">
        <f t="shared" si="1"/>
        <v>731.25</v>
      </c>
      <c r="M235" s="11">
        <v>0.25</v>
      </c>
      <c r="O235" s="1"/>
    </row>
    <row r="236" spans="1:15" ht="15.75" customHeight="1" x14ac:dyDescent="0.35">
      <c r="A236" s="1"/>
      <c r="B236" s="6" t="s">
        <v>31</v>
      </c>
      <c r="C236" s="6">
        <v>1189833</v>
      </c>
      <c r="D236" s="7">
        <v>44269</v>
      </c>
      <c r="E236" s="6" t="s">
        <v>28</v>
      </c>
      <c r="F236" s="6" t="s">
        <v>29</v>
      </c>
      <c r="G236" s="6" t="s">
        <v>32</v>
      </c>
      <c r="H236" s="6" t="s">
        <v>19</v>
      </c>
      <c r="I236" s="8">
        <v>0.45</v>
      </c>
      <c r="J236" s="9">
        <v>6500</v>
      </c>
      <c r="K236" s="10">
        <f t="shared" si="0"/>
        <v>2925</v>
      </c>
      <c r="L236" s="10">
        <f t="shared" si="1"/>
        <v>1170</v>
      </c>
      <c r="M236" s="11">
        <v>0.4</v>
      </c>
      <c r="O236" s="1"/>
    </row>
    <row r="237" spans="1:15" ht="15.75" customHeight="1" x14ac:dyDescent="0.35">
      <c r="A237" s="1"/>
      <c r="B237" s="6" t="s">
        <v>31</v>
      </c>
      <c r="C237" s="6">
        <v>1189833</v>
      </c>
      <c r="D237" s="7">
        <v>44269</v>
      </c>
      <c r="E237" s="6" t="s">
        <v>28</v>
      </c>
      <c r="F237" s="6" t="s">
        <v>29</v>
      </c>
      <c r="G237" s="6" t="s">
        <v>32</v>
      </c>
      <c r="H237" s="6" t="s">
        <v>20</v>
      </c>
      <c r="I237" s="8">
        <v>0.45</v>
      </c>
      <c r="J237" s="9">
        <v>5500</v>
      </c>
      <c r="K237" s="10">
        <f t="shared" si="0"/>
        <v>2475</v>
      </c>
      <c r="L237" s="10">
        <f t="shared" si="1"/>
        <v>866.25</v>
      </c>
      <c r="M237" s="11">
        <v>0.35</v>
      </c>
      <c r="O237" s="1"/>
    </row>
    <row r="238" spans="1:15" ht="15.75" customHeight="1" x14ac:dyDescent="0.35">
      <c r="A238" s="1"/>
      <c r="B238" s="6" t="s">
        <v>31</v>
      </c>
      <c r="C238" s="6">
        <v>1189833</v>
      </c>
      <c r="D238" s="7">
        <v>44269</v>
      </c>
      <c r="E238" s="6" t="s">
        <v>28</v>
      </c>
      <c r="F238" s="6" t="s">
        <v>29</v>
      </c>
      <c r="G238" s="6" t="s">
        <v>32</v>
      </c>
      <c r="H238" s="6" t="s">
        <v>21</v>
      </c>
      <c r="I238" s="8">
        <v>0.5</v>
      </c>
      <c r="J238" s="9">
        <v>4250</v>
      </c>
      <c r="K238" s="10">
        <f t="shared" si="0"/>
        <v>2125</v>
      </c>
      <c r="L238" s="10">
        <f t="shared" si="1"/>
        <v>1168.75</v>
      </c>
      <c r="M238" s="11">
        <v>0.55000000000000004</v>
      </c>
      <c r="O238" s="1"/>
    </row>
    <row r="239" spans="1:15" ht="15.75" customHeight="1" x14ac:dyDescent="0.35">
      <c r="A239" s="1"/>
      <c r="B239" s="6" t="s">
        <v>31</v>
      </c>
      <c r="C239" s="6">
        <v>1189833</v>
      </c>
      <c r="D239" s="7">
        <v>44269</v>
      </c>
      <c r="E239" s="6" t="s">
        <v>28</v>
      </c>
      <c r="F239" s="6" t="s">
        <v>29</v>
      </c>
      <c r="G239" s="6" t="s">
        <v>32</v>
      </c>
      <c r="H239" s="6" t="s">
        <v>22</v>
      </c>
      <c r="I239" s="8">
        <v>0.45</v>
      </c>
      <c r="J239" s="9">
        <v>6250</v>
      </c>
      <c r="K239" s="10">
        <f t="shared" si="0"/>
        <v>2812.5</v>
      </c>
      <c r="L239" s="10">
        <f t="shared" si="1"/>
        <v>562.5</v>
      </c>
      <c r="M239" s="11">
        <v>0.2</v>
      </c>
      <c r="O239" s="1"/>
    </row>
    <row r="240" spans="1:15" ht="15.75" customHeight="1" x14ac:dyDescent="0.35">
      <c r="A240" s="1"/>
      <c r="B240" s="6" t="s">
        <v>31</v>
      </c>
      <c r="C240" s="6">
        <v>1189833</v>
      </c>
      <c r="D240" s="7">
        <v>44301</v>
      </c>
      <c r="E240" s="6" t="s">
        <v>28</v>
      </c>
      <c r="F240" s="6" t="s">
        <v>29</v>
      </c>
      <c r="G240" s="6" t="s">
        <v>32</v>
      </c>
      <c r="H240" s="6" t="s">
        <v>17</v>
      </c>
      <c r="I240" s="8">
        <v>0.45</v>
      </c>
      <c r="J240" s="9">
        <v>8000</v>
      </c>
      <c r="K240" s="10">
        <f t="shared" si="0"/>
        <v>3600</v>
      </c>
      <c r="L240" s="10">
        <f t="shared" si="1"/>
        <v>1440</v>
      </c>
      <c r="M240" s="11">
        <v>0.4</v>
      </c>
      <c r="O240" s="1"/>
    </row>
    <row r="241" spans="1:15" ht="15.75" customHeight="1" x14ac:dyDescent="0.35">
      <c r="A241" s="1"/>
      <c r="B241" s="6" t="s">
        <v>31</v>
      </c>
      <c r="C241" s="6">
        <v>1189833</v>
      </c>
      <c r="D241" s="7">
        <v>44301</v>
      </c>
      <c r="E241" s="6" t="s">
        <v>28</v>
      </c>
      <c r="F241" s="6" t="s">
        <v>29</v>
      </c>
      <c r="G241" s="6" t="s">
        <v>32</v>
      </c>
      <c r="H241" s="6" t="s">
        <v>18</v>
      </c>
      <c r="I241" s="8">
        <v>0.5</v>
      </c>
      <c r="J241" s="9">
        <v>6000</v>
      </c>
      <c r="K241" s="10">
        <f t="shared" si="0"/>
        <v>3000</v>
      </c>
      <c r="L241" s="10">
        <f t="shared" si="1"/>
        <v>750</v>
      </c>
      <c r="M241" s="11">
        <v>0.25</v>
      </c>
      <c r="O241" s="1"/>
    </row>
    <row r="242" spans="1:15" ht="15.75" customHeight="1" x14ac:dyDescent="0.35">
      <c r="A242" s="1"/>
      <c r="B242" s="6" t="s">
        <v>31</v>
      </c>
      <c r="C242" s="6">
        <v>1189833</v>
      </c>
      <c r="D242" s="7">
        <v>44301</v>
      </c>
      <c r="E242" s="6" t="s">
        <v>28</v>
      </c>
      <c r="F242" s="6" t="s">
        <v>29</v>
      </c>
      <c r="G242" s="6" t="s">
        <v>32</v>
      </c>
      <c r="H242" s="6" t="s">
        <v>19</v>
      </c>
      <c r="I242" s="8">
        <v>0.5</v>
      </c>
      <c r="J242" s="9">
        <v>6250</v>
      </c>
      <c r="K242" s="10">
        <f t="shared" si="0"/>
        <v>3125</v>
      </c>
      <c r="L242" s="10">
        <f t="shared" si="1"/>
        <v>1250</v>
      </c>
      <c r="M242" s="11">
        <v>0.4</v>
      </c>
      <c r="O242" s="1"/>
    </row>
    <row r="243" spans="1:15" ht="15.75" customHeight="1" x14ac:dyDescent="0.35">
      <c r="A243" s="1"/>
      <c r="B243" s="6" t="s">
        <v>31</v>
      </c>
      <c r="C243" s="6">
        <v>1189833</v>
      </c>
      <c r="D243" s="7">
        <v>44301</v>
      </c>
      <c r="E243" s="6" t="s">
        <v>28</v>
      </c>
      <c r="F243" s="6" t="s">
        <v>29</v>
      </c>
      <c r="G243" s="6" t="s">
        <v>32</v>
      </c>
      <c r="H243" s="6" t="s">
        <v>20</v>
      </c>
      <c r="I243" s="8">
        <v>0.45</v>
      </c>
      <c r="J243" s="9">
        <v>5250</v>
      </c>
      <c r="K243" s="10">
        <f t="shared" si="0"/>
        <v>2362.5</v>
      </c>
      <c r="L243" s="10">
        <f t="shared" si="1"/>
        <v>826.875</v>
      </c>
      <c r="M243" s="11">
        <v>0.35</v>
      </c>
      <c r="O243" s="1"/>
    </row>
    <row r="244" spans="1:15" ht="15.75" customHeight="1" x14ac:dyDescent="0.35">
      <c r="A244" s="1"/>
      <c r="B244" s="6" t="s">
        <v>31</v>
      </c>
      <c r="C244" s="6">
        <v>1189833</v>
      </c>
      <c r="D244" s="7">
        <v>44301</v>
      </c>
      <c r="E244" s="6" t="s">
        <v>28</v>
      </c>
      <c r="F244" s="6" t="s">
        <v>29</v>
      </c>
      <c r="G244" s="6" t="s">
        <v>32</v>
      </c>
      <c r="H244" s="6" t="s">
        <v>21</v>
      </c>
      <c r="I244" s="8">
        <v>0.5</v>
      </c>
      <c r="J244" s="9">
        <v>4250</v>
      </c>
      <c r="K244" s="10">
        <f t="shared" si="0"/>
        <v>2125</v>
      </c>
      <c r="L244" s="10">
        <f t="shared" si="1"/>
        <v>1168.75</v>
      </c>
      <c r="M244" s="11">
        <v>0.55000000000000004</v>
      </c>
      <c r="O244" s="1"/>
    </row>
    <row r="245" spans="1:15" ht="15.75" customHeight="1" x14ac:dyDescent="0.35">
      <c r="A245" s="1"/>
      <c r="B245" s="6" t="s">
        <v>31</v>
      </c>
      <c r="C245" s="6">
        <v>1189833</v>
      </c>
      <c r="D245" s="7">
        <v>44301</v>
      </c>
      <c r="E245" s="6" t="s">
        <v>28</v>
      </c>
      <c r="F245" s="6" t="s">
        <v>29</v>
      </c>
      <c r="G245" s="6" t="s">
        <v>32</v>
      </c>
      <c r="H245" s="6" t="s">
        <v>22</v>
      </c>
      <c r="I245" s="8">
        <v>0.65</v>
      </c>
      <c r="J245" s="9">
        <v>6000</v>
      </c>
      <c r="K245" s="10">
        <f t="shared" si="0"/>
        <v>3900</v>
      </c>
      <c r="L245" s="10">
        <f t="shared" si="1"/>
        <v>780</v>
      </c>
      <c r="M245" s="11">
        <v>0.2</v>
      </c>
      <c r="O245" s="1"/>
    </row>
    <row r="246" spans="1:15" ht="15.75" customHeight="1" x14ac:dyDescent="0.35">
      <c r="A246" s="1"/>
      <c r="B246" s="6" t="s">
        <v>31</v>
      </c>
      <c r="C246" s="6">
        <v>1189833</v>
      </c>
      <c r="D246" s="7">
        <v>44332</v>
      </c>
      <c r="E246" s="6" t="s">
        <v>28</v>
      </c>
      <c r="F246" s="6" t="s">
        <v>29</v>
      </c>
      <c r="G246" s="6" t="s">
        <v>32</v>
      </c>
      <c r="H246" s="6" t="s">
        <v>17</v>
      </c>
      <c r="I246" s="8">
        <v>0.45</v>
      </c>
      <c r="J246" s="9">
        <v>8000</v>
      </c>
      <c r="K246" s="10">
        <f t="shared" si="0"/>
        <v>3600</v>
      </c>
      <c r="L246" s="10">
        <f t="shared" si="1"/>
        <v>1440</v>
      </c>
      <c r="M246" s="11">
        <v>0.4</v>
      </c>
      <c r="O246" s="1"/>
    </row>
    <row r="247" spans="1:15" ht="15.75" customHeight="1" x14ac:dyDescent="0.35">
      <c r="A247" s="1"/>
      <c r="B247" s="6" t="s">
        <v>31</v>
      </c>
      <c r="C247" s="6">
        <v>1189833</v>
      </c>
      <c r="D247" s="7">
        <v>44332</v>
      </c>
      <c r="E247" s="6" t="s">
        <v>28</v>
      </c>
      <c r="F247" s="6" t="s">
        <v>29</v>
      </c>
      <c r="G247" s="6" t="s">
        <v>32</v>
      </c>
      <c r="H247" s="6" t="s">
        <v>18</v>
      </c>
      <c r="I247" s="8">
        <v>0.5</v>
      </c>
      <c r="J247" s="9">
        <v>6500</v>
      </c>
      <c r="K247" s="10">
        <f t="shared" si="0"/>
        <v>3250</v>
      </c>
      <c r="L247" s="10">
        <f t="shared" si="1"/>
        <v>812.5</v>
      </c>
      <c r="M247" s="11">
        <v>0.25</v>
      </c>
      <c r="O247" s="1"/>
    </row>
    <row r="248" spans="1:15" ht="15.75" customHeight="1" x14ac:dyDescent="0.35">
      <c r="A248" s="1"/>
      <c r="B248" s="6" t="s">
        <v>31</v>
      </c>
      <c r="C248" s="6">
        <v>1189833</v>
      </c>
      <c r="D248" s="7">
        <v>44332</v>
      </c>
      <c r="E248" s="6" t="s">
        <v>28</v>
      </c>
      <c r="F248" s="6" t="s">
        <v>29</v>
      </c>
      <c r="G248" s="6" t="s">
        <v>32</v>
      </c>
      <c r="H248" s="6" t="s">
        <v>19</v>
      </c>
      <c r="I248" s="8">
        <v>0.5</v>
      </c>
      <c r="J248" s="9">
        <v>6500</v>
      </c>
      <c r="K248" s="10">
        <f t="shared" si="0"/>
        <v>3250</v>
      </c>
      <c r="L248" s="10">
        <f t="shared" si="1"/>
        <v>1300</v>
      </c>
      <c r="M248" s="11">
        <v>0.4</v>
      </c>
      <c r="O248" s="1"/>
    </row>
    <row r="249" spans="1:15" ht="15.75" customHeight="1" x14ac:dyDescent="0.35">
      <c r="A249" s="1"/>
      <c r="B249" s="6" t="s">
        <v>31</v>
      </c>
      <c r="C249" s="6">
        <v>1189833</v>
      </c>
      <c r="D249" s="7">
        <v>44332</v>
      </c>
      <c r="E249" s="6" t="s">
        <v>28</v>
      </c>
      <c r="F249" s="6" t="s">
        <v>29</v>
      </c>
      <c r="G249" s="6" t="s">
        <v>32</v>
      </c>
      <c r="H249" s="6" t="s">
        <v>20</v>
      </c>
      <c r="I249" s="8">
        <v>0.45</v>
      </c>
      <c r="J249" s="9">
        <v>5500</v>
      </c>
      <c r="K249" s="10">
        <f t="shared" si="0"/>
        <v>2475</v>
      </c>
      <c r="L249" s="10">
        <f t="shared" si="1"/>
        <v>866.25</v>
      </c>
      <c r="M249" s="11">
        <v>0.35</v>
      </c>
      <c r="O249" s="1"/>
    </row>
    <row r="250" spans="1:15" ht="15.75" customHeight="1" x14ac:dyDescent="0.35">
      <c r="A250" s="1"/>
      <c r="B250" s="6" t="s">
        <v>31</v>
      </c>
      <c r="C250" s="6">
        <v>1189833</v>
      </c>
      <c r="D250" s="7">
        <v>44332</v>
      </c>
      <c r="E250" s="6" t="s">
        <v>28</v>
      </c>
      <c r="F250" s="6" t="s">
        <v>29</v>
      </c>
      <c r="G250" s="6" t="s">
        <v>32</v>
      </c>
      <c r="H250" s="6" t="s">
        <v>21</v>
      </c>
      <c r="I250" s="8">
        <v>0.5</v>
      </c>
      <c r="J250" s="9">
        <v>4500</v>
      </c>
      <c r="K250" s="10">
        <f t="shared" si="0"/>
        <v>2250</v>
      </c>
      <c r="L250" s="10">
        <f t="shared" si="1"/>
        <v>1237.5</v>
      </c>
      <c r="M250" s="11">
        <v>0.55000000000000004</v>
      </c>
      <c r="O250" s="1"/>
    </row>
    <row r="251" spans="1:15" ht="15.75" customHeight="1" x14ac:dyDescent="0.35">
      <c r="A251" s="1"/>
      <c r="B251" s="6" t="s">
        <v>31</v>
      </c>
      <c r="C251" s="6">
        <v>1189833</v>
      </c>
      <c r="D251" s="7">
        <v>44332</v>
      </c>
      <c r="E251" s="6" t="s">
        <v>28</v>
      </c>
      <c r="F251" s="6" t="s">
        <v>29</v>
      </c>
      <c r="G251" s="6" t="s">
        <v>32</v>
      </c>
      <c r="H251" s="6" t="s">
        <v>22</v>
      </c>
      <c r="I251" s="8">
        <v>0.65</v>
      </c>
      <c r="J251" s="9">
        <v>6250</v>
      </c>
      <c r="K251" s="10">
        <f t="shared" si="0"/>
        <v>4062.5</v>
      </c>
      <c r="L251" s="10">
        <f t="shared" si="1"/>
        <v>812.5</v>
      </c>
      <c r="M251" s="11">
        <v>0.2</v>
      </c>
      <c r="O251" s="1"/>
    </row>
    <row r="252" spans="1:15" ht="15.75" customHeight="1" x14ac:dyDescent="0.35">
      <c r="A252" s="1"/>
      <c r="B252" s="6" t="s">
        <v>31</v>
      </c>
      <c r="C252" s="6">
        <v>1189833</v>
      </c>
      <c r="D252" s="7">
        <v>44362</v>
      </c>
      <c r="E252" s="6" t="s">
        <v>28</v>
      </c>
      <c r="F252" s="6" t="s">
        <v>29</v>
      </c>
      <c r="G252" s="6" t="s">
        <v>32</v>
      </c>
      <c r="H252" s="6" t="s">
        <v>17</v>
      </c>
      <c r="I252" s="8">
        <v>0.45</v>
      </c>
      <c r="J252" s="9">
        <v>9000</v>
      </c>
      <c r="K252" s="10">
        <f t="shared" si="0"/>
        <v>4050</v>
      </c>
      <c r="L252" s="10">
        <f t="shared" si="1"/>
        <v>1620</v>
      </c>
      <c r="M252" s="11">
        <v>0.4</v>
      </c>
      <c r="O252" s="1"/>
    </row>
    <row r="253" spans="1:15" ht="15.75" customHeight="1" x14ac:dyDescent="0.35">
      <c r="A253" s="1"/>
      <c r="B253" s="6" t="s">
        <v>31</v>
      </c>
      <c r="C253" s="6">
        <v>1189833</v>
      </c>
      <c r="D253" s="7">
        <v>44362</v>
      </c>
      <c r="E253" s="6" t="s">
        <v>28</v>
      </c>
      <c r="F253" s="6" t="s">
        <v>29</v>
      </c>
      <c r="G253" s="6" t="s">
        <v>32</v>
      </c>
      <c r="H253" s="6" t="s">
        <v>18</v>
      </c>
      <c r="I253" s="8">
        <v>0.5</v>
      </c>
      <c r="J253" s="9">
        <v>7500</v>
      </c>
      <c r="K253" s="10">
        <f t="shared" si="0"/>
        <v>3750</v>
      </c>
      <c r="L253" s="10">
        <f t="shared" si="1"/>
        <v>937.5</v>
      </c>
      <c r="M253" s="11">
        <v>0.25</v>
      </c>
      <c r="O253" s="1"/>
    </row>
    <row r="254" spans="1:15" ht="15.75" customHeight="1" x14ac:dyDescent="0.35">
      <c r="A254" s="1"/>
      <c r="B254" s="6" t="s">
        <v>31</v>
      </c>
      <c r="C254" s="6">
        <v>1189833</v>
      </c>
      <c r="D254" s="7">
        <v>44362</v>
      </c>
      <c r="E254" s="6" t="s">
        <v>28</v>
      </c>
      <c r="F254" s="6" t="s">
        <v>29</v>
      </c>
      <c r="G254" s="6" t="s">
        <v>32</v>
      </c>
      <c r="H254" s="6" t="s">
        <v>19</v>
      </c>
      <c r="I254" s="8">
        <v>0.5</v>
      </c>
      <c r="J254" s="9">
        <v>7500</v>
      </c>
      <c r="K254" s="10">
        <f t="shared" si="0"/>
        <v>3750</v>
      </c>
      <c r="L254" s="10">
        <f t="shared" si="1"/>
        <v>1500</v>
      </c>
      <c r="M254" s="11">
        <v>0.4</v>
      </c>
      <c r="O254" s="1"/>
    </row>
    <row r="255" spans="1:15" ht="15.75" customHeight="1" x14ac:dyDescent="0.35">
      <c r="A255" s="1"/>
      <c r="B255" s="6" t="s">
        <v>31</v>
      </c>
      <c r="C255" s="6">
        <v>1189833</v>
      </c>
      <c r="D255" s="7">
        <v>44362</v>
      </c>
      <c r="E255" s="6" t="s">
        <v>28</v>
      </c>
      <c r="F255" s="6" t="s">
        <v>29</v>
      </c>
      <c r="G255" s="6" t="s">
        <v>32</v>
      </c>
      <c r="H255" s="6" t="s">
        <v>20</v>
      </c>
      <c r="I255" s="8">
        <v>0.45</v>
      </c>
      <c r="J255" s="9">
        <v>6250</v>
      </c>
      <c r="K255" s="10">
        <f t="shared" si="0"/>
        <v>2812.5</v>
      </c>
      <c r="L255" s="10">
        <f t="shared" si="1"/>
        <v>984.37499999999989</v>
      </c>
      <c r="M255" s="11">
        <v>0.35</v>
      </c>
      <c r="O255" s="1"/>
    </row>
    <row r="256" spans="1:15" ht="15.75" customHeight="1" x14ac:dyDescent="0.35">
      <c r="A256" s="1"/>
      <c r="B256" s="6" t="s">
        <v>31</v>
      </c>
      <c r="C256" s="6">
        <v>1189833</v>
      </c>
      <c r="D256" s="7">
        <v>44362</v>
      </c>
      <c r="E256" s="6" t="s">
        <v>28</v>
      </c>
      <c r="F256" s="6" t="s">
        <v>29</v>
      </c>
      <c r="G256" s="6" t="s">
        <v>32</v>
      </c>
      <c r="H256" s="6" t="s">
        <v>21</v>
      </c>
      <c r="I256" s="8">
        <v>0.5</v>
      </c>
      <c r="J256" s="9">
        <v>5000</v>
      </c>
      <c r="K256" s="10">
        <f t="shared" si="0"/>
        <v>2500</v>
      </c>
      <c r="L256" s="10">
        <f t="shared" si="1"/>
        <v>1375</v>
      </c>
      <c r="M256" s="11">
        <v>0.55000000000000004</v>
      </c>
      <c r="O256" s="1"/>
    </row>
    <row r="257" spans="1:15" ht="15.75" customHeight="1" x14ac:dyDescent="0.35">
      <c r="A257" s="1"/>
      <c r="B257" s="6" t="s">
        <v>31</v>
      </c>
      <c r="C257" s="6">
        <v>1189833</v>
      </c>
      <c r="D257" s="7">
        <v>44362</v>
      </c>
      <c r="E257" s="6" t="s">
        <v>28</v>
      </c>
      <c r="F257" s="6" t="s">
        <v>29</v>
      </c>
      <c r="G257" s="6" t="s">
        <v>32</v>
      </c>
      <c r="H257" s="6" t="s">
        <v>22</v>
      </c>
      <c r="I257" s="8">
        <v>0.65</v>
      </c>
      <c r="J257" s="9">
        <v>8000</v>
      </c>
      <c r="K257" s="10">
        <f t="shared" si="0"/>
        <v>5200</v>
      </c>
      <c r="L257" s="10">
        <f t="shared" si="1"/>
        <v>1040</v>
      </c>
      <c r="M257" s="11">
        <v>0.2</v>
      </c>
      <c r="O257" s="1"/>
    </row>
    <row r="258" spans="1:15" ht="15.75" customHeight="1" x14ac:dyDescent="0.35">
      <c r="A258" s="1"/>
      <c r="B258" s="6" t="s">
        <v>31</v>
      </c>
      <c r="C258" s="6">
        <v>1189833</v>
      </c>
      <c r="D258" s="7">
        <v>44391</v>
      </c>
      <c r="E258" s="6" t="s">
        <v>28</v>
      </c>
      <c r="F258" s="6" t="s">
        <v>29</v>
      </c>
      <c r="G258" s="6" t="s">
        <v>32</v>
      </c>
      <c r="H258" s="6" t="s">
        <v>17</v>
      </c>
      <c r="I258" s="8">
        <v>0.45</v>
      </c>
      <c r="J258" s="9">
        <v>9500</v>
      </c>
      <c r="K258" s="10">
        <f t="shared" si="0"/>
        <v>4275</v>
      </c>
      <c r="L258" s="10">
        <f t="shared" si="1"/>
        <v>1710</v>
      </c>
      <c r="M258" s="11">
        <v>0.4</v>
      </c>
      <c r="O258" s="1"/>
    </row>
    <row r="259" spans="1:15" ht="15.75" customHeight="1" x14ac:dyDescent="0.35">
      <c r="A259" s="1"/>
      <c r="B259" s="6" t="s">
        <v>31</v>
      </c>
      <c r="C259" s="6">
        <v>1189833</v>
      </c>
      <c r="D259" s="7">
        <v>44391</v>
      </c>
      <c r="E259" s="6" t="s">
        <v>28</v>
      </c>
      <c r="F259" s="6" t="s">
        <v>29</v>
      </c>
      <c r="G259" s="6" t="s">
        <v>32</v>
      </c>
      <c r="H259" s="6" t="s">
        <v>18</v>
      </c>
      <c r="I259" s="8">
        <v>0.5</v>
      </c>
      <c r="J259" s="9">
        <v>8000</v>
      </c>
      <c r="K259" s="10">
        <f t="shared" si="0"/>
        <v>4000</v>
      </c>
      <c r="L259" s="10">
        <f t="shared" si="1"/>
        <v>1000</v>
      </c>
      <c r="M259" s="11">
        <v>0.25</v>
      </c>
      <c r="O259" s="1"/>
    </row>
    <row r="260" spans="1:15" ht="15.75" customHeight="1" x14ac:dyDescent="0.35">
      <c r="A260" s="1"/>
      <c r="B260" s="6" t="s">
        <v>31</v>
      </c>
      <c r="C260" s="6">
        <v>1189833</v>
      </c>
      <c r="D260" s="7">
        <v>44391</v>
      </c>
      <c r="E260" s="6" t="s">
        <v>28</v>
      </c>
      <c r="F260" s="6" t="s">
        <v>29</v>
      </c>
      <c r="G260" s="6" t="s">
        <v>32</v>
      </c>
      <c r="H260" s="6" t="s">
        <v>19</v>
      </c>
      <c r="I260" s="8">
        <v>0.5</v>
      </c>
      <c r="J260" s="9">
        <v>7500</v>
      </c>
      <c r="K260" s="10">
        <f t="shared" si="0"/>
        <v>3750</v>
      </c>
      <c r="L260" s="10">
        <f t="shared" si="1"/>
        <v>1500</v>
      </c>
      <c r="M260" s="11">
        <v>0.4</v>
      </c>
      <c r="O260" s="1"/>
    </row>
    <row r="261" spans="1:15" ht="15.75" customHeight="1" x14ac:dyDescent="0.35">
      <c r="A261" s="1"/>
      <c r="B261" s="6" t="s">
        <v>31</v>
      </c>
      <c r="C261" s="6">
        <v>1189833</v>
      </c>
      <c r="D261" s="7">
        <v>44391</v>
      </c>
      <c r="E261" s="6" t="s">
        <v>28</v>
      </c>
      <c r="F261" s="6" t="s">
        <v>29</v>
      </c>
      <c r="G261" s="6" t="s">
        <v>32</v>
      </c>
      <c r="H261" s="6" t="s">
        <v>20</v>
      </c>
      <c r="I261" s="8">
        <v>0.45</v>
      </c>
      <c r="J261" s="9">
        <v>6500</v>
      </c>
      <c r="K261" s="10">
        <f t="shared" ref="K261:K515" si="2">I261*J261</f>
        <v>2925</v>
      </c>
      <c r="L261" s="10">
        <f t="shared" ref="L261:L515" si="3">K261*M261</f>
        <v>1023.7499999999999</v>
      </c>
      <c r="M261" s="11">
        <v>0.35</v>
      </c>
      <c r="O261" s="1"/>
    </row>
    <row r="262" spans="1:15" ht="15.75" customHeight="1" x14ac:dyDescent="0.35">
      <c r="A262" s="1"/>
      <c r="B262" s="6" t="s">
        <v>31</v>
      </c>
      <c r="C262" s="6">
        <v>1189833</v>
      </c>
      <c r="D262" s="7">
        <v>44391</v>
      </c>
      <c r="E262" s="6" t="s">
        <v>28</v>
      </c>
      <c r="F262" s="6" t="s">
        <v>29</v>
      </c>
      <c r="G262" s="6" t="s">
        <v>32</v>
      </c>
      <c r="H262" s="6" t="s">
        <v>21</v>
      </c>
      <c r="I262" s="8">
        <v>0.5</v>
      </c>
      <c r="J262" s="9">
        <v>7000</v>
      </c>
      <c r="K262" s="10">
        <f t="shared" si="2"/>
        <v>3500</v>
      </c>
      <c r="L262" s="10">
        <f t="shared" si="3"/>
        <v>1925.0000000000002</v>
      </c>
      <c r="M262" s="11">
        <v>0.55000000000000004</v>
      </c>
      <c r="O262" s="1"/>
    </row>
    <row r="263" spans="1:15" ht="15.75" customHeight="1" x14ac:dyDescent="0.35">
      <c r="A263" s="1"/>
      <c r="B263" s="6" t="s">
        <v>31</v>
      </c>
      <c r="C263" s="6">
        <v>1189833</v>
      </c>
      <c r="D263" s="7">
        <v>44391</v>
      </c>
      <c r="E263" s="6" t="s">
        <v>28</v>
      </c>
      <c r="F263" s="6" t="s">
        <v>29</v>
      </c>
      <c r="G263" s="6" t="s">
        <v>32</v>
      </c>
      <c r="H263" s="6" t="s">
        <v>22</v>
      </c>
      <c r="I263" s="8">
        <v>0.65</v>
      </c>
      <c r="J263" s="9">
        <v>7000</v>
      </c>
      <c r="K263" s="10">
        <f t="shared" si="2"/>
        <v>4550</v>
      </c>
      <c r="L263" s="10">
        <f t="shared" si="3"/>
        <v>910</v>
      </c>
      <c r="M263" s="11">
        <v>0.2</v>
      </c>
      <c r="O263" s="1"/>
    </row>
    <row r="264" spans="1:15" ht="15.75" customHeight="1" x14ac:dyDescent="0.35">
      <c r="A264" s="1"/>
      <c r="B264" s="6" t="s">
        <v>31</v>
      </c>
      <c r="C264" s="6">
        <v>1189833</v>
      </c>
      <c r="D264" s="7">
        <v>44423</v>
      </c>
      <c r="E264" s="6" t="s">
        <v>28</v>
      </c>
      <c r="F264" s="6" t="s">
        <v>29</v>
      </c>
      <c r="G264" s="6" t="s">
        <v>32</v>
      </c>
      <c r="H264" s="6" t="s">
        <v>17</v>
      </c>
      <c r="I264" s="8">
        <v>0.5</v>
      </c>
      <c r="J264" s="9">
        <v>9000</v>
      </c>
      <c r="K264" s="10">
        <f t="shared" si="2"/>
        <v>4500</v>
      </c>
      <c r="L264" s="10">
        <f t="shared" si="3"/>
        <v>1800</v>
      </c>
      <c r="M264" s="11">
        <v>0.4</v>
      </c>
      <c r="O264" s="1"/>
    </row>
    <row r="265" spans="1:15" ht="15.75" customHeight="1" x14ac:dyDescent="0.35">
      <c r="A265" s="1"/>
      <c r="B265" s="6" t="s">
        <v>31</v>
      </c>
      <c r="C265" s="6">
        <v>1189833</v>
      </c>
      <c r="D265" s="7">
        <v>44423</v>
      </c>
      <c r="E265" s="6" t="s">
        <v>28</v>
      </c>
      <c r="F265" s="6" t="s">
        <v>29</v>
      </c>
      <c r="G265" s="6" t="s">
        <v>32</v>
      </c>
      <c r="H265" s="6" t="s">
        <v>18</v>
      </c>
      <c r="I265" s="8">
        <v>0.55000000000000004</v>
      </c>
      <c r="J265" s="9">
        <v>8500</v>
      </c>
      <c r="K265" s="10">
        <f t="shared" si="2"/>
        <v>4675</v>
      </c>
      <c r="L265" s="10">
        <f t="shared" si="3"/>
        <v>1168.75</v>
      </c>
      <c r="M265" s="11">
        <v>0.25</v>
      </c>
      <c r="O265" s="1"/>
    </row>
    <row r="266" spans="1:15" ht="15.75" customHeight="1" x14ac:dyDescent="0.35">
      <c r="A266" s="1"/>
      <c r="B266" s="6" t="s">
        <v>31</v>
      </c>
      <c r="C266" s="6">
        <v>1189833</v>
      </c>
      <c r="D266" s="7">
        <v>44423</v>
      </c>
      <c r="E266" s="6" t="s">
        <v>28</v>
      </c>
      <c r="F266" s="6" t="s">
        <v>29</v>
      </c>
      <c r="G266" s="6" t="s">
        <v>32</v>
      </c>
      <c r="H266" s="6" t="s">
        <v>19</v>
      </c>
      <c r="I266" s="8">
        <v>0.5</v>
      </c>
      <c r="J266" s="9">
        <v>7250</v>
      </c>
      <c r="K266" s="10">
        <f t="shared" si="2"/>
        <v>3625</v>
      </c>
      <c r="L266" s="10">
        <f t="shared" si="3"/>
        <v>1450</v>
      </c>
      <c r="M266" s="11">
        <v>0.4</v>
      </c>
      <c r="O266" s="1"/>
    </row>
    <row r="267" spans="1:15" ht="15.75" customHeight="1" x14ac:dyDescent="0.35">
      <c r="A267" s="1"/>
      <c r="B267" s="6" t="s">
        <v>31</v>
      </c>
      <c r="C267" s="6">
        <v>1189833</v>
      </c>
      <c r="D267" s="7">
        <v>44423</v>
      </c>
      <c r="E267" s="6" t="s">
        <v>28</v>
      </c>
      <c r="F267" s="6" t="s">
        <v>29</v>
      </c>
      <c r="G267" s="6" t="s">
        <v>32</v>
      </c>
      <c r="H267" s="6" t="s">
        <v>20</v>
      </c>
      <c r="I267" s="8">
        <v>0.5</v>
      </c>
      <c r="J267" s="9">
        <v>6750</v>
      </c>
      <c r="K267" s="10">
        <f t="shared" si="2"/>
        <v>3375</v>
      </c>
      <c r="L267" s="10">
        <f t="shared" si="3"/>
        <v>1181.25</v>
      </c>
      <c r="M267" s="11">
        <v>0.35</v>
      </c>
      <c r="O267" s="1"/>
    </row>
    <row r="268" spans="1:15" ht="15.75" customHeight="1" x14ac:dyDescent="0.35">
      <c r="A268" s="1"/>
      <c r="B268" s="6" t="s">
        <v>31</v>
      </c>
      <c r="C268" s="6">
        <v>1189833</v>
      </c>
      <c r="D268" s="7">
        <v>44423</v>
      </c>
      <c r="E268" s="6" t="s">
        <v>28</v>
      </c>
      <c r="F268" s="6" t="s">
        <v>29</v>
      </c>
      <c r="G268" s="6" t="s">
        <v>32</v>
      </c>
      <c r="H268" s="6" t="s">
        <v>21</v>
      </c>
      <c r="I268" s="8">
        <v>0.6</v>
      </c>
      <c r="J268" s="9">
        <v>6750</v>
      </c>
      <c r="K268" s="10">
        <f t="shared" si="2"/>
        <v>4050</v>
      </c>
      <c r="L268" s="10">
        <f t="shared" si="3"/>
        <v>2227.5</v>
      </c>
      <c r="M268" s="11">
        <v>0.55000000000000004</v>
      </c>
      <c r="O268" s="1"/>
    </row>
    <row r="269" spans="1:15" ht="15.75" customHeight="1" x14ac:dyDescent="0.35">
      <c r="A269" s="1"/>
      <c r="B269" s="6" t="s">
        <v>31</v>
      </c>
      <c r="C269" s="6">
        <v>1189833</v>
      </c>
      <c r="D269" s="7">
        <v>44423</v>
      </c>
      <c r="E269" s="6" t="s">
        <v>28</v>
      </c>
      <c r="F269" s="6" t="s">
        <v>29</v>
      </c>
      <c r="G269" s="6" t="s">
        <v>32</v>
      </c>
      <c r="H269" s="6" t="s">
        <v>22</v>
      </c>
      <c r="I269" s="8">
        <v>0.65</v>
      </c>
      <c r="J269" s="9">
        <v>6500</v>
      </c>
      <c r="K269" s="10">
        <f t="shared" si="2"/>
        <v>4225</v>
      </c>
      <c r="L269" s="10">
        <f t="shared" si="3"/>
        <v>845</v>
      </c>
      <c r="M269" s="11">
        <v>0.2</v>
      </c>
      <c r="O269" s="1"/>
    </row>
    <row r="270" spans="1:15" ht="15.75" customHeight="1" x14ac:dyDescent="0.35">
      <c r="A270" s="1"/>
      <c r="B270" s="6" t="s">
        <v>31</v>
      </c>
      <c r="C270" s="6">
        <v>1189833</v>
      </c>
      <c r="D270" s="7">
        <v>44455</v>
      </c>
      <c r="E270" s="6" t="s">
        <v>28</v>
      </c>
      <c r="F270" s="6" t="s">
        <v>29</v>
      </c>
      <c r="G270" s="6" t="s">
        <v>32</v>
      </c>
      <c r="H270" s="6" t="s">
        <v>17</v>
      </c>
      <c r="I270" s="8">
        <v>0.5</v>
      </c>
      <c r="J270" s="9">
        <v>8500</v>
      </c>
      <c r="K270" s="10">
        <f t="shared" si="2"/>
        <v>4250</v>
      </c>
      <c r="L270" s="10">
        <f t="shared" si="3"/>
        <v>1700</v>
      </c>
      <c r="M270" s="11">
        <v>0.4</v>
      </c>
      <c r="O270" s="1"/>
    </row>
    <row r="271" spans="1:15" ht="15.75" customHeight="1" x14ac:dyDescent="0.35">
      <c r="A271" s="1"/>
      <c r="B271" s="6" t="s">
        <v>31</v>
      </c>
      <c r="C271" s="6">
        <v>1189833</v>
      </c>
      <c r="D271" s="7">
        <v>44455</v>
      </c>
      <c r="E271" s="6" t="s">
        <v>28</v>
      </c>
      <c r="F271" s="6" t="s">
        <v>29</v>
      </c>
      <c r="G271" s="6" t="s">
        <v>32</v>
      </c>
      <c r="H271" s="6" t="s">
        <v>18</v>
      </c>
      <c r="I271" s="8">
        <v>0.55000000000000004</v>
      </c>
      <c r="J271" s="9">
        <v>8500</v>
      </c>
      <c r="K271" s="10">
        <f t="shared" si="2"/>
        <v>4675</v>
      </c>
      <c r="L271" s="10">
        <f t="shared" si="3"/>
        <v>1168.75</v>
      </c>
      <c r="M271" s="11">
        <v>0.25</v>
      </c>
      <c r="O271" s="1"/>
    </row>
    <row r="272" spans="1:15" ht="15.75" customHeight="1" x14ac:dyDescent="0.35">
      <c r="A272" s="1"/>
      <c r="B272" s="6" t="s">
        <v>31</v>
      </c>
      <c r="C272" s="6">
        <v>1189833</v>
      </c>
      <c r="D272" s="7">
        <v>44455</v>
      </c>
      <c r="E272" s="6" t="s">
        <v>28</v>
      </c>
      <c r="F272" s="6" t="s">
        <v>29</v>
      </c>
      <c r="G272" s="6" t="s">
        <v>32</v>
      </c>
      <c r="H272" s="6" t="s">
        <v>19</v>
      </c>
      <c r="I272" s="8">
        <v>0.5</v>
      </c>
      <c r="J272" s="9">
        <v>7000</v>
      </c>
      <c r="K272" s="10">
        <f t="shared" si="2"/>
        <v>3500</v>
      </c>
      <c r="L272" s="10">
        <f t="shared" si="3"/>
        <v>1400</v>
      </c>
      <c r="M272" s="11">
        <v>0.4</v>
      </c>
      <c r="O272" s="1"/>
    </row>
    <row r="273" spans="1:15" ht="15.75" customHeight="1" x14ac:dyDescent="0.35">
      <c r="A273" s="1"/>
      <c r="B273" s="6" t="s">
        <v>31</v>
      </c>
      <c r="C273" s="6">
        <v>1189833</v>
      </c>
      <c r="D273" s="7">
        <v>44455</v>
      </c>
      <c r="E273" s="6" t="s">
        <v>28</v>
      </c>
      <c r="F273" s="6" t="s">
        <v>29</v>
      </c>
      <c r="G273" s="6" t="s">
        <v>32</v>
      </c>
      <c r="H273" s="6" t="s">
        <v>20</v>
      </c>
      <c r="I273" s="8">
        <v>0.5</v>
      </c>
      <c r="J273" s="9">
        <v>6500</v>
      </c>
      <c r="K273" s="10">
        <f t="shared" si="2"/>
        <v>3250</v>
      </c>
      <c r="L273" s="10">
        <f t="shared" si="3"/>
        <v>1137.5</v>
      </c>
      <c r="M273" s="11">
        <v>0.35</v>
      </c>
      <c r="O273" s="1"/>
    </row>
    <row r="274" spans="1:15" ht="15.75" customHeight="1" x14ac:dyDescent="0.35">
      <c r="A274" s="1"/>
      <c r="B274" s="6" t="s">
        <v>31</v>
      </c>
      <c r="C274" s="6">
        <v>1189833</v>
      </c>
      <c r="D274" s="7">
        <v>44455</v>
      </c>
      <c r="E274" s="6" t="s">
        <v>28</v>
      </c>
      <c r="F274" s="6" t="s">
        <v>29</v>
      </c>
      <c r="G274" s="6" t="s">
        <v>32</v>
      </c>
      <c r="H274" s="6" t="s">
        <v>21</v>
      </c>
      <c r="I274" s="8">
        <v>0.6</v>
      </c>
      <c r="J274" s="9">
        <v>6500</v>
      </c>
      <c r="K274" s="10">
        <f t="shared" si="2"/>
        <v>3900</v>
      </c>
      <c r="L274" s="10">
        <f t="shared" si="3"/>
        <v>2145</v>
      </c>
      <c r="M274" s="11">
        <v>0.55000000000000004</v>
      </c>
      <c r="O274" s="1"/>
    </row>
    <row r="275" spans="1:15" ht="15.75" customHeight="1" x14ac:dyDescent="0.35">
      <c r="A275" s="1"/>
      <c r="B275" s="6" t="s">
        <v>31</v>
      </c>
      <c r="C275" s="6">
        <v>1189833</v>
      </c>
      <c r="D275" s="7">
        <v>44455</v>
      </c>
      <c r="E275" s="6" t="s">
        <v>28</v>
      </c>
      <c r="F275" s="6" t="s">
        <v>29</v>
      </c>
      <c r="G275" s="6" t="s">
        <v>32</v>
      </c>
      <c r="H275" s="6" t="s">
        <v>22</v>
      </c>
      <c r="I275" s="8">
        <v>0.65</v>
      </c>
      <c r="J275" s="9">
        <v>7000</v>
      </c>
      <c r="K275" s="10">
        <f t="shared" si="2"/>
        <v>4550</v>
      </c>
      <c r="L275" s="10">
        <f t="shared" si="3"/>
        <v>910</v>
      </c>
      <c r="M275" s="11">
        <v>0.2</v>
      </c>
      <c r="O275" s="1"/>
    </row>
    <row r="276" spans="1:15" ht="15.75" customHeight="1" x14ac:dyDescent="0.35">
      <c r="A276" s="1"/>
      <c r="B276" s="6" t="s">
        <v>31</v>
      </c>
      <c r="C276" s="6">
        <v>1189833</v>
      </c>
      <c r="D276" s="7">
        <v>44484</v>
      </c>
      <c r="E276" s="6" t="s">
        <v>28</v>
      </c>
      <c r="F276" s="6" t="s">
        <v>29</v>
      </c>
      <c r="G276" s="6" t="s">
        <v>32</v>
      </c>
      <c r="H276" s="6" t="s">
        <v>17</v>
      </c>
      <c r="I276" s="8">
        <v>0.5</v>
      </c>
      <c r="J276" s="9">
        <v>8000</v>
      </c>
      <c r="K276" s="10">
        <f t="shared" si="2"/>
        <v>4000</v>
      </c>
      <c r="L276" s="10">
        <f t="shared" si="3"/>
        <v>1600</v>
      </c>
      <c r="M276" s="11">
        <v>0.4</v>
      </c>
      <c r="O276" s="1"/>
    </row>
    <row r="277" spans="1:15" ht="15.75" customHeight="1" x14ac:dyDescent="0.35">
      <c r="A277" s="1"/>
      <c r="B277" s="6" t="s">
        <v>31</v>
      </c>
      <c r="C277" s="6">
        <v>1189833</v>
      </c>
      <c r="D277" s="7">
        <v>44484</v>
      </c>
      <c r="E277" s="6" t="s">
        <v>28</v>
      </c>
      <c r="F277" s="6" t="s">
        <v>29</v>
      </c>
      <c r="G277" s="6" t="s">
        <v>32</v>
      </c>
      <c r="H277" s="6" t="s">
        <v>18</v>
      </c>
      <c r="I277" s="8">
        <v>0.55000000000000004</v>
      </c>
      <c r="J277" s="9">
        <v>8000</v>
      </c>
      <c r="K277" s="10">
        <f t="shared" si="2"/>
        <v>4400</v>
      </c>
      <c r="L277" s="10">
        <f t="shared" si="3"/>
        <v>1100</v>
      </c>
      <c r="M277" s="11">
        <v>0.25</v>
      </c>
      <c r="O277" s="1"/>
    </row>
    <row r="278" spans="1:15" ht="15.75" customHeight="1" x14ac:dyDescent="0.35">
      <c r="A278" s="1"/>
      <c r="B278" s="6" t="s">
        <v>31</v>
      </c>
      <c r="C278" s="6">
        <v>1189833</v>
      </c>
      <c r="D278" s="7">
        <v>44484</v>
      </c>
      <c r="E278" s="6" t="s">
        <v>28</v>
      </c>
      <c r="F278" s="6" t="s">
        <v>29</v>
      </c>
      <c r="G278" s="6" t="s">
        <v>32</v>
      </c>
      <c r="H278" s="6" t="s">
        <v>19</v>
      </c>
      <c r="I278" s="8">
        <v>0.5</v>
      </c>
      <c r="J278" s="9">
        <v>6500</v>
      </c>
      <c r="K278" s="10">
        <f t="shared" si="2"/>
        <v>3250</v>
      </c>
      <c r="L278" s="10">
        <f t="shared" si="3"/>
        <v>1300</v>
      </c>
      <c r="M278" s="11">
        <v>0.4</v>
      </c>
      <c r="O278" s="1"/>
    </row>
    <row r="279" spans="1:15" ht="15.75" customHeight="1" x14ac:dyDescent="0.35">
      <c r="A279" s="1"/>
      <c r="B279" s="6" t="s">
        <v>31</v>
      </c>
      <c r="C279" s="6">
        <v>1189833</v>
      </c>
      <c r="D279" s="7">
        <v>44484</v>
      </c>
      <c r="E279" s="6" t="s">
        <v>28</v>
      </c>
      <c r="F279" s="6" t="s">
        <v>29</v>
      </c>
      <c r="G279" s="6" t="s">
        <v>32</v>
      </c>
      <c r="H279" s="6" t="s">
        <v>20</v>
      </c>
      <c r="I279" s="8">
        <v>0.5</v>
      </c>
      <c r="J279" s="9">
        <v>6250</v>
      </c>
      <c r="K279" s="10">
        <f t="shared" si="2"/>
        <v>3125</v>
      </c>
      <c r="L279" s="10">
        <f t="shared" si="3"/>
        <v>1093.75</v>
      </c>
      <c r="M279" s="11">
        <v>0.35</v>
      </c>
      <c r="O279" s="1"/>
    </row>
    <row r="280" spans="1:15" ht="15.75" customHeight="1" x14ac:dyDescent="0.35">
      <c r="A280" s="1"/>
      <c r="B280" s="6" t="s">
        <v>31</v>
      </c>
      <c r="C280" s="6">
        <v>1189833</v>
      </c>
      <c r="D280" s="7">
        <v>44484</v>
      </c>
      <c r="E280" s="6" t="s">
        <v>28</v>
      </c>
      <c r="F280" s="6" t="s">
        <v>29</v>
      </c>
      <c r="G280" s="6" t="s">
        <v>32</v>
      </c>
      <c r="H280" s="6" t="s">
        <v>21</v>
      </c>
      <c r="I280" s="8">
        <v>0.6</v>
      </c>
      <c r="J280" s="9">
        <v>6000</v>
      </c>
      <c r="K280" s="10">
        <f t="shared" si="2"/>
        <v>3600</v>
      </c>
      <c r="L280" s="10">
        <f t="shared" si="3"/>
        <v>1980.0000000000002</v>
      </c>
      <c r="M280" s="11">
        <v>0.55000000000000004</v>
      </c>
      <c r="O280" s="1"/>
    </row>
    <row r="281" spans="1:15" ht="15.75" customHeight="1" x14ac:dyDescent="0.35">
      <c r="A281" s="1"/>
      <c r="B281" s="6" t="s">
        <v>31</v>
      </c>
      <c r="C281" s="6">
        <v>1189833</v>
      </c>
      <c r="D281" s="7">
        <v>44484</v>
      </c>
      <c r="E281" s="6" t="s">
        <v>28</v>
      </c>
      <c r="F281" s="6" t="s">
        <v>29</v>
      </c>
      <c r="G281" s="6" t="s">
        <v>32</v>
      </c>
      <c r="H281" s="6" t="s">
        <v>22</v>
      </c>
      <c r="I281" s="8">
        <v>0.65</v>
      </c>
      <c r="J281" s="9">
        <v>6500</v>
      </c>
      <c r="K281" s="10">
        <f t="shared" si="2"/>
        <v>4225</v>
      </c>
      <c r="L281" s="10">
        <f t="shared" si="3"/>
        <v>845</v>
      </c>
      <c r="M281" s="11">
        <v>0.2</v>
      </c>
      <c r="O281" s="1"/>
    </row>
    <row r="282" spans="1:15" ht="15.75" customHeight="1" x14ac:dyDescent="0.35">
      <c r="A282" s="1"/>
      <c r="B282" s="6" t="s">
        <v>31</v>
      </c>
      <c r="C282" s="6">
        <v>1189833</v>
      </c>
      <c r="D282" s="7">
        <v>44515</v>
      </c>
      <c r="E282" s="6" t="s">
        <v>28</v>
      </c>
      <c r="F282" s="6" t="s">
        <v>29</v>
      </c>
      <c r="G282" s="6" t="s">
        <v>32</v>
      </c>
      <c r="H282" s="6" t="s">
        <v>17</v>
      </c>
      <c r="I282" s="8">
        <v>0.5</v>
      </c>
      <c r="J282" s="9">
        <v>8250</v>
      </c>
      <c r="K282" s="10">
        <f t="shared" si="2"/>
        <v>4125</v>
      </c>
      <c r="L282" s="10">
        <f t="shared" si="3"/>
        <v>1650</v>
      </c>
      <c r="M282" s="11">
        <v>0.4</v>
      </c>
      <c r="O282" s="1"/>
    </row>
    <row r="283" spans="1:15" ht="15.75" customHeight="1" x14ac:dyDescent="0.35">
      <c r="A283" s="1"/>
      <c r="B283" s="6" t="s">
        <v>31</v>
      </c>
      <c r="C283" s="6">
        <v>1189833</v>
      </c>
      <c r="D283" s="7">
        <v>44515</v>
      </c>
      <c r="E283" s="6" t="s">
        <v>28</v>
      </c>
      <c r="F283" s="6" t="s">
        <v>29</v>
      </c>
      <c r="G283" s="6" t="s">
        <v>32</v>
      </c>
      <c r="H283" s="6" t="s">
        <v>18</v>
      </c>
      <c r="I283" s="8">
        <v>0.55000000000000004</v>
      </c>
      <c r="J283" s="9">
        <v>8250</v>
      </c>
      <c r="K283" s="10">
        <f t="shared" si="2"/>
        <v>4537.5</v>
      </c>
      <c r="L283" s="10">
        <f t="shared" si="3"/>
        <v>1134.375</v>
      </c>
      <c r="M283" s="11">
        <v>0.25</v>
      </c>
      <c r="O283" s="1"/>
    </row>
    <row r="284" spans="1:15" ht="15.75" customHeight="1" x14ac:dyDescent="0.35">
      <c r="A284" s="1"/>
      <c r="B284" s="6" t="s">
        <v>31</v>
      </c>
      <c r="C284" s="6">
        <v>1189833</v>
      </c>
      <c r="D284" s="7">
        <v>44515</v>
      </c>
      <c r="E284" s="6" t="s">
        <v>28</v>
      </c>
      <c r="F284" s="6" t="s">
        <v>29</v>
      </c>
      <c r="G284" s="6" t="s">
        <v>32</v>
      </c>
      <c r="H284" s="6" t="s">
        <v>19</v>
      </c>
      <c r="I284" s="8">
        <v>0.5</v>
      </c>
      <c r="J284" s="9">
        <v>6750</v>
      </c>
      <c r="K284" s="10">
        <f t="shared" si="2"/>
        <v>3375</v>
      </c>
      <c r="L284" s="10">
        <f t="shared" si="3"/>
        <v>1350</v>
      </c>
      <c r="M284" s="11">
        <v>0.4</v>
      </c>
      <c r="O284" s="1"/>
    </row>
    <row r="285" spans="1:15" ht="15.75" customHeight="1" x14ac:dyDescent="0.35">
      <c r="A285" s="1"/>
      <c r="B285" s="6" t="s">
        <v>31</v>
      </c>
      <c r="C285" s="6">
        <v>1189833</v>
      </c>
      <c r="D285" s="7">
        <v>44515</v>
      </c>
      <c r="E285" s="6" t="s">
        <v>28</v>
      </c>
      <c r="F285" s="6" t="s">
        <v>29</v>
      </c>
      <c r="G285" s="6" t="s">
        <v>32</v>
      </c>
      <c r="H285" s="6" t="s">
        <v>20</v>
      </c>
      <c r="I285" s="8">
        <v>0.5</v>
      </c>
      <c r="J285" s="9">
        <v>6500</v>
      </c>
      <c r="K285" s="10">
        <f t="shared" si="2"/>
        <v>3250</v>
      </c>
      <c r="L285" s="10">
        <f t="shared" si="3"/>
        <v>1137.5</v>
      </c>
      <c r="M285" s="11">
        <v>0.35</v>
      </c>
      <c r="O285" s="1"/>
    </row>
    <row r="286" spans="1:15" ht="15.75" customHeight="1" x14ac:dyDescent="0.35">
      <c r="A286" s="1"/>
      <c r="B286" s="6" t="s">
        <v>31</v>
      </c>
      <c r="C286" s="6">
        <v>1189833</v>
      </c>
      <c r="D286" s="7">
        <v>44515</v>
      </c>
      <c r="E286" s="6" t="s">
        <v>28</v>
      </c>
      <c r="F286" s="6" t="s">
        <v>29</v>
      </c>
      <c r="G286" s="6" t="s">
        <v>32</v>
      </c>
      <c r="H286" s="6" t="s">
        <v>21</v>
      </c>
      <c r="I286" s="8">
        <v>0.6</v>
      </c>
      <c r="J286" s="9">
        <v>6000</v>
      </c>
      <c r="K286" s="10">
        <f t="shared" si="2"/>
        <v>3600</v>
      </c>
      <c r="L286" s="10">
        <f t="shared" si="3"/>
        <v>1980.0000000000002</v>
      </c>
      <c r="M286" s="11">
        <v>0.55000000000000004</v>
      </c>
      <c r="O286" s="1"/>
    </row>
    <row r="287" spans="1:15" ht="15.75" customHeight="1" x14ac:dyDescent="0.35">
      <c r="A287" s="1"/>
      <c r="B287" s="6" t="s">
        <v>31</v>
      </c>
      <c r="C287" s="6">
        <v>1189833</v>
      </c>
      <c r="D287" s="7">
        <v>44515</v>
      </c>
      <c r="E287" s="6" t="s">
        <v>28</v>
      </c>
      <c r="F287" s="6" t="s">
        <v>29</v>
      </c>
      <c r="G287" s="6" t="s">
        <v>32</v>
      </c>
      <c r="H287" s="6" t="s">
        <v>22</v>
      </c>
      <c r="I287" s="8">
        <v>0.65</v>
      </c>
      <c r="J287" s="9">
        <v>7000</v>
      </c>
      <c r="K287" s="10">
        <f t="shared" si="2"/>
        <v>4550</v>
      </c>
      <c r="L287" s="10">
        <f t="shared" si="3"/>
        <v>910</v>
      </c>
      <c r="M287" s="11">
        <v>0.2</v>
      </c>
      <c r="O287" s="1"/>
    </row>
    <row r="288" spans="1:15" ht="15.75" customHeight="1" x14ac:dyDescent="0.35">
      <c r="A288" s="1"/>
      <c r="B288" s="6" t="s">
        <v>31</v>
      </c>
      <c r="C288" s="6">
        <v>1189833</v>
      </c>
      <c r="D288" s="7">
        <v>44544</v>
      </c>
      <c r="E288" s="6" t="s">
        <v>28</v>
      </c>
      <c r="F288" s="6" t="s">
        <v>29</v>
      </c>
      <c r="G288" s="6" t="s">
        <v>32</v>
      </c>
      <c r="H288" s="6" t="s">
        <v>17</v>
      </c>
      <c r="I288" s="8">
        <v>0.5</v>
      </c>
      <c r="J288" s="9">
        <v>9000</v>
      </c>
      <c r="K288" s="10">
        <f t="shared" si="2"/>
        <v>4500</v>
      </c>
      <c r="L288" s="10">
        <f t="shared" si="3"/>
        <v>1800</v>
      </c>
      <c r="M288" s="11">
        <v>0.4</v>
      </c>
      <c r="O288" s="1"/>
    </row>
    <row r="289" spans="1:16" ht="15.75" customHeight="1" x14ac:dyDescent="0.35">
      <c r="A289" s="1"/>
      <c r="B289" s="6" t="s">
        <v>31</v>
      </c>
      <c r="C289" s="6">
        <v>1189833</v>
      </c>
      <c r="D289" s="7">
        <v>44544</v>
      </c>
      <c r="E289" s="6" t="s">
        <v>28</v>
      </c>
      <c r="F289" s="6" t="s">
        <v>29</v>
      </c>
      <c r="G289" s="6" t="s">
        <v>32</v>
      </c>
      <c r="H289" s="6" t="s">
        <v>18</v>
      </c>
      <c r="I289" s="8">
        <v>0.55000000000000004</v>
      </c>
      <c r="J289" s="9">
        <v>9000</v>
      </c>
      <c r="K289" s="10">
        <f t="shared" si="2"/>
        <v>4950</v>
      </c>
      <c r="L289" s="10">
        <f t="shared" si="3"/>
        <v>1237.5</v>
      </c>
      <c r="M289" s="11">
        <v>0.25</v>
      </c>
      <c r="O289" s="1"/>
    </row>
    <row r="290" spans="1:16" ht="15.75" customHeight="1" x14ac:dyDescent="0.35">
      <c r="A290" s="1"/>
      <c r="B290" s="6" t="s">
        <v>31</v>
      </c>
      <c r="C290" s="6">
        <v>1189833</v>
      </c>
      <c r="D290" s="7">
        <v>44544</v>
      </c>
      <c r="E290" s="6" t="s">
        <v>28</v>
      </c>
      <c r="F290" s="6" t="s">
        <v>29</v>
      </c>
      <c r="G290" s="6" t="s">
        <v>32</v>
      </c>
      <c r="H290" s="6" t="s">
        <v>19</v>
      </c>
      <c r="I290" s="8">
        <v>0.5</v>
      </c>
      <c r="J290" s="9">
        <v>7000</v>
      </c>
      <c r="K290" s="10">
        <f t="shared" si="2"/>
        <v>3500</v>
      </c>
      <c r="L290" s="10">
        <f t="shared" si="3"/>
        <v>1400</v>
      </c>
      <c r="M290" s="11">
        <v>0.4</v>
      </c>
      <c r="O290" s="1"/>
    </row>
    <row r="291" spans="1:16" ht="15.75" customHeight="1" x14ac:dyDescent="0.35">
      <c r="A291" s="1"/>
      <c r="B291" s="6" t="s">
        <v>31</v>
      </c>
      <c r="C291" s="6">
        <v>1189833</v>
      </c>
      <c r="D291" s="7">
        <v>44544</v>
      </c>
      <c r="E291" s="6" t="s">
        <v>28</v>
      </c>
      <c r="F291" s="6" t="s">
        <v>29</v>
      </c>
      <c r="G291" s="6" t="s">
        <v>32</v>
      </c>
      <c r="H291" s="6" t="s">
        <v>20</v>
      </c>
      <c r="I291" s="8">
        <v>0.5</v>
      </c>
      <c r="J291" s="9">
        <v>7000</v>
      </c>
      <c r="K291" s="10">
        <f t="shared" si="2"/>
        <v>3500</v>
      </c>
      <c r="L291" s="10">
        <f t="shared" si="3"/>
        <v>1225</v>
      </c>
      <c r="M291" s="11">
        <v>0.35</v>
      </c>
      <c r="O291" s="1"/>
    </row>
    <row r="292" spans="1:16" ht="15.75" customHeight="1" x14ac:dyDescent="0.35">
      <c r="A292" s="1"/>
      <c r="B292" s="6" t="s">
        <v>31</v>
      </c>
      <c r="C292" s="6">
        <v>1189833</v>
      </c>
      <c r="D292" s="7">
        <v>44544</v>
      </c>
      <c r="E292" s="6" t="s">
        <v>28</v>
      </c>
      <c r="F292" s="6" t="s">
        <v>29</v>
      </c>
      <c r="G292" s="6" t="s">
        <v>32</v>
      </c>
      <c r="H292" s="6" t="s">
        <v>21</v>
      </c>
      <c r="I292" s="8">
        <v>0.6</v>
      </c>
      <c r="J292" s="9">
        <v>6250</v>
      </c>
      <c r="K292" s="10">
        <f t="shared" si="2"/>
        <v>3750</v>
      </c>
      <c r="L292" s="10">
        <f t="shared" si="3"/>
        <v>2062.5</v>
      </c>
      <c r="M292" s="11">
        <v>0.55000000000000004</v>
      </c>
      <c r="O292" s="1"/>
    </row>
    <row r="293" spans="1:16" ht="15.75" customHeight="1" x14ac:dyDescent="0.35">
      <c r="A293" s="1"/>
      <c r="B293" s="6" t="s">
        <v>31</v>
      </c>
      <c r="C293" s="6">
        <v>1189833</v>
      </c>
      <c r="D293" s="7">
        <v>44544</v>
      </c>
      <c r="E293" s="6" t="s">
        <v>28</v>
      </c>
      <c r="F293" s="6" t="s">
        <v>29</v>
      </c>
      <c r="G293" s="6" t="s">
        <v>32</v>
      </c>
      <c r="H293" s="6" t="s">
        <v>22</v>
      </c>
      <c r="I293" s="8">
        <v>0.65</v>
      </c>
      <c r="J293" s="9">
        <v>7250</v>
      </c>
      <c r="K293" s="10">
        <f t="shared" si="2"/>
        <v>4712.5</v>
      </c>
      <c r="L293" s="10">
        <f t="shared" si="3"/>
        <v>942.5</v>
      </c>
      <c r="M293" s="11">
        <v>0.2</v>
      </c>
      <c r="O293" s="1"/>
    </row>
    <row r="294" spans="1:16" ht="15.75" customHeight="1" x14ac:dyDescent="0.35">
      <c r="A294" s="1"/>
      <c r="B294" s="6" t="s">
        <v>14</v>
      </c>
      <c r="C294" s="6">
        <v>1185732</v>
      </c>
      <c r="D294" s="7">
        <v>44211</v>
      </c>
      <c r="E294" s="6" t="s">
        <v>33</v>
      </c>
      <c r="F294" s="6" t="s">
        <v>34</v>
      </c>
      <c r="G294" s="6" t="s">
        <v>35</v>
      </c>
      <c r="H294" s="6" t="s">
        <v>17</v>
      </c>
      <c r="I294" s="8">
        <v>0.45</v>
      </c>
      <c r="J294" s="9">
        <v>4750</v>
      </c>
      <c r="K294" s="10">
        <f t="shared" si="2"/>
        <v>2137.5</v>
      </c>
      <c r="L294" s="10">
        <f t="shared" si="3"/>
        <v>855</v>
      </c>
      <c r="M294" s="11">
        <v>0.4</v>
      </c>
      <c r="O294" s="13"/>
      <c r="P294" s="12"/>
    </row>
    <row r="295" spans="1:16" ht="15.75" customHeight="1" x14ac:dyDescent="0.35">
      <c r="A295" s="1"/>
      <c r="B295" s="6" t="s">
        <v>14</v>
      </c>
      <c r="C295" s="6">
        <v>1185732</v>
      </c>
      <c r="D295" s="7">
        <v>44211</v>
      </c>
      <c r="E295" s="6" t="s">
        <v>33</v>
      </c>
      <c r="F295" s="6" t="s">
        <v>34</v>
      </c>
      <c r="G295" s="6" t="s">
        <v>35</v>
      </c>
      <c r="H295" s="6" t="s">
        <v>18</v>
      </c>
      <c r="I295" s="8">
        <v>0.45</v>
      </c>
      <c r="J295" s="9">
        <v>2750</v>
      </c>
      <c r="K295" s="10">
        <f t="shared" si="2"/>
        <v>1237.5</v>
      </c>
      <c r="L295" s="10">
        <f t="shared" si="3"/>
        <v>433.125</v>
      </c>
      <c r="M295" s="11">
        <v>0.35</v>
      </c>
      <c r="O295" s="13"/>
      <c r="P295" s="12"/>
    </row>
    <row r="296" spans="1:16" ht="15.75" customHeight="1" x14ac:dyDescent="0.35">
      <c r="A296" s="1"/>
      <c r="B296" s="6" t="s">
        <v>14</v>
      </c>
      <c r="C296" s="6">
        <v>1185732</v>
      </c>
      <c r="D296" s="7">
        <v>44211</v>
      </c>
      <c r="E296" s="6" t="s">
        <v>33</v>
      </c>
      <c r="F296" s="6" t="s">
        <v>34</v>
      </c>
      <c r="G296" s="6" t="s">
        <v>35</v>
      </c>
      <c r="H296" s="6" t="s">
        <v>19</v>
      </c>
      <c r="I296" s="8">
        <v>0.35000000000000003</v>
      </c>
      <c r="J296" s="9">
        <v>2750</v>
      </c>
      <c r="K296" s="10">
        <f t="shared" si="2"/>
        <v>962.50000000000011</v>
      </c>
      <c r="L296" s="10">
        <f t="shared" si="3"/>
        <v>336.875</v>
      </c>
      <c r="M296" s="11">
        <v>0.35</v>
      </c>
      <c r="O296" s="13"/>
      <c r="P296" s="12"/>
    </row>
    <row r="297" spans="1:16" ht="15.75" customHeight="1" x14ac:dyDescent="0.35">
      <c r="A297" s="1"/>
      <c r="B297" s="6" t="s">
        <v>14</v>
      </c>
      <c r="C297" s="6">
        <v>1185732</v>
      </c>
      <c r="D297" s="7">
        <v>44211</v>
      </c>
      <c r="E297" s="6" t="s">
        <v>33</v>
      </c>
      <c r="F297" s="6" t="s">
        <v>34</v>
      </c>
      <c r="G297" s="6" t="s">
        <v>35</v>
      </c>
      <c r="H297" s="6" t="s">
        <v>20</v>
      </c>
      <c r="I297" s="8">
        <v>0.4</v>
      </c>
      <c r="J297" s="9">
        <v>1250</v>
      </c>
      <c r="K297" s="10">
        <f t="shared" si="2"/>
        <v>500</v>
      </c>
      <c r="L297" s="10">
        <f t="shared" si="3"/>
        <v>200</v>
      </c>
      <c r="M297" s="11">
        <v>0.4</v>
      </c>
      <c r="O297" s="14"/>
      <c r="P297" s="12"/>
    </row>
    <row r="298" spans="1:16" ht="15.75" customHeight="1" x14ac:dyDescent="0.35">
      <c r="A298" s="1"/>
      <c r="B298" s="6" t="s">
        <v>14</v>
      </c>
      <c r="C298" s="6">
        <v>1185732</v>
      </c>
      <c r="D298" s="7">
        <v>44211</v>
      </c>
      <c r="E298" s="6" t="s">
        <v>33</v>
      </c>
      <c r="F298" s="6" t="s">
        <v>34</v>
      </c>
      <c r="G298" s="6" t="s">
        <v>35</v>
      </c>
      <c r="H298" s="6" t="s">
        <v>21</v>
      </c>
      <c r="I298" s="8">
        <v>0.54999999999999993</v>
      </c>
      <c r="J298" s="9">
        <v>1750</v>
      </c>
      <c r="K298" s="10">
        <f t="shared" si="2"/>
        <v>962.49999999999989</v>
      </c>
      <c r="L298" s="10">
        <f t="shared" si="3"/>
        <v>336.87499999999994</v>
      </c>
      <c r="M298" s="11">
        <v>0.35</v>
      </c>
      <c r="O298" s="14"/>
      <c r="P298" s="12"/>
    </row>
    <row r="299" spans="1:16" ht="15.75" customHeight="1" x14ac:dyDescent="0.35">
      <c r="A299" s="1"/>
      <c r="B299" s="6" t="s">
        <v>14</v>
      </c>
      <c r="C299" s="6">
        <v>1185732</v>
      </c>
      <c r="D299" s="7">
        <v>44211</v>
      </c>
      <c r="E299" s="6" t="s">
        <v>33</v>
      </c>
      <c r="F299" s="6" t="s">
        <v>34</v>
      </c>
      <c r="G299" s="6" t="s">
        <v>35</v>
      </c>
      <c r="H299" s="6" t="s">
        <v>22</v>
      </c>
      <c r="I299" s="8">
        <v>0.45</v>
      </c>
      <c r="J299" s="9">
        <v>2750</v>
      </c>
      <c r="K299" s="10">
        <f t="shared" si="2"/>
        <v>1237.5</v>
      </c>
      <c r="L299" s="10">
        <f t="shared" si="3"/>
        <v>618.75</v>
      </c>
      <c r="M299" s="11">
        <v>0.5</v>
      </c>
      <c r="O299" s="14"/>
      <c r="P299" s="12"/>
    </row>
    <row r="300" spans="1:16" ht="15.75" customHeight="1" x14ac:dyDescent="0.35">
      <c r="A300" s="1"/>
      <c r="B300" s="6" t="s">
        <v>14</v>
      </c>
      <c r="C300" s="6">
        <v>1185732</v>
      </c>
      <c r="D300" s="7">
        <v>44242</v>
      </c>
      <c r="E300" s="6" t="s">
        <v>33</v>
      </c>
      <c r="F300" s="6" t="s">
        <v>34</v>
      </c>
      <c r="G300" s="6" t="s">
        <v>35</v>
      </c>
      <c r="H300" s="6" t="s">
        <v>17</v>
      </c>
      <c r="I300" s="8">
        <v>0.45</v>
      </c>
      <c r="J300" s="9">
        <v>5250</v>
      </c>
      <c r="K300" s="10">
        <f t="shared" si="2"/>
        <v>2362.5</v>
      </c>
      <c r="L300" s="10">
        <f t="shared" si="3"/>
        <v>945</v>
      </c>
      <c r="M300" s="11">
        <v>0.4</v>
      </c>
      <c r="O300" s="14"/>
      <c r="P300" s="12"/>
    </row>
    <row r="301" spans="1:16" ht="15.75" customHeight="1" x14ac:dyDescent="0.35">
      <c r="A301" s="1"/>
      <c r="B301" s="6" t="s">
        <v>14</v>
      </c>
      <c r="C301" s="6">
        <v>1185732</v>
      </c>
      <c r="D301" s="7">
        <v>44242</v>
      </c>
      <c r="E301" s="6" t="s">
        <v>33</v>
      </c>
      <c r="F301" s="6" t="s">
        <v>34</v>
      </c>
      <c r="G301" s="6" t="s">
        <v>35</v>
      </c>
      <c r="H301" s="6" t="s">
        <v>18</v>
      </c>
      <c r="I301" s="8">
        <v>0.45</v>
      </c>
      <c r="J301" s="9">
        <v>1750</v>
      </c>
      <c r="K301" s="10">
        <f t="shared" si="2"/>
        <v>787.5</v>
      </c>
      <c r="L301" s="10">
        <f t="shared" si="3"/>
        <v>275.625</v>
      </c>
      <c r="M301" s="11">
        <v>0.35</v>
      </c>
      <c r="O301" s="14"/>
      <c r="P301" s="12"/>
    </row>
    <row r="302" spans="1:16" ht="15.75" customHeight="1" x14ac:dyDescent="0.35">
      <c r="A302" s="1"/>
      <c r="B302" s="6" t="s">
        <v>14</v>
      </c>
      <c r="C302" s="6">
        <v>1185732</v>
      </c>
      <c r="D302" s="7">
        <v>44242</v>
      </c>
      <c r="E302" s="6" t="s">
        <v>33</v>
      </c>
      <c r="F302" s="6" t="s">
        <v>34</v>
      </c>
      <c r="G302" s="6" t="s">
        <v>35</v>
      </c>
      <c r="H302" s="6" t="s">
        <v>19</v>
      </c>
      <c r="I302" s="8">
        <v>0.35000000000000003</v>
      </c>
      <c r="J302" s="9">
        <v>2250</v>
      </c>
      <c r="K302" s="10">
        <f t="shared" si="2"/>
        <v>787.50000000000011</v>
      </c>
      <c r="L302" s="10">
        <f t="shared" si="3"/>
        <v>275.625</v>
      </c>
      <c r="M302" s="11">
        <v>0.35</v>
      </c>
      <c r="O302" s="14"/>
      <c r="P302" s="12"/>
    </row>
    <row r="303" spans="1:16" ht="15.75" customHeight="1" x14ac:dyDescent="0.35">
      <c r="A303" s="1"/>
      <c r="B303" s="6" t="s">
        <v>14</v>
      </c>
      <c r="C303" s="6">
        <v>1185732</v>
      </c>
      <c r="D303" s="7">
        <v>44242</v>
      </c>
      <c r="E303" s="6" t="s">
        <v>33</v>
      </c>
      <c r="F303" s="6" t="s">
        <v>34</v>
      </c>
      <c r="G303" s="6" t="s">
        <v>35</v>
      </c>
      <c r="H303" s="6" t="s">
        <v>20</v>
      </c>
      <c r="I303" s="8">
        <v>0.4</v>
      </c>
      <c r="J303" s="9">
        <v>1000</v>
      </c>
      <c r="K303" s="10">
        <f t="shared" si="2"/>
        <v>400</v>
      </c>
      <c r="L303" s="10">
        <f t="shared" si="3"/>
        <v>160</v>
      </c>
      <c r="M303" s="11">
        <v>0.4</v>
      </c>
      <c r="O303" s="14"/>
      <c r="P303" s="12"/>
    </row>
    <row r="304" spans="1:16" ht="15.75" customHeight="1" x14ac:dyDescent="0.35">
      <c r="A304" s="1"/>
      <c r="B304" s="6" t="s">
        <v>14</v>
      </c>
      <c r="C304" s="6">
        <v>1185732</v>
      </c>
      <c r="D304" s="7">
        <v>44242</v>
      </c>
      <c r="E304" s="6" t="s">
        <v>33</v>
      </c>
      <c r="F304" s="6" t="s">
        <v>34</v>
      </c>
      <c r="G304" s="6" t="s">
        <v>35</v>
      </c>
      <c r="H304" s="6" t="s">
        <v>21</v>
      </c>
      <c r="I304" s="8">
        <v>0.54999999999999993</v>
      </c>
      <c r="J304" s="9">
        <v>1750</v>
      </c>
      <c r="K304" s="10">
        <f t="shared" si="2"/>
        <v>962.49999999999989</v>
      </c>
      <c r="L304" s="10">
        <f t="shared" si="3"/>
        <v>336.87499999999994</v>
      </c>
      <c r="M304" s="11">
        <v>0.35</v>
      </c>
      <c r="O304" s="14"/>
      <c r="P304" s="12"/>
    </row>
    <row r="305" spans="1:16" ht="15.75" customHeight="1" x14ac:dyDescent="0.35">
      <c r="A305" s="1"/>
      <c r="B305" s="6" t="s">
        <v>14</v>
      </c>
      <c r="C305" s="6">
        <v>1185732</v>
      </c>
      <c r="D305" s="7">
        <v>44242</v>
      </c>
      <c r="E305" s="6" t="s">
        <v>33</v>
      </c>
      <c r="F305" s="6" t="s">
        <v>34</v>
      </c>
      <c r="G305" s="6" t="s">
        <v>35</v>
      </c>
      <c r="H305" s="6" t="s">
        <v>22</v>
      </c>
      <c r="I305" s="8">
        <v>0.45</v>
      </c>
      <c r="J305" s="9">
        <v>2750</v>
      </c>
      <c r="K305" s="10">
        <f t="shared" si="2"/>
        <v>1237.5</v>
      </c>
      <c r="L305" s="10">
        <f t="shared" si="3"/>
        <v>618.75</v>
      </c>
      <c r="M305" s="11">
        <v>0.5</v>
      </c>
      <c r="O305" s="14"/>
      <c r="P305" s="12"/>
    </row>
    <row r="306" spans="1:16" ht="15.75" customHeight="1" x14ac:dyDescent="0.35">
      <c r="A306" s="1"/>
      <c r="B306" s="6" t="s">
        <v>14</v>
      </c>
      <c r="C306" s="6">
        <v>1185732</v>
      </c>
      <c r="D306" s="7">
        <v>44269</v>
      </c>
      <c r="E306" s="6" t="s">
        <v>33</v>
      </c>
      <c r="F306" s="6" t="s">
        <v>34</v>
      </c>
      <c r="G306" s="6" t="s">
        <v>35</v>
      </c>
      <c r="H306" s="6" t="s">
        <v>17</v>
      </c>
      <c r="I306" s="8">
        <v>0.5</v>
      </c>
      <c r="J306" s="9">
        <v>4950</v>
      </c>
      <c r="K306" s="10">
        <f t="shared" si="2"/>
        <v>2475</v>
      </c>
      <c r="L306" s="10">
        <f t="shared" si="3"/>
        <v>990</v>
      </c>
      <c r="M306" s="11">
        <v>0.4</v>
      </c>
      <c r="O306" s="14"/>
      <c r="P306" s="12"/>
    </row>
    <row r="307" spans="1:16" ht="15.75" customHeight="1" x14ac:dyDescent="0.35">
      <c r="A307" s="1"/>
      <c r="B307" s="6" t="s">
        <v>14</v>
      </c>
      <c r="C307" s="6">
        <v>1185732</v>
      </c>
      <c r="D307" s="7">
        <v>44269</v>
      </c>
      <c r="E307" s="6" t="s">
        <v>33</v>
      </c>
      <c r="F307" s="6" t="s">
        <v>34</v>
      </c>
      <c r="G307" s="6" t="s">
        <v>35</v>
      </c>
      <c r="H307" s="6" t="s">
        <v>18</v>
      </c>
      <c r="I307" s="8">
        <v>0.5</v>
      </c>
      <c r="J307" s="9">
        <v>2000</v>
      </c>
      <c r="K307" s="10">
        <f t="shared" si="2"/>
        <v>1000</v>
      </c>
      <c r="L307" s="10">
        <f t="shared" si="3"/>
        <v>350</v>
      </c>
      <c r="M307" s="11">
        <v>0.35</v>
      </c>
      <c r="O307" s="14"/>
      <c r="P307" s="12"/>
    </row>
    <row r="308" spans="1:16" ht="15.75" customHeight="1" x14ac:dyDescent="0.35">
      <c r="A308" s="1"/>
      <c r="B308" s="6" t="s">
        <v>14</v>
      </c>
      <c r="C308" s="6">
        <v>1185732</v>
      </c>
      <c r="D308" s="7">
        <v>44269</v>
      </c>
      <c r="E308" s="6" t="s">
        <v>33</v>
      </c>
      <c r="F308" s="6" t="s">
        <v>34</v>
      </c>
      <c r="G308" s="6" t="s">
        <v>35</v>
      </c>
      <c r="H308" s="6" t="s">
        <v>19</v>
      </c>
      <c r="I308" s="8">
        <v>0.4</v>
      </c>
      <c r="J308" s="9">
        <v>2250</v>
      </c>
      <c r="K308" s="10">
        <f t="shared" si="2"/>
        <v>900</v>
      </c>
      <c r="L308" s="10">
        <f t="shared" si="3"/>
        <v>315</v>
      </c>
      <c r="M308" s="11">
        <v>0.35</v>
      </c>
      <c r="O308" s="14"/>
      <c r="P308" s="12"/>
    </row>
    <row r="309" spans="1:16" ht="15.75" customHeight="1" x14ac:dyDescent="0.35">
      <c r="A309" s="1"/>
      <c r="B309" s="6" t="s">
        <v>14</v>
      </c>
      <c r="C309" s="6">
        <v>1185732</v>
      </c>
      <c r="D309" s="7">
        <v>44269</v>
      </c>
      <c r="E309" s="6" t="s">
        <v>33</v>
      </c>
      <c r="F309" s="6" t="s">
        <v>34</v>
      </c>
      <c r="G309" s="6" t="s">
        <v>35</v>
      </c>
      <c r="H309" s="6" t="s">
        <v>20</v>
      </c>
      <c r="I309" s="8">
        <v>0.45</v>
      </c>
      <c r="J309" s="9">
        <v>750</v>
      </c>
      <c r="K309" s="10">
        <f t="shared" si="2"/>
        <v>337.5</v>
      </c>
      <c r="L309" s="10">
        <f t="shared" si="3"/>
        <v>135</v>
      </c>
      <c r="M309" s="11">
        <v>0.4</v>
      </c>
      <c r="O309" s="14"/>
      <c r="P309" s="12"/>
    </row>
    <row r="310" spans="1:16" ht="15.75" customHeight="1" x14ac:dyDescent="0.35">
      <c r="A310" s="1"/>
      <c r="B310" s="6" t="s">
        <v>14</v>
      </c>
      <c r="C310" s="6">
        <v>1185732</v>
      </c>
      <c r="D310" s="7">
        <v>44269</v>
      </c>
      <c r="E310" s="6" t="s">
        <v>33</v>
      </c>
      <c r="F310" s="6" t="s">
        <v>34</v>
      </c>
      <c r="G310" s="6" t="s">
        <v>35</v>
      </c>
      <c r="H310" s="6" t="s">
        <v>21</v>
      </c>
      <c r="I310" s="8">
        <v>0.6</v>
      </c>
      <c r="J310" s="9">
        <v>1250</v>
      </c>
      <c r="K310" s="10">
        <f t="shared" si="2"/>
        <v>750</v>
      </c>
      <c r="L310" s="10">
        <f t="shared" si="3"/>
        <v>262.5</v>
      </c>
      <c r="M310" s="11">
        <v>0.35</v>
      </c>
      <c r="O310" s="14"/>
      <c r="P310" s="12"/>
    </row>
    <row r="311" spans="1:16" ht="15.75" customHeight="1" x14ac:dyDescent="0.35">
      <c r="A311" s="1"/>
      <c r="B311" s="6" t="s">
        <v>14</v>
      </c>
      <c r="C311" s="6">
        <v>1185732</v>
      </c>
      <c r="D311" s="7">
        <v>44269</v>
      </c>
      <c r="E311" s="6" t="s">
        <v>33</v>
      </c>
      <c r="F311" s="6" t="s">
        <v>34</v>
      </c>
      <c r="G311" s="6" t="s">
        <v>35</v>
      </c>
      <c r="H311" s="6" t="s">
        <v>22</v>
      </c>
      <c r="I311" s="8">
        <v>0.5</v>
      </c>
      <c r="J311" s="9">
        <v>2250</v>
      </c>
      <c r="K311" s="10">
        <f t="shared" si="2"/>
        <v>1125</v>
      </c>
      <c r="L311" s="10">
        <f t="shared" si="3"/>
        <v>562.5</v>
      </c>
      <c r="M311" s="11">
        <v>0.5</v>
      </c>
      <c r="O311" s="14"/>
      <c r="P311" s="12"/>
    </row>
    <row r="312" spans="1:16" ht="15.75" customHeight="1" x14ac:dyDescent="0.35">
      <c r="A312" s="1"/>
      <c r="B312" s="6" t="s">
        <v>14</v>
      </c>
      <c r="C312" s="6">
        <v>1185732</v>
      </c>
      <c r="D312" s="7">
        <v>44301</v>
      </c>
      <c r="E312" s="6" t="s">
        <v>33</v>
      </c>
      <c r="F312" s="6" t="s">
        <v>34</v>
      </c>
      <c r="G312" s="6" t="s">
        <v>35</v>
      </c>
      <c r="H312" s="6" t="s">
        <v>17</v>
      </c>
      <c r="I312" s="8">
        <v>0.5</v>
      </c>
      <c r="J312" s="9">
        <v>4500</v>
      </c>
      <c r="K312" s="10">
        <f t="shared" si="2"/>
        <v>2250</v>
      </c>
      <c r="L312" s="10">
        <f t="shared" si="3"/>
        <v>900</v>
      </c>
      <c r="M312" s="11">
        <v>0.4</v>
      </c>
      <c r="O312" s="14"/>
      <c r="P312" s="12"/>
    </row>
    <row r="313" spans="1:16" ht="15.75" customHeight="1" x14ac:dyDescent="0.35">
      <c r="A313" s="1"/>
      <c r="B313" s="6" t="s">
        <v>14</v>
      </c>
      <c r="C313" s="6">
        <v>1185732</v>
      </c>
      <c r="D313" s="7">
        <v>44301</v>
      </c>
      <c r="E313" s="6" t="s">
        <v>33</v>
      </c>
      <c r="F313" s="6" t="s">
        <v>34</v>
      </c>
      <c r="G313" s="6" t="s">
        <v>35</v>
      </c>
      <c r="H313" s="6" t="s">
        <v>18</v>
      </c>
      <c r="I313" s="8">
        <v>0.5</v>
      </c>
      <c r="J313" s="9">
        <v>1500</v>
      </c>
      <c r="K313" s="10">
        <f t="shared" si="2"/>
        <v>750</v>
      </c>
      <c r="L313" s="10">
        <f t="shared" si="3"/>
        <v>262.5</v>
      </c>
      <c r="M313" s="11">
        <v>0.35</v>
      </c>
      <c r="O313" s="14"/>
      <c r="P313" s="12"/>
    </row>
    <row r="314" spans="1:16" ht="15.75" customHeight="1" x14ac:dyDescent="0.35">
      <c r="A314" s="1"/>
      <c r="B314" s="6" t="s">
        <v>14</v>
      </c>
      <c r="C314" s="6">
        <v>1185732</v>
      </c>
      <c r="D314" s="7">
        <v>44301</v>
      </c>
      <c r="E314" s="6" t="s">
        <v>33</v>
      </c>
      <c r="F314" s="6" t="s">
        <v>34</v>
      </c>
      <c r="G314" s="6" t="s">
        <v>35</v>
      </c>
      <c r="H314" s="6" t="s">
        <v>19</v>
      </c>
      <c r="I314" s="8">
        <v>0.4</v>
      </c>
      <c r="J314" s="9">
        <v>1500</v>
      </c>
      <c r="K314" s="10">
        <f t="shared" si="2"/>
        <v>600</v>
      </c>
      <c r="L314" s="10">
        <f t="shared" si="3"/>
        <v>210</v>
      </c>
      <c r="M314" s="11">
        <v>0.35</v>
      </c>
      <c r="O314" s="14"/>
      <c r="P314" s="12"/>
    </row>
    <row r="315" spans="1:16" ht="15.75" customHeight="1" x14ac:dyDescent="0.35">
      <c r="A315" s="1"/>
      <c r="B315" s="6" t="s">
        <v>14</v>
      </c>
      <c r="C315" s="6">
        <v>1185732</v>
      </c>
      <c r="D315" s="7">
        <v>44301</v>
      </c>
      <c r="E315" s="6" t="s">
        <v>33</v>
      </c>
      <c r="F315" s="6" t="s">
        <v>34</v>
      </c>
      <c r="G315" s="6" t="s">
        <v>35</v>
      </c>
      <c r="H315" s="6" t="s">
        <v>20</v>
      </c>
      <c r="I315" s="8">
        <v>0.45</v>
      </c>
      <c r="J315" s="9">
        <v>750</v>
      </c>
      <c r="K315" s="10">
        <f t="shared" si="2"/>
        <v>337.5</v>
      </c>
      <c r="L315" s="10">
        <f t="shared" si="3"/>
        <v>135</v>
      </c>
      <c r="M315" s="11">
        <v>0.4</v>
      </c>
      <c r="O315" s="14"/>
      <c r="P315" s="12"/>
    </row>
    <row r="316" spans="1:16" ht="15.75" customHeight="1" x14ac:dyDescent="0.35">
      <c r="A316" s="1"/>
      <c r="B316" s="6" t="s">
        <v>14</v>
      </c>
      <c r="C316" s="6">
        <v>1185732</v>
      </c>
      <c r="D316" s="7">
        <v>44301</v>
      </c>
      <c r="E316" s="6" t="s">
        <v>33</v>
      </c>
      <c r="F316" s="6" t="s">
        <v>34</v>
      </c>
      <c r="G316" s="6" t="s">
        <v>35</v>
      </c>
      <c r="H316" s="6" t="s">
        <v>21</v>
      </c>
      <c r="I316" s="8">
        <v>0.6</v>
      </c>
      <c r="J316" s="9">
        <v>1000</v>
      </c>
      <c r="K316" s="10">
        <f t="shared" si="2"/>
        <v>600</v>
      </c>
      <c r="L316" s="10">
        <f t="shared" si="3"/>
        <v>210</v>
      </c>
      <c r="M316" s="11">
        <v>0.35</v>
      </c>
      <c r="O316" s="14"/>
      <c r="P316" s="12"/>
    </row>
    <row r="317" spans="1:16" ht="15.75" customHeight="1" x14ac:dyDescent="0.35">
      <c r="A317" s="1"/>
      <c r="B317" s="6" t="s">
        <v>14</v>
      </c>
      <c r="C317" s="6">
        <v>1185732</v>
      </c>
      <c r="D317" s="7">
        <v>44301</v>
      </c>
      <c r="E317" s="6" t="s">
        <v>33</v>
      </c>
      <c r="F317" s="6" t="s">
        <v>34</v>
      </c>
      <c r="G317" s="6" t="s">
        <v>35</v>
      </c>
      <c r="H317" s="6" t="s">
        <v>22</v>
      </c>
      <c r="I317" s="8">
        <v>0.5</v>
      </c>
      <c r="J317" s="9">
        <v>2250</v>
      </c>
      <c r="K317" s="10">
        <f t="shared" si="2"/>
        <v>1125</v>
      </c>
      <c r="L317" s="10">
        <f t="shared" si="3"/>
        <v>562.5</v>
      </c>
      <c r="M317" s="11">
        <v>0.5</v>
      </c>
      <c r="O317" s="14"/>
      <c r="P317" s="12"/>
    </row>
    <row r="318" spans="1:16" ht="15.75" customHeight="1" x14ac:dyDescent="0.35">
      <c r="A318" s="1"/>
      <c r="B318" s="6" t="s">
        <v>14</v>
      </c>
      <c r="C318" s="6">
        <v>1185732</v>
      </c>
      <c r="D318" s="7">
        <v>44332</v>
      </c>
      <c r="E318" s="6" t="s">
        <v>33</v>
      </c>
      <c r="F318" s="6" t="s">
        <v>34</v>
      </c>
      <c r="G318" s="6" t="s">
        <v>35</v>
      </c>
      <c r="H318" s="6" t="s">
        <v>17</v>
      </c>
      <c r="I318" s="8">
        <v>0.6</v>
      </c>
      <c r="J318" s="9">
        <v>4950</v>
      </c>
      <c r="K318" s="10">
        <f t="shared" si="2"/>
        <v>2970</v>
      </c>
      <c r="L318" s="10">
        <f t="shared" si="3"/>
        <v>1188</v>
      </c>
      <c r="M318" s="11">
        <v>0.4</v>
      </c>
      <c r="O318" s="14"/>
      <c r="P318" s="12"/>
    </row>
    <row r="319" spans="1:16" ht="15.75" customHeight="1" x14ac:dyDescent="0.35">
      <c r="A319" s="1"/>
      <c r="B319" s="6" t="s">
        <v>14</v>
      </c>
      <c r="C319" s="6">
        <v>1185732</v>
      </c>
      <c r="D319" s="7">
        <v>44332</v>
      </c>
      <c r="E319" s="6" t="s">
        <v>33</v>
      </c>
      <c r="F319" s="6" t="s">
        <v>34</v>
      </c>
      <c r="G319" s="6" t="s">
        <v>35</v>
      </c>
      <c r="H319" s="6" t="s">
        <v>18</v>
      </c>
      <c r="I319" s="8">
        <v>0.55000000000000004</v>
      </c>
      <c r="J319" s="9">
        <v>2000</v>
      </c>
      <c r="K319" s="10">
        <f t="shared" si="2"/>
        <v>1100</v>
      </c>
      <c r="L319" s="10">
        <f t="shared" si="3"/>
        <v>385</v>
      </c>
      <c r="M319" s="11">
        <v>0.35</v>
      </c>
      <c r="O319" s="14"/>
      <c r="P319" s="12"/>
    </row>
    <row r="320" spans="1:16" ht="15.75" customHeight="1" x14ac:dyDescent="0.35">
      <c r="A320" s="1"/>
      <c r="B320" s="6" t="s">
        <v>14</v>
      </c>
      <c r="C320" s="6">
        <v>1185732</v>
      </c>
      <c r="D320" s="7">
        <v>44332</v>
      </c>
      <c r="E320" s="6" t="s">
        <v>33</v>
      </c>
      <c r="F320" s="6" t="s">
        <v>34</v>
      </c>
      <c r="G320" s="6" t="s">
        <v>35</v>
      </c>
      <c r="H320" s="6" t="s">
        <v>19</v>
      </c>
      <c r="I320" s="8">
        <v>0.5</v>
      </c>
      <c r="J320" s="9">
        <v>1750</v>
      </c>
      <c r="K320" s="10">
        <f t="shared" si="2"/>
        <v>875</v>
      </c>
      <c r="L320" s="10">
        <f t="shared" si="3"/>
        <v>306.25</v>
      </c>
      <c r="M320" s="11">
        <v>0.35</v>
      </c>
      <c r="O320" s="14"/>
      <c r="P320" s="12"/>
    </row>
    <row r="321" spans="1:16" ht="15.75" customHeight="1" x14ac:dyDescent="0.35">
      <c r="A321" s="1"/>
      <c r="B321" s="6" t="s">
        <v>14</v>
      </c>
      <c r="C321" s="6">
        <v>1185732</v>
      </c>
      <c r="D321" s="7">
        <v>44332</v>
      </c>
      <c r="E321" s="6" t="s">
        <v>33</v>
      </c>
      <c r="F321" s="6" t="s">
        <v>34</v>
      </c>
      <c r="G321" s="6" t="s">
        <v>35</v>
      </c>
      <c r="H321" s="6" t="s">
        <v>20</v>
      </c>
      <c r="I321" s="8">
        <v>0.5</v>
      </c>
      <c r="J321" s="9">
        <v>1000</v>
      </c>
      <c r="K321" s="10">
        <f t="shared" si="2"/>
        <v>500</v>
      </c>
      <c r="L321" s="10">
        <f t="shared" si="3"/>
        <v>200</v>
      </c>
      <c r="M321" s="11">
        <v>0.4</v>
      </c>
      <c r="O321" s="14"/>
      <c r="P321" s="12"/>
    </row>
    <row r="322" spans="1:16" ht="15.75" customHeight="1" x14ac:dyDescent="0.35">
      <c r="A322" s="1"/>
      <c r="B322" s="6" t="s">
        <v>14</v>
      </c>
      <c r="C322" s="6">
        <v>1185732</v>
      </c>
      <c r="D322" s="7">
        <v>44332</v>
      </c>
      <c r="E322" s="6" t="s">
        <v>33</v>
      </c>
      <c r="F322" s="6" t="s">
        <v>34</v>
      </c>
      <c r="G322" s="6" t="s">
        <v>35</v>
      </c>
      <c r="H322" s="6" t="s">
        <v>21</v>
      </c>
      <c r="I322" s="8">
        <v>0.6</v>
      </c>
      <c r="J322" s="9">
        <v>1250</v>
      </c>
      <c r="K322" s="10">
        <f t="shared" si="2"/>
        <v>750</v>
      </c>
      <c r="L322" s="10">
        <f t="shared" si="3"/>
        <v>262.5</v>
      </c>
      <c r="M322" s="11">
        <v>0.35</v>
      </c>
      <c r="O322" s="14"/>
      <c r="P322" s="12"/>
    </row>
    <row r="323" spans="1:16" ht="15.75" customHeight="1" x14ac:dyDescent="0.35">
      <c r="A323" s="1"/>
      <c r="B323" s="6" t="s">
        <v>14</v>
      </c>
      <c r="C323" s="6">
        <v>1185732</v>
      </c>
      <c r="D323" s="7">
        <v>44332</v>
      </c>
      <c r="E323" s="6" t="s">
        <v>33</v>
      </c>
      <c r="F323" s="6" t="s">
        <v>34</v>
      </c>
      <c r="G323" s="6" t="s">
        <v>35</v>
      </c>
      <c r="H323" s="6" t="s">
        <v>22</v>
      </c>
      <c r="I323" s="8">
        <v>0.65</v>
      </c>
      <c r="J323" s="9">
        <v>2500</v>
      </c>
      <c r="K323" s="10">
        <f t="shared" si="2"/>
        <v>1625</v>
      </c>
      <c r="L323" s="10">
        <f t="shared" si="3"/>
        <v>812.5</v>
      </c>
      <c r="M323" s="11">
        <v>0.5</v>
      </c>
      <c r="O323" s="14"/>
      <c r="P323" s="12"/>
    </row>
    <row r="324" spans="1:16" ht="15.75" customHeight="1" x14ac:dyDescent="0.35">
      <c r="A324" s="1"/>
      <c r="B324" s="6" t="s">
        <v>14</v>
      </c>
      <c r="C324" s="6">
        <v>1185732</v>
      </c>
      <c r="D324" s="7">
        <v>44362</v>
      </c>
      <c r="E324" s="6" t="s">
        <v>33</v>
      </c>
      <c r="F324" s="6" t="s">
        <v>34</v>
      </c>
      <c r="G324" s="6" t="s">
        <v>35</v>
      </c>
      <c r="H324" s="6" t="s">
        <v>17</v>
      </c>
      <c r="I324" s="8">
        <v>0.5</v>
      </c>
      <c r="J324" s="9">
        <v>5000</v>
      </c>
      <c r="K324" s="10">
        <f t="shared" si="2"/>
        <v>2500</v>
      </c>
      <c r="L324" s="10">
        <f t="shared" si="3"/>
        <v>1000</v>
      </c>
      <c r="M324" s="11">
        <v>0.4</v>
      </c>
      <c r="O324" s="14"/>
      <c r="P324" s="12"/>
    </row>
    <row r="325" spans="1:16" ht="15.75" customHeight="1" x14ac:dyDescent="0.35">
      <c r="A325" s="1"/>
      <c r="B325" s="6" t="s">
        <v>14</v>
      </c>
      <c r="C325" s="6">
        <v>1185732</v>
      </c>
      <c r="D325" s="7">
        <v>44362</v>
      </c>
      <c r="E325" s="6" t="s">
        <v>33</v>
      </c>
      <c r="F325" s="6" t="s">
        <v>34</v>
      </c>
      <c r="G325" s="6" t="s">
        <v>35</v>
      </c>
      <c r="H325" s="6" t="s">
        <v>18</v>
      </c>
      <c r="I325" s="8">
        <v>0.45000000000000007</v>
      </c>
      <c r="J325" s="9">
        <v>2500</v>
      </c>
      <c r="K325" s="10">
        <f t="shared" si="2"/>
        <v>1125.0000000000002</v>
      </c>
      <c r="L325" s="10">
        <f t="shared" si="3"/>
        <v>393.75000000000006</v>
      </c>
      <c r="M325" s="11">
        <v>0.35</v>
      </c>
      <c r="O325" s="14"/>
      <c r="P325" s="12"/>
    </row>
    <row r="326" spans="1:16" ht="15.75" customHeight="1" x14ac:dyDescent="0.35">
      <c r="A326" s="1"/>
      <c r="B326" s="6" t="s">
        <v>14</v>
      </c>
      <c r="C326" s="6">
        <v>1185732</v>
      </c>
      <c r="D326" s="7">
        <v>44362</v>
      </c>
      <c r="E326" s="6" t="s">
        <v>33</v>
      </c>
      <c r="F326" s="6" t="s">
        <v>34</v>
      </c>
      <c r="G326" s="6" t="s">
        <v>35</v>
      </c>
      <c r="H326" s="6" t="s">
        <v>19</v>
      </c>
      <c r="I326" s="8">
        <v>0.4</v>
      </c>
      <c r="J326" s="9">
        <v>2000</v>
      </c>
      <c r="K326" s="10">
        <f t="shared" si="2"/>
        <v>800</v>
      </c>
      <c r="L326" s="10">
        <f t="shared" si="3"/>
        <v>280</v>
      </c>
      <c r="M326" s="11">
        <v>0.35</v>
      </c>
      <c r="O326" s="14"/>
      <c r="P326" s="12"/>
    </row>
    <row r="327" spans="1:16" ht="15.75" customHeight="1" x14ac:dyDescent="0.35">
      <c r="A327" s="1"/>
      <c r="B327" s="6" t="s">
        <v>14</v>
      </c>
      <c r="C327" s="6">
        <v>1185732</v>
      </c>
      <c r="D327" s="7">
        <v>44362</v>
      </c>
      <c r="E327" s="6" t="s">
        <v>33</v>
      </c>
      <c r="F327" s="6" t="s">
        <v>34</v>
      </c>
      <c r="G327" s="6" t="s">
        <v>35</v>
      </c>
      <c r="H327" s="6" t="s">
        <v>20</v>
      </c>
      <c r="I327" s="8">
        <v>0.4</v>
      </c>
      <c r="J327" s="9">
        <v>1750</v>
      </c>
      <c r="K327" s="10">
        <f t="shared" si="2"/>
        <v>700</v>
      </c>
      <c r="L327" s="10">
        <f t="shared" si="3"/>
        <v>280</v>
      </c>
      <c r="M327" s="11">
        <v>0.4</v>
      </c>
      <c r="O327" s="14"/>
      <c r="P327" s="12"/>
    </row>
    <row r="328" spans="1:16" ht="15.75" customHeight="1" x14ac:dyDescent="0.35">
      <c r="A328" s="1"/>
      <c r="B328" s="6" t="s">
        <v>14</v>
      </c>
      <c r="C328" s="6">
        <v>1185732</v>
      </c>
      <c r="D328" s="7">
        <v>44362</v>
      </c>
      <c r="E328" s="6" t="s">
        <v>33</v>
      </c>
      <c r="F328" s="6" t="s">
        <v>34</v>
      </c>
      <c r="G328" s="6" t="s">
        <v>35</v>
      </c>
      <c r="H328" s="6" t="s">
        <v>21</v>
      </c>
      <c r="I328" s="8">
        <v>0.5</v>
      </c>
      <c r="J328" s="9">
        <v>1750</v>
      </c>
      <c r="K328" s="10">
        <f t="shared" si="2"/>
        <v>875</v>
      </c>
      <c r="L328" s="10">
        <f t="shared" si="3"/>
        <v>306.25</v>
      </c>
      <c r="M328" s="11">
        <v>0.35</v>
      </c>
      <c r="O328" s="14"/>
      <c r="P328" s="12"/>
    </row>
    <row r="329" spans="1:16" ht="15.75" customHeight="1" x14ac:dyDescent="0.35">
      <c r="A329" s="1"/>
      <c r="B329" s="6" t="s">
        <v>14</v>
      </c>
      <c r="C329" s="6">
        <v>1185732</v>
      </c>
      <c r="D329" s="7">
        <v>44362</v>
      </c>
      <c r="E329" s="6" t="s">
        <v>33</v>
      </c>
      <c r="F329" s="6" t="s">
        <v>34</v>
      </c>
      <c r="G329" s="6" t="s">
        <v>35</v>
      </c>
      <c r="H329" s="6" t="s">
        <v>22</v>
      </c>
      <c r="I329" s="8">
        <v>0.55000000000000004</v>
      </c>
      <c r="J329" s="9">
        <v>3500</v>
      </c>
      <c r="K329" s="10">
        <f t="shared" si="2"/>
        <v>1925.0000000000002</v>
      </c>
      <c r="L329" s="10">
        <f t="shared" si="3"/>
        <v>962.50000000000011</v>
      </c>
      <c r="M329" s="11">
        <v>0.5</v>
      </c>
      <c r="O329" s="14"/>
      <c r="P329" s="12"/>
    </row>
    <row r="330" spans="1:16" ht="15.75" customHeight="1" x14ac:dyDescent="0.35">
      <c r="A330" s="1"/>
      <c r="B330" s="6" t="s">
        <v>14</v>
      </c>
      <c r="C330" s="6">
        <v>1185732</v>
      </c>
      <c r="D330" s="7">
        <v>44391</v>
      </c>
      <c r="E330" s="6" t="s">
        <v>33</v>
      </c>
      <c r="F330" s="6" t="s">
        <v>34</v>
      </c>
      <c r="G330" s="6" t="s">
        <v>35</v>
      </c>
      <c r="H330" s="6" t="s">
        <v>17</v>
      </c>
      <c r="I330" s="8">
        <v>0.5</v>
      </c>
      <c r="J330" s="9">
        <v>5750</v>
      </c>
      <c r="K330" s="10">
        <f t="shared" si="2"/>
        <v>2875</v>
      </c>
      <c r="L330" s="10">
        <f t="shared" si="3"/>
        <v>1150</v>
      </c>
      <c r="M330" s="11">
        <v>0.4</v>
      </c>
      <c r="O330" s="14"/>
      <c r="P330" s="12"/>
    </row>
    <row r="331" spans="1:16" ht="15.75" customHeight="1" x14ac:dyDescent="0.35">
      <c r="A331" s="1"/>
      <c r="B331" s="6" t="s">
        <v>14</v>
      </c>
      <c r="C331" s="6">
        <v>1185732</v>
      </c>
      <c r="D331" s="7">
        <v>44391</v>
      </c>
      <c r="E331" s="6" t="s">
        <v>33</v>
      </c>
      <c r="F331" s="6" t="s">
        <v>34</v>
      </c>
      <c r="G331" s="6" t="s">
        <v>35</v>
      </c>
      <c r="H331" s="6" t="s">
        <v>18</v>
      </c>
      <c r="I331" s="8">
        <v>0.45000000000000007</v>
      </c>
      <c r="J331" s="9">
        <v>3250</v>
      </c>
      <c r="K331" s="10">
        <f t="shared" si="2"/>
        <v>1462.5000000000002</v>
      </c>
      <c r="L331" s="10">
        <f t="shared" si="3"/>
        <v>511.87500000000006</v>
      </c>
      <c r="M331" s="11">
        <v>0.35</v>
      </c>
      <c r="O331" s="14"/>
      <c r="P331" s="12"/>
    </row>
    <row r="332" spans="1:16" ht="15.75" customHeight="1" x14ac:dyDescent="0.35">
      <c r="A332" s="1"/>
      <c r="B332" s="6" t="s">
        <v>14</v>
      </c>
      <c r="C332" s="6">
        <v>1185732</v>
      </c>
      <c r="D332" s="7">
        <v>44391</v>
      </c>
      <c r="E332" s="6" t="s">
        <v>33</v>
      </c>
      <c r="F332" s="6" t="s">
        <v>34</v>
      </c>
      <c r="G332" s="6" t="s">
        <v>35</v>
      </c>
      <c r="H332" s="6" t="s">
        <v>19</v>
      </c>
      <c r="I332" s="8">
        <v>0.4</v>
      </c>
      <c r="J332" s="9">
        <v>2500</v>
      </c>
      <c r="K332" s="10">
        <f t="shared" si="2"/>
        <v>1000</v>
      </c>
      <c r="L332" s="10">
        <f t="shared" si="3"/>
        <v>350</v>
      </c>
      <c r="M332" s="11">
        <v>0.35</v>
      </c>
      <c r="O332" s="14"/>
      <c r="P332" s="12"/>
    </row>
    <row r="333" spans="1:16" ht="15.75" customHeight="1" x14ac:dyDescent="0.35">
      <c r="A333" s="1"/>
      <c r="B333" s="6" t="s">
        <v>14</v>
      </c>
      <c r="C333" s="6">
        <v>1185732</v>
      </c>
      <c r="D333" s="7">
        <v>44391</v>
      </c>
      <c r="E333" s="6" t="s">
        <v>33</v>
      </c>
      <c r="F333" s="6" t="s">
        <v>34</v>
      </c>
      <c r="G333" s="6" t="s">
        <v>35</v>
      </c>
      <c r="H333" s="6" t="s">
        <v>20</v>
      </c>
      <c r="I333" s="8">
        <v>0.4</v>
      </c>
      <c r="J333" s="9">
        <v>2000</v>
      </c>
      <c r="K333" s="10">
        <f t="shared" si="2"/>
        <v>800</v>
      </c>
      <c r="L333" s="10">
        <f t="shared" si="3"/>
        <v>320</v>
      </c>
      <c r="M333" s="11">
        <v>0.4</v>
      </c>
      <c r="O333" s="14"/>
      <c r="P333" s="12"/>
    </row>
    <row r="334" spans="1:16" ht="15.75" customHeight="1" x14ac:dyDescent="0.35">
      <c r="A334" s="1"/>
      <c r="B334" s="6" t="s">
        <v>14</v>
      </c>
      <c r="C334" s="6">
        <v>1185732</v>
      </c>
      <c r="D334" s="7">
        <v>44391</v>
      </c>
      <c r="E334" s="6" t="s">
        <v>33</v>
      </c>
      <c r="F334" s="6" t="s">
        <v>34</v>
      </c>
      <c r="G334" s="6" t="s">
        <v>35</v>
      </c>
      <c r="H334" s="6" t="s">
        <v>21</v>
      </c>
      <c r="I334" s="8">
        <v>0.5</v>
      </c>
      <c r="J334" s="9">
        <v>2250</v>
      </c>
      <c r="K334" s="10">
        <f t="shared" si="2"/>
        <v>1125</v>
      </c>
      <c r="L334" s="10">
        <f t="shared" si="3"/>
        <v>393.75</v>
      </c>
      <c r="M334" s="11">
        <v>0.35</v>
      </c>
      <c r="O334" s="14"/>
      <c r="P334" s="12"/>
    </row>
    <row r="335" spans="1:16" ht="15.75" customHeight="1" x14ac:dyDescent="0.35">
      <c r="A335" s="1"/>
      <c r="B335" s="6" t="s">
        <v>14</v>
      </c>
      <c r="C335" s="6">
        <v>1185732</v>
      </c>
      <c r="D335" s="7">
        <v>44391</v>
      </c>
      <c r="E335" s="6" t="s">
        <v>33</v>
      </c>
      <c r="F335" s="6" t="s">
        <v>34</v>
      </c>
      <c r="G335" s="6" t="s">
        <v>35</v>
      </c>
      <c r="H335" s="6" t="s">
        <v>22</v>
      </c>
      <c r="I335" s="8">
        <v>0.55000000000000004</v>
      </c>
      <c r="J335" s="9">
        <v>4000</v>
      </c>
      <c r="K335" s="10">
        <f t="shared" si="2"/>
        <v>2200</v>
      </c>
      <c r="L335" s="10">
        <f t="shared" si="3"/>
        <v>1100</v>
      </c>
      <c r="M335" s="11">
        <v>0.5</v>
      </c>
      <c r="O335" s="14"/>
      <c r="P335" s="12"/>
    </row>
    <row r="336" spans="1:16" ht="15.75" customHeight="1" x14ac:dyDescent="0.35">
      <c r="A336" s="1"/>
      <c r="B336" s="6" t="s">
        <v>14</v>
      </c>
      <c r="C336" s="6">
        <v>1185732</v>
      </c>
      <c r="D336" s="7">
        <v>44423</v>
      </c>
      <c r="E336" s="6" t="s">
        <v>33</v>
      </c>
      <c r="F336" s="6" t="s">
        <v>34</v>
      </c>
      <c r="G336" s="6" t="s">
        <v>35</v>
      </c>
      <c r="H336" s="6" t="s">
        <v>17</v>
      </c>
      <c r="I336" s="8">
        <v>0.5</v>
      </c>
      <c r="J336" s="9">
        <v>5500</v>
      </c>
      <c r="K336" s="10">
        <f t="shared" si="2"/>
        <v>2750</v>
      </c>
      <c r="L336" s="10">
        <f t="shared" si="3"/>
        <v>1100</v>
      </c>
      <c r="M336" s="11">
        <v>0.4</v>
      </c>
      <c r="O336" s="14"/>
      <c r="P336" s="12"/>
    </row>
    <row r="337" spans="1:16" ht="15.75" customHeight="1" x14ac:dyDescent="0.35">
      <c r="A337" s="1"/>
      <c r="B337" s="6" t="s">
        <v>14</v>
      </c>
      <c r="C337" s="6">
        <v>1185732</v>
      </c>
      <c r="D337" s="7">
        <v>44423</v>
      </c>
      <c r="E337" s="6" t="s">
        <v>33</v>
      </c>
      <c r="F337" s="6" t="s">
        <v>34</v>
      </c>
      <c r="G337" s="6" t="s">
        <v>35</v>
      </c>
      <c r="H337" s="6" t="s">
        <v>18</v>
      </c>
      <c r="I337" s="8">
        <v>0.45000000000000007</v>
      </c>
      <c r="J337" s="9">
        <v>3250</v>
      </c>
      <c r="K337" s="10">
        <f t="shared" si="2"/>
        <v>1462.5000000000002</v>
      </c>
      <c r="L337" s="10">
        <f t="shared" si="3"/>
        <v>511.87500000000006</v>
      </c>
      <c r="M337" s="11">
        <v>0.35</v>
      </c>
      <c r="O337" s="14"/>
      <c r="P337" s="12"/>
    </row>
    <row r="338" spans="1:16" ht="15.75" customHeight="1" x14ac:dyDescent="0.35">
      <c r="A338" s="1"/>
      <c r="B338" s="6" t="s">
        <v>14</v>
      </c>
      <c r="C338" s="6">
        <v>1185732</v>
      </c>
      <c r="D338" s="7">
        <v>44423</v>
      </c>
      <c r="E338" s="6" t="s">
        <v>33</v>
      </c>
      <c r="F338" s="6" t="s">
        <v>34</v>
      </c>
      <c r="G338" s="6" t="s">
        <v>35</v>
      </c>
      <c r="H338" s="6" t="s">
        <v>19</v>
      </c>
      <c r="I338" s="8">
        <v>0.4</v>
      </c>
      <c r="J338" s="9">
        <v>2500</v>
      </c>
      <c r="K338" s="10">
        <f t="shared" si="2"/>
        <v>1000</v>
      </c>
      <c r="L338" s="10">
        <f t="shared" si="3"/>
        <v>350</v>
      </c>
      <c r="M338" s="11">
        <v>0.35</v>
      </c>
      <c r="O338" s="14"/>
      <c r="P338" s="12"/>
    </row>
    <row r="339" spans="1:16" ht="15.75" customHeight="1" x14ac:dyDescent="0.35">
      <c r="A339" s="1"/>
      <c r="B339" s="6" t="s">
        <v>14</v>
      </c>
      <c r="C339" s="6">
        <v>1185732</v>
      </c>
      <c r="D339" s="7">
        <v>44423</v>
      </c>
      <c r="E339" s="6" t="s">
        <v>33</v>
      </c>
      <c r="F339" s="6" t="s">
        <v>34</v>
      </c>
      <c r="G339" s="6" t="s">
        <v>35</v>
      </c>
      <c r="H339" s="6" t="s">
        <v>20</v>
      </c>
      <c r="I339" s="8">
        <v>0.4</v>
      </c>
      <c r="J339" s="9">
        <v>2250</v>
      </c>
      <c r="K339" s="10">
        <f t="shared" si="2"/>
        <v>900</v>
      </c>
      <c r="L339" s="10">
        <f t="shared" si="3"/>
        <v>360</v>
      </c>
      <c r="M339" s="11">
        <v>0.4</v>
      </c>
      <c r="O339" s="14"/>
      <c r="P339" s="12"/>
    </row>
    <row r="340" spans="1:16" ht="15.75" customHeight="1" x14ac:dyDescent="0.35">
      <c r="A340" s="1"/>
      <c r="B340" s="6" t="s">
        <v>14</v>
      </c>
      <c r="C340" s="6">
        <v>1185732</v>
      </c>
      <c r="D340" s="7">
        <v>44423</v>
      </c>
      <c r="E340" s="6" t="s">
        <v>33</v>
      </c>
      <c r="F340" s="6" t="s">
        <v>34</v>
      </c>
      <c r="G340" s="6" t="s">
        <v>35</v>
      </c>
      <c r="H340" s="6" t="s">
        <v>21</v>
      </c>
      <c r="I340" s="8">
        <v>0.5</v>
      </c>
      <c r="J340" s="9">
        <v>2000</v>
      </c>
      <c r="K340" s="10">
        <f t="shared" si="2"/>
        <v>1000</v>
      </c>
      <c r="L340" s="10">
        <f t="shared" si="3"/>
        <v>350</v>
      </c>
      <c r="M340" s="11">
        <v>0.35</v>
      </c>
      <c r="O340" s="14"/>
      <c r="P340" s="12"/>
    </row>
    <row r="341" spans="1:16" ht="15.75" customHeight="1" x14ac:dyDescent="0.35">
      <c r="A341" s="1"/>
      <c r="B341" s="6" t="s">
        <v>14</v>
      </c>
      <c r="C341" s="6">
        <v>1185732</v>
      </c>
      <c r="D341" s="7">
        <v>44423</v>
      </c>
      <c r="E341" s="6" t="s">
        <v>33</v>
      </c>
      <c r="F341" s="6" t="s">
        <v>34</v>
      </c>
      <c r="G341" s="6" t="s">
        <v>35</v>
      </c>
      <c r="H341" s="6" t="s">
        <v>22</v>
      </c>
      <c r="I341" s="8">
        <v>0.55000000000000004</v>
      </c>
      <c r="J341" s="9">
        <v>3750</v>
      </c>
      <c r="K341" s="10">
        <f t="shared" si="2"/>
        <v>2062.5</v>
      </c>
      <c r="L341" s="10">
        <f t="shared" si="3"/>
        <v>1031.25</v>
      </c>
      <c r="M341" s="11">
        <v>0.5</v>
      </c>
      <c r="O341" s="14"/>
      <c r="P341" s="12"/>
    </row>
    <row r="342" spans="1:16" ht="15.75" customHeight="1" x14ac:dyDescent="0.35">
      <c r="A342" s="1"/>
      <c r="B342" s="6" t="s">
        <v>14</v>
      </c>
      <c r="C342" s="6">
        <v>1185732</v>
      </c>
      <c r="D342" s="7">
        <v>44455</v>
      </c>
      <c r="E342" s="6" t="s">
        <v>33</v>
      </c>
      <c r="F342" s="6" t="s">
        <v>34</v>
      </c>
      <c r="G342" s="6" t="s">
        <v>35</v>
      </c>
      <c r="H342" s="6" t="s">
        <v>17</v>
      </c>
      <c r="I342" s="8">
        <v>0.5</v>
      </c>
      <c r="J342" s="9">
        <v>5000</v>
      </c>
      <c r="K342" s="10">
        <f t="shared" si="2"/>
        <v>2500</v>
      </c>
      <c r="L342" s="10">
        <f t="shared" si="3"/>
        <v>1000</v>
      </c>
      <c r="M342" s="11">
        <v>0.4</v>
      </c>
      <c r="O342" s="14"/>
      <c r="P342" s="12"/>
    </row>
    <row r="343" spans="1:16" ht="15.75" customHeight="1" x14ac:dyDescent="0.35">
      <c r="A343" s="1"/>
      <c r="B343" s="6" t="s">
        <v>14</v>
      </c>
      <c r="C343" s="6">
        <v>1185732</v>
      </c>
      <c r="D343" s="7">
        <v>44455</v>
      </c>
      <c r="E343" s="6" t="s">
        <v>33</v>
      </c>
      <c r="F343" s="6" t="s">
        <v>34</v>
      </c>
      <c r="G343" s="6" t="s">
        <v>35</v>
      </c>
      <c r="H343" s="6" t="s">
        <v>18</v>
      </c>
      <c r="I343" s="8">
        <v>0.45000000000000007</v>
      </c>
      <c r="J343" s="9">
        <v>3000</v>
      </c>
      <c r="K343" s="10">
        <f t="shared" si="2"/>
        <v>1350.0000000000002</v>
      </c>
      <c r="L343" s="10">
        <f t="shared" si="3"/>
        <v>472.50000000000006</v>
      </c>
      <c r="M343" s="11">
        <v>0.35</v>
      </c>
      <c r="O343" s="14"/>
      <c r="P343" s="12"/>
    </row>
    <row r="344" spans="1:16" ht="15.75" customHeight="1" x14ac:dyDescent="0.35">
      <c r="A344" s="1"/>
      <c r="B344" s="6" t="s">
        <v>14</v>
      </c>
      <c r="C344" s="6">
        <v>1185732</v>
      </c>
      <c r="D344" s="7">
        <v>44455</v>
      </c>
      <c r="E344" s="6" t="s">
        <v>33</v>
      </c>
      <c r="F344" s="6" t="s">
        <v>34</v>
      </c>
      <c r="G344" s="6" t="s">
        <v>35</v>
      </c>
      <c r="H344" s="6" t="s">
        <v>19</v>
      </c>
      <c r="I344" s="8">
        <v>0.4</v>
      </c>
      <c r="J344" s="9">
        <v>2000</v>
      </c>
      <c r="K344" s="10">
        <f t="shared" si="2"/>
        <v>800</v>
      </c>
      <c r="L344" s="10">
        <f t="shared" si="3"/>
        <v>280</v>
      </c>
      <c r="M344" s="11">
        <v>0.35</v>
      </c>
      <c r="O344" s="14"/>
      <c r="P344" s="12"/>
    </row>
    <row r="345" spans="1:16" ht="15.75" customHeight="1" x14ac:dyDescent="0.35">
      <c r="A345" s="1"/>
      <c r="B345" s="6" t="s">
        <v>14</v>
      </c>
      <c r="C345" s="6">
        <v>1185732</v>
      </c>
      <c r="D345" s="7">
        <v>44455</v>
      </c>
      <c r="E345" s="6" t="s">
        <v>33</v>
      </c>
      <c r="F345" s="6" t="s">
        <v>34</v>
      </c>
      <c r="G345" s="6" t="s">
        <v>35</v>
      </c>
      <c r="H345" s="6" t="s">
        <v>20</v>
      </c>
      <c r="I345" s="8">
        <v>0.4</v>
      </c>
      <c r="J345" s="9">
        <v>1750</v>
      </c>
      <c r="K345" s="10">
        <f t="shared" si="2"/>
        <v>700</v>
      </c>
      <c r="L345" s="10">
        <f t="shared" si="3"/>
        <v>280</v>
      </c>
      <c r="M345" s="11">
        <v>0.4</v>
      </c>
      <c r="O345" s="14"/>
      <c r="P345" s="12"/>
    </row>
    <row r="346" spans="1:16" ht="15.75" customHeight="1" x14ac:dyDescent="0.35">
      <c r="A346" s="1"/>
      <c r="B346" s="6" t="s">
        <v>14</v>
      </c>
      <c r="C346" s="6">
        <v>1185732</v>
      </c>
      <c r="D346" s="7">
        <v>44455</v>
      </c>
      <c r="E346" s="6" t="s">
        <v>33</v>
      </c>
      <c r="F346" s="6" t="s">
        <v>34</v>
      </c>
      <c r="G346" s="6" t="s">
        <v>35</v>
      </c>
      <c r="H346" s="6" t="s">
        <v>21</v>
      </c>
      <c r="I346" s="8">
        <v>0.5</v>
      </c>
      <c r="J346" s="9">
        <v>1750</v>
      </c>
      <c r="K346" s="10">
        <f t="shared" si="2"/>
        <v>875</v>
      </c>
      <c r="L346" s="10">
        <f t="shared" si="3"/>
        <v>306.25</v>
      </c>
      <c r="M346" s="11">
        <v>0.35</v>
      </c>
      <c r="O346" s="14"/>
      <c r="P346" s="12"/>
    </row>
    <row r="347" spans="1:16" ht="15.75" customHeight="1" x14ac:dyDescent="0.35">
      <c r="A347" s="1"/>
      <c r="B347" s="6" t="s">
        <v>14</v>
      </c>
      <c r="C347" s="6">
        <v>1185732</v>
      </c>
      <c r="D347" s="7">
        <v>44455</v>
      </c>
      <c r="E347" s="6" t="s">
        <v>33</v>
      </c>
      <c r="F347" s="6" t="s">
        <v>34</v>
      </c>
      <c r="G347" s="6" t="s">
        <v>35</v>
      </c>
      <c r="H347" s="6" t="s">
        <v>22</v>
      </c>
      <c r="I347" s="8">
        <v>0.55000000000000004</v>
      </c>
      <c r="J347" s="9">
        <v>2500</v>
      </c>
      <c r="K347" s="10">
        <f t="shared" si="2"/>
        <v>1375</v>
      </c>
      <c r="L347" s="10">
        <f t="shared" si="3"/>
        <v>687.5</v>
      </c>
      <c r="M347" s="11">
        <v>0.5</v>
      </c>
      <c r="O347" s="14"/>
      <c r="P347" s="12"/>
    </row>
    <row r="348" spans="1:16" ht="15.75" customHeight="1" x14ac:dyDescent="0.35">
      <c r="A348" s="1"/>
      <c r="B348" s="6" t="s">
        <v>14</v>
      </c>
      <c r="C348" s="6">
        <v>1185732</v>
      </c>
      <c r="D348" s="7">
        <v>44484</v>
      </c>
      <c r="E348" s="6" t="s">
        <v>33</v>
      </c>
      <c r="F348" s="6" t="s">
        <v>34</v>
      </c>
      <c r="G348" s="6" t="s">
        <v>35</v>
      </c>
      <c r="H348" s="6" t="s">
        <v>17</v>
      </c>
      <c r="I348" s="8">
        <v>0.6</v>
      </c>
      <c r="J348" s="9">
        <v>4250</v>
      </c>
      <c r="K348" s="10">
        <f t="shared" si="2"/>
        <v>2550</v>
      </c>
      <c r="L348" s="10">
        <f t="shared" si="3"/>
        <v>1020</v>
      </c>
      <c r="M348" s="11">
        <v>0.4</v>
      </c>
      <c r="O348" s="14"/>
      <c r="P348" s="12"/>
    </row>
    <row r="349" spans="1:16" ht="15.75" customHeight="1" x14ac:dyDescent="0.35">
      <c r="A349" s="1"/>
      <c r="B349" s="6" t="s">
        <v>14</v>
      </c>
      <c r="C349" s="6">
        <v>1185732</v>
      </c>
      <c r="D349" s="7">
        <v>44484</v>
      </c>
      <c r="E349" s="6" t="s">
        <v>33</v>
      </c>
      <c r="F349" s="6" t="s">
        <v>34</v>
      </c>
      <c r="G349" s="6" t="s">
        <v>35</v>
      </c>
      <c r="H349" s="6" t="s">
        <v>18</v>
      </c>
      <c r="I349" s="8">
        <v>0.5</v>
      </c>
      <c r="J349" s="9">
        <v>2500</v>
      </c>
      <c r="K349" s="10">
        <f t="shared" si="2"/>
        <v>1250</v>
      </c>
      <c r="L349" s="10">
        <f t="shared" si="3"/>
        <v>437.5</v>
      </c>
      <c r="M349" s="11">
        <v>0.35</v>
      </c>
      <c r="O349" s="14"/>
      <c r="P349" s="12"/>
    </row>
    <row r="350" spans="1:16" ht="15.75" customHeight="1" x14ac:dyDescent="0.35">
      <c r="A350" s="1"/>
      <c r="B350" s="6" t="s">
        <v>14</v>
      </c>
      <c r="C350" s="6">
        <v>1185732</v>
      </c>
      <c r="D350" s="7">
        <v>44484</v>
      </c>
      <c r="E350" s="6" t="s">
        <v>33</v>
      </c>
      <c r="F350" s="6" t="s">
        <v>34</v>
      </c>
      <c r="G350" s="6" t="s">
        <v>35</v>
      </c>
      <c r="H350" s="6" t="s">
        <v>19</v>
      </c>
      <c r="I350" s="8">
        <v>0.5</v>
      </c>
      <c r="J350" s="9">
        <v>1500</v>
      </c>
      <c r="K350" s="10">
        <f t="shared" si="2"/>
        <v>750</v>
      </c>
      <c r="L350" s="10">
        <f t="shared" si="3"/>
        <v>262.5</v>
      </c>
      <c r="M350" s="11">
        <v>0.35</v>
      </c>
      <c r="O350" s="14"/>
      <c r="P350" s="12"/>
    </row>
    <row r="351" spans="1:16" ht="15.75" customHeight="1" x14ac:dyDescent="0.35">
      <c r="A351" s="1"/>
      <c r="B351" s="6" t="s">
        <v>14</v>
      </c>
      <c r="C351" s="6">
        <v>1185732</v>
      </c>
      <c r="D351" s="7">
        <v>44484</v>
      </c>
      <c r="E351" s="6" t="s">
        <v>33</v>
      </c>
      <c r="F351" s="6" t="s">
        <v>34</v>
      </c>
      <c r="G351" s="6" t="s">
        <v>35</v>
      </c>
      <c r="H351" s="6" t="s">
        <v>20</v>
      </c>
      <c r="I351" s="8">
        <v>0.5</v>
      </c>
      <c r="J351" s="9">
        <v>1250</v>
      </c>
      <c r="K351" s="10">
        <f t="shared" si="2"/>
        <v>625</v>
      </c>
      <c r="L351" s="10">
        <f t="shared" si="3"/>
        <v>250</v>
      </c>
      <c r="M351" s="11">
        <v>0.4</v>
      </c>
      <c r="O351" s="14"/>
      <c r="P351" s="12"/>
    </row>
    <row r="352" spans="1:16" ht="15.75" customHeight="1" x14ac:dyDescent="0.35">
      <c r="A352" s="1"/>
      <c r="B352" s="6" t="s">
        <v>14</v>
      </c>
      <c r="C352" s="6">
        <v>1185732</v>
      </c>
      <c r="D352" s="7">
        <v>44484</v>
      </c>
      <c r="E352" s="6" t="s">
        <v>33</v>
      </c>
      <c r="F352" s="6" t="s">
        <v>34</v>
      </c>
      <c r="G352" s="6" t="s">
        <v>35</v>
      </c>
      <c r="H352" s="6" t="s">
        <v>21</v>
      </c>
      <c r="I352" s="8">
        <v>0.6</v>
      </c>
      <c r="J352" s="9">
        <v>1250</v>
      </c>
      <c r="K352" s="10">
        <f t="shared" si="2"/>
        <v>750</v>
      </c>
      <c r="L352" s="10">
        <f t="shared" si="3"/>
        <v>262.5</v>
      </c>
      <c r="M352" s="11">
        <v>0.35</v>
      </c>
      <c r="O352" s="14"/>
      <c r="P352" s="12"/>
    </row>
    <row r="353" spans="1:16" ht="15.75" customHeight="1" x14ac:dyDescent="0.35">
      <c r="A353" s="1"/>
      <c r="B353" s="6" t="s">
        <v>14</v>
      </c>
      <c r="C353" s="6">
        <v>1185732</v>
      </c>
      <c r="D353" s="7">
        <v>44484</v>
      </c>
      <c r="E353" s="6" t="s">
        <v>33</v>
      </c>
      <c r="F353" s="6" t="s">
        <v>34</v>
      </c>
      <c r="G353" s="6" t="s">
        <v>35</v>
      </c>
      <c r="H353" s="6" t="s">
        <v>22</v>
      </c>
      <c r="I353" s="8">
        <v>0.64999999999999991</v>
      </c>
      <c r="J353" s="9">
        <v>2500</v>
      </c>
      <c r="K353" s="10">
        <f t="shared" si="2"/>
        <v>1624.9999999999998</v>
      </c>
      <c r="L353" s="10">
        <f t="shared" si="3"/>
        <v>812.49999999999989</v>
      </c>
      <c r="M353" s="11">
        <v>0.5</v>
      </c>
      <c r="O353" s="14"/>
      <c r="P353" s="12"/>
    </row>
    <row r="354" spans="1:16" ht="15.75" customHeight="1" x14ac:dyDescent="0.35">
      <c r="A354" s="1"/>
      <c r="B354" s="6" t="s">
        <v>14</v>
      </c>
      <c r="C354" s="6">
        <v>1185732</v>
      </c>
      <c r="D354" s="7">
        <v>44515</v>
      </c>
      <c r="E354" s="6" t="s">
        <v>33</v>
      </c>
      <c r="F354" s="6" t="s">
        <v>34</v>
      </c>
      <c r="G354" s="6" t="s">
        <v>35</v>
      </c>
      <c r="H354" s="6" t="s">
        <v>17</v>
      </c>
      <c r="I354" s="8">
        <v>0.6</v>
      </c>
      <c r="J354" s="9">
        <v>4000</v>
      </c>
      <c r="K354" s="10">
        <f t="shared" si="2"/>
        <v>2400</v>
      </c>
      <c r="L354" s="10">
        <f t="shared" si="3"/>
        <v>960</v>
      </c>
      <c r="M354" s="11">
        <v>0.4</v>
      </c>
      <c r="O354" s="14"/>
      <c r="P354" s="12"/>
    </row>
    <row r="355" spans="1:16" ht="15.75" customHeight="1" x14ac:dyDescent="0.35">
      <c r="A355" s="1"/>
      <c r="B355" s="6" t="s">
        <v>14</v>
      </c>
      <c r="C355" s="6">
        <v>1185732</v>
      </c>
      <c r="D355" s="7">
        <v>44515</v>
      </c>
      <c r="E355" s="6" t="s">
        <v>33</v>
      </c>
      <c r="F355" s="6" t="s">
        <v>34</v>
      </c>
      <c r="G355" s="6" t="s">
        <v>35</v>
      </c>
      <c r="H355" s="6" t="s">
        <v>18</v>
      </c>
      <c r="I355" s="8">
        <v>0.5</v>
      </c>
      <c r="J355" s="9">
        <v>2500</v>
      </c>
      <c r="K355" s="10">
        <f t="shared" si="2"/>
        <v>1250</v>
      </c>
      <c r="L355" s="10">
        <f t="shared" si="3"/>
        <v>437.5</v>
      </c>
      <c r="M355" s="11">
        <v>0.35</v>
      </c>
      <c r="O355" s="14"/>
      <c r="P355" s="12"/>
    </row>
    <row r="356" spans="1:16" ht="15.75" customHeight="1" x14ac:dyDescent="0.35">
      <c r="A356" s="1"/>
      <c r="B356" s="6" t="s">
        <v>14</v>
      </c>
      <c r="C356" s="6">
        <v>1185732</v>
      </c>
      <c r="D356" s="7">
        <v>44515</v>
      </c>
      <c r="E356" s="6" t="s">
        <v>33</v>
      </c>
      <c r="F356" s="6" t="s">
        <v>34</v>
      </c>
      <c r="G356" s="6" t="s">
        <v>35</v>
      </c>
      <c r="H356" s="6" t="s">
        <v>19</v>
      </c>
      <c r="I356" s="8">
        <v>0.5</v>
      </c>
      <c r="J356" s="9">
        <v>1950</v>
      </c>
      <c r="K356" s="10">
        <f t="shared" si="2"/>
        <v>975</v>
      </c>
      <c r="L356" s="10">
        <f t="shared" si="3"/>
        <v>341.25</v>
      </c>
      <c r="M356" s="11">
        <v>0.35</v>
      </c>
      <c r="O356" s="14"/>
      <c r="P356" s="12"/>
    </row>
    <row r="357" spans="1:16" ht="15.75" customHeight="1" x14ac:dyDescent="0.35">
      <c r="A357" s="1"/>
      <c r="B357" s="6" t="s">
        <v>14</v>
      </c>
      <c r="C357" s="6">
        <v>1185732</v>
      </c>
      <c r="D357" s="7">
        <v>44515</v>
      </c>
      <c r="E357" s="6" t="s">
        <v>33</v>
      </c>
      <c r="F357" s="6" t="s">
        <v>34</v>
      </c>
      <c r="G357" s="6" t="s">
        <v>35</v>
      </c>
      <c r="H357" s="6" t="s">
        <v>20</v>
      </c>
      <c r="I357" s="8">
        <v>0.5</v>
      </c>
      <c r="J357" s="9">
        <v>1750</v>
      </c>
      <c r="K357" s="10">
        <f t="shared" si="2"/>
        <v>875</v>
      </c>
      <c r="L357" s="10">
        <f t="shared" si="3"/>
        <v>350</v>
      </c>
      <c r="M357" s="11">
        <v>0.4</v>
      </c>
      <c r="O357" s="14"/>
      <c r="P357" s="12"/>
    </row>
    <row r="358" spans="1:16" ht="15.75" customHeight="1" x14ac:dyDescent="0.35">
      <c r="A358" s="1"/>
      <c r="B358" s="6" t="s">
        <v>14</v>
      </c>
      <c r="C358" s="6">
        <v>1185732</v>
      </c>
      <c r="D358" s="7">
        <v>44515</v>
      </c>
      <c r="E358" s="6" t="s">
        <v>33</v>
      </c>
      <c r="F358" s="6" t="s">
        <v>34</v>
      </c>
      <c r="G358" s="6" t="s">
        <v>35</v>
      </c>
      <c r="H358" s="6" t="s">
        <v>21</v>
      </c>
      <c r="I358" s="8">
        <v>0.6</v>
      </c>
      <c r="J358" s="9">
        <v>1500</v>
      </c>
      <c r="K358" s="10">
        <f t="shared" si="2"/>
        <v>900</v>
      </c>
      <c r="L358" s="10">
        <f t="shared" si="3"/>
        <v>315</v>
      </c>
      <c r="M358" s="11">
        <v>0.35</v>
      </c>
      <c r="O358" s="14"/>
      <c r="P358" s="12"/>
    </row>
    <row r="359" spans="1:16" ht="15.75" customHeight="1" x14ac:dyDescent="0.35">
      <c r="A359" s="1"/>
      <c r="B359" s="6" t="s">
        <v>14</v>
      </c>
      <c r="C359" s="6">
        <v>1185732</v>
      </c>
      <c r="D359" s="7">
        <v>44515</v>
      </c>
      <c r="E359" s="6" t="s">
        <v>33</v>
      </c>
      <c r="F359" s="6" t="s">
        <v>34</v>
      </c>
      <c r="G359" s="6" t="s">
        <v>35</v>
      </c>
      <c r="H359" s="6" t="s">
        <v>22</v>
      </c>
      <c r="I359" s="8">
        <v>0.64999999999999991</v>
      </c>
      <c r="J359" s="9">
        <v>2500</v>
      </c>
      <c r="K359" s="10">
        <f t="shared" si="2"/>
        <v>1624.9999999999998</v>
      </c>
      <c r="L359" s="10">
        <f t="shared" si="3"/>
        <v>812.49999999999989</v>
      </c>
      <c r="M359" s="11">
        <v>0.5</v>
      </c>
      <c r="O359" s="14"/>
      <c r="P359" s="12"/>
    </row>
    <row r="360" spans="1:16" ht="15.75" customHeight="1" x14ac:dyDescent="0.35">
      <c r="A360" s="1"/>
      <c r="B360" s="6" t="s">
        <v>14</v>
      </c>
      <c r="C360" s="6">
        <v>1185732</v>
      </c>
      <c r="D360" s="7">
        <v>44544</v>
      </c>
      <c r="E360" s="6" t="s">
        <v>33</v>
      </c>
      <c r="F360" s="6" t="s">
        <v>34</v>
      </c>
      <c r="G360" s="6" t="s">
        <v>35</v>
      </c>
      <c r="H360" s="6" t="s">
        <v>17</v>
      </c>
      <c r="I360" s="8">
        <v>0.6</v>
      </c>
      <c r="J360" s="9">
        <v>5000</v>
      </c>
      <c r="K360" s="10">
        <f t="shared" si="2"/>
        <v>3000</v>
      </c>
      <c r="L360" s="10">
        <f t="shared" si="3"/>
        <v>1200</v>
      </c>
      <c r="M360" s="11">
        <v>0.4</v>
      </c>
      <c r="O360" s="14"/>
      <c r="P360" s="12"/>
    </row>
    <row r="361" spans="1:16" ht="15.75" customHeight="1" x14ac:dyDescent="0.35">
      <c r="A361" s="1"/>
      <c r="B361" s="6" t="s">
        <v>14</v>
      </c>
      <c r="C361" s="6">
        <v>1185732</v>
      </c>
      <c r="D361" s="7">
        <v>44544</v>
      </c>
      <c r="E361" s="6" t="s">
        <v>33</v>
      </c>
      <c r="F361" s="6" t="s">
        <v>34</v>
      </c>
      <c r="G361" s="6" t="s">
        <v>35</v>
      </c>
      <c r="H361" s="6" t="s">
        <v>18</v>
      </c>
      <c r="I361" s="8">
        <v>0.5</v>
      </c>
      <c r="J361" s="9">
        <v>3000</v>
      </c>
      <c r="K361" s="10">
        <f t="shared" si="2"/>
        <v>1500</v>
      </c>
      <c r="L361" s="10">
        <f t="shared" si="3"/>
        <v>525</v>
      </c>
      <c r="M361" s="11">
        <v>0.35</v>
      </c>
      <c r="O361" s="14"/>
      <c r="P361" s="12"/>
    </row>
    <row r="362" spans="1:16" ht="15.75" customHeight="1" x14ac:dyDescent="0.35">
      <c r="A362" s="1"/>
      <c r="B362" s="6" t="s">
        <v>14</v>
      </c>
      <c r="C362" s="6">
        <v>1185732</v>
      </c>
      <c r="D362" s="7">
        <v>44544</v>
      </c>
      <c r="E362" s="6" t="s">
        <v>33</v>
      </c>
      <c r="F362" s="6" t="s">
        <v>34</v>
      </c>
      <c r="G362" s="6" t="s">
        <v>35</v>
      </c>
      <c r="H362" s="6" t="s">
        <v>19</v>
      </c>
      <c r="I362" s="8">
        <v>0.5</v>
      </c>
      <c r="J362" s="9">
        <v>2500</v>
      </c>
      <c r="K362" s="10">
        <f t="shared" si="2"/>
        <v>1250</v>
      </c>
      <c r="L362" s="10">
        <f t="shared" si="3"/>
        <v>437.5</v>
      </c>
      <c r="M362" s="11">
        <v>0.35</v>
      </c>
      <c r="O362" s="14"/>
      <c r="P362" s="12"/>
    </row>
    <row r="363" spans="1:16" ht="15.75" customHeight="1" x14ac:dyDescent="0.35">
      <c r="A363" s="1"/>
      <c r="B363" s="6" t="s">
        <v>14</v>
      </c>
      <c r="C363" s="6">
        <v>1185732</v>
      </c>
      <c r="D363" s="7">
        <v>44544</v>
      </c>
      <c r="E363" s="6" t="s">
        <v>33</v>
      </c>
      <c r="F363" s="6" t="s">
        <v>34</v>
      </c>
      <c r="G363" s="6" t="s">
        <v>35</v>
      </c>
      <c r="H363" s="6" t="s">
        <v>20</v>
      </c>
      <c r="I363" s="8">
        <v>0.5</v>
      </c>
      <c r="J363" s="9">
        <v>2000</v>
      </c>
      <c r="K363" s="10">
        <f t="shared" si="2"/>
        <v>1000</v>
      </c>
      <c r="L363" s="10">
        <f t="shared" si="3"/>
        <v>400</v>
      </c>
      <c r="M363" s="11">
        <v>0.4</v>
      </c>
      <c r="O363" s="14"/>
      <c r="P363" s="12"/>
    </row>
    <row r="364" spans="1:16" ht="15.75" customHeight="1" x14ac:dyDescent="0.35">
      <c r="A364" s="1"/>
      <c r="B364" s="6" t="s">
        <v>14</v>
      </c>
      <c r="C364" s="6">
        <v>1185732</v>
      </c>
      <c r="D364" s="7">
        <v>44544</v>
      </c>
      <c r="E364" s="6" t="s">
        <v>33</v>
      </c>
      <c r="F364" s="6" t="s">
        <v>34</v>
      </c>
      <c r="G364" s="6" t="s">
        <v>35</v>
      </c>
      <c r="H364" s="6" t="s">
        <v>21</v>
      </c>
      <c r="I364" s="8">
        <v>0.6</v>
      </c>
      <c r="J364" s="9">
        <v>2000</v>
      </c>
      <c r="K364" s="10">
        <f t="shared" si="2"/>
        <v>1200</v>
      </c>
      <c r="L364" s="10">
        <f t="shared" si="3"/>
        <v>420</v>
      </c>
      <c r="M364" s="11">
        <v>0.35</v>
      </c>
      <c r="O364" s="14"/>
      <c r="P364" s="12"/>
    </row>
    <row r="365" spans="1:16" ht="15.75" customHeight="1" x14ac:dyDescent="0.35">
      <c r="A365" s="1"/>
      <c r="B365" s="6" t="s">
        <v>14</v>
      </c>
      <c r="C365" s="6">
        <v>1185732</v>
      </c>
      <c r="D365" s="7">
        <v>44544</v>
      </c>
      <c r="E365" s="6" t="s">
        <v>33</v>
      </c>
      <c r="F365" s="6" t="s">
        <v>34</v>
      </c>
      <c r="G365" s="6" t="s">
        <v>35</v>
      </c>
      <c r="H365" s="6" t="s">
        <v>22</v>
      </c>
      <c r="I365" s="8">
        <v>0.64999999999999991</v>
      </c>
      <c r="J365" s="9">
        <v>3000</v>
      </c>
      <c r="K365" s="10">
        <f t="shared" si="2"/>
        <v>1949.9999999999998</v>
      </c>
      <c r="L365" s="10">
        <f t="shared" si="3"/>
        <v>974.99999999999989</v>
      </c>
      <c r="M365" s="11">
        <v>0.5</v>
      </c>
      <c r="O365" s="14"/>
      <c r="P365" s="12"/>
    </row>
    <row r="366" spans="1:16" ht="15.75" customHeight="1" x14ac:dyDescent="0.35">
      <c r="A366" s="1"/>
      <c r="B366" s="6" t="s">
        <v>23</v>
      </c>
      <c r="C366" s="6">
        <v>1197831</v>
      </c>
      <c r="D366" s="7">
        <v>44198</v>
      </c>
      <c r="E366" s="6" t="s">
        <v>24</v>
      </c>
      <c r="F366" s="6" t="s">
        <v>25</v>
      </c>
      <c r="G366" s="6" t="s">
        <v>36</v>
      </c>
      <c r="H366" s="6" t="s">
        <v>17</v>
      </c>
      <c r="I366" s="8">
        <v>0.2</v>
      </c>
      <c r="J366" s="9">
        <v>7250</v>
      </c>
      <c r="K366" s="10">
        <f t="shared" si="2"/>
        <v>1450</v>
      </c>
      <c r="L366" s="10">
        <f t="shared" si="3"/>
        <v>435</v>
      </c>
      <c r="M366" s="11">
        <v>0.3</v>
      </c>
      <c r="O366" s="13"/>
      <c r="P366" s="12"/>
    </row>
    <row r="367" spans="1:16" ht="15.75" customHeight="1" x14ac:dyDescent="0.35">
      <c r="A367" s="1"/>
      <c r="B367" s="6" t="s">
        <v>23</v>
      </c>
      <c r="C367" s="6">
        <v>1197831</v>
      </c>
      <c r="D367" s="7">
        <v>44198</v>
      </c>
      <c r="E367" s="6" t="s">
        <v>24</v>
      </c>
      <c r="F367" s="6" t="s">
        <v>25</v>
      </c>
      <c r="G367" s="6" t="s">
        <v>36</v>
      </c>
      <c r="H367" s="6" t="s">
        <v>18</v>
      </c>
      <c r="I367" s="8">
        <v>0.3</v>
      </c>
      <c r="J367" s="9">
        <v>7250</v>
      </c>
      <c r="K367" s="10">
        <f t="shared" si="2"/>
        <v>2175</v>
      </c>
      <c r="L367" s="10">
        <f t="shared" si="3"/>
        <v>652.5</v>
      </c>
      <c r="M367" s="11">
        <v>0.3</v>
      </c>
      <c r="O367" s="13"/>
      <c r="P367" s="12"/>
    </row>
    <row r="368" spans="1:16" ht="15.75" customHeight="1" x14ac:dyDescent="0.35">
      <c r="A368" s="1"/>
      <c r="B368" s="6" t="s">
        <v>23</v>
      </c>
      <c r="C368" s="6">
        <v>1197831</v>
      </c>
      <c r="D368" s="7">
        <v>44198</v>
      </c>
      <c r="E368" s="6" t="s">
        <v>24</v>
      </c>
      <c r="F368" s="6" t="s">
        <v>25</v>
      </c>
      <c r="G368" s="6" t="s">
        <v>36</v>
      </c>
      <c r="H368" s="6" t="s">
        <v>19</v>
      </c>
      <c r="I368" s="8">
        <v>0.3</v>
      </c>
      <c r="J368" s="9">
        <v>5250</v>
      </c>
      <c r="K368" s="10">
        <f t="shared" si="2"/>
        <v>1575</v>
      </c>
      <c r="L368" s="10">
        <f t="shared" si="3"/>
        <v>472.5</v>
      </c>
      <c r="M368" s="11">
        <v>0.3</v>
      </c>
      <c r="O368" s="13"/>
      <c r="P368" s="12"/>
    </row>
    <row r="369" spans="1:16" ht="15.75" customHeight="1" x14ac:dyDescent="0.35">
      <c r="A369" s="1"/>
      <c r="B369" s="6" t="s">
        <v>23</v>
      </c>
      <c r="C369" s="6">
        <v>1197831</v>
      </c>
      <c r="D369" s="7">
        <v>44198</v>
      </c>
      <c r="E369" s="6" t="s">
        <v>24</v>
      </c>
      <c r="F369" s="6" t="s">
        <v>25</v>
      </c>
      <c r="G369" s="6" t="s">
        <v>36</v>
      </c>
      <c r="H369" s="6" t="s">
        <v>20</v>
      </c>
      <c r="I369" s="8">
        <v>0.35</v>
      </c>
      <c r="J369" s="9">
        <v>5250</v>
      </c>
      <c r="K369" s="10">
        <f t="shared" si="2"/>
        <v>1837.4999999999998</v>
      </c>
      <c r="L369" s="10">
        <f t="shared" si="3"/>
        <v>735</v>
      </c>
      <c r="M369" s="11">
        <v>0.4</v>
      </c>
      <c r="O369" s="13"/>
      <c r="P369" s="12"/>
    </row>
    <row r="370" spans="1:16" ht="15.75" customHeight="1" x14ac:dyDescent="0.35">
      <c r="A370" s="1"/>
      <c r="B370" s="6" t="s">
        <v>23</v>
      </c>
      <c r="C370" s="6">
        <v>1197831</v>
      </c>
      <c r="D370" s="7">
        <v>44198</v>
      </c>
      <c r="E370" s="6" t="s">
        <v>24</v>
      </c>
      <c r="F370" s="6" t="s">
        <v>25</v>
      </c>
      <c r="G370" s="6" t="s">
        <v>36</v>
      </c>
      <c r="H370" s="6" t="s">
        <v>21</v>
      </c>
      <c r="I370" s="8">
        <v>0.4</v>
      </c>
      <c r="J370" s="9">
        <v>3750</v>
      </c>
      <c r="K370" s="10">
        <f t="shared" si="2"/>
        <v>1500</v>
      </c>
      <c r="L370" s="10">
        <f t="shared" si="3"/>
        <v>375</v>
      </c>
      <c r="M370" s="11">
        <v>0.25</v>
      </c>
      <c r="O370" s="13"/>
      <c r="P370" s="12"/>
    </row>
    <row r="371" spans="1:16" ht="15.75" customHeight="1" x14ac:dyDescent="0.35">
      <c r="A371" s="1"/>
      <c r="B371" s="6" t="s">
        <v>23</v>
      </c>
      <c r="C371" s="6">
        <v>1197831</v>
      </c>
      <c r="D371" s="7">
        <v>44198</v>
      </c>
      <c r="E371" s="6" t="s">
        <v>24</v>
      </c>
      <c r="F371" s="6" t="s">
        <v>25</v>
      </c>
      <c r="G371" s="6" t="s">
        <v>36</v>
      </c>
      <c r="H371" s="6" t="s">
        <v>22</v>
      </c>
      <c r="I371" s="8">
        <v>0.35</v>
      </c>
      <c r="J371" s="9">
        <v>5250</v>
      </c>
      <c r="K371" s="10">
        <f t="shared" si="2"/>
        <v>1837.4999999999998</v>
      </c>
      <c r="L371" s="10">
        <f t="shared" si="3"/>
        <v>826.87499999999989</v>
      </c>
      <c r="M371" s="11">
        <v>0.45</v>
      </c>
      <c r="O371" s="13"/>
      <c r="P371" s="12"/>
    </row>
    <row r="372" spans="1:16" ht="15.75" customHeight="1" x14ac:dyDescent="0.35">
      <c r="A372" s="1"/>
      <c r="B372" s="6" t="s">
        <v>23</v>
      </c>
      <c r="C372" s="6">
        <v>1197831</v>
      </c>
      <c r="D372" s="7">
        <v>44228</v>
      </c>
      <c r="E372" s="6" t="s">
        <v>24</v>
      </c>
      <c r="F372" s="6" t="s">
        <v>25</v>
      </c>
      <c r="G372" s="6" t="s">
        <v>36</v>
      </c>
      <c r="H372" s="6" t="s">
        <v>17</v>
      </c>
      <c r="I372" s="8">
        <v>0.25</v>
      </c>
      <c r="J372" s="9">
        <v>6750</v>
      </c>
      <c r="K372" s="10">
        <f t="shared" si="2"/>
        <v>1687.5</v>
      </c>
      <c r="L372" s="10">
        <f t="shared" si="3"/>
        <v>506.25</v>
      </c>
      <c r="M372" s="11">
        <v>0.3</v>
      </c>
      <c r="O372" s="13"/>
      <c r="P372" s="12"/>
    </row>
    <row r="373" spans="1:16" ht="15.75" customHeight="1" x14ac:dyDescent="0.35">
      <c r="A373" s="1"/>
      <c r="B373" s="6" t="s">
        <v>23</v>
      </c>
      <c r="C373" s="6">
        <v>1197831</v>
      </c>
      <c r="D373" s="7">
        <v>44228</v>
      </c>
      <c r="E373" s="6" t="s">
        <v>24</v>
      </c>
      <c r="F373" s="6" t="s">
        <v>25</v>
      </c>
      <c r="G373" s="6" t="s">
        <v>36</v>
      </c>
      <c r="H373" s="6" t="s">
        <v>18</v>
      </c>
      <c r="I373" s="8">
        <v>0.35</v>
      </c>
      <c r="J373" s="9">
        <v>6500</v>
      </c>
      <c r="K373" s="10">
        <f t="shared" si="2"/>
        <v>2275</v>
      </c>
      <c r="L373" s="10">
        <f t="shared" si="3"/>
        <v>682.5</v>
      </c>
      <c r="M373" s="11">
        <v>0.3</v>
      </c>
      <c r="O373" s="13"/>
      <c r="P373" s="12"/>
    </row>
    <row r="374" spans="1:16" ht="15.75" customHeight="1" x14ac:dyDescent="0.35">
      <c r="A374" s="1"/>
      <c r="B374" s="6" t="s">
        <v>23</v>
      </c>
      <c r="C374" s="6">
        <v>1197831</v>
      </c>
      <c r="D374" s="7">
        <v>44228</v>
      </c>
      <c r="E374" s="6" t="s">
        <v>24</v>
      </c>
      <c r="F374" s="6" t="s">
        <v>25</v>
      </c>
      <c r="G374" s="6" t="s">
        <v>36</v>
      </c>
      <c r="H374" s="6" t="s">
        <v>19</v>
      </c>
      <c r="I374" s="8">
        <v>0.35</v>
      </c>
      <c r="J374" s="9">
        <v>4750</v>
      </c>
      <c r="K374" s="10">
        <f t="shared" si="2"/>
        <v>1662.5</v>
      </c>
      <c r="L374" s="10">
        <f t="shared" si="3"/>
        <v>498.75</v>
      </c>
      <c r="M374" s="11">
        <v>0.3</v>
      </c>
      <c r="O374" s="13"/>
      <c r="P374" s="12"/>
    </row>
    <row r="375" spans="1:16" ht="15.75" customHeight="1" x14ac:dyDescent="0.35">
      <c r="A375" s="1"/>
      <c r="B375" s="6" t="s">
        <v>23</v>
      </c>
      <c r="C375" s="6">
        <v>1197831</v>
      </c>
      <c r="D375" s="7">
        <v>44228</v>
      </c>
      <c r="E375" s="6" t="s">
        <v>24</v>
      </c>
      <c r="F375" s="6" t="s">
        <v>25</v>
      </c>
      <c r="G375" s="6" t="s">
        <v>36</v>
      </c>
      <c r="H375" s="6" t="s">
        <v>20</v>
      </c>
      <c r="I375" s="8">
        <v>0.35</v>
      </c>
      <c r="J375" s="9">
        <v>4250</v>
      </c>
      <c r="K375" s="10">
        <f t="shared" si="2"/>
        <v>1487.5</v>
      </c>
      <c r="L375" s="10">
        <f t="shared" si="3"/>
        <v>595</v>
      </c>
      <c r="M375" s="11">
        <v>0.4</v>
      </c>
      <c r="O375" s="13"/>
      <c r="P375" s="12"/>
    </row>
    <row r="376" spans="1:16" ht="15.75" customHeight="1" x14ac:dyDescent="0.35">
      <c r="A376" s="1"/>
      <c r="B376" s="6" t="s">
        <v>23</v>
      </c>
      <c r="C376" s="6">
        <v>1197831</v>
      </c>
      <c r="D376" s="7">
        <v>44228</v>
      </c>
      <c r="E376" s="6" t="s">
        <v>24</v>
      </c>
      <c r="F376" s="6" t="s">
        <v>25</v>
      </c>
      <c r="G376" s="6" t="s">
        <v>36</v>
      </c>
      <c r="H376" s="6" t="s">
        <v>21</v>
      </c>
      <c r="I376" s="8">
        <v>0.4</v>
      </c>
      <c r="J376" s="9">
        <v>3000</v>
      </c>
      <c r="K376" s="10">
        <f t="shared" si="2"/>
        <v>1200</v>
      </c>
      <c r="L376" s="10">
        <f t="shared" si="3"/>
        <v>300</v>
      </c>
      <c r="M376" s="11">
        <v>0.25</v>
      </c>
      <c r="O376" s="13"/>
      <c r="P376" s="12"/>
    </row>
    <row r="377" spans="1:16" ht="15.75" customHeight="1" x14ac:dyDescent="0.35">
      <c r="A377" s="1"/>
      <c r="B377" s="6" t="s">
        <v>23</v>
      </c>
      <c r="C377" s="6">
        <v>1197831</v>
      </c>
      <c r="D377" s="7">
        <v>44228</v>
      </c>
      <c r="E377" s="6" t="s">
        <v>24</v>
      </c>
      <c r="F377" s="6" t="s">
        <v>25</v>
      </c>
      <c r="G377" s="6" t="s">
        <v>36</v>
      </c>
      <c r="H377" s="6" t="s">
        <v>22</v>
      </c>
      <c r="I377" s="8">
        <v>0.35</v>
      </c>
      <c r="J377" s="9">
        <v>5000</v>
      </c>
      <c r="K377" s="10">
        <f t="shared" si="2"/>
        <v>1750</v>
      </c>
      <c r="L377" s="10">
        <f t="shared" si="3"/>
        <v>787.5</v>
      </c>
      <c r="M377" s="11">
        <v>0.45</v>
      </c>
      <c r="O377" s="13"/>
      <c r="P377" s="12"/>
    </row>
    <row r="378" spans="1:16" ht="15.75" customHeight="1" x14ac:dyDescent="0.35">
      <c r="A378" s="1"/>
      <c r="B378" s="6" t="s">
        <v>23</v>
      </c>
      <c r="C378" s="6">
        <v>1197831</v>
      </c>
      <c r="D378" s="7">
        <v>44258</v>
      </c>
      <c r="E378" s="6" t="s">
        <v>24</v>
      </c>
      <c r="F378" s="6" t="s">
        <v>25</v>
      </c>
      <c r="G378" s="6" t="s">
        <v>36</v>
      </c>
      <c r="H378" s="6" t="s">
        <v>17</v>
      </c>
      <c r="I378" s="8">
        <v>0.3</v>
      </c>
      <c r="J378" s="9">
        <v>6750</v>
      </c>
      <c r="K378" s="10">
        <f t="shared" si="2"/>
        <v>2025</v>
      </c>
      <c r="L378" s="10">
        <f t="shared" si="3"/>
        <v>708.75</v>
      </c>
      <c r="M378" s="11">
        <v>0.35</v>
      </c>
      <c r="O378" s="13"/>
      <c r="P378" s="12"/>
    </row>
    <row r="379" spans="1:16" ht="15.75" customHeight="1" x14ac:dyDescent="0.35">
      <c r="A379" s="1"/>
      <c r="B379" s="6" t="s">
        <v>23</v>
      </c>
      <c r="C379" s="6">
        <v>1197831</v>
      </c>
      <c r="D379" s="7">
        <v>44258</v>
      </c>
      <c r="E379" s="6" t="s">
        <v>24</v>
      </c>
      <c r="F379" s="6" t="s">
        <v>25</v>
      </c>
      <c r="G379" s="6" t="s">
        <v>36</v>
      </c>
      <c r="H379" s="6" t="s">
        <v>18</v>
      </c>
      <c r="I379" s="8">
        <v>0.4</v>
      </c>
      <c r="J379" s="9">
        <v>6750</v>
      </c>
      <c r="K379" s="10">
        <f t="shared" si="2"/>
        <v>2700</v>
      </c>
      <c r="L379" s="10">
        <f t="shared" si="3"/>
        <v>944.99999999999989</v>
      </c>
      <c r="M379" s="11">
        <v>0.35</v>
      </c>
      <c r="O379" s="13"/>
      <c r="P379" s="12"/>
    </row>
    <row r="380" spans="1:16" ht="15.75" customHeight="1" x14ac:dyDescent="0.35">
      <c r="A380" s="1"/>
      <c r="B380" s="6" t="s">
        <v>23</v>
      </c>
      <c r="C380" s="6">
        <v>1197831</v>
      </c>
      <c r="D380" s="7">
        <v>44258</v>
      </c>
      <c r="E380" s="6" t="s">
        <v>24</v>
      </c>
      <c r="F380" s="6" t="s">
        <v>25</v>
      </c>
      <c r="G380" s="6" t="s">
        <v>36</v>
      </c>
      <c r="H380" s="6" t="s">
        <v>19</v>
      </c>
      <c r="I380" s="8">
        <v>0.3</v>
      </c>
      <c r="J380" s="9">
        <v>5000</v>
      </c>
      <c r="K380" s="10">
        <f t="shared" si="2"/>
        <v>1500</v>
      </c>
      <c r="L380" s="10">
        <f t="shared" si="3"/>
        <v>525</v>
      </c>
      <c r="M380" s="11">
        <v>0.35</v>
      </c>
      <c r="O380" s="13"/>
      <c r="P380" s="12"/>
    </row>
    <row r="381" spans="1:16" ht="15.75" customHeight="1" x14ac:dyDescent="0.35">
      <c r="A381" s="1"/>
      <c r="B381" s="6" t="s">
        <v>23</v>
      </c>
      <c r="C381" s="6">
        <v>1197831</v>
      </c>
      <c r="D381" s="7">
        <v>44258</v>
      </c>
      <c r="E381" s="6" t="s">
        <v>24</v>
      </c>
      <c r="F381" s="6" t="s">
        <v>25</v>
      </c>
      <c r="G381" s="6" t="s">
        <v>36</v>
      </c>
      <c r="H381" s="6" t="s">
        <v>20</v>
      </c>
      <c r="I381" s="8">
        <v>0.35000000000000003</v>
      </c>
      <c r="J381" s="9">
        <v>4000</v>
      </c>
      <c r="K381" s="10">
        <f t="shared" si="2"/>
        <v>1400.0000000000002</v>
      </c>
      <c r="L381" s="10">
        <f t="shared" si="3"/>
        <v>630.00000000000011</v>
      </c>
      <c r="M381" s="11">
        <v>0.45</v>
      </c>
      <c r="O381" s="13"/>
      <c r="P381" s="12"/>
    </row>
    <row r="382" spans="1:16" ht="15.75" customHeight="1" x14ac:dyDescent="0.35">
      <c r="A382" s="1"/>
      <c r="B382" s="6" t="s">
        <v>23</v>
      </c>
      <c r="C382" s="6">
        <v>1197831</v>
      </c>
      <c r="D382" s="7">
        <v>44258</v>
      </c>
      <c r="E382" s="6" t="s">
        <v>24</v>
      </c>
      <c r="F382" s="6" t="s">
        <v>25</v>
      </c>
      <c r="G382" s="6" t="s">
        <v>36</v>
      </c>
      <c r="H382" s="6" t="s">
        <v>21</v>
      </c>
      <c r="I382" s="8">
        <v>0.4</v>
      </c>
      <c r="J382" s="9">
        <v>3000</v>
      </c>
      <c r="K382" s="10">
        <f t="shared" si="2"/>
        <v>1200</v>
      </c>
      <c r="L382" s="10">
        <f t="shared" si="3"/>
        <v>360</v>
      </c>
      <c r="M382" s="11">
        <v>0.3</v>
      </c>
      <c r="O382" s="13"/>
      <c r="P382" s="12"/>
    </row>
    <row r="383" spans="1:16" ht="15.75" customHeight="1" x14ac:dyDescent="0.35">
      <c r="A383" s="1"/>
      <c r="B383" s="6" t="s">
        <v>23</v>
      </c>
      <c r="C383" s="6">
        <v>1197831</v>
      </c>
      <c r="D383" s="7">
        <v>44258</v>
      </c>
      <c r="E383" s="6" t="s">
        <v>24</v>
      </c>
      <c r="F383" s="6" t="s">
        <v>25</v>
      </c>
      <c r="G383" s="6" t="s">
        <v>36</v>
      </c>
      <c r="H383" s="6" t="s">
        <v>22</v>
      </c>
      <c r="I383" s="8">
        <v>0.35000000000000003</v>
      </c>
      <c r="J383" s="9">
        <v>4500</v>
      </c>
      <c r="K383" s="10">
        <f t="shared" si="2"/>
        <v>1575.0000000000002</v>
      </c>
      <c r="L383" s="10">
        <f t="shared" si="3"/>
        <v>787.50000000000011</v>
      </c>
      <c r="M383" s="11">
        <v>0.5</v>
      </c>
      <c r="O383" s="13"/>
      <c r="P383" s="12"/>
    </row>
    <row r="384" spans="1:16" ht="15.75" customHeight="1" x14ac:dyDescent="0.35">
      <c r="A384" s="1"/>
      <c r="B384" s="6" t="s">
        <v>23</v>
      </c>
      <c r="C384" s="6">
        <v>1197831</v>
      </c>
      <c r="D384" s="7">
        <v>44288</v>
      </c>
      <c r="E384" s="6" t="s">
        <v>24</v>
      </c>
      <c r="F384" s="6" t="s">
        <v>25</v>
      </c>
      <c r="G384" s="6" t="s">
        <v>36</v>
      </c>
      <c r="H384" s="6" t="s">
        <v>17</v>
      </c>
      <c r="I384" s="8">
        <v>0.19999999999999998</v>
      </c>
      <c r="J384" s="9">
        <v>7000</v>
      </c>
      <c r="K384" s="10">
        <f t="shared" si="2"/>
        <v>1399.9999999999998</v>
      </c>
      <c r="L384" s="10">
        <f t="shared" si="3"/>
        <v>489.99999999999989</v>
      </c>
      <c r="M384" s="11">
        <v>0.35</v>
      </c>
      <c r="O384" s="13"/>
      <c r="P384" s="12"/>
    </row>
    <row r="385" spans="1:16" ht="15.75" customHeight="1" x14ac:dyDescent="0.35">
      <c r="A385" s="1"/>
      <c r="B385" s="6" t="s">
        <v>23</v>
      </c>
      <c r="C385" s="6">
        <v>1197831</v>
      </c>
      <c r="D385" s="7">
        <v>44288</v>
      </c>
      <c r="E385" s="6" t="s">
        <v>24</v>
      </c>
      <c r="F385" s="6" t="s">
        <v>25</v>
      </c>
      <c r="G385" s="6" t="s">
        <v>36</v>
      </c>
      <c r="H385" s="6" t="s">
        <v>18</v>
      </c>
      <c r="I385" s="8">
        <v>0.30000000000000004</v>
      </c>
      <c r="J385" s="9">
        <v>7000</v>
      </c>
      <c r="K385" s="10">
        <f t="shared" si="2"/>
        <v>2100.0000000000005</v>
      </c>
      <c r="L385" s="10">
        <f t="shared" si="3"/>
        <v>735.00000000000011</v>
      </c>
      <c r="M385" s="11">
        <v>0.35</v>
      </c>
      <c r="O385" s="13"/>
      <c r="P385" s="12"/>
    </row>
    <row r="386" spans="1:16" ht="15.75" customHeight="1" x14ac:dyDescent="0.35">
      <c r="A386" s="1"/>
      <c r="B386" s="6" t="s">
        <v>23</v>
      </c>
      <c r="C386" s="6">
        <v>1197831</v>
      </c>
      <c r="D386" s="7">
        <v>44288</v>
      </c>
      <c r="E386" s="6" t="s">
        <v>24</v>
      </c>
      <c r="F386" s="6" t="s">
        <v>25</v>
      </c>
      <c r="G386" s="6" t="s">
        <v>36</v>
      </c>
      <c r="H386" s="6" t="s">
        <v>19</v>
      </c>
      <c r="I386" s="8">
        <v>0.24999999999999997</v>
      </c>
      <c r="J386" s="9">
        <v>5250</v>
      </c>
      <c r="K386" s="10">
        <f t="shared" si="2"/>
        <v>1312.4999999999998</v>
      </c>
      <c r="L386" s="10">
        <f t="shared" si="3"/>
        <v>459.37499999999989</v>
      </c>
      <c r="M386" s="11">
        <v>0.35</v>
      </c>
      <c r="O386" s="13"/>
      <c r="P386" s="12"/>
    </row>
    <row r="387" spans="1:16" ht="15.75" customHeight="1" x14ac:dyDescent="0.35">
      <c r="A387" s="1"/>
      <c r="B387" s="6" t="s">
        <v>23</v>
      </c>
      <c r="C387" s="6">
        <v>1197831</v>
      </c>
      <c r="D387" s="7">
        <v>44288</v>
      </c>
      <c r="E387" s="6" t="s">
        <v>24</v>
      </c>
      <c r="F387" s="6" t="s">
        <v>25</v>
      </c>
      <c r="G387" s="6" t="s">
        <v>36</v>
      </c>
      <c r="H387" s="6" t="s">
        <v>20</v>
      </c>
      <c r="I387" s="8">
        <v>0.30000000000000004</v>
      </c>
      <c r="J387" s="9">
        <v>4250</v>
      </c>
      <c r="K387" s="10">
        <f t="shared" si="2"/>
        <v>1275.0000000000002</v>
      </c>
      <c r="L387" s="10">
        <f t="shared" si="3"/>
        <v>573.75000000000011</v>
      </c>
      <c r="M387" s="11">
        <v>0.45</v>
      </c>
      <c r="O387" s="13"/>
      <c r="P387" s="12"/>
    </row>
    <row r="388" spans="1:16" ht="15.75" customHeight="1" x14ac:dyDescent="0.35">
      <c r="A388" s="1"/>
      <c r="B388" s="6" t="s">
        <v>23</v>
      </c>
      <c r="C388" s="6">
        <v>1197831</v>
      </c>
      <c r="D388" s="7">
        <v>44288</v>
      </c>
      <c r="E388" s="6" t="s">
        <v>24</v>
      </c>
      <c r="F388" s="6" t="s">
        <v>25</v>
      </c>
      <c r="G388" s="6" t="s">
        <v>36</v>
      </c>
      <c r="H388" s="6" t="s">
        <v>21</v>
      </c>
      <c r="I388" s="8">
        <v>0.35</v>
      </c>
      <c r="J388" s="9">
        <v>3250</v>
      </c>
      <c r="K388" s="10">
        <f t="shared" si="2"/>
        <v>1137.5</v>
      </c>
      <c r="L388" s="10">
        <f t="shared" si="3"/>
        <v>341.25</v>
      </c>
      <c r="M388" s="11">
        <v>0.3</v>
      </c>
      <c r="O388" s="13"/>
      <c r="P388" s="12"/>
    </row>
    <row r="389" spans="1:16" ht="15.75" customHeight="1" x14ac:dyDescent="0.35">
      <c r="A389" s="1"/>
      <c r="B389" s="6" t="s">
        <v>23</v>
      </c>
      <c r="C389" s="6">
        <v>1197831</v>
      </c>
      <c r="D389" s="7">
        <v>44288</v>
      </c>
      <c r="E389" s="6" t="s">
        <v>24</v>
      </c>
      <c r="F389" s="6" t="s">
        <v>25</v>
      </c>
      <c r="G389" s="6" t="s">
        <v>36</v>
      </c>
      <c r="H389" s="6" t="s">
        <v>22</v>
      </c>
      <c r="I389" s="8">
        <v>0.30000000000000004</v>
      </c>
      <c r="J389" s="9">
        <v>6000</v>
      </c>
      <c r="K389" s="10">
        <f t="shared" si="2"/>
        <v>1800.0000000000002</v>
      </c>
      <c r="L389" s="10">
        <f t="shared" si="3"/>
        <v>900.00000000000011</v>
      </c>
      <c r="M389" s="11">
        <v>0.5</v>
      </c>
      <c r="O389" s="13"/>
      <c r="P389" s="12"/>
    </row>
    <row r="390" spans="1:16" ht="15.75" customHeight="1" x14ac:dyDescent="0.35">
      <c r="A390" s="1"/>
      <c r="B390" s="6" t="s">
        <v>23</v>
      </c>
      <c r="C390" s="6">
        <v>1197831</v>
      </c>
      <c r="D390" s="7">
        <v>44318</v>
      </c>
      <c r="E390" s="6" t="s">
        <v>24</v>
      </c>
      <c r="F390" s="6" t="s">
        <v>25</v>
      </c>
      <c r="G390" s="6" t="s">
        <v>36</v>
      </c>
      <c r="H390" s="6" t="s">
        <v>17</v>
      </c>
      <c r="I390" s="8">
        <v>0.19999999999999998</v>
      </c>
      <c r="J390" s="9">
        <v>7500</v>
      </c>
      <c r="K390" s="10">
        <f t="shared" si="2"/>
        <v>1499.9999999999998</v>
      </c>
      <c r="L390" s="10">
        <f t="shared" si="3"/>
        <v>524.99999999999989</v>
      </c>
      <c r="M390" s="11">
        <v>0.35</v>
      </c>
      <c r="O390" s="13"/>
      <c r="P390" s="12"/>
    </row>
    <row r="391" spans="1:16" ht="15.75" customHeight="1" x14ac:dyDescent="0.35">
      <c r="A391" s="1"/>
      <c r="B391" s="6" t="s">
        <v>23</v>
      </c>
      <c r="C391" s="6">
        <v>1197831</v>
      </c>
      <c r="D391" s="7">
        <v>44318</v>
      </c>
      <c r="E391" s="6" t="s">
        <v>24</v>
      </c>
      <c r="F391" s="6" t="s">
        <v>25</v>
      </c>
      <c r="G391" s="6" t="s">
        <v>36</v>
      </c>
      <c r="H391" s="6" t="s">
        <v>18</v>
      </c>
      <c r="I391" s="8">
        <v>0.30000000000000004</v>
      </c>
      <c r="J391" s="9">
        <v>7750</v>
      </c>
      <c r="K391" s="10">
        <f t="shared" si="2"/>
        <v>2325.0000000000005</v>
      </c>
      <c r="L391" s="10">
        <f t="shared" si="3"/>
        <v>813.75000000000011</v>
      </c>
      <c r="M391" s="11">
        <v>0.35</v>
      </c>
      <c r="O391" s="13"/>
      <c r="P391" s="12"/>
    </row>
    <row r="392" spans="1:16" ht="15.75" customHeight="1" x14ac:dyDescent="0.35">
      <c r="A392" s="1"/>
      <c r="B392" s="6" t="s">
        <v>23</v>
      </c>
      <c r="C392" s="6">
        <v>1197831</v>
      </c>
      <c r="D392" s="7">
        <v>44318</v>
      </c>
      <c r="E392" s="6" t="s">
        <v>24</v>
      </c>
      <c r="F392" s="6" t="s">
        <v>25</v>
      </c>
      <c r="G392" s="6" t="s">
        <v>36</v>
      </c>
      <c r="H392" s="6" t="s">
        <v>19</v>
      </c>
      <c r="I392" s="8">
        <v>0.24999999999999997</v>
      </c>
      <c r="J392" s="9">
        <v>6250</v>
      </c>
      <c r="K392" s="10">
        <f t="shared" si="2"/>
        <v>1562.4999999999998</v>
      </c>
      <c r="L392" s="10">
        <f t="shared" si="3"/>
        <v>546.87499999999989</v>
      </c>
      <c r="M392" s="11">
        <v>0.35</v>
      </c>
      <c r="O392" s="13"/>
      <c r="P392" s="12"/>
    </row>
    <row r="393" spans="1:16" ht="15.75" customHeight="1" x14ac:dyDescent="0.35">
      <c r="A393" s="1"/>
      <c r="B393" s="6" t="s">
        <v>23</v>
      </c>
      <c r="C393" s="6">
        <v>1197831</v>
      </c>
      <c r="D393" s="7">
        <v>44318</v>
      </c>
      <c r="E393" s="6" t="s">
        <v>24</v>
      </c>
      <c r="F393" s="6" t="s">
        <v>25</v>
      </c>
      <c r="G393" s="6" t="s">
        <v>36</v>
      </c>
      <c r="H393" s="6" t="s">
        <v>20</v>
      </c>
      <c r="I393" s="8">
        <v>0.35000000000000003</v>
      </c>
      <c r="J393" s="9">
        <v>5500</v>
      </c>
      <c r="K393" s="10">
        <f t="shared" si="2"/>
        <v>1925.0000000000002</v>
      </c>
      <c r="L393" s="10">
        <f t="shared" si="3"/>
        <v>866.25000000000011</v>
      </c>
      <c r="M393" s="11">
        <v>0.45</v>
      </c>
      <c r="O393" s="13"/>
      <c r="P393" s="12"/>
    </row>
    <row r="394" spans="1:16" ht="15.75" customHeight="1" x14ac:dyDescent="0.35">
      <c r="A394" s="1"/>
      <c r="B394" s="6" t="s">
        <v>23</v>
      </c>
      <c r="C394" s="6">
        <v>1197831</v>
      </c>
      <c r="D394" s="7">
        <v>44318</v>
      </c>
      <c r="E394" s="6" t="s">
        <v>24</v>
      </c>
      <c r="F394" s="6" t="s">
        <v>25</v>
      </c>
      <c r="G394" s="6" t="s">
        <v>36</v>
      </c>
      <c r="H394" s="6" t="s">
        <v>21</v>
      </c>
      <c r="I394" s="8">
        <v>0.5</v>
      </c>
      <c r="J394" s="9">
        <v>4500</v>
      </c>
      <c r="K394" s="10">
        <f t="shared" si="2"/>
        <v>2250</v>
      </c>
      <c r="L394" s="10">
        <f t="shared" si="3"/>
        <v>675</v>
      </c>
      <c r="M394" s="11">
        <v>0.3</v>
      </c>
      <c r="O394" s="13"/>
      <c r="P394" s="12"/>
    </row>
    <row r="395" spans="1:16" ht="15.75" customHeight="1" x14ac:dyDescent="0.35">
      <c r="A395" s="1"/>
      <c r="B395" s="6" t="s">
        <v>23</v>
      </c>
      <c r="C395" s="6">
        <v>1197831</v>
      </c>
      <c r="D395" s="7">
        <v>44318</v>
      </c>
      <c r="E395" s="6" t="s">
        <v>24</v>
      </c>
      <c r="F395" s="6" t="s">
        <v>25</v>
      </c>
      <c r="G395" s="6" t="s">
        <v>36</v>
      </c>
      <c r="H395" s="6" t="s">
        <v>22</v>
      </c>
      <c r="I395" s="8">
        <v>0.45</v>
      </c>
      <c r="J395" s="9">
        <v>8000</v>
      </c>
      <c r="K395" s="10">
        <f t="shared" si="2"/>
        <v>3600</v>
      </c>
      <c r="L395" s="10">
        <f t="shared" si="3"/>
        <v>1800</v>
      </c>
      <c r="M395" s="11">
        <v>0.5</v>
      </c>
      <c r="O395" s="13"/>
      <c r="P395" s="12"/>
    </row>
    <row r="396" spans="1:16" ht="15.75" customHeight="1" x14ac:dyDescent="0.35">
      <c r="A396" s="1"/>
      <c r="B396" s="6" t="s">
        <v>23</v>
      </c>
      <c r="C396" s="6">
        <v>1197831</v>
      </c>
      <c r="D396" s="7">
        <v>44348</v>
      </c>
      <c r="E396" s="6" t="s">
        <v>24</v>
      </c>
      <c r="F396" s="6" t="s">
        <v>25</v>
      </c>
      <c r="G396" s="6" t="s">
        <v>36</v>
      </c>
      <c r="H396" s="6" t="s">
        <v>17</v>
      </c>
      <c r="I396" s="8">
        <v>0.45</v>
      </c>
      <c r="J396" s="9">
        <v>8000</v>
      </c>
      <c r="K396" s="10">
        <f t="shared" si="2"/>
        <v>3600</v>
      </c>
      <c r="L396" s="10">
        <f t="shared" si="3"/>
        <v>1260</v>
      </c>
      <c r="M396" s="11">
        <v>0.35</v>
      </c>
      <c r="O396" s="13"/>
      <c r="P396" s="12"/>
    </row>
    <row r="397" spans="1:16" ht="15.75" customHeight="1" x14ac:dyDescent="0.35">
      <c r="A397" s="1"/>
      <c r="B397" s="6" t="s">
        <v>23</v>
      </c>
      <c r="C397" s="6">
        <v>1197831</v>
      </c>
      <c r="D397" s="7">
        <v>44348</v>
      </c>
      <c r="E397" s="6" t="s">
        <v>24</v>
      </c>
      <c r="F397" s="6" t="s">
        <v>25</v>
      </c>
      <c r="G397" s="6" t="s">
        <v>36</v>
      </c>
      <c r="H397" s="6" t="s">
        <v>18</v>
      </c>
      <c r="I397" s="8">
        <v>0.5</v>
      </c>
      <c r="J397" s="9">
        <v>8000</v>
      </c>
      <c r="K397" s="10">
        <f t="shared" si="2"/>
        <v>4000</v>
      </c>
      <c r="L397" s="10">
        <f t="shared" si="3"/>
        <v>1400</v>
      </c>
      <c r="M397" s="11">
        <v>0.35</v>
      </c>
      <c r="O397" s="13"/>
      <c r="P397" s="12"/>
    </row>
    <row r="398" spans="1:16" ht="15.75" customHeight="1" x14ac:dyDescent="0.35">
      <c r="A398" s="1"/>
      <c r="B398" s="6" t="s">
        <v>23</v>
      </c>
      <c r="C398" s="6">
        <v>1197831</v>
      </c>
      <c r="D398" s="7">
        <v>44348</v>
      </c>
      <c r="E398" s="6" t="s">
        <v>24</v>
      </c>
      <c r="F398" s="6" t="s">
        <v>25</v>
      </c>
      <c r="G398" s="6" t="s">
        <v>36</v>
      </c>
      <c r="H398" s="6" t="s">
        <v>19</v>
      </c>
      <c r="I398" s="8">
        <v>0.45</v>
      </c>
      <c r="J398" s="9">
        <v>6500</v>
      </c>
      <c r="K398" s="10">
        <f t="shared" si="2"/>
        <v>2925</v>
      </c>
      <c r="L398" s="10">
        <f t="shared" si="3"/>
        <v>1023.7499999999999</v>
      </c>
      <c r="M398" s="11">
        <v>0.35</v>
      </c>
      <c r="O398" s="13"/>
      <c r="P398" s="12"/>
    </row>
    <row r="399" spans="1:16" ht="15.75" customHeight="1" x14ac:dyDescent="0.35">
      <c r="A399" s="1"/>
      <c r="B399" s="6" t="s">
        <v>23</v>
      </c>
      <c r="C399" s="6">
        <v>1197831</v>
      </c>
      <c r="D399" s="7">
        <v>44348</v>
      </c>
      <c r="E399" s="6" t="s">
        <v>24</v>
      </c>
      <c r="F399" s="6" t="s">
        <v>25</v>
      </c>
      <c r="G399" s="6" t="s">
        <v>36</v>
      </c>
      <c r="H399" s="6" t="s">
        <v>20</v>
      </c>
      <c r="I399" s="8">
        <v>0.45</v>
      </c>
      <c r="J399" s="9">
        <v>6000</v>
      </c>
      <c r="K399" s="10">
        <f t="shared" si="2"/>
        <v>2700</v>
      </c>
      <c r="L399" s="10">
        <f t="shared" si="3"/>
        <v>1215</v>
      </c>
      <c r="M399" s="11">
        <v>0.45</v>
      </c>
      <c r="O399" s="13"/>
      <c r="P399" s="12"/>
    </row>
    <row r="400" spans="1:16" ht="15.75" customHeight="1" x14ac:dyDescent="0.35">
      <c r="A400" s="1"/>
      <c r="B400" s="6" t="s">
        <v>23</v>
      </c>
      <c r="C400" s="6">
        <v>1197831</v>
      </c>
      <c r="D400" s="7">
        <v>44348</v>
      </c>
      <c r="E400" s="6" t="s">
        <v>24</v>
      </c>
      <c r="F400" s="6" t="s">
        <v>25</v>
      </c>
      <c r="G400" s="6" t="s">
        <v>36</v>
      </c>
      <c r="H400" s="6" t="s">
        <v>21</v>
      </c>
      <c r="I400" s="8">
        <v>0.5</v>
      </c>
      <c r="J400" s="9">
        <v>5000</v>
      </c>
      <c r="K400" s="10">
        <f t="shared" si="2"/>
        <v>2500</v>
      </c>
      <c r="L400" s="10">
        <f t="shared" si="3"/>
        <v>750</v>
      </c>
      <c r="M400" s="11">
        <v>0.3</v>
      </c>
      <c r="O400" s="13"/>
      <c r="P400" s="12"/>
    </row>
    <row r="401" spans="1:16" ht="15.75" customHeight="1" x14ac:dyDescent="0.35">
      <c r="A401" s="1"/>
      <c r="B401" s="6" t="s">
        <v>23</v>
      </c>
      <c r="C401" s="6">
        <v>1197831</v>
      </c>
      <c r="D401" s="7">
        <v>44348</v>
      </c>
      <c r="E401" s="6" t="s">
        <v>24</v>
      </c>
      <c r="F401" s="6" t="s">
        <v>25</v>
      </c>
      <c r="G401" s="6" t="s">
        <v>36</v>
      </c>
      <c r="H401" s="6" t="s">
        <v>22</v>
      </c>
      <c r="I401" s="8">
        <v>0.55000000000000004</v>
      </c>
      <c r="J401" s="9">
        <v>8750</v>
      </c>
      <c r="K401" s="10">
        <f t="shared" si="2"/>
        <v>4812.5</v>
      </c>
      <c r="L401" s="10">
        <f t="shared" si="3"/>
        <v>2406.25</v>
      </c>
      <c r="M401" s="11">
        <v>0.5</v>
      </c>
      <c r="O401" s="13"/>
      <c r="P401" s="12"/>
    </row>
    <row r="402" spans="1:16" ht="15.75" customHeight="1" x14ac:dyDescent="0.35">
      <c r="A402" s="1"/>
      <c r="B402" s="6" t="s">
        <v>23</v>
      </c>
      <c r="C402" s="6">
        <v>1197831</v>
      </c>
      <c r="D402" s="7">
        <v>44380</v>
      </c>
      <c r="E402" s="6" t="s">
        <v>24</v>
      </c>
      <c r="F402" s="6" t="s">
        <v>25</v>
      </c>
      <c r="G402" s="6" t="s">
        <v>36</v>
      </c>
      <c r="H402" s="6" t="s">
        <v>17</v>
      </c>
      <c r="I402" s="8">
        <v>0.45</v>
      </c>
      <c r="J402" s="9">
        <v>8250</v>
      </c>
      <c r="K402" s="10">
        <f t="shared" si="2"/>
        <v>3712.5</v>
      </c>
      <c r="L402" s="10">
        <f t="shared" si="3"/>
        <v>1484.9999999999998</v>
      </c>
      <c r="M402" s="11">
        <v>0.39999999999999997</v>
      </c>
      <c r="O402" s="13"/>
      <c r="P402" s="12"/>
    </row>
    <row r="403" spans="1:16" ht="15.75" customHeight="1" x14ac:dyDescent="0.35">
      <c r="A403" s="1"/>
      <c r="B403" s="6" t="s">
        <v>23</v>
      </c>
      <c r="C403" s="6">
        <v>1197831</v>
      </c>
      <c r="D403" s="7">
        <v>44380</v>
      </c>
      <c r="E403" s="6" t="s">
        <v>24</v>
      </c>
      <c r="F403" s="6" t="s">
        <v>25</v>
      </c>
      <c r="G403" s="6" t="s">
        <v>36</v>
      </c>
      <c r="H403" s="6" t="s">
        <v>18</v>
      </c>
      <c r="I403" s="8">
        <v>0.5</v>
      </c>
      <c r="J403" s="9">
        <v>8250</v>
      </c>
      <c r="K403" s="10">
        <f t="shared" si="2"/>
        <v>4125</v>
      </c>
      <c r="L403" s="10">
        <f t="shared" si="3"/>
        <v>1649.9999999999998</v>
      </c>
      <c r="M403" s="11">
        <v>0.39999999999999997</v>
      </c>
      <c r="O403" s="13"/>
      <c r="P403" s="12"/>
    </row>
    <row r="404" spans="1:16" ht="15.75" customHeight="1" x14ac:dyDescent="0.35">
      <c r="A404" s="1"/>
      <c r="B404" s="6" t="s">
        <v>23</v>
      </c>
      <c r="C404" s="6">
        <v>1197831</v>
      </c>
      <c r="D404" s="7">
        <v>44380</v>
      </c>
      <c r="E404" s="6" t="s">
        <v>24</v>
      </c>
      <c r="F404" s="6" t="s">
        <v>25</v>
      </c>
      <c r="G404" s="6" t="s">
        <v>36</v>
      </c>
      <c r="H404" s="6" t="s">
        <v>19</v>
      </c>
      <c r="I404" s="8">
        <v>0.45</v>
      </c>
      <c r="J404" s="9">
        <v>9750</v>
      </c>
      <c r="K404" s="10">
        <f t="shared" si="2"/>
        <v>4387.5</v>
      </c>
      <c r="L404" s="10">
        <f t="shared" si="3"/>
        <v>1754.9999999999998</v>
      </c>
      <c r="M404" s="11">
        <v>0.39999999999999997</v>
      </c>
      <c r="O404" s="13"/>
      <c r="P404" s="12"/>
    </row>
    <row r="405" spans="1:16" ht="15.75" customHeight="1" x14ac:dyDescent="0.35">
      <c r="A405" s="1"/>
      <c r="B405" s="6" t="s">
        <v>23</v>
      </c>
      <c r="C405" s="6">
        <v>1197831</v>
      </c>
      <c r="D405" s="7">
        <v>44380</v>
      </c>
      <c r="E405" s="6" t="s">
        <v>24</v>
      </c>
      <c r="F405" s="6" t="s">
        <v>25</v>
      </c>
      <c r="G405" s="6" t="s">
        <v>36</v>
      </c>
      <c r="H405" s="6" t="s">
        <v>20</v>
      </c>
      <c r="I405" s="8">
        <v>0.45</v>
      </c>
      <c r="J405" s="9">
        <v>5750</v>
      </c>
      <c r="K405" s="10">
        <f t="shared" si="2"/>
        <v>2587.5</v>
      </c>
      <c r="L405" s="10">
        <f t="shared" si="3"/>
        <v>1293.75</v>
      </c>
      <c r="M405" s="11">
        <v>0.5</v>
      </c>
      <c r="O405" s="13"/>
      <c r="P405" s="12"/>
    </row>
    <row r="406" spans="1:16" ht="15.75" customHeight="1" x14ac:dyDescent="0.35">
      <c r="A406" s="1"/>
      <c r="B406" s="6" t="s">
        <v>23</v>
      </c>
      <c r="C406" s="6">
        <v>1197831</v>
      </c>
      <c r="D406" s="7">
        <v>44380</v>
      </c>
      <c r="E406" s="6" t="s">
        <v>24</v>
      </c>
      <c r="F406" s="6" t="s">
        <v>25</v>
      </c>
      <c r="G406" s="6" t="s">
        <v>36</v>
      </c>
      <c r="H406" s="6" t="s">
        <v>21</v>
      </c>
      <c r="I406" s="8">
        <v>0.5</v>
      </c>
      <c r="J406" s="9">
        <v>5750</v>
      </c>
      <c r="K406" s="10">
        <f t="shared" si="2"/>
        <v>2875</v>
      </c>
      <c r="L406" s="10">
        <f t="shared" si="3"/>
        <v>1006.2499999999999</v>
      </c>
      <c r="M406" s="11">
        <v>0.35</v>
      </c>
      <c r="O406" s="13"/>
      <c r="P406" s="12"/>
    </row>
    <row r="407" spans="1:16" ht="15.75" customHeight="1" x14ac:dyDescent="0.35">
      <c r="A407" s="1"/>
      <c r="B407" s="6" t="s">
        <v>23</v>
      </c>
      <c r="C407" s="6">
        <v>1197831</v>
      </c>
      <c r="D407" s="7">
        <v>44380</v>
      </c>
      <c r="E407" s="6" t="s">
        <v>24</v>
      </c>
      <c r="F407" s="6" t="s">
        <v>25</v>
      </c>
      <c r="G407" s="6" t="s">
        <v>36</v>
      </c>
      <c r="H407" s="6" t="s">
        <v>22</v>
      </c>
      <c r="I407" s="8">
        <v>0.6</v>
      </c>
      <c r="J407" s="9">
        <v>8500</v>
      </c>
      <c r="K407" s="10">
        <f t="shared" si="2"/>
        <v>5100</v>
      </c>
      <c r="L407" s="10">
        <f t="shared" si="3"/>
        <v>2805</v>
      </c>
      <c r="M407" s="11">
        <v>0.55000000000000004</v>
      </c>
      <c r="O407" s="13"/>
      <c r="P407" s="12"/>
    </row>
    <row r="408" spans="1:16" ht="15.75" customHeight="1" x14ac:dyDescent="0.35">
      <c r="A408" s="1"/>
      <c r="B408" s="6" t="s">
        <v>23</v>
      </c>
      <c r="C408" s="6">
        <v>1197831</v>
      </c>
      <c r="D408" s="7">
        <v>44413</v>
      </c>
      <c r="E408" s="6" t="s">
        <v>24</v>
      </c>
      <c r="F408" s="6" t="s">
        <v>25</v>
      </c>
      <c r="G408" s="6" t="s">
        <v>36</v>
      </c>
      <c r="H408" s="6" t="s">
        <v>17</v>
      </c>
      <c r="I408" s="8">
        <v>0.5</v>
      </c>
      <c r="J408" s="9">
        <v>8000</v>
      </c>
      <c r="K408" s="10">
        <f t="shared" si="2"/>
        <v>4000</v>
      </c>
      <c r="L408" s="10">
        <f t="shared" si="3"/>
        <v>1599.9999999999998</v>
      </c>
      <c r="M408" s="11">
        <v>0.39999999999999997</v>
      </c>
      <c r="O408" s="13"/>
      <c r="P408" s="12"/>
    </row>
    <row r="409" spans="1:16" ht="15.75" customHeight="1" x14ac:dyDescent="0.35">
      <c r="A409" s="1"/>
      <c r="B409" s="6" t="s">
        <v>23</v>
      </c>
      <c r="C409" s="6">
        <v>1197831</v>
      </c>
      <c r="D409" s="7">
        <v>44413</v>
      </c>
      <c r="E409" s="6" t="s">
        <v>24</v>
      </c>
      <c r="F409" s="6" t="s">
        <v>25</v>
      </c>
      <c r="G409" s="6" t="s">
        <v>36</v>
      </c>
      <c r="H409" s="6" t="s">
        <v>18</v>
      </c>
      <c r="I409" s="8">
        <v>0.55000000000000004</v>
      </c>
      <c r="J409" s="9">
        <v>8000</v>
      </c>
      <c r="K409" s="10">
        <f t="shared" si="2"/>
        <v>4400</v>
      </c>
      <c r="L409" s="10">
        <f t="shared" si="3"/>
        <v>1759.9999999999998</v>
      </c>
      <c r="M409" s="11">
        <v>0.39999999999999997</v>
      </c>
      <c r="O409" s="13"/>
      <c r="P409" s="12"/>
    </row>
    <row r="410" spans="1:16" ht="15.75" customHeight="1" x14ac:dyDescent="0.35">
      <c r="A410" s="1"/>
      <c r="B410" s="6" t="s">
        <v>23</v>
      </c>
      <c r="C410" s="6">
        <v>1197831</v>
      </c>
      <c r="D410" s="7">
        <v>44413</v>
      </c>
      <c r="E410" s="6" t="s">
        <v>24</v>
      </c>
      <c r="F410" s="6" t="s">
        <v>25</v>
      </c>
      <c r="G410" s="6" t="s">
        <v>36</v>
      </c>
      <c r="H410" s="6" t="s">
        <v>19</v>
      </c>
      <c r="I410" s="8">
        <v>0.5</v>
      </c>
      <c r="J410" s="9">
        <v>9750</v>
      </c>
      <c r="K410" s="10">
        <f t="shared" si="2"/>
        <v>4875</v>
      </c>
      <c r="L410" s="10">
        <f t="shared" si="3"/>
        <v>1949.9999999999998</v>
      </c>
      <c r="M410" s="11">
        <v>0.39999999999999997</v>
      </c>
      <c r="O410" s="13"/>
      <c r="P410" s="12"/>
    </row>
    <row r="411" spans="1:16" ht="15.75" customHeight="1" x14ac:dyDescent="0.35">
      <c r="A411" s="1"/>
      <c r="B411" s="6" t="s">
        <v>23</v>
      </c>
      <c r="C411" s="6">
        <v>1197831</v>
      </c>
      <c r="D411" s="7">
        <v>44413</v>
      </c>
      <c r="E411" s="6" t="s">
        <v>24</v>
      </c>
      <c r="F411" s="6" t="s">
        <v>25</v>
      </c>
      <c r="G411" s="6" t="s">
        <v>36</v>
      </c>
      <c r="H411" s="6" t="s">
        <v>20</v>
      </c>
      <c r="I411" s="8">
        <v>0.5</v>
      </c>
      <c r="J411" s="9">
        <v>5250</v>
      </c>
      <c r="K411" s="10">
        <f t="shared" si="2"/>
        <v>2625</v>
      </c>
      <c r="L411" s="10">
        <f t="shared" si="3"/>
        <v>1312.5</v>
      </c>
      <c r="M411" s="11">
        <v>0.5</v>
      </c>
      <c r="O411" s="13"/>
      <c r="P411" s="12"/>
    </row>
    <row r="412" spans="1:16" ht="15.75" customHeight="1" x14ac:dyDescent="0.35">
      <c r="A412" s="1"/>
      <c r="B412" s="6" t="s">
        <v>23</v>
      </c>
      <c r="C412" s="6">
        <v>1197831</v>
      </c>
      <c r="D412" s="7">
        <v>44413</v>
      </c>
      <c r="E412" s="6" t="s">
        <v>24</v>
      </c>
      <c r="F412" s="6" t="s">
        <v>25</v>
      </c>
      <c r="G412" s="6" t="s">
        <v>36</v>
      </c>
      <c r="H412" s="6" t="s">
        <v>21</v>
      </c>
      <c r="I412" s="8">
        <v>0.55000000000000004</v>
      </c>
      <c r="J412" s="9">
        <v>5250</v>
      </c>
      <c r="K412" s="10">
        <f t="shared" si="2"/>
        <v>2887.5000000000005</v>
      </c>
      <c r="L412" s="10">
        <f t="shared" si="3"/>
        <v>1010.6250000000001</v>
      </c>
      <c r="M412" s="11">
        <v>0.35</v>
      </c>
      <c r="O412" s="13"/>
      <c r="P412" s="12"/>
    </row>
    <row r="413" spans="1:16" ht="15.75" customHeight="1" x14ac:dyDescent="0.35">
      <c r="A413" s="1"/>
      <c r="B413" s="6" t="s">
        <v>23</v>
      </c>
      <c r="C413" s="6">
        <v>1197831</v>
      </c>
      <c r="D413" s="7">
        <v>44413</v>
      </c>
      <c r="E413" s="6" t="s">
        <v>24</v>
      </c>
      <c r="F413" s="6" t="s">
        <v>25</v>
      </c>
      <c r="G413" s="6" t="s">
        <v>36</v>
      </c>
      <c r="H413" s="6" t="s">
        <v>22</v>
      </c>
      <c r="I413" s="8">
        <v>0.6</v>
      </c>
      <c r="J413" s="9">
        <v>7750</v>
      </c>
      <c r="K413" s="10">
        <f t="shared" si="2"/>
        <v>4650</v>
      </c>
      <c r="L413" s="10">
        <f t="shared" si="3"/>
        <v>2557.5</v>
      </c>
      <c r="M413" s="11">
        <v>0.55000000000000004</v>
      </c>
      <c r="O413" s="13"/>
      <c r="P413" s="12"/>
    </row>
    <row r="414" spans="1:16" ht="15.75" customHeight="1" x14ac:dyDescent="0.35">
      <c r="A414" s="1"/>
      <c r="B414" s="6" t="s">
        <v>23</v>
      </c>
      <c r="C414" s="6">
        <v>1197831</v>
      </c>
      <c r="D414" s="7">
        <v>44441</v>
      </c>
      <c r="E414" s="6" t="s">
        <v>24</v>
      </c>
      <c r="F414" s="6" t="s">
        <v>25</v>
      </c>
      <c r="G414" s="6" t="s">
        <v>36</v>
      </c>
      <c r="H414" s="6" t="s">
        <v>17</v>
      </c>
      <c r="I414" s="8">
        <v>0.55000000000000004</v>
      </c>
      <c r="J414" s="9">
        <v>7250</v>
      </c>
      <c r="K414" s="10">
        <f t="shared" si="2"/>
        <v>3987.5000000000005</v>
      </c>
      <c r="L414" s="10">
        <f t="shared" si="3"/>
        <v>1595</v>
      </c>
      <c r="M414" s="11">
        <v>0.39999999999999997</v>
      </c>
      <c r="O414" s="13"/>
      <c r="P414" s="12"/>
    </row>
    <row r="415" spans="1:16" ht="15.75" customHeight="1" x14ac:dyDescent="0.35">
      <c r="A415" s="1"/>
      <c r="B415" s="6" t="s">
        <v>23</v>
      </c>
      <c r="C415" s="6">
        <v>1197831</v>
      </c>
      <c r="D415" s="7">
        <v>44441</v>
      </c>
      <c r="E415" s="6" t="s">
        <v>24</v>
      </c>
      <c r="F415" s="6" t="s">
        <v>25</v>
      </c>
      <c r="G415" s="6" t="s">
        <v>36</v>
      </c>
      <c r="H415" s="6" t="s">
        <v>18</v>
      </c>
      <c r="I415" s="8">
        <v>0.55000000000000004</v>
      </c>
      <c r="J415" s="9">
        <v>6750</v>
      </c>
      <c r="K415" s="10">
        <f t="shared" si="2"/>
        <v>3712.5000000000005</v>
      </c>
      <c r="L415" s="10">
        <f t="shared" si="3"/>
        <v>1485</v>
      </c>
      <c r="M415" s="11">
        <v>0.39999999999999997</v>
      </c>
      <c r="O415" s="13"/>
      <c r="P415" s="12"/>
    </row>
    <row r="416" spans="1:16" ht="15.75" customHeight="1" x14ac:dyDescent="0.35">
      <c r="A416" s="1"/>
      <c r="B416" s="6" t="s">
        <v>23</v>
      </c>
      <c r="C416" s="6">
        <v>1197831</v>
      </c>
      <c r="D416" s="7">
        <v>44441</v>
      </c>
      <c r="E416" s="6" t="s">
        <v>24</v>
      </c>
      <c r="F416" s="6" t="s">
        <v>25</v>
      </c>
      <c r="G416" s="6" t="s">
        <v>36</v>
      </c>
      <c r="H416" s="6" t="s">
        <v>19</v>
      </c>
      <c r="I416" s="8">
        <v>0.6</v>
      </c>
      <c r="J416" s="9">
        <v>7250</v>
      </c>
      <c r="K416" s="10">
        <f t="shared" si="2"/>
        <v>4350</v>
      </c>
      <c r="L416" s="10">
        <f t="shared" si="3"/>
        <v>1739.9999999999998</v>
      </c>
      <c r="M416" s="11">
        <v>0.39999999999999997</v>
      </c>
      <c r="O416" s="13"/>
      <c r="P416" s="12"/>
    </row>
    <row r="417" spans="1:16" ht="15.75" customHeight="1" x14ac:dyDescent="0.35">
      <c r="A417" s="1"/>
      <c r="B417" s="6" t="s">
        <v>23</v>
      </c>
      <c r="C417" s="6">
        <v>1197831</v>
      </c>
      <c r="D417" s="7">
        <v>44441</v>
      </c>
      <c r="E417" s="6" t="s">
        <v>24</v>
      </c>
      <c r="F417" s="6" t="s">
        <v>25</v>
      </c>
      <c r="G417" s="6" t="s">
        <v>36</v>
      </c>
      <c r="H417" s="6" t="s">
        <v>20</v>
      </c>
      <c r="I417" s="8">
        <v>0.6</v>
      </c>
      <c r="J417" s="9">
        <v>4500</v>
      </c>
      <c r="K417" s="10">
        <f t="shared" si="2"/>
        <v>2700</v>
      </c>
      <c r="L417" s="10">
        <f t="shared" si="3"/>
        <v>1350</v>
      </c>
      <c r="M417" s="11">
        <v>0.5</v>
      </c>
      <c r="O417" s="13"/>
      <c r="P417" s="12"/>
    </row>
    <row r="418" spans="1:16" ht="15.75" customHeight="1" x14ac:dyDescent="0.35">
      <c r="A418" s="1"/>
      <c r="B418" s="6" t="s">
        <v>23</v>
      </c>
      <c r="C418" s="6">
        <v>1197831</v>
      </c>
      <c r="D418" s="7">
        <v>44441</v>
      </c>
      <c r="E418" s="6" t="s">
        <v>24</v>
      </c>
      <c r="F418" s="6" t="s">
        <v>25</v>
      </c>
      <c r="G418" s="6" t="s">
        <v>36</v>
      </c>
      <c r="H418" s="6" t="s">
        <v>21</v>
      </c>
      <c r="I418" s="8">
        <v>0.55000000000000004</v>
      </c>
      <c r="J418" s="9">
        <v>4500</v>
      </c>
      <c r="K418" s="10">
        <f t="shared" si="2"/>
        <v>2475</v>
      </c>
      <c r="L418" s="10">
        <f t="shared" si="3"/>
        <v>866.25</v>
      </c>
      <c r="M418" s="11">
        <v>0.35</v>
      </c>
      <c r="O418" s="13"/>
      <c r="P418" s="12"/>
    </row>
    <row r="419" spans="1:16" ht="15.75" customHeight="1" x14ac:dyDescent="0.35">
      <c r="A419" s="1"/>
      <c r="B419" s="6" t="s">
        <v>23</v>
      </c>
      <c r="C419" s="6">
        <v>1197831</v>
      </c>
      <c r="D419" s="7">
        <v>44441</v>
      </c>
      <c r="E419" s="6" t="s">
        <v>24</v>
      </c>
      <c r="F419" s="6" t="s">
        <v>25</v>
      </c>
      <c r="G419" s="6" t="s">
        <v>36</v>
      </c>
      <c r="H419" s="6" t="s">
        <v>22</v>
      </c>
      <c r="I419" s="8">
        <v>0.5</v>
      </c>
      <c r="J419" s="9">
        <v>6750</v>
      </c>
      <c r="K419" s="10">
        <f t="shared" si="2"/>
        <v>3375</v>
      </c>
      <c r="L419" s="10">
        <f t="shared" si="3"/>
        <v>1856.2500000000002</v>
      </c>
      <c r="M419" s="11">
        <v>0.55000000000000004</v>
      </c>
      <c r="O419" s="13"/>
      <c r="P419" s="12"/>
    </row>
    <row r="420" spans="1:16" ht="15.75" customHeight="1" x14ac:dyDescent="0.35">
      <c r="A420" s="1"/>
      <c r="B420" s="6" t="s">
        <v>23</v>
      </c>
      <c r="C420" s="6">
        <v>1197831</v>
      </c>
      <c r="D420" s="7">
        <v>44470</v>
      </c>
      <c r="E420" s="6" t="s">
        <v>24</v>
      </c>
      <c r="F420" s="6" t="s">
        <v>25</v>
      </c>
      <c r="G420" s="6" t="s">
        <v>36</v>
      </c>
      <c r="H420" s="6" t="s">
        <v>17</v>
      </c>
      <c r="I420" s="8">
        <v>0.4</v>
      </c>
      <c r="J420" s="9">
        <v>6250</v>
      </c>
      <c r="K420" s="10">
        <f t="shared" si="2"/>
        <v>2500</v>
      </c>
      <c r="L420" s="10">
        <f t="shared" si="3"/>
        <v>999.99999999999989</v>
      </c>
      <c r="M420" s="11">
        <v>0.39999999999999997</v>
      </c>
      <c r="O420" s="13"/>
      <c r="P420" s="12"/>
    </row>
    <row r="421" spans="1:16" ht="15.75" customHeight="1" x14ac:dyDescent="0.35">
      <c r="A421" s="1"/>
      <c r="B421" s="6" t="s">
        <v>23</v>
      </c>
      <c r="C421" s="6">
        <v>1197831</v>
      </c>
      <c r="D421" s="7">
        <v>44470</v>
      </c>
      <c r="E421" s="6" t="s">
        <v>24</v>
      </c>
      <c r="F421" s="6" t="s">
        <v>25</v>
      </c>
      <c r="G421" s="6" t="s">
        <v>36</v>
      </c>
      <c r="H421" s="6" t="s">
        <v>18</v>
      </c>
      <c r="I421" s="8">
        <v>0.4</v>
      </c>
      <c r="J421" s="9">
        <v>6250</v>
      </c>
      <c r="K421" s="10">
        <f t="shared" si="2"/>
        <v>2500</v>
      </c>
      <c r="L421" s="10">
        <f t="shared" si="3"/>
        <v>999.99999999999989</v>
      </c>
      <c r="M421" s="11">
        <v>0.39999999999999997</v>
      </c>
      <c r="O421" s="13"/>
      <c r="P421" s="12"/>
    </row>
    <row r="422" spans="1:16" ht="15.75" customHeight="1" x14ac:dyDescent="0.35">
      <c r="A422" s="1"/>
      <c r="B422" s="6" t="s">
        <v>23</v>
      </c>
      <c r="C422" s="6">
        <v>1197831</v>
      </c>
      <c r="D422" s="7">
        <v>44470</v>
      </c>
      <c r="E422" s="6" t="s">
        <v>24</v>
      </c>
      <c r="F422" s="6" t="s">
        <v>25</v>
      </c>
      <c r="G422" s="6" t="s">
        <v>36</v>
      </c>
      <c r="H422" s="6" t="s">
        <v>19</v>
      </c>
      <c r="I422" s="8">
        <v>0.45</v>
      </c>
      <c r="J422" s="9">
        <v>5750</v>
      </c>
      <c r="K422" s="10">
        <f t="shared" si="2"/>
        <v>2587.5</v>
      </c>
      <c r="L422" s="10">
        <f t="shared" si="3"/>
        <v>1035</v>
      </c>
      <c r="M422" s="11">
        <v>0.39999999999999997</v>
      </c>
      <c r="O422" s="13"/>
      <c r="P422" s="12"/>
    </row>
    <row r="423" spans="1:16" ht="15.75" customHeight="1" x14ac:dyDescent="0.35">
      <c r="A423" s="1"/>
      <c r="B423" s="6" t="s">
        <v>23</v>
      </c>
      <c r="C423" s="6">
        <v>1197831</v>
      </c>
      <c r="D423" s="7">
        <v>44470</v>
      </c>
      <c r="E423" s="6" t="s">
        <v>24</v>
      </c>
      <c r="F423" s="6" t="s">
        <v>25</v>
      </c>
      <c r="G423" s="6" t="s">
        <v>36</v>
      </c>
      <c r="H423" s="6" t="s">
        <v>20</v>
      </c>
      <c r="I423" s="8">
        <v>0.45</v>
      </c>
      <c r="J423" s="9">
        <v>4250</v>
      </c>
      <c r="K423" s="10">
        <f t="shared" si="2"/>
        <v>1912.5</v>
      </c>
      <c r="L423" s="10">
        <f t="shared" si="3"/>
        <v>956.25</v>
      </c>
      <c r="M423" s="11">
        <v>0.5</v>
      </c>
      <c r="O423" s="13"/>
      <c r="P423" s="12"/>
    </row>
    <row r="424" spans="1:16" ht="15.75" customHeight="1" x14ac:dyDescent="0.35">
      <c r="A424" s="1"/>
      <c r="B424" s="6" t="s">
        <v>23</v>
      </c>
      <c r="C424" s="6">
        <v>1197831</v>
      </c>
      <c r="D424" s="7">
        <v>44470</v>
      </c>
      <c r="E424" s="6" t="s">
        <v>24</v>
      </c>
      <c r="F424" s="6" t="s">
        <v>25</v>
      </c>
      <c r="G424" s="6" t="s">
        <v>36</v>
      </c>
      <c r="H424" s="6" t="s">
        <v>21</v>
      </c>
      <c r="I424" s="8">
        <v>0.4</v>
      </c>
      <c r="J424" s="9">
        <v>4000</v>
      </c>
      <c r="K424" s="10">
        <f t="shared" si="2"/>
        <v>1600</v>
      </c>
      <c r="L424" s="10">
        <f t="shared" si="3"/>
        <v>560</v>
      </c>
      <c r="M424" s="11">
        <v>0.35</v>
      </c>
      <c r="O424" s="13"/>
      <c r="P424" s="12"/>
    </row>
    <row r="425" spans="1:16" ht="15.75" customHeight="1" x14ac:dyDescent="0.35">
      <c r="A425" s="1"/>
      <c r="B425" s="6" t="s">
        <v>23</v>
      </c>
      <c r="C425" s="6">
        <v>1197831</v>
      </c>
      <c r="D425" s="7">
        <v>44470</v>
      </c>
      <c r="E425" s="6" t="s">
        <v>24</v>
      </c>
      <c r="F425" s="6" t="s">
        <v>25</v>
      </c>
      <c r="G425" s="6" t="s">
        <v>36</v>
      </c>
      <c r="H425" s="6" t="s">
        <v>22</v>
      </c>
      <c r="I425" s="8">
        <v>0.5</v>
      </c>
      <c r="J425" s="9">
        <v>5750</v>
      </c>
      <c r="K425" s="10">
        <f t="shared" si="2"/>
        <v>2875</v>
      </c>
      <c r="L425" s="10">
        <f t="shared" si="3"/>
        <v>1581.2500000000002</v>
      </c>
      <c r="M425" s="11">
        <v>0.55000000000000004</v>
      </c>
      <c r="O425" s="13"/>
      <c r="P425" s="12"/>
    </row>
    <row r="426" spans="1:16" ht="15.75" customHeight="1" x14ac:dyDescent="0.35">
      <c r="A426" s="1"/>
      <c r="B426" s="6" t="s">
        <v>23</v>
      </c>
      <c r="C426" s="6">
        <v>1197831</v>
      </c>
      <c r="D426" s="7">
        <v>44502</v>
      </c>
      <c r="E426" s="6" t="s">
        <v>24</v>
      </c>
      <c r="F426" s="6" t="s">
        <v>25</v>
      </c>
      <c r="G426" s="6" t="s">
        <v>36</v>
      </c>
      <c r="H426" s="6" t="s">
        <v>17</v>
      </c>
      <c r="I426" s="8">
        <v>0.4</v>
      </c>
      <c r="J426" s="9">
        <v>7250</v>
      </c>
      <c r="K426" s="10">
        <f t="shared" si="2"/>
        <v>2900</v>
      </c>
      <c r="L426" s="10">
        <f t="shared" si="3"/>
        <v>1160</v>
      </c>
      <c r="M426" s="11">
        <v>0.39999999999999997</v>
      </c>
      <c r="O426" s="13"/>
      <c r="P426" s="12"/>
    </row>
    <row r="427" spans="1:16" ht="15.75" customHeight="1" x14ac:dyDescent="0.35">
      <c r="A427" s="1"/>
      <c r="B427" s="6" t="s">
        <v>23</v>
      </c>
      <c r="C427" s="6">
        <v>1197831</v>
      </c>
      <c r="D427" s="7">
        <v>44502</v>
      </c>
      <c r="E427" s="6" t="s">
        <v>24</v>
      </c>
      <c r="F427" s="6" t="s">
        <v>25</v>
      </c>
      <c r="G427" s="6" t="s">
        <v>36</v>
      </c>
      <c r="H427" s="6" t="s">
        <v>18</v>
      </c>
      <c r="I427" s="8">
        <v>0.4</v>
      </c>
      <c r="J427" s="9">
        <v>7250</v>
      </c>
      <c r="K427" s="10">
        <f t="shared" si="2"/>
        <v>2900</v>
      </c>
      <c r="L427" s="10">
        <f t="shared" si="3"/>
        <v>1160</v>
      </c>
      <c r="M427" s="11">
        <v>0.39999999999999997</v>
      </c>
      <c r="O427" s="13"/>
      <c r="P427" s="12"/>
    </row>
    <row r="428" spans="1:16" ht="15.75" customHeight="1" x14ac:dyDescent="0.35">
      <c r="A428" s="1"/>
      <c r="B428" s="6" t="s">
        <v>23</v>
      </c>
      <c r="C428" s="6">
        <v>1197831</v>
      </c>
      <c r="D428" s="7">
        <v>44502</v>
      </c>
      <c r="E428" s="6" t="s">
        <v>24</v>
      </c>
      <c r="F428" s="6" t="s">
        <v>25</v>
      </c>
      <c r="G428" s="6" t="s">
        <v>36</v>
      </c>
      <c r="H428" s="6" t="s">
        <v>19</v>
      </c>
      <c r="I428" s="8">
        <v>0.65</v>
      </c>
      <c r="J428" s="9">
        <v>6500</v>
      </c>
      <c r="K428" s="10">
        <f t="shared" si="2"/>
        <v>4225</v>
      </c>
      <c r="L428" s="10">
        <f t="shared" si="3"/>
        <v>1689.9999999999998</v>
      </c>
      <c r="M428" s="11">
        <v>0.39999999999999997</v>
      </c>
      <c r="O428" s="13"/>
      <c r="P428" s="12"/>
    </row>
    <row r="429" spans="1:16" ht="15.75" customHeight="1" x14ac:dyDescent="0.35">
      <c r="A429" s="1"/>
      <c r="B429" s="6" t="s">
        <v>23</v>
      </c>
      <c r="C429" s="6">
        <v>1197831</v>
      </c>
      <c r="D429" s="7">
        <v>44502</v>
      </c>
      <c r="E429" s="6" t="s">
        <v>24</v>
      </c>
      <c r="F429" s="6" t="s">
        <v>25</v>
      </c>
      <c r="G429" s="6" t="s">
        <v>36</v>
      </c>
      <c r="H429" s="6" t="s">
        <v>20</v>
      </c>
      <c r="I429" s="8">
        <v>0.65</v>
      </c>
      <c r="J429" s="9">
        <v>5000</v>
      </c>
      <c r="K429" s="10">
        <f t="shared" si="2"/>
        <v>3250</v>
      </c>
      <c r="L429" s="10">
        <f t="shared" si="3"/>
        <v>1625</v>
      </c>
      <c r="M429" s="11">
        <v>0.5</v>
      </c>
      <c r="O429" s="13"/>
      <c r="P429" s="12"/>
    </row>
    <row r="430" spans="1:16" ht="15.75" customHeight="1" x14ac:dyDescent="0.35">
      <c r="A430" s="1"/>
      <c r="B430" s="6" t="s">
        <v>23</v>
      </c>
      <c r="C430" s="6">
        <v>1197831</v>
      </c>
      <c r="D430" s="7">
        <v>44502</v>
      </c>
      <c r="E430" s="6" t="s">
        <v>24</v>
      </c>
      <c r="F430" s="6" t="s">
        <v>25</v>
      </c>
      <c r="G430" s="6" t="s">
        <v>36</v>
      </c>
      <c r="H430" s="6" t="s">
        <v>21</v>
      </c>
      <c r="I430" s="8">
        <v>0.6</v>
      </c>
      <c r="J430" s="9">
        <v>4750</v>
      </c>
      <c r="K430" s="10">
        <f t="shared" si="2"/>
        <v>2850</v>
      </c>
      <c r="L430" s="10">
        <f t="shared" si="3"/>
        <v>997.49999999999989</v>
      </c>
      <c r="M430" s="11">
        <v>0.35</v>
      </c>
      <c r="O430" s="13"/>
      <c r="P430" s="12"/>
    </row>
    <row r="431" spans="1:16" ht="15.75" customHeight="1" x14ac:dyDescent="0.35">
      <c r="A431" s="1"/>
      <c r="B431" s="6" t="s">
        <v>23</v>
      </c>
      <c r="C431" s="6">
        <v>1197831</v>
      </c>
      <c r="D431" s="7">
        <v>44502</v>
      </c>
      <c r="E431" s="6" t="s">
        <v>24</v>
      </c>
      <c r="F431" s="6" t="s">
        <v>25</v>
      </c>
      <c r="G431" s="6" t="s">
        <v>36</v>
      </c>
      <c r="H431" s="6" t="s">
        <v>22</v>
      </c>
      <c r="I431" s="8">
        <v>0.70000000000000007</v>
      </c>
      <c r="J431" s="9">
        <v>6750</v>
      </c>
      <c r="K431" s="10">
        <f t="shared" si="2"/>
        <v>4725</v>
      </c>
      <c r="L431" s="10">
        <f t="shared" si="3"/>
        <v>2598.75</v>
      </c>
      <c r="M431" s="11">
        <v>0.55000000000000004</v>
      </c>
      <c r="O431" s="13"/>
      <c r="P431" s="12"/>
    </row>
    <row r="432" spans="1:16" ht="15.75" customHeight="1" x14ac:dyDescent="0.35">
      <c r="A432" s="1"/>
      <c r="B432" s="6" t="s">
        <v>23</v>
      </c>
      <c r="C432" s="6">
        <v>1197831</v>
      </c>
      <c r="D432" s="7">
        <v>44531</v>
      </c>
      <c r="E432" s="6" t="s">
        <v>24</v>
      </c>
      <c r="F432" s="6" t="s">
        <v>25</v>
      </c>
      <c r="G432" s="6" t="s">
        <v>36</v>
      </c>
      <c r="H432" s="6" t="s">
        <v>17</v>
      </c>
      <c r="I432" s="8">
        <v>0.6</v>
      </c>
      <c r="J432" s="9">
        <v>8250</v>
      </c>
      <c r="K432" s="10">
        <f t="shared" si="2"/>
        <v>4950</v>
      </c>
      <c r="L432" s="10">
        <f t="shared" si="3"/>
        <v>1979.9999999999998</v>
      </c>
      <c r="M432" s="11">
        <v>0.39999999999999997</v>
      </c>
      <c r="O432" s="13"/>
      <c r="P432" s="12"/>
    </row>
    <row r="433" spans="1:17" ht="15.75" customHeight="1" x14ac:dyDescent="0.35">
      <c r="A433" s="1"/>
      <c r="B433" s="6" t="s">
        <v>23</v>
      </c>
      <c r="C433" s="6">
        <v>1197831</v>
      </c>
      <c r="D433" s="7">
        <v>44531</v>
      </c>
      <c r="E433" s="6" t="s">
        <v>24</v>
      </c>
      <c r="F433" s="6" t="s">
        <v>25</v>
      </c>
      <c r="G433" s="6" t="s">
        <v>36</v>
      </c>
      <c r="H433" s="6" t="s">
        <v>18</v>
      </c>
      <c r="I433" s="8">
        <v>0.6</v>
      </c>
      <c r="J433" s="9">
        <v>8250</v>
      </c>
      <c r="K433" s="10">
        <f t="shared" si="2"/>
        <v>4950</v>
      </c>
      <c r="L433" s="10">
        <f t="shared" si="3"/>
        <v>1979.9999999999998</v>
      </c>
      <c r="M433" s="11">
        <v>0.39999999999999997</v>
      </c>
      <c r="O433" s="13"/>
      <c r="P433" s="12"/>
    </row>
    <row r="434" spans="1:17" ht="15.75" customHeight="1" x14ac:dyDescent="0.35">
      <c r="A434" s="1"/>
      <c r="B434" s="6" t="s">
        <v>23</v>
      </c>
      <c r="C434" s="6">
        <v>1197831</v>
      </c>
      <c r="D434" s="7">
        <v>44531</v>
      </c>
      <c r="E434" s="6" t="s">
        <v>24</v>
      </c>
      <c r="F434" s="6" t="s">
        <v>25</v>
      </c>
      <c r="G434" s="6" t="s">
        <v>36</v>
      </c>
      <c r="H434" s="6" t="s">
        <v>19</v>
      </c>
      <c r="I434" s="8">
        <v>0.65</v>
      </c>
      <c r="J434" s="9">
        <v>7250</v>
      </c>
      <c r="K434" s="10">
        <f t="shared" si="2"/>
        <v>4712.5</v>
      </c>
      <c r="L434" s="10">
        <f t="shared" si="3"/>
        <v>1884.9999999999998</v>
      </c>
      <c r="M434" s="11">
        <v>0.39999999999999997</v>
      </c>
      <c r="O434" s="13"/>
      <c r="P434" s="12"/>
    </row>
    <row r="435" spans="1:17" ht="15.75" customHeight="1" x14ac:dyDescent="0.35">
      <c r="A435" s="1"/>
      <c r="B435" s="6" t="s">
        <v>23</v>
      </c>
      <c r="C435" s="6">
        <v>1197831</v>
      </c>
      <c r="D435" s="7">
        <v>44531</v>
      </c>
      <c r="E435" s="6" t="s">
        <v>24</v>
      </c>
      <c r="F435" s="6" t="s">
        <v>25</v>
      </c>
      <c r="G435" s="6" t="s">
        <v>36</v>
      </c>
      <c r="H435" s="6" t="s">
        <v>20</v>
      </c>
      <c r="I435" s="8">
        <v>0.65</v>
      </c>
      <c r="J435" s="9">
        <v>5750</v>
      </c>
      <c r="K435" s="10">
        <f t="shared" si="2"/>
        <v>3737.5</v>
      </c>
      <c r="L435" s="10">
        <f t="shared" si="3"/>
        <v>1868.75</v>
      </c>
      <c r="M435" s="11">
        <v>0.5</v>
      </c>
      <c r="O435" s="13"/>
      <c r="P435" s="12"/>
    </row>
    <row r="436" spans="1:17" ht="15.75" customHeight="1" x14ac:dyDescent="0.35">
      <c r="A436" s="1"/>
      <c r="B436" s="6" t="s">
        <v>23</v>
      </c>
      <c r="C436" s="6">
        <v>1197831</v>
      </c>
      <c r="D436" s="7">
        <v>44531</v>
      </c>
      <c r="E436" s="6" t="s">
        <v>24</v>
      </c>
      <c r="F436" s="6" t="s">
        <v>25</v>
      </c>
      <c r="G436" s="6" t="s">
        <v>36</v>
      </c>
      <c r="H436" s="6" t="s">
        <v>21</v>
      </c>
      <c r="I436" s="8">
        <v>0.6</v>
      </c>
      <c r="J436" s="9">
        <v>5250</v>
      </c>
      <c r="K436" s="10">
        <f t="shared" si="2"/>
        <v>3150</v>
      </c>
      <c r="L436" s="10">
        <f t="shared" si="3"/>
        <v>1102.5</v>
      </c>
      <c r="M436" s="11">
        <v>0.35</v>
      </c>
      <c r="O436" s="13"/>
      <c r="P436" s="12"/>
    </row>
    <row r="437" spans="1:17" ht="15.75" customHeight="1" x14ac:dyDescent="0.35">
      <c r="A437" s="1"/>
      <c r="B437" s="6" t="s">
        <v>23</v>
      </c>
      <c r="C437" s="6">
        <v>1197831</v>
      </c>
      <c r="D437" s="7">
        <v>44531</v>
      </c>
      <c r="E437" s="6" t="s">
        <v>24</v>
      </c>
      <c r="F437" s="6" t="s">
        <v>25</v>
      </c>
      <c r="G437" s="6" t="s">
        <v>36</v>
      </c>
      <c r="H437" s="6" t="s">
        <v>22</v>
      </c>
      <c r="I437" s="8">
        <v>0.70000000000000007</v>
      </c>
      <c r="J437" s="9">
        <v>7750</v>
      </c>
      <c r="K437" s="10">
        <f t="shared" si="2"/>
        <v>5425.0000000000009</v>
      </c>
      <c r="L437" s="10">
        <f t="shared" si="3"/>
        <v>2983.7500000000009</v>
      </c>
      <c r="M437" s="11">
        <v>0.55000000000000004</v>
      </c>
      <c r="O437" s="13"/>
      <c r="P437" s="12"/>
    </row>
    <row r="438" spans="1:17" ht="15.75" customHeight="1" x14ac:dyDescent="0.35">
      <c r="A438" s="1"/>
      <c r="B438" s="6" t="s">
        <v>14</v>
      </c>
      <c r="C438" s="6">
        <v>1185732</v>
      </c>
      <c r="D438" s="7">
        <v>44203</v>
      </c>
      <c r="E438" s="6" t="s">
        <v>15</v>
      </c>
      <c r="F438" s="6" t="s">
        <v>37</v>
      </c>
      <c r="G438" s="6" t="s">
        <v>38</v>
      </c>
      <c r="H438" s="6" t="s">
        <v>17</v>
      </c>
      <c r="I438" s="8">
        <v>0.45</v>
      </c>
      <c r="J438" s="9">
        <v>4250</v>
      </c>
      <c r="K438" s="10">
        <f t="shared" si="2"/>
        <v>1912.5</v>
      </c>
      <c r="L438" s="10">
        <f t="shared" si="3"/>
        <v>1051.875</v>
      </c>
      <c r="M438" s="11">
        <v>0.55000000000000004</v>
      </c>
      <c r="O438" s="14"/>
      <c r="P438" s="12"/>
      <c r="Q438" s="15"/>
    </row>
    <row r="439" spans="1:17" ht="15.75" customHeight="1" x14ac:dyDescent="0.35">
      <c r="A439" s="1"/>
      <c r="B439" s="6" t="s">
        <v>14</v>
      </c>
      <c r="C439" s="6">
        <v>1185732</v>
      </c>
      <c r="D439" s="7">
        <v>44203</v>
      </c>
      <c r="E439" s="6" t="s">
        <v>15</v>
      </c>
      <c r="F439" s="6" t="s">
        <v>37</v>
      </c>
      <c r="G439" s="6" t="s">
        <v>38</v>
      </c>
      <c r="H439" s="6" t="s">
        <v>18</v>
      </c>
      <c r="I439" s="8">
        <v>0.45</v>
      </c>
      <c r="J439" s="9">
        <v>2250</v>
      </c>
      <c r="K439" s="10">
        <f t="shared" si="2"/>
        <v>1012.5</v>
      </c>
      <c r="L439" s="10">
        <f t="shared" si="3"/>
        <v>354.375</v>
      </c>
      <c r="M439" s="11">
        <v>0.35</v>
      </c>
      <c r="O439" s="14"/>
      <c r="P439" s="12"/>
      <c r="Q439" s="15"/>
    </row>
    <row r="440" spans="1:17" ht="15.75" customHeight="1" x14ac:dyDescent="0.35">
      <c r="A440" s="1"/>
      <c r="B440" s="6" t="s">
        <v>14</v>
      </c>
      <c r="C440" s="6">
        <v>1185732</v>
      </c>
      <c r="D440" s="7">
        <v>44203</v>
      </c>
      <c r="E440" s="6" t="s">
        <v>15</v>
      </c>
      <c r="F440" s="6" t="s">
        <v>37</v>
      </c>
      <c r="G440" s="6" t="s">
        <v>38</v>
      </c>
      <c r="H440" s="6" t="s">
        <v>19</v>
      </c>
      <c r="I440" s="8">
        <v>0.35000000000000003</v>
      </c>
      <c r="J440" s="9">
        <v>2250</v>
      </c>
      <c r="K440" s="10">
        <f t="shared" si="2"/>
        <v>787.50000000000011</v>
      </c>
      <c r="L440" s="10">
        <f t="shared" si="3"/>
        <v>315</v>
      </c>
      <c r="M440" s="11">
        <v>0.39999999999999997</v>
      </c>
      <c r="O440" s="14"/>
      <c r="P440" s="12"/>
      <c r="Q440" s="15"/>
    </row>
    <row r="441" spans="1:17" ht="15.75" customHeight="1" x14ac:dyDescent="0.35">
      <c r="A441" s="1"/>
      <c r="B441" s="6" t="s">
        <v>14</v>
      </c>
      <c r="C441" s="6">
        <v>1185732</v>
      </c>
      <c r="D441" s="7">
        <v>44203</v>
      </c>
      <c r="E441" s="6" t="s">
        <v>15</v>
      </c>
      <c r="F441" s="6" t="s">
        <v>37</v>
      </c>
      <c r="G441" s="6" t="s">
        <v>38</v>
      </c>
      <c r="H441" s="6" t="s">
        <v>20</v>
      </c>
      <c r="I441" s="8">
        <v>0.4</v>
      </c>
      <c r="J441" s="9">
        <v>750</v>
      </c>
      <c r="K441" s="10">
        <f t="shared" si="2"/>
        <v>300</v>
      </c>
      <c r="L441" s="10">
        <f t="shared" si="3"/>
        <v>119.99999999999999</v>
      </c>
      <c r="M441" s="11">
        <v>0.39999999999999997</v>
      </c>
      <c r="O441" s="14"/>
      <c r="P441" s="12"/>
      <c r="Q441" s="15"/>
    </row>
    <row r="442" spans="1:17" ht="15.75" customHeight="1" x14ac:dyDescent="0.35">
      <c r="A442" s="1"/>
      <c r="B442" s="6" t="s">
        <v>14</v>
      </c>
      <c r="C442" s="6">
        <v>1185732</v>
      </c>
      <c r="D442" s="7">
        <v>44203</v>
      </c>
      <c r="E442" s="6" t="s">
        <v>15</v>
      </c>
      <c r="F442" s="6" t="s">
        <v>37</v>
      </c>
      <c r="G442" s="6" t="s">
        <v>38</v>
      </c>
      <c r="H442" s="6" t="s">
        <v>21</v>
      </c>
      <c r="I442" s="8">
        <v>0.54999999999999993</v>
      </c>
      <c r="J442" s="9">
        <v>1250</v>
      </c>
      <c r="K442" s="10">
        <f t="shared" si="2"/>
        <v>687.49999999999989</v>
      </c>
      <c r="L442" s="10">
        <f t="shared" si="3"/>
        <v>240.62499999999994</v>
      </c>
      <c r="M442" s="11">
        <v>0.35</v>
      </c>
      <c r="O442" s="14"/>
      <c r="P442" s="12"/>
      <c r="Q442" s="15"/>
    </row>
    <row r="443" spans="1:17" ht="15.75" customHeight="1" x14ac:dyDescent="0.35">
      <c r="A443" s="1"/>
      <c r="B443" s="6" t="s">
        <v>14</v>
      </c>
      <c r="C443" s="6">
        <v>1185732</v>
      </c>
      <c r="D443" s="7">
        <v>44203</v>
      </c>
      <c r="E443" s="6" t="s">
        <v>15</v>
      </c>
      <c r="F443" s="6" t="s">
        <v>37</v>
      </c>
      <c r="G443" s="6" t="s">
        <v>38</v>
      </c>
      <c r="H443" s="6" t="s">
        <v>22</v>
      </c>
      <c r="I443" s="8">
        <v>0.45</v>
      </c>
      <c r="J443" s="9">
        <v>2250</v>
      </c>
      <c r="K443" s="10">
        <f t="shared" si="2"/>
        <v>1012.5</v>
      </c>
      <c r="L443" s="10">
        <f t="shared" si="3"/>
        <v>303.75</v>
      </c>
      <c r="M443" s="11">
        <v>0.3</v>
      </c>
      <c r="O443" s="14"/>
      <c r="P443" s="12"/>
      <c r="Q443" s="15"/>
    </row>
    <row r="444" spans="1:17" ht="15.75" customHeight="1" x14ac:dyDescent="0.35">
      <c r="A444" s="1"/>
      <c r="B444" s="6" t="s">
        <v>14</v>
      </c>
      <c r="C444" s="6">
        <v>1185732</v>
      </c>
      <c r="D444" s="7">
        <v>44232</v>
      </c>
      <c r="E444" s="6" t="s">
        <v>15</v>
      </c>
      <c r="F444" s="6" t="s">
        <v>37</v>
      </c>
      <c r="G444" s="6" t="s">
        <v>38</v>
      </c>
      <c r="H444" s="6" t="s">
        <v>17</v>
      </c>
      <c r="I444" s="8">
        <v>0.45</v>
      </c>
      <c r="J444" s="9">
        <v>4750</v>
      </c>
      <c r="K444" s="10">
        <f t="shared" si="2"/>
        <v>2137.5</v>
      </c>
      <c r="L444" s="10">
        <f t="shared" si="3"/>
        <v>1175.625</v>
      </c>
      <c r="M444" s="11">
        <v>0.55000000000000004</v>
      </c>
      <c r="O444" s="14"/>
      <c r="P444" s="12"/>
      <c r="Q444" s="15"/>
    </row>
    <row r="445" spans="1:17" ht="15.75" customHeight="1" x14ac:dyDescent="0.35">
      <c r="A445" s="1"/>
      <c r="B445" s="6" t="s">
        <v>14</v>
      </c>
      <c r="C445" s="6">
        <v>1185732</v>
      </c>
      <c r="D445" s="7">
        <v>44232</v>
      </c>
      <c r="E445" s="6" t="s">
        <v>15</v>
      </c>
      <c r="F445" s="6" t="s">
        <v>37</v>
      </c>
      <c r="G445" s="6" t="s">
        <v>38</v>
      </c>
      <c r="H445" s="6" t="s">
        <v>18</v>
      </c>
      <c r="I445" s="8">
        <v>0.45</v>
      </c>
      <c r="J445" s="9">
        <v>1250</v>
      </c>
      <c r="K445" s="10">
        <f t="shared" si="2"/>
        <v>562.5</v>
      </c>
      <c r="L445" s="10">
        <f t="shared" si="3"/>
        <v>196.875</v>
      </c>
      <c r="M445" s="11">
        <v>0.35</v>
      </c>
      <c r="O445" s="14"/>
      <c r="P445" s="12"/>
      <c r="Q445" s="15"/>
    </row>
    <row r="446" spans="1:17" ht="15.75" customHeight="1" x14ac:dyDescent="0.35">
      <c r="A446" s="1"/>
      <c r="B446" s="6" t="s">
        <v>14</v>
      </c>
      <c r="C446" s="6">
        <v>1185732</v>
      </c>
      <c r="D446" s="7">
        <v>44232</v>
      </c>
      <c r="E446" s="6" t="s">
        <v>15</v>
      </c>
      <c r="F446" s="6" t="s">
        <v>37</v>
      </c>
      <c r="G446" s="6" t="s">
        <v>38</v>
      </c>
      <c r="H446" s="6" t="s">
        <v>19</v>
      </c>
      <c r="I446" s="8">
        <v>0.35000000000000003</v>
      </c>
      <c r="J446" s="9">
        <v>1750</v>
      </c>
      <c r="K446" s="10">
        <f t="shared" si="2"/>
        <v>612.50000000000011</v>
      </c>
      <c r="L446" s="10">
        <f t="shared" si="3"/>
        <v>245.00000000000003</v>
      </c>
      <c r="M446" s="11">
        <v>0.39999999999999997</v>
      </c>
      <c r="O446" s="14"/>
      <c r="P446" s="12"/>
      <c r="Q446" s="15"/>
    </row>
    <row r="447" spans="1:17" ht="15.75" customHeight="1" x14ac:dyDescent="0.35">
      <c r="A447" s="1"/>
      <c r="B447" s="6" t="s">
        <v>14</v>
      </c>
      <c r="C447" s="6">
        <v>1185732</v>
      </c>
      <c r="D447" s="7">
        <v>44232</v>
      </c>
      <c r="E447" s="6" t="s">
        <v>15</v>
      </c>
      <c r="F447" s="6" t="s">
        <v>37</v>
      </c>
      <c r="G447" s="6" t="s">
        <v>38</v>
      </c>
      <c r="H447" s="6" t="s">
        <v>20</v>
      </c>
      <c r="I447" s="8">
        <v>0.4</v>
      </c>
      <c r="J447" s="9">
        <v>500</v>
      </c>
      <c r="K447" s="10">
        <f t="shared" si="2"/>
        <v>200</v>
      </c>
      <c r="L447" s="10">
        <f t="shared" si="3"/>
        <v>80</v>
      </c>
      <c r="M447" s="11">
        <v>0.39999999999999997</v>
      </c>
      <c r="O447" s="14"/>
      <c r="P447" s="12"/>
      <c r="Q447" s="15"/>
    </row>
    <row r="448" spans="1:17" ht="15.75" customHeight="1" x14ac:dyDescent="0.35">
      <c r="A448" s="1"/>
      <c r="B448" s="6" t="s">
        <v>14</v>
      </c>
      <c r="C448" s="6">
        <v>1185732</v>
      </c>
      <c r="D448" s="7">
        <v>44232</v>
      </c>
      <c r="E448" s="6" t="s">
        <v>15</v>
      </c>
      <c r="F448" s="6" t="s">
        <v>37</v>
      </c>
      <c r="G448" s="6" t="s">
        <v>38</v>
      </c>
      <c r="H448" s="6" t="s">
        <v>21</v>
      </c>
      <c r="I448" s="8">
        <v>0.54999999999999993</v>
      </c>
      <c r="J448" s="9">
        <v>1250</v>
      </c>
      <c r="K448" s="10">
        <f t="shared" si="2"/>
        <v>687.49999999999989</v>
      </c>
      <c r="L448" s="10">
        <f t="shared" si="3"/>
        <v>240.62499999999994</v>
      </c>
      <c r="M448" s="11">
        <v>0.35</v>
      </c>
      <c r="O448" s="14"/>
      <c r="P448" s="12"/>
      <c r="Q448" s="15"/>
    </row>
    <row r="449" spans="1:17" ht="15.75" customHeight="1" x14ac:dyDescent="0.35">
      <c r="A449" s="1"/>
      <c r="B449" s="6" t="s">
        <v>14</v>
      </c>
      <c r="C449" s="6">
        <v>1185732</v>
      </c>
      <c r="D449" s="7">
        <v>44232</v>
      </c>
      <c r="E449" s="6" t="s">
        <v>15</v>
      </c>
      <c r="F449" s="6" t="s">
        <v>37</v>
      </c>
      <c r="G449" s="6" t="s">
        <v>38</v>
      </c>
      <c r="H449" s="6" t="s">
        <v>22</v>
      </c>
      <c r="I449" s="8">
        <v>0.45</v>
      </c>
      <c r="J449" s="9">
        <v>2250</v>
      </c>
      <c r="K449" s="10">
        <f t="shared" si="2"/>
        <v>1012.5</v>
      </c>
      <c r="L449" s="10">
        <f t="shared" si="3"/>
        <v>303.75</v>
      </c>
      <c r="M449" s="11">
        <v>0.3</v>
      </c>
      <c r="O449" s="14"/>
      <c r="P449" s="12"/>
      <c r="Q449" s="15"/>
    </row>
    <row r="450" spans="1:17" ht="15.75" customHeight="1" x14ac:dyDescent="0.35">
      <c r="A450" s="1"/>
      <c r="B450" s="6" t="s">
        <v>14</v>
      </c>
      <c r="C450" s="6">
        <v>1185732</v>
      </c>
      <c r="D450" s="7">
        <v>44258</v>
      </c>
      <c r="E450" s="6" t="s">
        <v>15</v>
      </c>
      <c r="F450" s="6" t="s">
        <v>37</v>
      </c>
      <c r="G450" s="6" t="s">
        <v>38</v>
      </c>
      <c r="H450" s="6" t="s">
        <v>17</v>
      </c>
      <c r="I450" s="8">
        <v>0.5</v>
      </c>
      <c r="J450" s="9">
        <v>4450</v>
      </c>
      <c r="K450" s="10">
        <f t="shared" si="2"/>
        <v>2225</v>
      </c>
      <c r="L450" s="10">
        <f t="shared" si="3"/>
        <v>1223.75</v>
      </c>
      <c r="M450" s="11">
        <v>0.55000000000000004</v>
      </c>
      <c r="O450" s="14"/>
      <c r="P450" s="12"/>
      <c r="Q450" s="15"/>
    </row>
    <row r="451" spans="1:17" ht="15.75" customHeight="1" x14ac:dyDescent="0.35">
      <c r="A451" s="1"/>
      <c r="B451" s="6" t="s">
        <v>14</v>
      </c>
      <c r="C451" s="6">
        <v>1185732</v>
      </c>
      <c r="D451" s="7">
        <v>44258</v>
      </c>
      <c r="E451" s="6" t="s">
        <v>15</v>
      </c>
      <c r="F451" s="6" t="s">
        <v>37</v>
      </c>
      <c r="G451" s="6" t="s">
        <v>38</v>
      </c>
      <c r="H451" s="6" t="s">
        <v>18</v>
      </c>
      <c r="I451" s="8">
        <v>0.5</v>
      </c>
      <c r="J451" s="9">
        <v>1500</v>
      </c>
      <c r="K451" s="10">
        <f t="shared" si="2"/>
        <v>750</v>
      </c>
      <c r="L451" s="10">
        <f t="shared" si="3"/>
        <v>262.5</v>
      </c>
      <c r="M451" s="11">
        <v>0.35</v>
      </c>
      <c r="O451" s="14"/>
      <c r="P451" s="12"/>
      <c r="Q451" s="15"/>
    </row>
    <row r="452" spans="1:17" ht="15.75" customHeight="1" x14ac:dyDescent="0.35">
      <c r="A452" s="1"/>
      <c r="B452" s="6" t="s">
        <v>14</v>
      </c>
      <c r="C452" s="6">
        <v>1185732</v>
      </c>
      <c r="D452" s="7">
        <v>44258</v>
      </c>
      <c r="E452" s="6" t="s">
        <v>15</v>
      </c>
      <c r="F452" s="6" t="s">
        <v>37</v>
      </c>
      <c r="G452" s="6" t="s">
        <v>38</v>
      </c>
      <c r="H452" s="6" t="s">
        <v>19</v>
      </c>
      <c r="I452" s="8">
        <v>0.4</v>
      </c>
      <c r="J452" s="9">
        <v>1750</v>
      </c>
      <c r="K452" s="10">
        <f t="shared" si="2"/>
        <v>700</v>
      </c>
      <c r="L452" s="10">
        <f t="shared" si="3"/>
        <v>280</v>
      </c>
      <c r="M452" s="11">
        <v>0.39999999999999997</v>
      </c>
      <c r="O452" s="14"/>
      <c r="P452" s="12"/>
      <c r="Q452" s="15"/>
    </row>
    <row r="453" spans="1:17" ht="15.75" customHeight="1" x14ac:dyDescent="0.35">
      <c r="A453" s="1"/>
      <c r="B453" s="6" t="s">
        <v>14</v>
      </c>
      <c r="C453" s="6">
        <v>1185732</v>
      </c>
      <c r="D453" s="7">
        <v>44258</v>
      </c>
      <c r="E453" s="6" t="s">
        <v>15</v>
      </c>
      <c r="F453" s="6" t="s">
        <v>37</v>
      </c>
      <c r="G453" s="6" t="s">
        <v>38</v>
      </c>
      <c r="H453" s="6" t="s">
        <v>20</v>
      </c>
      <c r="I453" s="8">
        <v>0.45</v>
      </c>
      <c r="J453" s="9">
        <v>250</v>
      </c>
      <c r="K453" s="10">
        <f t="shared" si="2"/>
        <v>112.5</v>
      </c>
      <c r="L453" s="10">
        <f t="shared" si="3"/>
        <v>44.999999999999993</v>
      </c>
      <c r="M453" s="11">
        <v>0.39999999999999997</v>
      </c>
      <c r="O453" s="14"/>
      <c r="P453" s="12"/>
      <c r="Q453" s="15"/>
    </row>
    <row r="454" spans="1:17" ht="15.75" customHeight="1" x14ac:dyDescent="0.35">
      <c r="A454" s="1"/>
      <c r="B454" s="6" t="s">
        <v>14</v>
      </c>
      <c r="C454" s="6">
        <v>1185732</v>
      </c>
      <c r="D454" s="7">
        <v>44258</v>
      </c>
      <c r="E454" s="6" t="s">
        <v>15</v>
      </c>
      <c r="F454" s="6" t="s">
        <v>37</v>
      </c>
      <c r="G454" s="6" t="s">
        <v>38</v>
      </c>
      <c r="H454" s="6" t="s">
        <v>21</v>
      </c>
      <c r="I454" s="8">
        <v>0.6</v>
      </c>
      <c r="J454" s="9">
        <v>750</v>
      </c>
      <c r="K454" s="10">
        <f t="shared" si="2"/>
        <v>450</v>
      </c>
      <c r="L454" s="10">
        <f t="shared" si="3"/>
        <v>135</v>
      </c>
      <c r="M454" s="11">
        <v>0.3</v>
      </c>
      <c r="O454" s="14"/>
      <c r="P454" s="12"/>
      <c r="Q454" s="15"/>
    </row>
    <row r="455" spans="1:17" ht="15.75" customHeight="1" x14ac:dyDescent="0.35">
      <c r="A455" s="1"/>
      <c r="B455" s="6" t="s">
        <v>14</v>
      </c>
      <c r="C455" s="6">
        <v>1185732</v>
      </c>
      <c r="D455" s="7">
        <v>44258</v>
      </c>
      <c r="E455" s="6" t="s">
        <v>15</v>
      </c>
      <c r="F455" s="6" t="s">
        <v>37</v>
      </c>
      <c r="G455" s="6" t="s">
        <v>38</v>
      </c>
      <c r="H455" s="6" t="s">
        <v>22</v>
      </c>
      <c r="I455" s="8">
        <v>0.5</v>
      </c>
      <c r="J455" s="9">
        <v>1750</v>
      </c>
      <c r="K455" s="10">
        <f t="shared" si="2"/>
        <v>875</v>
      </c>
      <c r="L455" s="10">
        <f t="shared" si="3"/>
        <v>218.75</v>
      </c>
      <c r="M455" s="11">
        <v>0.25</v>
      </c>
      <c r="O455" s="14"/>
      <c r="P455" s="12"/>
      <c r="Q455" s="15"/>
    </row>
    <row r="456" spans="1:17" ht="15.75" customHeight="1" x14ac:dyDescent="0.35">
      <c r="A456" s="1"/>
      <c r="B456" s="6" t="s">
        <v>14</v>
      </c>
      <c r="C456" s="6">
        <v>1185732</v>
      </c>
      <c r="D456" s="7">
        <v>44290</v>
      </c>
      <c r="E456" s="6" t="s">
        <v>15</v>
      </c>
      <c r="F456" s="6" t="s">
        <v>37</v>
      </c>
      <c r="G456" s="6" t="s">
        <v>38</v>
      </c>
      <c r="H456" s="6" t="s">
        <v>17</v>
      </c>
      <c r="I456" s="8">
        <v>0.5</v>
      </c>
      <c r="J456" s="9">
        <v>4500</v>
      </c>
      <c r="K456" s="10">
        <f t="shared" si="2"/>
        <v>2250</v>
      </c>
      <c r="L456" s="10">
        <f t="shared" si="3"/>
        <v>1125</v>
      </c>
      <c r="M456" s="11">
        <v>0.5</v>
      </c>
      <c r="O456" s="14"/>
      <c r="P456" s="12"/>
      <c r="Q456" s="15"/>
    </row>
    <row r="457" spans="1:17" ht="15.75" customHeight="1" x14ac:dyDescent="0.35">
      <c r="A457" s="1"/>
      <c r="B457" s="6" t="s">
        <v>14</v>
      </c>
      <c r="C457" s="6">
        <v>1185732</v>
      </c>
      <c r="D457" s="7">
        <v>44290</v>
      </c>
      <c r="E457" s="6" t="s">
        <v>15</v>
      </c>
      <c r="F457" s="6" t="s">
        <v>37</v>
      </c>
      <c r="G457" s="6" t="s">
        <v>38</v>
      </c>
      <c r="H457" s="6" t="s">
        <v>18</v>
      </c>
      <c r="I457" s="8">
        <v>0.5</v>
      </c>
      <c r="J457" s="9">
        <v>1500</v>
      </c>
      <c r="K457" s="10">
        <f t="shared" si="2"/>
        <v>750</v>
      </c>
      <c r="L457" s="10">
        <f t="shared" si="3"/>
        <v>225</v>
      </c>
      <c r="M457" s="11">
        <v>0.3</v>
      </c>
      <c r="O457" s="14"/>
      <c r="P457" s="12"/>
      <c r="Q457" s="15"/>
    </row>
    <row r="458" spans="1:17" ht="15.75" customHeight="1" x14ac:dyDescent="0.35">
      <c r="A458" s="1"/>
      <c r="B458" s="6" t="s">
        <v>14</v>
      </c>
      <c r="C458" s="6">
        <v>1185732</v>
      </c>
      <c r="D458" s="7">
        <v>44290</v>
      </c>
      <c r="E458" s="6" t="s">
        <v>15</v>
      </c>
      <c r="F458" s="6" t="s">
        <v>37</v>
      </c>
      <c r="G458" s="6" t="s">
        <v>38</v>
      </c>
      <c r="H458" s="6" t="s">
        <v>19</v>
      </c>
      <c r="I458" s="8">
        <v>0.4</v>
      </c>
      <c r="J458" s="9">
        <v>1500</v>
      </c>
      <c r="K458" s="10">
        <f t="shared" si="2"/>
        <v>600</v>
      </c>
      <c r="L458" s="10">
        <f t="shared" si="3"/>
        <v>210</v>
      </c>
      <c r="M458" s="11">
        <v>0.35</v>
      </c>
      <c r="O458" s="14"/>
      <c r="P458" s="12"/>
      <c r="Q458" s="15"/>
    </row>
    <row r="459" spans="1:17" ht="15.75" customHeight="1" x14ac:dyDescent="0.35">
      <c r="A459" s="1"/>
      <c r="B459" s="6" t="s">
        <v>14</v>
      </c>
      <c r="C459" s="6">
        <v>1185732</v>
      </c>
      <c r="D459" s="7">
        <v>44290</v>
      </c>
      <c r="E459" s="6" t="s">
        <v>15</v>
      </c>
      <c r="F459" s="6" t="s">
        <v>37</v>
      </c>
      <c r="G459" s="6" t="s">
        <v>38</v>
      </c>
      <c r="H459" s="6" t="s">
        <v>20</v>
      </c>
      <c r="I459" s="8">
        <v>0.45</v>
      </c>
      <c r="J459" s="9">
        <v>750</v>
      </c>
      <c r="K459" s="10">
        <f t="shared" si="2"/>
        <v>337.5</v>
      </c>
      <c r="L459" s="10">
        <f t="shared" si="3"/>
        <v>118.12499999999999</v>
      </c>
      <c r="M459" s="11">
        <v>0.35</v>
      </c>
      <c r="O459" s="14"/>
      <c r="P459" s="12"/>
      <c r="Q459" s="15"/>
    </row>
    <row r="460" spans="1:17" ht="15.75" customHeight="1" x14ac:dyDescent="0.35">
      <c r="A460" s="1"/>
      <c r="B460" s="6" t="s">
        <v>14</v>
      </c>
      <c r="C460" s="6">
        <v>1185732</v>
      </c>
      <c r="D460" s="7">
        <v>44290</v>
      </c>
      <c r="E460" s="6" t="s">
        <v>15</v>
      </c>
      <c r="F460" s="6" t="s">
        <v>37</v>
      </c>
      <c r="G460" s="6" t="s">
        <v>38</v>
      </c>
      <c r="H460" s="6" t="s">
        <v>21</v>
      </c>
      <c r="I460" s="8">
        <v>0.6</v>
      </c>
      <c r="J460" s="9">
        <v>750</v>
      </c>
      <c r="K460" s="10">
        <f t="shared" si="2"/>
        <v>450</v>
      </c>
      <c r="L460" s="10">
        <f t="shared" si="3"/>
        <v>135</v>
      </c>
      <c r="M460" s="11">
        <v>0.3</v>
      </c>
      <c r="O460" s="14"/>
      <c r="P460" s="12"/>
      <c r="Q460" s="15"/>
    </row>
    <row r="461" spans="1:17" ht="15.75" customHeight="1" x14ac:dyDescent="0.35">
      <c r="A461" s="1"/>
      <c r="B461" s="6" t="s">
        <v>14</v>
      </c>
      <c r="C461" s="6">
        <v>1185732</v>
      </c>
      <c r="D461" s="7">
        <v>44290</v>
      </c>
      <c r="E461" s="6" t="s">
        <v>15</v>
      </c>
      <c r="F461" s="6" t="s">
        <v>37</v>
      </c>
      <c r="G461" s="6" t="s">
        <v>38</v>
      </c>
      <c r="H461" s="6" t="s">
        <v>22</v>
      </c>
      <c r="I461" s="8">
        <v>0.5</v>
      </c>
      <c r="J461" s="9">
        <v>2000</v>
      </c>
      <c r="K461" s="10">
        <f t="shared" si="2"/>
        <v>1000</v>
      </c>
      <c r="L461" s="10">
        <f t="shared" si="3"/>
        <v>250</v>
      </c>
      <c r="M461" s="11">
        <v>0.25</v>
      </c>
      <c r="O461" s="14"/>
      <c r="P461" s="12"/>
      <c r="Q461" s="15"/>
    </row>
    <row r="462" spans="1:17" ht="15.75" customHeight="1" x14ac:dyDescent="0.35">
      <c r="A462" s="1"/>
      <c r="B462" s="6" t="s">
        <v>14</v>
      </c>
      <c r="C462" s="6">
        <v>1185732</v>
      </c>
      <c r="D462" s="7">
        <v>44319</v>
      </c>
      <c r="E462" s="6" t="s">
        <v>15</v>
      </c>
      <c r="F462" s="6" t="s">
        <v>37</v>
      </c>
      <c r="G462" s="6" t="s">
        <v>38</v>
      </c>
      <c r="H462" s="6" t="s">
        <v>17</v>
      </c>
      <c r="I462" s="8">
        <v>0.6</v>
      </c>
      <c r="J462" s="9">
        <v>4700</v>
      </c>
      <c r="K462" s="10">
        <f t="shared" si="2"/>
        <v>2820</v>
      </c>
      <c r="L462" s="10">
        <f t="shared" si="3"/>
        <v>1410</v>
      </c>
      <c r="M462" s="11">
        <v>0.5</v>
      </c>
      <c r="O462" s="14"/>
      <c r="P462" s="12"/>
      <c r="Q462" s="15"/>
    </row>
    <row r="463" spans="1:17" ht="15.75" customHeight="1" x14ac:dyDescent="0.35">
      <c r="A463" s="1"/>
      <c r="B463" s="6" t="s">
        <v>14</v>
      </c>
      <c r="C463" s="6">
        <v>1185732</v>
      </c>
      <c r="D463" s="7">
        <v>44319</v>
      </c>
      <c r="E463" s="6" t="s">
        <v>15</v>
      </c>
      <c r="F463" s="6" t="s">
        <v>37</v>
      </c>
      <c r="G463" s="6" t="s">
        <v>38</v>
      </c>
      <c r="H463" s="6" t="s">
        <v>18</v>
      </c>
      <c r="I463" s="8">
        <v>0.60000000000000009</v>
      </c>
      <c r="J463" s="9">
        <v>1750</v>
      </c>
      <c r="K463" s="10">
        <f t="shared" si="2"/>
        <v>1050.0000000000002</v>
      </c>
      <c r="L463" s="10">
        <f t="shared" si="3"/>
        <v>315.00000000000006</v>
      </c>
      <c r="M463" s="11">
        <v>0.3</v>
      </c>
      <c r="O463" s="14"/>
      <c r="P463" s="12"/>
      <c r="Q463" s="15"/>
    </row>
    <row r="464" spans="1:17" ht="15.75" customHeight="1" x14ac:dyDescent="0.35">
      <c r="A464" s="1"/>
      <c r="B464" s="6" t="s">
        <v>14</v>
      </c>
      <c r="C464" s="6">
        <v>1185732</v>
      </c>
      <c r="D464" s="7">
        <v>44319</v>
      </c>
      <c r="E464" s="6" t="s">
        <v>15</v>
      </c>
      <c r="F464" s="6" t="s">
        <v>37</v>
      </c>
      <c r="G464" s="6" t="s">
        <v>38</v>
      </c>
      <c r="H464" s="6" t="s">
        <v>19</v>
      </c>
      <c r="I464" s="8">
        <v>0.55000000000000004</v>
      </c>
      <c r="J464" s="9">
        <v>1500</v>
      </c>
      <c r="K464" s="10">
        <f t="shared" si="2"/>
        <v>825.00000000000011</v>
      </c>
      <c r="L464" s="10">
        <f t="shared" si="3"/>
        <v>288.75</v>
      </c>
      <c r="M464" s="11">
        <v>0.35</v>
      </c>
      <c r="O464" s="14"/>
      <c r="P464" s="12"/>
      <c r="Q464" s="15"/>
    </row>
    <row r="465" spans="1:17" ht="15.75" customHeight="1" x14ac:dyDescent="0.35">
      <c r="A465" s="1"/>
      <c r="B465" s="6" t="s">
        <v>14</v>
      </c>
      <c r="C465" s="6">
        <v>1185732</v>
      </c>
      <c r="D465" s="7">
        <v>44319</v>
      </c>
      <c r="E465" s="6" t="s">
        <v>15</v>
      </c>
      <c r="F465" s="6" t="s">
        <v>37</v>
      </c>
      <c r="G465" s="6" t="s">
        <v>38</v>
      </c>
      <c r="H465" s="6" t="s">
        <v>20</v>
      </c>
      <c r="I465" s="8">
        <v>0.55000000000000004</v>
      </c>
      <c r="J465" s="9">
        <v>1000</v>
      </c>
      <c r="K465" s="10">
        <f t="shared" si="2"/>
        <v>550</v>
      </c>
      <c r="L465" s="10">
        <f t="shared" si="3"/>
        <v>192.5</v>
      </c>
      <c r="M465" s="11">
        <v>0.35</v>
      </c>
      <c r="O465" s="14"/>
      <c r="P465" s="12"/>
      <c r="Q465" s="15"/>
    </row>
    <row r="466" spans="1:17" ht="15.75" customHeight="1" x14ac:dyDescent="0.35">
      <c r="A466" s="1"/>
      <c r="B466" s="6" t="s">
        <v>14</v>
      </c>
      <c r="C466" s="6">
        <v>1185732</v>
      </c>
      <c r="D466" s="7">
        <v>44319</v>
      </c>
      <c r="E466" s="6" t="s">
        <v>15</v>
      </c>
      <c r="F466" s="6" t="s">
        <v>37</v>
      </c>
      <c r="G466" s="6" t="s">
        <v>38</v>
      </c>
      <c r="H466" s="6" t="s">
        <v>21</v>
      </c>
      <c r="I466" s="8">
        <v>0.65</v>
      </c>
      <c r="J466" s="9">
        <v>1250</v>
      </c>
      <c r="K466" s="10">
        <f t="shared" si="2"/>
        <v>812.5</v>
      </c>
      <c r="L466" s="10">
        <f t="shared" si="3"/>
        <v>243.75</v>
      </c>
      <c r="M466" s="11">
        <v>0.3</v>
      </c>
      <c r="O466" s="14"/>
      <c r="P466" s="12"/>
      <c r="Q466" s="15"/>
    </row>
    <row r="467" spans="1:17" ht="15.75" customHeight="1" x14ac:dyDescent="0.35">
      <c r="A467" s="1"/>
      <c r="B467" s="6" t="s">
        <v>14</v>
      </c>
      <c r="C467" s="6">
        <v>1185732</v>
      </c>
      <c r="D467" s="7">
        <v>44319</v>
      </c>
      <c r="E467" s="6" t="s">
        <v>15</v>
      </c>
      <c r="F467" s="6" t="s">
        <v>37</v>
      </c>
      <c r="G467" s="6" t="s">
        <v>38</v>
      </c>
      <c r="H467" s="6" t="s">
        <v>22</v>
      </c>
      <c r="I467" s="8">
        <v>0.70000000000000007</v>
      </c>
      <c r="J467" s="9">
        <v>2500</v>
      </c>
      <c r="K467" s="10">
        <f t="shared" si="2"/>
        <v>1750.0000000000002</v>
      </c>
      <c r="L467" s="10">
        <f t="shared" si="3"/>
        <v>525</v>
      </c>
      <c r="M467" s="11">
        <v>0.3</v>
      </c>
      <c r="O467" s="14"/>
      <c r="P467" s="12"/>
      <c r="Q467" s="15"/>
    </row>
    <row r="468" spans="1:17" ht="15.75" customHeight="1" x14ac:dyDescent="0.35">
      <c r="A468" s="1"/>
      <c r="B468" s="6" t="s">
        <v>14</v>
      </c>
      <c r="C468" s="6">
        <v>1185732</v>
      </c>
      <c r="D468" s="7">
        <v>44352</v>
      </c>
      <c r="E468" s="6" t="s">
        <v>15</v>
      </c>
      <c r="F468" s="6" t="s">
        <v>37</v>
      </c>
      <c r="G468" s="6" t="s">
        <v>38</v>
      </c>
      <c r="H468" s="6" t="s">
        <v>17</v>
      </c>
      <c r="I468" s="8">
        <v>0.65</v>
      </c>
      <c r="J468" s="9">
        <v>5000</v>
      </c>
      <c r="K468" s="10">
        <f t="shared" si="2"/>
        <v>3250</v>
      </c>
      <c r="L468" s="10">
        <f t="shared" si="3"/>
        <v>1787.5000000000002</v>
      </c>
      <c r="M468" s="11">
        <v>0.55000000000000004</v>
      </c>
      <c r="O468" s="14"/>
      <c r="P468" s="12"/>
      <c r="Q468" s="15"/>
    </row>
    <row r="469" spans="1:17" ht="15.75" customHeight="1" x14ac:dyDescent="0.35">
      <c r="A469" s="1"/>
      <c r="B469" s="6" t="s">
        <v>14</v>
      </c>
      <c r="C469" s="6">
        <v>1185732</v>
      </c>
      <c r="D469" s="7">
        <v>44352</v>
      </c>
      <c r="E469" s="6" t="s">
        <v>15</v>
      </c>
      <c r="F469" s="6" t="s">
        <v>37</v>
      </c>
      <c r="G469" s="6" t="s">
        <v>38</v>
      </c>
      <c r="H469" s="6" t="s">
        <v>18</v>
      </c>
      <c r="I469" s="8">
        <v>0.60000000000000009</v>
      </c>
      <c r="J469" s="9">
        <v>2500</v>
      </c>
      <c r="K469" s="10">
        <f t="shared" si="2"/>
        <v>1500.0000000000002</v>
      </c>
      <c r="L469" s="10">
        <f t="shared" si="3"/>
        <v>525</v>
      </c>
      <c r="M469" s="11">
        <v>0.35</v>
      </c>
      <c r="O469" s="14"/>
      <c r="P469" s="12"/>
      <c r="Q469" s="15"/>
    </row>
    <row r="470" spans="1:17" ht="15.75" customHeight="1" x14ac:dyDescent="0.35">
      <c r="A470" s="1"/>
      <c r="B470" s="6" t="s">
        <v>14</v>
      </c>
      <c r="C470" s="6">
        <v>1185732</v>
      </c>
      <c r="D470" s="7">
        <v>44352</v>
      </c>
      <c r="E470" s="6" t="s">
        <v>15</v>
      </c>
      <c r="F470" s="6" t="s">
        <v>37</v>
      </c>
      <c r="G470" s="6" t="s">
        <v>38</v>
      </c>
      <c r="H470" s="6" t="s">
        <v>19</v>
      </c>
      <c r="I470" s="8">
        <v>0.55000000000000004</v>
      </c>
      <c r="J470" s="9">
        <v>1750</v>
      </c>
      <c r="K470" s="10">
        <f t="shared" si="2"/>
        <v>962.50000000000011</v>
      </c>
      <c r="L470" s="10">
        <f t="shared" si="3"/>
        <v>385</v>
      </c>
      <c r="M470" s="11">
        <v>0.39999999999999997</v>
      </c>
      <c r="O470" s="14"/>
      <c r="P470" s="12"/>
      <c r="Q470" s="15"/>
    </row>
    <row r="471" spans="1:17" ht="15.75" customHeight="1" x14ac:dyDescent="0.35">
      <c r="A471" s="1"/>
      <c r="B471" s="6" t="s">
        <v>14</v>
      </c>
      <c r="C471" s="6">
        <v>1185732</v>
      </c>
      <c r="D471" s="7">
        <v>44352</v>
      </c>
      <c r="E471" s="6" t="s">
        <v>15</v>
      </c>
      <c r="F471" s="6" t="s">
        <v>37</v>
      </c>
      <c r="G471" s="6" t="s">
        <v>38</v>
      </c>
      <c r="H471" s="6" t="s">
        <v>20</v>
      </c>
      <c r="I471" s="8">
        <v>0.55000000000000004</v>
      </c>
      <c r="J471" s="9">
        <v>1500</v>
      </c>
      <c r="K471" s="10">
        <f t="shared" si="2"/>
        <v>825.00000000000011</v>
      </c>
      <c r="L471" s="10">
        <f t="shared" si="3"/>
        <v>330</v>
      </c>
      <c r="M471" s="11">
        <v>0.39999999999999997</v>
      </c>
      <c r="O471" s="14"/>
      <c r="P471" s="12"/>
      <c r="Q471" s="15"/>
    </row>
    <row r="472" spans="1:17" ht="15.75" customHeight="1" x14ac:dyDescent="0.35">
      <c r="A472" s="1"/>
      <c r="B472" s="6" t="s">
        <v>14</v>
      </c>
      <c r="C472" s="6">
        <v>1185732</v>
      </c>
      <c r="D472" s="7">
        <v>44352</v>
      </c>
      <c r="E472" s="6" t="s">
        <v>15</v>
      </c>
      <c r="F472" s="6" t="s">
        <v>37</v>
      </c>
      <c r="G472" s="6" t="s">
        <v>38</v>
      </c>
      <c r="H472" s="6" t="s">
        <v>21</v>
      </c>
      <c r="I472" s="8">
        <v>0.65</v>
      </c>
      <c r="J472" s="9">
        <v>1500</v>
      </c>
      <c r="K472" s="10">
        <f t="shared" si="2"/>
        <v>975</v>
      </c>
      <c r="L472" s="10">
        <f t="shared" si="3"/>
        <v>341.25</v>
      </c>
      <c r="M472" s="11">
        <v>0.35</v>
      </c>
      <c r="O472" s="14"/>
      <c r="P472" s="12"/>
      <c r="Q472" s="15"/>
    </row>
    <row r="473" spans="1:17" ht="15.75" customHeight="1" x14ac:dyDescent="0.35">
      <c r="A473" s="1"/>
      <c r="B473" s="6" t="s">
        <v>14</v>
      </c>
      <c r="C473" s="6">
        <v>1185732</v>
      </c>
      <c r="D473" s="7">
        <v>44352</v>
      </c>
      <c r="E473" s="6" t="s">
        <v>15</v>
      </c>
      <c r="F473" s="6" t="s">
        <v>37</v>
      </c>
      <c r="G473" s="6" t="s">
        <v>38</v>
      </c>
      <c r="H473" s="6" t="s">
        <v>22</v>
      </c>
      <c r="I473" s="8">
        <v>0.70000000000000007</v>
      </c>
      <c r="J473" s="9">
        <v>3000</v>
      </c>
      <c r="K473" s="10">
        <f t="shared" si="2"/>
        <v>2100</v>
      </c>
      <c r="L473" s="10">
        <f t="shared" si="3"/>
        <v>630</v>
      </c>
      <c r="M473" s="11">
        <v>0.3</v>
      </c>
      <c r="O473" s="14"/>
      <c r="P473" s="12"/>
      <c r="Q473" s="15"/>
    </row>
    <row r="474" spans="1:17" ht="15.75" customHeight="1" x14ac:dyDescent="0.35">
      <c r="A474" s="1"/>
      <c r="B474" s="6" t="s">
        <v>14</v>
      </c>
      <c r="C474" s="6">
        <v>1185732</v>
      </c>
      <c r="D474" s="7">
        <v>44380</v>
      </c>
      <c r="E474" s="6" t="s">
        <v>15</v>
      </c>
      <c r="F474" s="6" t="s">
        <v>37</v>
      </c>
      <c r="G474" s="6" t="s">
        <v>38</v>
      </c>
      <c r="H474" s="6" t="s">
        <v>17</v>
      </c>
      <c r="I474" s="8">
        <v>0.65</v>
      </c>
      <c r="J474" s="9">
        <v>5000</v>
      </c>
      <c r="K474" s="10">
        <f t="shared" si="2"/>
        <v>3250</v>
      </c>
      <c r="L474" s="10">
        <f t="shared" si="3"/>
        <v>1787.5000000000002</v>
      </c>
      <c r="M474" s="11">
        <v>0.55000000000000004</v>
      </c>
      <c r="O474" s="14"/>
      <c r="P474" s="12"/>
      <c r="Q474" s="15"/>
    </row>
    <row r="475" spans="1:17" ht="15.75" customHeight="1" x14ac:dyDescent="0.35">
      <c r="A475" s="1"/>
      <c r="B475" s="6" t="s">
        <v>14</v>
      </c>
      <c r="C475" s="6">
        <v>1185732</v>
      </c>
      <c r="D475" s="7">
        <v>44380</v>
      </c>
      <c r="E475" s="6" t="s">
        <v>15</v>
      </c>
      <c r="F475" s="6" t="s">
        <v>37</v>
      </c>
      <c r="G475" s="6" t="s">
        <v>38</v>
      </c>
      <c r="H475" s="6" t="s">
        <v>18</v>
      </c>
      <c r="I475" s="8">
        <v>0.60000000000000009</v>
      </c>
      <c r="J475" s="9">
        <v>3000</v>
      </c>
      <c r="K475" s="10">
        <f t="shared" si="2"/>
        <v>1800.0000000000002</v>
      </c>
      <c r="L475" s="10">
        <f t="shared" si="3"/>
        <v>630</v>
      </c>
      <c r="M475" s="11">
        <v>0.35</v>
      </c>
      <c r="O475" s="14"/>
      <c r="P475" s="12"/>
      <c r="Q475" s="15"/>
    </row>
    <row r="476" spans="1:17" ht="15.75" customHeight="1" x14ac:dyDescent="0.35">
      <c r="A476" s="1"/>
      <c r="B476" s="6" t="s">
        <v>14</v>
      </c>
      <c r="C476" s="6">
        <v>1185732</v>
      </c>
      <c r="D476" s="7">
        <v>44380</v>
      </c>
      <c r="E476" s="6" t="s">
        <v>15</v>
      </c>
      <c r="F476" s="6" t="s">
        <v>37</v>
      </c>
      <c r="G476" s="6" t="s">
        <v>38</v>
      </c>
      <c r="H476" s="6" t="s">
        <v>19</v>
      </c>
      <c r="I476" s="8">
        <v>0.55000000000000004</v>
      </c>
      <c r="J476" s="9">
        <v>2250</v>
      </c>
      <c r="K476" s="10">
        <f t="shared" si="2"/>
        <v>1237.5</v>
      </c>
      <c r="L476" s="10">
        <f t="shared" si="3"/>
        <v>494.99999999999994</v>
      </c>
      <c r="M476" s="11">
        <v>0.39999999999999997</v>
      </c>
      <c r="O476" s="14"/>
      <c r="P476" s="12"/>
      <c r="Q476" s="15"/>
    </row>
    <row r="477" spans="1:17" ht="15.75" customHeight="1" x14ac:dyDescent="0.35">
      <c r="A477" s="1"/>
      <c r="B477" s="6" t="s">
        <v>14</v>
      </c>
      <c r="C477" s="6">
        <v>1185732</v>
      </c>
      <c r="D477" s="7">
        <v>44380</v>
      </c>
      <c r="E477" s="6" t="s">
        <v>15</v>
      </c>
      <c r="F477" s="6" t="s">
        <v>37</v>
      </c>
      <c r="G477" s="6" t="s">
        <v>38</v>
      </c>
      <c r="H477" s="6" t="s">
        <v>20</v>
      </c>
      <c r="I477" s="8">
        <v>0.55000000000000004</v>
      </c>
      <c r="J477" s="9">
        <v>1750</v>
      </c>
      <c r="K477" s="10">
        <f t="shared" si="2"/>
        <v>962.50000000000011</v>
      </c>
      <c r="L477" s="10">
        <f t="shared" si="3"/>
        <v>385</v>
      </c>
      <c r="M477" s="11">
        <v>0.39999999999999997</v>
      </c>
      <c r="O477" s="14"/>
      <c r="P477" s="12"/>
      <c r="Q477" s="15"/>
    </row>
    <row r="478" spans="1:17" ht="15.75" customHeight="1" x14ac:dyDescent="0.35">
      <c r="A478" s="1"/>
      <c r="B478" s="6" t="s">
        <v>14</v>
      </c>
      <c r="C478" s="6">
        <v>1185732</v>
      </c>
      <c r="D478" s="7">
        <v>44380</v>
      </c>
      <c r="E478" s="6" t="s">
        <v>15</v>
      </c>
      <c r="F478" s="6" t="s">
        <v>37</v>
      </c>
      <c r="G478" s="6" t="s">
        <v>38</v>
      </c>
      <c r="H478" s="6" t="s">
        <v>21</v>
      </c>
      <c r="I478" s="8">
        <v>0.65</v>
      </c>
      <c r="J478" s="9">
        <v>2000</v>
      </c>
      <c r="K478" s="10">
        <f t="shared" si="2"/>
        <v>1300</v>
      </c>
      <c r="L478" s="10">
        <f t="shared" si="3"/>
        <v>454.99999999999994</v>
      </c>
      <c r="M478" s="11">
        <v>0.35</v>
      </c>
      <c r="O478" s="14"/>
      <c r="P478" s="12"/>
      <c r="Q478" s="15"/>
    </row>
    <row r="479" spans="1:17" ht="15.75" customHeight="1" x14ac:dyDescent="0.35">
      <c r="A479" s="1"/>
      <c r="B479" s="6" t="s">
        <v>14</v>
      </c>
      <c r="C479" s="6">
        <v>1185732</v>
      </c>
      <c r="D479" s="7">
        <v>44380</v>
      </c>
      <c r="E479" s="6" t="s">
        <v>15</v>
      </c>
      <c r="F479" s="6" t="s">
        <v>37</v>
      </c>
      <c r="G479" s="6" t="s">
        <v>38</v>
      </c>
      <c r="H479" s="6" t="s">
        <v>22</v>
      </c>
      <c r="I479" s="8">
        <v>0.70000000000000007</v>
      </c>
      <c r="J479" s="9">
        <v>3750</v>
      </c>
      <c r="K479" s="10">
        <f t="shared" si="2"/>
        <v>2625.0000000000005</v>
      </c>
      <c r="L479" s="10">
        <f t="shared" si="3"/>
        <v>787.50000000000011</v>
      </c>
      <c r="M479" s="11">
        <v>0.3</v>
      </c>
      <c r="O479" s="14"/>
      <c r="P479" s="12"/>
      <c r="Q479" s="15"/>
    </row>
    <row r="480" spans="1:17" ht="15.75" customHeight="1" x14ac:dyDescent="0.35">
      <c r="A480" s="1"/>
      <c r="B480" s="6" t="s">
        <v>14</v>
      </c>
      <c r="C480" s="6">
        <v>1185732</v>
      </c>
      <c r="D480" s="7">
        <v>44412</v>
      </c>
      <c r="E480" s="6" t="s">
        <v>15</v>
      </c>
      <c r="F480" s="6" t="s">
        <v>37</v>
      </c>
      <c r="G480" s="6" t="s">
        <v>38</v>
      </c>
      <c r="H480" s="6" t="s">
        <v>17</v>
      </c>
      <c r="I480" s="8">
        <v>0.65</v>
      </c>
      <c r="J480" s="9">
        <v>5250</v>
      </c>
      <c r="K480" s="10">
        <f t="shared" si="2"/>
        <v>3412.5</v>
      </c>
      <c r="L480" s="10">
        <f t="shared" si="3"/>
        <v>1876.8750000000002</v>
      </c>
      <c r="M480" s="11">
        <v>0.55000000000000004</v>
      </c>
      <c r="O480" s="14"/>
      <c r="P480" s="12"/>
      <c r="Q480" s="15"/>
    </row>
    <row r="481" spans="1:17" ht="15.75" customHeight="1" x14ac:dyDescent="0.35">
      <c r="A481" s="1"/>
      <c r="B481" s="6" t="s">
        <v>14</v>
      </c>
      <c r="C481" s="6">
        <v>1185732</v>
      </c>
      <c r="D481" s="7">
        <v>44412</v>
      </c>
      <c r="E481" s="6" t="s">
        <v>15</v>
      </c>
      <c r="F481" s="6" t="s">
        <v>37</v>
      </c>
      <c r="G481" s="6" t="s">
        <v>38</v>
      </c>
      <c r="H481" s="6" t="s">
        <v>18</v>
      </c>
      <c r="I481" s="8">
        <v>0.60000000000000009</v>
      </c>
      <c r="J481" s="9">
        <v>3000</v>
      </c>
      <c r="K481" s="10">
        <f t="shared" si="2"/>
        <v>1800.0000000000002</v>
      </c>
      <c r="L481" s="10">
        <f t="shared" si="3"/>
        <v>630</v>
      </c>
      <c r="M481" s="11">
        <v>0.35</v>
      </c>
      <c r="O481" s="14"/>
      <c r="P481" s="12"/>
      <c r="Q481" s="15"/>
    </row>
    <row r="482" spans="1:17" ht="15.75" customHeight="1" x14ac:dyDescent="0.35">
      <c r="A482" s="1"/>
      <c r="B482" s="6" t="s">
        <v>14</v>
      </c>
      <c r="C482" s="6">
        <v>1185732</v>
      </c>
      <c r="D482" s="7">
        <v>44412</v>
      </c>
      <c r="E482" s="6" t="s">
        <v>15</v>
      </c>
      <c r="F482" s="6" t="s">
        <v>37</v>
      </c>
      <c r="G482" s="6" t="s">
        <v>38</v>
      </c>
      <c r="H482" s="6" t="s">
        <v>19</v>
      </c>
      <c r="I482" s="8">
        <v>0.55000000000000004</v>
      </c>
      <c r="J482" s="9">
        <v>2250</v>
      </c>
      <c r="K482" s="10">
        <f t="shared" si="2"/>
        <v>1237.5</v>
      </c>
      <c r="L482" s="10">
        <f t="shared" si="3"/>
        <v>494.99999999999994</v>
      </c>
      <c r="M482" s="11">
        <v>0.39999999999999997</v>
      </c>
      <c r="O482" s="14"/>
      <c r="P482" s="12"/>
      <c r="Q482" s="15"/>
    </row>
    <row r="483" spans="1:17" ht="15.75" customHeight="1" x14ac:dyDescent="0.35">
      <c r="A483" s="1"/>
      <c r="B483" s="6" t="s">
        <v>14</v>
      </c>
      <c r="C483" s="6">
        <v>1185732</v>
      </c>
      <c r="D483" s="7">
        <v>44412</v>
      </c>
      <c r="E483" s="6" t="s">
        <v>15</v>
      </c>
      <c r="F483" s="6" t="s">
        <v>37</v>
      </c>
      <c r="G483" s="6" t="s">
        <v>38</v>
      </c>
      <c r="H483" s="6" t="s">
        <v>20</v>
      </c>
      <c r="I483" s="8">
        <v>0.55000000000000004</v>
      </c>
      <c r="J483" s="9">
        <v>2000</v>
      </c>
      <c r="K483" s="10">
        <f t="shared" si="2"/>
        <v>1100</v>
      </c>
      <c r="L483" s="10">
        <f t="shared" si="3"/>
        <v>439.99999999999994</v>
      </c>
      <c r="M483" s="11">
        <v>0.39999999999999997</v>
      </c>
      <c r="O483" s="14"/>
      <c r="P483" s="12"/>
      <c r="Q483" s="15"/>
    </row>
    <row r="484" spans="1:17" ht="15.75" customHeight="1" x14ac:dyDescent="0.35">
      <c r="A484" s="1"/>
      <c r="B484" s="6" t="s">
        <v>14</v>
      </c>
      <c r="C484" s="6">
        <v>1185732</v>
      </c>
      <c r="D484" s="7">
        <v>44412</v>
      </c>
      <c r="E484" s="6" t="s">
        <v>15</v>
      </c>
      <c r="F484" s="6" t="s">
        <v>37</v>
      </c>
      <c r="G484" s="6" t="s">
        <v>38</v>
      </c>
      <c r="H484" s="6" t="s">
        <v>21</v>
      </c>
      <c r="I484" s="8">
        <v>0.65</v>
      </c>
      <c r="J484" s="9">
        <v>1750</v>
      </c>
      <c r="K484" s="10">
        <f t="shared" si="2"/>
        <v>1137.5</v>
      </c>
      <c r="L484" s="10">
        <f t="shared" si="3"/>
        <v>398.125</v>
      </c>
      <c r="M484" s="11">
        <v>0.35</v>
      </c>
      <c r="O484" s="14"/>
      <c r="P484" s="12"/>
      <c r="Q484" s="15"/>
    </row>
    <row r="485" spans="1:17" ht="15.75" customHeight="1" x14ac:dyDescent="0.35">
      <c r="A485" s="1"/>
      <c r="B485" s="6" t="s">
        <v>14</v>
      </c>
      <c r="C485" s="6">
        <v>1185732</v>
      </c>
      <c r="D485" s="7">
        <v>44412</v>
      </c>
      <c r="E485" s="6" t="s">
        <v>15</v>
      </c>
      <c r="F485" s="6" t="s">
        <v>37</v>
      </c>
      <c r="G485" s="6" t="s">
        <v>38</v>
      </c>
      <c r="H485" s="6" t="s">
        <v>22</v>
      </c>
      <c r="I485" s="8">
        <v>0.70000000000000007</v>
      </c>
      <c r="J485" s="9">
        <v>3500</v>
      </c>
      <c r="K485" s="10">
        <f t="shared" si="2"/>
        <v>2450.0000000000005</v>
      </c>
      <c r="L485" s="10">
        <f t="shared" si="3"/>
        <v>735.00000000000011</v>
      </c>
      <c r="M485" s="11">
        <v>0.3</v>
      </c>
      <c r="O485" s="14"/>
      <c r="P485" s="12"/>
      <c r="Q485" s="15"/>
    </row>
    <row r="486" spans="1:17" ht="15.75" customHeight="1" x14ac:dyDescent="0.35">
      <c r="A486" s="1"/>
      <c r="B486" s="6" t="s">
        <v>14</v>
      </c>
      <c r="C486" s="6">
        <v>1185732</v>
      </c>
      <c r="D486" s="7">
        <v>44442</v>
      </c>
      <c r="E486" s="6" t="s">
        <v>15</v>
      </c>
      <c r="F486" s="6" t="s">
        <v>37</v>
      </c>
      <c r="G486" s="6" t="s">
        <v>38</v>
      </c>
      <c r="H486" s="6" t="s">
        <v>17</v>
      </c>
      <c r="I486" s="8">
        <v>0.65</v>
      </c>
      <c r="J486" s="9">
        <v>4750</v>
      </c>
      <c r="K486" s="10">
        <f t="shared" si="2"/>
        <v>3087.5</v>
      </c>
      <c r="L486" s="10">
        <f t="shared" si="3"/>
        <v>1543.75</v>
      </c>
      <c r="M486" s="11">
        <v>0.5</v>
      </c>
      <c r="O486" s="14"/>
      <c r="P486" s="12"/>
      <c r="Q486" s="15"/>
    </row>
    <row r="487" spans="1:17" ht="15.75" customHeight="1" x14ac:dyDescent="0.35">
      <c r="A487" s="1"/>
      <c r="B487" s="6" t="s">
        <v>14</v>
      </c>
      <c r="C487" s="6">
        <v>1185732</v>
      </c>
      <c r="D487" s="7">
        <v>44442</v>
      </c>
      <c r="E487" s="6" t="s">
        <v>15</v>
      </c>
      <c r="F487" s="6" t="s">
        <v>37</v>
      </c>
      <c r="G487" s="6" t="s">
        <v>38</v>
      </c>
      <c r="H487" s="6" t="s">
        <v>18</v>
      </c>
      <c r="I487" s="8">
        <v>0.5</v>
      </c>
      <c r="J487" s="9">
        <v>2750</v>
      </c>
      <c r="K487" s="10">
        <f t="shared" si="2"/>
        <v>1375</v>
      </c>
      <c r="L487" s="10">
        <f t="shared" si="3"/>
        <v>412.5</v>
      </c>
      <c r="M487" s="11">
        <v>0.3</v>
      </c>
      <c r="O487" s="14"/>
      <c r="P487" s="12"/>
      <c r="Q487" s="15"/>
    </row>
    <row r="488" spans="1:17" ht="15.75" customHeight="1" x14ac:dyDescent="0.35">
      <c r="A488" s="1"/>
      <c r="B488" s="6" t="s">
        <v>14</v>
      </c>
      <c r="C488" s="6">
        <v>1185732</v>
      </c>
      <c r="D488" s="7">
        <v>44442</v>
      </c>
      <c r="E488" s="6" t="s">
        <v>15</v>
      </c>
      <c r="F488" s="6" t="s">
        <v>37</v>
      </c>
      <c r="G488" s="6" t="s">
        <v>38</v>
      </c>
      <c r="H488" s="6" t="s">
        <v>19</v>
      </c>
      <c r="I488" s="8">
        <v>0.45</v>
      </c>
      <c r="J488" s="9">
        <v>2000</v>
      </c>
      <c r="K488" s="10">
        <f t="shared" si="2"/>
        <v>900</v>
      </c>
      <c r="L488" s="10">
        <f t="shared" si="3"/>
        <v>315</v>
      </c>
      <c r="M488" s="11">
        <v>0.35</v>
      </c>
      <c r="O488" s="14"/>
      <c r="P488" s="12"/>
      <c r="Q488" s="15"/>
    </row>
    <row r="489" spans="1:17" ht="15.75" customHeight="1" x14ac:dyDescent="0.35">
      <c r="A489" s="1"/>
      <c r="B489" s="6" t="s">
        <v>14</v>
      </c>
      <c r="C489" s="6">
        <v>1185732</v>
      </c>
      <c r="D489" s="7">
        <v>44442</v>
      </c>
      <c r="E489" s="6" t="s">
        <v>15</v>
      </c>
      <c r="F489" s="6" t="s">
        <v>37</v>
      </c>
      <c r="G489" s="6" t="s">
        <v>38</v>
      </c>
      <c r="H489" s="6" t="s">
        <v>20</v>
      </c>
      <c r="I489" s="8">
        <v>0.45</v>
      </c>
      <c r="J489" s="9">
        <v>1750</v>
      </c>
      <c r="K489" s="10">
        <f t="shared" si="2"/>
        <v>787.5</v>
      </c>
      <c r="L489" s="10">
        <f t="shared" si="3"/>
        <v>275.625</v>
      </c>
      <c r="M489" s="11">
        <v>0.35</v>
      </c>
      <c r="O489" s="14"/>
      <c r="P489" s="12"/>
      <c r="Q489" s="15"/>
    </row>
    <row r="490" spans="1:17" ht="15.75" customHeight="1" x14ac:dyDescent="0.35">
      <c r="A490" s="1"/>
      <c r="B490" s="6" t="s">
        <v>14</v>
      </c>
      <c r="C490" s="6">
        <v>1185732</v>
      </c>
      <c r="D490" s="7">
        <v>44442</v>
      </c>
      <c r="E490" s="6" t="s">
        <v>15</v>
      </c>
      <c r="F490" s="6" t="s">
        <v>37</v>
      </c>
      <c r="G490" s="6" t="s">
        <v>38</v>
      </c>
      <c r="H490" s="6" t="s">
        <v>21</v>
      </c>
      <c r="I490" s="8">
        <v>0.54999999999999993</v>
      </c>
      <c r="J490" s="9">
        <v>1250</v>
      </c>
      <c r="K490" s="10">
        <f t="shared" si="2"/>
        <v>687.49999999999989</v>
      </c>
      <c r="L490" s="10">
        <f t="shared" si="3"/>
        <v>206.24999999999997</v>
      </c>
      <c r="M490" s="11">
        <v>0.3</v>
      </c>
      <c r="O490" s="14"/>
      <c r="P490" s="12"/>
      <c r="Q490" s="15"/>
    </row>
    <row r="491" spans="1:17" ht="15.75" customHeight="1" x14ac:dyDescent="0.35">
      <c r="A491" s="1"/>
      <c r="B491" s="6" t="s">
        <v>14</v>
      </c>
      <c r="C491" s="6">
        <v>1185732</v>
      </c>
      <c r="D491" s="7">
        <v>44442</v>
      </c>
      <c r="E491" s="6" t="s">
        <v>15</v>
      </c>
      <c r="F491" s="6" t="s">
        <v>37</v>
      </c>
      <c r="G491" s="6" t="s">
        <v>38</v>
      </c>
      <c r="H491" s="6" t="s">
        <v>22</v>
      </c>
      <c r="I491" s="8">
        <v>0.6</v>
      </c>
      <c r="J491" s="9">
        <v>2250</v>
      </c>
      <c r="K491" s="10">
        <f t="shared" si="2"/>
        <v>1350</v>
      </c>
      <c r="L491" s="10">
        <f t="shared" si="3"/>
        <v>337.5</v>
      </c>
      <c r="M491" s="11">
        <v>0.25</v>
      </c>
      <c r="O491" s="14"/>
      <c r="P491" s="12"/>
      <c r="Q491" s="15"/>
    </row>
    <row r="492" spans="1:17" ht="15.75" customHeight="1" x14ac:dyDescent="0.35">
      <c r="A492" s="1"/>
      <c r="B492" s="6" t="s">
        <v>14</v>
      </c>
      <c r="C492" s="6">
        <v>1185732</v>
      </c>
      <c r="D492" s="7">
        <v>44474</v>
      </c>
      <c r="E492" s="6" t="s">
        <v>15</v>
      </c>
      <c r="F492" s="6" t="s">
        <v>37</v>
      </c>
      <c r="G492" s="6" t="s">
        <v>38</v>
      </c>
      <c r="H492" s="6" t="s">
        <v>17</v>
      </c>
      <c r="I492" s="8">
        <v>0.6</v>
      </c>
      <c r="J492" s="9">
        <v>4000</v>
      </c>
      <c r="K492" s="10">
        <f t="shared" si="2"/>
        <v>2400</v>
      </c>
      <c r="L492" s="10">
        <f t="shared" si="3"/>
        <v>1200</v>
      </c>
      <c r="M492" s="11">
        <v>0.5</v>
      </c>
      <c r="O492" s="14"/>
      <c r="P492" s="12"/>
      <c r="Q492" s="15"/>
    </row>
    <row r="493" spans="1:17" ht="15.75" customHeight="1" x14ac:dyDescent="0.35">
      <c r="A493" s="1"/>
      <c r="B493" s="6" t="s">
        <v>14</v>
      </c>
      <c r="C493" s="6">
        <v>1185732</v>
      </c>
      <c r="D493" s="7">
        <v>44474</v>
      </c>
      <c r="E493" s="6" t="s">
        <v>15</v>
      </c>
      <c r="F493" s="6" t="s">
        <v>37</v>
      </c>
      <c r="G493" s="6" t="s">
        <v>38</v>
      </c>
      <c r="H493" s="6" t="s">
        <v>18</v>
      </c>
      <c r="I493" s="8">
        <v>0.5</v>
      </c>
      <c r="J493" s="9">
        <v>2250</v>
      </c>
      <c r="K493" s="10">
        <f t="shared" si="2"/>
        <v>1125</v>
      </c>
      <c r="L493" s="10">
        <f t="shared" si="3"/>
        <v>337.5</v>
      </c>
      <c r="M493" s="11">
        <v>0.3</v>
      </c>
      <c r="O493" s="14"/>
      <c r="P493" s="12"/>
      <c r="Q493" s="15"/>
    </row>
    <row r="494" spans="1:17" ht="15.75" customHeight="1" x14ac:dyDescent="0.35">
      <c r="A494" s="1"/>
      <c r="B494" s="6" t="s">
        <v>14</v>
      </c>
      <c r="C494" s="6">
        <v>1185732</v>
      </c>
      <c r="D494" s="7">
        <v>44474</v>
      </c>
      <c r="E494" s="6" t="s">
        <v>15</v>
      </c>
      <c r="F494" s="6" t="s">
        <v>37</v>
      </c>
      <c r="G494" s="6" t="s">
        <v>38</v>
      </c>
      <c r="H494" s="6" t="s">
        <v>19</v>
      </c>
      <c r="I494" s="8">
        <v>0.5</v>
      </c>
      <c r="J494" s="9">
        <v>1250</v>
      </c>
      <c r="K494" s="10">
        <f t="shared" si="2"/>
        <v>625</v>
      </c>
      <c r="L494" s="10">
        <f t="shared" si="3"/>
        <v>218.75</v>
      </c>
      <c r="M494" s="11">
        <v>0.35</v>
      </c>
      <c r="O494" s="14"/>
      <c r="P494" s="12"/>
      <c r="Q494" s="15"/>
    </row>
    <row r="495" spans="1:17" ht="15.75" customHeight="1" x14ac:dyDescent="0.35">
      <c r="A495" s="1"/>
      <c r="B495" s="6" t="s">
        <v>14</v>
      </c>
      <c r="C495" s="6">
        <v>1185732</v>
      </c>
      <c r="D495" s="7">
        <v>44474</v>
      </c>
      <c r="E495" s="6" t="s">
        <v>15</v>
      </c>
      <c r="F495" s="6" t="s">
        <v>37</v>
      </c>
      <c r="G495" s="6" t="s">
        <v>38</v>
      </c>
      <c r="H495" s="6" t="s">
        <v>20</v>
      </c>
      <c r="I495" s="8">
        <v>0.5</v>
      </c>
      <c r="J495" s="9">
        <v>1000</v>
      </c>
      <c r="K495" s="10">
        <f t="shared" si="2"/>
        <v>500</v>
      </c>
      <c r="L495" s="10">
        <f t="shared" si="3"/>
        <v>175</v>
      </c>
      <c r="M495" s="11">
        <v>0.35</v>
      </c>
      <c r="O495" s="14"/>
      <c r="P495" s="12"/>
      <c r="Q495" s="15"/>
    </row>
    <row r="496" spans="1:17" ht="15.75" customHeight="1" x14ac:dyDescent="0.35">
      <c r="A496" s="1"/>
      <c r="B496" s="6" t="s">
        <v>14</v>
      </c>
      <c r="C496" s="6">
        <v>1185732</v>
      </c>
      <c r="D496" s="7">
        <v>44474</v>
      </c>
      <c r="E496" s="6" t="s">
        <v>15</v>
      </c>
      <c r="F496" s="6" t="s">
        <v>37</v>
      </c>
      <c r="G496" s="6" t="s">
        <v>38</v>
      </c>
      <c r="H496" s="6" t="s">
        <v>21</v>
      </c>
      <c r="I496" s="8">
        <v>0.6</v>
      </c>
      <c r="J496" s="9">
        <v>1000</v>
      </c>
      <c r="K496" s="10">
        <f t="shared" si="2"/>
        <v>600</v>
      </c>
      <c r="L496" s="10">
        <f t="shared" si="3"/>
        <v>180</v>
      </c>
      <c r="M496" s="11">
        <v>0.3</v>
      </c>
      <c r="O496" s="14"/>
      <c r="P496" s="12"/>
      <c r="Q496" s="15"/>
    </row>
    <row r="497" spans="1:18" ht="15.75" customHeight="1" x14ac:dyDescent="0.35">
      <c r="A497" s="1"/>
      <c r="B497" s="6" t="s">
        <v>14</v>
      </c>
      <c r="C497" s="6">
        <v>1185732</v>
      </c>
      <c r="D497" s="7">
        <v>44474</v>
      </c>
      <c r="E497" s="6" t="s">
        <v>15</v>
      </c>
      <c r="F497" s="6" t="s">
        <v>37</v>
      </c>
      <c r="G497" s="6" t="s">
        <v>38</v>
      </c>
      <c r="H497" s="6" t="s">
        <v>22</v>
      </c>
      <c r="I497" s="8">
        <v>0.64999999999999991</v>
      </c>
      <c r="J497" s="9">
        <v>2250</v>
      </c>
      <c r="K497" s="10">
        <f t="shared" si="2"/>
        <v>1462.4999999999998</v>
      </c>
      <c r="L497" s="10">
        <f t="shared" si="3"/>
        <v>365.62499999999994</v>
      </c>
      <c r="M497" s="11">
        <v>0.25</v>
      </c>
      <c r="O497" s="14"/>
      <c r="P497" s="12"/>
      <c r="Q497" s="15"/>
    </row>
    <row r="498" spans="1:18" ht="15.75" customHeight="1" x14ac:dyDescent="0.35">
      <c r="A498" s="1"/>
      <c r="B498" s="6" t="s">
        <v>14</v>
      </c>
      <c r="C498" s="6">
        <v>1185732</v>
      </c>
      <c r="D498" s="7">
        <v>44504</v>
      </c>
      <c r="E498" s="6" t="s">
        <v>15</v>
      </c>
      <c r="F498" s="6" t="s">
        <v>37</v>
      </c>
      <c r="G498" s="6" t="s">
        <v>38</v>
      </c>
      <c r="H498" s="6" t="s">
        <v>17</v>
      </c>
      <c r="I498" s="8">
        <v>0.70000000000000007</v>
      </c>
      <c r="J498" s="9">
        <v>3750</v>
      </c>
      <c r="K498" s="10">
        <f t="shared" si="2"/>
        <v>2625.0000000000005</v>
      </c>
      <c r="L498" s="10">
        <f t="shared" si="3"/>
        <v>1443.7500000000005</v>
      </c>
      <c r="M498" s="11">
        <v>0.55000000000000004</v>
      </c>
      <c r="O498" s="14"/>
      <c r="P498" s="12"/>
      <c r="Q498" s="15"/>
    </row>
    <row r="499" spans="1:18" ht="15.75" customHeight="1" x14ac:dyDescent="0.35">
      <c r="A499" s="1"/>
      <c r="B499" s="6" t="s">
        <v>14</v>
      </c>
      <c r="C499" s="6">
        <v>1185732</v>
      </c>
      <c r="D499" s="7">
        <v>44504</v>
      </c>
      <c r="E499" s="6" t="s">
        <v>15</v>
      </c>
      <c r="F499" s="6" t="s">
        <v>37</v>
      </c>
      <c r="G499" s="6" t="s">
        <v>38</v>
      </c>
      <c r="H499" s="6" t="s">
        <v>18</v>
      </c>
      <c r="I499" s="8">
        <v>0.60000000000000009</v>
      </c>
      <c r="J499" s="9">
        <v>2000</v>
      </c>
      <c r="K499" s="10">
        <f t="shared" si="2"/>
        <v>1200.0000000000002</v>
      </c>
      <c r="L499" s="10">
        <f t="shared" si="3"/>
        <v>420.00000000000006</v>
      </c>
      <c r="M499" s="11">
        <v>0.35</v>
      </c>
      <c r="O499" s="14"/>
      <c r="P499" s="12"/>
      <c r="Q499" s="15"/>
    </row>
    <row r="500" spans="1:18" ht="15.75" customHeight="1" x14ac:dyDescent="0.35">
      <c r="A500" s="1"/>
      <c r="B500" s="6" t="s">
        <v>14</v>
      </c>
      <c r="C500" s="6">
        <v>1185732</v>
      </c>
      <c r="D500" s="7">
        <v>44504</v>
      </c>
      <c r="E500" s="6" t="s">
        <v>15</v>
      </c>
      <c r="F500" s="6" t="s">
        <v>37</v>
      </c>
      <c r="G500" s="6" t="s">
        <v>38</v>
      </c>
      <c r="H500" s="6" t="s">
        <v>19</v>
      </c>
      <c r="I500" s="8">
        <v>0.60000000000000009</v>
      </c>
      <c r="J500" s="9">
        <v>1950</v>
      </c>
      <c r="K500" s="10">
        <f t="shared" si="2"/>
        <v>1170.0000000000002</v>
      </c>
      <c r="L500" s="10">
        <f t="shared" si="3"/>
        <v>468.00000000000006</v>
      </c>
      <c r="M500" s="11">
        <v>0.39999999999999997</v>
      </c>
      <c r="O500" s="14"/>
      <c r="P500" s="12"/>
      <c r="Q500" s="15"/>
    </row>
    <row r="501" spans="1:18" ht="15.75" customHeight="1" x14ac:dyDescent="0.35">
      <c r="A501" s="1"/>
      <c r="B501" s="6" t="s">
        <v>14</v>
      </c>
      <c r="C501" s="6">
        <v>1185732</v>
      </c>
      <c r="D501" s="7">
        <v>44504</v>
      </c>
      <c r="E501" s="6" t="s">
        <v>15</v>
      </c>
      <c r="F501" s="6" t="s">
        <v>37</v>
      </c>
      <c r="G501" s="6" t="s">
        <v>38</v>
      </c>
      <c r="H501" s="6" t="s">
        <v>20</v>
      </c>
      <c r="I501" s="8">
        <v>0.60000000000000009</v>
      </c>
      <c r="J501" s="9">
        <v>1750</v>
      </c>
      <c r="K501" s="10">
        <f t="shared" si="2"/>
        <v>1050.0000000000002</v>
      </c>
      <c r="L501" s="10">
        <f t="shared" si="3"/>
        <v>420.00000000000006</v>
      </c>
      <c r="M501" s="11">
        <v>0.39999999999999997</v>
      </c>
      <c r="O501" s="14"/>
      <c r="P501" s="12"/>
      <c r="Q501" s="15"/>
    </row>
    <row r="502" spans="1:18" ht="15.75" customHeight="1" x14ac:dyDescent="0.35">
      <c r="A502" s="1"/>
      <c r="B502" s="6" t="s">
        <v>14</v>
      </c>
      <c r="C502" s="6">
        <v>1185732</v>
      </c>
      <c r="D502" s="7">
        <v>44504</v>
      </c>
      <c r="E502" s="6" t="s">
        <v>15</v>
      </c>
      <c r="F502" s="6" t="s">
        <v>37</v>
      </c>
      <c r="G502" s="6" t="s">
        <v>38</v>
      </c>
      <c r="H502" s="6" t="s">
        <v>21</v>
      </c>
      <c r="I502" s="8">
        <v>0.70000000000000007</v>
      </c>
      <c r="J502" s="9">
        <v>1500</v>
      </c>
      <c r="K502" s="10">
        <f t="shared" si="2"/>
        <v>1050</v>
      </c>
      <c r="L502" s="10">
        <f t="shared" si="3"/>
        <v>367.5</v>
      </c>
      <c r="M502" s="11">
        <v>0.35</v>
      </c>
      <c r="O502" s="14"/>
      <c r="P502" s="12"/>
      <c r="Q502" s="15"/>
    </row>
    <row r="503" spans="1:18" ht="15.75" customHeight="1" x14ac:dyDescent="0.35">
      <c r="A503" s="1"/>
      <c r="B503" s="6" t="s">
        <v>14</v>
      </c>
      <c r="C503" s="6">
        <v>1185732</v>
      </c>
      <c r="D503" s="7">
        <v>44504</v>
      </c>
      <c r="E503" s="6" t="s">
        <v>15</v>
      </c>
      <c r="F503" s="6" t="s">
        <v>37</v>
      </c>
      <c r="G503" s="6" t="s">
        <v>38</v>
      </c>
      <c r="H503" s="6" t="s">
        <v>22</v>
      </c>
      <c r="I503" s="8">
        <v>0.75</v>
      </c>
      <c r="J503" s="9">
        <v>2500</v>
      </c>
      <c r="K503" s="10">
        <f t="shared" si="2"/>
        <v>1875</v>
      </c>
      <c r="L503" s="10">
        <f t="shared" si="3"/>
        <v>562.5</v>
      </c>
      <c r="M503" s="11">
        <v>0.3</v>
      </c>
      <c r="O503" s="14"/>
      <c r="P503" s="12"/>
      <c r="Q503" s="15"/>
    </row>
    <row r="504" spans="1:18" ht="15.75" customHeight="1" x14ac:dyDescent="0.35">
      <c r="A504" s="1"/>
      <c r="B504" s="6" t="s">
        <v>14</v>
      </c>
      <c r="C504" s="6">
        <v>1185732</v>
      </c>
      <c r="D504" s="7">
        <v>44533</v>
      </c>
      <c r="E504" s="6" t="s">
        <v>15</v>
      </c>
      <c r="F504" s="6" t="s">
        <v>37</v>
      </c>
      <c r="G504" s="6" t="s">
        <v>38</v>
      </c>
      <c r="H504" s="6" t="s">
        <v>17</v>
      </c>
      <c r="I504" s="8">
        <v>0.70000000000000007</v>
      </c>
      <c r="J504" s="9">
        <v>4750</v>
      </c>
      <c r="K504" s="10">
        <f t="shared" si="2"/>
        <v>3325.0000000000005</v>
      </c>
      <c r="L504" s="10">
        <f t="shared" si="3"/>
        <v>1828.7500000000005</v>
      </c>
      <c r="M504" s="11">
        <v>0.55000000000000004</v>
      </c>
      <c r="O504" s="14"/>
      <c r="P504" s="12"/>
      <c r="Q504" s="15"/>
    </row>
    <row r="505" spans="1:18" ht="15.75" customHeight="1" x14ac:dyDescent="0.35">
      <c r="A505" s="1"/>
      <c r="B505" s="6" t="s">
        <v>14</v>
      </c>
      <c r="C505" s="6">
        <v>1185732</v>
      </c>
      <c r="D505" s="7">
        <v>44533</v>
      </c>
      <c r="E505" s="6" t="s">
        <v>15</v>
      </c>
      <c r="F505" s="6" t="s">
        <v>37</v>
      </c>
      <c r="G505" s="6" t="s">
        <v>38</v>
      </c>
      <c r="H505" s="6" t="s">
        <v>18</v>
      </c>
      <c r="I505" s="8">
        <v>0.60000000000000009</v>
      </c>
      <c r="J505" s="9">
        <v>2750</v>
      </c>
      <c r="K505" s="10">
        <f t="shared" si="2"/>
        <v>1650.0000000000002</v>
      </c>
      <c r="L505" s="10">
        <f t="shared" si="3"/>
        <v>577.5</v>
      </c>
      <c r="M505" s="11">
        <v>0.35</v>
      </c>
      <c r="O505" s="14"/>
      <c r="P505" s="12"/>
      <c r="Q505" s="15"/>
    </row>
    <row r="506" spans="1:18" ht="15.75" customHeight="1" x14ac:dyDescent="0.35">
      <c r="A506" s="1"/>
      <c r="B506" s="6" t="s">
        <v>14</v>
      </c>
      <c r="C506" s="6">
        <v>1185732</v>
      </c>
      <c r="D506" s="7">
        <v>44533</v>
      </c>
      <c r="E506" s="6" t="s">
        <v>15</v>
      </c>
      <c r="F506" s="6" t="s">
        <v>37</v>
      </c>
      <c r="G506" s="6" t="s">
        <v>38</v>
      </c>
      <c r="H506" s="6" t="s">
        <v>19</v>
      </c>
      <c r="I506" s="8">
        <v>0.60000000000000009</v>
      </c>
      <c r="J506" s="9">
        <v>2250</v>
      </c>
      <c r="K506" s="10">
        <f t="shared" si="2"/>
        <v>1350.0000000000002</v>
      </c>
      <c r="L506" s="10">
        <f t="shared" si="3"/>
        <v>540</v>
      </c>
      <c r="M506" s="11">
        <v>0.39999999999999997</v>
      </c>
      <c r="O506" s="14"/>
      <c r="P506" s="12"/>
      <c r="Q506" s="15"/>
    </row>
    <row r="507" spans="1:18" ht="15.75" customHeight="1" x14ac:dyDescent="0.35">
      <c r="A507" s="1"/>
      <c r="B507" s="6" t="s">
        <v>14</v>
      </c>
      <c r="C507" s="6">
        <v>1185732</v>
      </c>
      <c r="D507" s="7">
        <v>44533</v>
      </c>
      <c r="E507" s="6" t="s">
        <v>15</v>
      </c>
      <c r="F507" s="6" t="s">
        <v>37</v>
      </c>
      <c r="G507" s="6" t="s">
        <v>38</v>
      </c>
      <c r="H507" s="6" t="s">
        <v>20</v>
      </c>
      <c r="I507" s="8">
        <v>0.60000000000000009</v>
      </c>
      <c r="J507" s="9">
        <v>1750</v>
      </c>
      <c r="K507" s="10">
        <f t="shared" si="2"/>
        <v>1050.0000000000002</v>
      </c>
      <c r="L507" s="10">
        <f t="shared" si="3"/>
        <v>420.00000000000006</v>
      </c>
      <c r="M507" s="11">
        <v>0.39999999999999997</v>
      </c>
      <c r="O507" s="14"/>
      <c r="P507" s="12"/>
      <c r="Q507" s="15"/>
    </row>
    <row r="508" spans="1:18" ht="15.75" customHeight="1" x14ac:dyDescent="0.35">
      <c r="A508" s="1"/>
      <c r="B508" s="6" t="s">
        <v>14</v>
      </c>
      <c r="C508" s="6">
        <v>1185732</v>
      </c>
      <c r="D508" s="7">
        <v>44533</v>
      </c>
      <c r="E508" s="6" t="s">
        <v>15</v>
      </c>
      <c r="F508" s="6" t="s">
        <v>37</v>
      </c>
      <c r="G508" s="6" t="s">
        <v>38</v>
      </c>
      <c r="H508" s="6" t="s">
        <v>21</v>
      </c>
      <c r="I508" s="8">
        <v>0.70000000000000007</v>
      </c>
      <c r="J508" s="9">
        <v>1750</v>
      </c>
      <c r="K508" s="10">
        <f t="shared" si="2"/>
        <v>1225.0000000000002</v>
      </c>
      <c r="L508" s="10">
        <f t="shared" si="3"/>
        <v>428.75000000000006</v>
      </c>
      <c r="M508" s="11">
        <v>0.35</v>
      </c>
      <c r="O508" s="14"/>
      <c r="P508" s="12"/>
      <c r="Q508" s="15"/>
    </row>
    <row r="509" spans="1:18" ht="15.75" customHeight="1" x14ac:dyDescent="0.35">
      <c r="A509" s="1"/>
      <c r="B509" s="6" t="s">
        <v>14</v>
      </c>
      <c r="C509" s="6">
        <v>1185732</v>
      </c>
      <c r="D509" s="7">
        <v>44533</v>
      </c>
      <c r="E509" s="6" t="s">
        <v>15</v>
      </c>
      <c r="F509" s="6" t="s">
        <v>37</v>
      </c>
      <c r="G509" s="6" t="s">
        <v>38</v>
      </c>
      <c r="H509" s="6" t="s">
        <v>22</v>
      </c>
      <c r="I509" s="8">
        <v>0.75</v>
      </c>
      <c r="J509" s="9">
        <v>2750</v>
      </c>
      <c r="K509" s="10">
        <f t="shared" si="2"/>
        <v>2062.5</v>
      </c>
      <c r="L509" s="10">
        <f t="shared" si="3"/>
        <v>618.75</v>
      </c>
      <c r="M509" s="11">
        <v>0.3</v>
      </c>
      <c r="O509" s="14"/>
      <c r="P509" s="12"/>
      <c r="Q509" s="15"/>
    </row>
    <row r="510" spans="1:18" ht="15.75" customHeight="1" x14ac:dyDescent="0.35">
      <c r="A510" s="1" t="s">
        <v>39</v>
      </c>
      <c r="B510" s="6" t="s">
        <v>27</v>
      </c>
      <c r="C510" s="6">
        <v>1128299</v>
      </c>
      <c r="D510" s="7">
        <v>44211</v>
      </c>
      <c r="E510" s="6" t="s">
        <v>28</v>
      </c>
      <c r="F510" s="6" t="s">
        <v>40</v>
      </c>
      <c r="G510" s="6" t="s">
        <v>41</v>
      </c>
      <c r="H510" s="6" t="s">
        <v>17</v>
      </c>
      <c r="I510" s="8">
        <v>0.35</v>
      </c>
      <c r="J510" s="9">
        <v>4500</v>
      </c>
      <c r="K510" s="10">
        <f t="shared" si="2"/>
        <v>1575</v>
      </c>
      <c r="L510" s="10">
        <f t="shared" si="3"/>
        <v>630</v>
      </c>
      <c r="M510" s="11">
        <v>0.4</v>
      </c>
      <c r="O510" s="16"/>
      <c r="P510" s="14"/>
      <c r="Q510" s="12"/>
      <c r="R510" s="13"/>
    </row>
    <row r="511" spans="1:18" ht="15.75" customHeight="1" x14ac:dyDescent="0.35">
      <c r="A511" s="1"/>
      <c r="B511" s="6" t="s">
        <v>27</v>
      </c>
      <c r="C511" s="6">
        <v>1128299</v>
      </c>
      <c r="D511" s="7">
        <v>44211</v>
      </c>
      <c r="E511" s="6" t="s">
        <v>28</v>
      </c>
      <c r="F511" s="6" t="s">
        <v>40</v>
      </c>
      <c r="G511" s="6" t="s">
        <v>41</v>
      </c>
      <c r="H511" s="6" t="s">
        <v>18</v>
      </c>
      <c r="I511" s="8">
        <v>0.45</v>
      </c>
      <c r="J511" s="9">
        <v>4500</v>
      </c>
      <c r="K511" s="10">
        <f t="shared" si="2"/>
        <v>2025</v>
      </c>
      <c r="L511" s="10">
        <f t="shared" si="3"/>
        <v>506.25</v>
      </c>
      <c r="M511" s="11">
        <v>0.25</v>
      </c>
      <c r="O511" s="16"/>
      <c r="P511" s="14"/>
      <c r="Q511" s="12"/>
      <c r="R511" s="13"/>
    </row>
    <row r="512" spans="1:18" ht="15.75" customHeight="1" x14ac:dyDescent="0.35">
      <c r="A512" s="1"/>
      <c r="B512" s="6" t="s">
        <v>27</v>
      </c>
      <c r="C512" s="6">
        <v>1128299</v>
      </c>
      <c r="D512" s="7">
        <v>44211</v>
      </c>
      <c r="E512" s="6" t="s">
        <v>28</v>
      </c>
      <c r="F512" s="6" t="s">
        <v>40</v>
      </c>
      <c r="G512" s="6" t="s">
        <v>41</v>
      </c>
      <c r="H512" s="6" t="s">
        <v>19</v>
      </c>
      <c r="I512" s="8">
        <v>0.45</v>
      </c>
      <c r="J512" s="9">
        <v>4500</v>
      </c>
      <c r="K512" s="10">
        <f t="shared" si="2"/>
        <v>2025</v>
      </c>
      <c r="L512" s="10">
        <f t="shared" si="3"/>
        <v>810</v>
      </c>
      <c r="M512" s="11">
        <v>0.4</v>
      </c>
      <c r="O512" s="16"/>
      <c r="P512" s="14"/>
      <c r="Q512" s="12"/>
      <c r="R512" s="13"/>
    </row>
    <row r="513" spans="1:18" ht="15.75" customHeight="1" x14ac:dyDescent="0.35">
      <c r="A513" s="1"/>
      <c r="B513" s="6" t="s">
        <v>27</v>
      </c>
      <c r="C513" s="6">
        <v>1128299</v>
      </c>
      <c r="D513" s="7">
        <v>44211</v>
      </c>
      <c r="E513" s="6" t="s">
        <v>28</v>
      </c>
      <c r="F513" s="6" t="s">
        <v>40</v>
      </c>
      <c r="G513" s="6" t="s">
        <v>41</v>
      </c>
      <c r="H513" s="6" t="s">
        <v>20</v>
      </c>
      <c r="I513" s="8">
        <v>0.45</v>
      </c>
      <c r="J513" s="9">
        <v>3000</v>
      </c>
      <c r="K513" s="10">
        <f t="shared" si="2"/>
        <v>1350</v>
      </c>
      <c r="L513" s="10">
        <f t="shared" si="3"/>
        <v>472.49999999999994</v>
      </c>
      <c r="M513" s="11">
        <v>0.35</v>
      </c>
      <c r="O513" s="16"/>
      <c r="P513" s="14"/>
      <c r="Q513" s="12"/>
      <c r="R513" s="13"/>
    </row>
    <row r="514" spans="1:18" ht="15.75" customHeight="1" x14ac:dyDescent="0.35">
      <c r="A514" s="1"/>
      <c r="B514" s="6" t="s">
        <v>27</v>
      </c>
      <c r="C514" s="6">
        <v>1128299</v>
      </c>
      <c r="D514" s="7">
        <v>44211</v>
      </c>
      <c r="E514" s="6" t="s">
        <v>28</v>
      </c>
      <c r="F514" s="6" t="s">
        <v>40</v>
      </c>
      <c r="G514" s="6" t="s">
        <v>41</v>
      </c>
      <c r="H514" s="6" t="s">
        <v>21</v>
      </c>
      <c r="I514" s="8">
        <v>0.5</v>
      </c>
      <c r="J514" s="9">
        <v>2500</v>
      </c>
      <c r="K514" s="10">
        <f t="shared" si="2"/>
        <v>1250</v>
      </c>
      <c r="L514" s="10">
        <f t="shared" si="3"/>
        <v>687.5</v>
      </c>
      <c r="M514" s="11">
        <v>0.55000000000000004</v>
      </c>
      <c r="O514" s="16"/>
      <c r="P514" s="14"/>
      <c r="Q514" s="12"/>
      <c r="R514" s="13"/>
    </row>
    <row r="515" spans="1:18" ht="15.75" customHeight="1" x14ac:dyDescent="0.35">
      <c r="A515" s="1"/>
      <c r="B515" s="6" t="s">
        <v>27</v>
      </c>
      <c r="C515" s="6">
        <v>1128299</v>
      </c>
      <c r="D515" s="7">
        <v>44211</v>
      </c>
      <c r="E515" s="6" t="s">
        <v>28</v>
      </c>
      <c r="F515" s="6" t="s">
        <v>40</v>
      </c>
      <c r="G515" s="6" t="s">
        <v>41</v>
      </c>
      <c r="H515" s="6" t="s">
        <v>22</v>
      </c>
      <c r="I515" s="8">
        <v>0.45</v>
      </c>
      <c r="J515" s="9">
        <v>4750</v>
      </c>
      <c r="K515" s="10">
        <f t="shared" si="2"/>
        <v>2137.5</v>
      </c>
      <c r="L515" s="10">
        <f t="shared" si="3"/>
        <v>427.5</v>
      </c>
      <c r="M515" s="11">
        <v>0.2</v>
      </c>
      <c r="O515" s="16"/>
      <c r="P515" s="14"/>
      <c r="Q515" s="12"/>
      <c r="R515" s="13"/>
    </row>
    <row r="516" spans="1:18" ht="15.75" customHeight="1" x14ac:dyDescent="0.35">
      <c r="A516" s="1"/>
      <c r="B516" s="6" t="s">
        <v>27</v>
      </c>
      <c r="C516" s="6">
        <v>1128299</v>
      </c>
      <c r="D516" s="7">
        <v>44242</v>
      </c>
      <c r="E516" s="6" t="s">
        <v>28</v>
      </c>
      <c r="F516" s="6" t="s">
        <v>40</v>
      </c>
      <c r="G516" s="6" t="s">
        <v>41</v>
      </c>
      <c r="H516" s="6" t="s">
        <v>17</v>
      </c>
      <c r="I516" s="8">
        <v>0.35</v>
      </c>
      <c r="J516" s="9">
        <v>5250</v>
      </c>
      <c r="K516" s="10">
        <f t="shared" ref="K516:K770" si="4">I516*J516</f>
        <v>1837.4999999999998</v>
      </c>
      <c r="L516" s="10">
        <f t="shared" ref="L516:L770" si="5">K516*M516</f>
        <v>735</v>
      </c>
      <c r="M516" s="11">
        <v>0.4</v>
      </c>
      <c r="O516" s="16"/>
      <c r="P516" s="14"/>
      <c r="Q516" s="12"/>
      <c r="R516" s="13"/>
    </row>
    <row r="517" spans="1:18" ht="15.75" customHeight="1" x14ac:dyDescent="0.35">
      <c r="A517" s="1"/>
      <c r="B517" s="6" t="s">
        <v>27</v>
      </c>
      <c r="C517" s="6">
        <v>1128299</v>
      </c>
      <c r="D517" s="7">
        <v>44242</v>
      </c>
      <c r="E517" s="6" t="s">
        <v>28</v>
      </c>
      <c r="F517" s="6" t="s">
        <v>40</v>
      </c>
      <c r="G517" s="6" t="s">
        <v>41</v>
      </c>
      <c r="H517" s="6" t="s">
        <v>18</v>
      </c>
      <c r="I517" s="8">
        <v>0.45</v>
      </c>
      <c r="J517" s="9">
        <v>4250</v>
      </c>
      <c r="K517" s="10">
        <f t="shared" si="4"/>
        <v>1912.5</v>
      </c>
      <c r="L517" s="10">
        <f t="shared" si="5"/>
        <v>478.125</v>
      </c>
      <c r="M517" s="11">
        <v>0.25</v>
      </c>
      <c r="O517" s="16"/>
      <c r="P517" s="14"/>
      <c r="Q517" s="12"/>
      <c r="R517" s="13"/>
    </row>
    <row r="518" spans="1:18" ht="15.75" customHeight="1" x14ac:dyDescent="0.35">
      <c r="A518" s="1"/>
      <c r="B518" s="6" t="s">
        <v>27</v>
      </c>
      <c r="C518" s="6">
        <v>1128299</v>
      </c>
      <c r="D518" s="7">
        <v>44242</v>
      </c>
      <c r="E518" s="6" t="s">
        <v>28</v>
      </c>
      <c r="F518" s="6" t="s">
        <v>40</v>
      </c>
      <c r="G518" s="6" t="s">
        <v>41</v>
      </c>
      <c r="H518" s="6" t="s">
        <v>19</v>
      </c>
      <c r="I518" s="8">
        <v>0.45</v>
      </c>
      <c r="J518" s="9">
        <v>4250</v>
      </c>
      <c r="K518" s="10">
        <f t="shared" si="4"/>
        <v>1912.5</v>
      </c>
      <c r="L518" s="10">
        <f t="shared" si="5"/>
        <v>765</v>
      </c>
      <c r="M518" s="11">
        <v>0.4</v>
      </c>
      <c r="O518" s="16"/>
      <c r="P518" s="14"/>
      <c r="Q518" s="12"/>
      <c r="R518" s="13"/>
    </row>
    <row r="519" spans="1:18" ht="15.75" customHeight="1" x14ac:dyDescent="0.35">
      <c r="A519" s="1"/>
      <c r="B519" s="6" t="s">
        <v>27</v>
      </c>
      <c r="C519" s="6">
        <v>1128299</v>
      </c>
      <c r="D519" s="7">
        <v>44242</v>
      </c>
      <c r="E519" s="6" t="s">
        <v>28</v>
      </c>
      <c r="F519" s="6" t="s">
        <v>40</v>
      </c>
      <c r="G519" s="6" t="s">
        <v>41</v>
      </c>
      <c r="H519" s="6" t="s">
        <v>20</v>
      </c>
      <c r="I519" s="8">
        <v>0.45</v>
      </c>
      <c r="J519" s="9">
        <v>2750</v>
      </c>
      <c r="K519" s="10">
        <f t="shared" si="4"/>
        <v>1237.5</v>
      </c>
      <c r="L519" s="10">
        <f t="shared" si="5"/>
        <v>433.125</v>
      </c>
      <c r="M519" s="11">
        <v>0.35</v>
      </c>
      <c r="O519" s="16"/>
      <c r="P519" s="14"/>
      <c r="Q519" s="12"/>
      <c r="R519" s="13"/>
    </row>
    <row r="520" spans="1:18" ht="15.75" customHeight="1" x14ac:dyDescent="0.35">
      <c r="A520" s="1"/>
      <c r="B520" s="6" t="s">
        <v>27</v>
      </c>
      <c r="C520" s="6">
        <v>1128299</v>
      </c>
      <c r="D520" s="7">
        <v>44242</v>
      </c>
      <c r="E520" s="6" t="s">
        <v>28</v>
      </c>
      <c r="F520" s="6" t="s">
        <v>40</v>
      </c>
      <c r="G520" s="6" t="s">
        <v>41</v>
      </c>
      <c r="H520" s="6" t="s">
        <v>21</v>
      </c>
      <c r="I520" s="8">
        <v>0.5</v>
      </c>
      <c r="J520" s="9">
        <v>2000</v>
      </c>
      <c r="K520" s="10">
        <f t="shared" si="4"/>
        <v>1000</v>
      </c>
      <c r="L520" s="10">
        <f t="shared" si="5"/>
        <v>550</v>
      </c>
      <c r="M520" s="11">
        <v>0.55000000000000004</v>
      </c>
      <c r="O520" s="16"/>
      <c r="P520" s="14"/>
      <c r="Q520" s="12"/>
      <c r="R520" s="13"/>
    </row>
    <row r="521" spans="1:18" ht="15.75" customHeight="1" x14ac:dyDescent="0.35">
      <c r="A521" s="1"/>
      <c r="B521" s="6" t="s">
        <v>27</v>
      </c>
      <c r="C521" s="6">
        <v>1128299</v>
      </c>
      <c r="D521" s="7">
        <v>44242</v>
      </c>
      <c r="E521" s="6" t="s">
        <v>28</v>
      </c>
      <c r="F521" s="6" t="s">
        <v>40</v>
      </c>
      <c r="G521" s="6" t="s">
        <v>41</v>
      </c>
      <c r="H521" s="6" t="s">
        <v>22</v>
      </c>
      <c r="I521" s="8">
        <v>0.45</v>
      </c>
      <c r="J521" s="9">
        <v>4000</v>
      </c>
      <c r="K521" s="10">
        <f t="shared" si="4"/>
        <v>1800</v>
      </c>
      <c r="L521" s="10">
        <f t="shared" si="5"/>
        <v>360</v>
      </c>
      <c r="M521" s="11">
        <v>0.2</v>
      </c>
      <c r="O521" s="16"/>
      <c r="P521" s="14"/>
      <c r="Q521" s="12"/>
      <c r="R521" s="13"/>
    </row>
    <row r="522" spans="1:18" ht="15.75" customHeight="1" x14ac:dyDescent="0.35">
      <c r="A522" s="1"/>
      <c r="B522" s="6" t="s">
        <v>27</v>
      </c>
      <c r="C522" s="6">
        <v>1128299</v>
      </c>
      <c r="D522" s="7">
        <v>44269</v>
      </c>
      <c r="E522" s="6" t="s">
        <v>28</v>
      </c>
      <c r="F522" s="6" t="s">
        <v>40</v>
      </c>
      <c r="G522" s="6" t="s">
        <v>41</v>
      </c>
      <c r="H522" s="6" t="s">
        <v>17</v>
      </c>
      <c r="I522" s="8">
        <v>0.45</v>
      </c>
      <c r="J522" s="9">
        <v>5500</v>
      </c>
      <c r="K522" s="10">
        <f t="shared" si="4"/>
        <v>2475</v>
      </c>
      <c r="L522" s="10">
        <f t="shared" si="5"/>
        <v>990</v>
      </c>
      <c r="M522" s="11">
        <v>0.4</v>
      </c>
      <c r="O522" s="16"/>
      <c r="P522" s="14"/>
      <c r="Q522" s="12"/>
      <c r="R522" s="13"/>
    </row>
    <row r="523" spans="1:18" ht="15.75" customHeight="1" x14ac:dyDescent="0.35">
      <c r="A523" s="1"/>
      <c r="B523" s="6" t="s">
        <v>27</v>
      </c>
      <c r="C523" s="6">
        <v>1128299</v>
      </c>
      <c r="D523" s="7">
        <v>44269</v>
      </c>
      <c r="E523" s="6" t="s">
        <v>28</v>
      </c>
      <c r="F523" s="6" t="s">
        <v>40</v>
      </c>
      <c r="G523" s="6" t="s">
        <v>41</v>
      </c>
      <c r="H523" s="6" t="s">
        <v>18</v>
      </c>
      <c r="I523" s="8">
        <v>0.54999999999999993</v>
      </c>
      <c r="J523" s="9">
        <v>4000</v>
      </c>
      <c r="K523" s="10">
        <f t="shared" si="4"/>
        <v>2199.9999999999995</v>
      </c>
      <c r="L523" s="10">
        <f t="shared" si="5"/>
        <v>549.99999999999989</v>
      </c>
      <c r="M523" s="11">
        <v>0.25</v>
      </c>
      <c r="O523" s="16"/>
      <c r="P523" s="14"/>
      <c r="Q523" s="12"/>
      <c r="R523" s="13"/>
    </row>
    <row r="524" spans="1:18" ht="15.75" customHeight="1" x14ac:dyDescent="0.35">
      <c r="A524" s="1"/>
      <c r="B524" s="6" t="s">
        <v>27</v>
      </c>
      <c r="C524" s="6">
        <v>1128299</v>
      </c>
      <c r="D524" s="7">
        <v>44269</v>
      </c>
      <c r="E524" s="6" t="s">
        <v>28</v>
      </c>
      <c r="F524" s="6" t="s">
        <v>40</v>
      </c>
      <c r="G524" s="6" t="s">
        <v>41</v>
      </c>
      <c r="H524" s="6" t="s">
        <v>19</v>
      </c>
      <c r="I524" s="8">
        <v>0.54999999999999993</v>
      </c>
      <c r="J524" s="9">
        <v>4000</v>
      </c>
      <c r="K524" s="10">
        <f t="shared" si="4"/>
        <v>2199.9999999999995</v>
      </c>
      <c r="L524" s="10">
        <f t="shared" si="5"/>
        <v>879.99999999999989</v>
      </c>
      <c r="M524" s="11">
        <v>0.4</v>
      </c>
      <c r="O524" s="16"/>
      <c r="P524" s="14"/>
      <c r="Q524" s="12"/>
      <c r="R524" s="13"/>
    </row>
    <row r="525" spans="1:18" ht="15.75" customHeight="1" x14ac:dyDescent="0.35">
      <c r="A525" s="1"/>
      <c r="B525" s="6" t="s">
        <v>27</v>
      </c>
      <c r="C525" s="6">
        <v>1128299</v>
      </c>
      <c r="D525" s="7">
        <v>44269</v>
      </c>
      <c r="E525" s="6" t="s">
        <v>28</v>
      </c>
      <c r="F525" s="6" t="s">
        <v>40</v>
      </c>
      <c r="G525" s="6" t="s">
        <v>41</v>
      </c>
      <c r="H525" s="6" t="s">
        <v>20</v>
      </c>
      <c r="I525" s="8">
        <v>0.54999999999999993</v>
      </c>
      <c r="J525" s="9">
        <v>3000</v>
      </c>
      <c r="K525" s="10">
        <f t="shared" si="4"/>
        <v>1649.9999999999998</v>
      </c>
      <c r="L525" s="10">
        <f t="shared" si="5"/>
        <v>577.49999999999989</v>
      </c>
      <c r="M525" s="11">
        <v>0.35</v>
      </c>
      <c r="O525" s="16"/>
      <c r="P525" s="14"/>
      <c r="Q525" s="12"/>
      <c r="R525" s="13"/>
    </row>
    <row r="526" spans="1:18" ht="15.75" customHeight="1" x14ac:dyDescent="0.35">
      <c r="A526" s="1"/>
      <c r="B526" s="6" t="s">
        <v>27</v>
      </c>
      <c r="C526" s="6">
        <v>1128299</v>
      </c>
      <c r="D526" s="7">
        <v>44269</v>
      </c>
      <c r="E526" s="6" t="s">
        <v>28</v>
      </c>
      <c r="F526" s="6" t="s">
        <v>40</v>
      </c>
      <c r="G526" s="6" t="s">
        <v>41</v>
      </c>
      <c r="H526" s="6" t="s">
        <v>21</v>
      </c>
      <c r="I526" s="8">
        <v>0.6</v>
      </c>
      <c r="J526" s="9">
        <v>1750</v>
      </c>
      <c r="K526" s="10">
        <f t="shared" si="4"/>
        <v>1050</v>
      </c>
      <c r="L526" s="10">
        <f t="shared" si="5"/>
        <v>577.5</v>
      </c>
      <c r="M526" s="11">
        <v>0.55000000000000004</v>
      </c>
      <c r="O526" s="16"/>
      <c r="P526" s="14"/>
      <c r="Q526" s="12"/>
      <c r="R526" s="13"/>
    </row>
    <row r="527" spans="1:18" ht="15.75" customHeight="1" x14ac:dyDescent="0.35">
      <c r="A527" s="1"/>
      <c r="B527" s="6" t="s">
        <v>27</v>
      </c>
      <c r="C527" s="6">
        <v>1128299</v>
      </c>
      <c r="D527" s="7">
        <v>44269</v>
      </c>
      <c r="E527" s="6" t="s">
        <v>28</v>
      </c>
      <c r="F527" s="6" t="s">
        <v>40</v>
      </c>
      <c r="G527" s="6" t="s">
        <v>41</v>
      </c>
      <c r="H527" s="6" t="s">
        <v>22</v>
      </c>
      <c r="I527" s="8">
        <v>0.54999999999999993</v>
      </c>
      <c r="J527" s="9">
        <v>3750</v>
      </c>
      <c r="K527" s="10">
        <f t="shared" si="4"/>
        <v>2062.4999999999995</v>
      </c>
      <c r="L527" s="10">
        <f t="shared" si="5"/>
        <v>412.49999999999994</v>
      </c>
      <c r="M527" s="11">
        <v>0.2</v>
      </c>
      <c r="O527" s="16"/>
      <c r="P527" s="14"/>
      <c r="Q527" s="12"/>
      <c r="R527" s="13"/>
    </row>
    <row r="528" spans="1:18" ht="15.75" customHeight="1" x14ac:dyDescent="0.35">
      <c r="A528" s="1"/>
      <c r="B528" s="6" t="s">
        <v>27</v>
      </c>
      <c r="C528" s="6">
        <v>1128299</v>
      </c>
      <c r="D528" s="7">
        <v>44301</v>
      </c>
      <c r="E528" s="6" t="s">
        <v>28</v>
      </c>
      <c r="F528" s="6" t="s">
        <v>40</v>
      </c>
      <c r="G528" s="6" t="s">
        <v>41</v>
      </c>
      <c r="H528" s="6" t="s">
        <v>17</v>
      </c>
      <c r="I528" s="8">
        <v>0.6</v>
      </c>
      <c r="J528" s="9">
        <v>5500</v>
      </c>
      <c r="K528" s="10">
        <f t="shared" si="4"/>
        <v>3300</v>
      </c>
      <c r="L528" s="10">
        <f t="shared" si="5"/>
        <v>1320</v>
      </c>
      <c r="M528" s="11">
        <v>0.4</v>
      </c>
      <c r="O528" s="16"/>
      <c r="P528" s="14"/>
      <c r="Q528" s="12"/>
      <c r="R528" s="13"/>
    </row>
    <row r="529" spans="1:18" ht="15.75" customHeight="1" x14ac:dyDescent="0.35">
      <c r="A529" s="1"/>
      <c r="B529" s="6" t="s">
        <v>27</v>
      </c>
      <c r="C529" s="6">
        <v>1128299</v>
      </c>
      <c r="D529" s="7">
        <v>44301</v>
      </c>
      <c r="E529" s="6" t="s">
        <v>28</v>
      </c>
      <c r="F529" s="6" t="s">
        <v>40</v>
      </c>
      <c r="G529" s="6" t="s">
        <v>41</v>
      </c>
      <c r="H529" s="6" t="s">
        <v>18</v>
      </c>
      <c r="I529" s="8">
        <v>0.65</v>
      </c>
      <c r="J529" s="9">
        <v>3500</v>
      </c>
      <c r="K529" s="10">
        <f t="shared" si="4"/>
        <v>2275</v>
      </c>
      <c r="L529" s="10">
        <f t="shared" si="5"/>
        <v>568.75</v>
      </c>
      <c r="M529" s="11">
        <v>0.25</v>
      </c>
      <c r="O529" s="16"/>
      <c r="P529" s="14"/>
      <c r="Q529" s="12"/>
      <c r="R529" s="13"/>
    </row>
    <row r="530" spans="1:18" ht="15.75" customHeight="1" x14ac:dyDescent="0.35">
      <c r="A530" s="1"/>
      <c r="B530" s="6" t="s">
        <v>27</v>
      </c>
      <c r="C530" s="6">
        <v>1128299</v>
      </c>
      <c r="D530" s="7">
        <v>44301</v>
      </c>
      <c r="E530" s="6" t="s">
        <v>28</v>
      </c>
      <c r="F530" s="6" t="s">
        <v>40</v>
      </c>
      <c r="G530" s="6" t="s">
        <v>41</v>
      </c>
      <c r="H530" s="6" t="s">
        <v>19</v>
      </c>
      <c r="I530" s="8">
        <v>0.65</v>
      </c>
      <c r="J530" s="9">
        <v>4000</v>
      </c>
      <c r="K530" s="10">
        <f t="shared" si="4"/>
        <v>2600</v>
      </c>
      <c r="L530" s="10">
        <f t="shared" si="5"/>
        <v>1040</v>
      </c>
      <c r="M530" s="11">
        <v>0.4</v>
      </c>
      <c r="O530" s="16"/>
      <c r="P530" s="14"/>
      <c r="Q530" s="12"/>
      <c r="R530" s="13"/>
    </row>
    <row r="531" spans="1:18" ht="15.75" customHeight="1" x14ac:dyDescent="0.35">
      <c r="A531" s="1"/>
      <c r="B531" s="6" t="s">
        <v>27</v>
      </c>
      <c r="C531" s="6">
        <v>1128299</v>
      </c>
      <c r="D531" s="7">
        <v>44301</v>
      </c>
      <c r="E531" s="6" t="s">
        <v>28</v>
      </c>
      <c r="F531" s="6" t="s">
        <v>40</v>
      </c>
      <c r="G531" s="6" t="s">
        <v>41</v>
      </c>
      <c r="H531" s="6" t="s">
        <v>20</v>
      </c>
      <c r="I531" s="8">
        <v>0.6</v>
      </c>
      <c r="J531" s="9">
        <v>3000</v>
      </c>
      <c r="K531" s="10">
        <f t="shared" si="4"/>
        <v>1800</v>
      </c>
      <c r="L531" s="10">
        <f t="shared" si="5"/>
        <v>630</v>
      </c>
      <c r="M531" s="11">
        <v>0.35</v>
      </c>
      <c r="O531" s="16"/>
      <c r="P531" s="14"/>
      <c r="Q531" s="12"/>
      <c r="R531" s="13"/>
    </row>
    <row r="532" spans="1:18" ht="15.75" customHeight="1" x14ac:dyDescent="0.35">
      <c r="A532" s="1"/>
      <c r="B532" s="6" t="s">
        <v>27</v>
      </c>
      <c r="C532" s="6">
        <v>1128299</v>
      </c>
      <c r="D532" s="7">
        <v>44301</v>
      </c>
      <c r="E532" s="6" t="s">
        <v>28</v>
      </c>
      <c r="F532" s="6" t="s">
        <v>40</v>
      </c>
      <c r="G532" s="6" t="s">
        <v>41</v>
      </c>
      <c r="H532" s="6" t="s">
        <v>21</v>
      </c>
      <c r="I532" s="8">
        <v>0.65</v>
      </c>
      <c r="J532" s="9">
        <v>2000</v>
      </c>
      <c r="K532" s="10">
        <f t="shared" si="4"/>
        <v>1300</v>
      </c>
      <c r="L532" s="10">
        <f t="shared" si="5"/>
        <v>715.00000000000011</v>
      </c>
      <c r="M532" s="11">
        <v>0.55000000000000004</v>
      </c>
      <c r="O532" s="16"/>
      <c r="P532" s="14"/>
      <c r="Q532" s="12"/>
      <c r="R532" s="13"/>
    </row>
    <row r="533" spans="1:18" ht="15.75" customHeight="1" x14ac:dyDescent="0.35">
      <c r="A533" s="1"/>
      <c r="B533" s="6" t="s">
        <v>27</v>
      </c>
      <c r="C533" s="6">
        <v>1128299</v>
      </c>
      <c r="D533" s="7">
        <v>44301</v>
      </c>
      <c r="E533" s="6" t="s">
        <v>28</v>
      </c>
      <c r="F533" s="6" t="s">
        <v>40</v>
      </c>
      <c r="G533" s="6" t="s">
        <v>41</v>
      </c>
      <c r="H533" s="6" t="s">
        <v>22</v>
      </c>
      <c r="I533" s="8">
        <v>0.8</v>
      </c>
      <c r="J533" s="9">
        <v>3500</v>
      </c>
      <c r="K533" s="10">
        <f t="shared" si="4"/>
        <v>2800</v>
      </c>
      <c r="L533" s="10">
        <f t="shared" si="5"/>
        <v>560</v>
      </c>
      <c r="M533" s="11">
        <v>0.2</v>
      </c>
      <c r="O533" s="16"/>
      <c r="P533" s="14"/>
      <c r="Q533" s="12"/>
      <c r="R533" s="13"/>
    </row>
    <row r="534" spans="1:18" ht="15.75" customHeight="1" x14ac:dyDescent="0.35">
      <c r="A534" s="1"/>
      <c r="B534" s="6" t="s">
        <v>27</v>
      </c>
      <c r="C534" s="6">
        <v>1128299</v>
      </c>
      <c r="D534" s="7">
        <v>44332</v>
      </c>
      <c r="E534" s="6" t="s">
        <v>28</v>
      </c>
      <c r="F534" s="6" t="s">
        <v>40</v>
      </c>
      <c r="G534" s="6" t="s">
        <v>41</v>
      </c>
      <c r="H534" s="6" t="s">
        <v>17</v>
      </c>
      <c r="I534" s="8">
        <v>0.6</v>
      </c>
      <c r="J534" s="9">
        <v>5500</v>
      </c>
      <c r="K534" s="10">
        <f t="shared" si="4"/>
        <v>3300</v>
      </c>
      <c r="L534" s="10">
        <f t="shared" si="5"/>
        <v>1485</v>
      </c>
      <c r="M534" s="11">
        <v>0.45</v>
      </c>
      <c r="O534" s="16"/>
      <c r="P534" s="14"/>
      <c r="Q534" s="12"/>
      <c r="R534" s="13"/>
    </row>
    <row r="535" spans="1:18" ht="15.75" customHeight="1" x14ac:dyDescent="0.35">
      <c r="A535" s="1"/>
      <c r="B535" s="6" t="s">
        <v>27</v>
      </c>
      <c r="C535" s="6">
        <v>1128299</v>
      </c>
      <c r="D535" s="7">
        <v>44332</v>
      </c>
      <c r="E535" s="6" t="s">
        <v>28</v>
      </c>
      <c r="F535" s="6" t="s">
        <v>40</v>
      </c>
      <c r="G535" s="6" t="s">
        <v>41</v>
      </c>
      <c r="H535" s="6" t="s">
        <v>18</v>
      </c>
      <c r="I535" s="8">
        <v>0.65</v>
      </c>
      <c r="J535" s="9">
        <v>4000</v>
      </c>
      <c r="K535" s="10">
        <f t="shared" si="4"/>
        <v>2600</v>
      </c>
      <c r="L535" s="10">
        <f t="shared" si="5"/>
        <v>780</v>
      </c>
      <c r="M535" s="11">
        <v>0.3</v>
      </c>
      <c r="O535" s="16"/>
      <c r="P535" s="14"/>
      <c r="Q535" s="12"/>
      <c r="R535" s="13"/>
    </row>
    <row r="536" spans="1:18" ht="15.75" customHeight="1" x14ac:dyDescent="0.35">
      <c r="A536" s="1"/>
      <c r="B536" s="6" t="s">
        <v>27</v>
      </c>
      <c r="C536" s="6">
        <v>1128299</v>
      </c>
      <c r="D536" s="7">
        <v>44332</v>
      </c>
      <c r="E536" s="6" t="s">
        <v>28</v>
      </c>
      <c r="F536" s="6" t="s">
        <v>40</v>
      </c>
      <c r="G536" s="6" t="s">
        <v>41</v>
      </c>
      <c r="H536" s="6" t="s">
        <v>19</v>
      </c>
      <c r="I536" s="8">
        <v>0.65</v>
      </c>
      <c r="J536" s="9">
        <v>4000</v>
      </c>
      <c r="K536" s="10">
        <f t="shared" si="4"/>
        <v>2600</v>
      </c>
      <c r="L536" s="10">
        <f t="shared" si="5"/>
        <v>1170</v>
      </c>
      <c r="M536" s="11">
        <v>0.45</v>
      </c>
      <c r="O536" s="16"/>
      <c r="P536" s="14"/>
      <c r="Q536" s="12"/>
      <c r="R536" s="13"/>
    </row>
    <row r="537" spans="1:18" ht="15.75" customHeight="1" x14ac:dyDescent="0.35">
      <c r="A537" s="1"/>
      <c r="B537" s="6" t="s">
        <v>27</v>
      </c>
      <c r="C537" s="6">
        <v>1128299</v>
      </c>
      <c r="D537" s="7">
        <v>44332</v>
      </c>
      <c r="E537" s="6" t="s">
        <v>28</v>
      </c>
      <c r="F537" s="6" t="s">
        <v>40</v>
      </c>
      <c r="G537" s="6" t="s">
        <v>41</v>
      </c>
      <c r="H537" s="6" t="s">
        <v>20</v>
      </c>
      <c r="I537" s="8">
        <v>0.6</v>
      </c>
      <c r="J537" s="9">
        <v>3000</v>
      </c>
      <c r="K537" s="10">
        <f t="shared" si="4"/>
        <v>1800</v>
      </c>
      <c r="L537" s="10">
        <f t="shared" si="5"/>
        <v>719.99999999999989</v>
      </c>
      <c r="M537" s="11">
        <v>0.39999999999999997</v>
      </c>
      <c r="O537" s="16"/>
      <c r="P537" s="14"/>
      <c r="Q537" s="12"/>
      <c r="R537" s="13"/>
    </row>
    <row r="538" spans="1:18" ht="15.75" customHeight="1" x14ac:dyDescent="0.35">
      <c r="A538" s="1"/>
      <c r="B538" s="6" t="s">
        <v>27</v>
      </c>
      <c r="C538" s="6">
        <v>1128299</v>
      </c>
      <c r="D538" s="7">
        <v>44332</v>
      </c>
      <c r="E538" s="6" t="s">
        <v>28</v>
      </c>
      <c r="F538" s="6" t="s">
        <v>40</v>
      </c>
      <c r="G538" s="6" t="s">
        <v>41</v>
      </c>
      <c r="H538" s="6" t="s">
        <v>21</v>
      </c>
      <c r="I538" s="8">
        <v>0.65</v>
      </c>
      <c r="J538" s="9">
        <v>2000</v>
      </c>
      <c r="K538" s="10">
        <f t="shared" si="4"/>
        <v>1300</v>
      </c>
      <c r="L538" s="10">
        <f t="shared" si="5"/>
        <v>780.00000000000011</v>
      </c>
      <c r="M538" s="11">
        <v>0.60000000000000009</v>
      </c>
      <c r="O538" s="16"/>
      <c r="P538" s="14"/>
      <c r="Q538" s="12"/>
      <c r="R538" s="13"/>
    </row>
    <row r="539" spans="1:18" ht="15.75" customHeight="1" x14ac:dyDescent="0.35">
      <c r="A539" s="1"/>
      <c r="B539" s="6" t="s">
        <v>27</v>
      </c>
      <c r="C539" s="6">
        <v>1128299</v>
      </c>
      <c r="D539" s="7">
        <v>44332</v>
      </c>
      <c r="E539" s="6" t="s">
        <v>28</v>
      </c>
      <c r="F539" s="6" t="s">
        <v>40</v>
      </c>
      <c r="G539" s="6" t="s">
        <v>41</v>
      </c>
      <c r="H539" s="6" t="s">
        <v>22</v>
      </c>
      <c r="I539" s="8">
        <v>0.8</v>
      </c>
      <c r="J539" s="9">
        <v>4500</v>
      </c>
      <c r="K539" s="10">
        <f t="shared" si="4"/>
        <v>3600</v>
      </c>
      <c r="L539" s="10">
        <f t="shared" si="5"/>
        <v>900</v>
      </c>
      <c r="M539" s="11">
        <v>0.25</v>
      </c>
      <c r="O539" s="16"/>
      <c r="P539" s="14"/>
      <c r="Q539" s="12"/>
      <c r="R539" s="13"/>
    </row>
    <row r="540" spans="1:18" ht="15.75" customHeight="1" x14ac:dyDescent="0.35">
      <c r="A540" s="1"/>
      <c r="B540" s="6" t="s">
        <v>27</v>
      </c>
      <c r="C540" s="6">
        <v>1128299</v>
      </c>
      <c r="D540" s="7">
        <v>44362</v>
      </c>
      <c r="E540" s="6" t="s">
        <v>28</v>
      </c>
      <c r="F540" s="6" t="s">
        <v>40</v>
      </c>
      <c r="G540" s="6" t="s">
        <v>41</v>
      </c>
      <c r="H540" s="6" t="s">
        <v>17</v>
      </c>
      <c r="I540" s="8">
        <v>0.6</v>
      </c>
      <c r="J540" s="9">
        <v>7000</v>
      </c>
      <c r="K540" s="10">
        <f t="shared" si="4"/>
        <v>4200</v>
      </c>
      <c r="L540" s="10">
        <f t="shared" si="5"/>
        <v>1890</v>
      </c>
      <c r="M540" s="11">
        <v>0.45</v>
      </c>
      <c r="O540" s="16"/>
      <c r="P540" s="14"/>
      <c r="Q540" s="12"/>
      <c r="R540" s="13"/>
    </row>
    <row r="541" spans="1:18" ht="15.75" customHeight="1" x14ac:dyDescent="0.35">
      <c r="A541" s="1"/>
      <c r="B541" s="6" t="s">
        <v>27</v>
      </c>
      <c r="C541" s="6">
        <v>1128299</v>
      </c>
      <c r="D541" s="7">
        <v>44362</v>
      </c>
      <c r="E541" s="6" t="s">
        <v>28</v>
      </c>
      <c r="F541" s="6" t="s">
        <v>40</v>
      </c>
      <c r="G541" s="6" t="s">
        <v>41</v>
      </c>
      <c r="H541" s="6" t="s">
        <v>18</v>
      </c>
      <c r="I541" s="8">
        <v>0.65</v>
      </c>
      <c r="J541" s="9">
        <v>5500</v>
      </c>
      <c r="K541" s="10">
        <f t="shared" si="4"/>
        <v>3575</v>
      </c>
      <c r="L541" s="10">
        <f t="shared" si="5"/>
        <v>1072.5</v>
      </c>
      <c r="M541" s="11">
        <v>0.3</v>
      </c>
      <c r="O541" s="16"/>
      <c r="P541" s="14"/>
      <c r="Q541" s="12"/>
      <c r="R541" s="13"/>
    </row>
    <row r="542" spans="1:18" ht="15.75" customHeight="1" x14ac:dyDescent="0.35">
      <c r="A542" s="1"/>
      <c r="B542" s="6" t="s">
        <v>27</v>
      </c>
      <c r="C542" s="6">
        <v>1128299</v>
      </c>
      <c r="D542" s="7">
        <v>44362</v>
      </c>
      <c r="E542" s="6" t="s">
        <v>28</v>
      </c>
      <c r="F542" s="6" t="s">
        <v>40</v>
      </c>
      <c r="G542" s="6" t="s">
        <v>41</v>
      </c>
      <c r="H542" s="6" t="s">
        <v>19</v>
      </c>
      <c r="I542" s="8">
        <v>0.65</v>
      </c>
      <c r="J542" s="9">
        <v>5500</v>
      </c>
      <c r="K542" s="10">
        <f t="shared" si="4"/>
        <v>3575</v>
      </c>
      <c r="L542" s="10">
        <f t="shared" si="5"/>
        <v>1608.75</v>
      </c>
      <c r="M542" s="11">
        <v>0.45</v>
      </c>
      <c r="O542" s="16"/>
      <c r="P542" s="14"/>
      <c r="Q542" s="12"/>
      <c r="R542" s="13"/>
    </row>
    <row r="543" spans="1:18" ht="15.75" customHeight="1" x14ac:dyDescent="0.35">
      <c r="A543" s="1"/>
      <c r="B543" s="6" t="s">
        <v>27</v>
      </c>
      <c r="C543" s="6">
        <v>1128299</v>
      </c>
      <c r="D543" s="7">
        <v>44362</v>
      </c>
      <c r="E543" s="6" t="s">
        <v>28</v>
      </c>
      <c r="F543" s="6" t="s">
        <v>40</v>
      </c>
      <c r="G543" s="6" t="s">
        <v>41</v>
      </c>
      <c r="H543" s="6" t="s">
        <v>20</v>
      </c>
      <c r="I543" s="8">
        <v>0.6</v>
      </c>
      <c r="J543" s="9">
        <v>4250</v>
      </c>
      <c r="K543" s="10">
        <f t="shared" si="4"/>
        <v>2550</v>
      </c>
      <c r="L543" s="10">
        <f t="shared" si="5"/>
        <v>1019.9999999999999</v>
      </c>
      <c r="M543" s="11">
        <v>0.39999999999999997</v>
      </c>
      <c r="O543" s="16"/>
      <c r="P543" s="14"/>
      <c r="Q543" s="12"/>
      <c r="R543" s="13"/>
    </row>
    <row r="544" spans="1:18" ht="15.75" customHeight="1" x14ac:dyDescent="0.35">
      <c r="A544" s="1"/>
      <c r="B544" s="6" t="s">
        <v>27</v>
      </c>
      <c r="C544" s="6">
        <v>1128299</v>
      </c>
      <c r="D544" s="7">
        <v>44362</v>
      </c>
      <c r="E544" s="6" t="s">
        <v>28</v>
      </c>
      <c r="F544" s="6" t="s">
        <v>40</v>
      </c>
      <c r="G544" s="6" t="s">
        <v>41</v>
      </c>
      <c r="H544" s="6" t="s">
        <v>21</v>
      </c>
      <c r="I544" s="8">
        <v>0.65</v>
      </c>
      <c r="J544" s="9">
        <v>3000</v>
      </c>
      <c r="K544" s="10">
        <f t="shared" si="4"/>
        <v>1950</v>
      </c>
      <c r="L544" s="10">
        <f t="shared" si="5"/>
        <v>1170.0000000000002</v>
      </c>
      <c r="M544" s="11">
        <v>0.60000000000000009</v>
      </c>
      <c r="O544" s="16"/>
      <c r="P544" s="14"/>
      <c r="Q544" s="12"/>
      <c r="R544" s="13"/>
    </row>
    <row r="545" spans="1:18" ht="15.75" customHeight="1" x14ac:dyDescent="0.35">
      <c r="A545" s="1"/>
      <c r="B545" s="6" t="s">
        <v>27</v>
      </c>
      <c r="C545" s="6">
        <v>1128299</v>
      </c>
      <c r="D545" s="7">
        <v>44362</v>
      </c>
      <c r="E545" s="6" t="s">
        <v>28</v>
      </c>
      <c r="F545" s="6" t="s">
        <v>40</v>
      </c>
      <c r="G545" s="6" t="s">
        <v>41</v>
      </c>
      <c r="H545" s="6" t="s">
        <v>22</v>
      </c>
      <c r="I545" s="8">
        <v>0.8</v>
      </c>
      <c r="J545" s="9">
        <v>6000</v>
      </c>
      <c r="K545" s="10">
        <f t="shared" si="4"/>
        <v>4800</v>
      </c>
      <c r="L545" s="10">
        <f t="shared" si="5"/>
        <v>1200</v>
      </c>
      <c r="M545" s="11">
        <v>0.25</v>
      </c>
      <c r="O545" s="16"/>
      <c r="P545" s="14"/>
      <c r="Q545" s="12"/>
      <c r="R545" s="13"/>
    </row>
    <row r="546" spans="1:18" ht="15.75" customHeight="1" x14ac:dyDescent="0.35">
      <c r="A546" s="1"/>
      <c r="B546" s="6" t="s">
        <v>27</v>
      </c>
      <c r="C546" s="6">
        <v>1128299</v>
      </c>
      <c r="D546" s="7">
        <v>44391</v>
      </c>
      <c r="E546" s="6" t="s">
        <v>28</v>
      </c>
      <c r="F546" s="6" t="s">
        <v>40</v>
      </c>
      <c r="G546" s="6" t="s">
        <v>41</v>
      </c>
      <c r="H546" s="6" t="s">
        <v>17</v>
      </c>
      <c r="I546" s="8">
        <v>0.6</v>
      </c>
      <c r="J546" s="9">
        <v>7500</v>
      </c>
      <c r="K546" s="10">
        <f t="shared" si="4"/>
        <v>4500</v>
      </c>
      <c r="L546" s="10">
        <f t="shared" si="5"/>
        <v>1800</v>
      </c>
      <c r="M546" s="11">
        <v>0.4</v>
      </c>
      <c r="O546" s="16"/>
      <c r="P546" s="14"/>
      <c r="Q546" s="12"/>
      <c r="R546" s="13"/>
    </row>
    <row r="547" spans="1:18" ht="15.75" customHeight="1" x14ac:dyDescent="0.35">
      <c r="A547" s="1"/>
      <c r="B547" s="6" t="s">
        <v>27</v>
      </c>
      <c r="C547" s="6">
        <v>1128299</v>
      </c>
      <c r="D547" s="7">
        <v>44391</v>
      </c>
      <c r="E547" s="6" t="s">
        <v>28</v>
      </c>
      <c r="F547" s="6" t="s">
        <v>40</v>
      </c>
      <c r="G547" s="6" t="s">
        <v>41</v>
      </c>
      <c r="H547" s="6" t="s">
        <v>18</v>
      </c>
      <c r="I547" s="8">
        <v>0.65</v>
      </c>
      <c r="J547" s="9">
        <v>6000</v>
      </c>
      <c r="K547" s="10">
        <f t="shared" si="4"/>
        <v>3900</v>
      </c>
      <c r="L547" s="10">
        <f t="shared" si="5"/>
        <v>975</v>
      </c>
      <c r="M547" s="11">
        <v>0.25</v>
      </c>
      <c r="O547" s="16"/>
      <c r="P547" s="14"/>
      <c r="Q547" s="12"/>
      <c r="R547" s="13"/>
    </row>
    <row r="548" spans="1:18" ht="15.75" customHeight="1" x14ac:dyDescent="0.35">
      <c r="A548" s="1"/>
      <c r="B548" s="6" t="s">
        <v>27</v>
      </c>
      <c r="C548" s="6">
        <v>1128299</v>
      </c>
      <c r="D548" s="7">
        <v>44391</v>
      </c>
      <c r="E548" s="6" t="s">
        <v>28</v>
      </c>
      <c r="F548" s="6" t="s">
        <v>40</v>
      </c>
      <c r="G548" s="6" t="s">
        <v>41</v>
      </c>
      <c r="H548" s="6" t="s">
        <v>19</v>
      </c>
      <c r="I548" s="8">
        <v>0.65</v>
      </c>
      <c r="J548" s="9">
        <v>5500</v>
      </c>
      <c r="K548" s="10">
        <f t="shared" si="4"/>
        <v>3575</v>
      </c>
      <c r="L548" s="10">
        <f t="shared" si="5"/>
        <v>1430</v>
      </c>
      <c r="M548" s="11">
        <v>0.4</v>
      </c>
      <c r="O548" s="16"/>
      <c r="P548" s="14"/>
      <c r="Q548" s="12"/>
      <c r="R548" s="13"/>
    </row>
    <row r="549" spans="1:18" ht="15.75" customHeight="1" x14ac:dyDescent="0.35">
      <c r="A549" s="1"/>
      <c r="B549" s="6" t="s">
        <v>27</v>
      </c>
      <c r="C549" s="6">
        <v>1128299</v>
      </c>
      <c r="D549" s="7">
        <v>44391</v>
      </c>
      <c r="E549" s="6" t="s">
        <v>28</v>
      </c>
      <c r="F549" s="6" t="s">
        <v>40</v>
      </c>
      <c r="G549" s="6" t="s">
        <v>41</v>
      </c>
      <c r="H549" s="6" t="s">
        <v>20</v>
      </c>
      <c r="I549" s="8">
        <v>0.6</v>
      </c>
      <c r="J549" s="9">
        <v>4500</v>
      </c>
      <c r="K549" s="10">
        <f t="shared" si="4"/>
        <v>2700</v>
      </c>
      <c r="L549" s="10">
        <f t="shared" si="5"/>
        <v>944.99999999999989</v>
      </c>
      <c r="M549" s="11">
        <v>0.35</v>
      </c>
      <c r="O549" s="16"/>
      <c r="P549" s="14"/>
      <c r="Q549" s="12"/>
      <c r="R549" s="13"/>
    </row>
    <row r="550" spans="1:18" ht="15.75" customHeight="1" x14ac:dyDescent="0.35">
      <c r="A550" s="1"/>
      <c r="B550" s="6" t="s">
        <v>27</v>
      </c>
      <c r="C550" s="6">
        <v>1128299</v>
      </c>
      <c r="D550" s="7">
        <v>44391</v>
      </c>
      <c r="E550" s="6" t="s">
        <v>28</v>
      </c>
      <c r="F550" s="6" t="s">
        <v>40</v>
      </c>
      <c r="G550" s="6" t="s">
        <v>41</v>
      </c>
      <c r="H550" s="6" t="s">
        <v>21</v>
      </c>
      <c r="I550" s="8">
        <v>0.65</v>
      </c>
      <c r="J550" s="9">
        <v>5000</v>
      </c>
      <c r="K550" s="10">
        <f t="shared" si="4"/>
        <v>3250</v>
      </c>
      <c r="L550" s="10">
        <f t="shared" si="5"/>
        <v>1787.5000000000002</v>
      </c>
      <c r="M550" s="11">
        <v>0.55000000000000004</v>
      </c>
      <c r="O550" s="16"/>
      <c r="P550" s="14"/>
      <c r="Q550" s="12"/>
      <c r="R550" s="13"/>
    </row>
    <row r="551" spans="1:18" ht="15.75" customHeight="1" x14ac:dyDescent="0.35">
      <c r="A551" s="1"/>
      <c r="B551" s="6" t="s">
        <v>27</v>
      </c>
      <c r="C551" s="6">
        <v>1128299</v>
      </c>
      <c r="D551" s="7">
        <v>44391</v>
      </c>
      <c r="E551" s="6" t="s">
        <v>28</v>
      </c>
      <c r="F551" s="6" t="s">
        <v>40</v>
      </c>
      <c r="G551" s="6" t="s">
        <v>41</v>
      </c>
      <c r="H551" s="6" t="s">
        <v>22</v>
      </c>
      <c r="I551" s="8">
        <v>0.8</v>
      </c>
      <c r="J551" s="9">
        <v>5000</v>
      </c>
      <c r="K551" s="10">
        <f t="shared" si="4"/>
        <v>4000</v>
      </c>
      <c r="L551" s="10">
        <f t="shared" si="5"/>
        <v>800</v>
      </c>
      <c r="M551" s="11">
        <v>0.2</v>
      </c>
      <c r="O551" s="16"/>
      <c r="P551" s="14"/>
      <c r="Q551" s="12"/>
      <c r="R551" s="13"/>
    </row>
    <row r="552" spans="1:18" ht="15.75" customHeight="1" x14ac:dyDescent="0.35">
      <c r="A552" s="1"/>
      <c r="B552" s="6" t="s">
        <v>27</v>
      </c>
      <c r="C552" s="6">
        <v>1128299</v>
      </c>
      <c r="D552" s="7">
        <v>44423</v>
      </c>
      <c r="E552" s="6" t="s">
        <v>28</v>
      </c>
      <c r="F552" s="6" t="s">
        <v>40</v>
      </c>
      <c r="G552" s="6" t="s">
        <v>41</v>
      </c>
      <c r="H552" s="6" t="s">
        <v>17</v>
      </c>
      <c r="I552" s="8">
        <v>0.65</v>
      </c>
      <c r="J552" s="9">
        <v>7000</v>
      </c>
      <c r="K552" s="10">
        <f t="shared" si="4"/>
        <v>4550</v>
      </c>
      <c r="L552" s="10">
        <f t="shared" si="5"/>
        <v>1820</v>
      </c>
      <c r="M552" s="11">
        <v>0.4</v>
      </c>
      <c r="O552" s="16"/>
      <c r="P552" s="14"/>
      <c r="Q552" s="12"/>
      <c r="R552" s="13"/>
    </row>
    <row r="553" spans="1:18" ht="15.75" customHeight="1" x14ac:dyDescent="0.35">
      <c r="A553" s="1"/>
      <c r="B553" s="6" t="s">
        <v>27</v>
      </c>
      <c r="C553" s="6">
        <v>1128299</v>
      </c>
      <c r="D553" s="7">
        <v>44423</v>
      </c>
      <c r="E553" s="6" t="s">
        <v>28</v>
      </c>
      <c r="F553" s="6" t="s">
        <v>40</v>
      </c>
      <c r="G553" s="6" t="s">
        <v>41</v>
      </c>
      <c r="H553" s="6" t="s">
        <v>18</v>
      </c>
      <c r="I553" s="8">
        <v>0.70000000000000007</v>
      </c>
      <c r="J553" s="9">
        <v>6500</v>
      </c>
      <c r="K553" s="10">
        <f t="shared" si="4"/>
        <v>4550</v>
      </c>
      <c r="L553" s="10">
        <f t="shared" si="5"/>
        <v>1137.5</v>
      </c>
      <c r="M553" s="11">
        <v>0.25</v>
      </c>
      <c r="O553" s="16"/>
      <c r="P553" s="14"/>
      <c r="Q553" s="12"/>
      <c r="R553" s="13"/>
    </row>
    <row r="554" spans="1:18" ht="15.75" customHeight="1" x14ac:dyDescent="0.35">
      <c r="A554" s="1"/>
      <c r="B554" s="6" t="s">
        <v>27</v>
      </c>
      <c r="C554" s="6">
        <v>1128299</v>
      </c>
      <c r="D554" s="7">
        <v>44423</v>
      </c>
      <c r="E554" s="6" t="s">
        <v>28</v>
      </c>
      <c r="F554" s="6" t="s">
        <v>40</v>
      </c>
      <c r="G554" s="6" t="s">
        <v>41</v>
      </c>
      <c r="H554" s="6" t="s">
        <v>19</v>
      </c>
      <c r="I554" s="8">
        <v>0.65</v>
      </c>
      <c r="J554" s="9">
        <v>5250</v>
      </c>
      <c r="K554" s="10">
        <f t="shared" si="4"/>
        <v>3412.5</v>
      </c>
      <c r="L554" s="10">
        <f t="shared" si="5"/>
        <v>1365</v>
      </c>
      <c r="M554" s="11">
        <v>0.4</v>
      </c>
      <c r="O554" s="16"/>
      <c r="P554" s="14"/>
      <c r="Q554" s="12"/>
      <c r="R554" s="13"/>
    </row>
    <row r="555" spans="1:18" ht="15.75" customHeight="1" x14ac:dyDescent="0.35">
      <c r="A555" s="1"/>
      <c r="B555" s="6" t="s">
        <v>27</v>
      </c>
      <c r="C555" s="6">
        <v>1128299</v>
      </c>
      <c r="D555" s="7">
        <v>44423</v>
      </c>
      <c r="E555" s="6" t="s">
        <v>28</v>
      </c>
      <c r="F555" s="6" t="s">
        <v>40</v>
      </c>
      <c r="G555" s="6" t="s">
        <v>41</v>
      </c>
      <c r="H555" s="6" t="s">
        <v>20</v>
      </c>
      <c r="I555" s="8">
        <v>0.65</v>
      </c>
      <c r="J555" s="9">
        <v>4750</v>
      </c>
      <c r="K555" s="10">
        <f t="shared" si="4"/>
        <v>3087.5</v>
      </c>
      <c r="L555" s="10">
        <f t="shared" si="5"/>
        <v>1080.625</v>
      </c>
      <c r="M555" s="11">
        <v>0.35</v>
      </c>
      <c r="O555" s="16"/>
      <c r="P555" s="14"/>
      <c r="Q555" s="12"/>
      <c r="R555" s="13"/>
    </row>
    <row r="556" spans="1:18" ht="15.75" customHeight="1" x14ac:dyDescent="0.35">
      <c r="A556" s="1"/>
      <c r="B556" s="6" t="s">
        <v>27</v>
      </c>
      <c r="C556" s="6">
        <v>1128299</v>
      </c>
      <c r="D556" s="7">
        <v>44423</v>
      </c>
      <c r="E556" s="6" t="s">
        <v>28</v>
      </c>
      <c r="F556" s="6" t="s">
        <v>40</v>
      </c>
      <c r="G556" s="6" t="s">
        <v>41</v>
      </c>
      <c r="H556" s="6" t="s">
        <v>21</v>
      </c>
      <c r="I556" s="8">
        <v>0.75</v>
      </c>
      <c r="J556" s="9">
        <v>4750</v>
      </c>
      <c r="K556" s="10">
        <f t="shared" si="4"/>
        <v>3562.5</v>
      </c>
      <c r="L556" s="10">
        <f t="shared" si="5"/>
        <v>1959.3750000000002</v>
      </c>
      <c r="M556" s="11">
        <v>0.55000000000000004</v>
      </c>
      <c r="O556" s="16"/>
      <c r="P556" s="14"/>
      <c r="Q556" s="12"/>
      <c r="R556" s="13"/>
    </row>
    <row r="557" spans="1:18" ht="15.75" customHeight="1" x14ac:dyDescent="0.35">
      <c r="A557" s="1"/>
      <c r="B557" s="6" t="s">
        <v>27</v>
      </c>
      <c r="C557" s="6">
        <v>1128299</v>
      </c>
      <c r="D557" s="7">
        <v>44423</v>
      </c>
      <c r="E557" s="6" t="s">
        <v>28</v>
      </c>
      <c r="F557" s="6" t="s">
        <v>40</v>
      </c>
      <c r="G557" s="6" t="s">
        <v>41</v>
      </c>
      <c r="H557" s="6" t="s">
        <v>22</v>
      </c>
      <c r="I557" s="8">
        <v>0.8</v>
      </c>
      <c r="J557" s="9">
        <v>4000</v>
      </c>
      <c r="K557" s="10">
        <f t="shared" si="4"/>
        <v>3200</v>
      </c>
      <c r="L557" s="10">
        <f t="shared" si="5"/>
        <v>640</v>
      </c>
      <c r="M557" s="11">
        <v>0.2</v>
      </c>
      <c r="O557" s="16"/>
      <c r="P557" s="14"/>
      <c r="Q557" s="12"/>
      <c r="R557" s="13"/>
    </row>
    <row r="558" spans="1:18" ht="15.75" customHeight="1" x14ac:dyDescent="0.35">
      <c r="A558" s="1"/>
      <c r="B558" s="6" t="s">
        <v>27</v>
      </c>
      <c r="C558" s="6">
        <v>1128299</v>
      </c>
      <c r="D558" s="7">
        <v>44455</v>
      </c>
      <c r="E558" s="6" t="s">
        <v>28</v>
      </c>
      <c r="F558" s="6" t="s">
        <v>40</v>
      </c>
      <c r="G558" s="6" t="s">
        <v>41</v>
      </c>
      <c r="H558" s="6" t="s">
        <v>17</v>
      </c>
      <c r="I558" s="8">
        <v>0.60000000000000009</v>
      </c>
      <c r="J558" s="9">
        <v>6000</v>
      </c>
      <c r="K558" s="10">
        <f t="shared" si="4"/>
        <v>3600.0000000000005</v>
      </c>
      <c r="L558" s="10">
        <f t="shared" si="5"/>
        <v>1260.0000000000002</v>
      </c>
      <c r="M558" s="11">
        <v>0.35000000000000003</v>
      </c>
      <c r="O558" s="16"/>
      <c r="P558" s="14"/>
      <c r="Q558" s="12"/>
      <c r="R558" s="13"/>
    </row>
    <row r="559" spans="1:18" ht="15.75" customHeight="1" x14ac:dyDescent="0.35">
      <c r="A559" s="1"/>
      <c r="B559" s="6" t="s">
        <v>27</v>
      </c>
      <c r="C559" s="6">
        <v>1128299</v>
      </c>
      <c r="D559" s="7">
        <v>44455</v>
      </c>
      <c r="E559" s="6" t="s">
        <v>28</v>
      </c>
      <c r="F559" s="6" t="s">
        <v>40</v>
      </c>
      <c r="G559" s="6" t="s">
        <v>41</v>
      </c>
      <c r="H559" s="6" t="s">
        <v>18</v>
      </c>
      <c r="I559" s="8">
        <v>0.65000000000000013</v>
      </c>
      <c r="J559" s="9">
        <v>6000</v>
      </c>
      <c r="K559" s="10">
        <f t="shared" si="4"/>
        <v>3900.0000000000009</v>
      </c>
      <c r="L559" s="10">
        <f t="shared" si="5"/>
        <v>780.00000000000023</v>
      </c>
      <c r="M559" s="11">
        <v>0.2</v>
      </c>
      <c r="O559" s="16"/>
      <c r="P559" s="14"/>
      <c r="Q559" s="12"/>
      <c r="R559" s="13"/>
    </row>
    <row r="560" spans="1:18" ht="15.75" customHeight="1" x14ac:dyDescent="0.35">
      <c r="A560" s="1"/>
      <c r="B560" s="6" t="s">
        <v>27</v>
      </c>
      <c r="C560" s="6">
        <v>1128299</v>
      </c>
      <c r="D560" s="7">
        <v>44455</v>
      </c>
      <c r="E560" s="6" t="s">
        <v>28</v>
      </c>
      <c r="F560" s="6" t="s">
        <v>40</v>
      </c>
      <c r="G560" s="6" t="s">
        <v>41</v>
      </c>
      <c r="H560" s="6" t="s">
        <v>19</v>
      </c>
      <c r="I560" s="8">
        <v>0.60000000000000009</v>
      </c>
      <c r="J560" s="9">
        <v>4500</v>
      </c>
      <c r="K560" s="10">
        <f t="shared" si="4"/>
        <v>2700.0000000000005</v>
      </c>
      <c r="L560" s="10">
        <f t="shared" si="5"/>
        <v>945.00000000000023</v>
      </c>
      <c r="M560" s="11">
        <v>0.35000000000000003</v>
      </c>
      <c r="O560" s="16"/>
      <c r="P560" s="14"/>
      <c r="Q560" s="12"/>
      <c r="R560" s="13"/>
    </row>
    <row r="561" spans="1:18" ht="15.75" customHeight="1" x14ac:dyDescent="0.35">
      <c r="A561" s="1"/>
      <c r="B561" s="6" t="s">
        <v>27</v>
      </c>
      <c r="C561" s="6">
        <v>1128299</v>
      </c>
      <c r="D561" s="7">
        <v>44455</v>
      </c>
      <c r="E561" s="6" t="s">
        <v>28</v>
      </c>
      <c r="F561" s="6" t="s">
        <v>40</v>
      </c>
      <c r="G561" s="6" t="s">
        <v>41</v>
      </c>
      <c r="H561" s="6" t="s">
        <v>20</v>
      </c>
      <c r="I561" s="8">
        <v>0.60000000000000009</v>
      </c>
      <c r="J561" s="9">
        <v>4000</v>
      </c>
      <c r="K561" s="10">
        <f t="shared" si="4"/>
        <v>2400.0000000000005</v>
      </c>
      <c r="L561" s="10">
        <f t="shared" si="5"/>
        <v>720.00000000000011</v>
      </c>
      <c r="M561" s="11">
        <v>0.3</v>
      </c>
      <c r="O561" s="16"/>
      <c r="P561" s="14"/>
      <c r="Q561" s="12"/>
      <c r="R561" s="13"/>
    </row>
    <row r="562" spans="1:18" ht="15.75" customHeight="1" x14ac:dyDescent="0.35">
      <c r="A562" s="1"/>
      <c r="B562" s="6" t="s">
        <v>27</v>
      </c>
      <c r="C562" s="6">
        <v>1128299</v>
      </c>
      <c r="D562" s="7">
        <v>44455</v>
      </c>
      <c r="E562" s="6" t="s">
        <v>28</v>
      </c>
      <c r="F562" s="6" t="s">
        <v>40</v>
      </c>
      <c r="G562" s="6" t="s">
        <v>41</v>
      </c>
      <c r="H562" s="6" t="s">
        <v>21</v>
      </c>
      <c r="I562" s="8">
        <v>0.70000000000000007</v>
      </c>
      <c r="J562" s="9">
        <v>4000</v>
      </c>
      <c r="K562" s="10">
        <f t="shared" si="4"/>
        <v>2800.0000000000005</v>
      </c>
      <c r="L562" s="10">
        <f t="shared" si="5"/>
        <v>1400.0000000000005</v>
      </c>
      <c r="M562" s="11">
        <v>0.50000000000000011</v>
      </c>
      <c r="O562" s="16"/>
      <c r="P562" s="14"/>
      <c r="Q562" s="12"/>
      <c r="R562" s="13"/>
    </row>
    <row r="563" spans="1:18" ht="15.75" customHeight="1" x14ac:dyDescent="0.35">
      <c r="A563" s="1"/>
      <c r="B563" s="6" t="s">
        <v>27</v>
      </c>
      <c r="C563" s="6">
        <v>1128299</v>
      </c>
      <c r="D563" s="7">
        <v>44455</v>
      </c>
      <c r="E563" s="6" t="s">
        <v>28</v>
      </c>
      <c r="F563" s="6" t="s">
        <v>40</v>
      </c>
      <c r="G563" s="6" t="s">
        <v>41</v>
      </c>
      <c r="H563" s="6" t="s">
        <v>22</v>
      </c>
      <c r="I563" s="8">
        <v>0.75000000000000011</v>
      </c>
      <c r="J563" s="9">
        <v>4500</v>
      </c>
      <c r="K563" s="10">
        <f t="shared" si="4"/>
        <v>3375.0000000000005</v>
      </c>
      <c r="L563" s="10">
        <f t="shared" si="5"/>
        <v>506.25000000000017</v>
      </c>
      <c r="M563" s="11">
        <v>0.15000000000000002</v>
      </c>
      <c r="O563" s="16"/>
      <c r="P563" s="14"/>
      <c r="Q563" s="12"/>
      <c r="R563" s="13"/>
    </row>
    <row r="564" spans="1:18" ht="15.75" customHeight="1" x14ac:dyDescent="0.35">
      <c r="A564" s="1"/>
      <c r="B564" s="6" t="s">
        <v>27</v>
      </c>
      <c r="C564" s="6">
        <v>1128299</v>
      </c>
      <c r="D564" s="7">
        <v>44484</v>
      </c>
      <c r="E564" s="6" t="s">
        <v>28</v>
      </c>
      <c r="F564" s="6" t="s">
        <v>40</v>
      </c>
      <c r="G564" s="6" t="s">
        <v>41</v>
      </c>
      <c r="H564" s="6" t="s">
        <v>17</v>
      </c>
      <c r="I564" s="8">
        <v>0.60000000000000009</v>
      </c>
      <c r="J564" s="9">
        <v>5500</v>
      </c>
      <c r="K564" s="10">
        <f t="shared" si="4"/>
        <v>3300.0000000000005</v>
      </c>
      <c r="L564" s="10">
        <f t="shared" si="5"/>
        <v>1155.0000000000002</v>
      </c>
      <c r="M564" s="11">
        <v>0.35000000000000003</v>
      </c>
      <c r="O564" s="16"/>
      <c r="P564" s="14"/>
      <c r="Q564" s="12"/>
      <c r="R564" s="13"/>
    </row>
    <row r="565" spans="1:18" ht="15.75" customHeight="1" x14ac:dyDescent="0.35">
      <c r="A565" s="1"/>
      <c r="B565" s="6" t="s">
        <v>27</v>
      </c>
      <c r="C565" s="6">
        <v>1128299</v>
      </c>
      <c r="D565" s="7">
        <v>44484</v>
      </c>
      <c r="E565" s="6" t="s">
        <v>28</v>
      </c>
      <c r="F565" s="6" t="s">
        <v>40</v>
      </c>
      <c r="G565" s="6" t="s">
        <v>41</v>
      </c>
      <c r="H565" s="6" t="s">
        <v>18</v>
      </c>
      <c r="I565" s="8">
        <v>0.65000000000000013</v>
      </c>
      <c r="J565" s="9">
        <v>5500</v>
      </c>
      <c r="K565" s="10">
        <f t="shared" si="4"/>
        <v>3575.0000000000009</v>
      </c>
      <c r="L565" s="10">
        <f t="shared" si="5"/>
        <v>715.00000000000023</v>
      </c>
      <c r="M565" s="11">
        <v>0.2</v>
      </c>
      <c r="O565" s="16"/>
      <c r="P565" s="14"/>
      <c r="Q565" s="12"/>
      <c r="R565" s="13"/>
    </row>
    <row r="566" spans="1:18" ht="15.75" customHeight="1" x14ac:dyDescent="0.35">
      <c r="A566" s="1"/>
      <c r="B566" s="6" t="s">
        <v>27</v>
      </c>
      <c r="C566" s="6">
        <v>1128299</v>
      </c>
      <c r="D566" s="7">
        <v>44484</v>
      </c>
      <c r="E566" s="6" t="s">
        <v>28</v>
      </c>
      <c r="F566" s="6" t="s">
        <v>40</v>
      </c>
      <c r="G566" s="6" t="s">
        <v>41</v>
      </c>
      <c r="H566" s="6" t="s">
        <v>19</v>
      </c>
      <c r="I566" s="8">
        <v>0.60000000000000009</v>
      </c>
      <c r="J566" s="9">
        <v>3750</v>
      </c>
      <c r="K566" s="10">
        <f t="shared" si="4"/>
        <v>2250.0000000000005</v>
      </c>
      <c r="L566" s="10">
        <f t="shared" si="5"/>
        <v>787.50000000000023</v>
      </c>
      <c r="M566" s="11">
        <v>0.35000000000000003</v>
      </c>
      <c r="O566" s="16"/>
      <c r="P566" s="14"/>
      <c r="Q566" s="12"/>
      <c r="R566" s="13"/>
    </row>
    <row r="567" spans="1:18" ht="15.75" customHeight="1" x14ac:dyDescent="0.35">
      <c r="A567" s="1"/>
      <c r="B567" s="6" t="s">
        <v>27</v>
      </c>
      <c r="C567" s="6">
        <v>1128299</v>
      </c>
      <c r="D567" s="7">
        <v>44484</v>
      </c>
      <c r="E567" s="6" t="s">
        <v>28</v>
      </c>
      <c r="F567" s="6" t="s">
        <v>40</v>
      </c>
      <c r="G567" s="6" t="s">
        <v>41</v>
      </c>
      <c r="H567" s="6" t="s">
        <v>20</v>
      </c>
      <c r="I567" s="8">
        <v>0.60000000000000009</v>
      </c>
      <c r="J567" s="9">
        <v>3500</v>
      </c>
      <c r="K567" s="10">
        <f t="shared" si="4"/>
        <v>2100.0000000000005</v>
      </c>
      <c r="L567" s="10">
        <f t="shared" si="5"/>
        <v>630.00000000000011</v>
      </c>
      <c r="M567" s="11">
        <v>0.3</v>
      </c>
      <c r="O567" s="16"/>
      <c r="P567" s="14"/>
      <c r="Q567" s="12"/>
      <c r="R567" s="13"/>
    </row>
    <row r="568" spans="1:18" ht="15.75" customHeight="1" x14ac:dyDescent="0.35">
      <c r="A568" s="1"/>
      <c r="B568" s="6" t="s">
        <v>27</v>
      </c>
      <c r="C568" s="6">
        <v>1128299</v>
      </c>
      <c r="D568" s="7">
        <v>44484</v>
      </c>
      <c r="E568" s="6" t="s">
        <v>28</v>
      </c>
      <c r="F568" s="6" t="s">
        <v>40</v>
      </c>
      <c r="G568" s="6" t="s">
        <v>41</v>
      </c>
      <c r="H568" s="6" t="s">
        <v>21</v>
      </c>
      <c r="I568" s="8">
        <v>0.70000000000000007</v>
      </c>
      <c r="J568" s="9">
        <v>3250</v>
      </c>
      <c r="K568" s="10">
        <f t="shared" si="4"/>
        <v>2275</v>
      </c>
      <c r="L568" s="10">
        <f t="shared" si="5"/>
        <v>1137.5000000000002</v>
      </c>
      <c r="M568" s="11">
        <v>0.50000000000000011</v>
      </c>
      <c r="O568" s="16"/>
      <c r="P568" s="14"/>
      <c r="Q568" s="12"/>
      <c r="R568" s="13"/>
    </row>
    <row r="569" spans="1:18" ht="15.75" customHeight="1" x14ac:dyDescent="0.35">
      <c r="A569" s="1"/>
      <c r="B569" s="6" t="s">
        <v>27</v>
      </c>
      <c r="C569" s="6">
        <v>1128299</v>
      </c>
      <c r="D569" s="7">
        <v>44484</v>
      </c>
      <c r="E569" s="6" t="s">
        <v>28</v>
      </c>
      <c r="F569" s="6" t="s">
        <v>40</v>
      </c>
      <c r="G569" s="6" t="s">
        <v>41</v>
      </c>
      <c r="H569" s="6" t="s">
        <v>22</v>
      </c>
      <c r="I569" s="8">
        <v>0.75000000000000011</v>
      </c>
      <c r="J569" s="9">
        <v>3750</v>
      </c>
      <c r="K569" s="10">
        <f t="shared" si="4"/>
        <v>2812.5000000000005</v>
      </c>
      <c r="L569" s="10">
        <f t="shared" si="5"/>
        <v>421.87500000000011</v>
      </c>
      <c r="M569" s="11">
        <v>0.15000000000000002</v>
      </c>
      <c r="O569" s="16"/>
      <c r="P569" s="14"/>
      <c r="Q569" s="12"/>
      <c r="R569" s="13"/>
    </row>
    <row r="570" spans="1:18" ht="15.75" customHeight="1" x14ac:dyDescent="0.35">
      <c r="A570" s="1"/>
      <c r="B570" s="6" t="s">
        <v>27</v>
      </c>
      <c r="C570" s="6">
        <v>1128299</v>
      </c>
      <c r="D570" s="7">
        <v>44515</v>
      </c>
      <c r="E570" s="6" t="s">
        <v>28</v>
      </c>
      <c r="F570" s="6" t="s">
        <v>40</v>
      </c>
      <c r="G570" s="6" t="s">
        <v>41</v>
      </c>
      <c r="H570" s="6" t="s">
        <v>17</v>
      </c>
      <c r="I570" s="8">
        <v>0.60000000000000009</v>
      </c>
      <c r="J570" s="9">
        <v>5750</v>
      </c>
      <c r="K570" s="10">
        <f t="shared" si="4"/>
        <v>3450.0000000000005</v>
      </c>
      <c r="L570" s="10">
        <f t="shared" si="5"/>
        <v>1207.5000000000002</v>
      </c>
      <c r="M570" s="11">
        <v>0.35000000000000003</v>
      </c>
      <c r="O570" s="16"/>
      <c r="P570" s="14"/>
      <c r="Q570" s="12"/>
      <c r="R570" s="13"/>
    </row>
    <row r="571" spans="1:18" ht="15.75" customHeight="1" x14ac:dyDescent="0.35">
      <c r="A571" s="1"/>
      <c r="B571" s="6" t="s">
        <v>27</v>
      </c>
      <c r="C571" s="6">
        <v>1128299</v>
      </c>
      <c r="D571" s="7">
        <v>44515</v>
      </c>
      <c r="E571" s="6" t="s">
        <v>28</v>
      </c>
      <c r="F571" s="6" t="s">
        <v>40</v>
      </c>
      <c r="G571" s="6" t="s">
        <v>41</v>
      </c>
      <c r="H571" s="6" t="s">
        <v>18</v>
      </c>
      <c r="I571" s="8">
        <v>0.65000000000000013</v>
      </c>
      <c r="J571" s="9">
        <v>5750</v>
      </c>
      <c r="K571" s="10">
        <f t="shared" si="4"/>
        <v>3737.5000000000009</v>
      </c>
      <c r="L571" s="10">
        <f t="shared" si="5"/>
        <v>747.50000000000023</v>
      </c>
      <c r="M571" s="11">
        <v>0.2</v>
      </c>
      <c r="O571" s="16"/>
      <c r="P571" s="14"/>
      <c r="Q571" s="12"/>
      <c r="R571" s="13"/>
    </row>
    <row r="572" spans="1:18" ht="15.75" customHeight="1" x14ac:dyDescent="0.35">
      <c r="A572" s="1"/>
      <c r="B572" s="6" t="s">
        <v>27</v>
      </c>
      <c r="C572" s="6">
        <v>1128299</v>
      </c>
      <c r="D572" s="7">
        <v>44515</v>
      </c>
      <c r="E572" s="6" t="s">
        <v>28</v>
      </c>
      <c r="F572" s="6" t="s">
        <v>40</v>
      </c>
      <c r="G572" s="6" t="s">
        <v>41</v>
      </c>
      <c r="H572" s="6" t="s">
        <v>19</v>
      </c>
      <c r="I572" s="8">
        <v>0.60000000000000009</v>
      </c>
      <c r="J572" s="9">
        <v>4250</v>
      </c>
      <c r="K572" s="10">
        <f t="shared" si="4"/>
        <v>2550.0000000000005</v>
      </c>
      <c r="L572" s="10">
        <f t="shared" si="5"/>
        <v>892.50000000000023</v>
      </c>
      <c r="M572" s="11">
        <v>0.35000000000000003</v>
      </c>
      <c r="O572" s="16"/>
      <c r="P572" s="14"/>
      <c r="Q572" s="12"/>
      <c r="R572" s="13"/>
    </row>
    <row r="573" spans="1:18" ht="15.75" customHeight="1" x14ac:dyDescent="0.35">
      <c r="A573" s="1"/>
      <c r="B573" s="6" t="s">
        <v>27</v>
      </c>
      <c r="C573" s="6">
        <v>1128299</v>
      </c>
      <c r="D573" s="7">
        <v>44515</v>
      </c>
      <c r="E573" s="6" t="s">
        <v>28</v>
      </c>
      <c r="F573" s="6" t="s">
        <v>40</v>
      </c>
      <c r="G573" s="6" t="s">
        <v>41</v>
      </c>
      <c r="H573" s="6" t="s">
        <v>20</v>
      </c>
      <c r="I573" s="8">
        <v>0.60000000000000009</v>
      </c>
      <c r="J573" s="9">
        <v>4000</v>
      </c>
      <c r="K573" s="10">
        <f t="shared" si="4"/>
        <v>2400.0000000000005</v>
      </c>
      <c r="L573" s="10">
        <f t="shared" si="5"/>
        <v>720.00000000000011</v>
      </c>
      <c r="M573" s="11">
        <v>0.3</v>
      </c>
      <c r="O573" s="16"/>
      <c r="P573" s="14"/>
      <c r="Q573" s="12"/>
      <c r="R573" s="13"/>
    </row>
    <row r="574" spans="1:18" ht="15.75" customHeight="1" x14ac:dyDescent="0.35">
      <c r="A574" s="1"/>
      <c r="B574" s="6" t="s">
        <v>27</v>
      </c>
      <c r="C574" s="6">
        <v>1128299</v>
      </c>
      <c r="D574" s="7">
        <v>44515</v>
      </c>
      <c r="E574" s="6" t="s">
        <v>28</v>
      </c>
      <c r="F574" s="6" t="s">
        <v>40</v>
      </c>
      <c r="G574" s="6" t="s">
        <v>41</v>
      </c>
      <c r="H574" s="6" t="s">
        <v>21</v>
      </c>
      <c r="I574" s="8">
        <v>0.70000000000000007</v>
      </c>
      <c r="J574" s="9">
        <v>3500</v>
      </c>
      <c r="K574" s="10">
        <f t="shared" si="4"/>
        <v>2450.0000000000005</v>
      </c>
      <c r="L574" s="10">
        <f t="shared" si="5"/>
        <v>1225.0000000000005</v>
      </c>
      <c r="M574" s="11">
        <v>0.50000000000000011</v>
      </c>
      <c r="O574" s="16"/>
      <c r="P574" s="14"/>
      <c r="Q574" s="12"/>
      <c r="R574" s="13"/>
    </row>
    <row r="575" spans="1:18" ht="15.75" customHeight="1" x14ac:dyDescent="0.35">
      <c r="A575" s="1"/>
      <c r="B575" s="6" t="s">
        <v>27</v>
      </c>
      <c r="C575" s="6">
        <v>1128299</v>
      </c>
      <c r="D575" s="7">
        <v>44515</v>
      </c>
      <c r="E575" s="6" t="s">
        <v>28</v>
      </c>
      <c r="F575" s="6" t="s">
        <v>40</v>
      </c>
      <c r="G575" s="6" t="s">
        <v>41</v>
      </c>
      <c r="H575" s="6" t="s">
        <v>22</v>
      </c>
      <c r="I575" s="8">
        <v>0.75000000000000011</v>
      </c>
      <c r="J575" s="9">
        <v>4750</v>
      </c>
      <c r="K575" s="10">
        <f t="shared" si="4"/>
        <v>3562.5000000000005</v>
      </c>
      <c r="L575" s="10">
        <f t="shared" si="5"/>
        <v>534.37500000000011</v>
      </c>
      <c r="M575" s="11">
        <v>0.15000000000000002</v>
      </c>
      <c r="O575" s="16"/>
      <c r="P575" s="14"/>
      <c r="Q575" s="12"/>
      <c r="R575" s="13"/>
    </row>
    <row r="576" spans="1:18" ht="15.75" customHeight="1" x14ac:dyDescent="0.35">
      <c r="A576" s="1"/>
      <c r="B576" s="6" t="s">
        <v>27</v>
      </c>
      <c r="C576" s="6">
        <v>1128299</v>
      </c>
      <c r="D576" s="7">
        <v>44544</v>
      </c>
      <c r="E576" s="6" t="s">
        <v>28</v>
      </c>
      <c r="F576" s="6" t="s">
        <v>40</v>
      </c>
      <c r="G576" s="6" t="s">
        <v>41</v>
      </c>
      <c r="H576" s="6" t="s">
        <v>17</v>
      </c>
      <c r="I576" s="8">
        <v>0.60000000000000009</v>
      </c>
      <c r="J576" s="9">
        <v>6750</v>
      </c>
      <c r="K576" s="10">
        <f t="shared" si="4"/>
        <v>4050.0000000000005</v>
      </c>
      <c r="L576" s="10">
        <f t="shared" si="5"/>
        <v>1417.5000000000002</v>
      </c>
      <c r="M576" s="11">
        <v>0.35000000000000003</v>
      </c>
      <c r="O576" s="16"/>
      <c r="P576" s="14"/>
      <c r="Q576" s="12"/>
      <c r="R576" s="13"/>
    </row>
    <row r="577" spans="1:18" ht="15.75" customHeight="1" x14ac:dyDescent="0.35">
      <c r="A577" s="1"/>
      <c r="B577" s="6" t="s">
        <v>27</v>
      </c>
      <c r="C577" s="6">
        <v>1128299</v>
      </c>
      <c r="D577" s="7">
        <v>44544</v>
      </c>
      <c r="E577" s="6" t="s">
        <v>28</v>
      </c>
      <c r="F577" s="6" t="s">
        <v>40</v>
      </c>
      <c r="G577" s="6" t="s">
        <v>41</v>
      </c>
      <c r="H577" s="6" t="s">
        <v>18</v>
      </c>
      <c r="I577" s="8">
        <v>0.65000000000000013</v>
      </c>
      <c r="J577" s="9">
        <v>6750</v>
      </c>
      <c r="K577" s="10">
        <f t="shared" si="4"/>
        <v>4387.5000000000009</v>
      </c>
      <c r="L577" s="10">
        <f t="shared" si="5"/>
        <v>877.50000000000023</v>
      </c>
      <c r="M577" s="11">
        <v>0.2</v>
      </c>
      <c r="O577" s="16"/>
      <c r="P577" s="14"/>
      <c r="Q577" s="12"/>
      <c r="R577" s="13"/>
    </row>
    <row r="578" spans="1:18" ht="15.75" customHeight="1" x14ac:dyDescent="0.35">
      <c r="A578" s="1"/>
      <c r="B578" s="6" t="s">
        <v>27</v>
      </c>
      <c r="C578" s="6">
        <v>1128299</v>
      </c>
      <c r="D578" s="7">
        <v>44544</v>
      </c>
      <c r="E578" s="6" t="s">
        <v>28</v>
      </c>
      <c r="F578" s="6" t="s">
        <v>40</v>
      </c>
      <c r="G578" s="6" t="s">
        <v>41</v>
      </c>
      <c r="H578" s="6" t="s">
        <v>19</v>
      </c>
      <c r="I578" s="8">
        <v>0.60000000000000009</v>
      </c>
      <c r="J578" s="9">
        <v>4750</v>
      </c>
      <c r="K578" s="10">
        <f t="shared" si="4"/>
        <v>2850.0000000000005</v>
      </c>
      <c r="L578" s="10">
        <f t="shared" si="5"/>
        <v>997.50000000000023</v>
      </c>
      <c r="M578" s="11">
        <v>0.35000000000000003</v>
      </c>
      <c r="O578" s="16"/>
      <c r="P578" s="14"/>
      <c r="Q578" s="12"/>
      <c r="R578" s="13"/>
    </row>
    <row r="579" spans="1:18" ht="15.75" customHeight="1" x14ac:dyDescent="0.35">
      <c r="A579" s="1"/>
      <c r="B579" s="6" t="s">
        <v>27</v>
      </c>
      <c r="C579" s="6">
        <v>1128299</v>
      </c>
      <c r="D579" s="7">
        <v>44544</v>
      </c>
      <c r="E579" s="6" t="s">
        <v>28</v>
      </c>
      <c r="F579" s="6" t="s">
        <v>40</v>
      </c>
      <c r="G579" s="6" t="s">
        <v>41</v>
      </c>
      <c r="H579" s="6" t="s">
        <v>20</v>
      </c>
      <c r="I579" s="8">
        <v>0.60000000000000009</v>
      </c>
      <c r="J579" s="9">
        <v>4750</v>
      </c>
      <c r="K579" s="10">
        <f t="shared" si="4"/>
        <v>2850.0000000000005</v>
      </c>
      <c r="L579" s="10">
        <f t="shared" si="5"/>
        <v>855.00000000000011</v>
      </c>
      <c r="M579" s="11">
        <v>0.3</v>
      </c>
      <c r="O579" s="16"/>
      <c r="P579" s="14"/>
      <c r="Q579" s="12"/>
      <c r="R579" s="13"/>
    </row>
    <row r="580" spans="1:18" ht="15.75" customHeight="1" x14ac:dyDescent="0.35">
      <c r="A580" s="1"/>
      <c r="B580" s="6" t="s">
        <v>27</v>
      </c>
      <c r="C580" s="6">
        <v>1128299</v>
      </c>
      <c r="D580" s="7">
        <v>44544</v>
      </c>
      <c r="E580" s="6" t="s">
        <v>28</v>
      </c>
      <c r="F580" s="6" t="s">
        <v>40</v>
      </c>
      <c r="G580" s="6" t="s">
        <v>41</v>
      </c>
      <c r="H580" s="6" t="s">
        <v>21</v>
      </c>
      <c r="I580" s="8">
        <v>0.70000000000000007</v>
      </c>
      <c r="J580" s="9">
        <v>4000</v>
      </c>
      <c r="K580" s="10">
        <f t="shared" si="4"/>
        <v>2800.0000000000005</v>
      </c>
      <c r="L580" s="10">
        <f t="shared" si="5"/>
        <v>1400.0000000000005</v>
      </c>
      <c r="M580" s="11">
        <v>0.50000000000000011</v>
      </c>
      <c r="O580" s="16"/>
      <c r="P580" s="14"/>
      <c r="Q580" s="12"/>
      <c r="R580" s="13"/>
    </row>
    <row r="581" spans="1:18" ht="15.75" customHeight="1" x14ac:dyDescent="0.35">
      <c r="A581" s="1"/>
      <c r="B581" s="6" t="s">
        <v>27</v>
      </c>
      <c r="C581" s="6">
        <v>1128299</v>
      </c>
      <c r="D581" s="7">
        <v>44544</v>
      </c>
      <c r="E581" s="6" t="s">
        <v>28</v>
      </c>
      <c r="F581" s="6" t="s">
        <v>40</v>
      </c>
      <c r="G581" s="6" t="s">
        <v>41</v>
      </c>
      <c r="H581" s="6" t="s">
        <v>22</v>
      </c>
      <c r="I581" s="8">
        <v>0.75000000000000011</v>
      </c>
      <c r="J581" s="9">
        <v>5000</v>
      </c>
      <c r="K581" s="10">
        <f t="shared" si="4"/>
        <v>3750.0000000000005</v>
      </c>
      <c r="L581" s="10">
        <f t="shared" si="5"/>
        <v>562.50000000000011</v>
      </c>
      <c r="M581" s="11">
        <v>0.15000000000000002</v>
      </c>
      <c r="O581" s="16"/>
      <c r="P581" s="14"/>
      <c r="Q581" s="12"/>
      <c r="R581" s="13"/>
    </row>
    <row r="582" spans="1:18" ht="15.75" customHeight="1" x14ac:dyDescent="0.35">
      <c r="A582" s="1" t="s">
        <v>39</v>
      </c>
      <c r="B582" s="6" t="s">
        <v>27</v>
      </c>
      <c r="C582" s="6">
        <v>1128299</v>
      </c>
      <c r="D582" s="7">
        <v>44201</v>
      </c>
      <c r="E582" s="6" t="s">
        <v>28</v>
      </c>
      <c r="F582" s="6" t="s">
        <v>42</v>
      </c>
      <c r="G582" s="6" t="s">
        <v>43</v>
      </c>
      <c r="H582" s="6" t="s">
        <v>17</v>
      </c>
      <c r="I582" s="8">
        <v>0.3</v>
      </c>
      <c r="J582" s="9">
        <v>4250</v>
      </c>
      <c r="K582" s="10">
        <f t="shared" si="4"/>
        <v>1275</v>
      </c>
      <c r="L582" s="10">
        <f t="shared" si="5"/>
        <v>446.25000000000006</v>
      </c>
      <c r="M582" s="11">
        <v>0.35000000000000003</v>
      </c>
      <c r="O582" s="16"/>
      <c r="P582" s="14"/>
      <c r="Q582" s="12"/>
      <c r="R582" s="13"/>
    </row>
    <row r="583" spans="1:18" ht="15.75" customHeight="1" x14ac:dyDescent="0.35">
      <c r="A583" s="1"/>
      <c r="B583" s="6" t="s">
        <v>27</v>
      </c>
      <c r="C583" s="6">
        <v>1128299</v>
      </c>
      <c r="D583" s="7">
        <v>44201</v>
      </c>
      <c r="E583" s="6" t="s">
        <v>28</v>
      </c>
      <c r="F583" s="6" t="s">
        <v>42</v>
      </c>
      <c r="G583" s="6" t="s">
        <v>43</v>
      </c>
      <c r="H583" s="6" t="s">
        <v>18</v>
      </c>
      <c r="I583" s="8">
        <v>0.4</v>
      </c>
      <c r="J583" s="9">
        <v>4250</v>
      </c>
      <c r="K583" s="10">
        <f t="shared" si="4"/>
        <v>1700</v>
      </c>
      <c r="L583" s="10">
        <f t="shared" si="5"/>
        <v>340</v>
      </c>
      <c r="M583" s="11">
        <v>0.2</v>
      </c>
      <c r="O583" s="16"/>
      <c r="P583" s="14"/>
      <c r="Q583" s="12"/>
      <c r="R583" s="13"/>
    </row>
    <row r="584" spans="1:18" ht="15.75" customHeight="1" x14ac:dyDescent="0.35">
      <c r="A584" s="1"/>
      <c r="B584" s="6" t="s">
        <v>27</v>
      </c>
      <c r="C584" s="6">
        <v>1128299</v>
      </c>
      <c r="D584" s="7">
        <v>44201</v>
      </c>
      <c r="E584" s="6" t="s">
        <v>28</v>
      </c>
      <c r="F584" s="6" t="s">
        <v>42</v>
      </c>
      <c r="G584" s="6" t="s">
        <v>43</v>
      </c>
      <c r="H584" s="6" t="s">
        <v>19</v>
      </c>
      <c r="I584" s="8">
        <v>0.4</v>
      </c>
      <c r="J584" s="9">
        <v>4250</v>
      </c>
      <c r="K584" s="10">
        <f t="shared" si="4"/>
        <v>1700</v>
      </c>
      <c r="L584" s="10">
        <f t="shared" si="5"/>
        <v>595</v>
      </c>
      <c r="M584" s="11">
        <v>0.35000000000000003</v>
      </c>
      <c r="O584" s="16"/>
      <c r="P584" s="14"/>
      <c r="Q584" s="12"/>
      <c r="R584" s="13"/>
    </row>
    <row r="585" spans="1:18" ht="15.75" customHeight="1" x14ac:dyDescent="0.35">
      <c r="A585" s="1"/>
      <c r="B585" s="6" t="s">
        <v>27</v>
      </c>
      <c r="C585" s="6">
        <v>1128299</v>
      </c>
      <c r="D585" s="7">
        <v>44201</v>
      </c>
      <c r="E585" s="6" t="s">
        <v>28</v>
      </c>
      <c r="F585" s="6" t="s">
        <v>42</v>
      </c>
      <c r="G585" s="6" t="s">
        <v>43</v>
      </c>
      <c r="H585" s="6" t="s">
        <v>20</v>
      </c>
      <c r="I585" s="8">
        <v>0.4</v>
      </c>
      <c r="J585" s="9">
        <v>2750</v>
      </c>
      <c r="K585" s="10">
        <f t="shared" si="4"/>
        <v>1100</v>
      </c>
      <c r="L585" s="10">
        <f t="shared" si="5"/>
        <v>330</v>
      </c>
      <c r="M585" s="11">
        <v>0.3</v>
      </c>
      <c r="O585" s="16"/>
      <c r="P585" s="14"/>
      <c r="Q585" s="12"/>
      <c r="R585" s="13"/>
    </row>
    <row r="586" spans="1:18" ht="15.75" customHeight="1" x14ac:dyDescent="0.35">
      <c r="A586" s="1"/>
      <c r="B586" s="6" t="s">
        <v>27</v>
      </c>
      <c r="C586" s="6">
        <v>1128299</v>
      </c>
      <c r="D586" s="7">
        <v>44201</v>
      </c>
      <c r="E586" s="6" t="s">
        <v>28</v>
      </c>
      <c r="F586" s="6" t="s">
        <v>42</v>
      </c>
      <c r="G586" s="6" t="s">
        <v>43</v>
      </c>
      <c r="H586" s="6" t="s">
        <v>21</v>
      </c>
      <c r="I586" s="8">
        <v>0.45</v>
      </c>
      <c r="J586" s="9">
        <v>2250</v>
      </c>
      <c r="K586" s="10">
        <f t="shared" si="4"/>
        <v>1012.5</v>
      </c>
      <c r="L586" s="10">
        <f t="shared" si="5"/>
        <v>506.25</v>
      </c>
      <c r="M586" s="11">
        <v>0.5</v>
      </c>
      <c r="O586" s="16"/>
      <c r="P586" s="14"/>
      <c r="Q586" s="12"/>
      <c r="R586" s="13"/>
    </row>
    <row r="587" spans="1:18" ht="15.75" customHeight="1" x14ac:dyDescent="0.35">
      <c r="A587" s="1"/>
      <c r="B587" s="6" t="s">
        <v>27</v>
      </c>
      <c r="C587" s="6">
        <v>1128299</v>
      </c>
      <c r="D587" s="7">
        <v>44201</v>
      </c>
      <c r="E587" s="6" t="s">
        <v>28</v>
      </c>
      <c r="F587" s="6" t="s">
        <v>42</v>
      </c>
      <c r="G587" s="6" t="s">
        <v>43</v>
      </c>
      <c r="H587" s="6" t="s">
        <v>22</v>
      </c>
      <c r="I587" s="8">
        <v>0.4</v>
      </c>
      <c r="J587" s="9">
        <v>4750</v>
      </c>
      <c r="K587" s="10">
        <f t="shared" si="4"/>
        <v>1900</v>
      </c>
      <c r="L587" s="10">
        <f t="shared" si="5"/>
        <v>285.00000000000006</v>
      </c>
      <c r="M587" s="11">
        <v>0.15000000000000002</v>
      </c>
      <c r="O587" s="16"/>
      <c r="P587" s="14"/>
      <c r="Q587" s="12"/>
      <c r="R587" s="13"/>
    </row>
    <row r="588" spans="1:18" ht="15.75" customHeight="1" x14ac:dyDescent="0.35">
      <c r="A588" s="1"/>
      <c r="B588" s="6" t="s">
        <v>27</v>
      </c>
      <c r="C588" s="6">
        <v>1128299</v>
      </c>
      <c r="D588" s="7">
        <v>44232</v>
      </c>
      <c r="E588" s="6" t="s">
        <v>28</v>
      </c>
      <c r="F588" s="6" t="s">
        <v>42</v>
      </c>
      <c r="G588" s="6" t="s">
        <v>43</v>
      </c>
      <c r="H588" s="6" t="s">
        <v>17</v>
      </c>
      <c r="I588" s="8">
        <v>0.3</v>
      </c>
      <c r="J588" s="9">
        <v>5250</v>
      </c>
      <c r="K588" s="10">
        <f t="shared" si="4"/>
        <v>1575</v>
      </c>
      <c r="L588" s="10">
        <f t="shared" si="5"/>
        <v>551.25</v>
      </c>
      <c r="M588" s="11">
        <v>0.35000000000000003</v>
      </c>
      <c r="O588" s="16"/>
      <c r="P588" s="14"/>
      <c r="Q588" s="12"/>
      <c r="R588" s="13"/>
    </row>
    <row r="589" spans="1:18" ht="15.75" customHeight="1" x14ac:dyDescent="0.35">
      <c r="A589" s="1"/>
      <c r="B589" s="6" t="s">
        <v>27</v>
      </c>
      <c r="C589" s="6">
        <v>1128299</v>
      </c>
      <c r="D589" s="7">
        <v>44232</v>
      </c>
      <c r="E589" s="6" t="s">
        <v>28</v>
      </c>
      <c r="F589" s="6" t="s">
        <v>42</v>
      </c>
      <c r="G589" s="6" t="s">
        <v>43</v>
      </c>
      <c r="H589" s="6" t="s">
        <v>18</v>
      </c>
      <c r="I589" s="8">
        <v>0.4</v>
      </c>
      <c r="J589" s="9">
        <v>4250</v>
      </c>
      <c r="K589" s="10">
        <f t="shared" si="4"/>
        <v>1700</v>
      </c>
      <c r="L589" s="10">
        <f t="shared" si="5"/>
        <v>340</v>
      </c>
      <c r="M589" s="11">
        <v>0.2</v>
      </c>
      <c r="O589" s="16"/>
      <c r="P589" s="14"/>
      <c r="Q589" s="12"/>
      <c r="R589" s="13"/>
    </row>
    <row r="590" spans="1:18" ht="15.75" customHeight="1" x14ac:dyDescent="0.35">
      <c r="A590" s="1"/>
      <c r="B590" s="6" t="s">
        <v>27</v>
      </c>
      <c r="C590" s="6">
        <v>1128299</v>
      </c>
      <c r="D590" s="7">
        <v>44232</v>
      </c>
      <c r="E590" s="6" t="s">
        <v>28</v>
      </c>
      <c r="F590" s="6" t="s">
        <v>42</v>
      </c>
      <c r="G590" s="6" t="s">
        <v>43</v>
      </c>
      <c r="H590" s="6" t="s">
        <v>19</v>
      </c>
      <c r="I590" s="8">
        <v>0.4</v>
      </c>
      <c r="J590" s="9">
        <v>4250</v>
      </c>
      <c r="K590" s="10">
        <f t="shared" si="4"/>
        <v>1700</v>
      </c>
      <c r="L590" s="10">
        <f t="shared" si="5"/>
        <v>595</v>
      </c>
      <c r="M590" s="11">
        <v>0.35000000000000003</v>
      </c>
      <c r="O590" s="16"/>
      <c r="P590" s="14"/>
      <c r="Q590" s="12"/>
      <c r="R590" s="13"/>
    </row>
    <row r="591" spans="1:18" ht="15.75" customHeight="1" x14ac:dyDescent="0.35">
      <c r="A591" s="1"/>
      <c r="B591" s="6" t="s">
        <v>27</v>
      </c>
      <c r="C591" s="6">
        <v>1128299</v>
      </c>
      <c r="D591" s="7">
        <v>44232</v>
      </c>
      <c r="E591" s="6" t="s">
        <v>28</v>
      </c>
      <c r="F591" s="6" t="s">
        <v>42</v>
      </c>
      <c r="G591" s="6" t="s">
        <v>43</v>
      </c>
      <c r="H591" s="6" t="s">
        <v>20</v>
      </c>
      <c r="I591" s="8">
        <v>0.4</v>
      </c>
      <c r="J591" s="9">
        <v>2750</v>
      </c>
      <c r="K591" s="10">
        <f t="shared" si="4"/>
        <v>1100</v>
      </c>
      <c r="L591" s="10">
        <f t="shared" si="5"/>
        <v>330</v>
      </c>
      <c r="M591" s="11">
        <v>0.3</v>
      </c>
      <c r="O591" s="16"/>
      <c r="P591" s="14"/>
      <c r="Q591" s="12"/>
      <c r="R591" s="13"/>
    </row>
    <row r="592" spans="1:18" ht="15.75" customHeight="1" x14ac:dyDescent="0.35">
      <c r="A592" s="1"/>
      <c r="B592" s="6" t="s">
        <v>27</v>
      </c>
      <c r="C592" s="6">
        <v>1128299</v>
      </c>
      <c r="D592" s="7">
        <v>44232</v>
      </c>
      <c r="E592" s="6" t="s">
        <v>28</v>
      </c>
      <c r="F592" s="6" t="s">
        <v>42</v>
      </c>
      <c r="G592" s="6" t="s">
        <v>43</v>
      </c>
      <c r="H592" s="6" t="s">
        <v>21</v>
      </c>
      <c r="I592" s="8">
        <v>0.45</v>
      </c>
      <c r="J592" s="9">
        <v>2000</v>
      </c>
      <c r="K592" s="10">
        <f t="shared" si="4"/>
        <v>900</v>
      </c>
      <c r="L592" s="10">
        <f t="shared" si="5"/>
        <v>450</v>
      </c>
      <c r="M592" s="11">
        <v>0.5</v>
      </c>
      <c r="O592" s="16"/>
      <c r="P592" s="14"/>
      <c r="Q592" s="12"/>
      <c r="R592" s="13"/>
    </row>
    <row r="593" spans="1:18" ht="15.75" customHeight="1" x14ac:dyDescent="0.35">
      <c r="A593" s="1"/>
      <c r="B593" s="6" t="s">
        <v>27</v>
      </c>
      <c r="C593" s="6">
        <v>1128299</v>
      </c>
      <c r="D593" s="7">
        <v>44232</v>
      </c>
      <c r="E593" s="6" t="s">
        <v>28</v>
      </c>
      <c r="F593" s="6" t="s">
        <v>42</v>
      </c>
      <c r="G593" s="6" t="s">
        <v>43</v>
      </c>
      <c r="H593" s="6" t="s">
        <v>22</v>
      </c>
      <c r="I593" s="8">
        <v>0.4</v>
      </c>
      <c r="J593" s="9">
        <v>4000</v>
      </c>
      <c r="K593" s="10">
        <f t="shared" si="4"/>
        <v>1600</v>
      </c>
      <c r="L593" s="10">
        <f t="shared" si="5"/>
        <v>240.00000000000003</v>
      </c>
      <c r="M593" s="11">
        <v>0.15000000000000002</v>
      </c>
      <c r="O593" s="16"/>
      <c r="P593" s="14"/>
      <c r="Q593" s="12"/>
      <c r="R593" s="13"/>
    </row>
    <row r="594" spans="1:18" ht="15.75" customHeight="1" x14ac:dyDescent="0.35">
      <c r="A594" s="1"/>
      <c r="B594" s="6" t="s">
        <v>27</v>
      </c>
      <c r="C594" s="6">
        <v>1128299</v>
      </c>
      <c r="D594" s="7">
        <v>44259</v>
      </c>
      <c r="E594" s="6" t="s">
        <v>28</v>
      </c>
      <c r="F594" s="6" t="s">
        <v>42</v>
      </c>
      <c r="G594" s="6" t="s">
        <v>43</v>
      </c>
      <c r="H594" s="6" t="s">
        <v>17</v>
      </c>
      <c r="I594" s="8">
        <v>0.4</v>
      </c>
      <c r="J594" s="9">
        <v>5500</v>
      </c>
      <c r="K594" s="10">
        <f t="shared" si="4"/>
        <v>2200</v>
      </c>
      <c r="L594" s="10">
        <f t="shared" si="5"/>
        <v>770.00000000000011</v>
      </c>
      <c r="M594" s="11">
        <v>0.35000000000000003</v>
      </c>
      <c r="O594" s="16"/>
      <c r="P594" s="14"/>
      <c r="Q594" s="12"/>
      <c r="R594" s="13"/>
    </row>
    <row r="595" spans="1:18" ht="15.75" customHeight="1" x14ac:dyDescent="0.35">
      <c r="A595" s="1"/>
      <c r="B595" s="6" t="s">
        <v>27</v>
      </c>
      <c r="C595" s="6">
        <v>1128299</v>
      </c>
      <c r="D595" s="7">
        <v>44259</v>
      </c>
      <c r="E595" s="6" t="s">
        <v>28</v>
      </c>
      <c r="F595" s="6" t="s">
        <v>42</v>
      </c>
      <c r="G595" s="6" t="s">
        <v>43</v>
      </c>
      <c r="H595" s="6" t="s">
        <v>18</v>
      </c>
      <c r="I595" s="8">
        <v>0.49999999999999994</v>
      </c>
      <c r="J595" s="9">
        <v>4000</v>
      </c>
      <c r="K595" s="10">
        <f t="shared" si="4"/>
        <v>1999.9999999999998</v>
      </c>
      <c r="L595" s="10">
        <f t="shared" si="5"/>
        <v>400</v>
      </c>
      <c r="M595" s="11">
        <v>0.2</v>
      </c>
      <c r="O595" s="16"/>
      <c r="P595" s="14"/>
      <c r="Q595" s="12"/>
      <c r="R595" s="13"/>
    </row>
    <row r="596" spans="1:18" ht="15.75" customHeight="1" x14ac:dyDescent="0.35">
      <c r="A596" s="1"/>
      <c r="B596" s="6" t="s">
        <v>27</v>
      </c>
      <c r="C596" s="6">
        <v>1128299</v>
      </c>
      <c r="D596" s="7">
        <v>44259</v>
      </c>
      <c r="E596" s="6" t="s">
        <v>28</v>
      </c>
      <c r="F596" s="6" t="s">
        <v>42</v>
      </c>
      <c r="G596" s="6" t="s">
        <v>43</v>
      </c>
      <c r="H596" s="6" t="s">
        <v>19</v>
      </c>
      <c r="I596" s="8">
        <v>0.54999999999999993</v>
      </c>
      <c r="J596" s="9">
        <v>4000</v>
      </c>
      <c r="K596" s="10">
        <f t="shared" si="4"/>
        <v>2199.9999999999995</v>
      </c>
      <c r="L596" s="10">
        <f t="shared" si="5"/>
        <v>769.99999999999989</v>
      </c>
      <c r="M596" s="11">
        <v>0.35000000000000003</v>
      </c>
      <c r="O596" s="16"/>
      <c r="P596" s="14"/>
      <c r="Q596" s="12"/>
      <c r="R596" s="13"/>
    </row>
    <row r="597" spans="1:18" ht="15.75" customHeight="1" x14ac:dyDescent="0.35">
      <c r="A597" s="1"/>
      <c r="B597" s="6" t="s">
        <v>27</v>
      </c>
      <c r="C597" s="6">
        <v>1128299</v>
      </c>
      <c r="D597" s="7">
        <v>44259</v>
      </c>
      <c r="E597" s="6" t="s">
        <v>28</v>
      </c>
      <c r="F597" s="6" t="s">
        <v>42</v>
      </c>
      <c r="G597" s="6" t="s">
        <v>43</v>
      </c>
      <c r="H597" s="6" t="s">
        <v>20</v>
      </c>
      <c r="I597" s="8">
        <v>0.54999999999999993</v>
      </c>
      <c r="J597" s="9">
        <v>3000</v>
      </c>
      <c r="K597" s="10">
        <f t="shared" si="4"/>
        <v>1649.9999999999998</v>
      </c>
      <c r="L597" s="10">
        <f t="shared" si="5"/>
        <v>494.99999999999989</v>
      </c>
      <c r="M597" s="11">
        <v>0.3</v>
      </c>
      <c r="O597" s="16"/>
      <c r="P597" s="14"/>
      <c r="Q597" s="12"/>
      <c r="R597" s="13"/>
    </row>
    <row r="598" spans="1:18" ht="15.75" customHeight="1" x14ac:dyDescent="0.35">
      <c r="A598" s="1"/>
      <c r="B598" s="6" t="s">
        <v>27</v>
      </c>
      <c r="C598" s="6">
        <v>1128299</v>
      </c>
      <c r="D598" s="7">
        <v>44259</v>
      </c>
      <c r="E598" s="6" t="s">
        <v>28</v>
      </c>
      <c r="F598" s="6" t="s">
        <v>42</v>
      </c>
      <c r="G598" s="6" t="s">
        <v>43</v>
      </c>
      <c r="H598" s="6" t="s">
        <v>21</v>
      </c>
      <c r="I598" s="8">
        <v>0.6</v>
      </c>
      <c r="J598" s="9">
        <v>1500</v>
      </c>
      <c r="K598" s="10">
        <f t="shared" si="4"/>
        <v>900</v>
      </c>
      <c r="L598" s="10">
        <f t="shared" si="5"/>
        <v>450</v>
      </c>
      <c r="M598" s="11">
        <v>0.5</v>
      </c>
      <c r="O598" s="16"/>
      <c r="P598" s="14"/>
      <c r="Q598" s="12"/>
      <c r="R598" s="13"/>
    </row>
    <row r="599" spans="1:18" ht="15.75" customHeight="1" x14ac:dyDescent="0.35">
      <c r="A599" s="1"/>
      <c r="B599" s="6" t="s">
        <v>27</v>
      </c>
      <c r="C599" s="6">
        <v>1128299</v>
      </c>
      <c r="D599" s="7">
        <v>44259</v>
      </c>
      <c r="E599" s="6" t="s">
        <v>28</v>
      </c>
      <c r="F599" s="6" t="s">
        <v>42</v>
      </c>
      <c r="G599" s="6" t="s">
        <v>43</v>
      </c>
      <c r="H599" s="6" t="s">
        <v>22</v>
      </c>
      <c r="I599" s="8">
        <v>0.54999999999999993</v>
      </c>
      <c r="J599" s="9">
        <v>3500</v>
      </c>
      <c r="K599" s="10">
        <f t="shared" si="4"/>
        <v>1924.9999999999998</v>
      </c>
      <c r="L599" s="10">
        <f t="shared" si="5"/>
        <v>288.75</v>
      </c>
      <c r="M599" s="11">
        <v>0.15000000000000002</v>
      </c>
      <c r="O599" s="16"/>
      <c r="P599" s="14"/>
      <c r="Q599" s="12"/>
      <c r="R599" s="13"/>
    </row>
    <row r="600" spans="1:18" ht="15.75" customHeight="1" x14ac:dyDescent="0.35">
      <c r="A600" s="1"/>
      <c r="B600" s="6" t="s">
        <v>27</v>
      </c>
      <c r="C600" s="6">
        <v>1128299</v>
      </c>
      <c r="D600" s="7">
        <v>44291</v>
      </c>
      <c r="E600" s="6" t="s">
        <v>28</v>
      </c>
      <c r="F600" s="6" t="s">
        <v>42</v>
      </c>
      <c r="G600" s="6" t="s">
        <v>43</v>
      </c>
      <c r="H600" s="6" t="s">
        <v>17</v>
      </c>
      <c r="I600" s="8">
        <v>0.6</v>
      </c>
      <c r="J600" s="9">
        <v>5250</v>
      </c>
      <c r="K600" s="10">
        <f t="shared" si="4"/>
        <v>3150</v>
      </c>
      <c r="L600" s="10">
        <f t="shared" si="5"/>
        <v>1102.5</v>
      </c>
      <c r="M600" s="11">
        <v>0.35000000000000003</v>
      </c>
      <c r="O600" s="16"/>
      <c r="P600" s="14"/>
      <c r="Q600" s="12"/>
      <c r="R600" s="13"/>
    </row>
    <row r="601" spans="1:18" ht="15.75" customHeight="1" x14ac:dyDescent="0.35">
      <c r="A601" s="1"/>
      <c r="B601" s="6" t="s">
        <v>27</v>
      </c>
      <c r="C601" s="6">
        <v>1128299</v>
      </c>
      <c r="D601" s="7">
        <v>44291</v>
      </c>
      <c r="E601" s="6" t="s">
        <v>28</v>
      </c>
      <c r="F601" s="6" t="s">
        <v>42</v>
      </c>
      <c r="G601" s="6" t="s">
        <v>43</v>
      </c>
      <c r="H601" s="6" t="s">
        <v>18</v>
      </c>
      <c r="I601" s="8">
        <v>0.65</v>
      </c>
      <c r="J601" s="9">
        <v>3250</v>
      </c>
      <c r="K601" s="10">
        <f t="shared" si="4"/>
        <v>2112.5</v>
      </c>
      <c r="L601" s="10">
        <f t="shared" si="5"/>
        <v>422.5</v>
      </c>
      <c r="M601" s="11">
        <v>0.2</v>
      </c>
      <c r="O601" s="16"/>
      <c r="P601" s="14"/>
      <c r="Q601" s="12"/>
      <c r="R601" s="13"/>
    </row>
    <row r="602" spans="1:18" ht="15.75" customHeight="1" x14ac:dyDescent="0.35">
      <c r="A602" s="1"/>
      <c r="B602" s="6" t="s">
        <v>27</v>
      </c>
      <c r="C602" s="6">
        <v>1128299</v>
      </c>
      <c r="D602" s="7">
        <v>44291</v>
      </c>
      <c r="E602" s="6" t="s">
        <v>28</v>
      </c>
      <c r="F602" s="6" t="s">
        <v>42</v>
      </c>
      <c r="G602" s="6" t="s">
        <v>43</v>
      </c>
      <c r="H602" s="6" t="s">
        <v>19</v>
      </c>
      <c r="I602" s="8">
        <v>0.65</v>
      </c>
      <c r="J602" s="9">
        <v>3750</v>
      </c>
      <c r="K602" s="10">
        <f t="shared" si="4"/>
        <v>2437.5</v>
      </c>
      <c r="L602" s="10">
        <f t="shared" si="5"/>
        <v>853.12500000000011</v>
      </c>
      <c r="M602" s="11">
        <v>0.35000000000000003</v>
      </c>
      <c r="O602" s="16"/>
      <c r="P602" s="14"/>
      <c r="Q602" s="12"/>
      <c r="R602" s="13"/>
    </row>
    <row r="603" spans="1:18" ht="15.75" customHeight="1" x14ac:dyDescent="0.35">
      <c r="A603" s="1"/>
      <c r="B603" s="6" t="s">
        <v>27</v>
      </c>
      <c r="C603" s="6">
        <v>1128299</v>
      </c>
      <c r="D603" s="7">
        <v>44291</v>
      </c>
      <c r="E603" s="6" t="s">
        <v>28</v>
      </c>
      <c r="F603" s="6" t="s">
        <v>42</v>
      </c>
      <c r="G603" s="6" t="s">
        <v>43</v>
      </c>
      <c r="H603" s="6" t="s">
        <v>20</v>
      </c>
      <c r="I603" s="8">
        <v>0.6</v>
      </c>
      <c r="J603" s="9">
        <v>2750</v>
      </c>
      <c r="K603" s="10">
        <f t="shared" si="4"/>
        <v>1650</v>
      </c>
      <c r="L603" s="10">
        <f t="shared" si="5"/>
        <v>495</v>
      </c>
      <c r="M603" s="11">
        <v>0.3</v>
      </c>
      <c r="O603" s="16"/>
      <c r="P603" s="14"/>
      <c r="Q603" s="12"/>
      <c r="R603" s="13"/>
    </row>
    <row r="604" spans="1:18" ht="15.75" customHeight="1" x14ac:dyDescent="0.35">
      <c r="A604" s="1"/>
      <c r="B604" s="6" t="s">
        <v>27</v>
      </c>
      <c r="C604" s="6">
        <v>1128299</v>
      </c>
      <c r="D604" s="7">
        <v>44291</v>
      </c>
      <c r="E604" s="6" t="s">
        <v>28</v>
      </c>
      <c r="F604" s="6" t="s">
        <v>42</v>
      </c>
      <c r="G604" s="6" t="s">
        <v>43</v>
      </c>
      <c r="H604" s="6" t="s">
        <v>21</v>
      </c>
      <c r="I604" s="8">
        <v>0.65</v>
      </c>
      <c r="J604" s="9">
        <v>1750</v>
      </c>
      <c r="K604" s="10">
        <f t="shared" si="4"/>
        <v>1137.5</v>
      </c>
      <c r="L604" s="10">
        <f t="shared" si="5"/>
        <v>568.75</v>
      </c>
      <c r="M604" s="11">
        <v>0.5</v>
      </c>
      <c r="O604" s="16"/>
      <c r="P604" s="14"/>
      <c r="Q604" s="12"/>
      <c r="R604" s="13"/>
    </row>
    <row r="605" spans="1:18" ht="15.75" customHeight="1" x14ac:dyDescent="0.35">
      <c r="A605" s="1"/>
      <c r="B605" s="6" t="s">
        <v>27</v>
      </c>
      <c r="C605" s="6">
        <v>1128299</v>
      </c>
      <c r="D605" s="7">
        <v>44291</v>
      </c>
      <c r="E605" s="6" t="s">
        <v>28</v>
      </c>
      <c r="F605" s="6" t="s">
        <v>42</v>
      </c>
      <c r="G605" s="6" t="s">
        <v>43</v>
      </c>
      <c r="H605" s="6" t="s">
        <v>22</v>
      </c>
      <c r="I605" s="8">
        <v>0.8</v>
      </c>
      <c r="J605" s="9">
        <v>3250</v>
      </c>
      <c r="K605" s="10">
        <f t="shared" si="4"/>
        <v>2600</v>
      </c>
      <c r="L605" s="10">
        <f t="shared" si="5"/>
        <v>390.00000000000006</v>
      </c>
      <c r="M605" s="11">
        <v>0.15000000000000002</v>
      </c>
      <c r="O605" s="16"/>
      <c r="P605" s="14"/>
      <c r="Q605" s="12"/>
      <c r="R605" s="13"/>
    </row>
    <row r="606" spans="1:18" ht="15.75" customHeight="1" x14ac:dyDescent="0.35">
      <c r="A606" s="1"/>
      <c r="B606" s="6" t="s">
        <v>27</v>
      </c>
      <c r="C606" s="6">
        <v>1128299</v>
      </c>
      <c r="D606" s="7">
        <v>44322</v>
      </c>
      <c r="E606" s="6" t="s">
        <v>28</v>
      </c>
      <c r="F606" s="6" t="s">
        <v>42</v>
      </c>
      <c r="G606" s="6" t="s">
        <v>43</v>
      </c>
      <c r="H606" s="6" t="s">
        <v>17</v>
      </c>
      <c r="I606" s="8">
        <v>0.6</v>
      </c>
      <c r="J606" s="9">
        <v>5250</v>
      </c>
      <c r="K606" s="10">
        <f t="shared" si="4"/>
        <v>3150</v>
      </c>
      <c r="L606" s="10">
        <f t="shared" si="5"/>
        <v>1575</v>
      </c>
      <c r="M606" s="11">
        <v>0.5</v>
      </c>
      <c r="O606" s="16"/>
      <c r="P606" s="14"/>
      <c r="Q606" s="12"/>
      <c r="R606" s="13"/>
    </row>
    <row r="607" spans="1:18" ht="15.75" customHeight="1" x14ac:dyDescent="0.35">
      <c r="A607" s="1"/>
      <c r="B607" s="6" t="s">
        <v>27</v>
      </c>
      <c r="C607" s="6">
        <v>1128299</v>
      </c>
      <c r="D607" s="7">
        <v>44322</v>
      </c>
      <c r="E607" s="6" t="s">
        <v>28</v>
      </c>
      <c r="F607" s="6" t="s">
        <v>42</v>
      </c>
      <c r="G607" s="6" t="s">
        <v>43</v>
      </c>
      <c r="H607" s="6" t="s">
        <v>18</v>
      </c>
      <c r="I607" s="8">
        <v>0.65</v>
      </c>
      <c r="J607" s="9">
        <v>3750</v>
      </c>
      <c r="K607" s="10">
        <f t="shared" si="4"/>
        <v>2437.5</v>
      </c>
      <c r="L607" s="10">
        <f t="shared" si="5"/>
        <v>853.125</v>
      </c>
      <c r="M607" s="11">
        <v>0.35</v>
      </c>
      <c r="O607" s="16"/>
      <c r="P607" s="14"/>
      <c r="Q607" s="12"/>
      <c r="R607" s="13"/>
    </row>
    <row r="608" spans="1:18" ht="15.75" customHeight="1" x14ac:dyDescent="0.35">
      <c r="A608" s="1"/>
      <c r="B608" s="6" t="s">
        <v>27</v>
      </c>
      <c r="C608" s="6">
        <v>1128299</v>
      </c>
      <c r="D608" s="7">
        <v>44322</v>
      </c>
      <c r="E608" s="6" t="s">
        <v>28</v>
      </c>
      <c r="F608" s="6" t="s">
        <v>42</v>
      </c>
      <c r="G608" s="6" t="s">
        <v>43</v>
      </c>
      <c r="H608" s="6" t="s">
        <v>19</v>
      </c>
      <c r="I608" s="8">
        <v>0.65</v>
      </c>
      <c r="J608" s="9">
        <v>3750</v>
      </c>
      <c r="K608" s="10">
        <f t="shared" si="4"/>
        <v>2437.5</v>
      </c>
      <c r="L608" s="10">
        <f t="shared" si="5"/>
        <v>1218.75</v>
      </c>
      <c r="M608" s="11">
        <v>0.5</v>
      </c>
      <c r="O608" s="16"/>
      <c r="P608" s="14"/>
      <c r="Q608" s="12"/>
      <c r="R608" s="13"/>
    </row>
    <row r="609" spans="1:18" ht="15.75" customHeight="1" x14ac:dyDescent="0.35">
      <c r="A609" s="1"/>
      <c r="B609" s="6" t="s">
        <v>27</v>
      </c>
      <c r="C609" s="6">
        <v>1128299</v>
      </c>
      <c r="D609" s="7">
        <v>44322</v>
      </c>
      <c r="E609" s="6" t="s">
        <v>28</v>
      </c>
      <c r="F609" s="6" t="s">
        <v>42</v>
      </c>
      <c r="G609" s="6" t="s">
        <v>43</v>
      </c>
      <c r="H609" s="6" t="s">
        <v>20</v>
      </c>
      <c r="I609" s="8">
        <v>0.6</v>
      </c>
      <c r="J609" s="9">
        <v>2750</v>
      </c>
      <c r="K609" s="10">
        <f t="shared" si="4"/>
        <v>1650</v>
      </c>
      <c r="L609" s="10">
        <f t="shared" si="5"/>
        <v>742.49999999999989</v>
      </c>
      <c r="M609" s="11">
        <v>0.44999999999999996</v>
      </c>
      <c r="O609" s="16"/>
      <c r="P609" s="14"/>
      <c r="Q609" s="12"/>
      <c r="R609" s="13"/>
    </row>
    <row r="610" spans="1:18" ht="15.75" customHeight="1" x14ac:dyDescent="0.35">
      <c r="A610" s="1"/>
      <c r="B610" s="6" t="s">
        <v>27</v>
      </c>
      <c r="C610" s="6">
        <v>1128299</v>
      </c>
      <c r="D610" s="7">
        <v>44322</v>
      </c>
      <c r="E610" s="6" t="s">
        <v>28</v>
      </c>
      <c r="F610" s="6" t="s">
        <v>42</v>
      </c>
      <c r="G610" s="6" t="s">
        <v>43</v>
      </c>
      <c r="H610" s="6" t="s">
        <v>21</v>
      </c>
      <c r="I610" s="8">
        <v>0.65</v>
      </c>
      <c r="J610" s="9">
        <v>1750</v>
      </c>
      <c r="K610" s="10">
        <f t="shared" si="4"/>
        <v>1137.5</v>
      </c>
      <c r="L610" s="10">
        <f t="shared" si="5"/>
        <v>739.37500000000011</v>
      </c>
      <c r="M610" s="11">
        <v>0.65000000000000013</v>
      </c>
      <c r="O610" s="16"/>
      <c r="P610" s="14"/>
      <c r="Q610" s="12"/>
      <c r="R610" s="13"/>
    </row>
    <row r="611" spans="1:18" ht="15.75" customHeight="1" x14ac:dyDescent="0.35">
      <c r="A611" s="1"/>
      <c r="B611" s="6" t="s">
        <v>27</v>
      </c>
      <c r="C611" s="6">
        <v>1128299</v>
      </c>
      <c r="D611" s="7">
        <v>44322</v>
      </c>
      <c r="E611" s="6" t="s">
        <v>28</v>
      </c>
      <c r="F611" s="6" t="s">
        <v>42</v>
      </c>
      <c r="G611" s="6" t="s">
        <v>43</v>
      </c>
      <c r="H611" s="6" t="s">
        <v>22</v>
      </c>
      <c r="I611" s="8">
        <v>0.8</v>
      </c>
      <c r="J611" s="9">
        <v>4750</v>
      </c>
      <c r="K611" s="10">
        <f t="shared" si="4"/>
        <v>3800</v>
      </c>
      <c r="L611" s="10">
        <f t="shared" si="5"/>
        <v>1140</v>
      </c>
      <c r="M611" s="11">
        <v>0.3</v>
      </c>
      <c r="O611" s="16"/>
      <c r="P611" s="14"/>
      <c r="Q611" s="12"/>
      <c r="R611" s="13"/>
    </row>
    <row r="612" spans="1:18" ht="15.75" customHeight="1" x14ac:dyDescent="0.35">
      <c r="A612" s="1"/>
      <c r="B612" s="6" t="s">
        <v>27</v>
      </c>
      <c r="C612" s="6">
        <v>1128299</v>
      </c>
      <c r="D612" s="7">
        <v>44352</v>
      </c>
      <c r="E612" s="6" t="s">
        <v>28</v>
      </c>
      <c r="F612" s="6" t="s">
        <v>42</v>
      </c>
      <c r="G612" s="6" t="s">
        <v>43</v>
      </c>
      <c r="H612" s="6" t="s">
        <v>17</v>
      </c>
      <c r="I612" s="8">
        <v>0.6</v>
      </c>
      <c r="J612" s="9">
        <v>7250</v>
      </c>
      <c r="K612" s="10">
        <f t="shared" si="4"/>
        <v>4350</v>
      </c>
      <c r="L612" s="10">
        <f t="shared" si="5"/>
        <v>2175</v>
      </c>
      <c r="M612" s="11">
        <v>0.5</v>
      </c>
      <c r="O612" s="16"/>
      <c r="P612" s="14"/>
      <c r="Q612" s="12"/>
      <c r="R612" s="13"/>
    </row>
    <row r="613" spans="1:18" ht="15.75" customHeight="1" x14ac:dyDescent="0.35">
      <c r="A613" s="1"/>
      <c r="B613" s="6" t="s">
        <v>27</v>
      </c>
      <c r="C613" s="6">
        <v>1128299</v>
      </c>
      <c r="D613" s="7">
        <v>44352</v>
      </c>
      <c r="E613" s="6" t="s">
        <v>28</v>
      </c>
      <c r="F613" s="6" t="s">
        <v>42</v>
      </c>
      <c r="G613" s="6" t="s">
        <v>43</v>
      </c>
      <c r="H613" s="6" t="s">
        <v>18</v>
      </c>
      <c r="I613" s="8">
        <v>0.65</v>
      </c>
      <c r="J613" s="9">
        <v>5750</v>
      </c>
      <c r="K613" s="10">
        <f t="shared" si="4"/>
        <v>3737.5</v>
      </c>
      <c r="L613" s="10">
        <f t="shared" si="5"/>
        <v>1308.125</v>
      </c>
      <c r="M613" s="11">
        <v>0.35</v>
      </c>
      <c r="O613" s="16"/>
      <c r="P613" s="14"/>
      <c r="Q613" s="12"/>
      <c r="R613" s="13"/>
    </row>
    <row r="614" spans="1:18" ht="15.75" customHeight="1" x14ac:dyDescent="0.35">
      <c r="A614" s="1"/>
      <c r="B614" s="6" t="s">
        <v>27</v>
      </c>
      <c r="C614" s="6">
        <v>1128299</v>
      </c>
      <c r="D614" s="7">
        <v>44352</v>
      </c>
      <c r="E614" s="6" t="s">
        <v>28</v>
      </c>
      <c r="F614" s="6" t="s">
        <v>42</v>
      </c>
      <c r="G614" s="6" t="s">
        <v>43</v>
      </c>
      <c r="H614" s="6" t="s">
        <v>19</v>
      </c>
      <c r="I614" s="8">
        <v>0.65</v>
      </c>
      <c r="J614" s="9">
        <v>5750</v>
      </c>
      <c r="K614" s="10">
        <f t="shared" si="4"/>
        <v>3737.5</v>
      </c>
      <c r="L614" s="10">
        <f t="shared" si="5"/>
        <v>1868.75</v>
      </c>
      <c r="M614" s="11">
        <v>0.5</v>
      </c>
      <c r="O614" s="16"/>
      <c r="P614" s="14"/>
      <c r="Q614" s="12"/>
      <c r="R614" s="13"/>
    </row>
    <row r="615" spans="1:18" ht="15.75" customHeight="1" x14ac:dyDescent="0.35">
      <c r="A615" s="1"/>
      <c r="B615" s="6" t="s">
        <v>27</v>
      </c>
      <c r="C615" s="6">
        <v>1128299</v>
      </c>
      <c r="D615" s="7">
        <v>44352</v>
      </c>
      <c r="E615" s="6" t="s">
        <v>28</v>
      </c>
      <c r="F615" s="6" t="s">
        <v>42</v>
      </c>
      <c r="G615" s="6" t="s">
        <v>43</v>
      </c>
      <c r="H615" s="6" t="s">
        <v>20</v>
      </c>
      <c r="I615" s="8">
        <v>0.65</v>
      </c>
      <c r="J615" s="9">
        <v>4500</v>
      </c>
      <c r="K615" s="10">
        <f t="shared" si="4"/>
        <v>2925</v>
      </c>
      <c r="L615" s="10">
        <f t="shared" si="5"/>
        <v>1316.2499999999998</v>
      </c>
      <c r="M615" s="11">
        <v>0.44999999999999996</v>
      </c>
      <c r="O615" s="16"/>
      <c r="P615" s="14"/>
      <c r="Q615" s="12"/>
      <c r="R615" s="13"/>
    </row>
    <row r="616" spans="1:18" ht="15.75" customHeight="1" x14ac:dyDescent="0.35">
      <c r="A616" s="1"/>
      <c r="B616" s="6" t="s">
        <v>27</v>
      </c>
      <c r="C616" s="6">
        <v>1128299</v>
      </c>
      <c r="D616" s="7">
        <v>44352</v>
      </c>
      <c r="E616" s="6" t="s">
        <v>28</v>
      </c>
      <c r="F616" s="6" t="s">
        <v>42</v>
      </c>
      <c r="G616" s="6" t="s">
        <v>43</v>
      </c>
      <c r="H616" s="6" t="s">
        <v>21</v>
      </c>
      <c r="I616" s="8">
        <v>0.70000000000000007</v>
      </c>
      <c r="J616" s="9">
        <v>3250</v>
      </c>
      <c r="K616" s="10">
        <f t="shared" si="4"/>
        <v>2275</v>
      </c>
      <c r="L616" s="10">
        <f t="shared" si="5"/>
        <v>1478.7500000000002</v>
      </c>
      <c r="M616" s="11">
        <v>0.65000000000000013</v>
      </c>
      <c r="O616" s="16"/>
      <c r="P616" s="14"/>
      <c r="Q616" s="12"/>
      <c r="R616" s="13"/>
    </row>
    <row r="617" spans="1:18" ht="15.75" customHeight="1" x14ac:dyDescent="0.35">
      <c r="A617" s="1"/>
      <c r="B617" s="6" t="s">
        <v>27</v>
      </c>
      <c r="C617" s="6">
        <v>1128299</v>
      </c>
      <c r="D617" s="7">
        <v>44352</v>
      </c>
      <c r="E617" s="6" t="s">
        <v>28</v>
      </c>
      <c r="F617" s="6" t="s">
        <v>42</v>
      </c>
      <c r="G617" s="6" t="s">
        <v>43</v>
      </c>
      <c r="H617" s="6" t="s">
        <v>22</v>
      </c>
      <c r="I617" s="8">
        <v>0.85000000000000009</v>
      </c>
      <c r="J617" s="9">
        <v>6250</v>
      </c>
      <c r="K617" s="10">
        <f t="shared" si="4"/>
        <v>5312.5000000000009</v>
      </c>
      <c r="L617" s="10">
        <f t="shared" si="5"/>
        <v>1593.7500000000002</v>
      </c>
      <c r="M617" s="11">
        <v>0.3</v>
      </c>
      <c r="O617" s="16"/>
      <c r="P617" s="14"/>
      <c r="Q617" s="12"/>
      <c r="R617" s="13"/>
    </row>
    <row r="618" spans="1:18" ht="15.75" customHeight="1" x14ac:dyDescent="0.35">
      <c r="A618" s="1"/>
      <c r="B618" s="6" t="s">
        <v>27</v>
      </c>
      <c r="C618" s="6">
        <v>1128299</v>
      </c>
      <c r="D618" s="7">
        <v>44381</v>
      </c>
      <c r="E618" s="6" t="s">
        <v>28</v>
      </c>
      <c r="F618" s="6" t="s">
        <v>42</v>
      </c>
      <c r="G618" s="6" t="s">
        <v>43</v>
      </c>
      <c r="H618" s="6" t="s">
        <v>17</v>
      </c>
      <c r="I618" s="8">
        <v>0.65</v>
      </c>
      <c r="J618" s="9">
        <v>7750</v>
      </c>
      <c r="K618" s="10">
        <f t="shared" si="4"/>
        <v>5037.5</v>
      </c>
      <c r="L618" s="10">
        <f t="shared" si="5"/>
        <v>2266.875</v>
      </c>
      <c r="M618" s="11">
        <v>0.45</v>
      </c>
      <c r="O618" s="16"/>
      <c r="P618" s="14"/>
      <c r="Q618" s="12"/>
      <c r="R618" s="13"/>
    </row>
    <row r="619" spans="1:18" ht="15.75" customHeight="1" x14ac:dyDescent="0.35">
      <c r="A619" s="1"/>
      <c r="B619" s="6" t="s">
        <v>27</v>
      </c>
      <c r="C619" s="6">
        <v>1128299</v>
      </c>
      <c r="D619" s="7">
        <v>44381</v>
      </c>
      <c r="E619" s="6" t="s">
        <v>28</v>
      </c>
      <c r="F619" s="6" t="s">
        <v>42</v>
      </c>
      <c r="G619" s="6" t="s">
        <v>43</v>
      </c>
      <c r="H619" s="6" t="s">
        <v>18</v>
      </c>
      <c r="I619" s="8">
        <v>0.70000000000000007</v>
      </c>
      <c r="J619" s="9">
        <v>6250</v>
      </c>
      <c r="K619" s="10">
        <f t="shared" si="4"/>
        <v>4375</v>
      </c>
      <c r="L619" s="10">
        <f t="shared" si="5"/>
        <v>1312.5</v>
      </c>
      <c r="M619" s="11">
        <v>0.3</v>
      </c>
      <c r="O619" s="16"/>
      <c r="P619" s="14"/>
      <c r="Q619" s="12"/>
      <c r="R619" s="13"/>
    </row>
    <row r="620" spans="1:18" ht="15.75" customHeight="1" x14ac:dyDescent="0.35">
      <c r="A620" s="1"/>
      <c r="B620" s="6" t="s">
        <v>27</v>
      </c>
      <c r="C620" s="6">
        <v>1128299</v>
      </c>
      <c r="D620" s="7">
        <v>44381</v>
      </c>
      <c r="E620" s="6" t="s">
        <v>28</v>
      </c>
      <c r="F620" s="6" t="s">
        <v>42</v>
      </c>
      <c r="G620" s="6" t="s">
        <v>43</v>
      </c>
      <c r="H620" s="6" t="s">
        <v>19</v>
      </c>
      <c r="I620" s="8">
        <v>0.70000000000000007</v>
      </c>
      <c r="J620" s="9">
        <v>5750</v>
      </c>
      <c r="K620" s="10">
        <f t="shared" si="4"/>
        <v>4025.0000000000005</v>
      </c>
      <c r="L620" s="10">
        <f t="shared" si="5"/>
        <v>1811.2500000000002</v>
      </c>
      <c r="M620" s="11">
        <v>0.45</v>
      </c>
      <c r="O620" s="16"/>
      <c r="P620" s="14"/>
      <c r="Q620" s="12"/>
      <c r="R620" s="13"/>
    </row>
    <row r="621" spans="1:18" ht="15.75" customHeight="1" x14ac:dyDescent="0.35">
      <c r="A621" s="1"/>
      <c r="B621" s="6" t="s">
        <v>27</v>
      </c>
      <c r="C621" s="6">
        <v>1128299</v>
      </c>
      <c r="D621" s="7">
        <v>44381</v>
      </c>
      <c r="E621" s="6" t="s">
        <v>28</v>
      </c>
      <c r="F621" s="6" t="s">
        <v>42</v>
      </c>
      <c r="G621" s="6" t="s">
        <v>43</v>
      </c>
      <c r="H621" s="6" t="s">
        <v>20</v>
      </c>
      <c r="I621" s="8">
        <v>0.65</v>
      </c>
      <c r="J621" s="9">
        <v>4750</v>
      </c>
      <c r="K621" s="10">
        <f t="shared" si="4"/>
        <v>3087.5</v>
      </c>
      <c r="L621" s="10">
        <f t="shared" si="5"/>
        <v>1235</v>
      </c>
      <c r="M621" s="11">
        <v>0.39999999999999997</v>
      </c>
      <c r="O621" s="16"/>
      <c r="P621" s="14"/>
      <c r="Q621" s="12"/>
      <c r="R621" s="13"/>
    </row>
    <row r="622" spans="1:18" ht="15.75" customHeight="1" x14ac:dyDescent="0.35">
      <c r="A622" s="1"/>
      <c r="B622" s="6" t="s">
        <v>27</v>
      </c>
      <c r="C622" s="6">
        <v>1128299</v>
      </c>
      <c r="D622" s="7">
        <v>44381</v>
      </c>
      <c r="E622" s="6" t="s">
        <v>28</v>
      </c>
      <c r="F622" s="6" t="s">
        <v>42</v>
      </c>
      <c r="G622" s="6" t="s">
        <v>43</v>
      </c>
      <c r="H622" s="6" t="s">
        <v>21</v>
      </c>
      <c r="I622" s="8">
        <v>0.70000000000000007</v>
      </c>
      <c r="J622" s="9">
        <v>5250</v>
      </c>
      <c r="K622" s="10">
        <f t="shared" si="4"/>
        <v>3675.0000000000005</v>
      </c>
      <c r="L622" s="10">
        <f t="shared" si="5"/>
        <v>2205.0000000000005</v>
      </c>
      <c r="M622" s="11">
        <v>0.60000000000000009</v>
      </c>
      <c r="O622" s="16"/>
      <c r="P622" s="14"/>
      <c r="Q622" s="12"/>
      <c r="R622" s="13"/>
    </row>
    <row r="623" spans="1:18" ht="15.75" customHeight="1" x14ac:dyDescent="0.35">
      <c r="A623" s="1"/>
      <c r="B623" s="6" t="s">
        <v>27</v>
      </c>
      <c r="C623" s="6">
        <v>1128299</v>
      </c>
      <c r="D623" s="7">
        <v>44381</v>
      </c>
      <c r="E623" s="6" t="s">
        <v>28</v>
      </c>
      <c r="F623" s="6" t="s">
        <v>42</v>
      </c>
      <c r="G623" s="6" t="s">
        <v>43</v>
      </c>
      <c r="H623" s="6" t="s">
        <v>22</v>
      </c>
      <c r="I623" s="8">
        <v>0.85000000000000009</v>
      </c>
      <c r="J623" s="9">
        <v>5250</v>
      </c>
      <c r="K623" s="10">
        <f t="shared" si="4"/>
        <v>4462.5000000000009</v>
      </c>
      <c r="L623" s="10">
        <f t="shared" si="5"/>
        <v>1115.6250000000002</v>
      </c>
      <c r="M623" s="11">
        <v>0.25</v>
      </c>
      <c r="O623" s="16"/>
      <c r="P623" s="14"/>
      <c r="Q623" s="12"/>
      <c r="R623" s="13"/>
    </row>
    <row r="624" spans="1:18" ht="15.75" customHeight="1" x14ac:dyDescent="0.35">
      <c r="A624" s="1"/>
      <c r="B624" s="6" t="s">
        <v>27</v>
      </c>
      <c r="C624" s="6">
        <v>1128299</v>
      </c>
      <c r="D624" s="7">
        <v>44413</v>
      </c>
      <c r="E624" s="6" t="s">
        <v>28</v>
      </c>
      <c r="F624" s="6" t="s">
        <v>42</v>
      </c>
      <c r="G624" s="6" t="s">
        <v>43</v>
      </c>
      <c r="H624" s="6" t="s">
        <v>17</v>
      </c>
      <c r="I624" s="8">
        <v>0.70000000000000007</v>
      </c>
      <c r="J624" s="9">
        <v>7250</v>
      </c>
      <c r="K624" s="10">
        <f t="shared" si="4"/>
        <v>5075.0000000000009</v>
      </c>
      <c r="L624" s="10">
        <f t="shared" si="5"/>
        <v>2283.7500000000005</v>
      </c>
      <c r="M624" s="11">
        <v>0.45</v>
      </c>
      <c r="O624" s="16"/>
      <c r="P624" s="14"/>
      <c r="Q624" s="12"/>
      <c r="R624" s="13"/>
    </row>
    <row r="625" spans="1:18" ht="15.75" customHeight="1" x14ac:dyDescent="0.35">
      <c r="A625" s="1"/>
      <c r="B625" s="6" t="s">
        <v>27</v>
      </c>
      <c r="C625" s="6">
        <v>1128299</v>
      </c>
      <c r="D625" s="7">
        <v>44413</v>
      </c>
      <c r="E625" s="6" t="s">
        <v>28</v>
      </c>
      <c r="F625" s="6" t="s">
        <v>42</v>
      </c>
      <c r="G625" s="6" t="s">
        <v>43</v>
      </c>
      <c r="H625" s="6" t="s">
        <v>18</v>
      </c>
      <c r="I625" s="8">
        <v>0.75000000000000011</v>
      </c>
      <c r="J625" s="9">
        <v>6750</v>
      </c>
      <c r="K625" s="10">
        <f t="shared" si="4"/>
        <v>5062.5000000000009</v>
      </c>
      <c r="L625" s="10">
        <f t="shared" si="5"/>
        <v>1518.7500000000002</v>
      </c>
      <c r="M625" s="11">
        <v>0.3</v>
      </c>
      <c r="O625" s="16"/>
      <c r="P625" s="14"/>
      <c r="Q625" s="12"/>
      <c r="R625" s="13"/>
    </row>
    <row r="626" spans="1:18" ht="15.75" customHeight="1" x14ac:dyDescent="0.35">
      <c r="A626" s="1"/>
      <c r="B626" s="6" t="s">
        <v>27</v>
      </c>
      <c r="C626" s="6">
        <v>1128299</v>
      </c>
      <c r="D626" s="7">
        <v>44413</v>
      </c>
      <c r="E626" s="6" t="s">
        <v>28</v>
      </c>
      <c r="F626" s="6" t="s">
        <v>42</v>
      </c>
      <c r="G626" s="6" t="s">
        <v>43</v>
      </c>
      <c r="H626" s="6" t="s">
        <v>19</v>
      </c>
      <c r="I626" s="8">
        <v>0.70000000000000007</v>
      </c>
      <c r="J626" s="9">
        <v>5500</v>
      </c>
      <c r="K626" s="10">
        <f t="shared" si="4"/>
        <v>3850.0000000000005</v>
      </c>
      <c r="L626" s="10">
        <f t="shared" si="5"/>
        <v>1732.5000000000002</v>
      </c>
      <c r="M626" s="11">
        <v>0.45</v>
      </c>
      <c r="O626" s="16"/>
      <c r="P626" s="14"/>
      <c r="Q626" s="12"/>
      <c r="R626" s="13"/>
    </row>
    <row r="627" spans="1:18" ht="15.75" customHeight="1" x14ac:dyDescent="0.35">
      <c r="A627" s="1"/>
      <c r="B627" s="6" t="s">
        <v>27</v>
      </c>
      <c r="C627" s="6">
        <v>1128299</v>
      </c>
      <c r="D627" s="7">
        <v>44413</v>
      </c>
      <c r="E627" s="6" t="s">
        <v>28</v>
      </c>
      <c r="F627" s="6" t="s">
        <v>42</v>
      </c>
      <c r="G627" s="6" t="s">
        <v>43</v>
      </c>
      <c r="H627" s="6" t="s">
        <v>20</v>
      </c>
      <c r="I627" s="8">
        <v>0.70000000000000007</v>
      </c>
      <c r="J627" s="9">
        <v>5000</v>
      </c>
      <c r="K627" s="10">
        <f t="shared" si="4"/>
        <v>3500.0000000000005</v>
      </c>
      <c r="L627" s="10">
        <f t="shared" si="5"/>
        <v>1400</v>
      </c>
      <c r="M627" s="11">
        <v>0.39999999999999997</v>
      </c>
      <c r="O627" s="16"/>
      <c r="P627" s="14"/>
      <c r="Q627" s="12"/>
      <c r="R627" s="13"/>
    </row>
    <row r="628" spans="1:18" ht="15.75" customHeight="1" x14ac:dyDescent="0.35">
      <c r="A628" s="1"/>
      <c r="B628" s="6" t="s">
        <v>27</v>
      </c>
      <c r="C628" s="6">
        <v>1128299</v>
      </c>
      <c r="D628" s="7">
        <v>44413</v>
      </c>
      <c r="E628" s="6" t="s">
        <v>28</v>
      </c>
      <c r="F628" s="6" t="s">
        <v>42</v>
      </c>
      <c r="G628" s="6" t="s">
        <v>43</v>
      </c>
      <c r="H628" s="6" t="s">
        <v>21</v>
      </c>
      <c r="I628" s="8">
        <v>0.75</v>
      </c>
      <c r="J628" s="9">
        <v>5000</v>
      </c>
      <c r="K628" s="10">
        <f t="shared" si="4"/>
        <v>3750</v>
      </c>
      <c r="L628" s="10">
        <f t="shared" si="5"/>
        <v>2250.0000000000005</v>
      </c>
      <c r="M628" s="11">
        <v>0.60000000000000009</v>
      </c>
      <c r="O628" s="16"/>
      <c r="P628" s="14"/>
      <c r="Q628" s="12"/>
      <c r="R628" s="13"/>
    </row>
    <row r="629" spans="1:18" ht="15.75" customHeight="1" x14ac:dyDescent="0.35">
      <c r="A629" s="1"/>
      <c r="B629" s="6" t="s">
        <v>27</v>
      </c>
      <c r="C629" s="6">
        <v>1128299</v>
      </c>
      <c r="D629" s="7">
        <v>44413</v>
      </c>
      <c r="E629" s="6" t="s">
        <v>28</v>
      </c>
      <c r="F629" s="6" t="s">
        <v>42</v>
      </c>
      <c r="G629" s="6" t="s">
        <v>43</v>
      </c>
      <c r="H629" s="6" t="s">
        <v>22</v>
      </c>
      <c r="I629" s="8">
        <v>0.8</v>
      </c>
      <c r="J629" s="9">
        <v>4000</v>
      </c>
      <c r="K629" s="10">
        <f t="shared" si="4"/>
        <v>3200</v>
      </c>
      <c r="L629" s="10">
        <f t="shared" si="5"/>
        <v>800</v>
      </c>
      <c r="M629" s="11">
        <v>0.25</v>
      </c>
      <c r="O629" s="16"/>
      <c r="P629" s="14"/>
      <c r="Q629" s="12"/>
      <c r="R629" s="13"/>
    </row>
    <row r="630" spans="1:18" ht="15.75" customHeight="1" x14ac:dyDescent="0.35">
      <c r="A630" s="1"/>
      <c r="B630" s="6" t="s">
        <v>27</v>
      </c>
      <c r="C630" s="6">
        <v>1128299</v>
      </c>
      <c r="D630" s="7">
        <v>44445</v>
      </c>
      <c r="E630" s="6" t="s">
        <v>28</v>
      </c>
      <c r="F630" s="6" t="s">
        <v>42</v>
      </c>
      <c r="G630" s="6" t="s">
        <v>43</v>
      </c>
      <c r="H630" s="6" t="s">
        <v>17</v>
      </c>
      <c r="I630" s="8">
        <v>0.65000000000000013</v>
      </c>
      <c r="J630" s="9">
        <v>6000</v>
      </c>
      <c r="K630" s="10">
        <f t="shared" si="4"/>
        <v>3900.0000000000009</v>
      </c>
      <c r="L630" s="10">
        <f t="shared" si="5"/>
        <v>1560.0000000000005</v>
      </c>
      <c r="M630" s="11">
        <v>0.4</v>
      </c>
      <c r="O630" s="16"/>
      <c r="P630" s="14"/>
      <c r="Q630" s="12"/>
      <c r="R630" s="13"/>
    </row>
    <row r="631" spans="1:18" ht="15.75" customHeight="1" x14ac:dyDescent="0.35">
      <c r="A631" s="1"/>
      <c r="B631" s="6" t="s">
        <v>27</v>
      </c>
      <c r="C631" s="6">
        <v>1128299</v>
      </c>
      <c r="D631" s="7">
        <v>44445</v>
      </c>
      <c r="E631" s="6" t="s">
        <v>28</v>
      </c>
      <c r="F631" s="6" t="s">
        <v>42</v>
      </c>
      <c r="G631" s="6" t="s">
        <v>43</v>
      </c>
      <c r="H631" s="6" t="s">
        <v>18</v>
      </c>
      <c r="I631" s="8">
        <v>0.70000000000000018</v>
      </c>
      <c r="J631" s="9">
        <v>6000</v>
      </c>
      <c r="K631" s="10">
        <f t="shared" si="4"/>
        <v>4200.0000000000009</v>
      </c>
      <c r="L631" s="10">
        <f t="shared" si="5"/>
        <v>1050.0000000000002</v>
      </c>
      <c r="M631" s="11">
        <v>0.25</v>
      </c>
      <c r="O631" s="16"/>
      <c r="P631" s="14"/>
      <c r="Q631" s="12"/>
      <c r="R631" s="13"/>
    </row>
    <row r="632" spans="1:18" ht="15.75" customHeight="1" x14ac:dyDescent="0.35">
      <c r="A632" s="1"/>
      <c r="B632" s="6" t="s">
        <v>27</v>
      </c>
      <c r="C632" s="6">
        <v>1128299</v>
      </c>
      <c r="D632" s="7">
        <v>44445</v>
      </c>
      <c r="E632" s="6" t="s">
        <v>28</v>
      </c>
      <c r="F632" s="6" t="s">
        <v>42</v>
      </c>
      <c r="G632" s="6" t="s">
        <v>43</v>
      </c>
      <c r="H632" s="6" t="s">
        <v>19</v>
      </c>
      <c r="I632" s="8">
        <v>0.65000000000000013</v>
      </c>
      <c r="J632" s="9">
        <v>4500</v>
      </c>
      <c r="K632" s="10">
        <f t="shared" si="4"/>
        <v>2925.0000000000005</v>
      </c>
      <c r="L632" s="10">
        <f t="shared" si="5"/>
        <v>1170.0000000000002</v>
      </c>
      <c r="M632" s="11">
        <v>0.4</v>
      </c>
      <c r="O632" s="16"/>
      <c r="P632" s="14"/>
      <c r="Q632" s="12"/>
      <c r="R632" s="13"/>
    </row>
    <row r="633" spans="1:18" ht="15.75" customHeight="1" x14ac:dyDescent="0.35">
      <c r="A633" s="1"/>
      <c r="B633" s="6" t="s">
        <v>27</v>
      </c>
      <c r="C633" s="6">
        <v>1128299</v>
      </c>
      <c r="D633" s="7">
        <v>44445</v>
      </c>
      <c r="E633" s="6" t="s">
        <v>28</v>
      </c>
      <c r="F633" s="6" t="s">
        <v>42</v>
      </c>
      <c r="G633" s="6" t="s">
        <v>43</v>
      </c>
      <c r="H633" s="6" t="s">
        <v>20</v>
      </c>
      <c r="I633" s="8">
        <v>0.65000000000000013</v>
      </c>
      <c r="J633" s="9">
        <v>4000</v>
      </c>
      <c r="K633" s="10">
        <f t="shared" si="4"/>
        <v>2600.0000000000005</v>
      </c>
      <c r="L633" s="10">
        <f t="shared" si="5"/>
        <v>910.00000000000011</v>
      </c>
      <c r="M633" s="11">
        <v>0.35</v>
      </c>
      <c r="O633" s="16"/>
      <c r="P633" s="14"/>
      <c r="Q633" s="12"/>
      <c r="R633" s="13"/>
    </row>
    <row r="634" spans="1:18" ht="15.75" customHeight="1" x14ac:dyDescent="0.35">
      <c r="A634" s="1"/>
      <c r="B634" s="6" t="s">
        <v>27</v>
      </c>
      <c r="C634" s="6">
        <v>1128299</v>
      </c>
      <c r="D634" s="7">
        <v>44445</v>
      </c>
      <c r="E634" s="6" t="s">
        <v>28</v>
      </c>
      <c r="F634" s="6" t="s">
        <v>42</v>
      </c>
      <c r="G634" s="6" t="s">
        <v>43</v>
      </c>
      <c r="H634" s="6" t="s">
        <v>21</v>
      </c>
      <c r="I634" s="8">
        <v>0.75000000000000011</v>
      </c>
      <c r="J634" s="9">
        <v>4000</v>
      </c>
      <c r="K634" s="10">
        <f t="shared" si="4"/>
        <v>3000.0000000000005</v>
      </c>
      <c r="L634" s="10">
        <f t="shared" si="5"/>
        <v>1650.0000000000007</v>
      </c>
      <c r="M634" s="11">
        <v>0.55000000000000016</v>
      </c>
      <c r="O634" s="16"/>
      <c r="P634" s="14"/>
      <c r="Q634" s="12"/>
      <c r="R634" s="13"/>
    </row>
    <row r="635" spans="1:18" ht="15.75" customHeight="1" x14ac:dyDescent="0.35">
      <c r="A635" s="1"/>
      <c r="B635" s="6" t="s">
        <v>27</v>
      </c>
      <c r="C635" s="6">
        <v>1128299</v>
      </c>
      <c r="D635" s="7">
        <v>44445</v>
      </c>
      <c r="E635" s="6" t="s">
        <v>28</v>
      </c>
      <c r="F635" s="6" t="s">
        <v>42</v>
      </c>
      <c r="G635" s="6" t="s">
        <v>43</v>
      </c>
      <c r="H635" s="6" t="s">
        <v>22</v>
      </c>
      <c r="I635" s="8">
        <v>0.70000000000000007</v>
      </c>
      <c r="J635" s="9">
        <v>4250</v>
      </c>
      <c r="K635" s="10">
        <f t="shared" si="4"/>
        <v>2975.0000000000005</v>
      </c>
      <c r="L635" s="10">
        <f t="shared" si="5"/>
        <v>595.00000000000011</v>
      </c>
      <c r="M635" s="11">
        <v>0.2</v>
      </c>
      <c r="O635" s="16"/>
      <c r="P635" s="14"/>
      <c r="Q635" s="12"/>
      <c r="R635" s="13"/>
    </row>
    <row r="636" spans="1:18" ht="15.75" customHeight="1" x14ac:dyDescent="0.35">
      <c r="A636" s="1"/>
      <c r="B636" s="6" t="s">
        <v>27</v>
      </c>
      <c r="C636" s="6">
        <v>1128299</v>
      </c>
      <c r="D636" s="7">
        <v>44474</v>
      </c>
      <c r="E636" s="6" t="s">
        <v>28</v>
      </c>
      <c r="F636" s="6" t="s">
        <v>42</v>
      </c>
      <c r="G636" s="6" t="s">
        <v>43</v>
      </c>
      <c r="H636" s="6" t="s">
        <v>17</v>
      </c>
      <c r="I636" s="8">
        <v>0.55000000000000004</v>
      </c>
      <c r="J636" s="9">
        <v>5250</v>
      </c>
      <c r="K636" s="10">
        <f t="shared" si="4"/>
        <v>2887.5000000000005</v>
      </c>
      <c r="L636" s="10">
        <f t="shared" si="5"/>
        <v>1155.0000000000002</v>
      </c>
      <c r="M636" s="11">
        <v>0.4</v>
      </c>
      <c r="O636" s="16"/>
      <c r="P636" s="14"/>
      <c r="Q636" s="12"/>
      <c r="R636" s="13"/>
    </row>
    <row r="637" spans="1:18" ht="15.75" customHeight="1" x14ac:dyDescent="0.35">
      <c r="A637" s="1"/>
      <c r="B637" s="6" t="s">
        <v>27</v>
      </c>
      <c r="C637" s="6">
        <v>1128299</v>
      </c>
      <c r="D637" s="7">
        <v>44474</v>
      </c>
      <c r="E637" s="6" t="s">
        <v>28</v>
      </c>
      <c r="F637" s="6" t="s">
        <v>42</v>
      </c>
      <c r="G637" s="6" t="s">
        <v>43</v>
      </c>
      <c r="H637" s="6" t="s">
        <v>18</v>
      </c>
      <c r="I637" s="8">
        <v>0.60000000000000009</v>
      </c>
      <c r="J637" s="9">
        <v>5250</v>
      </c>
      <c r="K637" s="10">
        <f t="shared" si="4"/>
        <v>3150.0000000000005</v>
      </c>
      <c r="L637" s="10">
        <f t="shared" si="5"/>
        <v>787.50000000000011</v>
      </c>
      <c r="M637" s="11">
        <v>0.25</v>
      </c>
      <c r="O637" s="16"/>
      <c r="P637" s="14"/>
      <c r="Q637" s="12"/>
      <c r="R637" s="13"/>
    </row>
    <row r="638" spans="1:18" ht="15.75" customHeight="1" x14ac:dyDescent="0.35">
      <c r="A638" s="1"/>
      <c r="B638" s="6" t="s">
        <v>27</v>
      </c>
      <c r="C638" s="6">
        <v>1128299</v>
      </c>
      <c r="D638" s="7">
        <v>44474</v>
      </c>
      <c r="E638" s="6" t="s">
        <v>28</v>
      </c>
      <c r="F638" s="6" t="s">
        <v>42</v>
      </c>
      <c r="G638" s="6" t="s">
        <v>43</v>
      </c>
      <c r="H638" s="6" t="s">
        <v>19</v>
      </c>
      <c r="I638" s="8">
        <v>0.55000000000000004</v>
      </c>
      <c r="J638" s="9">
        <v>3500</v>
      </c>
      <c r="K638" s="10">
        <f t="shared" si="4"/>
        <v>1925.0000000000002</v>
      </c>
      <c r="L638" s="10">
        <f t="shared" si="5"/>
        <v>770.00000000000011</v>
      </c>
      <c r="M638" s="11">
        <v>0.4</v>
      </c>
      <c r="O638" s="16"/>
      <c r="P638" s="14"/>
      <c r="Q638" s="12"/>
      <c r="R638" s="13"/>
    </row>
    <row r="639" spans="1:18" ht="15.75" customHeight="1" x14ac:dyDescent="0.35">
      <c r="A639" s="1"/>
      <c r="B639" s="6" t="s">
        <v>27</v>
      </c>
      <c r="C639" s="6">
        <v>1128299</v>
      </c>
      <c r="D639" s="7">
        <v>44474</v>
      </c>
      <c r="E639" s="6" t="s">
        <v>28</v>
      </c>
      <c r="F639" s="6" t="s">
        <v>42</v>
      </c>
      <c r="G639" s="6" t="s">
        <v>43</v>
      </c>
      <c r="H639" s="6" t="s">
        <v>20</v>
      </c>
      <c r="I639" s="8">
        <v>0.55000000000000004</v>
      </c>
      <c r="J639" s="9">
        <v>3250</v>
      </c>
      <c r="K639" s="10">
        <f t="shared" si="4"/>
        <v>1787.5000000000002</v>
      </c>
      <c r="L639" s="10">
        <f t="shared" si="5"/>
        <v>625.625</v>
      </c>
      <c r="M639" s="11">
        <v>0.35</v>
      </c>
      <c r="O639" s="16"/>
      <c r="P639" s="14"/>
      <c r="Q639" s="12"/>
      <c r="R639" s="13"/>
    </row>
    <row r="640" spans="1:18" ht="15.75" customHeight="1" x14ac:dyDescent="0.35">
      <c r="A640" s="1"/>
      <c r="B640" s="6" t="s">
        <v>27</v>
      </c>
      <c r="C640" s="6">
        <v>1128299</v>
      </c>
      <c r="D640" s="7">
        <v>44474</v>
      </c>
      <c r="E640" s="6" t="s">
        <v>28</v>
      </c>
      <c r="F640" s="6" t="s">
        <v>42</v>
      </c>
      <c r="G640" s="6" t="s">
        <v>43</v>
      </c>
      <c r="H640" s="6" t="s">
        <v>21</v>
      </c>
      <c r="I640" s="8">
        <v>0.65</v>
      </c>
      <c r="J640" s="9">
        <v>3000</v>
      </c>
      <c r="K640" s="10">
        <f t="shared" si="4"/>
        <v>1950</v>
      </c>
      <c r="L640" s="10">
        <f t="shared" si="5"/>
        <v>1072.5000000000002</v>
      </c>
      <c r="M640" s="11">
        <v>0.55000000000000016</v>
      </c>
      <c r="O640" s="16"/>
      <c r="P640" s="14"/>
      <c r="Q640" s="12"/>
      <c r="R640" s="13"/>
    </row>
    <row r="641" spans="1:18" ht="15.75" customHeight="1" x14ac:dyDescent="0.35">
      <c r="A641" s="1"/>
      <c r="B641" s="6" t="s">
        <v>27</v>
      </c>
      <c r="C641" s="6">
        <v>1128299</v>
      </c>
      <c r="D641" s="7">
        <v>44474</v>
      </c>
      <c r="E641" s="6" t="s">
        <v>28</v>
      </c>
      <c r="F641" s="6" t="s">
        <v>42</v>
      </c>
      <c r="G641" s="6" t="s">
        <v>43</v>
      </c>
      <c r="H641" s="6" t="s">
        <v>22</v>
      </c>
      <c r="I641" s="8">
        <v>0.70000000000000007</v>
      </c>
      <c r="J641" s="9">
        <v>3500</v>
      </c>
      <c r="K641" s="10">
        <f t="shared" si="4"/>
        <v>2450.0000000000005</v>
      </c>
      <c r="L641" s="10">
        <f t="shared" si="5"/>
        <v>490.00000000000011</v>
      </c>
      <c r="M641" s="11">
        <v>0.2</v>
      </c>
      <c r="O641" s="16"/>
      <c r="P641" s="14"/>
      <c r="Q641" s="12"/>
      <c r="R641" s="13"/>
    </row>
    <row r="642" spans="1:18" ht="15.75" customHeight="1" x14ac:dyDescent="0.35">
      <c r="A642" s="1"/>
      <c r="B642" s="6" t="s">
        <v>27</v>
      </c>
      <c r="C642" s="6">
        <v>1128299</v>
      </c>
      <c r="D642" s="7">
        <v>44505</v>
      </c>
      <c r="E642" s="6" t="s">
        <v>28</v>
      </c>
      <c r="F642" s="6" t="s">
        <v>42</v>
      </c>
      <c r="G642" s="6" t="s">
        <v>43</v>
      </c>
      <c r="H642" s="6" t="s">
        <v>17</v>
      </c>
      <c r="I642" s="8">
        <v>0.55000000000000004</v>
      </c>
      <c r="J642" s="9">
        <v>5750</v>
      </c>
      <c r="K642" s="10">
        <f t="shared" si="4"/>
        <v>3162.5000000000005</v>
      </c>
      <c r="L642" s="10">
        <f t="shared" si="5"/>
        <v>1265.0000000000002</v>
      </c>
      <c r="M642" s="11">
        <v>0.4</v>
      </c>
      <c r="O642" s="16"/>
      <c r="P642" s="14"/>
      <c r="Q642" s="12"/>
      <c r="R642" s="13"/>
    </row>
    <row r="643" spans="1:18" ht="15.75" customHeight="1" x14ac:dyDescent="0.35">
      <c r="A643" s="1"/>
      <c r="B643" s="6" t="s">
        <v>27</v>
      </c>
      <c r="C643" s="6">
        <v>1128299</v>
      </c>
      <c r="D643" s="7">
        <v>44505</v>
      </c>
      <c r="E643" s="6" t="s">
        <v>28</v>
      </c>
      <c r="F643" s="6" t="s">
        <v>42</v>
      </c>
      <c r="G643" s="6" t="s">
        <v>43</v>
      </c>
      <c r="H643" s="6" t="s">
        <v>18</v>
      </c>
      <c r="I643" s="8">
        <v>0.60000000000000009</v>
      </c>
      <c r="J643" s="9">
        <v>5750</v>
      </c>
      <c r="K643" s="10">
        <f t="shared" si="4"/>
        <v>3450.0000000000005</v>
      </c>
      <c r="L643" s="10">
        <f t="shared" si="5"/>
        <v>862.50000000000011</v>
      </c>
      <c r="M643" s="11">
        <v>0.25</v>
      </c>
      <c r="O643" s="16"/>
      <c r="P643" s="14"/>
      <c r="Q643" s="12"/>
      <c r="R643" s="13"/>
    </row>
    <row r="644" spans="1:18" ht="15.75" customHeight="1" x14ac:dyDescent="0.35">
      <c r="A644" s="1"/>
      <c r="B644" s="6" t="s">
        <v>27</v>
      </c>
      <c r="C644" s="6">
        <v>1128299</v>
      </c>
      <c r="D644" s="7">
        <v>44505</v>
      </c>
      <c r="E644" s="6" t="s">
        <v>28</v>
      </c>
      <c r="F644" s="6" t="s">
        <v>42</v>
      </c>
      <c r="G644" s="6" t="s">
        <v>43</v>
      </c>
      <c r="H644" s="6" t="s">
        <v>19</v>
      </c>
      <c r="I644" s="8">
        <v>0.55000000000000004</v>
      </c>
      <c r="J644" s="9">
        <v>4250</v>
      </c>
      <c r="K644" s="10">
        <f t="shared" si="4"/>
        <v>2337.5</v>
      </c>
      <c r="L644" s="10">
        <f t="shared" si="5"/>
        <v>935</v>
      </c>
      <c r="M644" s="11">
        <v>0.4</v>
      </c>
      <c r="O644" s="16"/>
      <c r="P644" s="14"/>
      <c r="Q644" s="12"/>
      <c r="R644" s="13"/>
    </row>
    <row r="645" spans="1:18" ht="15.75" customHeight="1" x14ac:dyDescent="0.35">
      <c r="A645" s="1"/>
      <c r="B645" s="6" t="s">
        <v>27</v>
      </c>
      <c r="C645" s="6">
        <v>1128299</v>
      </c>
      <c r="D645" s="7">
        <v>44505</v>
      </c>
      <c r="E645" s="6" t="s">
        <v>28</v>
      </c>
      <c r="F645" s="6" t="s">
        <v>42</v>
      </c>
      <c r="G645" s="6" t="s">
        <v>43</v>
      </c>
      <c r="H645" s="6" t="s">
        <v>20</v>
      </c>
      <c r="I645" s="8">
        <v>0.65000000000000013</v>
      </c>
      <c r="J645" s="9">
        <v>4000</v>
      </c>
      <c r="K645" s="10">
        <f t="shared" si="4"/>
        <v>2600.0000000000005</v>
      </c>
      <c r="L645" s="10">
        <f t="shared" si="5"/>
        <v>910.00000000000011</v>
      </c>
      <c r="M645" s="11">
        <v>0.35</v>
      </c>
      <c r="O645" s="16"/>
      <c r="P645" s="14"/>
      <c r="Q645" s="12"/>
      <c r="R645" s="13"/>
    </row>
    <row r="646" spans="1:18" ht="15.75" customHeight="1" x14ac:dyDescent="0.35">
      <c r="A646" s="1"/>
      <c r="B646" s="6" t="s">
        <v>27</v>
      </c>
      <c r="C646" s="6">
        <v>1128299</v>
      </c>
      <c r="D646" s="7">
        <v>44505</v>
      </c>
      <c r="E646" s="6" t="s">
        <v>28</v>
      </c>
      <c r="F646" s="6" t="s">
        <v>42</v>
      </c>
      <c r="G646" s="6" t="s">
        <v>43</v>
      </c>
      <c r="H646" s="6" t="s">
        <v>21</v>
      </c>
      <c r="I646" s="8">
        <v>0.75000000000000011</v>
      </c>
      <c r="J646" s="9">
        <v>3750</v>
      </c>
      <c r="K646" s="10">
        <f t="shared" si="4"/>
        <v>2812.5000000000005</v>
      </c>
      <c r="L646" s="10">
        <f t="shared" si="5"/>
        <v>1546.8750000000007</v>
      </c>
      <c r="M646" s="11">
        <v>0.55000000000000016</v>
      </c>
      <c r="O646" s="16"/>
      <c r="P646" s="14"/>
      <c r="Q646" s="12"/>
      <c r="R646" s="13"/>
    </row>
    <row r="647" spans="1:18" ht="15.75" customHeight="1" x14ac:dyDescent="0.35">
      <c r="A647" s="1"/>
      <c r="B647" s="6" t="s">
        <v>27</v>
      </c>
      <c r="C647" s="6">
        <v>1128299</v>
      </c>
      <c r="D647" s="7">
        <v>44505</v>
      </c>
      <c r="E647" s="6" t="s">
        <v>28</v>
      </c>
      <c r="F647" s="6" t="s">
        <v>42</v>
      </c>
      <c r="G647" s="6" t="s">
        <v>43</v>
      </c>
      <c r="H647" s="6" t="s">
        <v>22</v>
      </c>
      <c r="I647" s="8">
        <v>0.80000000000000016</v>
      </c>
      <c r="J647" s="9">
        <v>5000</v>
      </c>
      <c r="K647" s="10">
        <f t="shared" si="4"/>
        <v>4000.0000000000009</v>
      </c>
      <c r="L647" s="10">
        <f t="shared" si="5"/>
        <v>800.00000000000023</v>
      </c>
      <c r="M647" s="11">
        <v>0.2</v>
      </c>
      <c r="O647" s="16"/>
      <c r="P647" s="14"/>
      <c r="Q647" s="12"/>
      <c r="R647" s="13"/>
    </row>
    <row r="648" spans="1:18" ht="15.75" customHeight="1" x14ac:dyDescent="0.35">
      <c r="A648" s="1"/>
      <c r="B648" s="6" t="s">
        <v>27</v>
      </c>
      <c r="C648" s="6">
        <v>1128299</v>
      </c>
      <c r="D648" s="7">
        <v>44534</v>
      </c>
      <c r="E648" s="6" t="s">
        <v>28</v>
      </c>
      <c r="F648" s="6" t="s">
        <v>42</v>
      </c>
      <c r="G648" s="6" t="s">
        <v>43</v>
      </c>
      <c r="H648" s="6" t="s">
        <v>17</v>
      </c>
      <c r="I648" s="8">
        <v>0.65000000000000013</v>
      </c>
      <c r="J648" s="9">
        <v>7000</v>
      </c>
      <c r="K648" s="10">
        <f t="shared" si="4"/>
        <v>4550.0000000000009</v>
      </c>
      <c r="L648" s="10">
        <f t="shared" si="5"/>
        <v>1820.0000000000005</v>
      </c>
      <c r="M648" s="11">
        <v>0.4</v>
      </c>
      <c r="O648" s="16"/>
      <c r="P648" s="14"/>
      <c r="Q648" s="12"/>
      <c r="R648" s="13"/>
    </row>
    <row r="649" spans="1:18" ht="15.75" customHeight="1" x14ac:dyDescent="0.35">
      <c r="A649" s="1"/>
      <c r="B649" s="6" t="s">
        <v>27</v>
      </c>
      <c r="C649" s="6">
        <v>1128299</v>
      </c>
      <c r="D649" s="7">
        <v>44534</v>
      </c>
      <c r="E649" s="6" t="s">
        <v>28</v>
      </c>
      <c r="F649" s="6" t="s">
        <v>42</v>
      </c>
      <c r="G649" s="6" t="s">
        <v>43</v>
      </c>
      <c r="H649" s="6" t="s">
        <v>18</v>
      </c>
      <c r="I649" s="8">
        <v>0.70000000000000018</v>
      </c>
      <c r="J649" s="9">
        <v>7000</v>
      </c>
      <c r="K649" s="10">
        <f t="shared" si="4"/>
        <v>4900.0000000000009</v>
      </c>
      <c r="L649" s="10">
        <f t="shared" si="5"/>
        <v>1225.0000000000002</v>
      </c>
      <c r="M649" s="11">
        <v>0.25</v>
      </c>
      <c r="O649" s="16"/>
      <c r="P649" s="14"/>
      <c r="Q649" s="12"/>
      <c r="R649" s="13"/>
    </row>
    <row r="650" spans="1:18" ht="15.75" customHeight="1" x14ac:dyDescent="0.35">
      <c r="A650" s="1"/>
      <c r="B650" s="6" t="s">
        <v>27</v>
      </c>
      <c r="C650" s="6">
        <v>1128299</v>
      </c>
      <c r="D650" s="7">
        <v>44534</v>
      </c>
      <c r="E650" s="6" t="s">
        <v>28</v>
      </c>
      <c r="F650" s="6" t="s">
        <v>42</v>
      </c>
      <c r="G650" s="6" t="s">
        <v>43</v>
      </c>
      <c r="H650" s="6" t="s">
        <v>19</v>
      </c>
      <c r="I650" s="8">
        <v>0.65000000000000013</v>
      </c>
      <c r="J650" s="9">
        <v>5000</v>
      </c>
      <c r="K650" s="10">
        <f t="shared" si="4"/>
        <v>3250.0000000000005</v>
      </c>
      <c r="L650" s="10">
        <f t="shared" si="5"/>
        <v>1300.0000000000002</v>
      </c>
      <c r="M650" s="11">
        <v>0.4</v>
      </c>
      <c r="O650" s="16"/>
      <c r="P650" s="14"/>
      <c r="Q650" s="12"/>
      <c r="R650" s="13"/>
    </row>
    <row r="651" spans="1:18" ht="15.75" customHeight="1" x14ac:dyDescent="0.35">
      <c r="A651" s="1"/>
      <c r="B651" s="6" t="s">
        <v>27</v>
      </c>
      <c r="C651" s="6">
        <v>1128299</v>
      </c>
      <c r="D651" s="7">
        <v>44534</v>
      </c>
      <c r="E651" s="6" t="s">
        <v>28</v>
      </c>
      <c r="F651" s="6" t="s">
        <v>42</v>
      </c>
      <c r="G651" s="6" t="s">
        <v>43</v>
      </c>
      <c r="H651" s="6" t="s">
        <v>20</v>
      </c>
      <c r="I651" s="8">
        <v>0.65000000000000013</v>
      </c>
      <c r="J651" s="9">
        <v>5000</v>
      </c>
      <c r="K651" s="10">
        <f t="shared" si="4"/>
        <v>3250.0000000000005</v>
      </c>
      <c r="L651" s="10">
        <f t="shared" si="5"/>
        <v>1137.5</v>
      </c>
      <c r="M651" s="11">
        <v>0.35</v>
      </c>
      <c r="O651" s="16"/>
      <c r="P651" s="14"/>
      <c r="Q651" s="12"/>
      <c r="R651" s="13"/>
    </row>
    <row r="652" spans="1:18" ht="15.75" customHeight="1" x14ac:dyDescent="0.35">
      <c r="A652" s="1"/>
      <c r="B652" s="6" t="s">
        <v>27</v>
      </c>
      <c r="C652" s="6">
        <v>1128299</v>
      </c>
      <c r="D652" s="7">
        <v>44534</v>
      </c>
      <c r="E652" s="6" t="s">
        <v>28</v>
      </c>
      <c r="F652" s="6" t="s">
        <v>42</v>
      </c>
      <c r="G652" s="6" t="s">
        <v>43</v>
      </c>
      <c r="H652" s="6" t="s">
        <v>21</v>
      </c>
      <c r="I652" s="8">
        <v>0.75000000000000011</v>
      </c>
      <c r="J652" s="9">
        <v>4250</v>
      </c>
      <c r="K652" s="10">
        <f t="shared" si="4"/>
        <v>3187.5000000000005</v>
      </c>
      <c r="L652" s="10">
        <f t="shared" si="5"/>
        <v>1753.1250000000007</v>
      </c>
      <c r="M652" s="11">
        <v>0.55000000000000016</v>
      </c>
      <c r="O652" s="16"/>
      <c r="P652" s="14"/>
      <c r="Q652" s="12"/>
      <c r="R652" s="13"/>
    </row>
    <row r="653" spans="1:18" ht="15.75" customHeight="1" x14ac:dyDescent="0.35">
      <c r="A653" s="1"/>
      <c r="B653" s="6" t="s">
        <v>27</v>
      </c>
      <c r="C653" s="6">
        <v>1128299</v>
      </c>
      <c r="D653" s="7">
        <v>44534</v>
      </c>
      <c r="E653" s="6" t="s">
        <v>28</v>
      </c>
      <c r="F653" s="6" t="s">
        <v>42</v>
      </c>
      <c r="G653" s="6" t="s">
        <v>43</v>
      </c>
      <c r="H653" s="6" t="s">
        <v>22</v>
      </c>
      <c r="I653" s="8">
        <v>0.80000000000000016</v>
      </c>
      <c r="J653" s="9">
        <v>5250</v>
      </c>
      <c r="K653" s="10">
        <f t="shared" si="4"/>
        <v>4200.0000000000009</v>
      </c>
      <c r="L653" s="10">
        <f t="shared" si="5"/>
        <v>840.00000000000023</v>
      </c>
      <c r="M653" s="11">
        <v>0.2</v>
      </c>
      <c r="O653" s="16"/>
      <c r="P653" s="14"/>
      <c r="Q653" s="12"/>
      <c r="R653" s="13"/>
    </row>
    <row r="654" spans="1:18" ht="15.75" customHeight="1" x14ac:dyDescent="0.35">
      <c r="A654" s="1" t="s">
        <v>39</v>
      </c>
      <c r="B654" s="6" t="s">
        <v>27</v>
      </c>
      <c r="C654" s="6">
        <v>1128299</v>
      </c>
      <c r="D654" s="7">
        <v>44199</v>
      </c>
      <c r="E654" s="6" t="s">
        <v>28</v>
      </c>
      <c r="F654" s="6" t="s">
        <v>44</v>
      </c>
      <c r="G654" s="6" t="s">
        <v>45</v>
      </c>
      <c r="H654" s="6" t="s">
        <v>17</v>
      </c>
      <c r="I654" s="8">
        <v>0.4</v>
      </c>
      <c r="J654" s="9">
        <v>4500</v>
      </c>
      <c r="K654" s="10">
        <f t="shared" si="4"/>
        <v>1800</v>
      </c>
      <c r="L654" s="10">
        <f t="shared" si="5"/>
        <v>540</v>
      </c>
      <c r="M654" s="11">
        <v>0.3</v>
      </c>
      <c r="O654" s="16"/>
      <c r="P654" s="14"/>
      <c r="Q654" s="12"/>
      <c r="R654" s="13"/>
    </row>
    <row r="655" spans="1:18" ht="15.75" customHeight="1" x14ac:dyDescent="0.35">
      <c r="A655" s="1"/>
      <c r="B655" s="6" t="s">
        <v>27</v>
      </c>
      <c r="C655" s="6">
        <v>1128299</v>
      </c>
      <c r="D655" s="7">
        <v>44199</v>
      </c>
      <c r="E655" s="6" t="s">
        <v>28</v>
      </c>
      <c r="F655" s="6" t="s">
        <v>44</v>
      </c>
      <c r="G655" s="6" t="s">
        <v>45</v>
      </c>
      <c r="H655" s="6" t="s">
        <v>18</v>
      </c>
      <c r="I655" s="8">
        <v>0.5</v>
      </c>
      <c r="J655" s="9">
        <v>4500</v>
      </c>
      <c r="K655" s="10">
        <f t="shared" si="4"/>
        <v>2250</v>
      </c>
      <c r="L655" s="10">
        <f t="shared" si="5"/>
        <v>562.5</v>
      </c>
      <c r="M655" s="11">
        <v>0.25</v>
      </c>
      <c r="O655" s="16"/>
      <c r="P655" s="14"/>
      <c r="Q655" s="12"/>
      <c r="R655" s="13"/>
    </row>
    <row r="656" spans="1:18" ht="15.75" customHeight="1" x14ac:dyDescent="0.35">
      <c r="A656" s="1"/>
      <c r="B656" s="6" t="s">
        <v>27</v>
      </c>
      <c r="C656" s="6">
        <v>1128299</v>
      </c>
      <c r="D656" s="7">
        <v>44199</v>
      </c>
      <c r="E656" s="6" t="s">
        <v>28</v>
      </c>
      <c r="F656" s="6" t="s">
        <v>44</v>
      </c>
      <c r="G656" s="6" t="s">
        <v>45</v>
      </c>
      <c r="H656" s="6" t="s">
        <v>19</v>
      </c>
      <c r="I656" s="8">
        <v>0.5</v>
      </c>
      <c r="J656" s="9">
        <v>4500</v>
      </c>
      <c r="K656" s="10">
        <f t="shared" si="4"/>
        <v>2250</v>
      </c>
      <c r="L656" s="10">
        <f t="shared" si="5"/>
        <v>562.5</v>
      </c>
      <c r="M656" s="11">
        <v>0.25</v>
      </c>
      <c r="O656" s="16"/>
      <c r="P656" s="14"/>
      <c r="Q656" s="12"/>
      <c r="R656" s="13"/>
    </row>
    <row r="657" spans="1:18" ht="15.75" customHeight="1" x14ac:dyDescent="0.35">
      <c r="A657" s="1"/>
      <c r="B657" s="6" t="s">
        <v>27</v>
      </c>
      <c r="C657" s="6">
        <v>1128299</v>
      </c>
      <c r="D657" s="7">
        <v>44199</v>
      </c>
      <c r="E657" s="6" t="s">
        <v>28</v>
      </c>
      <c r="F657" s="6" t="s">
        <v>44</v>
      </c>
      <c r="G657" s="6" t="s">
        <v>45</v>
      </c>
      <c r="H657" s="6" t="s">
        <v>20</v>
      </c>
      <c r="I657" s="8">
        <v>0.5</v>
      </c>
      <c r="J657" s="9">
        <v>3000</v>
      </c>
      <c r="K657" s="10">
        <f t="shared" si="4"/>
        <v>1500</v>
      </c>
      <c r="L657" s="10">
        <f t="shared" si="5"/>
        <v>450</v>
      </c>
      <c r="M657" s="11">
        <v>0.3</v>
      </c>
      <c r="O657" s="16"/>
      <c r="P657" s="14"/>
      <c r="Q657" s="12"/>
      <c r="R657" s="13"/>
    </row>
    <row r="658" spans="1:18" ht="15.75" customHeight="1" x14ac:dyDescent="0.35">
      <c r="A658" s="1"/>
      <c r="B658" s="6" t="s">
        <v>27</v>
      </c>
      <c r="C658" s="6">
        <v>1128299</v>
      </c>
      <c r="D658" s="7">
        <v>44199</v>
      </c>
      <c r="E658" s="6" t="s">
        <v>28</v>
      </c>
      <c r="F658" s="6" t="s">
        <v>44</v>
      </c>
      <c r="G658" s="6" t="s">
        <v>45</v>
      </c>
      <c r="H658" s="6" t="s">
        <v>21</v>
      </c>
      <c r="I658" s="8">
        <v>0.55000000000000004</v>
      </c>
      <c r="J658" s="9">
        <v>2500</v>
      </c>
      <c r="K658" s="10">
        <f t="shared" si="4"/>
        <v>1375</v>
      </c>
      <c r="L658" s="10">
        <f t="shared" si="5"/>
        <v>343.75</v>
      </c>
      <c r="M658" s="11">
        <v>0.25</v>
      </c>
      <c r="O658" s="16"/>
      <c r="P658" s="14"/>
      <c r="Q658" s="12"/>
      <c r="R658" s="13"/>
    </row>
    <row r="659" spans="1:18" ht="15.75" customHeight="1" x14ac:dyDescent="0.35">
      <c r="A659" s="1"/>
      <c r="B659" s="6" t="s">
        <v>27</v>
      </c>
      <c r="C659" s="6">
        <v>1128299</v>
      </c>
      <c r="D659" s="7">
        <v>44199</v>
      </c>
      <c r="E659" s="6" t="s">
        <v>28</v>
      </c>
      <c r="F659" s="6" t="s">
        <v>44</v>
      </c>
      <c r="G659" s="6" t="s">
        <v>45</v>
      </c>
      <c r="H659" s="6" t="s">
        <v>22</v>
      </c>
      <c r="I659" s="8">
        <v>0.5</v>
      </c>
      <c r="J659" s="9">
        <v>5000</v>
      </c>
      <c r="K659" s="10">
        <f t="shared" si="4"/>
        <v>2500</v>
      </c>
      <c r="L659" s="10">
        <f t="shared" si="5"/>
        <v>500</v>
      </c>
      <c r="M659" s="11">
        <v>0.2</v>
      </c>
      <c r="O659" s="16"/>
      <c r="P659" s="14"/>
      <c r="Q659" s="12"/>
      <c r="R659" s="13"/>
    </row>
    <row r="660" spans="1:18" ht="15.75" customHeight="1" x14ac:dyDescent="0.35">
      <c r="A660" s="1"/>
      <c r="B660" s="6" t="s">
        <v>27</v>
      </c>
      <c r="C660" s="6">
        <v>1128299</v>
      </c>
      <c r="D660" s="7">
        <v>44230</v>
      </c>
      <c r="E660" s="6" t="s">
        <v>28</v>
      </c>
      <c r="F660" s="6" t="s">
        <v>44</v>
      </c>
      <c r="G660" s="6" t="s">
        <v>45</v>
      </c>
      <c r="H660" s="6" t="s">
        <v>17</v>
      </c>
      <c r="I660" s="8">
        <v>0.4</v>
      </c>
      <c r="J660" s="9">
        <v>5500</v>
      </c>
      <c r="K660" s="10">
        <f t="shared" si="4"/>
        <v>2200</v>
      </c>
      <c r="L660" s="10">
        <f t="shared" si="5"/>
        <v>660</v>
      </c>
      <c r="M660" s="11">
        <v>0.3</v>
      </c>
      <c r="O660" s="16"/>
      <c r="P660" s="14"/>
      <c r="Q660" s="12"/>
      <c r="R660" s="13"/>
    </row>
    <row r="661" spans="1:18" ht="15.75" customHeight="1" x14ac:dyDescent="0.35">
      <c r="A661" s="1"/>
      <c r="B661" s="6" t="s">
        <v>27</v>
      </c>
      <c r="C661" s="6">
        <v>1128299</v>
      </c>
      <c r="D661" s="7">
        <v>44230</v>
      </c>
      <c r="E661" s="6" t="s">
        <v>28</v>
      </c>
      <c r="F661" s="6" t="s">
        <v>44</v>
      </c>
      <c r="G661" s="6" t="s">
        <v>45</v>
      </c>
      <c r="H661" s="6" t="s">
        <v>18</v>
      </c>
      <c r="I661" s="8">
        <v>0.5</v>
      </c>
      <c r="J661" s="9">
        <v>4500</v>
      </c>
      <c r="K661" s="10">
        <f t="shared" si="4"/>
        <v>2250</v>
      </c>
      <c r="L661" s="10">
        <f t="shared" si="5"/>
        <v>562.5</v>
      </c>
      <c r="M661" s="11">
        <v>0.25</v>
      </c>
      <c r="O661" s="16"/>
      <c r="P661" s="14"/>
      <c r="Q661" s="12"/>
      <c r="R661" s="13"/>
    </row>
    <row r="662" spans="1:18" ht="15.75" customHeight="1" x14ac:dyDescent="0.35">
      <c r="A662" s="1"/>
      <c r="B662" s="6" t="s">
        <v>27</v>
      </c>
      <c r="C662" s="6">
        <v>1128299</v>
      </c>
      <c r="D662" s="7">
        <v>44230</v>
      </c>
      <c r="E662" s="6" t="s">
        <v>28</v>
      </c>
      <c r="F662" s="6" t="s">
        <v>44</v>
      </c>
      <c r="G662" s="6" t="s">
        <v>45</v>
      </c>
      <c r="H662" s="6" t="s">
        <v>19</v>
      </c>
      <c r="I662" s="8">
        <v>0.5</v>
      </c>
      <c r="J662" s="9">
        <v>4500</v>
      </c>
      <c r="K662" s="10">
        <f t="shared" si="4"/>
        <v>2250</v>
      </c>
      <c r="L662" s="10">
        <f t="shared" si="5"/>
        <v>562.5</v>
      </c>
      <c r="M662" s="11">
        <v>0.25</v>
      </c>
      <c r="O662" s="16"/>
      <c r="P662" s="14"/>
      <c r="Q662" s="12"/>
      <c r="R662" s="13"/>
    </row>
    <row r="663" spans="1:18" ht="15.75" customHeight="1" x14ac:dyDescent="0.35">
      <c r="A663" s="1"/>
      <c r="B663" s="6" t="s">
        <v>27</v>
      </c>
      <c r="C663" s="6">
        <v>1128299</v>
      </c>
      <c r="D663" s="7">
        <v>44230</v>
      </c>
      <c r="E663" s="6" t="s">
        <v>28</v>
      </c>
      <c r="F663" s="6" t="s">
        <v>44</v>
      </c>
      <c r="G663" s="6" t="s">
        <v>45</v>
      </c>
      <c r="H663" s="6" t="s">
        <v>20</v>
      </c>
      <c r="I663" s="8">
        <v>0.5</v>
      </c>
      <c r="J663" s="9">
        <v>3000</v>
      </c>
      <c r="K663" s="10">
        <f t="shared" si="4"/>
        <v>1500</v>
      </c>
      <c r="L663" s="10">
        <f t="shared" si="5"/>
        <v>450</v>
      </c>
      <c r="M663" s="11">
        <v>0.3</v>
      </c>
      <c r="O663" s="16"/>
      <c r="P663" s="14"/>
      <c r="Q663" s="12"/>
      <c r="R663" s="13"/>
    </row>
    <row r="664" spans="1:18" ht="15.75" customHeight="1" x14ac:dyDescent="0.35">
      <c r="A664" s="1"/>
      <c r="B664" s="6" t="s">
        <v>27</v>
      </c>
      <c r="C664" s="6">
        <v>1128299</v>
      </c>
      <c r="D664" s="7">
        <v>44230</v>
      </c>
      <c r="E664" s="6" t="s">
        <v>28</v>
      </c>
      <c r="F664" s="6" t="s">
        <v>44</v>
      </c>
      <c r="G664" s="6" t="s">
        <v>45</v>
      </c>
      <c r="H664" s="6" t="s">
        <v>21</v>
      </c>
      <c r="I664" s="8">
        <v>0.55000000000000004</v>
      </c>
      <c r="J664" s="9">
        <v>2250</v>
      </c>
      <c r="K664" s="10">
        <f t="shared" si="4"/>
        <v>1237.5</v>
      </c>
      <c r="L664" s="10">
        <f t="shared" si="5"/>
        <v>309.375</v>
      </c>
      <c r="M664" s="11">
        <v>0.25</v>
      </c>
      <c r="O664" s="16"/>
      <c r="P664" s="14"/>
      <c r="Q664" s="12"/>
      <c r="R664" s="13"/>
    </row>
    <row r="665" spans="1:18" ht="15.75" customHeight="1" x14ac:dyDescent="0.35">
      <c r="A665" s="1"/>
      <c r="B665" s="6" t="s">
        <v>27</v>
      </c>
      <c r="C665" s="6">
        <v>1128299</v>
      </c>
      <c r="D665" s="7">
        <v>44230</v>
      </c>
      <c r="E665" s="6" t="s">
        <v>28</v>
      </c>
      <c r="F665" s="6" t="s">
        <v>44</v>
      </c>
      <c r="G665" s="6" t="s">
        <v>45</v>
      </c>
      <c r="H665" s="6" t="s">
        <v>22</v>
      </c>
      <c r="I665" s="8">
        <v>0.5</v>
      </c>
      <c r="J665" s="9">
        <v>4250</v>
      </c>
      <c r="K665" s="10">
        <f t="shared" si="4"/>
        <v>2125</v>
      </c>
      <c r="L665" s="10">
        <f t="shared" si="5"/>
        <v>425</v>
      </c>
      <c r="M665" s="11">
        <v>0.2</v>
      </c>
      <c r="O665" s="16"/>
      <c r="P665" s="14"/>
      <c r="Q665" s="12"/>
      <c r="R665" s="13"/>
    </row>
    <row r="666" spans="1:18" ht="15.75" customHeight="1" x14ac:dyDescent="0.35">
      <c r="A666" s="1"/>
      <c r="B666" s="6" t="s">
        <v>27</v>
      </c>
      <c r="C666" s="6">
        <v>1128299</v>
      </c>
      <c r="D666" s="7">
        <v>44257</v>
      </c>
      <c r="E666" s="6" t="s">
        <v>28</v>
      </c>
      <c r="F666" s="6" t="s">
        <v>44</v>
      </c>
      <c r="G666" s="6" t="s">
        <v>45</v>
      </c>
      <c r="H666" s="6" t="s">
        <v>17</v>
      </c>
      <c r="I666" s="8">
        <v>0.5</v>
      </c>
      <c r="J666" s="9">
        <v>5750</v>
      </c>
      <c r="K666" s="10">
        <f t="shared" si="4"/>
        <v>2875</v>
      </c>
      <c r="L666" s="10">
        <f t="shared" si="5"/>
        <v>862.5</v>
      </c>
      <c r="M666" s="11">
        <v>0.3</v>
      </c>
      <c r="O666" s="16"/>
      <c r="P666" s="14"/>
      <c r="Q666" s="12"/>
      <c r="R666" s="13"/>
    </row>
    <row r="667" spans="1:18" ht="15.75" customHeight="1" x14ac:dyDescent="0.35">
      <c r="A667" s="1"/>
      <c r="B667" s="6" t="s">
        <v>27</v>
      </c>
      <c r="C667" s="6">
        <v>1128299</v>
      </c>
      <c r="D667" s="7">
        <v>44257</v>
      </c>
      <c r="E667" s="6" t="s">
        <v>28</v>
      </c>
      <c r="F667" s="6" t="s">
        <v>44</v>
      </c>
      <c r="G667" s="6" t="s">
        <v>45</v>
      </c>
      <c r="H667" s="6" t="s">
        <v>18</v>
      </c>
      <c r="I667" s="8">
        <v>0.6</v>
      </c>
      <c r="J667" s="9">
        <v>4250</v>
      </c>
      <c r="K667" s="10">
        <f t="shared" si="4"/>
        <v>2550</v>
      </c>
      <c r="L667" s="10">
        <f t="shared" si="5"/>
        <v>637.5</v>
      </c>
      <c r="M667" s="11">
        <v>0.25</v>
      </c>
      <c r="O667" s="16"/>
      <c r="P667" s="14"/>
      <c r="Q667" s="12"/>
      <c r="R667" s="13"/>
    </row>
    <row r="668" spans="1:18" ht="15.75" customHeight="1" x14ac:dyDescent="0.35">
      <c r="A668" s="1"/>
      <c r="B668" s="6" t="s">
        <v>27</v>
      </c>
      <c r="C668" s="6">
        <v>1128299</v>
      </c>
      <c r="D668" s="7">
        <v>44257</v>
      </c>
      <c r="E668" s="6" t="s">
        <v>28</v>
      </c>
      <c r="F668" s="6" t="s">
        <v>44</v>
      </c>
      <c r="G668" s="6" t="s">
        <v>45</v>
      </c>
      <c r="H668" s="6" t="s">
        <v>19</v>
      </c>
      <c r="I668" s="8">
        <v>0.64999999999999991</v>
      </c>
      <c r="J668" s="9">
        <v>4250</v>
      </c>
      <c r="K668" s="10">
        <f t="shared" si="4"/>
        <v>2762.4999999999995</v>
      </c>
      <c r="L668" s="10">
        <f t="shared" si="5"/>
        <v>690.62499999999989</v>
      </c>
      <c r="M668" s="11">
        <v>0.25</v>
      </c>
      <c r="O668" s="16"/>
      <c r="P668" s="14"/>
      <c r="Q668" s="12"/>
      <c r="R668" s="13"/>
    </row>
    <row r="669" spans="1:18" ht="15.75" customHeight="1" x14ac:dyDescent="0.35">
      <c r="A669" s="1"/>
      <c r="B669" s="6" t="s">
        <v>27</v>
      </c>
      <c r="C669" s="6">
        <v>1128299</v>
      </c>
      <c r="D669" s="7">
        <v>44257</v>
      </c>
      <c r="E669" s="6" t="s">
        <v>28</v>
      </c>
      <c r="F669" s="6" t="s">
        <v>44</v>
      </c>
      <c r="G669" s="6" t="s">
        <v>45</v>
      </c>
      <c r="H669" s="6" t="s">
        <v>20</v>
      </c>
      <c r="I669" s="8">
        <v>0.64999999999999991</v>
      </c>
      <c r="J669" s="9">
        <v>3250</v>
      </c>
      <c r="K669" s="10">
        <f t="shared" si="4"/>
        <v>2112.4999999999995</v>
      </c>
      <c r="L669" s="10">
        <f t="shared" si="5"/>
        <v>633.74999999999989</v>
      </c>
      <c r="M669" s="11">
        <v>0.3</v>
      </c>
      <c r="O669" s="16"/>
      <c r="P669" s="14"/>
      <c r="Q669" s="12"/>
      <c r="R669" s="13"/>
    </row>
    <row r="670" spans="1:18" ht="15.75" customHeight="1" x14ac:dyDescent="0.35">
      <c r="A670" s="1"/>
      <c r="B670" s="6" t="s">
        <v>27</v>
      </c>
      <c r="C670" s="6">
        <v>1128299</v>
      </c>
      <c r="D670" s="7">
        <v>44257</v>
      </c>
      <c r="E670" s="6" t="s">
        <v>28</v>
      </c>
      <c r="F670" s="6" t="s">
        <v>44</v>
      </c>
      <c r="G670" s="6" t="s">
        <v>45</v>
      </c>
      <c r="H670" s="6" t="s">
        <v>21</v>
      </c>
      <c r="I670" s="8">
        <v>0.7</v>
      </c>
      <c r="J670" s="9">
        <v>1750</v>
      </c>
      <c r="K670" s="10">
        <f t="shared" si="4"/>
        <v>1225</v>
      </c>
      <c r="L670" s="10">
        <f t="shared" si="5"/>
        <v>306.25</v>
      </c>
      <c r="M670" s="11">
        <v>0.25</v>
      </c>
      <c r="O670" s="16"/>
      <c r="P670" s="14"/>
      <c r="Q670" s="12"/>
      <c r="R670" s="13"/>
    </row>
    <row r="671" spans="1:18" ht="15.75" customHeight="1" x14ac:dyDescent="0.35">
      <c r="A671" s="1"/>
      <c r="B671" s="6" t="s">
        <v>27</v>
      </c>
      <c r="C671" s="6">
        <v>1128299</v>
      </c>
      <c r="D671" s="7">
        <v>44257</v>
      </c>
      <c r="E671" s="6" t="s">
        <v>28</v>
      </c>
      <c r="F671" s="6" t="s">
        <v>44</v>
      </c>
      <c r="G671" s="6" t="s">
        <v>45</v>
      </c>
      <c r="H671" s="6" t="s">
        <v>22</v>
      </c>
      <c r="I671" s="8">
        <v>0.64999999999999991</v>
      </c>
      <c r="J671" s="9">
        <v>3750</v>
      </c>
      <c r="K671" s="10">
        <f t="shared" si="4"/>
        <v>2437.4999999999995</v>
      </c>
      <c r="L671" s="10">
        <f t="shared" si="5"/>
        <v>487.49999999999994</v>
      </c>
      <c r="M671" s="11">
        <v>0.2</v>
      </c>
      <c r="O671" s="16"/>
      <c r="P671" s="14"/>
      <c r="Q671" s="12"/>
      <c r="R671" s="13"/>
    </row>
    <row r="672" spans="1:18" ht="15.75" customHeight="1" x14ac:dyDescent="0.35">
      <c r="A672" s="1"/>
      <c r="B672" s="6" t="s">
        <v>27</v>
      </c>
      <c r="C672" s="6">
        <v>1128299</v>
      </c>
      <c r="D672" s="7">
        <v>44289</v>
      </c>
      <c r="E672" s="6" t="s">
        <v>28</v>
      </c>
      <c r="F672" s="6" t="s">
        <v>44</v>
      </c>
      <c r="G672" s="6" t="s">
        <v>45</v>
      </c>
      <c r="H672" s="6" t="s">
        <v>17</v>
      </c>
      <c r="I672" s="8">
        <v>0.7</v>
      </c>
      <c r="J672" s="9">
        <v>5500</v>
      </c>
      <c r="K672" s="10">
        <f t="shared" si="4"/>
        <v>3849.9999999999995</v>
      </c>
      <c r="L672" s="10">
        <f t="shared" si="5"/>
        <v>1154.9999999999998</v>
      </c>
      <c r="M672" s="11">
        <v>0.3</v>
      </c>
      <c r="O672" s="16"/>
      <c r="P672" s="14"/>
      <c r="Q672" s="12"/>
      <c r="R672" s="13"/>
    </row>
    <row r="673" spans="1:18" ht="15.75" customHeight="1" x14ac:dyDescent="0.35">
      <c r="A673" s="1"/>
      <c r="B673" s="6" t="s">
        <v>27</v>
      </c>
      <c r="C673" s="6">
        <v>1128299</v>
      </c>
      <c r="D673" s="7">
        <v>44289</v>
      </c>
      <c r="E673" s="6" t="s">
        <v>28</v>
      </c>
      <c r="F673" s="6" t="s">
        <v>44</v>
      </c>
      <c r="G673" s="6" t="s">
        <v>45</v>
      </c>
      <c r="H673" s="6" t="s">
        <v>18</v>
      </c>
      <c r="I673" s="8">
        <v>0.75</v>
      </c>
      <c r="J673" s="9">
        <v>3500</v>
      </c>
      <c r="K673" s="10">
        <f t="shared" si="4"/>
        <v>2625</v>
      </c>
      <c r="L673" s="10">
        <f t="shared" si="5"/>
        <v>656.25</v>
      </c>
      <c r="M673" s="11">
        <v>0.25</v>
      </c>
      <c r="O673" s="16"/>
      <c r="P673" s="14"/>
      <c r="Q673" s="12"/>
      <c r="R673" s="13"/>
    </row>
    <row r="674" spans="1:18" ht="15.75" customHeight="1" x14ac:dyDescent="0.35">
      <c r="A674" s="1"/>
      <c r="B674" s="6" t="s">
        <v>27</v>
      </c>
      <c r="C674" s="6">
        <v>1128299</v>
      </c>
      <c r="D674" s="7">
        <v>44289</v>
      </c>
      <c r="E674" s="6" t="s">
        <v>28</v>
      </c>
      <c r="F674" s="6" t="s">
        <v>44</v>
      </c>
      <c r="G674" s="6" t="s">
        <v>45</v>
      </c>
      <c r="H674" s="6" t="s">
        <v>19</v>
      </c>
      <c r="I674" s="8">
        <v>0.75</v>
      </c>
      <c r="J674" s="9">
        <v>4000</v>
      </c>
      <c r="K674" s="10">
        <f t="shared" si="4"/>
        <v>3000</v>
      </c>
      <c r="L674" s="10">
        <f t="shared" si="5"/>
        <v>750</v>
      </c>
      <c r="M674" s="11">
        <v>0.25</v>
      </c>
      <c r="O674" s="16"/>
      <c r="P674" s="14"/>
      <c r="Q674" s="12"/>
      <c r="R674" s="13"/>
    </row>
    <row r="675" spans="1:18" ht="15.75" customHeight="1" x14ac:dyDescent="0.35">
      <c r="A675" s="1"/>
      <c r="B675" s="6" t="s">
        <v>27</v>
      </c>
      <c r="C675" s="6">
        <v>1128299</v>
      </c>
      <c r="D675" s="7">
        <v>44289</v>
      </c>
      <c r="E675" s="6" t="s">
        <v>28</v>
      </c>
      <c r="F675" s="6" t="s">
        <v>44</v>
      </c>
      <c r="G675" s="6" t="s">
        <v>45</v>
      </c>
      <c r="H675" s="6" t="s">
        <v>20</v>
      </c>
      <c r="I675" s="8">
        <v>0.6</v>
      </c>
      <c r="J675" s="9">
        <v>3000</v>
      </c>
      <c r="K675" s="10">
        <f t="shared" si="4"/>
        <v>1800</v>
      </c>
      <c r="L675" s="10">
        <f t="shared" si="5"/>
        <v>540</v>
      </c>
      <c r="M675" s="11">
        <v>0.3</v>
      </c>
      <c r="O675" s="16"/>
      <c r="P675" s="14"/>
      <c r="Q675" s="12"/>
      <c r="R675" s="13"/>
    </row>
    <row r="676" spans="1:18" ht="15.75" customHeight="1" x14ac:dyDescent="0.35">
      <c r="A676" s="1"/>
      <c r="B676" s="6" t="s">
        <v>27</v>
      </c>
      <c r="C676" s="6">
        <v>1128299</v>
      </c>
      <c r="D676" s="7">
        <v>44289</v>
      </c>
      <c r="E676" s="6" t="s">
        <v>28</v>
      </c>
      <c r="F676" s="6" t="s">
        <v>44</v>
      </c>
      <c r="G676" s="6" t="s">
        <v>45</v>
      </c>
      <c r="H676" s="6" t="s">
        <v>21</v>
      </c>
      <c r="I676" s="8">
        <v>0.65</v>
      </c>
      <c r="J676" s="9">
        <v>2000</v>
      </c>
      <c r="K676" s="10">
        <f t="shared" si="4"/>
        <v>1300</v>
      </c>
      <c r="L676" s="10">
        <f t="shared" si="5"/>
        <v>325</v>
      </c>
      <c r="M676" s="11">
        <v>0.25</v>
      </c>
      <c r="O676" s="16"/>
      <c r="P676" s="14"/>
      <c r="Q676" s="12"/>
      <c r="R676" s="13"/>
    </row>
    <row r="677" spans="1:18" ht="15.75" customHeight="1" x14ac:dyDescent="0.35">
      <c r="A677" s="1"/>
      <c r="B677" s="6" t="s">
        <v>27</v>
      </c>
      <c r="C677" s="6">
        <v>1128299</v>
      </c>
      <c r="D677" s="7">
        <v>44289</v>
      </c>
      <c r="E677" s="6" t="s">
        <v>28</v>
      </c>
      <c r="F677" s="6" t="s">
        <v>44</v>
      </c>
      <c r="G677" s="6" t="s">
        <v>45</v>
      </c>
      <c r="H677" s="6" t="s">
        <v>22</v>
      </c>
      <c r="I677" s="8">
        <v>0.8</v>
      </c>
      <c r="J677" s="9">
        <v>3500</v>
      </c>
      <c r="K677" s="10">
        <f t="shared" si="4"/>
        <v>2800</v>
      </c>
      <c r="L677" s="10">
        <f t="shared" si="5"/>
        <v>560</v>
      </c>
      <c r="M677" s="11">
        <v>0.2</v>
      </c>
      <c r="O677" s="16"/>
      <c r="P677" s="14"/>
      <c r="Q677" s="12"/>
      <c r="R677" s="13"/>
    </row>
    <row r="678" spans="1:18" ht="15.75" customHeight="1" x14ac:dyDescent="0.35">
      <c r="A678" s="1"/>
      <c r="B678" s="6" t="s">
        <v>27</v>
      </c>
      <c r="C678" s="6">
        <v>1128299</v>
      </c>
      <c r="D678" s="7">
        <v>44320</v>
      </c>
      <c r="E678" s="6" t="s">
        <v>28</v>
      </c>
      <c r="F678" s="6" t="s">
        <v>44</v>
      </c>
      <c r="G678" s="6" t="s">
        <v>45</v>
      </c>
      <c r="H678" s="6" t="s">
        <v>17</v>
      </c>
      <c r="I678" s="8">
        <v>0.6</v>
      </c>
      <c r="J678" s="9">
        <v>5500</v>
      </c>
      <c r="K678" s="10">
        <f t="shared" si="4"/>
        <v>3300</v>
      </c>
      <c r="L678" s="10">
        <f t="shared" si="5"/>
        <v>990</v>
      </c>
      <c r="M678" s="11">
        <v>0.3</v>
      </c>
      <c r="O678" s="16"/>
      <c r="P678" s="14"/>
      <c r="Q678" s="12"/>
      <c r="R678" s="13"/>
    </row>
    <row r="679" spans="1:18" ht="15.75" customHeight="1" x14ac:dyDescent="0.35">
      <c r="A679" s="1"/>
      <c r="B679" s="6" t="s">
        <v>27</v>
      </c>
      <c r="C679" s="6">
        <v>1128299</v>
      </c>
      <c r="D679" s="7">
        <v>44320</v>
      </c>
      <c r="E679" s="6" t="s">
        <v>28</v>
      </c>
      <c r="F679" s="6" t="s">
        <v>44</v>
      </c>
      <c r="G679" s="6" t="s">
        <v>45</v>
      </c>
      <c r="H679" s="6" t="s">
        <v>18</v>
      </c>
      <c r="I679" s="8">
        <v>0.65</v>
      </c>
      <c r="J679" s="9">
        <v>4000</v>
      </c>
      <c r="K679" s="10">
        <f t="shared" si="4"/>
        <v>2600</v>
      </c>
      <c r="L679" s="10">
        <f t="shared" si="5"/>
        <v>650</v>
      </c>
      <c r="M679" s="11">
        <v>0.25</v>
      </c>
      <c r="O679" s="16"/>
      <c r="P679" s="14"/>
      <c r="Q679" s="12"/>
      <c r="R679" s="13"/>
    </row>
    <row r="680" spans="1:18" ht="15.75" customHeight="1" x14ac:dyDescent="0.35">
      <c r="A680" s="1"/>
      <c r="B680" s="6" t="s">
        <v>27</v>
      </c>
      <c r="C680" s="6">
        <v>1128299</v>
      </c>
      <c r="D680" s="7">
        <v>44320</v>
      </c>
      <c r="E680" s="6" t="s">
        <v>28</v>
      </c>
      <c r="F680" s="6" t="s">
        <v>44</v>
      </c>
      <c r="G680" s="6" t="s">
        <v>45</v>
      </c>
      <c r="H680" s="6" t="s">
        <v>19</v>
      </c>
      <c r="I680" s="8">
        <v>0.65</v>
      </c>
      <c r="J680" s="9">
        <v>4000</v>
      </c>
      <c r="K680" s="10">
        <f t="shared" si="4"/>
        <v>2600</v>
      </c>
      <c r="L680" s="10">
        <f t="shared" si="5"/>
        <v>650</v>
      </c>
      <c r="M680" s="11">
        <v>0.25</v>
      </c>
      <c r="O680" s="16"/>
      <c r="P680" s="14"/>
      <c r="Q680" s="12"/>
      <c r="R680" s="13"/>
    </row>
    <row r="681" spans="1:18" ht="15.75" customHeight="1" x14ac:dyDescent="0.35">
      <c r="A681" s="1"/>
      <c r="B681" s="6" t="s">
        <v>27</v>
      </c>
      <c r="C681" s="6">
        <v>1128299</v>
      </c>
      <c r="D681" s="7">
        <v>44320</v>
      </c>
      <c r="E681" s="6" t="s">
        <v>28</v>
      </c>
      <c r="F681" s="6" t="s">
        <v>44</v>
      </c>
      <c r="G681" s="6" t="s">
        <v>45</v>
      </c>
      <c r="H681" s="6" t="s">
        <v>20</v>
      </c>
      <c r="I681" s="8">
        <v>0.6</v>
      </c>
      <c r="J681" s="9">
        <v>3000</v>
      </c>
      <c r="K681" s="10">
        <f t="shared" si="4"/>
        <v>1800</v>
      </c>
      <c r="L681" s="10">
        <f t="shared" si="5"/>
        <v>540</v>
      </c>
      <c r="M681" s="11">
        <v>0.3</v>
      </c>
      <c r="O681" s="16"/>
      <c r="P681" s="14"/>
      <c r="Q681" s="12"/>
      <c r="R681" s="13"/>
    </row>
    <row r="682" spans="1:18" ht="15.75" customHeight="1" x14ac:dyDescent="0.35">
      <c r="A682" s="1"/>
      <c r="B682" s="6" t="s">
        <v>27</v>
      </c>
      <c r="C682" s="6">
        <v>1128299</v>
      </c>
      <c r="D682" s="7">
        <v>44320</v>
      </c>
      <c r="E682" s="6" t="s">
        <v>28</v>
      </c>
      <c r="F682" s="6" t="s">
        <v>44</v>
      </c>
      <c r="G682" s="6" t="s">
        <v>45</v>
      </c>
      <c r="H682" s="6" t="s">
        <v>21</v>
      </c>
      <c r="I682" s="8">
        <v>0.65</v>
      </c>
      <c r="J682" s="9">
        <v>2000</v>
      </c>
      <c r="K682" s="10">
        <f t="shared" si="4"/>
        <v>1300</v>
      </c>
      <c r="L682" s="10">
        <f t="shared" si="5"/>
        <v>325</v>
      </c>
      <c r="M682" s="11">
        <v>0.25</v>
      </c>
      <c r="O682" s="16"/>
      <c r="P682" s="14"/>
      <c r="Q682" s="12"/>
      <c r="R682" s="13"/>
    </row>
    <row r="683" spans="1:18" ht="15.75" customHeight="1" x14ac:dyDescent="0.35">
      <c r="A683" s="1"/>
      <c r="B683" s="6" t="s">
        <v>27</v>
      </c>
      <c r="C683" s="6">
        <v>1128299</v>
      </c>
      <c r="D683" s="7">
        <v>44320</v>
      </c>
      <c r="E683" s="6" t="s">
        <v>28</v>
      </c>
      <c r="F683" s="6" t="s">
        <v>44</v>
      </c>
      <c r="G683" s="6" t="s">
        <v>45</v>
      </c>
      <c r="H683" s="6" t="s">
        <v>22</v>
      </c>
      <c r="I683" s="8">
        <v>0.8</v>
      </c>
      <c r="J683" s="9">
        <v>5000</v>
      </c>
      <c r="K683" s="10">
        <f t="shared" si="4"/>
        <v>4000</v>
      </c>
      <c r="L683" s="10">
        <f t="shared" si="5"/>
        <v>800</v>
      </c>
      <c r="M683" s="11">
        <v>0.2</v>
      </c>
      <c r="O683" s="16"/>
      <c r="P683" s="14"/>
      <c r="Q683" s="12"/>
      <c r="R683" s="13"/>
    </row>
    <row r="684" spans="1:18" ht="15.75" customHeight="1" x14ac:dyDescent="0.35">
      <c r="A684" s="1"/>
      <c r="B684" s="6" t="s">
        <v>27</v>
      </c>
      <c r="C684" s="6">
        <v>1128299</v>
      </c>
      <c r="D684" s="7">
        <v>44350</v>
      </c>
      <c r="E684" s="6" t="s">
        <v>28</v>
      </c>
      <c r="F684" s="6" t="s">
        <v>44</v>
      </c>
      <c r="G684" s="6" t="s">
        <v>45</v>
      </c>
      <c r="H684" s="6" t="s">
        <v>17</v>
      </c>
      <c r="I684" s="8">
        <v>0.75</v>
      </c>
      <c r="J684" s="9">
        <v>7500</v>
      </c>
      <c r="K684" s="10">
        <f t="shared" si="4"/>
        <v>5625</v>
      </c>
      <c r="L684" s="10">
        <f t="shared" si="5"/>
        <v>1687.5</v>
      </c>
      <c r="M684" s="11">
        <v>0.3</v>
      </c>
      <c r="O684" s="16"/>
      <c r="P684" s="14"/>
      <c r="Q684" s="12"/>
      <c r="R684" s="13"/>
    </row>
    <row r="685" spans="1:18" ht="15.75" customHeight="1" x14ac:dyDescent="0.35">
      <c r="A685" s="1"/>
      <c r="B685" s="6" t="s">
        <v>27</v>
      </c>
      <c r="C685" s="6">
        <v>1128299</v>
      </c>
      <c r="D685" s="7">
        <v>44350</v>
      </c>
      <c r="E685" s="6" t="s">
        <v>28</v>
      </c>
      <c r="F685" s="6" t="s">
        <v>44</v>
      </c>
      <c r="G685" s="6" t="s">
        <v>45</v>
      </c>
      <c r="H685" s="6" t="s">
        <v>18</v>
      </c>
      <c r="I685" s="8">
        <v>0.8</v>
      </c>
      <c r="J685" s="9">
        <v>6250</v>
      </c>
      <c r="K685" s="10">
        <f t="shared" si="4"/>
        <v>5000</v>
      </c>
      <c r="L685" s="10">
        <f t="shared" si="5"/>
        <v>1250</v>
      </c>
      <c r="M685" s="11">
        <v>0.25</v>
      </c>
      <c r="O685" s="16"/>
      <c r="P685" s="14"/>
      <c r="Q685" s="12"/>
      <c r="R685" s="13"/>
    </row>
    <row r="686" spans="1:18" ht="15.75" customHeight="1" x14ac:dyDescent="0.35">
      <c r="A686" s="1"/>
      <c r="B686" s="6" t="s">
        <v>27</v>
      </c>
      <c r="C686" s="6">
        <v>1128299</v>
      </c>
      <c r="D686" s="7">
        <v>44350</v>
      </c>
      <c r="E686" s="6" t="s">
        <v>28</v>
      </c>
      <c r="F686" s="6" t="s">
        <v>44</v>
      </c>
      <c r="G686" s="6" t="s">
        <v>45</v>
      </c>
      <c r="H686" s="6" t="s">
        <v>19</v>
      </c>
      <c r="I686" s="8">
        <v>0.8</v>
      </c>
      <c r="J686" s="9">
        <v>6250</v>
      </c>
      <c r="K686" s="10">
        <f t="shared" si="4"/>
        <v>5000</v>
      </c>
      <c r="L686" s="10">
        <f t="shared" si="5"/>
        <v>1250</v>
      </c>
      <c r="M686" s="11">
        <v>0.25</v>
      </c>
      <c r="O686" s="16"/>
      <c r="P686" s="14"/>
      <c r="Q686" s="12"/>
      <c r="R686" s="13"/>
    </row>
    <row r="687" spans="1:18" ht="15.75" customHeight="1" x14ac:dyDescent="0.35">
      <c r="A687" s="1"/>
      <c r="B687" s="6" t="s">
        <v>27</v>
      </c>
      <c r="C687" s="6">
        <v>1128299</v>
      </c>
      <c r="D687" s="7">
        <v>44350</v>
      </c>
      <c r="E687" s="6" t="s">
        <v>28</v>
      </c>
      <c r="F687" s="6" t="s">
        <v>44</v>
      </c>
      <c r="G687" s="6" t="s">
        <v>45</v>
      </c>
      <c r="H687" s="6" t="s">
        <v>20</v>
      </c>
      <c r="I687" s="8">
        <v>0.8</v>
      </c>
      <c r="J687" s="9">
        <v>5000</v>
      </c>
      <c r="K687" s="10">
        <f t="shared" si="4"/>
        <v>4000</v>
      </c>
      <c r="L687" s="10">
        <f t="shared" si="5"/>
        <v>1200</v>
      </c>
      <c r="M687" s="11">
        <v>0.3</v>
      </c>
      <c r="O687" s="16"/>
      <c r="P687" s="14"/>
      <c r="Q687" s="12"/>
      <c r="R687" s="13"/>
    </row>
    <row r="688" spans="1:18" ht="15.75" customHeight="1" x14ac:dyDescent="0.35">
      <c r="A688" s="1"/>
      <c r="B688" s="6" t="s">
        <v>27</v>
      </c>
      <c r="C688" s="6">
        <v>1128299</v>
      </c>
      <c r="D688" s="7">
        <v>44350</v>
      </c>
      <c r="E688" s="6" t="s">
        <v>28</v>
      </c>
      <c r="F688" s="6" t="s">
        <v>44</v>
      </c>
      <c r="G688" s="6" t="s">
        <v>45</v>
      </c>
      <c r="H688" s="6" t="s">
        <v>21</v>
      </c>
      <c r="I688" s="8">
        <v>0.85000000000000009</v>
      </c>
      <c r="J688" s="9">
        <v>3750</v>
      </c>
      <c r="K688" s="10">
        <f t="shared" si="4"/>
        <v>3187.5000000000005</v>
      </c>
      <c r="L688" s="10">
        <f t="shared" si="5"/>
        <v>796.87500000000011</v>
      </c>
      <c r="M688" s="11">
        <v>0.25</v>
      </c>
      <c r="O688" s="16"/>
      <c r="P688" s="14"/>
      <c r="Q688" s="12"/>
      <c r="R688" s="13"/>
    </row>
    <row r="689" spans="1:18" ht="15.75" customHeight="1" x14ac:dyDescent="0.35">
      <c r="A689" s="1"/>
      <c r="B689" s="6" t="s">
        <v>27</v>
      </c>
      <c r="C689" s="6">
        <v>1128299</v>
      </c>
      <c r="D689" s="7">
        <v>44350</v>
      </c>
      <c r="E689" s="6" t="s">
        <v>28</v>
      </c>
      <c r="F689" s="6" t="s">
        <v>44</v>
      </c>
      <c r="G689" s="6" t="s">
        <v>45</v>
      </c>
      <c r="H689" s="6" t="s">
        <v>22</v>
      </c>
      <c r="I689" s="8">
        <v>1</v>
      </c>
      <c r="J689" s="9">
        <v>6750</v>
      </c>
      <c r="K689" s="10">
        <f t="shared" si="4"/>
        <v>6750</v>
      </c>
      <c r="L689" s="10">
        <f t="shared" si="5"/>
        <v>1350</v>
      </c>
      <c r="M689" s="11">
        <v>0.2</v>
      </c>
      <c r="O689" s="16"/>
      <c r="P689" s="14"/>
      <c r="Q689" s="12"/>
      <c r="R689" s="13"/>
    </row>
    <row r="690" spans="1:18" ht="15.75" customHeight="1" x14ac:dyDescent="0.35">
      <c r="A690" s="1"/>
      <c r="B690" s="6" t="s">
        <v>27</v>
      </c>
      <c r="C690" s="6">
        <v>1128299</v>
      </c>
      <c r="D690" s="7">
        <v>44379</v>
      </c>
      <c r="E690" s="6" t="s">
        <v>28</v>
      </c>
      <c r="F690" s="6" t="s">
        <v>44</v>
      </c>
      <c r="G690" s="6" t="s">
        <v>45</v>
      </c>
      <c r="H690" s="6" t="s">
        <v>17</v>
      </c>
      <c r="I690" s="8">
        <v>0.8</v>
      </c>
      <c r="J690" s="9">
        <v>8250</v>
      </c>
      <c r="K690" s="10">
        <f t="shared" si="4"/>
        <v>6600</v>
      </c>
      <c r="L690" s="10">
        <f t="shared" si="5"/>
        <v>1980</v>
      </c>
      <c r="M690" s="11">
        <v>0.3</v>
      </c>
      <c r="O690" s="16"/>
      <c r="P690" s="14"/>
      <c r="Q690" s="12"/>
      <c r="R690" s="13"/>
    </row>
    <row r="691" spans="1:18" ht="15.75" customHeight="1" x14ac:dyDescent="0.35">
      <c r="A691" s="1"/>
      <c r="B691" s="6" t="s">
        <v>27</v>
      </c>
      <c r="C691" s="6">
        <v>1128299</v>
      </c>
      <c r="D691" s="7">
        <v>44379</v>
      </c>
      <c r="E691" s="6" t="s">
        <v>28</v>
      </c>
      <c r="F691" s="6" t="s">
        <v>44</v>
      </c>
      <c r="G691" s="6" t="s">
        <v>45</v>
      </c>
      <c r="H691" s="6" t="s">
        <v>18</v>
      </c>
      <c r="I691" s="8">
        <v>0.85000000000000009</v>
      </c>
      <c r="J691" s="9">
        <v>6750</v>
      </c>
      <c r="K691" s="10">
        <f t="shared" si="4"/>
        <v>5737.5000000000009</v>
      </c>
      <c r="L691" s="10">
        <f t="shared" si="5"/>
        <v>1434.3750000000002</v>
      </c>
      <c r="M691" s="11">
        <v>0.25</v>
      </c>
      <c r="O691" s="16"/>
      <c r="P691" s="14"/>
      <c r="Q691" s="12"/>
      <c r="R691" s="13"/>
    </row>
    <row r="692" spans="1:18" ht="15.75" customHeight="1" x14ac:dyDescent="0.35">
      <c r="A692" s="1"/>
      <c r="B692" s="6" t="s">
        <v>27</v>
      </c>
      <c r="C692" s="6">
        <v>1128299</v>
      </c>
      <c r="D692" s="7">
        <v>44379</v>
      </c>
      <c r="E692" s="6" t="s">
        <v>28</v>
      </c>
      <c r="F692" s="6" t="s">
        <v>44</v>
      </c>
      <c r="G692" s="6" t="s">
        <v>45</v>
      </c>
      <c r="H692" s="6" t="s">
        <v>19</v>
      </c>
      <c r="I692" s="8">
        <v>0.85000000000000009</v>
      </c>
      <c r="J692" s="9">
        <v>6250</v>
      </c>
      <c r="K692" s="10">
        <f t="shared" si="4"/>
        <v>5312.5000000000009</v>
      </c>
      <c r="L692" s="10">
        <f t="shared" si="5"/>
        <v>1328.1250000000002</v>
      </c>
      <c r="M692" s="11">
        <v>0.25</v>
      </c>
      <c r="O692" s="16"/>
      <c r="P692" s="14"/>
      <c r="Q692" s="12"/>
      <c r="R692" s="13"/>
    </row>
    <row r="693" spans="1:18" ht="15.75" customHeight="1" x14ac:dyDescent="0.35">
      <c r="A693" s="1"/>
      <c r="B693" s="6" t="s">
        <v>27</v>
      </c>
      <c r="C693" s="6">
        <v>1128299</v>
      </c>
      <c r="D693" s="7">
        <v>44379</v>
      </c>
      <c r="E693" s="6" t="s">
        <v>28</v>
      </c>
      <c r="F693" s="6" t="s">
        <v>44</v>
      </c>
      <c r="G693" s="6" t="s">
        <v>45</v>
      </c>
      <c r="H693" s="6" t="s">
        <v>20</v>
      </c>
      <c r="I693" s="8">
        <v>0.8</v>
      </c>
      <c r="J693" s="9">
        <v>5250</v>
      </c>
      <c r="K693" s="10">
        <f t="shared" si="4"/>
        <v>4200</v>
      </c>
      <c r="L693" s="10">
        <f t="shared" si="5"/>
        <v>1260</v>
      </c>
      <c r="M693" s="11">
        <v>0.3</v>
      </c>
      <c r="O693" s="16"/>
      <c r="P693" s="14"/>
      <c r="Q693" s="12"/>
      <c r="R693" s="13"/>
    </row>
    <row r="694" spans="1:18" ht="15.75" customHeight="1" x14ac:dyDescent="0.35">
      <c r="A694" s="1"/>
      <c r="B694" s="6" t="s">
        <v>27</v>
      </c>
      <c r="C694" s="6">
        <v>1128299</v>
      </c>
      <c r="D694" s="7">
        <v>44379</v>
      </c>
      <c r="E694" s="6" t="s">
        <v>28</v>
      </c>
      <c r="F694" s="6" t="s">
        <v>44</v>
      </c>
      <c r="G694" s="6" t="s">
        <v>45</v>
      </c>
      <c r="H694" s="6" t="s">
        <v>21</v>
      </c>
      <c r="I694" s="8">
        <v>0.85000000000000009</v>
      </c>
      <c r="J694" s="9">
        <v>5750</v>
      </c>
      <c r="K694" s="10">
        <f t="shared" si="4"/>
        <v>4887.5000000000009</v>
      </c>
      <c r="L694" s="10">
        <f t="shared" si="5"/>
        <v>1221.8750000000002</v>
      </c>
      <c r="M694" s="11">
        <v>0.25</v>
      </c>
      <c r="O694" s="16"/>
      <c r="P694" s="14"/>
      <c r="Q694" s="12"/>
      <c r="R694" s="13"/>
    </row>
    <row r="695" spans="1:18" ht="15.75" customHeight="1" x14ac:dyDescent="0.35">
      <c r="A695" s="1"/>
      <c r="B695" s="6" t="s">
        <v>27</v>
      </c>
      <c r="C695" s="6">
        <v>1128299</v>
      </c>
      <c r="D695" s="7">
        <v>44379</v>
      </c>
      <c r="E695" s="6" t="s">
        <v>28</v>
      </c>
      <c r="F695" s="6" t="s">
        <v>44</v>
      </c>
      <c r="G695" s="6" t="s">
        <v>45</v>
      </c>
      <c r="H695" s="6" t="s">
        <v>22</v>
      </c>
      <c r="I695" s="8">
        <v>1</v>
      </c>
      <c r="J695" s="9">
        <v>5750</v>
      </c>
      <c r="K695" s="10">
        <f t="shared" si="4"/>
        <v>5750</v>
      </c>
      <c r="L695" s="10">
        <f t="shared" si="5"/>
        <v>1150</v>
      </c>
      <c r="M695" s="11">
        <v>0.2</v>
      </c>
      <c r="O695" s="16"/>
      <c r="P695" s="14"/>
      <c r="Q695" s="12"/>
      <c r="R695" s="13"/>
    </row>
    <row r="696" spans="1:18" ht="15.75" customHeight="1" x14ac:dyDescent="0.35">
      <c r="A696" s="1"/>
      <c r="B696" s="6" t="s">
        <v>27</v>
      </c>
      <c r="C696" s="6">
        <v>1128299</v>
      </c>
      <c r="D696" s="7">
        <v>44411</v>
      </c>
      <c r="E696" s="6" t="s">
        <v>28</v>
      </c>
      <c r="F696" s="6" t="s">
        <v>44</v>
      </c>
      <c r="G696" s="6" t="s">
        <v>45</v>
      </c>
      <c r="H696" s="6" t="s">
        <v>17</v>
      </c>
      <c r="I696" s="8">
        <v>0.85000000000000009</v>
      </c>
      <c r="J696" s="9">
        <v>7750</v>
      </c>
      <c r="K696" s="10">
        <f t="shared" si="4"/>
        <v>6587.5000000000009</v>
      </c>
      <c r="L696" s="10">
        <f t="shared" si="5"/>
        <v>1976.2500000000002</v>
      </c>
      <c r="M696" s="11">
        <v>0.3</v>
      </c>
      <c r="O696" s="16"/>
      <c r="P696" s="14"/>
      <c r="Q696" s="12"/>
      <c r="R696" s="13"/>
    </row>
    <row r="697" spans="1:18" ht="15.75" customHeight="1" x14ac:dyDescent="0.35">
      <c r="A697" s="1"/>
      <c r="B697" s="6" t="s">
        <v>27</v>
      </c>
      <c r="C697" s="6">
        <v>1128299</v>
      </c>
      <c r="D697" s="7">
        <v>44411</v>
      </c>
      <c r="E697" s="6" t="s">
        <v>28</v>
      </c>
      <c r="F697" s="6" t="s">
        <v>44</v>
      </c>
      <c r="G697" s="6" t="s">
        <v>45</v>
      </c>
      <c r="H697" s="6" t="s">
        <v>18</v>
      </c>
      <c r="I697" s="8">
        <v>0.80000000000000016</v>
      </c>
      <c r="J697" s="9">
        <v>7500</v>
      </c>
      <c r="K697" s="10">
        <f t="shared" si="4"/>
        <v>6000.0000000000009</v>
      </c>
      <c r="L697" s="10">
        <f t="shared" si="5"/>
        <v>1500.0000000000002</v>
      </c>
      <c r="M697" s="11">
        <v>0.25</v>
      </c>
      <c r="O697" s="16"/>
      <c r="P697" s="14"/>
      <c r="Q697" s="12"/>
      <c r="R697" s="13"/>
    </row>
    <row r="698" spans="1:18" ht="15.75" customHeight="1" x14ac:dyDescent="0.35">
      <c r="A698" s="1"/>
      <c r="B698" s="6" t="s">
        <v>27</v>
      </c>
      <c r="C698" s="6">
        <v>1128299</v>
      </c>
      <c r="D698" s="7">
        <v>44411</v>
      </c>
      <c r="E698" s="6" t="s">
        <v>28</v>
      </c>
      <c r="F698" s="6" t="s">
        <v>44</v>
      </c>
      <c r="G698" s="6" t="s">
        <v>45</v>
      </c>
      <c r="H698" s="6" t="s">
        <v>19</v>
      </c>
      <c r="I698" s="8">
        <v>0.75000000000000011</v>
      </c>
      <c r="J698" s="9">
        <v>6250</v>
      </c>
      <c r="K698" s="10">
        <f t="shared" si="4"/>
        <v>4687.5000000000009</v>
      </c>
      <c r="L698" s="10">
        <f t="shared" si="5"/>
        <v>1171.8750000000002</v>
      </c>
      <c r="M698" s="11">
        <v>0.25</v>
      </c>
      <c r="O698" s="16"/>
      <c r="P698" s="14"/>
      <c r="Q698" s="12"/>
      <c r="R698" s="13"/>
    </row>
    <row r="699" spans="1:18" ht="15.75" customHeight="1" x14ac:dyDescent="0.35">
      <c r="A699" s="1"/>
      <c r="B699" s="6" t="s">
        <v>27</v>
      </c>
      <c r="C699" s="6">
        <v>1128299</v>
      </c>
      <c r="D699" s="7">
        <v>44411</v>
      </c>
      <c r="E699" s="6" t="s">
        <v>28</v>
      </c>
      <c r="F699" s="6" t="s">
        <v>44</v>
      </c>
      <c r="G699" s="6" t="s">
        <v>45</v>
      </c>
      <c r="H699" s="6" t="s">
        <v>20</v>
      </c>
      <c r="I699" s="8">
        <v>0.75000000000000011</v>
      </c>
      <c r="J699" s="9">
        <v>5750</v>
      </c>
      <c r="K699" s="10">
        <f t="shared" si="4"/>
        <v>4312.5000000000009</v>
      </c>
      <c r="L699" s="10">
        <f t="shared" si="5"/>
        <v>1293.7500000000002</v>
      </c>
      <c r="M699" s="11">
        <v>0.3</v>
      </c>
      <c r="O699" s="16"/>
      <c r="P699" s="14"/>
      <c r="Q699" s="12"/>
      <c r="R699" s="13"/>
    </row>
    <row r="700" spans="1:18" ht="15.75" customHeight="1" x14ac:dyDescent="0.35">
      <c r="A700" s="1"/>
      <c r="B700" s="6" t="s">
        <v>27</v>
      </c>
      <c r="C700" s="6">
        <v>1128299</v>
      </c>
      <c r="D700" s="7">
        <v>44411</v>
      </c>
      <c r="E700" s="6" t="s">
        <v>28</v>
      </c>
      <c r="F700" s="6" t="s">
        <v>44</v>
      </c>
      <c r="G700" s="6" t="s">
        <v>45</v>
      </c>
      <c r="H700" s="6" t="s">
        <v>21</v>
      </c>
      <c r="I700" s="8">
        <v>0.75</v>
      </c>
      <c r="J700" s="9">
        <v>5750</v>
      </c>
      <c r="K700" s="10">
        <f t="shared" si="4"/>
        <v>4312.5</v>
      </c>
      <c r="L700" s="10">
        <f t="shared" si="5"/>
        <v>1078.125</v>
      </c>
      <c r="M700" s="11">
        <v>0.25</v>
      </c>
      <c r="O700" s="16"/>
      <c r="P700" s="14"/>
      <c r="Q700" s="12"/>
      <c r="R700" s="13"/>
    </row>
    <row r="701" spans="1:18" ht="15.75" customHeight="1" x14ac:dyDescent="0.35">
      <c r="A701" s="1"/>
      <c r="B701" s="6" t="s">
        <v>27</v>
      </c>
      <c r="C701" s="6">
        <v>1128299</v>
      </c>
      <c r="D701" s="7">
        <v>44411</v>
      </c>
      <c r="E701" s="6" t="s">
        <v>28</v>
      </c>
      <c r="F701" s="6" t="s">
        <v>44</v>
      </c>
      <c r="G701" s="6" t="s">
        <v>45</v>
      </c>
      <c r="H701" s="6" t="s">
        <v>22</v>
      </c>
      <c r="I701" s="8">
        <v>0.8</v>
      </c>
      <c r="J701" s="9">
        <v>4000</v>
      </c>
      <c r="K701" s="10">
        <f t="shared" si="4"/>
        <v>3200</v>
      </c>
      <c r="L701" s="10">
        <f t="shared" si="5"/>
        <v>640</v>
      </c>
      <c r="M701" s="11">
        <v>0.2</v>
      </c>
      <c r="O701" s="16"/>
      <c r="P701" s="14"/>
      <c r="Q701" s="12"/>
      <c r="R701" s="13"/>
    </row>
    <row r="702" spans="1:18" ht="15.75" customHeight="1" x14ac:dyDescent="0.35">
      <c r="A702" s="1"/>
      <c r="B702" s="6" t="s">
        <v>27</v>
      </c>
      <c r="C702" s="6">
        <v>1128299</v>
      </c>
      <c r="D702" s="7">
        <v>44443</v>
      </c>
      <c r="E702" s="6" t="s">
        <v>28</v>
      </c>
      <c r="F702" s="6" t="s">
        <v>44</v>
      </c>
      <c r="G702" s="6" t="s">
        <v>45</v>
      </c>
      <c r="H702" s="6" t="s">
        <v>17</v>
      </c>
      <c r="I702" s="8">
        <v>0.70000000000000018</v>
      </c>
      <c r="J702" s="9">
        <v>6000</v>
      </c>
      <c r="K702" s="10">
        <f t="shared" si="4"/>
        <v>4200.0000000000009</v>
      </c>
      <c r="L702" s="10">
        <f t="shared" si="5"/>
        <v>1260.0000000000002</v>
      </c>
      <c r="M702" s="11">
        <v>0.3</v>
      </c>
      <c r="O702" s="16"/>
      <c r="P702" s="14"/>
      <c r="Q702" s="12"/>
      <c r="R702" s="13"/>
    </row>
    <row r="703" spans="1:18" ht="15.75" customHeight="1" x14ac:dyDescent="0.35">
      <c r="A703" s="1"/>
      <c r="B703" s="6" t="s">
        <v>27</v>
      </c>
      <c r="C703" s="6">
        <v>1128299</v>
      </c>
      <c r="D703" s="7">
        <v>44443</v>
      </c>
      <c r="E703" s="6" t="s">
        <v>28</v>
      </c>
      <c r="F703" s="6" t="s">
        <v>44</v>
      </c>
      <c r="G703" s="6" t="s">
        <v>45</v>
      </c>
      <c r="H703" s="6" t="s">
        <v>18</v>
      </c>
      <c r="I703" s="8">
        <v>0.75000000000000022</v>
      </c>
      <c r="J703" s="9">
        <v>6000</v>
      </c>
      <c r="K703" s="10">
        <f t="shared" si="4"/>
        <v>4500.0000000000009</v>
      </c>
      <c r="L703" s="10">
        <f t="shared" si="5"/>
        <v>1125.0000000000002</v>
      </c>
      <c r="M703" s="11">
        <v>0.25</v>
      </c>
      <c r="O703" s="16"/>
      <c r="P703" s="14"/>
      <c r="Q703" s="12"/>
      <c r="R703" s="13"/>
    </row>
    <row r="704" spans="1:18" ht="15.75" customHeight="1" x14ac:dyDescent="0.35">
      <c r="A704" s="1"/>
      <c r="B704" s="6" t="s">
        <v>27</v>
      </c>
      <c r="C704" s="6">
        <v>1128299</v>
      </c>
      <c r="D704" s="7">
        <v>44443</v>
      </c>
      <c r="E704" s="6" t="s">
        <v>28</v>
      </c>
      <c r="F704" s="6" t="s">
        <v>44</v>
      </c>
      <c r="G704" s="6" t="s">
        <v>45</v>
      </c>
      <c r="H704" s="6" t="s">
        <v>19</v>
      </c>
      <c r="I704" s="8">
        <v>0.70000000000000018</v>
      </c>
      <c r="J704" s="9">
        <v>4500</v>
      </c>
      <c r="K704" s="10">
        <f t="shared" si="4"/>
        <v>3150.0000000000009</v>
      </c>
      <c r="L704" s="10">
        <f t="shared" si="5"/>
        <v>787.50000000000023</v>
      </c>
      <c r="M704" s="11">
        <v>0.25</v>
      </c>
      <c r="O704" s="16"/>
      <c r="P704" s="14"/>
      <c r="Q704" s="12"/>
      <c r="R704" s="13"/>
    </row>
    <row r="705" spans="1:18" ht="15.75" customHeight="1" x14ac:dyDescent="0.35">
      <c r="A705" s="1"/>
      <c r="B705" s="6" t="s">
        <v>27</v>
      </c>
      <c r="C705" s="6">
        <v>1128299</v>
      </c>
      <c r="D705" s="7">
        <v>44443</v>
      </c>
      <c r="E705" s="6" t="s">
        <v>28</v>
      </c>
      <c r="F705" s="6" t="s">
        <v>44</v>
      </c>
      <c r="G705" s="6" t="s">
        <v>45</v>
      </c>
      <c r="H705" s="6" t="s">
        <v>20</v>
      </c>
      <c r="I705" s="8">
        <v>0.70000000000000018</v>
      </c>
      <c r="J705" s="9">
        <v>4000</v>
      </c>
      <c r="K705" s="10">
        <f t="shared" si="4"/>
        <v>2800.0000000000009</v>
      </c>
      <c r="L705" s="10">
        <f t="shared" si="5"/>
        <v>840.00000000000023</v>
      </c>
      <c r="M705" s="11">
        <v>0.3</v>
      </c>
      <c r="O705" s="16"/>
      <c r="P705" s="14"/>
      <c r="Q705" s="12"/>
      <c r="R705" s="13"/>
    </row>
    <row r="706" spans="1:18" ht="15.75" customHeight="1" x14ac:dyDescent="0.35">
      <c r="A706" s="1"/>
      <c r="B706" s="6" t="s">
        <v>27</v>
      </c>
      <c r="C706" s="6">
        <v>1128299</v>
      </c>
      <c r="D706" s="7">
        <v>44443</v>
      </c>
      <c r="E706" s="6" t="s">
        <v>28</v>
      </c>
      <c r="F706" s="6" t="s">
        <v>44</v>
      </c>
      <c r="G706" s="6" t="s">
        <v>45</v>
      </c>
      <c r="H706" s="6" t="s">
        <v>21</v>
      </c>
      <c r="I706" s="8">
        <v>0.80000000000000016</v>
      </c>
      <c r="J706" s="9">
        <v>4250</v>
      </c>
      <c r="K706" s="10">
        <f t="shared" si="4"/>
        <v>3400.0000000000005</v>
      </c>
      <c r="L706" s="10">
        <f t="shared" si="5"/>
        <v>850.00000000000011</v>
      </c>
      <c r="M706" s="11">
        <v>0.25</v>
      </c>
      <c r="O706" s="16"/>
      <c r="P706" s="14"/>
      <c r="Q706" s="12"/>
      <c r="R706" s="13"/>
    </row>
    <row r="707" spans="1:18" ht="15.75" customHeight="1" x14ac:dyDescent="0.35">
      <c r="A707" s="1"/>
      <c r="B707" s="6" t="s">
        <v>27</v>
      </c>
      <c r="C707" s="6">
        <v>1128299</v>
      </c>
      <c r="D707" s="7">
        <v>44443</v>
      </c>
      <c r="E707" s="6" t="s">
        <v>28</v>
      </c>
      <c r="F707" s="6" t="s">
        <v>44</v>
      </c>
      <c r="G707" s="6" t="s">
        <v>45</v>
      </c>
      <c r="H707" s="6" t="s">
        <v>22</v>
      </c>
      <c r="I707" s="8">
        <v>0.65</v>
      </c>
      <c r="J707" s="9">
        <v>4500</v>
      </c>
      <c r="K707" s="10">
        <f t="shared" si="4"/>
        <v>2925</v>
      </c>
      <c r="L707" s="10">
        <f t="shared" si="5"/>
        <v>585</v>
      </c>
      <c r="M707" s="11">
        <v>0.2</v>
      </c>
      <c r="O707" s="16"/>
      <c r="P707" s="14"/>
      <c r="Q707" s="12"/>
      <c r="R707" s="13"/>
    </row>
    <row r="708" spans="1:18" ht="15.75" customHeight="1" x14ac:dyDescent="0.35">
      <c r="A708" s="1"/>
      <c r="B708" s="6" t="s">
        <v>27</v>
      </c>
      <c r="C708" s="6">
        <v>1128299</v>
      </c>
      <c r="D708" s="7">
        <v>44472</v>
      </c>
      <c r="E708" s="6" t="s">
        <v>28</v>
      </c>
      <c r="F708" s="6" t="s">
        <v>44</v>
      </c>
      <c r="G708" s="6" t="s">
        <v>45</v>
      </c>
      <c r="H708" s="6" t="s">
        <v>17</v>
      </c>
      <c r="I708" s="8">
        <v>0.60000000000000009</v>
      </c>
      <c r="J708" s="9">
        <v>5500</v>
      </c>
      <c r="K708" s="10">
        <f t="shared" si="4"/>
        <v>3300.0000000000005</v>
      </c>
      <c r="L708" s="10">
        <f t="shared" si="5"/>
        <v>990.00000000000011</v>
      </c>
      <c r="M708" s="11">
        <v>0.3</v>
      </c>
      <c r="O708" s="16"/>
      <c r="P708" s="14"/>
      <c r="Q708" s="12"/>
      <c r="R708" s="13"/>
    </row>
    <row r="709" spans="1:18" ht="15.75" customHeight="1" x14ac:dyDescent="0.35">
      <c r="A709" s="1"/>
      <c r="B709" s="6" t="s">
        <v>27</v>
      </c>
      <c r="C709" s="6">
        <v>1128299</v>
      </c>
      <c r="D709" s="7">
        <v>44472</v>
      </c>
      <c r="E709" s="6" t="s">
        <v>28</v>
      </c>
      <c r="F709" s="6" t="s">
        <v>44</v>
      </c>
      <c r="G709" s="6" t="s">
        <v>45</v>
      </c>
      <c r="H709" s="6" t="s">
        <v>18</v>
      </c>
      <c r="I709" s="8">
        <v>0.65000000000000013</v>
      </c>
      <c r="J709" s="9">
        <v>5500</v>
      </c>
      <c r="K709" s="10">
        <f t="shared" si="4"/>
        <v>3575.0000000000009</v>
      </c>
      <c r="L709" s="10">
        <f t="shared" si="5"/>
        <v>893.75000000000023</v>
      </c>
      <c r="M709" s="11">
        <v>0.25</v>
      </c>
      <c r="O709" s="16"/>
      <c r="P709" s="14"/>
      <c r="Q709" s="12"/>
      <c r="R709" s="13"/>
    </row>
    <row r="710" spans="1:18" ht="15.75" customHeight="1" x14ac:dyDescent="0.35">
      <c r="A710" s="1"/>
      <c r="B710" s="6" t="s">
        <v>27</v>
      </c>
      <c r="C710" s="6">
        <v>1128299</v>
      </c>
      <c r="D710" s="7">
        <v>44472</v>
      </c>
      <c r="E710" s="6" t="s">
        <v>28</v>
      </c>
      <c r="F710" s="6" t="s">
        <v>44</v>
      </c>
      <c r="G710" s="6" t="s">
        <v>45</v>
      </c>
      <c r="H710" s="6" t="s">
        <v>19</v>
      </c>
      <c r="I710" s="8">
        <v>0.60000000000000009</v>
      </c>
      <c r="J710" s="9">
        <v>3750</v>
      </c>
      <c r="K710" s="10">
        <f t="shared" si="4"/>
        <v>2250.0000000000005</v>
      </c>
      <c r="L710" s="10">
        <f t="shared" si="5"/>
        <v>562.50000000000011</v>
      </c>
      <c r="M710" s="11">
        <v>0.25</v>
      </c>
      <c r="O710" s="16"/>
      <c r="P710" s="14"/>
      <c r="Q710" s="12"/>
      <c r="R710" s="13"/>
    </row>
    <row r="711" spans="1:18" ht="15.75" customHeight="1" x14ac:dyDescent="0.35">
      <c r="A711" s="1"/>
      <c r="B711" s="6" t="s">
        <v>27</v>
      </c>
      <c r="C711" s="6">
        <v>1128299</v>
      </c>
      <c r="D711" s="7">
        <v>44472</v>
      </c>
      <c r="E711" s="6" t="s">
        <v>28</v>
      </c>
      <c r="F711" s="6" t="s">
        <v>44</v>
      </c>
      <c r="G711" s="6" t="s">
        <v>45</v>
      </c>
      <c r="H711" s="6" t="s">
        <v>20</v>
      </c>
      <c r="I711" s="8">
        <v>0.60000000000000009</v>
      </c>
      <c r="J711" s="9">
        <v>3500</v>
      </c>
      <c r="K711" s="10">
        <f t="shared" si="4"/>
        <v>2100.0000000000005</v>
      </c>
      <c r="L711" s="10">
        <f t="shared" si="5"/>
        <v>630.00000000000011</v>
      </c>
      <c r="M711" s="11">
        <v>0.3</v>
      </c>
      <c r="O711" s="16"/>
      <c r="P711" s="14"/>
      <c r="Q711" s="12"/>
      <c r="R711" s="13"/>
    </row>
    <row r="712" spans="1:18" ht="15.75" customHeight="1" x14ac:dyDescent="0.35">
      <c r="A712" s="1"/>
      <c r="B712" s="6" t="s">
        <v>27</v>
      </c>
      <c r="C712" s="6">
        <v>1128299</v>
      </c>
      <c r="D712" s="7">
        <v>44472</v>
      </c>
      <c r="E712" s="6" t="s">
        <v>28</v>
      </c>
      <c r="F712" s="6" t="s">
        <v>44</v>
      </c>
      <c r="G712" s="6" t="s">
        <v>45</v>
      </c>
      <c r="H712" s="6" t="s">
        <v>21</v>
      </c>
      <c r="I712" s="8">
        <v>0.70000000000000007</v>
      </c>
      <c r="J712" s="9">
        <v>3250</v>
      </c>
      <c r="K712" s="10">
        <f t="shared" si="4"/>
        <v>2275</v>
      </c>
      <c r="L712" s="10">
        <f t="shared" si="5"/>
        <v>568.75</v>
      </c>
      <c r="M712" s="11">
        <v>0.25</v>
      </c>
      <c r="O712" s="16"/>
      <c r="P712" s="14"/>
      <c r="Q712" s="12"/>
      <c r="R712" s="13"/>
    </row>
    <row r="713" spans="1:18" ht="15.75" customHeight="1" x14ac:dyDescent="0.35">
      <c r="A713" s="1"/>
      <c r="B713" s="6" t="s">
        <v>27</v>
      </c>
      <c r="C713" s="6">
        <v>1128299</v>
      </c>
      <c r="D713" s="7">
        <v>44472</v>
      </c>
      <c r="E713" s="6" t="s">
        <v>28</v>
      </c>
      <c r="F713" s="6" t="s">
        <v>44</v>
      </c>
      <c r="G713" s="6" t="s">
        <v>45</v>
      </c>
      <c r="H713" s="6" t="s">
        <v>22</v>
      </c>
      <c r="I713" s="8">
        <v>0.75000000000000011</v>
      </c>
      <c r="J713" s="9">
        <v>3750</v>
      </c>
      <c r="K713" s="10">
        <f t="shared" si="4"/>
        <v>2812.5000000000005</v>
      </c>
      <c r="L713" s="10">
        <f t="shared" si="5"/>
        <v>562.50000000000011</v>
      </c>
      <c r="M713" s="11">
        <v>0.2</v>
      </c>
      <c r="O713" s="16"/>
      <c r="P713" s="14"/>
      <c r="Q713" s="12"/>
      <c r="R713" s="13"/>
    </row>
    <row r="714" spans="1:18" ht="15.75" customHeight="1" x14ac:dyDescent="0.35">
      <c r="A714" s="1"/>
      <c r="B714" s="6" t="s">
        <v>27</v>
      </c>
      <c r="C714" s="6">
        <v>1128299</v>
      </c>
      <c r="D714" s="7">
        <v>44503</v>
      </c>
      <c r="E714" s="6" t="s">
        <v>28</v>
      </c>
      <c r="F714" s="6" t="s">
        <v>44</v>
      </c>
      <c r="G714" s="6" t="s">
        <v>45</v>
      </c>
      <c r="H714" s="6" t="s">
        <v>17</v>
      </c>
      <c r="I714" s="8">
        <v>0.60000000000000009</v>
      </c>
      <c r="J714" s="9">
        <v>6000</v>
      </c>
      <c r="K714" s="10">
        <f t="shared" si="4"/>
        <v>3600.0000000000005</v>
      </c>
      <c r="L714" s="10">
        <f t="shared" si="5"/>
        <v>1080</v>
      </c>
      <c r="M714" s="11">
        <v>0.3</v>
      </c>
      <c r="O714" s="16"/>
      <c r="P714" s="14"/>
      <c r="Q714" s="12"/>
      <c r="R714" s="13"/>
    </row>
    <row r="715" spans="1:18" ht="15.75" customHeight="1" x14ac:dyDescent="0.35">
      <c r="A715" s="1"/>
      <c r="B715" s="6" t="s">
        <v>27</v>
      </c>
      <c r="C715" s="6">
        <v>1128299</v>
      </c>
      <c r="D715" s="7">
        <v>44503</v>
      </c>
      <c r="E715" s="6" t="s">
        <v>28</v>
      </c>
      <c r="F715" s="6" t="s">
        <v>44</v>
      </c>
      <c r="G715" s="6" t="s">
        <v>45</v>
      </c>
      <c r="H715" s="6" t="s">
        <v>18</v>
      </c>
      <c r="I715" s="8">
        <v>0.65000000000000013</v>
      </c>
      <c r="J715" s="9">
        <v>6250</v>
      </c>
      <c r="K715" s="10">
        <f t="shared" si="4"/>
        <v>4062.5000000000009</v>
      </c>
      <c r="L715" s="10">
        <f t="shared" si="5"/>
        <v>1015.6250000000002</v>
      </c>
      <c r="M715" s="11">
        <v>0.25</v>
      </c>
      <c r="O715" s="16"/>
      <c r="P715" s="14"/>
      <c r="Q715" s="12"/>
      <c r="R715" s="13"/>
    </row>
    <row r="716" spans="1:18" ht="15.75" customHeight="1" x14ac:dyDescent="0.35">
      <c r="A716" s="1"/>
      <c r="B716" s="6" t="s">
        <v>27</v>
      </c>
      <c r="C716" s="6">
        <v>1128299</v>
      </c>
      <c r="D716" s="7">
        <v>44503</v>
      </c>
      <c r="E716" s="6" t="s">
        <v>28</v>
      </c>
      <c r="F716" s="6" t="s">
        <v>44</v>
      </c>
      <c r="G716" s="6" t="s">
        <v>45</v>
      </c>
      <c r="H716" s="6" t="s">
        <v>19</v>
      </c>
      <c r="I716" s="8">
        <v>0.60000000000000009</v>
      </c>
      <c r="J716" s="9">
        <v>4750</v>
      </c>
      <c r="K716" s="10">
        <f t="shared" si="4"/>
        <v>2850.0000000000005</v>
      </c>
      <c r="L716" s="10">
        <f t="shared" si="5"/>
        <v>712.50000000000011</v>
      </c>
      <c r="M716" s="11">
        <v>0.25</v>
      </c>
      <c r="O716" s="16"/>
      <c r="P716" s="14"/>
      <c r="Q716" s="12"/>
      <c r="R716" s="13"/>
    </row>
    <row r="717" spans="1:18" ht="15.75" customHeight="1" x14ac:dyDescent="0.35">
      <c r="A717" s="1"/>
      <c r="B717" s="6" t="s">
        <v>27</v>
      </c>
      <c r="C717" s="6">
        <v>1128299</v>
      </c>
      <c r="D717" s="7">
        <v>44503</v>
      </c>
      <c r="E717" s="6" t="s">
        <v>28</v>
      </c>
      <c r="F717" s="6" t="s">
        <v>44</v>
      </c>
      <c r="G717" s="6" t="s">
        <v>45</v>
      </c>
      <c r="H717" s="6" t="s">
        <v>20</v>
      </c>
      <c r="I717" s="8">
        <v>0.70000000000000018</v>
      </c>
      <c r="J717" s="9">
        <v>4500</v>
      </c>
      <c r="K717" s="10">
        <f t="shared" si="4"/>
        <v>3150.0000000000009</v>
      </c>
      <c r="L717" s="10">
        <f t="shared" si="5"/>
        <v>945.00000000000023</v>
      </c>
      <c r="M717" s="11">
        <v>0.3</v>
      </c>
      <c r="O717" s="16"/>
      <c r="P717" s="14"/>
      <c r="Q717" s="12"/>
      <c r="R717" s="13"/>
    </row>
    <row r="718" spans="1:18" ht="15.75" customHeight="1" x14ac:dyDescent="0.35">
      <c r="A718" s="1"/>
      <c r="B718" s="6" t="s">
        <v>27</v>
      </c>
      <c r="C718" s="6">
        <v>1128299</v>
      </c>
      <c r="D718" s="7">
        <v>44503</v>
      </c>
      <c r="E718" s="6" t="s">
        <v>28</v>
      </c>
      <c r="F718" s="6" t="s">
        <v>44</v>
      </c>
      <c r="G718" s="6" t="s">
        <v>45</v>
      </c>
      <c r="H718" s="6" t="s">
        <v>21</v>
      </c>
      <c r="I718" s="8">
        <v>0.90000000000000013</v>
      </c>
      <c r="J718" s="9">
        <v>4250</v>
      </c>
      <c r="K718" s="10">
        <f t="shared" si="4"/>
        <v>3825.0000000000005</v>
      </c>
      <c r="L718" s="10">
        <f t="shared" si="5"/>
        <v>956.25000000000011</v>
      </c>
      <c r="M718" s="11">
        <v>0.25</v>
      </c>
      <c r="O718" s="16"/>
      <c r="P718" s="14"/>
      <c r="Q718" s="12"/>
      <c r="R718" s="13"/>
    </row>
    <row r="719" spans="1:18" ht="15.75" customHeight="1" x14ac:dyDescent="0.35">
      <c r="A719" s="1"/>
      <c r="B719" s="6" t="s">
        <v>27</v>
      </c>
      <c r="C719" s="6">
        <v>1128299</v>
      </c>
      <c r="D719" s="7">
        <v>44503</v>
      </c>
      <c r="E719" s="6" t="s">
        <v>28</v>
      </c>
      <c r="F719" s="6" t="s">
        <v>44</v>
      </c>
      <c r="G719" s="6" t="s">
        <v>45</v>
      </c>
      <c r="H719" s="6" t="s">
        <v>22</v>
      </c>
      <c r="I719" s="8">
        <v>0.95000000000000018</v>
      </c>
      <c r="J719" s="9">
        <v>5500</v>
      </c>
      <c r="K719" s="10">
        <f t="shared" si="4"/>
        <v>5225.0000000000009</v>
      </c>
      <c r="L719" s="10">
        <f t="shared" si="5"/>
        <v>1045.0000000000002</v>
      </c>
      <c r="M719" s="11">
        <v>0.2</v>
      </c>
      <c r="O719" s="16"/>
      <c r="P719" s="14"/>
      <c r="Q719" s="12"/>
      <c r="R719" s="13"/>
    </row>
    <row r="720" spans="1:18" ht="15.75" customHeight="1" x14ac:dyDescent="0.35">
      <c r="A720" s="1"/>
      <c r="B720" s="6" t="s">
        <v>27</v>
      </c>
      <c r="C720" s="6">
        <v>1128299</v>
      </c>
      <c r="D720" s="7">
        <v>44532</v>
      </c>
      <c r="E720" s="6" t="s">
        <v>28</v>
      </c>
      <c r="F720" s="6" t="s">
        <v>44</v>
      </c>
      <c r="G720" s="6" t="s">
        <v>45</v>
      </c>
      <c r="H720" s="6" t="s">
        <v>17</v>
      </c>
      <c r="I720" s="8">
        <v>0.80000000000000016</v>
      </c>
      <c r="J720" s="9">
        <v>7500</v>
      </c>
      <c r="K720" s="10">
        <f t="shared" si="4"/>
        <v>6000.0000000000009</v>
      </c>
      <c r="L720" s="10">
        <f t="shared" si="5"/>
        <v>1800.0000000000002</v>
      </c>
      <c r="M720" s="11">
        <v>0.3</v>
      </c>
      <c r="O720" s="16"/>
      <c r="P720" s="14"/>
      <c r="Q720" s="12"/>
      <c r="R720" s="13"/>
    </row>
    <row r="721" spans="1:18" ht="15.75" customHeight="1" x14ac:dyDescent="0.35">
      <c r="A721" s="1"/>
      <c r="B721" s="6" t="s">
        <v>27</v>
      </c>
      <c r="C721" s="6">
        <v>1128299</v>
      </c>
      <c r="D721" s="7">
        <v>44532</v>
      </c>
      <c r="E721" s="6" t="s">
        <v>28</v>
      </c>
      <c r="F721" s="6" t="s">
        <v>44</v>
      </c>
      <c r="G721" s="6" t="s">
        <v>45</v>
      </c>
      <c r="H721" s="6" t="s">
        <v>18</v>
      </c>
      <c r="I721" s="8">
        <v>0.8500000000000002</v>
      </c>
      <c r="J721" s="9">
        <v>7500</v>
      </c>
      <c r="K721" s="10">
        <f t="shared" si="4"/>
        <v>6375.0000000000018</v>
      </c>
      <c r="L721" s="10">
        <f t="shared" si="5"/>
        <v>1593.7500000000005</v>
      </c>
      <c r="M721" s="11">
        <v>0.25</v>
      </c>
      <c r="O721" s="16"/>
      <c r="P721" s="14"/>
      <c r="Q721" s="12"/>
      <c r="R721" s="13"/>
    </row>
    <row r="722" spans="1:18" ht="15.75" customHeight="1" x14ac:dyDescent="0.35">
      <c r="A722" s="1"/>
      <c r="B722" s="6" t="s">
        <v>27</v>
      </c>
      <c r="C722" s="6">
        <v>1128299</v>
      </c>
      <c r="D722" s="7">
        <v>44532</v>
      </c>
      <c r="E722" s="6" t="s">
        <v>28</v>
      </c>
      <c r="F722" s="6" t="s">
        <v>44</v>
      </c>
      <c r="G722" s="6" t="s">
        <v>45</v>
      </c>
      <c r="H722" s="6" t="s">
        <v>19</v>
      </c>
      <c r="I722" s="8">
        <v>0.80000000000000016</v>
      </c>
      <c r="J722" s="9">
        <v>5500</v>
      </c>
      <c r="K722" s="10">
        <f t="shared" si="4"/>
        <v>4400.0000000000009</v>
      </c>
      <c r="L722" s="10">
        <f t="shared" si="5"/>
        <v>1100.0000000000002</v>
      </c>
      <c r="M722" s="11">
        <v>0.25</v>
      </c>
      <c r="O722" s="16"/>
      <c r="P722" s="14"/>
      <c r="Q722" s="12"/>
      <c r="R722" s="13"/>
    </row>
    <row r="723" spans="1:18" ht="15.75" customHeight="1" x14ac:dyDescent="0.35">
      <c r="A723" s="1"/>
      <c r="B723" s="6" t="s">
        <v>27</v>
      </c>
      <c r="C723" s="6">
        <v>1128299</v>
      </c>
      <c r="D723" s="7">
        <v>44532</v>
      </c>
      <c r="E723" s="6" t="s">
        <v>28</v>
      </c>
      <c r="F723" s="6" t="s">
        <v>44</v>
      </c>
      <c r="G723" s="6" t="s">
        <v>45</v>
      </c>
      <c r="H723" s="6" t="s">
        <v>20</v>
      </c>
      <c r="I723" s="8">
        <v>0.80000000000000016</v>
      </c>
      <c r="J723" s="9">
        <v>5500</v>
      </c>
      <c r="K723" s="10">
        <f t="shared" si="4"/>
        <v>4400.0000000000009</v>
      </c>
      <c r="L723" s="10">
        <f t="shared" si="5"/>
        <v>1320.0000000000002</v>
      </c>
      <c r="M723" s="11">
        <v>0.3</v>
      </c>
      <c r="O723" s="16"/>
      <c r="P723" s="14"/>
      <c r="Q723" s="12"/>
      <c r="R723" s="13"/>
    </row>
    <row r="724" spans="1:18" ht="15.75" customHeight="1" x14ac:dyDescent="0.35">
      <c r="A724" s="1"/>
      <c r="B724" s="6" t="s">
        <v>27</v>
      </c>
      <c r="C724" s="6">
        <v>1128299</v>
      </c>
      <c r="D724" s="7">
        <v>44532</v>
      </c>
      <c r="E724" s="6" t="s">
        <v>28</v>
      </c>
      <c r="F724" s="6" t="s">
        <v>44</v>
      </c>
      <c r="G724" s="6" t="s">
        <v>45</v>
      </c>
      <c r="H724" s="6" t="s">
        <v>21</v>
      </c>
      <c r="I724" s="8">
        <v>0.90000000000000013</v>
      </c>
      <c r="J724" s="9">
        <v>4750</v>
      </c>
      <c r="K724" s="10">
        <f t="shared" si="4"/>
        <v>4275.0000000000009</v>
      </c>
      <c r="L724" s="10">
        <f t="shared" si="5"/>
        <v>1068.7500000000002</v>
      </c>
      <c r="M724" s="11">
        <v>0.25</v>
      </c>
      <c r="O724" s="16"/>
      <c r="P724" s="14"/>
      <c r="Q724" s="12"/>
      <c r="R724" s="13"/>
    </row>
    <row r="725" spans="1:18" ht="15.75" customHeight="1" x14ac:dyDescent="0.35">
      <c r="A725" s="1"/>
      <c r="B725" s="6" t="s">
        <v>27</v>
      </c>
      <c r="C725" s="6">
        <v>1128299</v>
      </c>
      <c r="D725" s="7">
        <v>44532</v>
      </c>
      <c r="E725" s="6" t="s">
        <v>28</v>
      </c>
      <c r="F725" s="6" t="s">
        <v>44</v>
      </c>
      <c r="G725" s="6" t="s">
        <v>45</v>
      </c>
      <c r="H725" s="6" t="s">
        <v>22</v>
      </c>
      <c r="I725" s="8">
        <v>0.95000000000000018</v>
      </c>
      <c r="J725" s="9">
        <v>5750</v>
      </c>
      <c r="K725" s="10">
        <f t="shared" si="4"/>
        <v>5462.5000000000009</v>
      </c>
      <c r="L725" s="10">
        <f t="shared" si="5"/>
        <v>1092.5000000000002</v>
      </c>
      <c r="M725" s="11">
        <v>0.2</v>
      </c>
      <c r="O725" s="16"/>
      <c r="P725" s="14"/>
      <c r="Q725" s="12"/>
      <c r="R725" s="13"/>
    </row>
    <row r="726" spans="1:18" ht="15.75" customHeight="1" x14ac:dyDescent="0.35">
      <c r="A726" s="1" t="s">
        <v>39</v>
      </c>
      <c r="B726" s="6" t="s">
        <v>14</v>
      </c>
      <c r="C726" s="6">
        <v>1185732</v>
      </c>
      <c r="D726" s="7">
        <v>44208</v>
      </c>
      <c r="E726" s="6" t="s">
        <v>46</v>
      </c>
      <c r="F726" s="6" t="s">
        <v>47</v>
      </c>
      <c r="G726" s="6" t="s">
        <v>48</v>
      </c>
      <c r="H726" s="6" t="s">
        <v>17</v>
      </c>
      <c r="I726" s="8">
        <v>0.45</v>
      </c>
      <c r="J726" s="9">
        <v>10500</v>
      </c>
      <c r="K726" s="10">
        <f t="shared" si="4"/>
        <v>4725</v>
      </c>
      <c r="L726" s="10">
        <f t="shared" si="5"/>
        <v>2126.25</v>
      </c>
      <c r="M726" s="11">
        <v>0.45</v>
      </c>
      <c r="O726" s="12"/>
      <c r="P726" s="17">
        <f>Data!$I726+0.05</f>
        <v>0.5</v>
      </c>
      <c r="Q726" s="12"/>
      <c r="R726" s="13"/>
    </row>
    <row r="727" spans="1:18" ht="15.75" customHeight="1" x14ac:dyDescent="0.35">
      <c r="A727" s="1"/>
      <c r="B727" s="6" t="s">
        <v>14</v>
      </c>
      <c r="C727" s="6">
        <v>1185732</v>
      </c>
      <c r="D727" s="7">
        <v>44208</v>
      </c>
      <c r="E727" s="6" t="s">
        <v>46</v>
      </c>
      <c r="F727" s="6" t="s">
        <v>47</v>
      </c>
      <c r="G727" s="6" t="s">
        <v>48</v>
      </c>
      <c r="H727" s="6" t="s">
        <v>18</v>
      </c>
      <c r="I727" s="8">
        <v>0.45</v>
      </c>
      <c r="J727" s="9">
        <v>8500</v>
      </c>
      <c r="K727" s="10">
        <f t="shared" si="4"/>
        <v>3825</v>
      </c>
      <c r="L727" s="10">
        <f t="shared" si="5"/>
        <v>1338.75</v>
      </c>
      <c r="M727" s="11">
        <v>0.35</v>
      </c>
      <c r="O727" s="12"/>
      <c r="P727" s="17">
        <f>Data!$I727+0.05</f>
        <v>0.5</v>
      </c>
      <c r="Q727" s="12"/>
      <c r="R727" s="13"/>
    </row>
    <row r="728" spans="1:18" ht="15.75" customHeight="1" x14ac:dyDescent="0.35">
      <c r="A728" s="1"/>
      <c r="B728" s="6" t="s">
        <v>14</v>
      </c>
      <c r="C728" s="6">
        <v>1185732</v>
      </c>
      <c r="D728" s="7">
        <v>44208</v>
      </c>
      <c r="E728" s="6" t="s">
        <v>46</v>
      </c>
      <c r="F728" s="6" t="s">
        <v>47</v>
      </c>
      <c r="G728" s="6" t="s">
        <v>48</v>
      </c>
      <c r="H728" s="6" t="s">
        <v>19</v>
      </c>
      <c r="I728" s="8">
        <v>0.35000000000000003</v>
      </c>
      <c r="J728" s="9">
        <v>8500</v>
      </c>
      <c r="K728" s="10">
        <f t="shared" si="4"/>
        <v>2975.0000000000005</v>
      </c>
      <c r="L728" s="10">
        <f t="shared" si="5"/>
        <v>743.75000000000011</v>
      </c>
      <c r="M728" s="11">
        <v>0.25</v>
      </c>
      <c r="O728" s="12"/>
      <c r="P728" s="17">
        <f>Data!$I728+0.05</f>
        <v>0.4</v>
      </c>
      <c r="Q728" s="12"/>
      <c r="R728" s="13"/>
    </row>
    <row r="729" spans="1:18" ht="15.75" customHeight="1" x14ac:dyDescent="0.35">
      <c r="A729" s="1"/>
      <c r="B729" s="6" t="s">
        <v>14</v>
      </c>
      <c r="C729" s="6">
        <v>1185732</v>
      </c>
      <c r="D729" s="7">
        <v>44208</v>
      </c>
      <c r="E729" s="6" t="s">
        <v>46</v>
      </c>
      <c r="F729" s="6" t="s">
        <v>47</v>
      </c>
      <c r="G729" s="6" t="s">
        <v>48</v>
      </c>
      <c r="H729" s="6" t="s">
        <v>20</v>
      </c>
      <c r="I729" s="8">
        <v>0.39999999999999997</v>
      </c>
      <c r="J729" s="9">
        <v>7000</v>
      </c>
      <c r="K729" s="10">
        <f t="shared" si="4"/>
        <v>2799.9999999999995</v>
      </c>
      <c r="L729" s="10">
        <f t="shared" si="5"/>
        <v>839.99999999999989</v>
      </c>
      <c r="M729" s="11">
        <v>0.3</v>
      </c>
      <c r="O729" s="12"/>
      <c r="P729" s="17">
        <f>Data!$I729+0.05</f>
        <v>0.44999999999999996</v>
      </c>
      <c r="Q729" s="12"/>
      <c r="R729" s="13"/>
    </row>
    <row r="730" spans="1:18" ht="15.75" customHeight="1" x14ac:dyDescent="0.35">
      <c r="A730" s="1"/>
      <c r="B730" s="6" t="s">
        <v>14</v>
      </c>
      <c r="C730" s="6">
        <v>1185732</v>
      </c>
      <c r="D730" s="7">
        <v>44208</v>
      </c>
      <c r="E730" s="6" t="s">
        <v>46</v>
      </c>
      <c r="F730" s="6" t="s">
        <v>47</v>
      </c>
      <c r="G730" s="6" t="s">
        <v>48</v>
      </c>
      <c r="H730" s="6" t="s">
        <v>21</v>
      </c>
      <c r="I730" s="8">
        <v>0.55000000000000004</v>
      </c>
      <c r="J730" s="9">
        <v>7500</v>
      </c>
      <c r="K730" s="10">
        <f t="shared" si="4"/>
        <v>4125</v>
      </c>
      <c r="L730" s="10">
        <f t="shared" si="5"/>
        <v>1443.75</v>
      </c>
      <c r="M730" s="11">
        <v>0.35</v>
      </c>
      <c r="O730" s="12"/>
      <c r="P730" s="17">
        <f>Data!$I730+0.05</f>
        <v>0.60000000000000009</v>
      </c>
      <c r="Q730" s="12"/>
      <c r="R730" s="13"/>
    </row>
    <row r="731" spans="1:18" ht="15.75" customHeight="1" x14ac:dyDescent="0.35">
      <c r="A731" s="1"/>
      <c r="B731" s="6" t="s">
        <v>14</v>
      </c>
      <c r="C731" s="6">
        <v>1185732</v>
      </c>
      <c r="D731" s="7">
        <v>44208</v>
      </c>
      <c r="E731" s="6" t="s">
        <v>46</v>
      </c>
      <c r="F731" s="6" t="s">
        <v>47</v>
      </c>
      <c r="G731" s="6" t="s">
        <v>48</v>
      </c>
      <c r="H731" s="6" t="s">
        <v>22</v>
      </c>
      <c r="I731" s="8">
        <v>0.45</v>
      </c>
      <c r="J731" s="9">
        <v>8500</v>
      </c>
      <c r="K731" s="10">
        <f t="shared" si="4"/>
        <v>3825</v>
      </c>
      <c r="L731" s="10">
        <f t="shared" si="5"/>
        <v>1912.5</v>
      </c>
      <c r="M731" s="11">
        <v>0.5</v>
      </c>
      <c r="O731" s="12"/>
      <c r="P731" s="17">
        <f>Data!$I731+0.05</f>
        <v>0.5</v>
      </c>
      <c r="Q731" s="12"/>
      <c r="R731" s="13"/>
    </row>
    <row r="732" spans="1:18" ht="15.75" customHeight="1" x14ac:dyDescent="0.35">
      <c r="A732" s="1"/>
      <c r="B732" s="6" t="s">
        <v>14</v>
      </c>
      <c r="C732" s="6">
        <v>1185732</v>
      </c>
      <c r="D732" s="7">
        <v>44237</v>
      </c>
      <c r="E732" s="6" t="s">
        <v>46</v>
      </c>
      <c r="F732" s="6" t="s">
        <v>47</v>
      </c>
      <c r="G732" s="6" t="s">
        <v>48</v>
      </c>
      <c r="H732" s="6" t="s">
        <v>17</v>
      </c>
      <c r="I732" s="8">
        <v>0.45</v>
      </c>
      <c r="J732" s="9">
        <v>11000</v>
      </c>
      <c r="K732" s="10">
        <f t="shared" si="4"/>
        <v>4950</v>
      </c>
      <c r="L732" s="10">
        <f t="shared" si="5"/>
        <v>2227.5</v>
      </c>
      <c r="M732" s="11">
        <v>0.45</v>
      </c>
      <c r="O732" s="12"/>
      <c r="P732" s="17">
        <f>Data!$I732+0.05</f>
        <v>0.5</v>
      </c>
      <c r="Q732" s="12"/>
      <c r="R732" s="13"/>
    </row>
    <row r="733" spans="1:18" ht="15.75" customHeight="1" x14ac:dyDescent="0.35">
      <c r="A733" s="1"/>
      <c r="B733" s="6" t="s">
        <v>14</v>
      </c>
      <c r="C733" s="6">
        <v>1185732</v>
      </c>
      <c r="D733" s="7">
        <v>44237</v>
      </c>
      <c r="E733" s="6" t="s">
        <v>46</v>
      </c>
      <c r="F733" s="6" t="s">
        <v>47</v>
      </c>
      <c r="G733" s="6" t="s">
        <v>48</v>
      </c>
      <c r="H733" s="6" t="s">
        <v>18</v>
      </c>
      <c r="I733" s="8">
        <v>0.45</v>
      </c>
      <c r="J733" s="9">
        <v>7500</v>
      </c>
      <c r="K733" s="10">
        <f t="shared" si="4"/>
        <v>3375</v>
      </c>
      <c r="L733" s="10">
        <f t="shared" si="5"/>
        <v>1181.25</v>
      </c>
      <c r="M733" s="11">
        <v>0.35</v>
      </c>
      <c r="O733" s="12"/>
      <c r="P733" s="17">
        <f>Data!$I733+0.05</f>
        <v>0.5</v>
      </c>
      <c r="Q733" s="12"/>
      <c r="R733" s="13"/>
    </row>
    <row r="734" spans="1:18" ht="15.75" customHeight="1" x14ac:dyDescent="0.35">
      <c r="A734" s="1"/>
      <c r="B734" s="6" t="s">
        <v>14</v>
      </c>
      <c r="C734" s="6">
        <v>1185732</v>
      </c>
      <c r="D734" s="7">
        <v>44237</v>
      </c>
      <c r="E734" s="6" t="s">
        <v>46</v>
      </c>
      <c r="F734" s="6" t="s">
        <v>47</v>
      </c>
      <c r="G734" s="6" t="s">
        <v>48</v>
      </c>
      <c r="H734" s="6" t="s">
        <v>19</v>
      </c>
      <c r="I734" s="8">
        <v>0.35000000000000003</v>
      </c>
      <c r="J734" s="9">
        <v>8000</v>
      </c>
      <c r="K734" s="10">
        <f t="shared" si="4"/>
        <v>2800.0000000000005</v>
      </c>
      <c r="L734" s="10">
        <f t="shared" si="5"/>
        <v>700.00000000000011</v>
      </c>
      <c r="M734" s="11">
        <v>0.25</v>
      </c>
      <c r="O734" s="12"/>
      <c r="P734" s="17">
        <f>Data!$I734+0.05</f>
        <v>0.4</v>
      </c>
      <c r="Q734" s="12"/>
      <c r="R734" s="13"/>
    </row>
    <row r="735" spans="1:18" ht="15.75" customHeight="1" x14ac:dyDescent="0.35">
      <c r="A735" s="1"/>
      <c r="B735" s="6" t="s">
        <v>14</v>
      </c>
      <c r="C735" s="6">
        <v>1185732</v>
      </c>
      <c r="D735" s="7">
        <v>44237</v>
      </c>
      <c r="E735" s="6" t="s">
        <v>46</v>
      </c>
      <c r="F735" s="6" t="s">
        <v>47</v>
      </c>
      <c r="G735" s="6" t="s">
        <v>48</v>
      </c>
      <c r="H735" s="6" t="s">
        <v>20</v>
      </c>
      <c r="I735" s="8">
        <v>0.39999999999999997</v>
      </c>
      <c r="J735" s="9">
        <v>6750</v>
      </c>
      <c r="K735" s="10">
        <f t="shared" si="4"/>
        <v>2700</v>
      </c>
      <c r="L735" s="10">
        <f t="shared" si="5"/>
        <v>810</v>
      </c>
      <c r="M735" s="11">
        <v>0.3</v>
      </c>
      <c r="O735" s="12"/>
      <c r="P735" s="17">
        <f>Data!$I735+0.05</f>
        <v>0.44999999999999996</v>
      </c>
      <c r="Q735" s="12"/>
      <c r="R735" s="13"/>
    </row>
    <row r="736" spans="1:18" ht="15.75" customHeight="1" x14ac:dyDescent="0.35">
      <c r="A736" s="1"/>
      <c r="B736" s="6" t="s">
        <v>14</v>
      </c>
      <c r="C736" s="6">
        <v>1185732</v>
      </c>
      <c r="D736" s="7">
        <v>44237</v>
      </c>
      <c r="E736" s="6" t="s">
        <v>46</v>
      </c>
      <c r="F736" s="6" t="s">
        <v>47</v>
      </c>
      <c r="G736" s="6" t="s">
        <v>48</v>
      </c>
      <c r="H736" s="6" t="s">
        <v>21</v>
      </c>
      <c r="I736" s="8">
        <v>0.55000000000000004</v>
      </c>
      <c r="J736" s="9">
        <v>7500</v>
      </c>
      <c r="K736" s="10">
        <f t="shared" si="4"/>
        <v>4125</v>
      </c>
      <c r="L736" s="10">
        <f t="shared" si="5"/>
        <v>1443.75</v>
      </c>
      <c r="M736" s="11">
        <v>0.35</v>
      </c>
      <c r="O736" s="12"/>
      <c r="P736" s="17">
        <f>Data!$I736+0.05</f>
        <v>0.60000000000000009</v>
      </c>
      <c r="Q736" s="12"/>
      <c r="R736" s="13"/>
    </row>
    <row r="737" spans="1:18" ht="15.75" customHeight="1" x14ac:dyDescent="0.35">
      <c r="A737" s="1"/>
      <c r="B737" s="6" t="s">
        <v>14</v>
      </c>
      <c r="C737" s="6">
        <v>1185732</v>
      </c>
      <c r="D737" s="7">
        <v>44237</v>
      </c>
      <c r="E737" s="6" t="s">
        <v>46</v>
      </c>
      <c r="F737" s="6" t="s">
        <v>47</v>
      </c>
      <c r="G737" s="6" t="s">
        <v>48</v>
      </c>
      <c r="H737" s="6" t="s">
        <v>22</v>
      </c>
      <c r="I737" s="8">
        <v>0.45</v>
      </c>
      <c r="J737" s="9">
        <v>8500</v>
      </c>
      <c r="K737" s="10">
        <f t="shared" si="4"/>
        <v>3825</v>
      </c>
      <c r="L737" s="10">
        <f t="shared" si="5"/>
        <v>1912.5</v>
      </c>
      <c r="M737" s="11">
        <v>0.5</v>
      </c>
      <c r="O737" s="12"/>
      <c r="P737" s="17">
        <f>Data!$I737+0.05</f>
        <v>0.5</v>
      </c>
      <c r="Q737" s="12"/>
      <c r="R737" s="13"/>
    </row>
    <row r="738" spans="1:18" ht="15.75" customHeight="1" x14ac:dyDescent="0.35">
      <c r="A738" s="1"/>
      <c r="B738" s="6" t="s">
        <v>14</v>
      </c>
      <c r="C738" s="6">
        <v>1185732</v>
      </c>
      <c r="D738" s="7">
        <v>44263</v>
      </c>
      <c r="E738" s="6" t="s">
        <v>46</v>
      </c>
      <c r="F738" s="6" t="s">
        <v>47</v>
      </c>
      <c r="G738" s="6" t="s">
        <v>48</v>
      </c>
      <c r="H738" s="6" t="s">
        <v>17</v>
      </c>
      <c r="I738" s="8">
        <v>0.45</v>
      </c>
      <c r="J738" s="9">
        <v>10700</v>
      </c>
      <c r="K738" s="10">
        <f t="shared" si="4"/>
        <v>4815</v>
      </c>
      <c r="L738" s="10">
        <f t="shared" si="5"/>
        <v>2166.75</v>
      </c>
      <c r="M738" s="11">
        <v>0.45</v>
      </c>
      <c r="O738" s="12"/>
      <c r="P738" s="17">
        <f>Data!$I738+0.05</f>
        <v>0.5</v>
      </c>
      <c r="Q738" s="12"/>
      <c r="R738" s="13"/>
    </row>
    <row r="739" spans="1:18" ht="15.75" customHeight="1" x14ac:dyDescent="0.35">
      <c r="A739" s="1"/>
      <c r="B739" s="6" t="s">
        <v>14</v>
      </c>
      <c r="C739" s="6">
        <v>1185732</v>
      </c>
      <c r="D739" s="7">
        <v>44263</v>
      </c>
      <c r="E739" s="6" t="s">
        <v>46</v>
      </c>
      <c r="F739" s="6" t="s">
        <v>47</v>
      </c>
      <c r="G739" s="6" t="s">
        <v>48</v>
      </c>
      <c r="H739" s="6" t="s">
        <v>18</v>
      </c>
      <c r="I739" s="8">
        <v>0.45</v>
      </c>
      <c r="J739" s="9">
        <v>7500</v>
      </c>
      <c r="K739" s="10">
        <f t="shared" si="4"/>
        <v>3375</v>
      </c>
      <c r="L739" s="10">
        <f t="shared" si="5"/>
        <v>1181.25</v>
      </c>
      <c r="M739" s="11">
        <v>0.35</v>
      </c>
      <c r="O739" s="12"/>
      <c r="P739" s="17">
        <f>Data!$I739+0.05</f>
        <v>0.5</v>
      </c>
      <c r="Q739" s="12"/>
      <c r="R739" s="13"/>
    </row>
    <row r="740" spans="1:18" ht="15.75" customHeight="1" x14ac:dyDescent="0.35">
      <c r="A740" s="1"/>
      <c r="B740" s="6" t="s">
        <v>14</v>
      </c>
      <c r="C740" s="6">
        <v>1185732</v>
      </c>
      <c r="D740" s="7">
        <v>44263</v>
      </c>
      <c r="E740" s="6" t="s">
        <v>46</v>
      </c>
      <c r="F740" s="6" t="s">
        <v>47</v>
      </c>
      <c r="G740" s="6" t="s">
        <v>48</v>
      </c>
      <c r="H740" s="6" t="s">
        <v>19</v>
      </c>
      <c r="I740" s="8">
        <v>0.35000000000000003</v>
      </c>
      <c r="J740" s="9">
        <v>7750</v>
      </c>
      <c r="K740" s="10">
        <f t="shared" si="4"/>
        <v>2712.5000000000005</v>
      </c>
      <c r="L740" s="10">
        <f t="shared" si="5"/>
        <v>678.12500000000011</v>
      </c>
      <c r="M740" s="11">
        <v>0.25</v>
      </c>
      <c r="O740" s="12"/>
      <c r="P740" s="17">
        <f>Data!$I740+0.05</f>
        <v>0.4</v>
      </c>
      <c r="Q740" s="12"/>
      <c r="R740" s="13"/>
    </row>
    <row r="741" spans="1:18" ht="15.75" customHeight="1" x14ac:dyDescent="0.35">
      <c r="A741" s="1"/>
      <c r="B741" s="6" t="s">
        <v>14</v>
      </c>
      <c r="C741" s="6">
        <v>1185732</v>
      </c>
      <c r="D741" s="7">
        <v>44263</v>
      </c>
      <c r="E741" s="6" t="s">
        <v>46</v>
      </c>
      <c r="F741" s="6" t="s">
        <v>47</v>
      </c>
      <c r="G741" s="6" t="s">
        <v>48</v>
      </c>
      <c r="H741" s="6" t="s">
        <v>20</v>
      </c>
      <c r="I741" s="8">
        <v>0.39999999999999997</v>
      </c>
      <c r="J741" s="9">
        <v>6250</v>
      </c>
      <c r="K741" s="10">
        <f t="shared" si="4"/>
        <v>2500</v>
      </c>
      <c r="L741" s="10">
        <f t="shared" si="5"/>
        <v>750</v>
      </c>
      <c r="M741" s="11">
        <v>0.3</v>
      </c>
      <c r="O741" s="12"/>
      <c r="P741" s="17">
        <f>Data!$I741+0.05</f>
        <v>0.44999999999999996</v>
      </c>
      <c r="Q741" s="12"/>
      <c r="R741" s="13"/>
    </row>
    <row r="742" spans="1:18" ht="15.75" customHeight="1" x14ac:dyDescent="0.35">
      <c r="A742" s="1"/>
      <c r="B742" s="6" t="s">
        <v>14</v>
      </c>
      <c r="C742" s="6">
        <v>1185732</v>
      </c>
      <c r="D742" s="7">
        <v>44263</v>
      </c>
      <c r="E742" s="6" t="s">
        <v>46</v>
      </c>
      <c r="F742" s="6" t="s">
        <v>47</v>
      </c>
      <c r="G742" s="6" t="s">
        <v>48</v>
      </c>
      <c r="H742" s="6" t="s">
        <v>21</v>
      </c>
      <c r="I742" s="8">
        <v>0.55000000000000004</v>
      </c>
      <c r="J742" s="9">
        <v>6750</v>
      </c>
      <c r="K742" s="10">
        <f t="shared" si="4"/>
        <v>3712.5000000000005</v>
      </c>
      <c r="L742" s="10">
        <f t="shared" si="5"/>
        <v>1299.375</v>
      </c>
      <c r="M742" s="11">
        <v>0.35</v>
      </c>
      <c r="O742" s="12"/>
      <c r="P742" s="17">
        <f>Data!$I742+0.05</f>
        <v>0.60000000000000009</v>
      </c>
      <c r="Q742" s="12"/>
      <c r="R742" s="13"/>
    </row>
    <row r="743" spans="1:18" ht="15.75" customHeight="1" x14ac:dyDescent="0.35">
      <c r="A743" s="1"/>
      <c r="B743" s="6" t="s">
        <v>14</v>
      </c>
      <c r="C743" s="6">
        <v>1185732</v>
      </c>
      <c r="D743" s="7">
        <v>44263</v>
      </c>
      <c r="E743" s="6" t="s">
        <v>46</v>
      </c>
      <c r="F743" s="6" t="s">
        <v>47</v>
      </c>
      <c r="G743" s="6" t="s">
        <v>48</v>
      </c>
      <c r="H743" s="6" t="s">
        <v>22</v>
      </c>
      <c r="I743" s="8">
        <v>0.45</v>
      </c>
      <c r="J743" s="9">
        <v>7750</v>
      </c>
      <c r="K743" s="10">
        <f t="shared" si="4"/>
        <v>3487.5</v>
      </c>
      <c r="L743" s="10">
        <f t="shared" si="5"/>
        <v>1743.75</v>
      </c>
      <c r="M743" s="11">
        <v>0.5</v>
      </c>
      <c r="O743" s="12"/>
      <c r="P743" s="17">
        <f>Data!$I743+0.05</f>
        <v>0.5</v>
      </c>
      <c r="Q743" s="12"/>
      <c r="R743" s="13"/>
    </row>
    <row r="744" spans="1:18" ht="15.75" customHeight="1" x14ac:dyDescent="0.35">
      <c r="A744" s="1"/>
      <c r="B744" s="6" t="s">
        <v>14</v>
      </c>
      <c r="C744" s="6">
        <v>1185732</v>
      </c>
      <c r="D744" s="7">
        <v>44295</v>
      </c>
      <c r="E744" s="6" t="s">
        <v>46</v>
      </c>
      <c r="F744" s="6" t="s">
        <v>47</v>
      </c>
      <c r="G744" s="6" t="s">
        <v>48</v>
      </c>
      <c r="H744" s="6" t="s">
        <v>17</v>
      </c>
      <c r="I744" s="8">
        <v>0.45</v>
      </c>
      <c r="J744" s="9">
        <v>10250</v>
      </c>
      <c r="K744" s="10">
        <f t="shared" si="4"/>
        <v>4612.5</v>
      </c>
      <c r="L744" s="10">
        <f t="shared" si="5"/>
        <v>2075.625</v>
      </c>
      <c r="M744" s="11">
        <v>0.45</v>
      </c>
      <c r="O744" s="12"/>
      <c r="P744" s="17">
        <f>Data!$I744+0.05</f>
        <v>0.5</v>
      </c>
      <c r="Q744" s="12"/>
      <c r="R744" s="13"/>
    </row>
    <row r="745" spans="1:18" ht="15.75" customHeight="1" x14ac:dyDescent="0.35">
      <c r="A745" s="1"/>
      <c r="B745" s="6" t="s">
        <v>14</v>
      </c>
      <c r="C745" s="6">
        <v>1185732</v>
      </c>
      <c r="D745" s="7">
        <v>44295</v>
      </c>
      <c r="E745" s="6" t="s">
        <v>46</v>
      </c>
      <c r="F745" s="6" t="s">
        <v>47</v>
      </c>
      <c r="G745" s="6" t="s">
        <v>48</v>
      </c>
      <c r="H745" s="6" t="s">
        <v>18</v>
      </c>
      <c r="I745" s="8">
        <v>0.45</v>
      </c>
      <c r="J745" s="9">
        <v>7250</v>
      </c>
      <c r="K745" s="10">
        <f t="shared" si="4"/>
        <v>3262.5</v>
      </c>
      <c r="L745" s="10">
        <f t="shared" si="5"/>
        <v>1141.875</v>
      </c>
      <c r="M745" s="11">
        <v>0.35</v>
      </c>
      <c r="O745" s="12"/>
      <c r="P745" s="17">
        <f>Data!$I745+0.05</f>
        <v>0.5</v>
      </c>
      <c r="Q745" s="12"/>
      <c r="R745" s="13"/>
    </row>
    <row r="746" spans="1:18" ht="15.75" customHeight="1" x14ac:dyDescent="0.35">
      <c r="A746" s="1"/>
      <c r="B746" s="6" t="s">
        <v>14</v>
      </c>
      <c r="C746" s="6">
        <v>1185732</v>
      </c>
      <c r="D746" s="7">
        <v>44295</v>
      </c>
      <c r="E746" s="6" t="s">
        <v>46</v>
      </c>
      <c r="F746" s="6" t="s">
        <v>47</v>
      </c>
      <c r="G746" s="6" t="s">
        <v>48</v>
      </c>
      <c r="H746" s="6" t="s">
        <v>19</v>
      </c>
      <c r="I746" s="8">
        <v>0.35000000000000003</v>
      </c>
      <c r="J746" s="9">
        <v>7250</v>
      </c>
      <c r="K746" s="10">
        <f t="shared" si="4"/>
        <v>2537.5000000000005</v>
      </c>
      <c r="L746" s="10">
        <f t="shared" si="5"/>
        <v>634.37500000000011</v>
      </c>
      <c r="M746" s="11">
        <v>0.25</v>
      </c>
      <c r="O746" s="12"/>
      <c r="P746" s="17">
        <f>Data!$I746+0.05</f>
        <v>0.4</v>
      </c>
      <c r="Q746" s="12"/>
      <c r="R746" s="13"/>
    </row>
    <row r="747" spans="1:18" ht="15.75" customHeight="1" x14ac:dyDescent="0.35">
      <c r="A747" s="1"/>
      <c r="B747" s="6" t="s">
        <v>14</v>
      </c>
      <c r="C747" s="6">
        <v>1185732</v>
      </c>
      <c r="D747" s="7">
        <v>44295</v>
      </c>
      <c r="E747" s="6" t="s">
        <v>46</v>
      </c>
      <c r="F747" s="6" t="s">
        <v>47</v>
      </c>
      <c r="G747" s="6" t="s">
        <v>48</v>
      </c>
      <c r="H747" s="6" t="s">
        <v>20</v>
      </c>
      <c r="I747" s="8">
        <v>0.39999999999999997</v>
      </c>
      <c r="J747" s="9">
        <v>6500</v>
      </c>
      <c r="K747" s="10">
        <f t="shared" si="4"/>
        <v>2600</v>
      </c>
      <c r="L747" s="10">
        <f t="shared" si="5"/>
        <v>780</v>
      </c>
      <c r="M747" s="11">
        <v>0.3</v>
      </c>
      <c r="O747" s="12"/>
      <c r="P747" s="17">
        <f>Data!$I747+0.05</f>
        <v>0.44999999999999996</v>
      </c>
      <c r="Q747" s="12"/>
      <c r="R747" s="13"/>
    </row>
    <row r="748" spans="1:18" ht="15.75" customHeight="1" x14ac:dyDescent="0.35">
      <c r="A748" s="1"/>
      <c r="B748" s="6" t="s">
        <v>14</v>
      </c>
      <c r="C748" s="6">
        <v>1185732</v>
      </c>
      <c r="D748" s="7">
        <v>44295</v>
      </c>
      <c r="E748" s="6" t="s">
        <v>46</v>
      </c>
      <c r="F748" s="6" t="s">
        <v>47</v>
      </c>
      <c r="G748" s="6" t="s">
        <v>48</v>
      </c>
      <c r="H748" s="6" t="s">
        <v>21</v>
      </c>
      <c r="I748" s="8">
        <v>0.55000000000000004</v>
      </c>
      <c r="J748" s="9">
        <v>6750</v>
      </c>
      <c r="K748" s="10">
        <f t="shared" si="4"/>
        <v>3712.5000000000005</v>
      </c>
      <c r="L748" s="10">
        <f t="shared" si="5"/>
        <v>1299.375</v>
      </c>
      <c r="M748" s="11">
        <v>0.35</v>
      </c>
      <c r="O748" s="12"/>
      <c r="P748" s="17">
        <f>Data!$I748+0.05</f>
        <v>0.60000000000000009</v>
      </c>
      <c r="Q748" s="12"/>
      <c r="R748" s="13"/>
    </row>
    <row r="749" spans="1:18" ht="15.75" customHeight="1" x14ac:dyDescent="0.35">
      <c r="A749" s="1"/>
      <c r="B749" s="6" t="s">
        <v>14</v>
      </c>
      <c r="C749" s="6">
        <v>1185732</v>
      </c>
      <c r="D749" s="7">
        <v>44295</v>
      </c>
      <c r="E749" s="6" t="s">
        <v>46</v>
      </c>
      <c r="F749" s="6" t="s">
        <v>47</v>
      </c>
      <c r="G749" s="6" t="s">
        <v>48</v>
      </c>
      <c r="H749" s="6" t="s">
        <v>22</v>
      </c>
      <c r="I749" s="8">
        <v>0.45</v>
      </c>
      <c r="J749" s="9">
        <v>8000</v>
      </c>
      <c r="K749" s="10">
        <f t="shared" si="4"/>
        <v>3600</v>
      </c>
      <c r="L749" s="10">
        <f t="shared" si="5"/>
        <v>1800</v>
      </c>
      <c r="M749" s="11">
        <v>0.5</v>
      </c>
      <c r="O749" s="12"/>
      <c r="P749" s="17">
        <f>Data!$I749+0.05</f>
        <v>0.5</v>
      </c>
      <c r="Q749" s="12"/>
      <c r="R749" s="13"/>
    </row>
    <row r="750" spans="1:18" ht="15.75" customHeight="1" x14ac:dyDescent="0.35">
      <c r="A750" s="1"/>
      <c r="B750" s="6" t="s">
        <v>14</v>
      </c>
      <c r="C750" s="6">
        <v>1185732</v>
      </c>
      <c r="D750" s="7">
        <v>44324</v>
      </c>
      <c r="E750" s="6" t="s">
        <v>46</v>
      </c>
      <c r="F750" s="6" t="s">
        <v>47</v>
      </c>
      <c r="G750" s="6" t="s">
        <v>48</v>
      </c>
      <c r="H750" s="6" t="s">
        <v>17</v>
      </c>
      <c r="I750" s="8">
        <v>0.55000000000000004</v>
      </c>
      <c r="J750" s="9">
        <v>10700</v>
      </c>
      <c r="K750" s="10">
        <f t="shared" si="4"/>
        <v>5885.0000000000009</v>
      </c>
      <c r="L750" s="10">
        <f t="shared" si="5"/>
        <v>2648.2500000000005</v>
      </c>
      <c r="M750" s="11">
        <v>0.45</v>
      </c>
      <c r="O750" s="12"/>
      <c r="P750" s="17">
        <f>Data!$I750+0.05</f>
        <v>0.60000000000000009</v>
      </c>
      <c r="Q750" s="12"/>
      <c r="R750" s="13"/>
    </row>
    <row r="751" spans="1:18" ht="15.75" customHeight="1" x14ac:dyDescent="0.35">
      <c r="A751" s="1"/>
      <c r="B751" s="6" t="s">
        <v>14</v>
      </c>
      <c r="C751" s="6">
        <v>1185732</v>
      </c>
      <c r="D751" s="7">
        <v>44324</v>
      </c>
      <c r="E751" s="6" t="s">
        <v>46</v>
      </c>
      <c r="F751" s="6" t="s">
        <v>47</v>
      </c>
      <c r="G751" s="6" t="s">
        <v>48</v>
      </c>
      <c r="H751" s="6" t="s">
        <v>18</v>
      </c>
      <c r="I751" s="8">
        <v>0.55000000000000004</v>
      </c>
      <c r="J751" s="9">
        <v>7750</v>
      </c>
      <c r="K751" s="10">
        <f t="shared" si="4"/>
        <v>4262.5</v>
      </c>
      <c r="L751" s="10">
        <f t="shared" si="5"/>
        <v>1491.875</v>
      </c>
      <c r="M751" s="11">
        <v>0.35</v>
      </c>
      <c r="O751" s="12"/>
      <c r="P751" s="17">
        <f>Data!$I751+0.05</f>
        <v>0.60000000000000009</v>
      </c>
      <c r="Q751" s="12"/>
      <c r="R751" s="13"/>
    </row>
    <row r="752" spans="1:18" ht="15.75" customHeight="1" x14ac:dyDescent="0.35">
      <c r="A752" s="1"/>
      <c r="B752" s="6" t="s">
        <v>14</v>
      </c>
      <c r="C752" s="6">
        <v>1185732</v>
      </c>
      <c r="D752" s="7">
        <v>44324</v>
      </c>
      <c r="E752" s="6" t="s">
        <v>46</v>
      </c>
      <c r="F752" s="6" t="s">
        <v>47</v>
      </c>
      <c r="G752" s="6" t="s">
        <v>48</v>
      </c>
      <c r="H752" s="6" t="s">
        <v>19</v>
      </c>
      <c r="I752" s="8">
        <v>0.5</v>
      </c>
      <c r="J752" s="9">
        <v>7500</v>
      </c>
      <c r="K752" s="10">
        <f t="shared" si="4"/>
        <v>3750</v>
      </c>
      <c r="L752" s="10">
        <f t="shared" si="5"/>
        <v>937.5</v>
      </c>
      <c r="M752" s="11">
        <v>0.25</v>
      </c>
      <c r="O752" s="12"/>
      <c r="P752" s="17">
        <f>Data!$I752+0.05</f>
        <v>0.55000000000000004</v>
      </c>
      <c r="Q752" s="12"/>
      <c r="R752" s="13"/>
    </row>
    <row r="753" spans="1:18" ht="15.75" customHeight="1" x14ac:dyDescent="0.35">
      <c r="A753" s="1"/>
      <c r="B753" s="6" t="s">
        <v>14</v>
      </c>
      <c r="C753" s="6">
        <v>1185732</v>
      </c>
      <c r="D753" s="7">
        <v>44324</v>
      </c>
      <c r="E753" s="6" t="s">
        <v>46</v>
      </c>
      <c r="F753" s="6" t="s">
        <v>47</v>
      </c>
      <c r="G753" s="6" t="s">
        <v>48</v>
      </c>
      <c r="H753" s="6" t="s">
        <v>20</v>
      </c>
      <c r="I753" s="8">
        <v>0.5</v>
      </c>
      <c r="J753" s="9">
        <v>7000</v>
      </c>
      <c r="K753" s="10">
        <f t="shared" si="4"/>
        <v>3500</v>
      </c>
      <c r="L753" s="10">
        <f t="shared" si="5"/>
        <v>1050</v>
      </c>
      <c r="M753" s="11">
        <v>0.3</v>
      </c>
      <c r="O753" s="12"/>
      <c r="P753" s="17">
        <f>Data!$I753+0.05</f>
        <v>0.55000000000000004</v>
      </c>
      <c r="Q753" s="12"/>
      <c r="R753" s="13"/>
    </row>
    <row r="754" spans="1:18" ht="15.75" customHeight="1" x14ac:dyDescent="0.35">
      <c r="A754" s="1"/>
      <c r="B754" s="6" t="s">
        <v>14</v>
      </c>
      <c r="C754" s="6">
        <v>1185732</v>
      </c>
      <c r="D754" s="7">
        <v>44324</v>
      </c>
      <c r="E754" s="6" t="s">
        <v>46</v>
      </c>
      <c r="F754" s="6" t="s">
        <v>47</v>
      </c>
      <c r="G754" s="6" t="s">
        <v>48</v>
      </c>
      <c r="H754" s="6" t="s">
        <v>21</v>
      </c>
      <c r="I754" s="8">
        <v>0.6</v>
      </c>
      <c r="J754" s="9">
        <v>7250</v>
      </c>
      <c r="K754" s="10">
        <f t="shared" si="4"/>
        <v>4350</v>
      </c>
      <c r="L754" s="10">
        <f t="shared" si="5"/>
        <v>1522.5</v>
      </c>
      <c r="M754" s="11">
        <v>0.35</v>
      </c>
      <c r="O754" s="12"/>
      <c r="P754" s="17">
        <f>Data!$I754+0.05</f>
        <v>0.65</v>
      </c>
      <c r="Q754" s="12"/>
      <c r="R754" s="13"/>
    </row>
    <row r="755" spans="1:18" ht="15.75" customHeight="1" x14ac:dyDescent="0.35">
      <c r="A755" s="1"/>
      <c r="B755" s="6" t="s">
        <v>14</v>
      </c>
      <c r="C755" s="6">
        <v>1185732</v>
      </c>
      <c r="D755" s="7">
        <v>44324</v>
      </c>
      <c r="E755" s="6" t="s">
        <v>46</v>
      </c>
      <c r="F755" s="6" t="s">
        <v>47</v>
      </c>
      <c r="G755" s="6" t="s">
        <v>48</v>
      </c>
      <c r="H755" s="6" t="s">
        <v>22</v>
      </c>
      <c r="I755" s="8">
        <v>0.65</v>
      </c>
      <c r="J755" s="9">
        <v>8250</v>
      </c>
      <c r="K755" s="10">
        <f t="shared" si="4"/>
        <v>5362.5</v>
      </c>
      <c r="L755" s="10">
        <f t="shared" si="5"/>
        <v>2681.25</v>
      </c>
      <c r="M755" s="11">
        <v>0.5</v>
      </c>
      <c r="O755" s="12"/>
      <c r="P755" s="17">
        <f>Data!$I755+0.05</f>
        <v>0.70000000000000007</v>
      </c>
      <c r="Q755" s="12"/>
      <c r="R755" s="13"/>
    </row>
    <row r="756" spans="1:18" ht="15.75" customHeight="1" x14ac:dyDescent="0.35">
      <c r="A756" s="1"/>
      <c r="B756" s="6" t="s">
        <v>14</v>
      </c>
      <c r="C756" s="6">
        <v>1185732</v>
      </c>
      <c r="D756" s="7">
        <v>44357</v>
      </c>
      <c r="E756" s="6" t="s">
        <v>46</v>
      </c>
      <c r="F756" s="6" t="s">
        <v>47</v>
      </c>
      <c r="G756" s="6" t="s">
        <v>48</v>
      </c>
      <c r="H756" s="6" t="s">
        <v>17</v>
      </c>
      <c r="I756" s="8">
        <v>0.6</v>
      </c>
      <c r="J756" s="9">
        <v>10750</v>
      </c>
      <c r="K756" s="10">
        <f t="shared" si="4"/>
        <v>6450</v>
      </c>
      <c r="L756" s="10">
        <f t="shared" si="5"/>
        <v>2902.5</v>
      </c>
      <c r="M756" s="11">
        <v>0.45</v>
      </c>
      <c r="O756" s="12"/>
      <c r="P756" s="17">
        <f>Data!$I756+0.05</f>
        <v>0.65</v>
      </c>
      <c r="Q756" s="12"/>
      <c r="R756" s="13"/>
    </row>
    <row r="757" spans="1:18" ht="15.75" customHeight="1" x14ac:dyDescent="0.35">
      <c r="A757" s="1"/>
      <c r="B757" s="6" t="s">
        <v>14</v>
      </c>
      <c r="C757" s="6">
        <v>1185732</v>
      </c>
      <c r="D757" s="7">
        <v>44357</v>
      </c>
      <c r="E757" s="6" t="s">
        <v>46</v>
      </c>
      <c r="F757" s="6" t="s">
        <v>47</v>
      </c>
      <c r="G757" s="6" t="s">
        <v>48</v>
      </c>
      <c r="H757" s="6" t="s">
        <v>18</v>
      </c>
      <c r="I757" s="8">
        <v>0.55000000000000004</v>
      </c>
      <c r="J757" s="9">
        <v>8250</v>
      </c>
      <c r="K757" s="10">
        <f t="shared" si="4"/>
        <v>4537.5</v>
      </c>
      <c r="L757" s="10">
        <f t="shared" si="5"/>
        <v>1588.125</v>
      </c>
      <c r="M757" s="11">
        <v>0.35</v>
      </c>
      <c r="O757" s="12"/>
      <c r="P757" s="17">
        <f>Data!$I757+0.05</f>
        <v>0.60000000000000009</v>
      </c>
      <c r="Q757" s="12"/>
      <c r="R757" s="13"/>
    </row>
    <row r="758" spans="1:18" ht="15.75" customHeight="1" x14ac:dyDescent="0.35">
      <c r="A758" s="1"/>
      <c r="B758" s="6" t="s">
        <v>14</v>
      </c>
      <c r="C758" s="6">
        <v>1185732</v>
      </c>
      <c r="D758" s="7">
        <v>44357</v>
      </c>
      <c r="E758" s="6" t="s">
        <v>46</v>
      </c>
      <c r="F758" s="6" t="s">
        <v>47</v>
      </c>
      <c r="G758" s="6" t="s">
        <v>48</v>
      </c>
      <c r="H758" s="6" t="s">
        <v>19</v>
      </c>
      <c r="I758" s="8">
        <v>0.5</v>
      </c>
      <c r="J758" s="9">
        <v>8000</v>
      </c>
      <c r="K758" s="10">
        <f t="shared" si="4"/>
        <v>4000</v>
      </c>
      <c r="L758" s="10">
        <f t="shared" si="5"/>
        <v>1000</v>
      </c>
      <c r="M758" s="11">
        <v>0.25</v>
      </c>
      <c r="O758" s="12"/>
      <c r="P758" s="17">
        <f>Data!$I758+0.05</f>
        <v>0.55000000000000004</v>
      </c>
      <c r="Q758" s="12"/>
      <c r="R758" s="13"/>
    </row>
    <row r="759" spans="1:18" ht="15.75" customHeight="1" x14ac:dyDescent="0.35">
      <c r="A759" s="1"/>
      <c r="B759" s="6" t="s">
        <v>14</v>
      </c>
      <c r="C759" s="6">
        <v>1185732</v>
      </c>
      <c r="D759" s="7">
        <v>44357</v>
      </c>
      <c r="E759" s="6" t="s">
        <v>46</v>
      </c>
      <c r="F759" s="6" t="s">
        <v>47</v>
      </c>
      <c r="G759" s="6" t="s">
        <v>48</v>
      </c>
      <c r="H759" s="6" t="s">
        <v>20</v>
      </c>
      <c r="I759" s="8">
        <v>0.5</v>
      </c>
      <c r="J759" s="9">
        <v>7750</v>
      </c>
      <c r="K759" s="10">
        <f t="shared" si="4"/>
        <v>3875</v>
      </c>
      <c r="L759" s="10">
        <f t="shared" si="5"/>
        <v>1162.5</v>
      </c>
      <c r="M759" s="11">
        <v>0.3</v>
      </c>
      <c r="O759" s="12"/>
      <c r="P759" s="17">
        <f>Data!$I759+0.05</f>
        <v>0.55000000000000004</v>
      </c>
      <c r="Q759" s="12"/>
      <c r="R759" s="13"/>
    </row>
    <row r="760" spans="1:18" ht="15.75" customHeight="1" x14ac:dyDescent="0.35">
      <c r="A760" s="1"/>
      <c r="B760" s="6" t="s">
        <v>14</v>
      </c>
      <c r="C760" s="6">
        <v>1185732</v>
      </c>
      <c r="D760" s="7">
        <v>44357</v>
      </c>
      <c r="E760" s="6" t="s">
        <v>46</v>
      </c>
      <c r="F760" s="6" t="s">
        <v>47</v>
      </c>
      <c r="G760" s="6" t="s">
        <v>48</v>
      </c>
      <c r="H760" s="6" t="s">
        <v>21</v>
      </c>
      <c r="I760" s="8">
        <v>0.65</v>
      </c>
      <c r="J760" s="9">
        <v>7750</v>
      </c>
      <c r="K760" s="10">
        <f t="shared" si="4"/>
        <v>5037.5</v>
      </c>
      <c r="L760" s="10">
        <f t="shared" si="5"/>
        <v>1763.125</v>
      </c>
      <c r="M760" s="11">
        <v>0.35</v>
      </c>
      <c r="O760" s="12"/>
      <c r="P760" s="17">
        <f>Data!$I760+0.05</f>
        <v>0.70000000000000007</v>
      </c>
      <c r="Q760" s="12"/>
      <c r="R760" s="13"/>
    </row>
    <row r="761" spans="1:18" ht="15.75" customHeight="1" x14ac:dyDescent="0.35">
      <c r="A761" s="1"/>
      <c r="B761" s="6" t="s">
        <v>14</v>
      </c>
      <c r="C761" s="6">
        <v>1185732</v>
      </c>
      <c r="D761" s="7">
        <v>44357</v>
      </c>
      <c r="E761" s="6" t="s">
        <v>46</v>
      </c>
      <c r="F761" s="6" t="s">
        <v>47</v>
      </c>
      <c r="G761" s="6" t="s">
        <v>48</v>
      </c>
      <c r="H761" s="6" t="s">
        <v>22</v>
      </c>
      <c r="I761" s="8">
        <v>0.70000000000000007</v>
      </c>
      <c r="J761" s="9">
        <v>9250</v>
      </c>
      <c r="K761" s="10">
        <f t="shared" si="4"/>
        <v>6475.0000000000009</v>
      </c>
      <c r="L761" s="10">
        <f t="shared" si="5"/>
        <v>3237.5000000000005</v>
      </c>
      <c r="M761" s="11">
        <v>0.5</v>
      </c>
      <c r="O761" s="12"/>
      <c r="P761" s="17">
        <f>Data!$I761+0.05</f>
        <v>0.75000000000000011</v>
      </c>
      <c r="Q761" s="12"/>
      <c r="R761" s="13"/>
    </row>
    <row r="762" spans="1:18" ht="15.75" customHeight="1" x14ac:dyDescent="0.35">
      <c r="A762" s="1"/>
      <c r="B762" s="6" t="s">
        <v>14</v>
      </c>
      <c r="C762" s="6">
        <v>1185732</v>
      </c>
      <c r="D762" s="7">
        <v>44385</v>
      </c>
      <c r="E762" s="6" t="s">
        <v>46</v>
      </c>
      <c r="F762" s="6" t="s">
        <v>47</v>
      </c>
      <c r="G762" s="6" t="s">
        <v>48</v>
      </c>
      <c r="H762" s="6" t="s">
        <v>17</v>
      </c>
      <c r="I762" s="8">
        <v>0.65</v>
      </c>
      <c r="J762" s="9">
        <v>11500</v>
      </c>
      <c r="K762" s="10">
        <f t="shared" si="4"/>
        <v>7475</v>
      </c>
      <c r="L762" s="10">
        <f t="shared" si="5"/>
        <v>3363.75</v>
      </c>
      <c r="M762" s="11">
        <v>0.45</v>
      </c>
      <c r="O762" s="12"/>
      <c r="P762" s="17">
        <f>Data!$I762+0.05</f>
        <v>0.70000000000000007</v>
      </c>
      <c r="Q762" s="12"/>
      <c r="R762" s="13"/>
    </row>
    <row r="763" spans="1:18" ht="15.75" customHeight="1" x14ac:dyDescent="0.35">
      <c r="A763" s="1"/>
      <c r="B763" s="6" t="s">
        <v>14</v>
      </c>
      <c r="C763" s="6">
        <v>1185732</v>
      </c>
      <c r="D763" s="7">
        <v>44385</v>
      </c>
      <c r="E763" s="6" t="s">
        <v>46</v>
      </c>
      <c r="F763" s="6" t="s">
        <v>47</v>
      </c>
      <c r="G763" s="6" t="s">
        <v>48</v>
      </c>
      <c r="H763" s="6" t="s">
        <v>18</v>
      </c>
      <c r="I763" s="8">
        <v>0.60000000000000009</v>
      </c>
      <c r="J763" s="9">
        <v>9000</v>
      </c>
      <c r="K763" s="10">
        <f t="shared" si="4"/>
        <v>5400.0000000000009</v>
      </c>
      <c r="L763" s="10">
        <f t="shared" si="5"/>
        <v>1890.0000000000002</v>
      </c>
      <c r="M763" s="11">
        <v>0.35</v>
      </c>
      <c r="O763" s="12"/>
      <c r="P763" s="17">
        <f>Data!$I763+0.05</f>
        <v>0.65000000000000013</v>
      </c>
      <c r="Q763" s="12"/>
      <c r="R763" s="13"/>
    </row>
    <row r="764" spans="1:18" ht="15.75" customHeight="1" x14ac:dyDescent="0.35">
      <c r="A764" s="1"/>
      <c r="B764" s="6" t="s">
        <v>14</v>
      </c>
      <c r="C764" s="6">
        <v>1185732</v>
      </c>
      <c r="D764" s="7">
        <v>44385</v>
      </c>
      <c r="E764" s="6" t="s">
        <v>46</v>
      </c>
      <c r="F764" s="6" t="s">
        <v>47</v>
      </c>
      <c r="G764" s="6" t="s">
        <v>48</v>
      </c>
      <c r="H764" s="6" t="s">
        <v>19</v>
      </c>
      <c r="I764" s="8">
        <v>0.55000000000000004</v>
      </c>
      <c r="J764" s="9">
        <v>8250</v>
      </c>
      <c r="K764" s="10">
        <f t="shared" si="4"/>
        <v>4537.5</v>
      </c>
      <c r="L764" s="10">
        <f t="shared" si="5"/>
        <v>1134.375</v>
      </c>
      <c r="M764" s="11">
        <v>0.25</v>
      </c>
      <c r="O764" s="12"/>
      <c r="P764" s="17">
        <f>Data!$I764+0.05</f>
        <v>0.60000000000000009</v>
      </c>
      <c r="Q764" s="12"/>
      <c r="R764" s="13"/>
    </row>
    <row r="765" spans="1:18" ht="15.75" customHeight="1" x14ac:dyDescent="0.35">
      <c r="A765" s="1"/>
      <c r="B765" s="6" t="s">
        <v>14</v>
      </c>
      <c r="C765" s="6">
        <v>1185732</v>
      </c>
      <c r="D765" s="7">
        <v>44385</v>
      </c>
      <c r="E765" s="6" t="s">
        <v>46</v>
      </c>
      <c r="F765" s="6" t="s">
        <v>47</v>
      </c>
      <c r="G765" s="6" t="s">
        <v>48</v>
      </c>
      <c r="H765" s="6" t="s">
        <v>20</v>
      </c>
      <c r="I765" s="8">
        <v>0.55000000000000004</v>
      </c>
      <c r="J765" s="9">
        <v>7750</v>
      </c>
      <c r="K765" s="10">
        <f t="shared" si="4"/>
        <v>4262.5</v>
      </c>
      <c r="L765" s="10">
        <f t="shared" si="5"/>
        <v>1278.75</v>
      </c>
      <c r="M765" s="11">
        <v>0.3</v>
      </c>
      <c r="O765" s="12"/>
      <c r="P765" s="17">
        <f>Data!$I765+0.05</f>
        <v>0.60000000000000009</v>
      </c>
      <c r="Q765" s="12"/>
      <c r="R765" s="13"/>
    </row>
    <row r="766" spans="1:18" ht="15.75" customHeight="1" x14ac:dyDescent="0.35">
      <c r="A766" s="1"/>
      <c r="B766" s="6" t="s">
        <v>14</v>
      </c>
      <c r="C766" s="6">
        <v>1185732</v>
      </c>
      <c r="D766" s="7">
        <v>44385</v>
      </c>
      <c r="E766" s="6" t="s">
        <v>46</v>
      </c>
      <c r="F766" s="6" t="s">
        <v>47</v>
      </c>
      <c r="G766" s="6" t="s">
        <v>48</v>
      </c>
      <c r="H766" s="6" t="s">
        <v>21</v>
      </c>
      <c r="I766" s="8">
        <v>0.65</v>
      </c>
      <c r="J766" s="9">
        <v>8000</v>
      </c>
      <c r="K766" s="10">
        <f t="shared" si="4"/>
        <v>5200</v>
      </c>
      <c r="L766" s="10">
        <f t="shared" si="5"/>
        <v>1819.9999999999998</v>
      </c>
      <c r="M766" s="11">
        <v>0.35</v>
      </c>
      <c r="O766" s="12"/>
      <c r="P766" s="17">
        <f>Data!$I766+0.05</f>
        <v>0.70000000000000007</v>
      </c>
      <c r="Q766" s="12"/>
      <c r="R766" s="13"/>
    </row>
    <row r="767" spans="1:18" ht="15.75" customHeight="1" x14ac:dyDescent="0.35">
      <c r="A767" s="1"/>
      <c r="B767" s="6" t="s">
        <v>14</v>
      </c>
      <c r="C767" s="6">
        <v>1185732</v>
      </c>
      <c r="D767" s="7">
        <v>44385</v>
      </c>
      <c r="E767" s="6" t="s">
        <v>46</v>
      </c>
      <c r="F767" s="6" t="s">
        <v>47</v>
      </c>
      <c r="G767" s="6" t="s">
        <v>48</v>
      </c>
      <c r="H767" s="6" t="s">
        <v>22</v>
      </c>
      <c r="I767" s="8">
        <v>0.70000000000000007</v>
      </c>
      <c r="J767" s="9">
        <v>9750</v>
      </c>
      <c r="K767" s="10">
        <f t="shared" si="4"/>
        <v>6825.0000000000009</v>
      </c>
      <c r="L767" s="10">
        <f t="shared" si="5"/>
        <v>3412.5000000000005</v>
      </c>
      <c r="M767" s="11">
        <v>0.5</v>
      </c>
      <c r="O767" s="12"/>
      <c r="P767" s="17">
        <f>Data!$I767+0.05</f>
        <v>0.75000000000000011</v>
      </c>
      <c r="Q767" s="12"/>
      <c r="R767" s="13"/>
    </row>
    <row r="768" spans="1:18" ht="15.75" customHeight="1" x14ac:dyDescent="0.35">
      <c r="A768" s="1"/>
      <c r="B768" s="6" t="s">
        <v>14</v>
      </c>
      <c r="C768" s="6">
        <v>1185732</v>
      </c>
      <c r="D768" s="7">
        <v>44417</v>
      </c>
      <c r="E768" s="6" t="s">
        <v>46</v>
      </c>
      <c r="F768" s="6" t="s">
        <v>47</v>
      </c>
      <c r="G768" s="6" t="s">
        <v>48</v>
      </c>
      <c r="H768" s="6" t="s">
        <v>17</v>
      </c>
      <c r="I768" s="8">
        <v>0.65</v>
      </c>
      <c r="J768" s="9">
        <v>11250</v>
      </c>
      <c r="K768" s="10">
        <f t="shared" si="4"/>
        <v>7312.5</v>
      </c>
      <c r="L768" s="10">
        <f t="shared" si="5"/>
        <v>3290.625</v>
      </c>
      <c r="M768" s="11">
        <v>0.45</v>
      </c>
      <c r="O768" s="12"/>
      <c r="P768" s="17">
        <f>Data!$I768+0.05</f>
        <v>0.70000000000000007</v>
      </c>
      <c r="Q768" s="12"/>
      <c r="R768" s="13"/>
    </row>
    <row r="769" spans="1:18" ht="15.75" customHeight="1" x14ac:dyDescent="0.35">
      <c r="A769" s="1"/>
      <c r="B769" s="6" t="s">
        <v>14</v>
      </c>
      <c r="C769" s="6">
        <v>1185732</v>
      </c>
      <c r="D769" s="7">
        <v>44417</v>
      </c>
      <c r="E769" s="6" t="s">
        <v>46</v>
      </c>
      <c r="F769" s="6" t="s">
        <v>47</v>
      </c>
      <c r="G769" s="6" t="s">
        <v>48</v>
      </c>
      <c r="H769" s="6" t="s">
        <v>18</v>
      </c>
      <c r="I769" s="8">
        <v>0.60000000000000009</v>
      </c>
      <c r="J769" s="9">
        <v>9000</v>
      </c>
      <c r="K769" s="10">
        <f t="shared" si="4"/>
        <v>5400.0000000000009</v>
      </c>
      <c r="L769" s="10">
        <f t="shared" si="5"/>
        <v>1890.0000000000002</v>
      </c>
      <c r="M769" s="11">
        <v>0.35</v>
      </c>
      <c r="O769" s="12"/>
      <c r="P769" s="17">
        <f>Data!$I769+0.05</f>
        <v>0.65000000000000013</v>
      </c>
      <c r="Q769" s="12"/>
      <c r="R769" s="13"/>
    </row>
    <row r="770" spans="1:18" ht="15.75" customHeight="1" x14ac:dyDescent="0.35">
      <c r="A770" s="1"/>
      <c r="B770" s="6" t="s">
        <v>14</v>
      </c>
      <c r="C770" s="6">
        <v>1185732</v>
      </c>
      <c r="D770" s="7">
        <v>44417</v>
      </c>
      <c r="E770" s="6" t="s">
        <v>46</v>
      </c>
      <c r="F770" s="6" t="s">
        <v>47</v>
      </c>
      <c r="G770" s="6" t="s">
        <v>48</v>
      </c>
      <c r="H770" s="6" t="s">
        <v>19</v>
      </c>
      <c r="I770" s="8">
        <v>0.55000000000000004</v>
      </c>
      <c r="J770" s="9">
        <v>8250</v>
      </c>
      <c r="K770" s="10">
        <f t="shared" si="4"/>
        <v>4537.5</v>
      </c>
      <c r="L770" s="10">
        <f t="shared" si="5"/>
        <v>1134.375</v>
      </c>
      <c r="M770" s="11">
        <v>0.25</v>
      </c>
      <c r="O770" s="12"/>
      <c r="P770" s="17">
        <f>Data!$I770+0.05</f>
        <v>0.60000000000000009</v>
      </c>
      <c r="Q770" s="12"/>
      <c r="R770" s="13"/>
    </row>
    <row r="771" spans="1:18" ht="15.75" customHeight="1" x14ac:dyDescent="0.35">
      <c r="A771" s="1"/>
      <c r="B771" s="6" t="s">
        <v>14</v>
      </c>
      <c r="C771" s="6">
        <v>1185732</v>
      </c>
      <c r="D771" s="7">
        <v>44417</v>
      </c>
      <c r="E771" s="6" t="s">
        <v>46</v>
      </c>
      <c r="F771" s="6" t="s">
        <v>47</v>
      </c>
      <c r="G771" s="6" t="s">
        <v>48</v>
      </c>
      <c r="H771" s="6" t="s">
        <v>20</v>
      </c>
      <c r="I771" s="8">
        <v>0.45</v>
      </c>
      <c r="J771" s="9">
        <v>7750</v>
      </c>
      <c r="K771" s="10">
        <f t="shared" ref="K771:K1025" si="6">I771*J771</f>
        <v>3487.5</v>
      </c>
      <c r="L771" s="10">
        <f t="shared" ref="L771:L1025" si="7">K771*M771</f>
        <v>1046.25</v>
      </c>
      <c r="M771" s="11">
        <v>0.3</v>
      </c>
      <c r="O771" s="12"/>
      <c r="P771" s="17">
        <f>Data!$I771+0.05</f>
        <v>0.5</v>
      </c>
      <c r="Q771" s="12"/>
      <c r="R771" s="13"/>
    </row>
    <row r="772" spans="1:18" ht="15.75" customHeight="1" x14ac:dyDescent="0.35">
      <c r="A772" s="1"/>
      <c r="B772" s="6" t="s">
        <v>14</v>
      </c>
      <c r="C772" s="6">
        <v>1185732</v>
      </c>
      <c r="D772" s="7">
        <v>44417</v>
      </c>
      <c r="E772" s="6" t="s">
        <v>46</v>
      </c>
      <c r="F772" s="6" t="s">
        <v>47</v>
      </c>
      <c r="G772" s="6" t="s">
        <v>48</v>
      </c>
      <c r="H772" s="6" t="s">
        <v>21</v>
      </c>
      <c r="I772" s="8">
        <v>0.55000000000000004</v>
      </c>
      <c r="J772" s="9">
        <v>7500</v>
      </c>
      <c r="K772" s="10">
        <f t="shared" si="6"/>
        <v>4125</v>
      </c>
      <c r="L772" s="10">
        <f t="shared" si="7"/>
        <v>1443.75</v>
      </c>
      <c r="M772" s="11">
        <v>0.35</v>
      </c>
      <c r="O772" s="12"/>
      <c r="P772" s="17">
        <f>Data!$I772+0.05</f>
        <v>0.60000000000000009</v>
      </c>
      <c r="Q772" s="12"/>
      <c r="R772" s="13"/>
    </row>
    <row r="773" spans="1:18" ht="15.75" customHeight="1" x14ac:dyDescent="0.35">
      <c r="A773" s="1"/>
      <c r="B773" s="6" t="s">
        <v>14</v>
      </c>
      <c r="C773" s="6">
        <v>1185732</v>
      </c>
      <c r="D773" s="7">
        <v>44417</v>
      </c>
      <c r="E773" s="6" t="s">
        <v>46</v>
      </c>
      <c r="F773" s="6" t="s">
        <v>47</v>
      </c>
      <c r="G773" s="6" t="s">
        <v>48</v>
      </c>
      <c r="H773" s="6" t="s">
        <v>22</v>
      </c>
      <c r="I773" s="8">
        <v>0.60000000000000009</v>
      </c>
      <c r="J773" s="9">
        <v>9250</v>
      </c>
      <c r="K773" s="10">
        <f t="shared" si="6"/>
        <v>5550.0000000000009</v>
      </c>
      <c r="L773" s="10">
        <f t="shared" si="7"/>
        <v>2775.0000000000005</v>
      </c>
      <c r="M773" s="11">
        <v>0.5</v>
      </c>
      <c r="O773" s="12"/>
      <c r="P773" s="17">
        <f>Data!$I773+0.05</f>
        <v>0.65000000000000013</v>
      </c>
      <c r="Q773" s="12"/>
      <c r="R773" s="13"/>
    </row>
    <row r="774" spans="1:18" ht="15.75" customHeight="1" x14ac:dyDescent="0.35">
      <c r="A774" s="1"/>
      <c r="B774" s="6" t="s">
        <v>14</v>
      </c>
      <c r="C774" s="6">
        <v>1185732</v>
      </c>
      <c r="D774" s="7">
        <v>44447</v>
      </c>
      <c r="E774" s="6" t="s">
        <v>46</v>
      </c>
      <c r="F774" s="6" t="s">
        <v>47</v>
      </c>
      <c r="G774" s="6" t="s">
        <v>48</v>
      </c>
      <c r="H774" s="6" t="s">
        <v>17</v>
      </c>
      <c r="I774" s="8">
        <v>0.55000000000000004</v>
      </c>
      <c r="J774" s="9">
        <v>10500</v>
      </c>
      <c r="K774" s="10">
        <f t="shared" si="6"/>
        <v>5775.0000000000009</v>
      </c>
      <c r="L774" s="10">
        <f t="shared" si="7"/>
        <v>2598.7500000000005</v>
      </c>
      <c r="M774" s="11">
        <v>0.45</v>
      </c>
      <c r="O774" s="12"/>
      <c r="P774" s="17">
        <f>Data!$I774+0.05</f>
        <v>0.60000000000000009</v>
      </c>
      <c r="Q774" s="12"/>
      <c r="R774" s="13"/>
    </row>
    <row r="775" spans="1:18" ht="15.75" customHeight="1" x14ac:dyDescent="0.35">
      <c r="A775" s="1"/>
      <c r="B775" s="6" t="s">
        <v>14</v>
      </c>
      <c r="C775" s="6">
        <v>1185732</v>
      </c>
      <c r="D775" s="7">
        <v>44447</v>
      </c>
      <c r="E775" s="6" t="s">
        <v>46</v>
      </c>
      <c r="F775" s="6" t="s">
        <v>47</v>
      </c>
      <c r="G775" s="6" t="s">
        <v>48</v>
      </c>
      <c r="H775" s="6" t="s">
        <v>18</v>
      </c>
      <c r="I775" s="8">
        <v>0.50000000000000011</v>
      </c>
      <c r="J775" s="9">
        <v>8500</v>
      </c>
      <c r="K775" s="10">
        <f t="shared" si="6"/>
        <v>4250.0000000000009</v>
      </c>
      <c r="L775" s="10">
        <f t="shared" si="7"/>
        <v>1487.5000000000002</v>
      </c>
      <c r="M775" s="11">
        <v>0.35</v>
      </c>
      <c r="O775" s="12"/>
      <c r="P775" s="17">
        <f>Data!$I775+0.05</f>
        <v>0.55000000000000016</v>
      </c>
      <c r="Q775" s="12"/>
      <c r="R775" s="13"/>
    </row>
    <row r="776" spans="1:18" ht="15.75" customHeight="1" x14ac:dyDescent="0.35">
      <c r="A776" s="1"/>
      <c r="B776" s="6" t="s">
        <v>14</v>
      </c>
      <c r="C776" s="6">
        <v>1185732</v>
      </c>
      <c r="D776" s="7">
        <v>44447</v>
      </c>
      <c r="E776" s="6" t="s">
        <v>46</v>
      </c>
      <c r="F776" s="6" t="s">
        <v>47</v>
      </c>
      <c r="G776" s="6" t="s">
        <v>48</v>
      </c>
      <c r="H776" s="6" t="s">
        <v>19</v>
      </c>
      <c r="I776" s="8">
        <v>0.45</v>
      </c>
      <c r="J776" s="9">
        <v>7500</v>
      </c>
      <c r="K776" s="10">
        <f t="shared" si="6"/>
        <v>3375</v>
      </c>
      <c r="L776" s="10">
        <f t="shared" si="7"/>
        <v>843.75</v>
      </c>
      <c r="M776" s="11">
        <v>0.25</v>
      </c>
      <c r="O776" s="12"/>
      <c r="P776" s="17">
        <f>Data!$I776+0.05</f>
        <v>0.5</v>
      </c>
      <c r="Q776" s="12"/>
      <c r="R776" s="13"/>
    </row>
    <row r="777" spans="1:18" ht="15.75" customHeight="1" x14ac:dyDescent="0.35">
      <c r="A777" s="1"/>
      <c r="B777" s="6" t="s">
        <v>14</v>
      </c>
      <c r="C777" s="6">
        <v>1185732</v>
      </c>
      <c r="D777" s="7">
        <v>44447</v>
      </c>
      <c r="E777" s="6" t="s">
        <v>46</v>
      </c>
      <c r="F777" s="6" t="s">
        <v>47</v>
      </c>
      <c r="G777" s="6" t="s">
        <v>48</v>
      </c>
      <c r="H777" s="6" t="s">
        <v>20</v>
      </c>
      <c r="I777" s="8">
        <v>0.45</v>
      </c>
      <c r="J777" s="9">
        <v>7250</v>
      </c>
      <c r="K777" s="10">
        <f t="shared" si="6"/>
        <v>3262.5</v>
      </c>
      <c r="L777" s="10">
        <f t="shared" si="7"/>
        <v>978.75</v>
      </c>
      <c r="M777" s="11">
        <v>0.3</v>
      </c>
      <c r="O777" s="12"/>
      <c r="P777" s="17">
        <f>Data!$I777+0.05</f>
        <v>0.5</v>
      </c>
      <c r="Q777" s="12"/>
      <c r="R777" s="13"/>
    </row>
    <row r="778" spans="1:18" ht="15.75" customHeight="1" x14ac:dyDescent="0.35">
      <c r="A778" s="1"/>
      <c r="B778" s="6" t="s">
        <v>14</v>
      </c>
      <c r="C778" s="6">
        <v>1185732</v>
      </c>
      <c r="D778" s="7">
        <v>44447</v>
      </c>
      <c r="E778" s="6" t="s">
        <v>46</v>
      </c>
      <c r="F778" s="6" t="s">
        <v>47</v>
      </c>
      <c r="G778" s="6" t="s">
        <v>48</v>
      </c>
      <c r="H778" s="6" t="s">
        <v>21</v>
      </c>
      <c r="I778" s="8">
        <v>0.55000000000000004</v>
      </c>
      <c r="J778" s="9">
        <v>7250</v>
      </c>
      <c r="K778" s="10">
        <f t="shared" si="6"/>
        <v>3987.5000000000005</v>
      </c>
      <c r="L778" s="10">
        <f t="shared" si="7"/>
        <v>1395.625</v>
      </c>
      <c r="M778" s="11">
        <v>0.35</v>
      </c>
      <c r="O778" s="12"/>
      <c r="P778" s="17">
        <f>Data!$I778+0.05</f>
        <v>0.60000000000000009</v>
      </c>
      <c r="Q778" s="12"/>
      <c r="R778" s="13"/>
    </row>
    <row r="779" spans="1:18" ht="15.75" customHeight="1" x14ac:dyDescent="0.35">
      <c r="A779" s="1"/>
      <c r="B779" s="6" t="s">
        <v>14</v>
      </c>
      <c r="C779" s="6">
        <v>1185732</v>
      </c>
      <c r="D779" s="7">
        <v>44447</v>
      </c>
      <c r="E779" s="6" t="s">
        <v>46</v>
      </c>
      <c r="F779" s="6" t="s">
        <v>47</v>
      </c>
      <c r="G779" s="6" t="s">
        <v>48</v>
      </c>
      <c r="H779" s="6" t="s">
        <v>22</v>
      </c>
      <c r="I779" s="8">
        <v>0.60000000000000009</v>
      </c>
      <c r="J779" s="9">
        <v>8250</v>
      </c>
      <c r="K779" s="10">
        <f t="shared" si="6"/>
        <v>4950.0000000000009</v>
      </c>
      <c r="L779" s="10">
        <f t="shared" si="7"/>
        <v>2475.0000000000005</v>
      </c>
      <c r="M779" s="11">
        <v>0.5</v>
      </c>
      <c r="O779" s="12"/>
      <c r="P779" s="17">
        <f>Data!$I779+0.05</f>
        <v>0.65000000000000013</v>
      </c>
      <c r="Q779" s="12"/>
      <c r="R779" s="13"/>
    </row>
    <row r="780" spans="1:18" ht="15.75" customHeight="1" x14ac:dyDescent="0.35">
      <c r="A780" s="1"/>
      <c r="B780" s="6" t="s">
        <v>14</v>
      </c>
      <c r="C780" s="6">
        <v>1185732</v>
      </c>
      <c r="D780" s="7">
        <v>44479</v>
      </c>
      <c r="E780" s="6" t="s">
        <v>46</v>
      </c>
      <c r="F780" s="6" t="s">
        <v>47</v>
      </c>
      <c r="G780" s="6" t="s">
        <v>48</v>
      </c>
      <c r="H780" s="6" t="s">
        <v>17</v>
      </c>
      <c r="I780" s="8">
        <v>0.60000000000000009</v>
      </c>
      <c r="J780" s="9">
        <v>10000</v>
      </c>
      <c r="K780" s="10">
        <f t="shared" si="6"/>
        <v>6000.0000000000009</v>
      </c>
      <c r="L780" s="10">
        <f t="shared" si="7"/>
        <v>2700.0000000000005</v>
      </c>
      <c r="M780" s="11">
        <v>0.45</v>
      </c>
      <c r="O780" s="12"/>
      <c r="P780" s="17">
        <f>Data!$I780+0.05</f>
        <v>0.65000000000000013</v>
      </c>
      <c r="Q780" s="12"/>
      <c r="R780" s="13"/>
    </row>
    <row r="781" spans="1:18" ht="15.75" customHeight="1" x14ac:dyDescent="0.35">
      <c r="A781" s="1"/>
      <c r="B781" s="6" t="s">
        <v>14</v>
      </c>
      <c r="C781" s="6">
        <v>1185732</v>
      </c>
      <c r="D781" s="7">
        <v>44479</v>
      </c>
      <c r="E781" s="6" t="s">
        <v>46</v>
      </c>
      <c r="F781" s="6" t="s">
        <v>47</v>
      </c>
      <c r="G781" s="6" t="s">
        <v>48</v>
      </c>
      <c r="H781" s="6" t="s">
        <v>18</v>
      </c>
      <c r="I781" s="8">
        <v>0.50000000000000011</v>
      </c>
      <c r="J781" s="9">
        <v>8250</v>
      </c>
      <c r="K781" s="10">
        <f t="shared" si="6"/>
        <v>4125.0000000000009</v>
      </c>
      <c r="L781" s="10">
        <f t="shared" si="7"/>
        <v>1443.7500000000002</v>
      </c>
      <c r="M781" s="11">
        <v>0.35</v>
      </c>
      <c r="O781" s="12"/>
      <c r="P781" s="17">
        <f>Data!$I781+0.05</f>
        <v>0.55000000000000016</v>
      </c>
      <c r="Q781" s="12"/>
      <c r="R781" s="13"/>
    </row>
    <row r="782" spans="1:18" ht="15.75" customHeight="1" x14ac:dyDescent="0.35">
      <c r="A782" s="1"/>
      <c r="B782" s="6" t="s">
        <v>14</v>
      </c>
      <c r="C782" s="6">
        <v>1185732</v>
      </c>
      <c r="D782" s="7">
        <v>44479</v>
      </c>
      <c r="E782" s="6" t="s">
        <v>46</v>
      </c>
      <c r="F782" s="6" t="s">
        <v>47</v>
      </c>
      <c r="G782" s="6" t="s">
        <v>48</v>
      </c>
      <c r="H782" s="6" t="s">
        <v>19</v>
      </c>
      <c r="I782" s="8">
        <v>0.50000000000000011</v>
      </c>
      <c r="J782" s="9">
        <v>7250</v>
      </c>
      <c r="K782" s="10">
        <f t="shared" si="6"/>
        <v>3625.0000000000009</v>
      </c>
      <c r="L782" s="10">
        <f t="shared" si="7"/>
        <v>906.25000000000023</v>
      </c>
      <c r="M782" s="11">
        <v>0.25</v>
      </c>
      <c r="O782" s="12"/>
      <c r="P782" s="17">
        <f>Data!$I782+0.05</f>
        <v>0.55000000000000016</v>
      </c>
      <c r="Q782" s="12"/>
      <c r="R782" s="13"/>
    </row>
    <row r="783" spans="1:18" ht="15.75" customHeight="1" x14ac:dyDescent="0.35">
      <c r="A783" s="1"/>
      <c r="B783" s="6" t="s">
        <v>14</v>
      </c>
      <c r="C783" s="6">
        <v>1185732</v>
      </c>
      <c r="D783" s="7">
        <v>44479</v>
      </c>
      <c r="E783" s="6" t="s">
        <v>46</v>
      </c>
      <c r="F783" s="6" t="s">
        <v>47</v>
      </c>
      <c r="G783" s="6" t="s">
        <v>48</v>
      </c>
      <c r="H783" s="6" t="s">
        <v>20</v>
      </c>
      <c r="I783" s="8">
        <v>0.50000000000000011</v>
      </c>
      <c r="J783" s="9">
        <v>7000</v>
      </c>
      <c r="K783" s="10">
        <f t="shared" si="6"/>
        <v>3500.0000000000009</v>
      </c>
      <c r="L783" s="10">
        <f t="shared" si="7"/>
        <v>1050.0000000000002</v>
      </c>
      <c r="M783" s="11">
        <v>0.3</v>
      </c>
      <c r="O783" s="12"/>
      <c r="P783" s="17">
        <f>Data!$I783+0.05</f>
        <v>0.55000000000000016</v>
      </c>
      <c r="Q783" s="12"/>
      <c r="R783" s="13"/>
    </row>
    <row r="784" spans="1:18" ht="15.75" customHeight="1" x14ac:dyDescent="0.35">
      <c r="A784" s="1"/>
      <c r="B784" s="6" t="s">
        <v>14</v>
      </c>
      <c r="C784" s="6">
        <v>1185732</v>
      </c>
      <c r="D784" s="7">
        <v>44479</v>
      </c>
      <c r="E784" s="6" t="s">
        <v>46</v>
      </c>
      <c r="F784" s="6" t="s">
        <v>47</v>
      </c>
      <c r="G784" s="6" t="s">
        <v>48</v>
      </c>
      <c r="H784" s="6" t="s">
        <v>21</v>
      </c>
      <c r="I784" s="8">
        <v>0.60000000000000009</v>
      </c>
      <c r="J784" s="9">
        <v>7000</v>
      </c>
      <c r="K784" s="10">
        <f t="shared" si="6"/>
        <v>4200.0000000000009</v>
      </c>
      <c r="L784" s="10">
        <f t="shared" si="7"/>
        <v>1470.0000000000002</v>
      </c>
      <c r="M784" s="11">
        <v>0.35</v>
      </c>
      <c r="O784" s="12"/>
      <c r="P784" s="17">
        <f>Data!$I784+0.05</f>
        <v>0.65000000000000013</v>
      </c>
      <c r="Q784" s="12"/>
      <c r="R784" s="13"/>
    </row>
    <row r="785" spans="1:18" ht="15.75" customHeight="1" x14ac:dyDescent="0.35">
      <c r="A785" s="1"/>
      <c r="B785" s="6" t="s">
        <v>14</v>
      </c>
      <c r="C785" s="6">
        <v>1185732</v>
      </c>
      <c r="D785" s="7">
        <v>44479</v>
      </c>
      <c r="E785" s="6" t="s">
        <v>46</v>
      </c>
      <c r="F785" s="6" t="s">
        <v>47</v>
      </c>
      <c r="G785" s="6" t="s">
        <v>48</v>
      </c>
      <c r="H785" s="6" t="s">
        <v>22</v>
      </c>
      <c r="I785" s="8">
        <v>0.65</v>
      </c>
      <c r="J785" s="9">
        <v>8250</v>
      </c>
      <c r="K785" s="10">
        <f t="shared" si="6"/>
        <v>5362.5</v>
      </c>
      <c r="L785" s="10">
        <f t="shared" si="7"/>
        <v>2681.25</v>
      </c>
      <c r="M785" s="11">
        <v>0.5</v>
      </c>
      <c r="O785" s="12"/>
      <c r="P785" s="17">
        <f>Data!$I785+0.05</f>
        <v>0.70000000000000007</v>
      </c>
      <c r="Q785" s="12"/>
      <c r="R785" s="13"/>
    </row>
    <row r="786" spans="1:18" ht="15.75" customHeight="1" x14ac:dyDescent="0.35">
      <c r="A786" s="1"/>
      <c r="B786" s="6" t="s">
        <v>14</v>
      </c>
      <c r="C786" s="6">
        <v>1185732</v>
      </c>
      <c r="D786" s="7">
        <v>44509</v>
      </c>
      <c r="E786" s="6" t="s">
        <v>46</v>
      </c>
      <c r="F786" s="6" t="s">
        <v>47</v>
      </c>
      <c r="G786" s="6" t="s">
        <v>48</v>
      </c>
      <c r="H786" s="6" t="s">
        <v>17</v>
      </c>
      <c r="I786" s="8">
        <v>0.60000000000000009</v>
      </c>
      <c r="J786" s="9">
        <v>9750</v>
      </c>
      <c r="K786" s="10">
        <f t="shared" si="6"/>
        <v>5850.0000000000009</v>
      </c>
      <c r="L786" s="10">
        <f t="shared" si="7"/>
        <v>2632.5000000000005</v>
      </c>
      <c r="M786" s="11">
        <v>0.45</v>
      </c>
      <c r="O786" s="12"/>
      <c r="P786" s="17">
        <f>Data!$I786+0.05</f>
        <v>0.65000000000000013</v>
      </c>
      <c r="Q786" s="12"/>
      <c r="R786" s="13"/>
    </row>
    <row r="787" spans="1:18" ht="15.75" customHeight="1" x14ac:dyDescent="0.35">
      <c r="A787" s="1"/>
      <c r="B787" s="6" t="s">
        <v>14</v>
      </c>
      <c r="C787" s="6">
        <v>1185732</v>
      </c>
      <c r="D787" s="7">
        <v>44509</v>
      </c>
      <c r="E787" s="6" t="s">
        <v>46</v>
      </c>
      <c r="F787" s="6" t="s">
        <v>47</v>
      </c>
      <c r="G787" s="6" t="s">
        <v>48</v>
      </c>
      <c r="H787" s="6" t="s">
        <v>18</v>
      </c>
      <c r="I787" s="8">
        <v>0.50000000000000011</v>
      </c>
      <c r="J787" s="9">
        <v>8000</v>
      </c>
      <c r="K787" s="10">
        <f t="shared" si="6"/>
        <v>4000.0000000000009</v>
      </c>
      <c r="L787" s="10">
        <f t="shared" si="7"/>
        <v>1400.0000000000002</v>
      </c>
      <c r="M787" s="11">
        <v>0.35</v>
      </c>
      <c r="O787" s="12"/>
      <c r="P787" s="17">
        <f>Data!$I787+0.05</f>
        <v>0.55000000000000016</v>
      </c>
      <c r="Q787" s="12"/>
      <c r="R787" s="13"/>
    </row>
    <row r="788" spans="1:18" ht="15.75" customHeight="1" x14ac:dyDescent="0.35">
      <c r="A788" s="1"/>
      <c r="B788" s="6" t="s">
        <v>14</v>
      </c>
      <c r="C788" s="6">
        <v>1185732</v>
      </c>
      <c r="D788" s="7">
        <v>44509</v>
      </c>
      <c r="E788" s="6" t="s">
        <v>46</v>
      </c>
      <c r="F788" s="6" t="s">
        <v>47</v>
      </c>
      <c r="G788" s="6" t="s">
        <v>48</v>
      </c>
      <c r="H788" s="6" t="s">
        <v>19</v>
      </c>
      <c r="I788" s="8">
        <v>0.50000000000000011</v>
      </c>
      <c r="J788" s="9">
        <v>7450</v>
      </c>
      <c r="K788" s="10">
        <f t="shared" si="6"/>
        <v>3725.0000000000009</v>
      </c>
      <c r="L788" s="10">
        <f t="shared" si="7"/>
        <v>931.25000000000023</v>
      </c>
      <c r="M788" s="11">
        <v>0.25</v>
      </c>
      <c r="O788" s="12"/>
      <c r="P788" s="17">
        <f>Data!$I788+0.05</f>
        <v>0.55000000000000016</v>
      </c>
      <c r="Q788" s="12"/>
      <c r="R788" s="13"/>
    </row>
    <row r="789" spans="1:18" ht="15.75" customHeight="1" x14ac:dyDescent="0.35">
      <c r="A789" s="1"/>
      <c r="B789" s="6" t="s">
        <v>14</v>
      </c>
      <c r="C789" s="6">
        <v>1185732</v>
      </c>
      <c r="D789" s="7">
        <v>44509</v>
      </c>
      <c r="E789" s="6" t="s">
        <v>46</v>
      </c>
      <c r="F789" s="6" t="s">
        <v>47</v>
      </c>
      <c r="G789" s="6" t="s">
        <v>48</v>
      </c>
      <c r="H789" s="6" t="s">
        <v>20</v>
      </c>
      <c r="I789" s="8">
        <v>0.50000000000000011</v>
      </c>
      <c r="J789" s="9">
        <v>7750</v>
      </c>
      <c r="K789" s="10">
        <f t="shared" si="6"/>
        <v>3875.0000000000009</v>
      </c>
      <c r="L789" s="10">
        <f t="shared" si="7"/>
        <v>1162.5000000000002</v>
      </c>
      <c r="M789" s="11">
        <v>0.3</v>
      </c>
      <c r="O789" s="12"/>
      <c r="P789" s="17">
        <f>Data!$I789+0.05</f>
        <v>0.55000000000000016</v>
      </c>
      <c r="Q789" s="12"/>
      <c r="R789" s="13"/>
    </row>
    <row r="790" spans="1:18" ht="15.75" customHeight="1" x14ac:dyDescent="0.35">
      <c r="A790" s="1"/>
      <c r="B790" s="6" t="s">
        <v>14</v>
      </c>
      <c r="C790" s="6">
        <v>1185732</v>
      </c>
      <c r="D790" s="7">
        <v>44509</v>
      </c>
      <c r="E790" s="6" t="s">
        <v>46</v>
      </c>
      <c r="F790" s="6" t="s">
        <v>47</v>
      </c>
      <c r="G790" s="6" t="s">
        <v>48</v>
      </c>
      <c r="H790" s="6" t="s">
        <v>21</v>
      </c>
      <c r="I790" s="8">
        <v>0.65</v>
      </c>
      <c r="J790" s="9">
        <v>7500</v>
      </c>
      <c r="K790" s="10">
        <f t="shared" si="6"/>
        <v>4875</v>
      </c>
      <c r="L790" s="10">
        <f t="shared" si="7"/>
        <v>1706.25</v>
      </c>
      <c r="M790" s="11">
        <v>0.35</v>
      </c>
      <c r="O790" s="12"/>
      <c r="P790" s="17">
        <f>Data!$I790+0.05</f>
        <v>0.70000000000000007</v>
      </c>
      <c r="Q790" s="12"/>
      <c r="R790" s="13"/>
    </row>
    <row r="791" spans="1:18" ht="15.75" customHeight="1" x14ac:dyDescent="0.35">
      <c r="A791" s="1"/>
      <c r="B791" s="6" t="s">
        <v>14</v>
      </c>
      <c r="C791" s="6">
        <v>1185732</v>
      </c>
      <c r="D791" s="7">
        <v>44509</v>
      </c>
      <c r="E791" s="6" t="s">
        <v>46</v>
      </c>
      <c r="F791" s="6" t="s">
        <v>47</v>
      </c>
      <c r="G791" s="6" t="s">
        <v>48</v>
      </c>
      <c r="H791" s="6" t="s">
        <v>22</v>
      </c>
      <c r="I791" s="8">
        <v>0.7</v>
      </c>
      <c r="J791" s="9">
        <v>8500</v>
      </c>
      <c r="K791" s="10">
        <f t="shared" si="6"/>
        <v>5950</v>
      </c>
      <c r="L791" s="10">
        <f t="shared" si="7"/>
        <v>2975</v>
      </c>
      <c r="M791" s="11">
        <v>0.5</v>
      </c>
      <c r="O791" s="12"/>
      <c r="P791" s="17">
        <f>Data!$I791+0.05</f>
        <v>0.75</v>
      </c>
      <c r="Q791" s="12"/>
      <c r="R791" s="13"/>
    </row>
    <row r="792" spans="1:18" ht="15.75" customHeight="1" x14ac:dyDescent="0.35">
      <c r="A792" s="1"/>
      <c r="B792" s="6" t="s">
        <v>14</v>
      </c>
      <c r="C792" s="6">
        <v>1185732</v>
      </c>
      <c r="D792" s="7">
        <v>44538</v>
      </c>
      <c r="E792" s="6" t="s">
        <v>46</v>
      </c>
      <c r="F792" s="6" t="s">
        <v>47</v>
      </c>
      <c r="G792" s="6" t="s">
        <v>48</v>
      </c>
      <c r="H792" s="6" t="s">
        <v>17</v>
      </c>
      <c r="I792" s="8">
        <v>0.65</v>
      </c>
      <c r="J792" s="9">
        <v>10750</v>
      </c>
      <c r="K792" s="10">
        <f t="shared" si="6"/>
        <v>6987.5</v>
      </c>
      <c r="L792" s="10">
        <f t="shared" si="7"/>
        <v>3144.375</v>
      </c>
      <c r="M792" s="11">
        <v>0.45</v>
      </c>
      <c r="O792" s="12"/>
      <c r="P792" s="17">
        <f>Data!$I792+0.05</f>
        <v>0.70000000000000007</v>
      </c>
      <c r="Q792" s="12"/>
      <c r="R792" s="13"/>
    </row>
    <row r="793" spans="1:18" ht="15.75" customHeight="1" x14ac:dyDescent="0.35">
      <c r="A793" s="1"/>
      <c r="B793" s="6" t="s">
        <v>14</v>
      </c>
      <c r="C793" s="6">
        <v>1185732</v>
      </c>
      <c r="D793" s="7">
        <v>44538</v>
      </c>
      <c r="E793" s="6" t="s">
        <v>46</v>
      </c>
      <c r="F793" s="6" t="s">
        <v>47</v>
      </c>
      <c r="G793" s="6" t="s">
        <v>48</v>
      </c>
      <c r="H793" s="6" t="s">
        <v>18</v>
      </c>
      <c r="I793" s="8">
        <v>0.55000000000000004</v>
      </c>
      <c r="J793" s="9">
        <v>8750</v>
      </c>
      <c r="K793" s="10">
        <f t="shared" si="6"/>
        <v>4812.5</v>
      </c>
      <c r="L793" s="10">
        <f t="shared" si="7"/>
        <v>1684.375</v>
      </c>
      <c r="M793" s="11">
        <v>0.35</v>
      </c>
      <c r="O793" s="12"/>
      <c r="P793" s="17">
        <f>Data!$I793+0.05</f>
        <v>0.60000000000000009</v>
      </c>
      <c r="Q793" s="12"/>
      <c r="R793" s="13"/>
    </row>
    <row r="794" spans="1:18" ht="15.75" customHeight="1" x14ac:dyDescent="0.35">
      <c r="A794" s="1"/>
      <c r="B794" s="6" t="s">
        <v>14</v>
      </c>
      <c r="C794" s="6">
        <v>1185732</v>
      </c>
      <c r="D794" s="7">
        <v>44538</v>
      </c>
      <c r="E794" s="6" t="s">
        <v>46</v>
      </c>
      <c r="F794" s="6" t="s">
        <v>47</v>
      </c>
      <c r="G794" s="6" t="s">
        <v>48</v>
      </c>
      <c r="H794" s="6" t="s">
        <v>19</v>
      </c>
      <c r="I794" s="8">
        <v>0.55000000000000004</v>
      </c>
      <c r="J794" s="9">
        <v>8250</v>
      </c>
      <c r="K794" s="10">
        <f t="shared" si="6"/>
        <v>4537.5</v>
      </c>
      <c r="L794" s="10">
        <f t="shared" si="7"/>
        <v>1134.375</v>
      </c>
      <c r="M794" s="11">
        <v>0.25</v>
      </c>
      <c r="O794" s="12"/>
      <c r="P794" s="17">
        <f>Data!$I794+0.05</f>
        <v>0.60000000000000009</v>
      </c>
      <c r="Q794" s="12"/>
      <c r="R794" s="13"/>
    </row>
    <row r="795" spans="1:18" ht="15.75" customHeight="1" x14ac:dyDescent="0.35">
      <c r="A795" s="1"/>
      <c r="B795" s="6" t="s">
        <v>14</v>
      </c>
      <c r="C795" s="6">
        <v>1185732</v>
      </c>
      <c r="D795" s="7">
        <v>44538</v>
      </c>
      <c r="E795" s="6" t="s">
        <v>46</v>
      </c>
      <c r="F795" s="6" t="s">
        <v>47</v>
      </c>
      <c r="G795" s="6" t="s">
        <v>48</v>
      </c>
      <c r="H795" s="6" t="s">
        <v>20</v>
      </c>
      <c r="I795" s="8">
        <v>0.55000000000000004</v>
      </c>
      <c r="J795" s="9">
        <v>7750</v>
      </c>
      <c r="K795" s="10">
        <f t="shared" si="6"/>
        <v>4262.5</v>
      </c>
      <c r="L795" s="10">
        <f t="shared" si="7"/>
        <v>1278.75</v>
      </c>
      <c r="M795" s="11">
        <v>0.3</v>
      </c>
      <c r="O795" s="12"/>
      <c r="P795" s="17">
        <f>Data!$I795+0.05</f>
        <v>0.60000000000000009</v>
      </c>
      <c r="Q795" s="12"/>
      <c r="R795" s="13"/>
    </row>
    <row r="796" spans="1:18" ht="15.75" customHeight="1" x14ac:dyDescent="0.35">
      <c r="A796" s="1"/>
      <c r="B796" s="6" t="s">
        <v>14</v>
      </c>
      <c r="C796" s="6">
        <v>1185732</v>
      </c>
      <c r="D796" s="7">
        <v>44538</v>
      </c>
      <c r="E796" s="6" t="s">
        <v>46</v>
      </c>
      <c r="F796" s="6" t="s">
        <v>47</v>
      </c>
      <c r="G796" s="6" t="s">
        <v>48</v>
      </c>
      <c r="H796" s="6" t="s">
        <v>21</v>
      </c>
      <c r="I796" s="8">
        <v>0.65</v>
      </c>
      <c r="J796" s="9">
        <v>7750</v>
      </c>
      <c r="K796" s="10">
        <f t="shared" si="6"/>
        <v>5037.5</v>
      </c>
      <c r="L796" s="10">
        <f t="shared" si="7"/>
        <v>1763.125</v>
      </c>
      <c r="M796" s="11">
        <v>0.35</v>
      </c>
      <c r="O796" s="12"/>
      <c r="P796" s="17">
        <f>Data!$I796+0.05</f>
        <v>0.70000000000000007</v>
      </c>
      <c r="Q796" s="12"/>
      <c r="R796" s="13"/>
    </row>
    <row r="797" spans="1:18" ht="15.75" customHeight="1" x14ac:dyDescent="0.35">
      <c r="A797" s="1"/>
      <c r="B797" s="6" t="s">
        <v>14</v>
      </c>
      <c r="C797" s="6">
        <v>1185732</v>
      </c>
      <c r="D797" s="7">
        <v>44538</v>
      </c>
      <c r="E797" s="6" t="s">
        <v>46</v>
      </c>
      <c r="F797" s="6" t="s">
        <v>47</v>
      </c>
      <c r="G797" s="6" t="s">
        <v>48</v>
      </c>
      <c r="H797" s="6" t="s">
        <v>22</v>
      </c>
      <c r="I797" s="8">
        <v>0.7</v>
      </c>
      <c r="J797" s="9">
        <v>8750</v>
      </c>
      <c r="K797" s="10">
        <f t="shared" si="6"/>
        <v>6125</v>
      </c>
      <c r="L797" s="10">
        <f t="shared" si="7"/>
        <v>3062.5</v>
      </c>
      <c r="M797" s="11">
        <v>0.5</v>
      </c>
      <c r="O797" s="12"/>
      <c r="P797" s="17">
        <f>Data!$I797+0.05</f>
        <v>0.75</v>
      </c>
      <c r="Q797" s="12"/>
      <c r="R797" s="13"/>
    </row>
    <row r="798" spans="1:18" ht="15.75" customHeight="1" x14ac:dyDescent="0.35">
      <c r="A798" s="1" t="s">
        <v>39</v>
      </c>
      <c r="B798" s="6" t="s">
        <v>14</v>
      </c>
      <c r="C798" s="6">
        <v>1185732</v>
      </c>
      <c r="D798" s="7">
        <v>44209</v>
      </c>
      <c r="E798" s="6" t="s">
        <v>33</v>
      </c>
      <c r="F798" s="6" t="s">
        <v>49</v>
      </c>
      <c r="G798" s="6" t="s">
        <v>50</v>
      </c>
      <c r="H798" s="6" t="s">
        <v>17</v>
      </c>
      <c r="I798" s="8">
        <v>0.35</v>
      </c>
      <c r="J798" s="9">
        <v>4500</v>
      </c>
      <c r="K798" s="10">
        <f t="shared" si="6"/>
        <v>1575</v>
      </c>
      <c r="L798" s="10">
        <f t="shared" si="7"/>
        <v>551.25</v>
      </c>
      <c r="M798" s="11">
        <v>0.35000000000000003</v>
      </c>
      <c r="O798" s="16"/>
      <c r="P798" s="17"/>
      <c r="Q798" s="12"/>
      <c r="R798" s="13"/>
    </row>
    <row r="799" spans="1:18" ht="15.75" customHeight="1" x14ac:dyDescent="0.35">
      <c r="A799" s="1"/>
      <c r="B799" s="6" t="s">
        <v>14</v>
      </c>
      <c r="C799" s="6">
        <v>1185732</v>
      </c>
      <c r="D799" s="7">
        <v>44209</v>
      </c>
      <c r="E799" s="6" t="s">
        <v>33</v>
      </c>
      <c r="F799" s="6" t="s">
        <v>49</v>
      </c>
      <c r="G799" s="6" t="s">
        <v>50</v>
      </c>
      <c r="H799" s="6" t="s">
        <v>18</v>
      </c>
      <c r="I799" s="8">
        <v>0.35</v>
      </c>
      <c r="J799" s="9">
        <v>2500</v>
      </c>
      <c r="K799" s="10">
        <f t="shared" si="6"/>
        <v>875</v>
      </c>
      <c r="L799" s="10">
        <f t="shared" si="7"/>
        <v>262.5</v>
      </c>
      <c r="M799" s="11">
        <v>0.3</v>
      </c>
      <c r="O799" s="16"/>
      <c r="P799" s="17"/>
      <c r="Q799" s="12"/>
      <c r="R799" s="13"/>
    </row>
    <row r="800" spans="1:18" ht="15.75" customHeight="1" x14ac:dyDescent="0.35">
      <c r="A800" s="1"/>
      <c r="B800" s="6" t="s">
        <v>14</v>
      </c>
      <c r="C800" s="6">
        <v>1185732</v>
      </c>
      <c r="D800" s="7">
        <v>44209</v>
      </c>
      <c r="E800" s="6" t="s">
        <v>33</v>
      </c>
      <c r="F800" s="6" t="s">
        <v>49</v>
      </c>
      <c r="G800" s="6" t="s">
        <v>50</v>
      </c>
      <c r="H800" s="6" t="s">
        <v>19</v>
      </c>
      <c r="I800" s="8">
        <v>0.25</v>
      </c>
      <c r="J800" s="9">
        <v>2500</v>
      </c>
      <c r="K800" s="10">
        <f t="shared" si="6"/>
        <v>625</v>
      </c>
      <c r="L800" s="10">
        <f t="shared" si="7"/>
        <v>187.5</v>
      </c>
      <c r="M800" s="11">
        <v>0.3</v>
      </c>
      <c r="O800" s="16"/>
      <c r="P800" s="17"/>
      <c r="Q800" s="12"/>
      <c r="R800" s="13"/>
    </row>
    <row r="801" spans="1:18" ht="15.75" customHeight="1" x14ac:dyDescent="0.35">
      <c r="A801" s="1"/>
      <c r="B801" s="6" t="s">
        <v>14</v>
      </c>
      <c r="C801" s="6">
        <v>1185732</v>
      </c>
      <c r="D801" s="7">
        <v>44209</v>
      </c>
      <c r="E801" s="6" t="s">
        <v>33</v>
      </c>
      <c r="F801" s="6" t="s">
        <v>49</v>
      </c>
      <c r="G801" s="6" t="s">
        <v>50</v>
      </c>
      <c r="H801" s="6" t="s">
        <v>20</v>
      </c>
      <c r="I801" s="8">
        <v>0.30000000000000004</v>
      </c>
      <c r="J801" s="9">
        <v>1000</v>
      </c>
      <c r="K801" s="10">
        <f t="shared" si="6"/>
        <v>300.00000000000006</v>
      </c>
      <c r="L801" s="10">
        <f t="shared" si="7"/>
        <v>105.00000000000003</v>
      </c>
      <c r="M801" s="11">
        <v>0.35000000000000003</v>
      </c>
      <c r="O801" s="16"/>
      <c r="P801" s="17"/>
      <c r="Q801" s="12"/>
      <c r="R801" s="13"/>
    </row>
    <row r="802" spans="1:18" ht="15.75" customHeight="1" x14ac:dyDescent="0.35">
      <c r="A802" s="1"/>
      <c r="B802" s="6" t="s">
        <v>14</v>
      </c>
      <c r="C802" s="6">
        <v>1185732</v>
      </c>
      <c r="D802" s="7">
        <v>44209</v>
      </c>
      <c r="E802" s="6" t="s">
        <v>33</v>
      </c>
      <c r="F802" s="6" t="s">
        <v>49</v>
      </c>
      <c r="G802" s="6" t="s">
        <v>50</v>
      </c>
      <c r="H802" s="6" t="s">
        <v>21</v>
      </c>
      <c r="I802" s="8">
        <v>0.44999999999999996</v>
      </c>
      <c r="J802" s="9">
        <v>1500</v>
      </c>
      <c r="K802" s="10">
        <f t="shared" si="6"/>
        <v>674.99999999999989</v>
      </c>
      <c r="L802" s="10">
        <f t="shared" si="7"/>
        <v>202.49999999999997</v>
      </c>
      <c r="M802" s="11">
        <v>0.3</v>
      </c>
      <c r="O802" s="16"/>
      <c r="P802" s="17"/>
      <c r="Q802" s="12"/>
      <c r="R802" s="13"/>
    </row>
    <row r="803" spans="1:18" ht="15.75" customHeight="1" x14ac:dyDescent="0.35">
      <c r="A803" s="1"/>
      <c r="B803" s="6" t="s">
        <v>14</v>
      </c>
      <c r="C803" s="6">
        <v>1185732</v>
      </c>
      <c r="D803" s="7">
        <v>44209</v>
      </c>
      <c r="E803" s="6" t="s">
        <v>33</v>
      </c>
      <c r="F803" s="6" t="s">
        <v>49</v>
      </c>
      <c r="G803" s="6" t="s">
        <v>50</v>
      </c>
      <c r="H803" s="6" t="s">
        <v>22</v>
      </c>
      <c r="I803" s="8">
        <v>0.35</v>
      </c>
      <c r="J803" s="9">
        <v>2500</v>
      </c>
      <c r="K803" s="10">
        <f t="shared" si="6"/>
        <v>875</v>
      </c>
      <c r="L803" s="10">
        <f t="shared" si="7"/>
        <v>393.75</v>
      </c>
      <c r="M803" s="11">
        <v>0.45</v>
      </c>
      <c r="O803" s="16"/>
      <c r="P803" s="17"/>
      <c r="Q803" s="12"/>
      <c r="R803" s="13"/>
    </row>
    <row r="804" spans="1:18" ht="15.75" customHeight="1" x14ac:dyDescent="0.35">
      <c r="A804" s="1"/>
      <c r="B804" s="6" t="s">
        <v>14</v>
      </c>
      <c r="C804" s="6">
        <v>1185732</v>
      </c>
      <c r="D804" s="7">
        <v>44240</v>
      </c>
      <c r="E804" s="6" t="s">
        <v>33</v>
      </c>
      <c r="F804" s="6" t="s">
        <v>49</v>
      </c>
      <c r="G804" s="6" t="s">
        <v>50</v>
      </c>
      <c r="H804" s="6" t="s">
        <v>17</v>
      </c>
      <c r="I804" s="8">
        <v>0.35</v>
      </c>
      <c r="J804" s="9">
        <v>5000</v>
      </c>
      <c r="K804" s="10">
        <f t="shared" si="6"/>
        <v>1750</v>
      </c>
      <c r="L804" s="10">
        <f t="shared" si="7"/>
        <v>612.50000000000011</v>
      </c>
      <c r="M804" s="11">
        <v>0.35000000000000003</v>
      </c>
      <c r="O804" s="16"/>
      <c r="P804" s="17"/>
      <c r="Q804" s="12"/>
      <c r="R804" s="13"/>
    </row>
    <row r="805" spans="1:18" ht="15.75" customHeight="1" x14ac:dyDescent="0.35">
      <c r="A805" s="1"/>
      <c r="B805" s="6" t="s">
        <v>14</v>
      </c>
      <c r="C805" s="6">
        <v>1185732</v>
      </c>
      <c r="D805" s="7">
        <v>44240</v>
      </c>
      <c r="E805" s="6" t="s">
        <v>33</v>
      </c>
      <c r="F805" s="6" t="s">
        <v>49</v>
      </c>
      <c r="G805" s="6" t="s">
        <v>50</v>
      </c>
      <c r="H805" s="6" t="s">
        <v>18</v>
      </c>
      <c r="I805" s="8">
        <v>0.35</v>
      </c>
      <c r="J805" s="9">
        <v>1500</v>
      </c>
      <c r="K805" s="10">
        <f t="shared" si="6"/>
        <v>525</v>
      </c>
      <c r="L805" s="10">
        <f t="shared" si="7"/>
        <v>157.5</v>
      </c>
      <c r="M805" s="11">
        <v>0.3</v>
      </c>
      <c r="O805" s="16"/>
      <c r="P805" s="17"/>
      <c r="Q805" s="12"/>
      <c r="R805" s="13"/>
    </row>
    <row r="806" spans="1:18" ht="15.75" customHeight="1" x14ac:dyDescent="0.35">
      <c r="A806" s="1"/>
      <c r="B806" s="6" t="s">
        <v>14</v>
      </c>
      <c r="C806" s="6">
        <v>1185732</v>
      </c>
      <c r="D806" s="7">
        <v>44240</v>
      </c>
      <c r="E806" s="6" t="s">
        <v>33</v>
      </c>
      <c r="F806" s="6" t="s">
        <v>49</v>
      </c>
      <c r="G806" s="6" t="s">
        <v>50</v>
      </c>
      <c r="H806" s="6" t="s">
        <v>19</v>
      </c>
      <c r="I806" s="8">
        <v>0.25</v>
      </c>
      <c r="J806" s="9">
        <v>2000</v>
      </c>
      <c r="K806" s="10">
        <f t="shared" si="6"/>
        <v>500</v>
      </c>
      <c r="L806" s="10">
        <f t="shared" si="7"/>
        <v>150</v>
      </c>
      <c r="M806" s="11">
        <v>0.3</v>
      </c>
      <c r="O806" s="16"/>
      <c r="P806" s="17"/>
      <c r="Q806" s="12"/>
      <c r="R806" s="13"/>
    </row>
    <row r="807" spans="1:18" ht="15.75" customHeight="1" x14ac:dyDescent="0.35">
      <c r="A807" s="1"/>
      <c r="B807" s="6" t="s">
        <v>14</v>
      </c>
      <c r="C807" s="6">
        <v>1185732</v>
      </c>
      <c r="D807" s="7">
        <v>44240</v>
      </c>
      <c r="E807" s="6" t="s">
        <v>33</v>
      </c>
      <c r="F807" s="6" t="s">
        <v>49</v>
      </c>
      <c r="G807" s="6" t="s">
        <v>50</v>
      </c>
      <c r="H807" s="6" t="s">
        <v>20</v>
      </c>
      <c r="I807" s="8">
        <v>0.30000000000000004</v>
      </c>
      <c r="J807" s="9">
        <v>750</v>
      </c>
      <c r="K807" s="10">
        <f t="shared" si="6"/>
        <v>225.00000000000003</v>
      </c>
      <c r="L807" s="10">
        <f t="shared" si="7"/>
        <v>78.750000000000014</v>
      </c>
      <c r="M807" s="11">
        <v>0.35000000000000003</v>
      </c>
      <c r="O807" s="16"/>
      <c r="P807" s="17"/>
      <c r="Q807" s="12"/>
      <c r="R807" s="13"/>
    </row>
    <row r="808" spans="1:18" ht="15.75" customHeight="1" x14ac:dyDescent="0.35">
      <c r="A808" s="1"/>
      <c r="B808" s="6" t="s">
        <v>14</v>
      </c>
      <c r="C808" s="6">
        <v>1185732</v>
      </c>
      <c r="D808" s="7">
        <v>44240</v>
      </c>
      <c r="E808" s="6" t="s">
        <v>33</v>
      </c>
      <c r="F808" s="6" t="s">
        <v>49</v>
      </c>
      <c r="G808" s="6" t="s">
        <v>50</v>
      </c>
      <c r="H808" s="6" t="s">
        <v>21</v>
      </c>
      <c r="I808" s="8">
        <v>0.44999999999999996</v>
      </c>
      <c r="J808" s="9">
        <v>1500</v>
      </c>
      <c r="K808" s="10">
        <f t="shared" si="6"/>
        <v>674.99999999999989</v>
      </c>
      <c r="L808" s="10">
        <f t="shared" si="7"/>
        <v>202.49999999999997</v>
      </c>
      <c r="M808" s="11">
        <v>0.3</v>
      </c>
      <c r="O808" s="16"/>
      <c r="P808" s="17"/>
      <c r="Q808" s="12"/>
      <c r="R808" s="13"/>
    </row>
    <row r="809" spans="1:18" ht="15.75" customHeight="1" x14ac:dyDescent="0.35">
      <c r="A809" s="1"/>
      <c r="B809" s="6" t="s">
        <v>14</v>
      </c>
      <c r="C809" s="6">
        <v>1185732</v>
      </c>
      <c r="D809" s="7">
        <v>44240</v>
      </c>
      <c r="E809" s="6" t="s">
        <v>33</v>
      </c>
      <c r="F809" s="6" t="s">
        <v>49</v>
      </c>
      <c r="G809" s="6" t="s">
        <v>50</v>
      </c>
      <c r="H809" s="6" t="s">
        <v>22</v>
      </c>
      <c r="I809" s="8">
        <v>0.35</v>
      </c>
      <c r="J809" s="9">
        <v>2250</v>
      </c>
      <c r="K809" s="10">
        <f t="shared" si="6"/>
        <v>787.5</v>
      </c>
      <c r="L809" s="10">
        <f t="shared" si="7"/>
        <v>354.375</v>
      </c>
      <c r="M809" s="11">
        <v>0.45</v>
      </c>
      <c r="O809" s="16"/>
      <c r="P809" s="17"/>
      <c r="Q809" s="12"/>
      <c r="R809" s="13"/>
    </row>
    <row r="810" spans="1:18" ht="15.75" customHeight="1" x14ac:dyDescent="0.35">
      <c r="A810" s="1"/>
      <c r="B810" s="6" t="s">
        <v>14</v>
      </c>
      <c r="C810" s="6">
        <v>1185732</v>
      </c>
      <c r="D810" s="7">
        <v>44267</v>
      </c>
      <c r="E810" s="6" t="s">
        <v>33</v>
      </c>
      <c r="F810" s="6" t="s">
        <v>49</v>
      </c>
      <c r="G810" s="6" t="s">
        <v>50</v>
      </c>
      <c r="H810" s="6" t="s">
        <v>17</v>
      </c>
      <c r="I810" s="8">
        <v>0.4</v>
      </c>
      <c r="J810" s="9">
        <v>4450</v>
      </c>
      <c r="K810" s="10">
        <f t="shared" si="6"/>
        <v>1780</v>
      </c>
      <c r="L810" s="10">
        <f t="shared" si="7"/>
        <v>623.00000000000011</v>
      </c>
      <c r="M810" s="11">
        <v>0.35000000000000003</v>
      </c>
      <c r="O810" s="16"/>
      <c r="P810" s="17"/>
      <c r="Q810" s="12"/>
      <c r="R810" s="13"/>
    </row>
    <row r="811" spans="1:18" ht="15.75" customHeight="1" x14ac:dyDescent="0.35">
      <c r="A811" s="1"/>
      <c r="B811" s="6" t="s">
        <v>14</v>
      </c>
      <c r="C811" s="6">
        <v>1185732</v>
      </c>
      <c r="D811" s="7">
        <v>44267</v>
      </c>
      <c r="E811" s="6" t="s">
        <v>33</v>
      </c>
      <c r="F811" s="6" t="s">
        <v>49</v>
      </c>
      <c r="G811" s="6" t="s">
        <v>50</v>
      </c>
      <c r="H811" s="6" t="s">
        <v>18</v>
      </c>
      <c r="I811" s="8">
        <v>0.4</v>
      </c>
      <c r="J811" s="9">
        <v>1250</v>
      </c>
      <c r="K811" s="10">
        <f t="shared" si="6"/>
        <v>500</v>
      </c>
      <c r="L811" s="10">
        <f t="shared" si="7"/>
        <v>150</v>
      </c>
      <c r="M811" s="11">
        <v>0.3</v>
      </c>
      <c r="O811" s="16"/>
      <c r="P811" s="17"/>
      <c r="Q811" s="12"/>
      <c r="R811" s="13"/>
    </row>
    <row r="812" spans="1:18" ht="15.75" customHeight="1" x14ac:dyDescent="0.35">
      <c r="A812" s="1"/>
      <c r="B812" s="6" t="s">
        <v>14</v>
      </c>
      <c r="C812" s="6">
        <v>1185732</v>
      </c>
      <c r="D812" s="7">
        <v>44267</v>
      </c>
      <c r="E812" s="6" t="s">
        <v>33</v>
      </c>
      <c r="F812" s="6" t="s">
        <v>49</v>
      </c>
      <c r="G812" s="6" t="s">
        <v>50</v>
      </c>
      <c r="H812" s="6" t="s">
        <v>19</v>
      </c>
      <c r="I812" s="8">
        <v>0.30000000000000004</v>
      </c>
      <c r="J812" s="9">
        <v>1750</v>
      </c>
      <c r="K812" s="10">
        <f t="shared" si="6"/>
        <v>525.00000000000011</v>
      </c>
      <c r="L812" s="10">
        <f t="shared" si="7"/>
        <v>157.50000000000003</v>
      </c>
      <c r="M812" s="11">
        <v>0.3</v>
      </c>
      <c r="O812" s="16"/>
      <c r="P812" s="17"/>
      <c r="Q812" s="12"/>
      <c r="R812" s="13"/>
    </row>
    <row r="813" spans="1:18" ht="15.75" customHeight="1" x14ac:dyDescent="0.35">
      <c r="A813" s="1"/>
      <c r="B813" s="6" t="s">
        <v>14</v>
      </c>
      <c r="C813" s="6">
        <v>1185732</v>
      </c>
      <c r="D813" s="7">
        <v>44267</v>
      </c>
      <c r="E813" s="6" t="s">
        <v>33</v>
      </c>
      <c r="F813" s="6" t="s">
        <v>49</v>
      </c>
      <c r="G813" s="6" t="s">
        <v>50</v>
      </c>
      <c r="H813" s="6" t="s">
        <v>20</v>
      </c>
      <c r="I813" s="8">
        <v>0.35</v>
      </c>
      <c r="J813" s="9">
        <v>250</v>
      </c>
      <c r="K813" s="10">
        <f t="shared" si="6"/>
        <v>87.5</v>
      </c>
      <c r="L813" s="10">
        <f t="shared" si="7"/>
        <v>30.625000000000004</v>
      </c>
      <c r="M813" s="11">
        <v>0.35000000000000003</v>
      </c>
      <c r="O813" s="16"/>
      <c r="P813" s="17"/>
      <c r="Q813" s="12"/>
      <c r="R813" s="13"/>
    </row>
    <row r="814" spans="1:18" ht="15.75" customHeight="1" x14ac:dyDescent="0.35">
      <c r="A814" s="1"/>
      <c r="B814" s="6" t="s">
        <v>14</v>
      </c>
      <c r="C814" s="6">
        <v>1185732</v>
      </c>
      <c r="D814" s="7">
        <v>44267</v>
      </c>
      <c r="E814" s="6" t="s">
        <v>33</v>
      </c>
      <c r="F814" s="6" t="s">
        <v>49</v>
      </c>
      <c r="G814" s="6" t="s">
        <v>50</v>
      </c>
      <c r="H814" s="6" t="s">
        <v>21</v>
      </c>
      <c r="I814" s="8">
        <v>0.5</v>
      </c>
      <c r="J814" s="9">
        <v>750</v>
      </c>
      <c r="K814" s="10">
        <f t="shared" si="6"/>
        <v>375</v>
      </c>
      <c r="L814" s="10">
        <f t="shared" si="7"/>
        <v>112.5</v>
      </c>
      <c r="M814" s="11">
        <v>0.3</v>
      </c>
      <c r="O814" s="16"/>
      <c r="P814" s="17"/>
      <c r="Q814" s="12"/>
      <c r="R814" s="13"/>
    </row>
    <row r="815" spans="1:18" ht="15.75" customHeight="1" x14ac:dyDescent="0.35">
      <c r="A815" s="1"/>
      <c r="B815" s="6" t="s">
        <v>14</v>
      </c>
      <c r="C815" s="6">
        <v>1185732</v>
      </c>
      <c r="D815" s="7">
        <v>44267</v>
      </c>
      <c r="E815" s="6" t="s">
        <v>33</v>
      </c>
      <c r="F815" s="6" t="s">
        <v>49</v>
      </c>
      <c r="G815" s="6" t="s">
        <v>50</v>
      </c>
      <c r="H815" s="6" t="s">
        <v>22</v>
      </c>
      <c r="I815" s="8">
        <v>0.4</v>
      </c>
      <c r="J815" s="9">
        <v>1750</v>
      </c>
      <c r="K815" s="10">
        <f t="shared" si="6"/>
        <v>700</v>
      </c>
      <c r="L815" s="10">
        <f t="shared" si="7"/>
        <v>315</v>
      </c>
      <c r="M815" s="11">
        <v>0.45</v>
      </c>
      <c r="O815" s="16"/>
      <c r="P815" s="17"/>
      <c r="Q815" s="12"/>
      <c r="R815" s="13"/>
    </row>
    <row r="816" spans="1:18" ht="15.75" customHeight="1" x14ac:dyDescent="0.35">
      <c r="A816" s="1"/>
      <c r="B816" s="6" t="s">
        <v>14</v>
      </c>
      <c r="C816" s="6">
        <v>1185732</v>
      </c>
      <c r="D816" s="7">
        <v>44299</v>
      </c>
      <c r="E816" s="6" t="s">
        <v>33</v>
      </c>
      <c r="F816" s="6" t="s">
        <v>49</v>
      </c>
      <c r="G816" s="6" t="s">
        <v>50</v>
      </c>
      <c r="H816" s="6" t="s">
        <v>17</v>
      </c>
      <c r="I816" s="8">
        <v>0.4</v>
      </c>
      <c r="J816" s="9">
        <v>4000</v>
      </c>
      <c r="K816" s="10">
        <f t="shared" si="6"/>
        <v>1600</v>
      </c>
      <c r="L816" s="10">
        <f t="shared" si="7"/>
        <v>560</v>
      </c>
      <c r="M816" s="11">
        <v>0.35000000000000003</v>
      </c>
      <c r="O816" s="16"/>
      <c r="P816" s="17"/>
      <c r="Q816" s="12"/>
      <c r="R816" s="13"/>
    </row>
    <row r="817" spans="1:18" ht="15.75" customHeight="1" x14ac:dyDescent="0.35">
      <c r="A817" s="1"/>
      <c r="B817" s="6" t="s">
        <v>14</v>
      </c>
      <c r="C817" s="6">
        <v>1185732</v>
      </c>
      <c r="D817" s="7">
        <v>44299</v>
      </c>
      <c r="E817" s="6" t="s">
        <v>33</v>
      </c>
      <c r="F817" s="6" t="s">
        <v>49</v>
      </c>
      <c r="G817" s="6" t="s">
        <v>50</v>
      </c>
      <c r="H817" s="6" t="s">
        <v>18</v>
      </c>
      <c r="I817" s="8">
        <v>0.4</v>
      </c>
      <c r="J817" s="9">
        <v>1000</v>
      </c>
      <c r="K817" s="10">
        <f t="shared" si="6"/>
        <v>400</v>
      </c>
      <c r="L817" s="10">
        <f t="shared" si="7"/>
        <v>120</v>
      </c>
      <c r="M817" s="11">
        <v>0.3</v>
      </c>
      <c r="O817" s="16"/>
      <c r="P817" s="17"/>
      <c r="Q817" s="12"/>
      <c r="R817" s="13"/>
    </row>
    <row r="818" spans="1:18" ht="15.75" customHeight="1" x14ac:dyDescent="0.35">
      <c r="A818" s="1"/>
      <c r="B818" s="6" t="s">
        <v>14</v>
      </c>
      <c r="C818" s="6">
        <v>1185732</v>
      </c>
      <c r="D818" s="7">
        <v>44299</v>
      </c>
      <c r="E818" s="6" t="s">
        <v>33</v>
      </c>
      <c r="F818" s="6" t="s">
        <v>49</v>
      </c>
      <c r="G818" s="6" t="s">
        <v>50</v>
      </c>
      <c r="H818" s="6" t="s">
        <v>19</v>
      </c>
      <c r="I818" s="8">
        <v>0.30000000000000004</v>
      </c>
      <c r="J818" s="9">
        <v>1000</v>
      </c>
      <c r="K818" s="10">
        <f t="shared" si="6"/>
        <v>300.00000000000006</v>
      </c>
      <c r="L818" s="10">
        <f t="shared" si="7"/>
        <v>90.000000000000014</v>
      </c>
      <c r="M818" s="11">
        <v>0.3</v>
      </c>
      <c r="O818" s="16"/>
      <c r="P818" s="17"/>
      <c r="Q818" s="12"/>
      <c r="R818" s="13"/>
    </row>
    <row r="819" spans="1:18" ht="15.75" customHeight="1" x14ac:dyDescent="0.35">
      <c r="A819" s="1"/>
      <c r="B819" s="6" t="s">
        <v>14</v>
      </c>
      <c r="C819" s="6">
        <v>1185732</v>
      </c>
      <c r="D819" s="7">
        <v>44299</v>
      </c>
      <c r="E819" s="6" t="s">
        <v>33</v>
      </c>
      <c r="F819" s="6" t="s">
        <v>49</v>
      </c>
      <c r="G819" s="6" t="s">
        <v>50</v>
      </c>
      <c r="H819" s="6" t="s">
        <v>20</v>
      </c>
      <c r="I819" s="8">
        <v>0.35</v>
      </c>
      <c r="J819" s="9">
        <v>250</v>
      </c>
      <c r="K819" s="10">
        <f t="shared" si="6"/>
        <v>87.5</v>
      </c>
      <c r="L819" s="10">
        <f t="shared" si="7"/>
        <v>30.625000000000004</v>
      </c>
      <c r="M819" s="11">
        <v>0.35000000000000003</v>
      </c>
      <c r="O819" s="16"/>
      <c r="P819" s="17"/>
      <c r="Q819" s="12"/>
      <c r="R819" s="13"/>
    </row>
    <row r="820" spans="1:18" ht="15.75" customHeight="1" x14ac:dyDescent="0.35">
      <c r="A820" s="1"/>
      <c r="B820" s="6" t="s">
        <v>14</v>
      </c>
      <c r="C820" s="6">
        <v>1185732</v>
      </c>
      <c r="D820" s="7">
        <v>44299</v>
      </c>
      <c r="E820" s="6" t="s">
        <v>33</v>
      </c>
      <c r="F820" s="6" t="s">
        <v>49</v>
      </c>
      <c r="G820" s="6" t="s">
        <v>50</v>
      </c>
      <c r="H820" s="6" t="s">
        <v>21</v>
      </c>
      <c r="I820" s="8">
        <v>0.5</v>
      </c>
      <c r="J820" s="9">
        <v>500</v>
      </c>
      <c r="K820" s="10">
        <f t="shared" si="6"/>
        <v>250</v>
      </c>
      <c r="L820" s="10">
        <f t="shared" si="7"/>
        <v>75</v>
      </c>
      <c r="M820" s="11">
        <v>0.3</v>
      </c>
      <c r="O820" s="16"/>
      <c r="P820" s="17"/>
      <c r="Q820" s="12"/>
      <c r="R820" s="13"/>
    </row>
    <row r="821" spans="1:18" ht="15.75" customHeight="1" x14ac:dyDescent="0.35">
      <c r="A821" s="1"/>
      <c r="B821" s="6" t="s">
        <v>14</v>
      </c>
      <c r="C821" s="6">
        <v>1185732</v>
      </c>
      <c r="D821" s="7">
        <v>44299</v>
      </c>
      <c r="E821" s="6" t="s">
        <v>33</v>
      </c>
      <c r="F821" s="6" t="s">
        <v>49</v>
      </c>
      <c r="G821" s="6" t="s">
        <v>50</v>
      </c>
      <c r="H821" s="6" t="s">
        <v>22</v>
      </c>
      <c r="I821" s="8">
        <v>0.4</v>
      </c>
      <c r="J821" s="9">
        <v>1750</v>
      </c>
      <c r="K821" s="10">
        <f t="shared" si="6"/>
        <v>700</v>
      </c>
      <c r="L821" s="10">
        <f t="shared" si="7"/>
        <v>315</v>
      </c>
      <c r="M821" s="11">
        <v>0.45</v>
      </c>
      <c r="O821" s="16"/>
      <c r="P821" s="17"/>
      <c r="Q821" s="12"/>
      <c r="R821" s="13"/>
    </row>
    <row r="822" spans="1:18" ht="15.75" customHeight="1" x14ac:dyDescent="0.35">
      <c r="A822" s="1"/>
      <c r="B822" s="6" t="s">
        <v>14</v>
      </c>
      <c r="C822" s="6">
        <v>1185732</v>
      </c>
      <c r="D822" s="7">
        <v>44330</v>
      </c>
      <c r="E822" s="6" t="s">
        <v>33</v>
      </c>
      <c r="F822" s="6" t="s">
        <v>49</v>
      </c>
      <c r="G822" s="6" t="s">
        <v>50</v>
      </c>
      <c r="H822" s="6" t="s">
        <v>17</v>
      </c>
      <c r="I822" s="8">
        <v>0.5</v>
      </c>
      <c r="J822" s="9">
        <v>4450</v>
      </c>
      <c r="K822" s="10">
        <f t="shared" si="6"/>
        <v>2225</v>
      </c>
      <c r="L822" s="10">
        <f t="shared" si="7"/>
        <v>778.75000000000011</v>
      </c>
      <c r="M822" s="11">
        <v>0.35000000000000003</v>
      </c>
      <c r="O822" s="16"/>
      <c r="P822" s="17"/>
      <c r="Q822" s="12"/>
      <c r="R822" s="13"/>
    </row>
    <row r="823" spans="1:18" ht="15.75" customHeight="1" x14ac:dyDescent="0.35">
      <c r="A823" s="1"/>
      <c r="B823" s="6" t="s">
        <v>14</v>
      </c>
      <c r="C823" s="6">
        <v>1185732</v>
      </c>
      <c r="D823" s="7">
        <v>44330</v>
      </c>
      <c r="E823" s="6" t="s">
        <v>33</v>
      </c>
      <c r="F823" s="6" t="s">
        <v>49</v>
      </c>
      <c r="G823" s="6" t="s">
        <v>50</v>
      </c>
      <c r="H823" s="6" t="s">
        <v>18</v>
      </c>
      <c r="I823" s="8">
        <v>0.45000000000000007</v>
      </c>
      <c r="J823" s="9">
        <v>1500</v>
      </c>
      <c r="K823" s="10">
        <f t="shared" si="6"/>
        <v>675.00000000000011</v>
      </c>
      <c r="L823" s="10">
        <f t="shared" si="7"/>
        <v>202.50000000000003</v>
      </c>
      <c r="M823" s="11">
        <v>0.3</v>
      </c>
      <c r="O823" s="16"/>
      <c r="P823" s="17"/>
      <c r="Q823" s="12"/>
      <c r="R823" s="13"/>
    </row>
    <row r="824" spans="1:18" ht="15.75" customHeight="1" x14ac:dyDescent="0.35">
      <c r="A824" s="1"/>
      <c r="B824" s="6" t="s">
        <v>14</v>
      </c>
      <c r="C824" s="6">
        <v>1185732</v>
      </c>
      <c r="D824" s="7">
        <v>44330</v>
      </c>
      <c r="E824" s="6" t="s">
        <v>33</v>
      </c>
      <c r="F824" s="6" t="s">
        <v>49</v>
      </c>
      <c r="G824" s="6" t="s">
        <v>50</v>
      </c>
      <c r="H824" s="6" t="s">
        <v>19</v>
      </c>
      <c r="I824" s="8">
        <v>0.4</v>
      </c>
      <c r="J824" s="9">
        <v>1250</v>
      </c>
      <c r="K824" s="10">
        <f t="shared" si="6"/>
        <v>500</v>
      </c>
      <c r="L824" s="10">
        <f t="shared" si="7"/>
        <v>150</v>
      </c>
      <c r="M824" s="11">
        <v>0.3</v>
      </c>
      <c r="O824" s="16"/>
      <c r="P824" s="17"/>
      <c r="Q824" s="12"/>
      <c r="R824" s="13"/>
    </row>
    <row r="825" spans="1:18" ht="15.75" customHeight="1" x14ac:dyDescent="0.35">
      <c r="A825" s="1"/>
      <c r="B825" s="6" t="s">
        <v>14</v>
      </c>
      <c r="C825" s="6">
        <v>1185732</v>
      </c>
      <c r="D825" s="7">
        <v>44330</v>
      </c>
      <c r="E825" s="6" t="s">
        <v>33</v>
      </c>
      <c r="F825" s="6" t="s">
        <v>49</v>
      </c>
      <c r="G825" s="6" t="s">
        <v>50</v>
      </c>
      <c r="H825" s="6" t="s">
        <v>20</v>
      </c>
      <c r="I825" s="8">
        <v>0.4</v>
      </c>
      <c r="J825" s="9">
        <v>500</v>
      </c>
      <c r="K825" s="10">
        <f t="shared" si="6"/>
        <v>200</v>
      </c>
      <c r="L825" s="10">
        <f t="shared" si="7"/>
        <v>70</v>
      </c>
      <c r="M825" s="11">
        <v>0.35000000000000003</v>
      </c>
      <c r="O825" s="16"/>
      <c r="P825" s="17"/>
      <c r="Q825" s="12"/>
      <c r="R825" s="13"/>
    </row>
    <row r="826" spans="1:18" ht="15.75" customHeight="1" x14ac:dyDescent="0.35">
      <c r="A826" s="1"/>
      <c r="B826" s="6" t="s">
        <v>14</v>
      </c>
      <c r="C826" s="6">
        <v>1185732</v>
      </c>
      <c r="D826" s="7">
        <v>44330</v>
      </c>
      <c r="E826" s="6" t="s">
        <v>33</v>
      </c>
      <c r="F826" s="6" t="s">
        <v>49</v>
      </c>
      <c r="G826" s="6" t="s">
        <v>50</v>
      </c>
      <c r="H826" s="6" t="s">
        <v>21</v>
      </c>
      <c r="I826" s="8">
        <v>0.54999999999999993</v>
      </c>
      <c r="J826" s="9">
        <v>750</v>
      </c>
      <c r="K826" s="10">
        <f t="shared" si="6"/>
        <v>412.49999999999994</v>
      </c>
      <c r="L826" s="10">
        <f t="shared" si="7"/>
        <v>123.74999999999997</v>
      </c>
      <c r="M826" s="11">
        <v>0.3</v>
      </c>
      <c r="O826" s="16"/>
      <c r="P826" s="17"/>
      <c r="Q826" s="12"/>
      <c r="R826" s="13"/>
    </row>
    <row r="827" spans="1:18" ht="15.75" customHeight="1" x14ac:dyDescent="0.35">
      <c r="A827" s="1"/>
      <c r="B827" s="6" t="s">
        <v>14</v>
      </c>
      <c r="C827" s="6">
        <v>1185732</v>
      </c>
      <c r="D827" s="7">
        <v>44330</v>
      </c>
      <c r="E827" s="6" t="s">
        <v>33</v>
      </c>
      <c r="F827" s="6" t="s">
        <v>49</v>
      </c>
      <c r="G827" s="6" t="s">
        <v>50</v>
      </c>
      <c r="H827" s="6" t="s">
        <v>22</v>
      </c>
      <c r="I827" s="8">
        <v>0.6</v>
      </c>
      <c r="J827" s="9">
        <v>1750</v>
      </c>
      <c r="K827" s="10">
        <f t="shared" si="6"/>
        <v>1050</v>
      </c>
      <c r="L827" s="10">
        <f t="shared" si="7"/>
        <v>472.5</v>
      </c>
      <c r="M827" s="11">
        <v>0.45</v>
      </c>
      <c r="O827" s="16"/>
      <c r="P827" s="17"/>
      <c r="Q827" s="12"/>
      <c r="R827" s="13"/>
    </row>
    <row r="828" spans="1:18" ht="15.75" customHeight="1" x14ac:dyDescent="0.35">
      <c r="A828" s="1"/>
      <c r="B828" s="6" t="s">
        <v>14</v>
      </c>
      <c r="C828" s="6">
        <v>1185732</v>
      </c>
      <c r="D828" s="7">
        <v>44360</v>
      </c>
      <c r="E828" s="6" t="s">
        <v>33</v>
      </c>
      <c r="F828" s="6" t="s">
        <v>49</v>
      </c>
      <c r="G828" s="6" t="s">
        <v>50</v>
      </c>
      <c r="H828" s="6" t="s">
        <v>17</v>
      </c>
      <c r="I828" s="8">
        <v>0.45</v>
      </c>
      <c r="J828" s="9">
        <v>4250</v>
      </c>
      <c r="K828" s="10">
        <f t="shared" si="6"/>
        <v>1912.5</v>
      </c>
      <c r="L828" s="10">
        <f t="shared" si="7"/>
        <v>669.37500000000011</v>
      </c>
      <c r="M828" s="11">
        <v>0.35000000000000003</v>
      </c>
      <c r="O828" s="16"/>
      <c r="P828" s="17"/>
      <c r="Q828" s="12"/>
      <c r="R828" s="13"/>
    </row>
    <row r="829" spans="1:18" ht="15.75" customHeight="1" x14ac:dyDescent="0.35">
      <c r="A829" s="1"/>
      <c r="B829" s="6" t="s">
        <v>14</v>
      </c>
      <c r="C829" s="6">
        <v>1185732</v>
      </c>
      <c r="D829" s="7">
        <v>44360</v>
      </c>
      <c r="E829" s="6" t="s">
        <v>33</v>
      </c>
      <c r="F829" s="6" t="s">
        <v>49</v>
      </c>
      <c r="G829" s="6" t="s">
        <v>50</v>
      </c>
      <c r="H829" s="6" t="s">
        <v>18</v>
      </c>
      <c r="I829" s="8">
        <v>0.40000000000000008</v>
      </c>
      <c r="J829" s="9">
        <v>1750</v>
      </c>
      <c r="K829" s="10">
        <f t="shared" si="6"/>
        <v>700.00000000000011</v>
      </c>
      <c r="L829" s="10">
        <f t="shared" si="7"/>
        <v>210.00000000000003</v>
      </c>
      <c r="M829" s="11">
        <v>0.3</v>
      </c>
      <c r="O829" s="16"/>
      <c r="P829" s="17"/>
      <c r="Q829" s="12"/>
      <c r="R829" s="13"/>
    </row>
    <row r="830" spans="1:18" ht="15.75" customHeight="1" x14ac:dyDescent="0.35">
      <c r="A830" s="1"/>
      <c r="B830" s="6" t="s">
        <v>14</v>
      </c>
      <c r="C830" s="6">
        <v>1185732</v>
      </c>
      <c r="D830" s="7">
        <v>44360</v>
      </c>
      <c r="E830" s="6" t="s">
        <v>33</v>
      </c>
      <c r="F830" s="6" t="s">
        <v>49</v>
      </c>
      <c r="G830" s="6" t="s">
        <v>50</v>
      </c>
      <c r="H830" s="6" t="s">
        <v>19</v>
      </c>
      <c r="I830" s="8">
        <v>0.35000000000000003</v>
      </c>
      <c r="J830" s="9">
        <v>1750</v>
      </c>
      <c r="K830" s="10">
        <f t="shared" si="6"/>
        <v>612.50000000000011</v>
      </c>
      <c r="L830" s="10">
        <f t="shared" si="7"/>
        <v>183.75000000000003</v>
      </c>
      <c r="M830" s="11">
        <v>0.3</v>
      </c>
      <c r="O830" s="16"/>
      <c r="P830" s="17"/>
      <c r="Q830" s="12"/>
      <c r="R830" s="13"/>
    </row>
    <row r="831" spans="1:18" ht="15.75" customHeight="1" x14ac:dyDescent="0.35">
      <c r="A831" s="1"/>
      <c r="B831" s="6" t="s">
        <v>14</v>
      </c>
      <c r="C831" s="6">
        <v>1185732</v>
      </c>
      <c r="D831" s="7">
        <v>44360</v>
      </c>
      <c r="E831" s="6" t="s">
        <v>33</v>
      </c>
      <c r="F831" s="6" t="s">
        <v>49</v>
      </c>
      <c r="G831" s="6" t="s">
        <v>50</v>
      </c>
      <c r="H831" s="6" t="s">
        <v>20</v>
      </c>
      <c r="I831" s="8">
        <v>0.35000000000000003</v>
      </c>
      <c r="J831" s="9">
        <v>1500</v>
      </c>
      <c r="K831" s="10">
        <f t="shared" si="6"/>
        <v>525</v>
      </c>
      <c r="L831" s="10">
        <f t="shared" si="7"/>
        <v>183.75000000000003</v>
      </c>
      <c r="M831" s="11">
        <v>0.35000000000000003</v>
      </c>
      <c r="O831" s="16"/>
      <c r="P831" s="17"/>
      <c r="Q831" s="12"/>
      <c r="R831" s="13"/>
    </row>
    <row r="832" spans="1:18" ht="15.75" customHeight="1" x14ac:dyDescent="0.35">
      <c r="A832" s="1"/>
      <c r="B832" s="6" t="s">
        <v>14</v>
      </c>
      <c r="C832" s="6">
        <v>1185732</v>
      </c>
      <c r="D832" s="7">
        <v>44360</v>
      </c>
      <c r="E832" s="6" t="s">
        <v>33</v>
      </c>
      <c r="F832" s="6" t="s">
        <v>49</v>
      </c>
      <c r="G832" s="6" t="s">
        <v>50</v>
      </c>
      <c r="H832" s="6" t="s">
        <v>21</v>
      </c>
      <c r="I832" s="8">
        <v>0.5</v>
      </c>
      <c r="J832" s="9">
        <v>1500</v>
      </c>
      <c r="K832" s="10">
        <f t="shared" si="6"/>
        <v>750</v>
      </c>
      <c r="L832" s="10">
        <f t="shared" si="7"/>
        <v>225</v>
      </c>
      <c r="M832" s="11">
        <v>0.3</v>
      </c>
      <c r="O832" s="16"/>
      <c r="P832" s="17"/>
      <c r="Q832" s="12"/>
      <c r="R832" s="13"/>
    </row>
    <row r="833" spans="1:18" ht="15.75" customHeight="1" x14ac:dyDescent="0.35">
      <c r="A833" s="1"/>
      <c r="B833" s="6" t="s">
        <v>14</v>
      </c>
      <c r="C833" s="6">
        <v>1185732</v>
      </c>
      <c r="D833" s="7">
        <v>44360</v>
      </c>
      <c r="E833" s="6" t="s">
        <v>33</v>
      </c>
      <c r="F833" s="6" t="s">
        <v>49</v>
      </c>
      <c r="G833" s="6" t="s">
        <v>50</v>
      </c>
      <c r="H833" s="6" t="s">
        <v>22</v>
      </c>
      <c r="I833" s="8">
        <v>0.55000000000000004</v>
      </c>
      <c r="J833" s="9">
        <v>3250</v>
      </c>
      <c r="K833" s="10">
        <f t="shared" si="6"/>
        <v>1787.5000000000002</v>
      </c>
      <c r="L833" s="10">
        <f t="shared" si="7"/>
        <v>804.37500000000011</v>
      </c>
      <c r="M833" s="11">
        <v>0.45</v>
      </c>
      <c r="O833" s="16"/>
      <c r="P833" s="17"/>
      <c r="Q833" s="12"/>
      <c r="R833" s="13"/>
    </row>
    <row r="834" spans="1:18" ht="15.75" customHeight="1" x14ac:dyDescent="0.35">
      <c r="A834" s="1"/>
      <c r="B834" s="6" t="s">
        <v>14</v>
      </c>
      <c r="C834" s="6">
        <v>1185732</v>
      </c>
      <c r="D834" s="7">
        <v>44389</v>
      </c>
      <c r="E834" s="6" t="s">
        <v>33</v>
      </c>
      <c r="F834" s="6" t="s">
        <v>49</v>
      </c>
      <c r="G834" s="6" t="s">
        <v>50</v>
      </c>
      <c r="H834" s="6" t="s">
        <v>17</v>
      </c>
      <c r="I834" s="8">
        <v>0.5</v>
      </c>
      <c r="J834" s="9">
        <v>5500</v>
      </c>
      <c r="K834" s="10">
        <f t="shared" si="6"/>
        <v>2750</v>
      </c>
      <c r="L834" s="10">
        <f t="shared" si="7"/>
        <v>962.50000000000011</v>
      </c>
      <c r="M834" s="11">
        <v>0.35000000000000003</v>
      </c>
      <c r="O834" s="16"/>
      <c r="P834" s="17"/>
      <c r="Q834" s="12"/>
      <c r="R834" s="13"/>
    </row>
    <row r="835" spans="1:18" ht="15.75" customHeight="1" x14ac:dyDescent="0.35">
      <c r="A835" s="1"/>
      <c r="B835" s="6" t="s">
        <v>14</v>
      </c>
      <c r="C835" s="6">
        <v>1185732</v>
      </c>
      <c r="D835" s="7">
        <v>44389</v>
      </c>
      <c r="E835" s="6" t="s">
        <v>33</v>
      </c>
      <c r="F835" s="6" t="s">
        <v>49</v>
      </c>
      <c r="G835" s="6" t="s">
        <v>50</v>
      </c>
      <c r="H835" s="6" t="s">
        <v>18</v>
      </c>
      <c r="I835" s="8">
        <v>0.45000000000000007</v>
      </c>
      <c r="J835" s="9">
        <v>3000</v>
      </c>
      <c r="K835" s="10">
        <f t="shared" si="6"/>
        <v>1350.0000000000002</v>
      </c>
      <c r="L835" s="10">
        <f t="shared" si="7"/>
        <v>405.00000000000006</v>
      </c>
      <c r="M835" s="11">
        <v>0.3</v>
      </c>
      <c r="O835" s="16"/>
      <c r="P835" s="17"/>
      <c r="Q835" s="12"/>
      <c r="R835" s="13"/>
    </row>
    <row r="836" spans="1:18" ht="15.75" customHeight="1" x14ac:dyDescent="0.35">
      <c r="A836" s="1"/>
      <c r="B836" s="6" t="s">
        <v>14</v>
      </c>
      <c r="C836" s="6">
        <v>1185732</v>
      </c>
      <c r="D836" s="7">
        <v>44389</v>
      </c>
      <c r="E836" s="6" t="s">
        <v>33</v>
      </c>
      <c r="F836" s="6" t="s">
        <v>49</v>
      </c>
      <c r="G836" s="6" t="s">
        <v>50</v>
      </c>
      <c r="H836" s="6" t="s">
        <v>19</v>
      </c>
      <c r="I836" s="8">
        <v>0.4</v>
      </c>
      <c r="J836" s="9">
        <v>2250</v>
      </c>
      <c r="K836" s="10">
        <f t="shared" si="6"/>
        <v>900</v>
      </c>
      <c r="L836" s="10">
        <f t="shared" si="7"/>
        <v>270</v>
      </c>
      <c r="M836" s="11">
        <v>0.3</v>
      </c>
      <c r="O836" s="16"/>
      <c r="P836" s="17"/>
      <c r="Q836" s="12"/>
      <c r="R836" s="13"/>
    </row>
    <row r="837" spans="1:18" ht="15.75" customHeight="1" x14ac:dyDescent="0.35">
      <c r="A837" s="1"/>
      <c r="B837" s="6" t="s">
        <v>14</v>
      </c>
      <c r="C837" s="6">
        <v>1185732</v>
      </c>
      <c r="D837" s="7">
        <v>44389</v>
      </c>
      <c r="E837" s="6" t="s">
        <v>33</v>
      </c>
      <c r="F837" s="6" t="s">
        <v>49</v>
      </c>
      <c r="G837" s="6" t="s">
        <v>50</v>
      </c>
      <c r="H837" s="6" t="s">
        <v>20</v>
      </c>
      <c r="I837" s="8">
        <v>0.4</v>
      </c>
      <c r="J837" s="9">
        <v>1750</v>
      </c>
      <c r="K837" s="10">
        <f t="shared" si="6"/>
        <v>700</v>
      </c>
      <c r="L837" s="10">
        <f t="shared" si="7"/>
        <v>245.00000000000003</v>
      </c>
      <c r="M837" s="11">
        <v>0.35000000000000003</v>
      </c>
      <c r="O837" s="16"/>
      <c r="P837" s="17"/>
      <c r="Q837" s="12"/>
      <c r="R837" s="13"/>
    </row>
    <row r="838" spans="1:18" ht="15.75" customHeight="1" x14ac:dyDescent="0.35">
      <c r="A838" s="1"/>
      <c r="B838" s="6" t="s">
        <v>14</v>
      </c>
      <c r="C838" s="6">
        <v>1185732</v>
      </c>
      <c r="D838" s="7">
        <v>44389</v>
      </c>
      <c r="E838" s="6" t="s">
        <v>33</v>
      </c>
      <c r="F838" s="6" t="s">
        <v>49</v>
      </c>
      <c r="G838" s="6" t="s">
        <v>50</v>
      </c>
      <c r="H838" s="6" t="s">
        <v>21</v>
      </c>
      <c r="I838" s="8">
        <v>0.5</v>
      </c>
      <c r="J838" s="9">
        <v>2000</v>
      </c>
      <c r="K838" s="10">
        <f t="shared" si="6"/>
        <v>1000</v>
      </c>
      <c r="L838" s="10">
        <f t="shared" si="7"/>
        <v>300</v>
      </c>
      <c r="M838" s="11">
        <v>0.3</v>
      </c>
      <c r="O838" s="16"/>
      <c r="P838" s="17"/>
      <c r="Q838" s="12"/>
      <c r="R838" s="13"/>
    </row>
    <row r="839" spans="1:18" ht="15.75" customHeight="1" x14ac:dyDescent="0.35">
      <c r="A839" s="1"/>
      <c r="B839" s="6" t="s">
        <v>14</v>
      </c>
      <c r="C839" s="6">
        <v>1185732</v>
      </c>
      <c r="D839" s="7">
        <v>44389</v>
      </c>
      <c r="E839" s="6" t="s">
        <v>33</v>
      </c>
      <c r="F839" s="6" t="s">
        <v>49</v>
      </c>
      <c r="G839" s="6" t="s">
        <v>50</v>
      </c>
      <c r="H839" s="6" t="s">
        <v>22</v>
      </c>
      <c r="I839" s="8">
        <v>0.55000000000000004</v>
      </c>
      <c r="J839" s="9">
        <v>3750</v>
      </c>
      <c r="K839" s="10">
        <f t="shared" si="6"/>
        <v>2062.5</v>
      </c>
      <c r="L839" s="10">
        <f t="shared" si="7"/>
        <v>928.125</v>
      </c>
      <c r="M839" s="11">
        <v>0.45</v>
      </c>
      <c r="O839" s="16"/>
      <c r="P839" s="17"/>
      <c r="Q839" s="12"/>
      <c r="R839" s="13"/>
    </row>
    <row r="840" spans="1:18" ht="15.75" customHeight="1" x14ac:dyDescent="0.35">
      <c r="A840" s="1"/>
      <c r="B840" s="6" t="s">
        <v>14</v>
      </c>
      <c r="C840" s="6">
        <v>1185732</v>
      </c>
      <c r="D840" s="7">
        <v>44421</v>
      </c>
      <c r="E840" s="6" t="s">
        <v>33</v>
      </c>
      <c r="F840" s="6" t="s">
        <v>49</v>
      </c>
      <c r="G840" s="6" t="s">
        <v>50</v>
      </c>
      <c r="H840" s="6" t="s">
        <v>17</v>
      </c>
      <c r="I840" s="8">
        <v>0.5</v>
      </c>
      <c r="J840" s="9">
        <v>5250</v>
      </c>
      <c r="K840" s="10">
        <f t="shared" si="6"/>
        <v>2625</v>
      </c>
      <c r="L840" s="10">
        <f t="shared" si="7"/>
        <v>918.75000000000011</v>
      </c>
      <c r="M840" s="11">
        <v>0.35000000000000003</v>
      </c>
      <c r="O840" s="16"/>
      <c r="P840" s="17"/>
      <c r="Q840" s="12"/>
      <c r="R840" s="13"/>
    </row>
    <row r="841" spans="1:18" ht="15.75" customHeight="1" x14ac:dyDescent="0.35">
      <c r="A841" s="1"/>
      <c r="B841" s="6" t="s">
        <v>14</v>
      </c>
      <c r="C841" s="6">
        <v>1185732</v>
      </c>
      <c r="D841" s="7">
        <v>44421</v>
      </c>
      <c r="E841" s="6" t="s">
        <v>33</v>
      </c>
      <c r="F841" s="6" t="s">
        <v>49</v>
      </c>
      <c r="G841" s="6" t="s">
        <v>50</v>
      </c>
      <c r="H841" s="6" t="s">
        <v>18</v>
      </c>
      <c r="I841" s="8">
        <v>0.45000000000000007</v>
      </c>
      <c r="J841" s="9">
        <v>3000</v>
      </c>
      <c r="K841" s="10">
        <f t="shared" si="6"/>
        <v>1350.0000000000002</v>
      </c>
      <c r="L841" s="10">
        <f t="shared" si="7"/>
        <v>405.00000000000006</v>
      </c>
      <c r="M841" s="11">
        <v>0.3</v>
      </c>
      <c r="O841" s="16"/>
      <c r="P841" s="17"/>
      <c r="Q841" s="12"/>
      <c r="R841" s="13"/>
    </row>
    <row r="842" spans="1:18" ht="15.75" customHeight="1" x14ac:dyDescent="0.35">
      <c r="A842" s="1"/>
      <c r="B842" s="6" t="s">
        <v>14</v>
      </c>
      <c r="C842" s="6">
        <v>1185732</v>
      </c>
      <c r="D842" s="7">
        <v>44421</v>
      </c>
      <c r="E842" s="6" t="s">
        <v>33</v>
      </c>
      <c r="F842" s="6" t="s">
        <v>49</v>
      </c>
      <c r="G842" s="6" t="s">
        <v>50</v>
      </c>
      <c r="H842" s="6" t="s">
        <v>19</v>
      </c>
      <c r="I842" s="8">
        <v>0.4</v>
      </c>
      <c r="J842" s="9">
        <v>2250</v>
      </c>
      <c r="K842" s="10">
        <f t="shared" si="6"/>
        <v>900</v>
      </c>
      <c r="L842" s="10">
        <f t="shared" si="7"/>
        <v>270</v>
      </c>
      <c r="M842" s="11">
        <v>0.3</v>
      </c>
      <c r="O842" s="16"/>
      <c r="P842" s="17"/>
      <c r="Q842" s="12"/>
      <c r="R842" s="13"/>
    </row>
    <row r="843" spans="1:18" ht="15.75" customHeight="1" x14ac:dyDescent="0.35">
      <c r="A843" s="1"/>
      <c r="B843" s="6" t="s">
        <v>14</v>
      </c>
      <c r="C843" s="6">
        <v>1185732</v>
      </c>
      <c r="D843" s="7">
        <v>44421</v>
      </c>
      <c r="E843" s="6" t="s">
        <v>33</v>
      </c>
      <c r="F843" s="6" t="s">
        <v>49</v>
      </c>
      <c r="G843" s="6" t="s">
        <v>50</v>
      </c>
      <c r="H843" s="6" t="s">
        <v>20</v>
      </c>
      <c r="I843" s="8">
        <v>0.35000000000000003</v>
      </c>
      <c r="J843" s="9">
        <v>1750</v>
      </c>
      <c r="K843" s="10">
        <f t="shared" si="6"/>
        <v>612.50000000000011</v>
      </c>
      <c r="L843" s="10">
        <f t="shared" si="7"/>
        <v>214.37500000000006</v>
      </c>
      <c r="M843" s="11">
        <v>0.35000000000000003</v>
      </c>
      <c r="O843" s="16"/>
      <c r="P843" s="17"/>
      <c r="Q843" s="12"/>
      <c r="R843" s="13"/>
    </row>
    <row r="844" spans="1:18" ht="15.75" customHeight="1" x14ac:dyDescent="0.35">
      <c r="A844" s="1"/>
      <c r="B844" s="6" t="s">
        <v>14</v>
      </c>
      <c r="C844" s="6">
        <v>1185732</v>
      </c>
      <c r="D844" s="7">
        <v>44421</v>
      </c>
      <c r="E844" s="6" t="s">
        <v>33</v>
      </c>
      <c r="F844" s="6" t="s">
        <v>49</v>
      </c>
      <c r="G844" s="6" t="s">
        <v>50</v>
      </c>
      <c r="H844" s="6" t="s">
        <v>21</v>
      </c>
      <c r="I844" s="8">
        <v>0.45</v>
      </c>
      <c r="J844" s="9">
        <v>1500</v>
      </c>
      <c r="K844" s="10">
        <f t="shared" si="6"/>
        <v>675</v>
      </c>
      <c r="L844" s="10">
        <f t="shared" si="7"/>
        <v>202.5</v>
      </c>
      <c r="M844" s="11">
        <v>0.3</v>
      </c>
      <c r="O844" s="16"/>
      <c r="P844" s="17"/>
      <c r="Q844" s="12"/>
      <c r="R844" s="13"/>
    </row>
    <row r="845" spans="1:18" ht="15.75" customHeight="1" x14ac:dyDescent="0.35">
      <c r="A845" s="1"/>
      <c r="B845" s="6" t="s">
        <v>14</v>
      </c>
      <c r="C845" s="6">
        <v>1185732</v>
      </c>
      <c r="D845" s="7">
        <v>44421</v>
      </c>
      <c r="E845" s="6" t="s">
        <v>33</v>
      </c>
      <c r="F845" s="6" t="s">
        <v>49</v>
      </c>
      <c r="G845" s="6" t="s">
        <v>50</v>
      </c>
      <c r="H845" s="6" t="s">
        <v>22</v>
      </c>
      <c r="I845" s="8">
        <v>0.5</v>
      </c>
      <c r="J845" s="9">
        <v>3250</v>
      </c>
      <c r="K845" s="10">
        <f t="shared" si="6"/>
        <v>1625</v>
      </c>
      <c r="L845" s="10">
        <f t="shared" si="7"/>
        <v>731.25</v>
      </c>
      <c r="M845" s="11">
        <v>0.45</v>
      </c>
      <c r="O845" s="16"/>
      <c r="P845" s="17"/>
      <c r="Q845" s="12"/>
      <c r="R845" s="13"/>
    </row>
    <row r="846" spans="1:18" ht="15.75" customHeight="1" x14ac:dyDescent="0.35">
      <c r="A846" s="1"/>
      <c r="B846" s="6" t="s">
        <v>14</v>
      </c>
      <c r="C846" s="6">
        <v>1185732</v>
      </c>
      <c r="D846" s="7">
        <v>44453</v>
      </c>
      <c r="E846" s="6" t="s">
        <v>33</v>
      </c>
      <c r="F846" s="6" t="s">
        <v>49</v>
      </c>
      <c r="G846" s="6" t="s">
        <v>50</v>
      </c>
      <c r="H846" s="6" t="s">
        <v>17</v>
      </c>
      <c r="I846" s="8">
        <v>0.45</v>
      </c>
      <c r="J846" s="9">
        <v>4500</v>
      </c>
      <c r="K846" s="10">
        <f t="shared" si="6"/>
        <v>2025</v>
      </c>
      <c r="L846" s="10">
        <f t="shared" si="7"/>
        <v>708.75000000000011</v>
      </c>
      <c r="M846" s="11">
        <v>0.35000000000000003</v>
      </c>
      <c r="O846" s="16"/>
      <c r="P846" s="17"/>
      <c r="Q846" s="12"/>
      <c r="R846" s="13"/>
    </row>
    <row r="847" spans="1:18" ht="15.75" customHeight="1" x14ac:dyDescent="0.35">
      <c r="A847" s="1"/>
      <c r="B847" s="6" t="s">
        <v>14</v>
      </c>
      <c r="C847" s="6">
        <v>1185732</v>
      </c>
      <c r="D847" s="7">
        <v>44453</v>
      </c>
      <c r="E847" s="6" t="s">
        <v>33</v>
      </c>
      <c r="F847" s="6" t="s">
        <v>49</v>
      </c>
      <c r="G847" s="6" t="s">
        <v>50</v>
      </c>
      <c r="H847" s="6" t="s">
        <v>18</v>
      </c>
      <c r="I847" s="8">
        <v>0.40000000000000008</v>
      </c>
      <c r="J847" s="9">
        <v>2500</v>
      </c>
      <c r="K847" s="10">
        <f t="shared" si="6"/>
        <v>1000.0000000000002</v>
      </c>
      <c r="L847" s="10">
        <f t="shared" si="7"/>
        <v>300.00000000000006</v>
      </c>
      <c r="M847" s="11">
        <v>0.3</v>
      </c>
      <c r="O847" s="16"/>
      <c r="P847" s="17"/>
      <c r="Q847" s="12"/>
      <c r="R847" s="13"/>
    </row>
    <row r="848" spans="1:18" ht="15.75" customHeight="1" x14ac:dyDescent="0.35">
      <c r="A848" s="1"/>
      <c r="B848" s="6" t="s">
        <v>14</v>
      </c>
      <c r="C848" s="6">
        <v>1185732</v>
      </c>
      <c r="D848" s="7">
        <v>44453</v>
      </c>
      <c r="E848" s="6" t="s">
        <v>33</v>
      </c>
      <c r="F848" s="6" t="s">
        <v>49</v>
      </c>
      <c r="G848" s="6" t="s">
        <v>50</v>
      </c>
      <c r="H848" s="6" t="s">
        <v>19</v>
      </c>
      <c r="I848" s="8">
        <v>0.25</v>
      </c>
      <c r="J848" s="9">
        <v>1500</v>
      </c>
      <c r="K848" s="10">
        <f t="shared" si="6"/>
        <v>375</v>
      </c>
      <c r="L848" s="10">
        <f t="shared" si="7"/>
        <v>112.5</v>
      </c>
      <c r="M848" s="11">
        <v>0.3</v>
      </c>
      <c r="O848" s="16"/>
      <c r="P848" s="17"/>
      <c r="Q848" s="12"/>
      <c r="R848" s="13"/>
    </row>
    <row r="849" spans="1:18" ht="15.75" customHeight="1" x14ac:dyDescent="0.35">
      <c r="A849" s="1"/>
      <c r="B849" s="6" t="s">
        <v>14</v>
      </c>
      <c r="C849" s="6">
        <v>1185732</v>
      </c>
      <c r="D849" s="7">
        <v>44453</v>
      </c>
      <c r="E849" s="6" t="s">
        <v>33</v>
      </c>
      <c r="F849" s="6" t="s">
        <v>49</v>
      </c>
      <c r="G849" s="6" t="s">
        <v>50</v>
      </c>
      <c r="H849" s="6" t="s">
        <v>20</v>
      </c>
      <c r="I849" s="8">
        <v>0.25</v>
      </c>
      <c r="J849" s="9">
        <v>1250</v>
      </c>
      <c r="K849" s="10">
        <f t="shared" si="6"/>
        <v>312.5</v>
      </c>
      <c r="L849" s="10">
        <f t="shared" si="7"/>
        <v>109.37500000000001</v>
      </c>
      <c r="M849" s="11">
        <v>0.35000000000000003</v>
      </c>
      <c r="O849" s="16"/>
      <c r="P849" s="17"/>
      <c r="Q849" s="12"/>
      <c r="R849" s="13"/>
    </row>
    <row r="850" spans="1:18" ht="15.75" customHeight="1" x14ac:dyDescent="0.35">
      <c r="A850" s="1"/>
      <c r="B850" s="6" t="s">
        <v>14</v>
      </c>
      <c r="C850" s="6">
        <v>1185732</v>
      </c>
      <c r="D850" s="7">
        <v>44453</v>
      </c>
      <c r="E850" s="6" t="s">
        <v>33</v>
      </c>
      <c r="F850" s="6" t="s">
        <v>49</v>
      </c>
      <c r="G850" s="6" t="s">
        <v>50</v>
      </c>
      <c r="H850" s="6" t="s">
        <v>21</v>
      </c>
      <c r="I850" s="8">
        <v>0.35</v>
      </c>
      <c r="J850" s="9">
        <v>1250</v>
      </c>
      <c r="K850" s="10">
        <f t="shared" si="6"/>
        <v>437.5</v>
      </c>
      <c r="L850" s="10">
        <f t="shared" si="7"/>
        <v>131.25</v>
      </c>
      <c r="M850" s="11">
        <v>0.3</v>
      </c>
      <c r="O850" s="16"/>
      <c r="P850" s="17"/>
      <c r="Q850" s="12"/>
      <c r="R850" s="13"/>
    </row>
    <row r="851" spans="1:18" ht="15.75" customHeight="1" x14ac:dyDescent="0.35">
      <c r="A851" s="1"/>
      <c r="B851" s="6" t="s">
        <v>14</v>
      </c>
      <c r="C851" s="6">
        <v>1185732</v>
      </c>
      <c r="D851" s="7">
        <v>44453</v>
      </c>
      <c r="E851" s="6" t="s">
        <v>33</v>
      </c>
      <c r="F851" s="6" t="s">
        <v>49</v>
      </c>
      <c r="G851" s="6" t="s">
        <v>50</v>
      </c>
      <c r="H851" s="6" t="s">
        <v>22</v>
      </c>
      <c r="I851" s="8">
        <v>0.4</v>
      </c>
      <c r="J851" s="9">
        <v>2000</v>
      </c>
      <c r="K851" s="10">
        <f t="shared" si="6"/>
        <v>800</v>
      </c>
      <c r="L851" s="10">
        <f t="shared" si="7"/>
        <v>360</v>
      </c>
      <c r="M851" s="11">
        <v>0.45</v>
      </c>
      <c r="O851" s="16"/>
      <c r="P851" s="17"/>
      <c r="Q851" s="12"/>
      <c r="R851" s="13"/>
    </row>
    <row r="852" spans="1:18" ht="15.75" customHeight="1" x14ac:dyDescent="0.35">
      <c r="A852" s="1"/>
      <c r="B852" s="6" t="s">
        <v>14</v>
      </c>
      <c r="C852" s="6">
        <v>1185732</v>
      </c>
      <c r="D852" s="7">
        <v>44482</v>
      </c>
      <c r="E852" s="6" t="s">
        <v>33</v>
      </c>
      <c r="F852" s="6" t="s">
        <v>49</v>
      </c>
      <c r="G852" s="6" t="s">
        <v>50</v>
      </c>
      <c r="H852" s="6" t="s">
        <v>17</v>
      </c>
      <c r="I852" s="8">
        <v>0.44999999999999996</v>
      </c>
      <c r="J852" s="9">
        <v>3750</v>
      </c>
      <c r="K852" s="10">
        <f t="shared" si="6"/>
        <v>1687.4999999999998</v>
      </c>
      <c r="L852" s="10">
        <f t="shared" si="7"/>
        <v>590.625</v>
      </c>
      <c r="M852" s="11">
        <v>0.35000000000000003</v>
      </c>
      <c r="O852" s="16"/>
      <c r="P852" s="17"/>
      <c r="Q852" s="12"/>
      <c r="R852" s="13"/>
    </row>
    <row r="853" spans="1:18" ht="15.75" customHeight="1" x14ac:dyDescent="0.35">
      <c r="A853" s="1"/>
      <c r="B853" s="6" t="s">
        <v>14</v>
      </c>
      <c r="C853" s="6">
        <v>1185732</v>
      </c>
      <c r="D853" s="7">
        <v>44482</v>
      </c>
      <c r="E853" s="6" t="s">
        <v>33</v>
      </c>
      <c r="F853" s="6" t="s">
        <v>49</v>
      </c>
      <c r="G853" s="6" t="s">
        <v>50</v>
      </c>
      <c r="H853" s="6" t="s">
        <v>18</v>
      </c>
      <c r="I853" s="8">
        <v>0.35</v>
      </c>
      <c r="J853" s="9">
        <v>2000</v>
      </c>
      <c r="K853" s="10">
        <f t="shared" si="6"/>
        <v>700</v>
      </c>
      <c r="L853" s="10">
        <f t="shared" si="7"/>
        <v>210</v>
      </c>
      <c r="M853" s="11">
        <v>0.3</v>
      </c>
      <c r="O853" s="16"/>
      <c r="P853" s="17"/>
      <c r="Q853" s="12"/>
      <c r="R853" s="13"/>
    </row>
    <row r="854" spans="1:18" ht="15.75" customHeight="1" x14ac:dyDescent="0.35">
      <c r="A854" s="1"/>
      <c r="B854" s="6" t="s">
        <v>14</v>
      </c>
      <c r="C854" s="6">
        <v>1185732</v>
      </c>
      <c r="D854" s="7">
        <v>44482</v>
      </c>
      <c r="E854" s="6" t="s">
        <v>33</v>
      </c>
      <c r="F854" s="6" t="s">
        <v>49</v>
      </c>
      <c r="G854" s="6" t="s">
        <v>50</v>
      </c>
      <c r="H854" s="6" t="s">
        <v>19</v>
      </c>
      <c r="I854" s="8">
        <v>0.35</v>
      </c>
      <c r="J854" s="9">
        <v>1000</v>
      </c>
      <c r="K854" s="10">
        <f t="shared" si="6"/>
        <v>350</v>
      </c>
      <c r="L854" s="10">
        <f t="shared" si="7"/>
        <v>105</v>
      </c>
      <c r="M854" s="11">
        <v>0.3</v>
      </c>
      <c r="O854" s="16"/>
      <c r="P854" s="17"/>
      <c r="Q854" s="12"/>
      <c r="R854" s="13"/>
    </row>
    <row r="855" spans="1:18" ht="15.75" customHeight="1" x14ac:dyDescent="0.35">
      <c r="A855" s="1"/>
      <c r="B855" s="6" t="s">
        <v>14</v>
      </c>
      <c r="C855" s="6">
        <v>1185732</v>
      </c>
      <c r="D855" s="7">
        <v>44482</v>
      </c>
      <c r="E855" s="6" t="s">
        <v>33</v>
      </c>
      <c r="F855" s="6" t="s">
        <v>49</v>
      </c>
      <c r="G855" s="6" t="s">
        <v>50</v>
      </c>
      <c r="H855" s="6" t="s">
        <v>20</v>
      </c>
      <c r="I855" s="8">
        <v>0.35</v>
      </c>
      <c r="J855" s="9">
        <v>750</v>
      </c>
      <c r="K855" s="10">
        <f t="shared" si="6"/>
        <v>262.5</v>
      </c>
      <c r="L855" s="10">
        <f t="shared" si="7"/>
        <v>91.875000000000014</v>
      </c>
      <c r="M855" s="11">
        <v>0.35000000000000003</v>
      </c>
      <c r="O855" s="16"/>
      <c r="P855" s="17"/>
      <c r="Q855" s="12"/>
      <c r="R855" s="13"/>
    </row>
    <row r="856" spans="1:18" ht="15.75" customHeight="1" x14ac:dyDescent="0.35">
      <c r="A856" s="1"/>
      <c r="B856" s="6" t="s">
        <v>14</v>
      </c>
      <c r="C856" s="6">
        <v>1185732</v>
      </c>
      <c r="D856" s="7">
        <v>44482</v>
      </c>
      <c r="E856" s="6" t="s">
        <v>33</v>
      </c>
      <c r="F856" s="6" t="s">
        <v>49</v>
      </c>
      <c r="G856" s="6" t="s">
        <v>50</v>
      </c>
      <c r="H856" s="6" t="s">
        <v>21</v>
      </c>
      <c r="I856" s="8">
        <v>0.44999999999999996</v>
      </c>
      <c r="J856" s="9">
        <v>750</v>
      </c>
      <c r="K856" s="10">
        <f t="shared" si="6"/>
        <v>337.49999999999994</v>
      </c>
      <c r="L856" s="10">
        <f t="shared" si="7"/>
        <v>101.24999999999999</v>
      </c>
      <c r="M856" s="11">
        <v>0.3</v>
      </c>
      <c r="O856" s="16"/>
      <c r="P856" s="17"/>
      <c r="Q856" s="12"/>
      <c r="R856" s="13"/>
    </row>
    <row r="857" spans="1:18" ht="15.75" customHeight="1" x14ac:dyDescent="0.35">
      <c r="A857" s="1"/>
      <c r="B857" s="6" t="s">
        <v>14</v>
      </c>
      <c r="C857" s="6">
        <v>1185732</v>
      </c>
      <c r="D857" s="7">
        <v>44482</v>
      </c>
      <c r="E857" s="6" t="s">
        <v>33</v>
      </c>
      <c r="F857" s="6" t="s">
        <v>49</v>
      </c>
      <c r="G857" s="6" t="s">
        <v>50</v>
      </c>
      <c r="H857" s="6" t="s">
        <v>22</v>
      </c>
      <c r="I857" s="8">
        <v>0.49999999999999989</v>
      </c>
      <c r="J857" s="9">
        <v>2000</v>
      </c>
      <c r="K857" s="10">
        <f t="shared" si="6"/>
        <v>999.99999999999977</v>
      </c>
      <c r="L857" s="10">
        <f t="shared" si="7"/>
        <v>449.99999999999989</v>
      </c>
      <c r="M857" s="11">
        <v>0.45</v>
      </c>
      <c r="O857" s="16"/>
      <c r="P857" s="17"/>
      <c r="Q857" s="12"/>
      <c r="R857" s="13"/>
    </row>
    <row r="858" spans="1:18" ht="15.75" customHeight="1" x14ac:dyDescent="0.35">
      <c r="A858" s="1"/>
      <c r="B858" s="6" t="s">
        <v>14</v>
      </c>
      <c r="C858" s="6">
        <v>1185732</v>
      </c>
      <c r="D858" s="7">
        <v>44513</v>
      </c>
      <c r="E858" s="6" t="s">
        <v>33</v>
      </c>
      <c r="F858" s="6" t="s">
        <v>49</v>
      </c>
      <c r="G858" s="6" t="s">
        <v>50</v>
      </c>
      <c r="H858" s="6" t="s">
        <v>17</v>
      </c>
      <c r="I858" s="8">
        <v>0.5</v>
      </c>
      <c r="J858" s="9">
        <v>3500</v>
      </c>
      <c r="K858" s="10">
        <f t="shared" si="6"/>
        <v>1750</v>
      </c>
      <c r="L858" s="10">
        <f t="shared" si="7"/>
        <v>612.50000000000011</v>
      </c>
      <c r="M858" s="11">
        <v>0.35000000000000003</v>
      </c>
      <c r="O858" s="16"/>
      <c r="P858" s="17"/>
      <c r="Q858" s="12"/>
      <c r="R858" s="13"/>
    </row>
    <row r="859" spans="1:18" ht="15.75" customHeight="1" x14ac:dyDescent="0.35">
      <c r="A859" s="1"/>
      <c r="B859" s="6" t="s">
        <v>14</v>
      </c>
      <c r="C859" s="6">
        <v>1185732</v>
      </c>
      <c r="D859" s="7">
        <v>44513</v>
      </c>
      <c r="E859" s="6" t="s">
        <v>33</v>
      </c>
      <c r="F859" s="6" t="s">
        <v>49</v>
      </c>
      <c r="G859" s="6" t="s">
        <v>50</v>
      </c>
      <c r="H859" s="6" t="s">
        <v>18</v>
      </c>
      <c r="I859" s="8">
        <v>0.4</v>
      </c>
      <c r="J859" s="9">
        <v>2000</v>
      </c>
      <c r="K859" s="10">
        <f t="shared" si="6"/>
        <v>800</v>
      </c>
      <c r="L859" s="10">
        <f t="shared" si="7"/>
        <v>240</v>
      </c>
      <c r="M859" s="11">
        <v>0.3</v>
      </c>
      <c r="O859" s="16"/>
      <c r="P859" s="17"/>
      <c r="Q859" s="12"/>
      <c r="R859" s="13"/>
    </row>
    <row r="860" spans="1:18" ht="15.75" customHeight="1" x14ac:dyDescent="0.35">
      <c r="A860" s="1"/>
      <c r="B860" s="6" t="s">
        <v>14</v>
      </c>
      <c r="C860" s="6">
        <v>1185732</v>
      </c>
      <c r="D860" s="7">
        <v>44513</v>
      </c>
      <c r="E860" s="6" t="s">
        <v>33</v>
      </c>
      <c r="F860" s="6" t="s">
        <v>49</v>
      </c>
      <c r="G860" s="6" t="s">
        <v>50</v>
      </c>
      <c r="H860" s="6" t="s">
        <v>19</v>
      </c>
      <c r="I860" s="8">
        <v>0.4</v>
      </c>
      <c r="J860" s="9">
        <v>1450</v>
      </c>
      <c r="K860" s="10">
        <f t="shared" si="6"/>
        <v>580</v>
      </c>
      <c r="L860" s="10">
        <f t="shared" si="7"/>
        <v>174</v>
      </c>
      <c r="M860" s="11">
        <v>0.3</v>
      </c>
      <c r="O860" s="16"/>
      <c r="P860" s="17"/>
      <c r="Q860" s="12"/>
      <c r="R860" s="13"/>
    </row>
    <row r="861" spans="1:18" ht="15.75" customHeight="1" x14ac:dyDescent="0.35">
      <c r="A861" s="1"/>
      <c r="B861" s="6" t="s">
        <v>14</v>
      </c>
      <c r="C861" s="6">
        <v>1185732</v>
      </c>
      <c r="D861" s="7">
        <v>44513</v>
      </c>
      <c r="E861" s="6" t="s">
        <v>33</v>
      </c>
      <c r="F861" s="6" t="s">
        <v>49</v>
      </c>
      <c r="G861" s="6" t="s">
        <v>50</v>
      </c>
      <c r="H861" s="6" t="s">
        <v>20</v>
      </c>
      <c r="I861" s="8">
        <v>0.4</v>
      </c>
      <c r="J861" s="9">
        <v>1500</v>
      </c>
      <c r="K861" s="10">
        <f t="shared" si="6"/>
        <v>600</v>
      </c>
      <c r="L861" s="10">
        <f t="shared" si="7"/>
        <v>210.00000000000003</v>
      </c>
      <c r="M861" s="11">
        <v>0.35000000000000003</v>
      </c>
      <c r="O861" s="16"/>
      <c r="P861" s="17"/>
      <c r="Q861" s="12"/>
      <c r="R861" s="13"/>
    </row>
    <row r="862" spans="1:18" ht="15.75" customHeight="1" x14ac:dyDescent="0.35">
      <c r="A862" s="1"/>
      <c r="B862" s="6" t="s">
        <v>14</v>
      </c>
      <c r="C862" s="6">
        <v>1185732</v>
      </c>
      <c r="D862" s="7">
        <v>44513</v>
      </c>
      <c r="E862" s="6" t="s">
        <v>33</v>
      </c>
      <c r="F862" s="6" t="s">
        <v>49</v>
      </c>
      <c r="G862" s="6" t="s">
        <v>50</v>
      </c>
      <c r="H862" s="6" t="s">
        <v>21</v>
      </c>
      <c r="I862" s="8">
        <v>0.54999999999999993</v>
      </c>
      <c r="J862" s="9">
        <v>1250</v>
      </c>
      <c r="K862" s="10">
        <f t="shared" si="6"/>
        <v>687.49999999999989</v>
      </c>
      <c r="L862" s="10">
        <f t="shared" si="7"/>
        <v>206.24999999999997</v>
      </c>
      <c r="M862" s="11">
        <v>0.3</v>
      </c>
      <c r="O862" s="16"/>
      <c r="P862" s="17"/>
      <c r="Q862" s="12"/>
      <c r="R862" s="13"/>
    </row>
    <row r="863" spans="1:18" ht="15.75" customHeight="1" x14ac:dyDescent="0.35">
      <c r="A863" s="1"/>
      <c r="B863" s="6" t="s">
        <v>14</v>
      </c>
      <c r="C863" s="6">
        <v>1185732</v>
      </c>
      <c r="D863" s="7">
        <v>44513</v>
      </c>
      <c r="E863" s="6" t="s">
        <v>33</v>
      </c>
      <c r="F863" s="6" t="s">
        <v>49</v>
      </c>
      <c r="G863" s="6" t="s">
        <v>50</v>
      </c>
      <c r="H863" s="6" t="s">
        <v>22</v>
      </c>
      <c r="I863" s="8">
        <v>0.59999999999999987</v>
      </c>
      <c r="J863" s="9">
        <v>2250</v>
      </c>
      <c r="K863" s="10">
        <f t="shared" si="6"/>
        <v>1349.9999999999998</v>
      </c>
      <c r="L863" s="10">
        <f t="shared" si="7"/>
        <v>607.49999999999989</v>
      </c>
      <c r="M863" s="11">
        <v>0.45</v>
      </c>
      <c r="O863" s="16"/>
      <c r="P863" s="17"/>
      <c r="Q863" s="12"/>
      <c r="R863" s="13"/>
    </row>
    <row r="864" spans="1:18" ht="15.75" customHeight="1" x14ac:dyDescent="0.35">
      <c r="A864" s="1"/>
      <c r="B864" s="6" t="s">
        <v>14</v>
      </c>
      <c r="C864" s="6">
        <v>1185732</v>
      </c>
      <c r="D864" s="7">
        <v>44542</v>
      </c>
      <c r="E864" s="6" t="s">
        <v>33</v>
      </c>
      <c r="F864" s="6" t="s">
        <v>49</v>
      </c>
      <c r="G864" s="6" t="s">
        <v>50</v>
      </c>
      <c r="H864" s="6" t="s">
        <v>17</v>
      </c>
      <c r="I864" s="8">
        <v>0.54999999999999993</v>
      </c>
      <c r="J864" s="9">
        <v>4750</v>
      </c>
      <c r="K864" s="10">
        <f t="shared" si="6"/>
        <v>2612.4999999999995</v>
      </c>
      <c r="L864" s="10">
        <f t="shared" si="7"/>
        <v>914.37499999999989</v>
      </c>
      <c r="M864" s="11">
        <v>0.35000000000000003</v>
      </c>
      <c r="O864" s="16"/>
      <c r="P864" s="17"/>
      <c r="Q864" s="12"/>
      <c r="R864" s="13"/>
    </row>
    <row r="865" spans="1:18" ht="15.75" customHeight="1" x14ac:dyDescent="0.35">
      <c r="A865" s="1"/>
      <c r="B865" s="6" t="s">
        <v>14</v>
      </c>
      <c r="C865" s="6">
        <v>1185732</v>
      </c>
      <c r="D865" s="7">
        <v>44542</v>
      </c>
      <c r="E865" s="6" t="s">
        <v>33</v>
      </c>
      <c r="F865" s="6" t="s">
        <v>49</v>
      </c>
      <c r="G865" s="6" t="s">
        <v>50</v>
      </c>
      <c r="H865" s="6" t="s">
        <v>18</v>
      </c>
      <c r="I865" s="8">
        <v>0.45</v>
      </c>
      <c r="J865" s="9">
        <v>2750</v>
      </c>
      <c r="K865" s="10">
        <f t="shared" si="6"/>
        <v>1237.5</v>
      </c>
      <c r="L865" s="10">
        <f t="shared" si="7"/>
        <v>371.25</v>
      </c>
      <c r="M865" s="11">
        <v>0.3</v>
      </c>
      <c r="O865" s="16"/>
      <c r="P865" s="17"/>
      <c r="Q865" s="12"/>
      <c r="R865" s="13"/>
    </row>
    <row r="866" spans="1:18" ht="15.75" customHeight="1" x14ac:dyDescent="0.35">
      <c r="A866" s="1"/>
      <c r="B866" s="6" t="s">
        <v>14</v>
      </c>
      <c r="C866" s="6">
        <v>1185732</v>
      </c>
      <c r="D866" s="7">
        <v>44542</v>
      </c>
      <c r="E866" s="6" t="s">
        <v>33</v>
      </c>
      <c r="F866" s="6" t="s">
        <v>49</v>
      </c>
      <c r="G866" s="6" t="s">
        <v>50</v>
      </c>
      <c r="H866" s="6" t="s">
        <v>19</v>
      </c>
      <c r="I866" s="8">
        <v>0.45</v>
      </c>
      <c r="J866" s="9">
        <v>2250</v>
      </c>
      <c r="K866" s="10">
        <f t="shared" si="6"/>
        <v>1012.5</v>
      </c>
      <c r="L866" s="10">
        <f t="shared" si="7"/>
        <v>303.75</v>
      </c>
      <c r="M866" s="11">
        <v>0.3</v>
      </c>
      <c r="O866" s="16"/>
      <c r="P866" s="17"/>
      <c r="Q866" s="12"/>
      <c r="R866" s="13"/>
    </row>
    <row r="867" spans="1:18" ht="15.75" customHeight="1" x14ac:dyDescent="0.35">
      <c r="A867" s="1"/>
      <c r="B867" s="6" t="s">
        <v>14</v>
      </c>
      <c r="C867" s="6">
        <v>1185732</v>
      </c>
      <c r="D867" s="7">
        <v>44542</v>
      </c>
      <c r="E867" s="6" t="s">
        <v>33</v>
      </c>
      <c r="F867" s="6" t="s">
        <v>49</v>
      </c>
      <c r="G867" s="6" t="s">
        <v>50</v>
      </c>
      <c r="H867" s="6" t="s">
        <v>20</v>
      </c>
      <c r="I867" s="8">
        <v>0.45</v>
      </c>
      <c r="J867" s="9">
        <v>1750</v>
      </c>
      <c r="K867" s="10">
        <f t="shared" si="6"/>
        <v>787.5</v>
      </c>
      <c r="L867" s="10">
        <f t="shared" si="7"/>
        <v>275.625</v>
      </c>
      <c r="M867" s="11">
        <v>0.35000000000000003</v>
      </c>
      <c r="O867" s="16"/>
      <c r="P867" s="17"/>
      <c r="Q867" s="12"/>
      <c r="R867" s="13"/>
    </row>
    <row r="868" spans="1:18" ht="15.75" customHeight="1" x14ac:dyDescent="0.35">
      <c r="A868" s="1"/>
      <c r="B868" s="6" t="s">
        <v>14</v>
      </c>
      <c r="C868" s="6">
        <v>1185732</v>
      </c>
      <c r="D868" s="7">
        <v>44542</v>
      </c>
      <c r="E868" s="6" t="s">
        <v>33</v>
      </c>
      <c r="F868" s="6" t="s">
        <v>49</v>
      </c>
      <c r="G868" s="6" t="s">
        <v>50</v>
      </c>
      <c r="H868" s="6" t="s">
        <v>21</v>
      </c>
      <c r="I868" s="8">
        <v>0.54999999999999993</v>
      </c>
      <c r="J868" s="9">
        <v>1750</v>
      </c>
      <c r="K868" s="10">
        <f t="shared" si="6"/>
        <v>962.49999999999989</v>
      </c>
      <c r="L868" s="10">
        <f t="shared" si="7"/>
        <v>288.74999999999994</v>
      </c>
      <c r="M868" s="11">
        <v>0.3</v>
      </c>
      <c r="O868" s="16"/>
      <c r="P868" s="17"/>
      <c r="Q868" s="12"/>
      <c r="R868" s="13"/>
    </row>
    <row r="869" spans="1:18" ht="15.75" customHeight="1" x14ac:dyDescent="0.35">
      <c r="A869" s="1"/>
      <c r="B869" s="6" t="s">
        <v>14</v>
      </c>
      <c r="C869" s="6">
        <v>1185732</v>
      </c>
      <c r="D869" s="7">
        <v>44542</v>
      </c>
      <c r="E869" s="6" t="s">
        <v>33</v>
      </c>
      <c r="F869" s="6" t="s">
        <v>49</v>
      </c>
      <c r="G869" s="6" t="s">
        <v>50</v>
      </c>
      <c r="H869" s="6" t="s">
        <v>22</v>
      </c>
      <c r="I869" s="8">
        <v>0.59999999999999987</v>
      </c>
      <c r="J869" s="9">
        <v>2750</v>
      </c>
      <c r="K869" s="10">
        <f t="shared" si="6"/>
        <v>1649.9999999999995</v>
      </c>
      <c r="L869" s="10">
        <f t="shared" si="7"/>
        <v>742.49999999999977</v>
      </c>
      <c r="M869" s="11">
        <v>0.45</v>
      </c>
      <c r="O869" s="16"/>
      <c r="P869" s="17"/>
      <c r="Q869" s="12"/>
      <c r="R869" s="13"/>
    </row>
    <row r="870" spans="1:18" ht="15.75" customHeight="1" x14ac:dyDescent="0.35">
      <c r="A870" s="1" t="s">
        <v>39</v>
      </c>
      <c r="B870" s="6" t="s">
        <v>31</v>
      </c>
      <c r="C870" s="6">
        <v>1189833</v>
      </c>
      <c r="D870" s="7">
        <v>44213</v>
      </c>
      <c r="E870" s="6" t="s">
        <v>33</v>
      </c>
      <c r="F870" s="6" t="s">
        <v>51</v>
      </c>
      <c r="G870" s="6" t="s">
        <v>52</v>
      </c>
      <c r="H870" s="6" t="s">
        <v>17</v>
      </c>
      <c r="I870" s="8">
        <v>0.35</v>
      </c>
      <c r="J870" s="9">
        <v>4750</v>
      </c>
      <c r="K870" s="10">
        <f t="shared" si="6"/>
        <v>1662.5</v>
      </c>
      <c r="L870" s="10">
        <f t="shared" si="7"/>
        <v>748.125</v>
      </c>
      <c r="M870" s="11">
        <v>0.45</v>
      </c>
      <c r="O870" s="16"/>
      <c r="P870" s="17"/>
      <c r="Q870" s="12"/>
      <c r="R870" s="13"/>
    </row>
    <row r="871" spans="1:18" ht="15.75" customHeight="1" x14ac:dyDescent="0.35">
      <c r="A871" s="1"/>
      <c r="B871" s="6" t="s">
        <v>31</v>
      </c>
      <c r="C871" s="6">
        <v>1189833</v>
      </c>
      <c r="D871" s="7">
        <v>44213</v>
      </c>
      <c r="E871" s="6" t="s">
        <v>33</v>
      </c>
      <c r="F871" s="6" t="s">
        <v>51</v>
      </c>
      <c r="G871" s="6" t="s">
        <v>52</v>
      </c>
      <c r="H871" s="6" t="s">
        <v>18</v>
      </c>
      <c r="I871" s="8">
        <v>0.45</v>
      </c>
      <c r="J871" s="9">
        <v>4750</v>
      </c>
      <c r="K871" s="10">
        <f t="shared" si="6"/>
        <v>2137.5</v>
      </c>
      <c r="L871" s="10">
        <f t="shared" si="7"/>
        <v>641.25</v>
      </c>
      <c r="M871" s="11">
        <v>0.3</v>
      </c>
      <c r="O871" s="16"/>
      <c r="P871" s="17"/>
      <c r="Q871" s="12"/>
      <c r="R871" s="13"/>
    </row>
    <row r="872" spans="1:18" ht="15.75" customHeight="1" x14ac:dyDescent="0.35">
      <c r="A872" s="1"/>
      <c r="B872" s="6" t="s">
        <v>31</v>
      </c>
      <c r="C872" s="6">
        <v>1189833</v>
      </c>
      <c r="D872" s="7">
        <v>44213</v>
      </c>
      <c r="E872" s="6" t="s">
        <v>33</v>
      </c>
      <c r="F872" s="6" t="s">
        <v>51</v>
      </c>
      <c r="G872" s="6" t="s">
        <v>52</v>
      </c>
      <c r="H872" s="6" t="s">
        <v>19</v>
      </c>
      <c r="I872" s="8">
        <v>0.45</v>
      </c>
      <c r="J872" s="9">
        <v>4750</v>
      </c>
      <c r="K872" s="10">
        <f t="shared" si="6"/>
        <v>2137.5</v>
      </c>
      <c r="L872" s="10">
        <f t="shared" si="7"/>
        <v>961.875</v>
      </c>
      <c r="M872" s="11">
        <v>0.45</v>
      </c>
      <c r="O872" s="16"/>
      <c r="P872" s="17"/>
      <c r="Q872" s="12"/>
      <c r="R872" s="13"/>
    </row>
    <row r="873" spans="1:18" ht="15.75" customHeight="1" x14ac:dyDescent="0.35">
      <c r="A873" s="1"/>
      <c r="B873" s="6" t="s">
        <v>31</v>
      </c>
      <c r="C873" s="6">
        <v>1189833</v>
      </c>
      <c r="D873" s="7">
        <v>44213</v>
      </c>
      <c r="E873" s="6" t="s">
        <v>33</v>
      </c>
      <c r="F873" s="6" t="s">
        <v>51</v>
      </c>
      <c r="G873" s="6" t="s">
        <v>52</v>
      </c>
      <c r="H873" s="6" t="s">
        <v>20</v>
      </c>
      <c r="I873" s="8">
        <v>0.45</v>
      </c>
      <c r="J873" s="9">
        <v>3250</v>
      </c>
      <c r="K873" s="10">
        <f t="shared" si="6"/>
        <v>1462.5</v>
      </c>
      <c r="L873" s="10">
        <f t="shared" si="7"/>
        <v>585</v>
      </c>
      <c r="M873" s="11">
        <v>0.39999999999999997</v>
      </c>
      <c r="O873" s="16"/>
      <c r="P873" s="17"/>
      <c r="Q873" s="12"/>
      <c r="R873" s="13"/>
    </row>
    <row r="874" spans="1:18" ht="15.75" customHeight="1" x14ac:dyDescent="0.35">
      <c r="A874" s="1"/>
      <c r="B874" s="6" t="s">
        <v>31</v>
      </c>
      <c r="C874" s="6">
        <v>1189833</v>
      </c>
      <c r="D874" s="7">
        <v>44213</v>
      </c>
      <c r="E874" s="6" t="s">
        <v>33</v>
      </c>
      <c r="F874" s="6" t="s">
        <v>51</v>
      </c>
      <c r="G874" s="6" t="s">
        <v>52</v>
      </c>
      <c r="H874" s="6" t="s">
        <v>21</v>
      </c>
      <c r="I874" s="8">
        <v>0.5</v>
      </c>
      <c r="J874" s="9">
        <v>2750</v>
      </c>
      <c r="K874" s="10">
        <f t="shared" si="6"/>
        <v>1375</v>
      </c>
      <c r="L874" s="10">
        <f t="shared" si="7"/>
        <v>825.00000000000011</v>
      </c>
      <c r="M874" s="11">
        <v>0.60000000000000009</v>
      </c>
      <c r="O874" s="16"/>
      <c r="P874" s="17"/>
      <c r="Q874" s="12"/>
      <c r="R874" s="13"/>
    </row>
    <row r="875" spans="1:18" ht="15.75" customHeight="1" x14ac:dyDescent="0.35">
      <c r="A875" s="1"/>
      <c r="B875" s="6" t="s">
        <v>31</v>
      </c>
      <c r="C875" s="6">
        <v>1189833</v>
      </c>
      <c r="D875" s="7">
        <v>44213</v>
      </c>
      <c r="E875" s="6" t="s">
        <v>33</v>
      </c>
      <c r="F875" s="6" t="s">
        <v>51</v>
      </c>
      <c r="G875" s="6" t="s">
        <v>52</v>
      </c>
      <c r="H875" s="6" t="s">
        <v>22</v>
      </c>
      <c r="I875" s="8">
        <v>0.45</v>
      </c>
      <c r="J875" s="9">
        <v>4750</v>
      </c>
      <c r="K875" s="10">
        <f t="shared" si="6"/>
        <v>2137.5</v>
      </c>
      <c r="L875" s="10">
        <f t="shared" si="7"/>
        <v>534.375</v>
      </c>
      <c r="M875" s="11">
        <v>0.25</v>
      </c>
      <c r="O875" s="16"/>
      <c r="P875" s="17"/>
      <c r="Q875" s="12"/>
      <c r="R875" s="13"/>
    </row>
    <row r="876" spans="1:18" ht="15.75" customHeight="1" x14ac:dyDescent="0.35">
      <c r="A876" s="1"/>
      <c r="B876" s="6" t="s">
        <v>31</v>
      </c>
      <c r="C876" s="6">
        <v>1189833</v>
      </c>
      <c r="D876" s="7">
        <v>44244</v>
      </c>
      <c r="E876" s="6" t="s">
        <v>33</v>
      </c>
      <c r="F876" s="6" t="s">
        <v>51</v>
      </c>
      <c r="G876" s="6" t="s">
        <v>52</v>
      </c>
      <c r="H876" s="6" t="s">
        <v>17</v>
      </c>
      <c r="I876" s="8">
        <v>0.35</v>
      </c>
      <c r="J876" s="9">
        <v>5250</v>
      </c>
      <c r="K876" s="10">
        <f t="shared" si="6"/>
        <v>1837.4999999999998</v>
      </c>
      <c r="L876" s="10">
        <f t="shared" si="7"/>
        <v>826.87499999999989</v>
      </c>
      <c r="M876" s="11">
        <v>0.45</v>
      </c>
      <c r="O876" s="16"/>
      <c r="P876" s="17"/>
      <c r="Q876" s="12"/>
      <c r="R876" s="13"/>
    </row>
    <row r="877" spans="1:18" ht="15.75" customHeight="1" x14ac:dyDescent="0.35">
      <c r="A877" s="1"/>
      <c r="B877" s="6" t="s">
        <v>31</v>
      </c>
      <c r="C877" s="6">
        <v>1189833</v>
      </c>
      <c r="D877" s="7">
        <v>44244</v>
      </c>
      <c r="E877" s="6" t="s">
        <v>33</v>
      </c>
      <c r="F877" s="6" t="s">
        <v>51</v>
      </c>
      <c r="G877" s="6" t="s">
        <v>52</v>
      </c>
      <c r="H877" s="6" t="s">
        <v>18</v>
      </c>
      <c r="I877" s="8">
        <v>0.45</v>
      </c>
      <c r="J877" s="9">
        <v>4250</v>
      </c>
      <c r="K877" s="10">
        <f t="shared" si="6"/>
        <v>1912.5</v>
      </c>
      <c r="L877" s="10">
        <f t="shared" si="7"/>
        <v>573.75</v>
      </c>
      <c r="M877" s="11">
        <v>0.3</v>
      </c>
      <c r="O877" s="16"/>
      <c r="P877" s="17"/>
      <c r="Q877" s="12"/>
      <c r="R877" s="13"/>
    </row>
    <row r="878" spans="1:18" ht="15.75" customHeight="1" x14ac:dyDescent="0.35">
      <c r="A878" s="1"/>
      <c r="B878" s="6" t="s">
        <v>31</v>
      </c>
      <c r="C878" s="6">
        <v>1189833</v>
      </c>
      <c r="D878" s="7">
        <v>44244</v>
      </c>
      <c r="E878" s="6" t="s">
        <v>33</v>
      </c>
      <c r="F878" s="6" t="s">
        <v>51</v>
      </c>
      <c r="G878" s="6" t="s">
        <v>52</v>
      </c>
      <c r="H878" s="6" t="s">
        <v>19</v>
      </c>
      <c r="I878" s="8">
        <v>0.45</v>
      </c>
      <c r="J878" s="9">
        <v>4500</v>
      </c>
      <c r="K878" s="10">
        <f t="shared" si="6"/>
        <v>2025</v>
      </c>
      <c r="L878" s="10">
        <f t="shared" si="7"/>
        <v>911.25</v>
      </c>
      <c r="M878" s="11">
        <v>0.45</v>
      </c>
      <c r="O878" s="16"/>
      <c r="P878" s="17"/>
      <c r="Q878" s="12"/>
      <c r="R878" s="13"/>
    </row>
    <row r="879" spans="1:18" ht="15.75" customHeight="1" x14ac:dyDescent="0.35">
      <c r="A879" s="1"/>
      <c r="B879" s="6" t="s">
        <v>31</v>
      </c>
      <c r="C879" s="6">
        <v>1189833</v>
      </c>
      <c r="D879" s="7">
        <v>44244</v>
      </c>
      <c r="E879" s="6" t="s">
        <v>33</v>
      </c>
      <c r="F879" s="6" t="s">
        <v>51</v>
      </c>
      <c r="G879" s="6" t="s">
        <v>52</v>
      </c>
      <c r="H879" s="6" t="s">
        <v>20</v>
      </c>
      <c r="I879" s="8">
        <v>0.45</v>
      </c>
      <c r="J879" s="9">
        <v>3000</v>
      </c>
      <c r="K879" s="10">
        <f t="shared" si="6"/>
        <v>1350</v>
      </c>
      <c r="L879" s="10">
        <f t="shared" si="7"/>
        <v>540</v>
      </c>
      <c r="M879" s="11">
        <v>0.39999999999999997</v>
      </c>
      <c r="O879" s="16"/>
      <c r="P879" s="17"/>
      <c r="Q879" s="12"/>
      <c r="R879" s="13"/>
    </row>
    <row r="880" spans="1:18" ht="15.75" customHeight="1" x14ac:dyDescent="0.35">
      <c r="A880" s="1"/>
      <c r="B880" s="6" t="s">
        <v>31</v>
      </c>
      <c r="C880" s="6">
        <v>1189833</v>
      </c>
      <c r="D880" s="7">
        <v>44244</v>
      </c>
      <c r="E880" s="6" t="s">
        <v>33</v>
      </c>
      <c r="F880" s="6" t="s">
        <v>51</v>
      </c>
      <c r="G880" s="6" t="s">
        <v>52</v>
      </c>
      <c r="H880" s="6" t="s">
        <v>21</v>
      </c>
      <c r="I880" s="8">
        <v>0.5</v>
      </c>
      <c r="J880" s="9">
        <v>2250</v>
      </c>
      <c r="K880" s="10">
        <f t="shared" si="6"/>
        <v>1125</v>
      </c>
      <c r="L880" s="10">
        <f t="shared" si="7"/>
        <v>675.00000000000011</v>
      </c>
      <c r="M880" s="11">
        <v>0.60000000000000009</v>
      </c>
      <c r="O880" s="16"/>
      <c r="P880" s="17"/>
      <c r="Q880" s="12"/>
      <c r="R880" s="13"/>
    </row>
    <row r="881" spans="1:18" ht="15.75" customHeight="1" x14ac:dyDescent="0.35">
      <c r="A881" s="1"/>
      <c r="B881" s="6" t="s">
        <v>31</v>
      </c>
      <c r="C881" s="6">
        <v>1189833</v>
      </c>
      <c r="D881" s="7">
        <v>44244</v>
      </c>
      <c r="E881" s="6" t="s">
        <v>33</v>
      </c>
      <c r="F881" s="6" t="s">
        <v>51</v>
      </c>
      <c r="G881" s="6" t="s">
        <v>52</v>
      </c>
      <c r="H881" s="6" t="s">
        <v>22</v>
      </c>
      <c r="I881" s="8">
        <v>0.45</v>
      </c>
      <c r="J881" s="9">
        <v>4250</v>
      </c>
      <c r="K881" s="10">
        <f t="shared" si="6"/>
        <v>1912.5</v>
      </c>
      <c r="L881" s="10">
        <f t="shared" si="7"/>
        <v>478.125</v>
      </c>
      <c r="M881" s="11">
        <v>0.25</v>
      </c>
      <c r="O881" s="16"/>
      <c r="P881" s="17"/>
      <c r="Q881" s="12"/>
      <c r="R881" s="13"/>
    </row>
    <row r="882" spans="1:18" ht="15.75" customHeight="1" x14ac:dyDescent="0.35">
      <c r="A882" s="1"/>
      <c r="B882" s="6" t="s">
        <v>31</v>
      </c>
      <c r="C882" s="6">
        <v>1189833</v>
      </c>
      <c r="D882" s="7">
        <v>44271</v>
      </c>
      <c r="E882" s="6" t="s">
        <v>33</v>
      </c>
      <c r="F882" s="6" t="s">
        <v>51</v>
      </c>
      <c r="G882" s="6" t="s">
        <v>52</v>
      </c>
      <c r="H882" s="6" t="s">
        <v>17</v>
      </c>
      <c r="I882" s="8">
        <v>0.35</v>
      </c>
      <c r="J882" s="9">
        <v>5750</v>
      </c>
      <c r="K882" s="10">
        <f t="shared" si="6"/>
        <v>2012.4999999999998</v>
      </c>
      <c r="L882" s="10">
        <f t="shared" si="7"/>
        <v>905.62499999999989</v>
      </c>
      <c r="M882" s="11">
        <v>0.45</v>
      </c>
      <c r="O882" s="16"/>
      <c r="P882" s="17"/>
      <c r="Q882" s="12"/>
      <c r="R882" s="13"/>
    </row>
    <row r="883" spans="1:18" ht="15.75" customHeight="1" x14ac:dyDescent="0.35">
      <c r="A883" s="1"/>
      <c r="B883" s="6" t="s">
        <v>31</v>
      </c>
      <c r="C883" s="6">
        <v>1189833</v>
      </c>
      <c r="D883" s="7">
        <v>44271</v>
      </c>
      <c r="E883" s="6" t="s">
        <v>33</v>
      </c>
      <c r="F883" s="6" t="s">
        <v>51</v>
      </c>
      <c r="G883" s="6" t="s">
        <v>52</v>
      </c>
      <c r="H883" s="6" t="s">
        <v>18</v>
      </c>
      <c r="I883" s="8">
        <v>0.45</v>
      </c>
      <c r="J883" s="9">
        <v>4250</v>
      </c>
      <c r="K883" s="10">
        <f t="shared" si="6"/>
        <v>1912.5</v>
      </c>
      <c r="L883" s="10">
        <f t="shared" si="7"/>
        <v>573.75</v>
      </c>
      <c r="M883" s="11">
        <v>0.3</v>
      </c>
      <c r="O883" s="16"/>
      <c r="P883" s="17"/>
      <c r="Q883" s="12"/>
      <c r="R883" s="13"/>
    </row>
    <row r="884" spans="1:18" ht="15.75" customHeight="1" x14ac:dyDescent="0.35">
      <c r="A884" s="1"/>
      <c r="B884" s="6" t="s">
        <v>31</v>
      </c>
      <c r="C884" s="6">
        <v>1189833</v>
      </c>
      <c r="D884" s="7">
        <v>44271</v>
      </c>
      <c r="E884" s="6" t="s">
        <v>33</v>
      </c>
      <c r="F884" s="6" t="s">
        <v>51</v>
      </c>
      <c r="G884" s="6" t="s">
        <v>52</v>
      </c>
      <c r="H884" s="6" t="s">
        <v>19</v>
      </c>
      <c r="I884" s="8">
        <v>0.45</v>
      </c>
      <c r="J884" s="9">
        <v>4250</v>
      </c>
      <c r="K884" s="10">
        <f t="shared" si="6"/>
        <v>1912.5</v>
      </c>
      <c r="L884" s="10">
        <f t="shared" si="7"/>
        <v>860.625</v>
      </c>
      <c r="M884" s="11">
        <v>0.45</v>
      </c>
      <c r="O884" s="16"/>
      <c r="P884" s="17"/>
      <c r="Q884" s="12"/>
      <c r="R884" s="13"/>
    </row>
    <row r="885" spans="1:18" ht="15.75" customHeight="1" x14ac:dyDescent="0.35">
      <c r="A885" s="1"/>
      <c r="B885" s="6" t="s">
        <v>31</v>
      </c>
      <c r="C885" s="6">
        <v>1189833</v>
      </c>
      <c r="D885" s="7">
        <v>44271</v>
      </c>
      <c r="E885" s="6" t="s">
        <v>33</v>
      </c>
      <c r="F885" s="6" t="s">
        <v>51</v>
      </c>
      <c r="G885" s="6" t="s">
        <v>52</v>
      </c>
      <c r="H885" s="6" t="s">
        <v>20</v>
      </c>
      <c r="I885" s="8">
        <v>0.45</v>
      </c>
      <c r="J885" s="9">
        <v>3250</v>
      </c>
      <c r="K885" s="10">
        <f t="shared" si="6"/>
        <v>1462.5</v>
      </c>
      <c r="L885" s="10">
        <f t="shared" si="7"/>
        <v>585</v>
      </c>
      <c r="M885" s="11">
        <v>0.39999999999999997</v>
      </c>
      <c r="O885" s="16"/>
      <c r="P885" s="17"/>
      <c r="Q885" s="12"/>
      <c r="R885" s="13"/>
    </row>
    <row r="886" spans="1:18" ht="15.75" customHeight="1" x14ac:dyDescent="0.35">
      <c r="A886" s="1"/>
      <c r="B886" s="6" t="s">
        <v>31</v>
      </c>
      <c r="C886" s="6">
        <v>1189833</v>
      </c>
      <c r="D886" s="7">
        <v>44271</v>
      </c>
      <c r="E886" s="6" t="s">
        <v>33</v>
      </c>
      <c r="F886" s="6" t="s">
        <v>51</v>
      </c>
      <c r="G886" s="6" t="s">
        <v>52</v>
      </c>
      <c r="H886" s="6" t="s">
        <v>21</v>
      </c>
      <c r="I886" s="8">
        <v>0.5</v>
      </c>
      <c r="J886" s="9">
        <v>2000</v>
      </c>
      <c r="K886" s="10">
        <f t="shared" si="6"/>
        <v>1000</v>
      </c>
      <c r="L886" s="10">
        <f t="shared" si="7"/>
        <v>600.00000000000011</v>
      </c>
      <c r="M886" s="11">
        <v>0.60000000000000009</v>
      </c>
      <c r="O886" s="16"/>
      <c r="P886" s="17"/>
      <c r="Q886" s="12"/>
      <c r="R886" s="13"/>
    </row>
    <row r="887" spans="1:18" ht="15.75" customHeight="1" x14ac:dyDescent="0.35">
      <c r="A887" s="1"/>
      <c r="B887" s="6" t="s">
        <v>31</v>
      </c>
      <c r="C887" s="6">
        <v>1189833</v>
      </c>
      <c r="D887" s="7">
        <v>44271</v>
      </c>
      <c r="E887" s="6" t="s">
        <v>33</v>
      </c>
      <c r="F887" s="6" t="s">
        <v>51</v>
      </c>
      <c r="G887" s="6" t="s">
        <v>52</v>
      </c>
      <c r="H887" s="6" t="s">
        <v>22</v>
      </c>
      <c r="I887" s="8">
        <v>0.45</v>
      </c>
      <c r="J887" s="9">
        <v>4000</v>
      </c>
      <c r="K887" s="10">
        <f t="shared" si="6"/>
        <v>1800</v>
      </c>
      <c r="L887" s="10">
        <f t="shared" si="7"/>
        <v>450</v>
      </c>
      <c r="M887" s="11">
        <v>0.25</v>
      </c>
      <c r="O887" s="16"/>
      <c r="P887" s="17"/>
      <c r="Q887" s="12"/>
      <c r="R887" s="13"/>
    </row>
    <row r="888" spans="1:18" ht="15.75" customHeight="1" x14ac:dyDescent="0.35">
      <c r="A888" s="1"/>
      <c r="B888" s="6" t="s">
        <v>31</v>
      </c>
      <c r="C888" s="6">
        <v>1189833</v>
      </c>
      <c r="D888" s="7">
        <v>44303</v>
      </c>
      <c r="E888" s="6" t="s">
        <v>33</v>
      </c>
      <c r="F888" s="6" t="s">
        <v>51</v>
      </c>
      <c r="G888" s="6" t="s">
        <v>52</v>
      </c>
      <c r="H888" s="6" t="s">
        <v>17</v>
      </c>
      <c r="I888" s="8">
        <v>0.45</v>
      </c>
      <c r="J888" s="9">
        <v>5750</v>
      </c>
      <c r="K888" s="10">
        <f t="shared" si="6"/>
        <v>2587.5</v>
      </c>
      <c r="L888" s="10">
        <f t="shared" si="7"/>
        <v>1164.375</v>
      </c>
      <c r="M888" s="11">
        <v>0.45</v>
      </c>
      <c r="O888" s="16"/>
      <c r="P888" s="17"/>
      <c r="Q888" s="12"/>
      <c r="R888" s="13"/>
    </row>
    <row r="889" spans="1:18" ht="15.75" customHeight="1" x14ac:dyDescent="0.35">
      <c r="A889" s="1"/>
      <c r="B889" s="6" t="s">
        <v>31</v>
      </c>
      <c r="C889" s="6">
        <v>1189833</v>
      </c>
      <c r="D889" s="7">
        <v>44303</v>
      </c>
      <c r="E889" s="6" t="s">
        <v>33</v>
      </c>
      <c r="F889" s="6" t="s">
        <v>51</v>
      </c>
      <c r="G889" s="6" t="s">
        <v>52</v>
      </c>
      <c r="H889" s="6" t="s">
        <v>18</v>
      </c>
      <c r="I889" s="8">
        <v>0.45</v>
      </c>
      <c r="J889" s="9">
        <v>3750</v>
      </c>
      <c r="K889" s="10">
        <f t="shared" si="6"/>
        <v>1687.5</v>
      </c>
      <c r="L889" s="10">
        <f t="shared" si="7"/>
        <v>506.25</v>
      </c>
      <c r="M889" s="11">
        <v>0.3</v>
      </c>
      <c r="O889" s="16"/>
      <c r="P889" s="17"/>
      <c r="Q889" s="12"/>
      <c r="R889" s="13"/>
    </row>
    <row r="890" spans="1:18" ht="15.75" customHeight="1" x14ac:dyDescent="0.35">
      <c r="A890" s="1"/>
      <c r="B890" s="6" t="s">
        <v>31</v>
      </c>
      <c r="C890" s="6">
        <v>1189833</v>
      </c>
      <c r="D890" s="7">
        <v>44303</v>
      </c>
      <c r="E890" s="6" t="s">
        <v>33</v>
      </c>
      <c r="F890" s="6" t="s">
        <v>51</v>
      </c>
      <c r="G890" s="6" t="s">
        <v>52</v>
      </c>
      <c r="H890" s="6" t="s">
        <v>19</v>
      </c>
      <c r="I890" s="8">
        <v>0.45</v>
      </c>
      <c r="J890" s="9">
        <v>4000</v>
      </c>
      <c r="K890" s="10">
        <f t="shared" si="6"/>
        <v>1800</v>
      </c>
      <c r="L890" s="10">
        <f t="shared" si="7"/>
        <v>810</v>
      </c>
      <c r="M890" s="11">
        <v>0.45</v>
      </c>
      <c r="O890" s="16"/>
      <c r="P890" s="17"/>
      <c r="Q890" s="12"/>
      <c r="R890" s="13"/>
    </row>
    <row r="891" spans="1:18" ht="15.75" customHeight="1" x14ac:dyDescent="0.35">
      <c r="A891" s="1"/>
      <c r="B891" s="6" t="s">
        <v>31</v>
      </c>
      <c r="C891" s="6">
        <v>1189833</v>
      </c>
      <c r="D891" s="7">
        <v>44303</v>
      </c>
      <c r="E891" s="6" t="s">
        <v>33</v>
      </c>
      <c r="F891" s="6" t="s">
        <v>51</v>
      </c>
      <c r="G891" s="6" t="s">
        <v>52</v>
      </c>
      <c r="H891" s="6" t="s">
        <v>20</v>
      </c>
      <c r="I891" s="8">
        <v>0.4</v>
      </c>
      <c r="J891" s="9">
        <v>3000</v>
      </c>
      <c r="K891" s="10">
        <f t="shared" si="6"/>
        <v>1200</v>
      </c>
      <c r="L891" s="10">
        <f t="shared" si="7"/>
        <v>479.99999999999994</v>
      </c>
      <c r="M891" s="11">
        <v>0.39999999999999997</v>
      </c>
      <c r="O891" s="16"/>
      <c r="P891" s="17"/>
      <c r="Q891" s="12"/>
      <c r="R891" s="13"/>
    </row>
    <row r="892" spans="1:18" ht="15.75" customHeight="1" x14ac:dyDescent="0.35">
      <c r="A892" s="1"/>
      <c r="B892" s="6" t="s">
        <v>31</v>
      </c>
      <c r="C892" s="6">
        <v>1189833</v>
      </c>
      <c r="D892" s="7">
        <v>44303</v>
      </c>
      <c r="E892" s="6" t="s">
        <v>33</v>
      </c>
      <c r="F892" s="6" t="s">
        <v>51</v>
      </c>
      <c r="G892" s="6" t="s">
        <v>52</v>
      </c>
      <c r="H892" s="6" t="s">
        <v>21</v>
      </c>
      <c r="I892" s="8">
        <v>0.45</v>
      </c>
      <c r="J892" s="9">
        <v>2000</v>
      </c>
      <c r="K892" s="10">
        <f t="shared" si="6"/>
        <v>900</v>
      </c>
      <c r="L892" s="10">
        <f t="shared" si="7"/>
        <v>540.00000000000011</v>
      </c>
      <c r="M892" s="11">
        <v>0.60000000000000009</v>
      </c>
      <c r="O892" s="16"/>
      <c r="P892" s="17"/>
      <c r="Q892" s="12"/>
      <c r="R892" s="13"/>
    </row>
    <row r="893" spans="1:18" ht="15.75" customHeight="1" x14ac:dyDescent="0.35">
      <c r="A893" s="1"/>
      <c r="B893" s="6" t="s">
        <v>31</v>
      </c>
      <c r="C893" s="6">
        <v>1189833</v>
      </c>
      <c r="D893" s="7">
        <v>44303</v>
      </c>
      <c r="E893" s="6" t="s">
        <v>33</v>
      </c>
      <c r="F893" s="6" t="s">
        <v>51</v>
      </c>
      <c r="G893" s="6" t="s">
        <v>52</v>
      </c>
      <c r="H893" s="6" t="s">
        <v>22</v>
      </c>
      <c r="I893" s="8">
        <v>0.6</v>
      </c>
      <c r="J893" s="9">
        <v>3750</v>
      </c>
      <c r="K893" s="10">
        <f t="shared" si="6"/>
        <v>2250</v>
      </c>
      <c r="L893" s="10">
        <f t="shared" si="7"/>
        <v>562.5</v>
      </c>
      <c r="M893" s="11">
        <v>0.25</v>
      </c>
      <c r="O893" s="16"/>
      <c r="P893" s="17"/>
      <c r="Q893" s="12"/>
      <c r="R893" s="13"/>
    </row>
    <row r="894" spans="1:18" ht="15.75" customHeight="1" x14ac:dyDescent="0.35">
      <c r="A894" s="1"/>
      <c r="B894" s="6" t="s">
        <v>31</v>
      </c>
      <c r="C894" s="6">
        <v>1189833</v>
      </c>
      <c r="D894" s="7">
        <v>44334</v>
      </c>
      <c r="E894" s="6" t="s">
        <v>33</v>
      </c>
      <c r="F894" s="6" t="s">
        <v>51</v>
      </c>
      <c r="G894" s="6" t="s">
        <v>52</v>
      </c>
      <c r="H894" s="6" t="s">
        <v>17</v>
      </c>
      <c r="I894" s="8">
        <v>0.4</v>
      </c>
      <c r="J894" s="9">
        <v>5750</v>
      </c>
      <c r="K894" s="10">
        <f t="shared" si="6"/>
        <v>2300</v>
      </c>
      <c r="L894" s="10">
        <f t="shared" si="7"/>
        <v>1035</v>
      </c>
      <c r="M894" s="11">
        <v>0.45</v>
      </c>
      <c r="O894" s="16"/>
      <c r="P894" s="17"/>
      <c r="Q894" s="12"/>
      <c r="R894" s="13"/>
    </row>
    <row r="895" spans="1:18" ht="15.75" customHeight="1" x14ac:dyDescent="0.35">
      <c r="A895" s="1"/>
      <c r="B895" s="6" t="s">
        <v>31</v>
      </c>
      <c r="C895" s="6">
        <v>1189833</v>
      </c>
      <c r="D895" s="7">
        <v>44334</v>
      </c>
      <c r="E895" s="6" t="s">
        <v>33</v>
      </c>
      <c r="F895" s="6" t="s">
        <v>51</v>
      </c>
      <c r="G895" s="6" t="s">
        <v>52</v>
      </c>
      <c r="H895" s="6" t="s">
        <v>18</v>
      </c>
      <c r="I895" s="8">
        <v>0.45</v>
      </c>
      <c r="J895" s="9">
        <v>4250</v>
      </c>
      <c r="K895" s="10">
        <f t="shared" si="6"/>
        <v>1912.5</v>
      </c>
      <c r="L895" s="10">
        <f t="shared" si="7"/>
        <v>573.75</v>
      </c>
      <c r="M895" s="11">
        <v>0.3</v>
      </c>
      <c r="O895" s="16"/>
      <c r="P895" s="17"/>
      <c r="Q895" s="12"/>
      <c r="R895" s="13"/>
    </row>
    <row r="896" spans="1:18" ht="15.75" customHeight="1" x14ac:dyDescent="0.35">
      <c r="A896" s="1"/>
      <c r="B896" s="6" t="s">
        <v>31</v>
      </c>
      <c r="C896" s="6">
        <v>1189833</v>
      </c>
      <c r="D896" s="7">
        <v>44334</v>
      </c>
      <c r="E896" s="6" t="s">
        <v>33</v>
      </c>
      <c r="F896" s="6" t="s">
        <v>51</v>
      </c>
      <c r="G896" s="6" t="s">
        <v>52</v>
      </c>
      <c r="H896" s="6" t="s">
        <v>19</v>
      </c>
      <c r="I896" s="8">
        <v>0.45</v>
      </c>
      <c r="J896" s="9">
        <v>4250</v>
      </c>
      <c r="K896" s="10">
        <f t="shared" si="6"/>
        <v>1912.5</v>
      </c>
      <c r="L896" s="10">
        <f t="shared" si="7"/>
        <v>860.625</v>
      </c>
      <c r="M896" s="11">
        <v>0.45</v>
      </c>
      <c r="O896" s="16"/>
      <c r="P896" s="17"/>
      <c r="Q896" s="12"/>
      <c r="R896" s="13"/>
    </row>
    <row r="897" spans="1:18" ht="15.75" customHeight="1" x14ac:dyDescent="0.35">
      <c r="A897" s="1"/>
      <c r="B897" s="6" t="s">
        <v>31</v>
      </c>
      <c r="C897" s="6">
        <v>1189833</v>
      </c>
      <c r="D897" s="7">
        <v>44334</v>
      </c>
      <c r="E897" s="6" t="s">
        <v>33</v>
      </c>
      <c r="F897" s="6" t="s">
        <v>51</v>
      </c>
      <c r="G897" s="6" t="s">
        <v>52</v>
      </c>
      <c r="H897" s="6" t="s">
        <v>20</v>
      </c>
      <c r="I897" s="8">
        <v>0.4</v>
      </c>
      <c r="J897" s="9">
        <v>3250</v>
      </c>
      <c r="K897" s="10">
        <f t="shared" si="6"/>
        <v>1300</v>
      </c>
      <c r="L897" s="10">
        <f t="shared" si="7"/>
        <v>520</v>
      </c>
      <c r="M897" s="11">
        <v>0.39999999999999997</v>
      </c>
      <c r="O897" s="16"/>
      <c r="P897" s="17"/>
      <c r="Q897" s="12"/>
      <c r="R897" s="13"/>
    </row>
    <row r="898" spans="1:18" ht="15.75" customHeight="1" x14ac:dyDescent="0.35">
      <c r="A898" s="1"/>
      <c r="B898" s="6" t="s">
        <v>31</v>
      </c>
      <c r="C898" s="6">
        <v>1189833</v>
      </c>
      <c r="D898" s="7">
        <v>44334</v>
      </c>
      <c r="E898" s="6" t="s">
        <v>33</v>
      </c>
      <c r="F898" s="6" t="s">
        <v>51</v>
      </c>
      <c r="G898" s="6" t="s">
        <v>52</v>
      </c>
      <c r="H898" s="6" t="s">
        <v>21</v>
      </c>
      <c r="I898" s="8">
        <v>0.45</v>
      </c>
      <c r="J898" s="9">
        <v>2250</v>
      </c>
      <c r="K898" s="10">
        <f t="shared" si="6"/>
        <v>1012.5</v>
      </c>
      <c r="L898" s="10">
        <f t="shared" si="7"/>
        <v>607.50000000000011</v>
      </c>
      <c r="M898" s="11">
        <v>0.60000000000000009</v>
      </c>
      <c r="O898" s="16"/>
      <c r="P898" s="17"/>
      <c r="Q898" s="12"/>
      <c r="R898" s="13"/>
    </row>
    <row r="899" spans="1:18" ht="15.75" customHeight="1" x14ac:dyDescent="0.35">
      <c r="A899" s="1"/>
      <c r="B899" s="6" t="s">
        <v>31</v>
      </c>
      <c r="C899" s="6">
        <v>1189833</v>
      </c>
      <c r="D899" s="7">
        <v>44334</v>
      </c>
      <c r="E899" s="6" t="s">
        <v>33</v>
      </c>
      <c r="F899" s="6" t="s">
        <v>51</v>
      </c>
      <c r="G899" s="6" t="s">
        <v>52</v>
      </c>
      <c r="H899" s="6" t="s">
        <v>22</v>
      </c>
      <c r="I899" s="8">
        <v>0.6</v>
      </c>
      <c r="J899" s="9">
        <v>4000</v>
      </c>
      <c r="K899" s="10">
        <f t="shared" si="6"/>
        <v>2400</v>
      </c>
      <c r="L899" s="10">
        <f t="shared" si="7"/>
        <v>600</v>
      </c>
      <c r="M899" s="11">
        <v>0.25</v>
      </c>
      <c r="O899" s="16"/>
      <c r="P899" s="17"/>
      <c r="Q899" s="12"/>
      <c r="R899" s="13"/>
    </row>
    <row r="900" spans="1:18" ht="15.75" customHeight="1" x14ac:dyDescent="0.35">
      <c r="A900" s="1"/>
      <c r="B900" s="6" t="s">
        <v>31</v>
      </c>
      <c r="C900" s="6">
        <v>1189833</v>
      </c>
      <c r="D900" s="7">
        <v>44364</v>
      </c>
      <c r="E900" s="6" t="s">
        <v>33</v>
      </c>
      <c r="F900" s="6" t="s">
        <v>51</v>
      </c>
      <c r="G900" s="6" t="s">
        <v>52</v>
      </c>
      <c r="H900" s="6" t="s">
        <v>17</v>
      </c>
      <c r="I900" s="8">
        <v>0.4</v>
      </c>
      <c r="J900" s="9">
        <v>6750</v>
      </c>
      <c r="K900" s="10">
        <f t="shared" si="6"/>
        <v>2700</v>
      </c>
      <c r="L900" s="10">
        <f t="shared" si="7"/>
        <v>1215</v>
      </c>
      <c r="M900" s="11">
        <v>0.45</v>
      </c>
      <c r="O900" s="16"/>
      <c r="P900" s="17"/>
      <c r="Q900" s="12"/>
      <c r="R900" s="13"/>
    </row>
    <row r="901" spans="1:18" ht="15.75" customHeight="1" x14ac:dyDescent="0.35">
      <c r="A901" s="1"/>
      <c r="B901" s="6" t="s">
        <v>31</v>
      </c>
      <c r="C901" s="6">
        <v>1189833</v>
      </c>
      <c r="D901" s="7">
        <v>44364</v>
      </c>
      <c r="E901" s="6" t="s">
        <v>33</v>
      </c>
      <c r="F901" s="6" t="s">
        <v>51</v>
      </c>
      <c r="G901" s="6" t="s">
        <v>52</v>
      </c>
      <c r="H901" s="6" t="s">
        <v>18</v>
      </c>
      <c r="I901" s="8">
        <v>0.45</v>
      </c>
      <c r="J901" s="9">
        <v>5250</v>
      </c>
      <c r="K901" s="10">
        <f t="shared" si="6"/>
        <v>2362.5</v>
      </c>
      <c r="L901" s="10">
        <f t="shared" si="7"/>
        <v>708.75</v>
      </c>
      <c r="M901" s="11">
        <v>0.3</v>
      </c>
      <c r="O901" s="16"/>
      <c r="P901" s="17"/>
      <c r="Q901" s="12"/>
      <c r="R901" s="13"/>
    </row>
    <row r="902" spans="1:18" ht="15.75" customHeight="1" x14ac:dyDescent="0.35">
      <c r="A902" s="1"/>
      <c r="B902" s="6" t="s">
        <v>31</v>
      </c>
      <c r="C902" s="6">
        <v>1189833</v>
      </c>
      <c r="D902" s="7">
        <v>44364</v>
      </c>
      <c r="E902" s="6" t="s">
        <v>33</v>
      </c>
      <c r="F902" s="6" t="s">
        <v>51</v>
      </c>
      <c r="G902" s="6" t="s">
        <v>52</v>
      </c>
      <c r="H902" s="6" t="s">
        <v>19</v>
      </c>
      <c r="I902" s="8">
        <v>0.45</v>
      </c>
      <c r="J902" s="9">
        <v>5500</v>
      </c>
      <c r="K902" s="10">
        <f t="shared" si="6"/>
        <v>2475</v>
      </c>
      <c r="L902" s="10">
        <f t="shared" si="7"/>
        <v>1113.75</v>
      </c>
      <c r="M902" s="11">
        <v>0.45</v>
      </c>
      <c r="O902" s="16"/>
      <c r="P902" s="17"/>
      <c r="Q902" s="12"/>
      <c r="R902" s="13"/>
    </row>
    <row r="903" spans="1:18" ht="15.75" customHeight="1" x14ac:dyDescent="0.35">
      <c r="A903" s="1"/>
      <c r="B903" s="6" t="s">
        <v>31</v>
      </c>
      <c r="C903" s="6">
        <v>1189833</v>
      </c>
      <c r="D903" s="7">
        <v>44364</v>
      </c>
      <c r="E903" s="6" t="s">
        <v>33</v>
      </c>
      <c r="F903" s="6" t="s">
        <v>51</v>
      </c>
      <c r="G903" s="6" t="s">
        <v>52</v>
      </c>
      <c r="H903" s="6" t="s">
        <v>20</v>
      </c>
      <c r="I903" s="8">
        <v>0.4</v>
      </c>
      <c r="J903" s="9">
        <v>4250</v>
      </c>
      <c r="K903" s="10">
        <f t="shared" si="6"/>
        <v>1700</v>
      </c>
      <c r="L903" s="10">
        <f t="shared" si="7"/>
        <v>680</v>
      </c>
      <c r="M903" s="11">
        <v>0.39999999999999997</v>
      </c>
      <c r="O903" s="16"/>
      <c r="P903" s="17"/>
      <c r="Q903" s="12"/>
      <c r="R903" s="13"/>
    </row>
    <row r="904" spans="1:18" ht="15.75" customHeight="1" x14ac:dyDescent="0.35">
      <c r="A904" s="1"/>
      <c r="B904" s="6" t="s">
        <v>31</v>
      </c>
      <c r="C904" s="6">
        <v>1189833</v>
      </c>
      <c r="D904" s="7">
        <v>44364</v>
      </c>
      <c r="E904" s="6" t="s">
        <v>33</v>
      </c>
      <c r="F904" s="6" t="s">
        <v>51</v>
      </c>
      <c r="G904" s="6" t="s">
        <v>52</v>
      </c>
      <c r="H904" s="6" t="s">
        <v>21</v>
      </c>
      <c r="I904" s="8">
        <v>0.45</v>
      </c>
      <c r="J904" s="9">
        <v>3000</v>
      </c>
      <c r="K904" s="10">
        <f t="shared" si="6"/>
        <v>1350</v>
      </c>
      <c r="L904" s="10">
        <f t="shared" si="7"/>
        <v>810.00000000000011</v>
      </c>
      <c r="M904" s="11">
        <v>0.60000000000000009</v>
      </c>
      <c r="O904" s="16"/>
      <c r="P904" s="17"/>
      <c r="Q904" s="12"/>
      <c r="R904" s="13"/>
    </row>
    <row r="905" spans="1:18" ht="15.75" customHeight="1" x14ac:dyDescent="0.35">
      <c r="A905" s="1"/>
      <c r="B905" s="6" t="s">
        <v>31</v>
      </c>
      <c r="C905" s="6">
        <v>1189833</v>
      </c>
      <c r="D905" s="7">
        <v>44364</v>
      </c>
      <c r="E905" s="6" t="s">
        <v>33</v>
      </c>
      <c r="F905" s="6" t="s">
        <v>51</v>
      </c>
      <c r="G905" s="6" t="s">
        <v>52</v>
      </c>
      <c r="H905" s="6" t="s">
        <v>22</v>
      </c>
      <c r="I905" s="8">
        <v>0.6</v>
      </c>
      <c r="J905" s="9">
        <v>6000</v>
      </c>
      <c r="K905" s="10">
        <f t="shared" si="6"/>
        <v>3600</v>
      </c>
      <c r="L905" s="10">
        <f t="shared" si="7"/>
        <v>900</v>
      </c>
      <c r="M905" s="11">
        <v>0.25</v>
      </c>
      <c r="O905" s="16"/>
      <c r="P905" s="17"/>
      <c r="Q905" s="12"/>
      <c r="R905" s="13"/>
    </row>
    <row r="906" spans="1:18" ht="15.75" customHeight="1" x14ac:dyDescent="0.35">
      <c r="A906" s="1"/>
      <c r="B906" s="6" t="s">
        <v>31</v>
      </c>
      <c r="C906" s="6">
        <v>1189833</v>
      </c>
      <c r="D906" s="7">
        <v>44393</v>
      </c>
      <c r="E906" s="6" t="s">
        <v>33</v>
      </c>
      <c r="F906" s="6" t="s">
        <v>51</v>
      </c>
      <c r="G906" s="6" t="s">
        <v>52</v>
      </c>
      <c r="H906" s="6" t="s">
        <v>17</v>
      </c>
      <c r="I906" s="8">
        <v>0.4</v>
      </c>
      <c r="J906" s="9">
        <v>7500</v>
      </c>
      <c r="K906" s="10">
        <f t="shared" si="6"/>
        <v>3000</v>
      </c>
      <c r="L906" s="10">
        <f t="shared" si="7"/>
        <v>1350</v>
      </c>
      <c r="M906" s="11">
        <v>0.45</v>
      </c>
      <c r="O906" s="16"/>
      <c r="P906" s="17"/>
      <c r="Q906" s="12"/>
      <c r="R906" s="13"/>
    </row>
    <row r="907" spans="1:18" ht="15.75" customHeight="1" x14ac:dyDescent="0.35">
      <c r="A907" s="1"/>
      <c r="B907" s="6" t="s">
        <v>31</v>
      </c>
      <c r="C907" s="6">
        <v>1189833</v>
      </c>
      <c r="D907" s="7">
        <v>44393</v>
      </c>
      <c r="E907" s="6" t="s">
        <v>33</v>
      </c>
      <c r="F907" s="6" t="s">
        <v>51</v>
      </c>
      <c r="G907" s="6" t="s">
        <v>52</v>
      </c>
      <c r="H907" s="6" t="s">
        <v>18</v>
      </c>
      <c r="I907" s="8">
        <v>0.45</v>
      </c>
      <c r="J907" s="9">
        <v>6000</v>
      </c>
      <c r="K907" s="10">
        <f t="shared" si="6"/>
        <v>2700</v>
      </c>
      <c r="L907" s="10">
        <f t="shared" si="7"/>
        <v>810</v>
      </c>
      <c r="M907" s="11">
        <v>0.3</v>
      </c>
      <c r="O907" s="16"/>
      <c r="P907" s="17"/>
      <c r="Q907" s="12"/>
      <c r="R907" s="13"/>
    </row>
    <row r="908" spans="1:18" ht="15.75" customHeight="1" x14ac:dyDescent="0.35">
      <c r="A908" s="1"/>
      <c r="B908" s="6" t="s">
        <v>31</v>
      </c>
      <c r="C908" s="6">
        <v>1189833</v>
      </c>
      <c r="D908" s="7">
        <v>44393</v>
      </c>
      <c r="E908" s="6" t="s">
        <v>33</v>
      </c>
      <c r="F908" s="6" t="s">
        <v>51</v>
      </c>
      <c r="G908" s="6" t="s">
        <v>52</v>
      </c>
      <c r="H908" s="6" t="s">
        <v>19</v>
      </c>
      <c r="I908" s="8">
        <v>0.45</v>
      </c>
      <c r="J908" s="9">
        <v>5500</v>
      </c>
      <c r="K908" s="10">
        <f t="shared" si="6"/>
        <v>2475</v>
      </c>
      <c r="L908" s="10">
        <f t="shared" si="7"/>
        <v>1113.75</v>
      </c>
      <c r="M908" s="11">
        <v>0.45</v>
      </c>
      <c r="O908" s="16"/>
      <c r="P908" s="17"/>
      <c r="Q908" s="12"/>
      <c r="R908" s="13"/>
    </row>
    <row r="909" spans="1:18" ht="15.75" customHeight="1" x14ac:dyDescent="0.35">
      <c r="A909" s="1"/>
      <c r="B909" s="6" t="s">
        <v>31</v>
      </c>
      <c r="C909" s="6">
        <v>1189833</v>
      </c>
      <c r="D909" s="7">
        <v>44393</v>
      </c>
      <c r="E909" s="6" t="s">
        <v>33</v>
      </c>
      <c r="F909" s="6" t="s">
        <v>51</v>
      </c>
      <c r="G909" s="6" t="s">
        <v>52</v>
      </c>
      <c r="H909" s="6" t="s">
        <v>20</v>
      </c>
      <c r="I909" s="8">
        <v>0.4</v>
      </c>
      <c r="J909" s="9">
        <v>4500</v>
      </c>
      <c r="K909" s="10">
        <f t="shared" si="6"/>
        <v>1800</v>
      </c>
      <c r="L909" s="10">
        <f t="shared" si="7"/>
        <v>719.99999999999989</v>
      </c>
      <c r="M909" s="11">
        <v>0.39999999999999997</v>
      </c>
      <c r="O909" s="16"/>
      <c r="P909" s="17"/>
      <c r="Q909" s="12"/>
      <c r="R909" s="13"/>
    </row>
    <row r="910" spans="1:18" ht="15.75" customHeight="1" x14ac:dyDescent="0.35">
      <c r="A910" s="1"/>
      <c r="B910" s="6" t="s">
        <v>31</v>
      </c>
      <c r="C910" s="6">
        <v>1189833</v>
      </c>
      <c r="D910" s="7">
        <v>44393</v>
      </c>
      <c r="E910" s="6" t="s">
        <v>33</v>
      </c>
      <c r="F910" s="6" t="s">
        <v>51</v>
      </c>
      <c r="G910" s="6" t="s">
        <v>52</v>
      </c>
      <c r="H910" s="6" t="s">
        <v>21</v>
      </c>
      <c r="I910" s="8">
        <v>0.45</v>
      </c>
      <c r="J910" s="9">
        <v>4750</v>
      </c>
      <c r="K910" s="10">
        <f t="shared" si="6"/>
        <v>2137.5</v>
      </c>
      <c r="L910" s="10">
        <f t="shared" si="7"/>
        <v>1282.5000000000002</v>
      </c>
      <c r="M910" s="11">
        <v>0.60000000000000009</v>
      </c>
      <c r="O910" s="16"/>
      <c r="P910" s="17"/>
      <c r="Q910" s="12"/>
      <c r="R910" s="13"/>
    </row>
    <row r="911" spans="1:18" ht="15.75" customHeight="1" x14ac:dyDescent="0.35">
      <c r="A911" s="1"/>
      <c r="B911" s="6" t="s">
        <v>31</v>
      </c>
      <c r="C911" s="6">
        <v>1189833</v>
      </c>
      <c r="D911" s="7">
        <v>44393</v>
      </c>
      <c r="E911" s="6" t="s">
        <v>33</v>
      </c>
      <c r="F911" s="6" t="s">
        <v>51</v>
      </c>
      <c r="G911" s="6" t="s">
        <v>52</v>
      </c>
      <c r="H911" s="6" t="s">
        <v>22</v>
      </c>
      <c r="I911" s="8">
        <v>0.6</v>
      </c>
      <c r="J911" s="9">
        <v>4750</v>
      </c>
      <c r="K911" s="10">
        <f t="shared" si="6"/>
        <v>2850</v>
      </c>
      <c r="L911" s="10">
        <f t="shared" si="7"/>
        <v>712.5</v>
      </c>
      <c r="M911" s="11">
        <v>0.25</v>
      </c>
      <c r="O911" s="16"/>
      <c r="P911" s="17"/>
      <c r="Q911" s="12"/>
      <c r="R911" s="13"/>
    </row>
    <row r="912" spans="1:18" ht="15.75" customHeight="1" x14ac:dyDescent="0.35">
      <c r="A912" s="1"/>
      <c r="B912" s="6" t="s">
        <v>31</v>
      </c>
      <c r="C912" s="6">
        <v>1189833</v>
      </c>
      <c r="D912" s="7">
        <v>44425</v>
      </c>
      <c r="E912" s="6" t="s">
        <v>33</v>
      </c>
      <c r="F912" s="6" t="s">
        <v>51</v>
      </c>
      <c r="G912" s="6" t="s">
        <v>52</v>
      </c>
      <c r="H912" s="6" t="s">
        <v>17</v>
      </c>
      <c r="I912" s="8">
        <v>0.45</v>
      </c>
      <c r="J912" s="9">
        <v>6750</v>
      </c>
      <c r="K912" s="10">
        <f t="shared" si="6"/>
        <v>3037.5</v>
      </c>
      <c r="L912" s="10">
        <f t="shared" si="7"/>
        <v>1366.875</v>
      </c>
      <c r="M912" s="11">
        <v>0.45</v>
      </c>
      <c r="O912" s="16"/>
      <c r="P912" s="17"/>
      <c r="Q912" s="12"/>
      <c r="R912" s="13"/>
    </row>
    <row r="913" spans="1:18" ht="15.75" customHeight="1" x14ac:dyDescent="0.35">
      <c r="A913" s="1"/>
      <c r="B913" s="6" t="s">
        <v>31</v>
      </c>
      <c r="C913" s="6">
        <v>1189833</v>
      </c>
      <c r="D913" s="7">
        <v>44425</v>
      </c>
      <c r="E913" s="6" t="s">
        <v>33</v>
      </c>
      <c r="F913" s="6" t="s">
        <v>51</v>
      </c>
      <c r="G913" s="6" t="s">
        <v>52</v>
      </c>
      <c r="H913" s="6" t="s">
        <v>18</v>
      </c>
      <c r="I913" s="8">
        <v>0.55000000000000004</v>
      </c>
      <c r="J913" s="9">
        <v>6250</v>
      </c>
      <c r="K913" s="10">
        <f t="shared" si="6"/>
        <v>3437.5000000000005</v>
      </c>
      <c r="L913" s="10">
        <f t="shared" si="7"/>
        <v>1031.25</v>
      </c>
      <c r="M913" s="11">
        <v>0.3</v>
      </c>
      <c r="O913" s="16"/>
      <c r="P913" s="17"/>
      <c r="Q913" s="12"/>
      <c r="R913" s="13"/>
    </row>
    <row r="914" spans="1:18" ht="15.75" customHeight="1" x14ac:dyDescent="0.35">
      <c r="A914" s="1"/>
      <c r="B914" s="6" t="s">
        <v>31</v>
      </c>
      <c r="C914" s="6">
        <v>1189833</v>
      </c>
      <c r="D914" s="7">
        <v>44425</v>
      </c>
      <c r="E914" s="6" t="s">
        <v>33</v>
      </c>
      <c r="F914" s="6" t="s">
        <v>51</v>
      </c>
      <c r="G914" s="6" t="s">
        <v>52</v>
      </c>
      <c r="H914" s="6" t="s">
        <v>19</v>
      </c>
      <c r="I914" s="8">
        <v>0.5</v>
      </c>
      <c r="J914" s="9">
        <v>5000</v>
      </c>
      <c r="K914" s="10">
        <f t="shared" si="6"/>
        <v>2500</v>
      </c>
      <c r="L914" s="10">
        <f t="shared" si="7"/>
        <v>1125</v>
      </c>
      <c r="M914" s="11">
        <v>0.45</v>
      </c>
      <c r="O914" s="16"/>
      <c r="P914" s="17"/>
      <c r="Q914" s="12"/>
      <c r="R914" s="13"/>
    </row>
    <row r="915" spans="1:18" ht="15.75" customHeight="1" x14ac:dyDescent="0.35">
      <c r="A915" s="1"/>
      <c r="B915" s="6" t="s">
        <v>31</v>
      </c>
      <c r="C915" s="6">
        <v>1189833</v>
      </c>
      <c r="D915" s="7">
        <v>44425</v>
      </c>
      <c r="E915" s="6" t="s">
        <v>33</v>
      </c>
      <c r="F915" s="6" t="s">
        <v>51</v>
      </c>
      <c r="G915" s="6" t="s">
        <v>52</v>
      </c>
      <c r="H915" s="6" t="s">
        <v>20</v>
      </c>
      <c r="I915" s="8">
        <v>0.45</v>
      </c>
      <c r="J915" s="9">
        <v>4250</v>
      </c>
      <c r="K915" s="10">
        <f t="shared" si="6"/>
        <v>1912.5</v>
      </c>
      <c r="L915" s="10">
        <f t="shared" si="7"/>
        <v>764.99999999999989</v>
      </c>
      <c r="M915" s="11">
        <v>0.39999999999999997</v>
      </c>
      <c r="O915" s="16"/>
      <c r="P915" s="17"/>
      <c r="Q915" s="12"/>
      <c r="R915" s="13"/>
    </row>
    <row r="916" spans="1:18" ht="15.75" customHeight="1" x14ac:dyDescent="0.35">
      <c r="A916" s="1"/>
      <c r="B916" s="6" t="s">
        <v>31</v>
      </c>
      <c r="C916" s="6">
        <v>1189833</v>
      </c>
      <c r="D916" s="7">
        <v>44425</v>
      </c>
      <c r="E916" s="6" t="s">
        <v>33</v>
      </c>
      <c r="F916" s="6" t="s">
        <v>51</v>
      </c>
      <c r="G916" s="6" t="s">
        <v>52</v>
      </c>
      <c r="H916" s="6" t="s">
        <v>21</v>
      </c>
      <c r="I916" s="8">
        <v>0.54999999999999993</v>
      </c>
      <c r="J916" s="9">
        <v>4250</v>
      </c>
      <c r="K916" s="10">
        <f t="shared" si="6"/>
        <v>2337.4999999999995</v>
      </c>
      <c r="L916" s="10">
        <f t="shared" si="7"/>
        <v>1402.5</v>
      </c>
      <c r="M916" s="11">
        <v>0.60000000000000009</v>
      </c>
      <c r="O916" s="16"/>
      <c r="P916" s="17"/>
      <c r="Q916" s="12"/>
      <c r="R916" s="13"/>
    </row>
    <row r="917" spans="1:18" ht="15.75" customHeight="1" x14ac:dyDescent="0.35">
      <c r="A917" s="1"/>
      <c r="B917" s="6" t="s">
        <v>31</v>
      </c>
      <c r="C917" s="6">
        <v>1189833</v>
      </c>
      <c r="D917" s="7">
        <v>44425</v>
      </c>
      <c r="E917" s="6" t="s">
        <v>33</v>
      </c>
      <c r="F917" s="6" t="s">
        <v>51</v>
      </c>
      <c r="G917" s="6" t="s">
        <v>52</v>
      </c>
      <c r="H917" s="6" t="s">
        <v>22</v>
      </c>
      <c r="I917" s="8">
        <v>0.6</v>
      </c>
      <c r="J917" s="9">
        <v>4000</v>
      </c>
      <c r="K917" s="10">
        <f t="shared" si="6"/>
        <v>2400</v>
      </c>
      <c r="L917" s="10">
        <f t="shared" si="7"/>
        <v>600</v>
      </c>
      <c r="M917" s="11">
        <v>0.25</v>
      </c>
      <c r="O917" s="16"/>
      <c r="P917" s="17"/>
      <c r="Q917" s="12"/>
      <c r="R917" s="13"/>
    </row>
    <row r="918" spans="1:18" ht="15.75" customHeight="1" x14ac:dyDescent="0.35">
      <c r="A918" s="1"/>
      <c r="B918" s="6" t="s">
        <v>31</v>
      </c>
      <c r="C918" s="6">
        <v>1189833</v>
      </c>
      <c r="D918" s="7">
        <v>44457</v>
      </c>
      <c r="E918" s="6" t="s">
        <v>33</v>
      </c>
      <c r="F918" s="6" t="s">
        <v>51</v>
      </c>
      <c r="G918" s="6" t="s">
        <v>52</v>
      </c>
      <c r="H918" s="6" t="s">
        <v>17</v>
      </c>
      <c r="I918" s="8">
        <v>0.45</v>
      </c>
      <c r="J918" s="9">
        <v>6000</v>
      </c>
      <c r="K918" s="10">
        <f t="shared" si="6"/>
        <v>2700</v>
      </c>
      <c r="L918" s="10">
        <f t="shared" si="7"/>
        <v>1215</v>
      </c>
      <c r="M918" s="11">
        <v>0.45</v>
      </c>
      <c r="O918" s="16"/>
      <c r="P918" s="17"/>
      <c r="Q918" s="12"/>
      <c r="R918" s="13"/>
    </row>
    <row r="919" spans="1:18" ht="15.75" customHeight="1" x14ac:dyDescent="0.35">
      <c r="A919" s="1"/>
      <c r="B919" s="6" t="s">
        <v>31</v>
      </c>
      <c r="C919" s="6">
        <v>1189833</v>
      </c>
      <c r="D919" s="7">
        <v>44457</v>
      </c>
      <c r="E919" s="6" t="s">
        <v>33</v>
      </c>
      <c r="F919" s="6" t="s">
        <v>51</v>
      </c>
      <c r="G919" s="6" t="s">
        <v>52</v>
      </c>
      <c r="H919" s="6" t="s">
        <v>18</v>
      </c>
      <c r="I919" s="8">
        <v>0.5</v>
      </c>
      <c r="J919" s="9">
        <v>6000</v>
      </c>
      <c r="K919" s="10">
        <f t="shared" si="6"/>
        <v>3000</v>
      </c>
      <c r="L919" s="10">
        <f t="shared" si="7"/>
        <v>900</v>
      </c>
      <c r="M919" s="11">
        <v>0.3</v>
      </c>
      <c r="O919" s="16"/>
      <c r="P919" s="17"/>
      <c r="Q919" s="12"/>
      <c r="R919" s="13"/>
    </row>
    <row r="920" spans="1:18" ht="15.75" customHeight="1" x14ac:dyDescent="0.35">
      <c r="A920" s="1"/>
      <c r="B920" s="6" t="s">
        <v>31</v>
      </c>
      <c r="C920" s="6">
        <v>1189833</v>
      </c>
      <c r="D920" s="7">
        <v>44457</v>
      </c>
      <c r="E920" s="6" t="s">
        <v>33</v>
      </c>
      <c r="F920" s="6" t="s">
        <v>51</v>
      </c>
      <c r="G920" s="6" t="s">
        <v>52</v>
      </c>
      <c r="H920" s="6" t="s">
        <v>19</v>
      </c>
      <c r="I920" s="8">
        <v>0.45</v>
      </c>
      <c r="J920" s="9">
        <v>4500</v>
      </c>
      <c r="K920" s="10">
        <f t="shared" si="6"/>
        <v>2025</v>
      </c>
      <c r="L920" s="10">
        <f t="shared" si="7"/>
        <v>911.25</v>
      </c>
      <c r="M920" s="11">
        <v>0.45</v>
      </c>
      <c r="O920" s="16"/>
      <c r="P920" s="17"/>
      <c r="Q920" s="12"/>
      <c r="R920" s="13"/>
    </row>
    <row r="921" spans="1:18" ht="15.75" customHeight="1" x14ac:dyDescent="0.35">
      <c r="A921" s="1"/>
      <c r="B921" s="6" t="s">
        <v>31</v>
      </c>
      <c r="C921" s="6">
        <v>1189833</v>
      </c>
      <c r="D921" s="7">
        <v>44457</v>
      </c>
      <c r="E921" s="6" t="s">
        <v>33</v>
      </c>
      <c r="F921" s="6" t="s">
        <v>51</v>
      </c>
      <c r="G921" s="6" t="s">
        <v>52</v>
      </c>
      <c r="H921" s="6" t="s">
        <v>20</v>
      </c>
      <c r="I921" s="8">
        <v>0.45</v>
      </c>
      <c r="J921" s="9">
        <v>4000</v>
      </c>
      <c r="K921" s="10">
        <f t="shared" si="6"/>
        <v>1800</v>
      </c>
      <c r="L921" s="10">
        <f t="shared" si="7"/>
        <v>719.99999999999989</v>
      </c>
      <c r="M921" s="11">
        <v>0.39999999999999997</v>
      </c>
      <c r="O921" s="16"/>
      <c r="P921" s="17"/>
      <c r="Q921" s="12"/>
      <c r="R921" s="13"/>
    </row>
    <row r="922" spans="1:18" ht="15.75" customHeight="1" x14ac:dyDescent="0.35">
      <c r="A922" s="1"/>
      <c r="B922" s="6" t="s">
        <v>31</v>
      </c>
      <c r="C922" s="6">
        <v>1189833</v>
      </c>
      <c r="D922" s="7">
        <v>44457</v>
      </c>
      <c r="E922" s="6" t="s">
        <v>33</v>
      </c>
      <c r="F922" s="6" t="s">
        <v>51</v>
      </c>
      <c r="G922" s="6" t="s">
        <v>52</v>
      </c>
      <c r="H922" s="6" t="s">
        <v>21</v>
      </c>
      <c r="I922" s="8">
        <v>0.54999999999999993</v>
      </c>
      <c r="J922" s="9">
        <v>4000</v>
      </c>
      <c r="K922" s="10">
        <f t="shared" si="6"/>
        <v>2199.9999999999995</v>
      </c>
      <c r="L922" s="10">
        <f t="shared" si="7"/>
        <v>1320</v>
      </c>
      <c r="M922" s="11">
        <v>0.60000000000000009</v>
      </c>
      <c r="O922" s="16"/>
      <c r="P922" s="17"/>
      <c r="Q922" s="12"/>
      <c r="R922" s="13"/>
    </row>
    <row r="923" spans="1:18" ht="15.75" customHeight="1" x14ac:dyDescent="0.35">
      <c r="A923" s="1"/>
      <c r="B923" s="6" t="s">
        <v>31</v>
      </c>
      <c r="C923" s="6">
        <v>1189833</v>
      </c>
      <c r="D923" s="7">
        <v>44457</v>
      </c>
      <c r="E923" s="6" t="s">
        <v>33</v>
      </c>
      <c r="F923" s="6" t="s">
        <v>51</v>
      </c>
      <c r="G923" s="6" t="s">
        <v>52</v>
      </c>
      <c r="H923" s="6" t="s">
        <v>22</v>
      </c>
      <c r="I923" s="8">
        <v>0.6</v>
      </c>
      <c r="J923" s="9">
        <v>4500</v>
      </c>
      <c r="K923" s="10">
        <f t="shared" si="6"/>
        <v>2700</v>
      </c>
      <c r="L923" s="10">
        <f t="shared" si="7"/>
        <v>675</v>
      </c>
      <c r="M923" s="11">
        <v>0.25</v>
      </c>
      <c r="O923" s="16"/>
      <c r="P923" s="17"/>
      <c r="Q923" s="12"/>
      <c r="R923" s="13"/>
    </row>
    <row r="924" spans="1:18" ht="15.75" customHeight="1" x14ac:dyDescent="0.35">
      <c r="A924" s="1"/>
      <c r="B924" s="6" t="s">
        <v>31</v>
      </c>
      <c r="C924" s="6">
        <v>1189833</v>
      </c>
      <c r="D924" s="7">
        <v>44486</v>
      </c>
      <c r="E924" s="6" t="s">
        <v>33</v>
      </c>
      <c r="F924" s="6" t="s">
        <v>51</v>
      </c>
      <c r="G924" s="6" t="s">
        <v>52</v>
      </c>
      <c r="H924" s="6" t="s">
        <v>17</v>
      </c>
      <c r="I924" s="8">
        <v>0.45</v>
      </c>
      <c r="J924" s="9">
        <v>5500</v>
      </c>
      <c r="K924" s="10">
        <f t="shared" si="6"/>
        <v>2475</v>
      </c>
      <c r="L924" s="10">
        <f t="shared" si="7"/>
        <v>1113.75</v>
      </c>
      <c r="M924" s="11">
        <v>0.45</v>
      </c>
      <c r="O924" s="16"/>
      <c r="P924" s="17"/>
      <c r="Q924" s="12"/>
      <c r="R924" s="13"/>
    </row>
    <row r="925" spans="1:18" ht="15.75" customHeight="1" x14ac:dyDescent="0.35">
      <c r="A925" s="1"/>
      <c r="B925" s="6" t="s">
        <v>31</v>
      </c>
      <c r="C925" s="6">
        <v>1189833</v>
      </c>
      <c r="D925" s="7">
        <v>44486</v>
      </c>
      <c r="E925" s="6" t="s">
        <v>33</v>
      </c>
      <c r="F925" s="6" t="s">
        <v>51</v>
      </c>
      <c r="G925" s="6" t="s">
        <v>52</v>
      </c>
      <c r="H925" s="6" t="s">
        <v>18</v>
      </c>
      <c r="I925" s="8">
        <v>0.5</v>
      </c>
      <c r="J925" s="9">
        <v>5500</v>
      </c>
      <c r="K925" s="10">
        <f t="shared" si="6"/>
        <v>2750</v>
      </c>
      <c r="L925" s="10">
        <f t="shared" si="7"/>
        <v>825</v>
      </c>
      <c r="M925" s="11">
        <v>0.3</v>
      </c>
      <c r="O925" s="16"/>
      <c r="P925" s="17"/>
      <c r="Q925" s="12"/>
      <c r="R925" s="13"/>
    </row>
    <row r="926" spans="1:18" ht="15.75" customHeight="1" x14ac:dyDescent="0.35">
      <c r="A926" s="1"/>
      <c r="B926" s="6" t="s">
        <v>31</v>
      </c>
      <c r="C926" s="6">
        <v>1189833</v>
      </c>
      <c r="D926" s="7">
        <v>44486</v>
      </c>
      <c r="E926" s="6" t="s">
        <v>33</v>
      </c>
      <c r="F926" s="6" t="s">
        <v>51</v>
      </c>
      <c r="G926" s="6" t="s">
        <v>52</v>
      </c>
      <c r="H926" s="6" t="s">
        <v>19</v>
      </c>
      <c r="I926" s="8">
        <v>0.45</v>
      </c>
      <c r="J926" s="9">
        <v>4000</v>
      </c>
      <c r="K926" s="10">
        <f t="shared" si="6"/>
        <v>1800</v>
      </c>
      <c r="L926" s="10">
        <f t="shared" si="7"/>
        <v>810</v>
      </c>
      <c r="M926" s="11">
        <v>0.45</v>
      </c>
      <c r="O926" s="16"/>
      <c r="P926" s="17"/>
      <c r="Q926" s="12"/>
      <c r="R926" s="13"/>
    </row>
    <row r="927" spans="1:18" ht="15.75" customHeight="1" x14ac:dyDescent="0.35">
      <c r="A927" s="1"/>
      <c r="B927" s="6" t="s">
        <v>31</v>
      </c>
      <c r="C927" s="6">
        <v>1189833</v>
      </c>
      <c r="D927" s="7">
        <v>44486</v>
      </c>
      <c r="E927" s="6" t="s">
        <v>33</v>
      </c>
      <c r="F927" s="6" t="s">
        <v>51</v>
      </c>
      <c r="G927" s="6" t="s">
        <v>52</v>
      </c>
      <c r="H927" s="6" t="s">
        <v>20</v>
      </c>
      <c r="I927" s="8">
        <v>0.45</v>
      </c>
      <c r="J927" s="9">
        <v>3750</v>
      </c>
      <c r="K927" s="10">
        <f t="shared" si="6"/>
        <v>1687.5</v>
      </c>
      <c r="L927" s="10">
        <f t="shared" si="7"/>
        <v>675</v>
      </c>
      <c r="M927" s="11">
        <v>0.39999999999999997</v>
      </c>
      <c r="O927" s="16"/>
      <c r="P927" s="17"/>
      <c r="Q927" s="12"/>
      <c r="R927" s="13"/>
    </row>
    <row r="928" spans="1:18" ht="15.75" customHeight="1" x14ac:dyDescent="0.35">
      <c r="A928" s="1"/>
      <c r="B928" s="6" t="s">
        <v>31</v>
      </c>
      <c r="C928" s="6">
        <v>1189833</v>
      </c>
      <c r="D928" s="7">
        <v>44486</v>
      </c>
      <c r="E928" s="6" t="s">
        <v>33</v>
      </c>
      <c r="F928" s="6" t="s">
        <v>51</v>
      </c>
      <c r="G928" s="6" t="s">
        <v>52</v>
      </c>
      <c r="H928" s="6" t="s">
        <v>21</v>
      </c>
      <c r="I928" s="8">
        <v>0.54999999999999993</v>
      </c>
      <c r="J928" s="9">
        <v>3500</v>
      </c>
      <c r="K928" s="10">
        <f t="shared" si="6"/>
        <v>1924.9999999999998</v>
      </c>
      <c r="L928" s="10">
        <f t="shared" si="7"/>
        <v>1155</v>
      </c>
      <c r="M928" s="11">
        <v>0.60000000000000009</v>
      </c>
      <c r="O928" s="16"/>
      <c r="P928" s="17"/>
      <c r="Q928" s="12"/>
      <c r="R928" s="13"/>
    </row>
    <row r="929" spans="1:18" ht="15.75" customHeight="1" x14ac:dyDescent="0.35">
      <c r="A929" s="1"/>
      <c r="B929" s="6" t="s">
        <v>31</v>
      </c>
      <c r="C929" s="6">
        <v>1189833</v>
      </c>
      <c r="D929" s="7">
        <v>44486</v>
      </c>
      <c r="E929" s="6" t="s">
        <v>33</v>
      </c>
      <c r="F929" s="6" t="s">
        <v>51</v>
      </c>
      <c r="G929" s="6" t="s">
        <v>52</v>
      </c>
      <c r="H929" s="6" t="s">
        <v>22</v>
      </c>
      <c r="I929" s="8">
        <v>0.6</v>
      </c>
      <c r="J929" s="9">
        <v>4000</v>
      </c>
      <c r="K929" s="10">
        <f t="shared" si="6"/>
        <v>2400</v>
      </c>
      <c r="L929" s="10">
        <f t="shared" si="7"/>
        <v>600</v>
      </c>
      <c r="M929" s="11">
        <v>0.25</v>
      </c>
      <c r="O929" s="16"/>
      <c r="P929" s="17"/>
      <c r="Q929" s="12"/>
      <c r="R929" s="13"/>
    </row>
    <row r="930" spans="1:18" ht="15.75" customHeight="1" x14ac:dyDescent="0.35">
      <c r="A930" s="1"/>
      <c r="B930" s="6" t="s">
        <v>31</v>
      </c>
      <c r="C930" s="6">
        <v>1189833</v>
      </c>
      <c r="D930" s="7">
        <v>44517</v>
      </c>
      <c r="E930" s="6" t="s">
        <v>33</v>
      </c>
      <c r="F930" s="6" t="s">
        <v>51</v>
      </c>
      <c r="G930" s="6" t="s">
        <v>52</v>
      </c>
      <c r="H930" s="6" t="s">
        <v>17</v>
      </c>
      <c r="I930" s="8">
        <v>0.4</v>
      </c>
      <c r="J930" s="9">
        <v>5750</v>
      </c>
      <c r="K930" s="10">
        <f t="shared" si="6"/>
        <v>2300</v>
      </c>
      <c r="L930" s="10">
        <f t="shared" si="7"/>
        <v>1035</v>
      </c>
      <c r="M930" s="11">
        <v>0.45</v>
      </c>
      <c r="O930" s="16"/>
      <c r="P930" s="17"/>
      <c r="Q930" s="12"/>
      <c r="R930" s="13"/>
    </row>
    <row r="931" spans="1:18" ht="15.75" customHeight="1" x14ac:dyDescent="0.35">
      <c r="A931" s="1"/>
      <c r="B931" s="6" t="s">
        <v>31</v>
      </c>
      <c r="C931" s="6">
        <v>1189833</v>
      </c>
      <c r="D931" s="7">
        <v>44517</v>
      </c>
      <c r="E931" s="6" t="s">
        <v>33</v>
      </c>
      <c r="F931" s="6" t="s">
        <v>51</v>
      </c>
      <c r="G931" s="6" t="s">
        <v>52</v>
      </c>
      <c r="H931" s="6" t="s">
        <v>18</v>
      </c>
      <c r="I931" s="8">
        <v>0.45000000000000007</v>
      </c>
      <c r="J931" s="9">
        <v>5750</v>
      </c>
      <c r="K931" s="10">
        <f t="shared" si="6"/>
        <v>2587.5000000000005</v>
      </c>
      <c r="L931" s="10">
        <f t="shared" si="7"/>
        <v>776.25000000000011</v>
      </c>
      <c r="M931" s="11">
        <v>0.3</v>
      </c>
      <c r="O931" s="16"/>
      <c r="P931" s="17"/>
      <c r="Q931" s="12"/>
      <c r="R931" s="13"/>
    </row>
    <row r="932" spans="1:18" ht="15.75" customHeight="1" x14ac:dyDescent="0.35">
      <c r="A932" s="1"/>
      <c r="B932" s="6" t="s">
        <v>31</v>
      </c>
      <c r="C932" s="6">
        <v>1189833</v>
      </c>
      <c r="D932" s="7">
        <v>44517</v>
      </c>
      <c r="E932" s="6" t="s">
        <v>33</v>
      </c>
      <c r="F932" s="6" t="s">
        <v>51</v>
      </c>
      <c r="G932" s="6" t="s">
        <v>52</v>
      </c>
      <c r="H932" s="6" t="s">
        <v>19</v>
      </c>
      <c r="I932" s="8">
        <v>0.4</v>
      </c>
      <c r="J932" s="9">
        <v>4250</v>
      </c>
      <c r="K932" s="10">
        <f t="shared" si="6"/>
        <v>1700</v>
      </c>
      <c r="L932" s="10">
        <f t="shared" si="7"/>
        <v>765</v>
      </c>
      <c r="M932" s="11">
        <v>0.45</v>
      </c>
      <c r="O932" s="16"/>
      <c r="P932" s="17"/>
      <c r="Q932" s="12"/>
      <c r="R932" s="13"/>
    </row>
    <row r="933" spans="1:18" ht="15.75" customHeight="1" x14ac:dyDescent="0.35">
      <c r="A933" s="1"/>
      <c r="B933" s="6" t="s">
        <v>31</v>
      </c>
      <c r="C933" s="6">
        <v>1189833</v>
      </c>
      <c r="D933" s="7">
        <v>44517</v>
      </c>
      <c r="E933" s="6" t="s">
        <v>33</v>
      </c>
      <c r="F933" s="6" t="s">
        <v>51</v>
      </c>
      <c r="G933" s="6" t="s">
        <v>52</v>
      </c>
      <c r="H933" s="6" t="s">
        <v>20</v>
      </c>
      <c r="I933" s="8">
        <v>0.4</v>
      </c>
      <c r="J933" s="9">
        <v>4250</v>
      </c>
      <c r="K933" s="10">
        <f t="shared" si="6"/>
        <v>1700</v>
      </c>
      <c r="L933" s="10">
        <f t="shared" si="7"/>
        <v>680</v>
      </c>
      <c r="M933" s="11">
        <v>0.39999999999999997</v>
      </c>
      <c r="O933" s="16"/>
      <c r="P933" s="17"/>
      <c r="Q933" s="12"/>
      <c r="R933" s="13"/>
    </row>
    <row r="934" spans="1:18" ht="15.75" customHeight="1" x14ac:dyDescent="0.35">
      <c r="A934" s="1"/>
      <c r="B934" s="6" t="s">
        <v>31</v>
      </c>
      <c r="C934" s="6">
        <v>1189833</v>
      </c>
      <c r="D934" s="7">
        <v>44517</v>
      </c>
      <c r="E934" s="6" t="s">
        <v>33</v>
      </c>
      <c r="F934" s="6" t="s">
        <v>51</v>
      </c>
      <c r="G934" s="6" t="s">
        <v>52</v>
      </c>
      <c r="H934" s="6" t="s">
        <v>21</v>
      </c>
      <c r="I934" s="8">
        <v>0.54999999999999993</v>
      </c>
      <c r="J934" s="9">
        <v>3750</v>
      </c>
      <c r="K934" s="10">
        <f t="shared" si="6"/>
        <v>2062.4999999999995</v>
      </c>
      <c r="L934" s="10">
        <f t="shared" si="7"/>
        <v>1237.5</v>
      </c>
      <c r="M934" s="11">
        <v>0.60000000000000009</v>
      </c>
      <c r="O934" s="16"/>
      <c r="P934" s="17"/>
      <c r="Q934" s="12"/>
      <c r="R934" s="13"/>
    </row>
    <row r="935" spans="1:18" ht="15.75" customHeight="1" x14ac:dyDescent="0.35">
      <c r="A935" s="1"/>
      <c r="B935" s="6" t="s">
        <v>31</v>
      </c>
      <c r="C935" s="6">
        <v>1189833</v>
      </c>
      <c r="D935" s="7">
        <v>44517</v>
      </c>
      <c r="E935" s="6" t="s">
        <v>33</v>
      </c>
      <c r="F935" s="6" t="s">
        <v>51</v>
      </c>
      <c r="G935" s="6" t="s">
        <v>52</v>
      </c>
      <c r="H935" s="6" t="s">
        <v>22</v>
      </c>
      <c r="I935" s="8">
        <v>0.6</v>
      </c>
      <c r="J935" s="9">
        <v>4750</v>
      </c>
      <c r="K935" s="10">
        <f t="shared" si="6"/>
        <v>2850</v>
      </c>
      <c r="L935" s="10">
        <f t="shared" si="7"/>
        <v>712.5</v>
      </c>
      <c r="M935" s="11">
        <v>0.25</v>
      </c>
      <c r="O935" s="16"/>
      <c r="P935" s="17"/>
      <c r="Q935" s="12"/>
      <c r="R935" s="13"/>
    </row>
    <row r="936" spans="1:18" ht="15.75" customHeight="1" x14ac:dyDescent="0.35">
      <c r="A936" s="1"/>
      <c r="B936" s="6" t="s">
        <v>31</v>
      </c>
      <c r="C936" s="6">
        <v>1189833</v>
      </c>
      <c r="D936" s="7">
        <v>44546</v>
      </c>
      <c r="E936" s="6" t="s">
        <v>33</v>
      </c>
      <c r="F936" s="6" t="s">
        <v>51</v>
      </c>
      <c r="G936" s="6" t="s">
        <v>52</v>
      </c>
      <c r="H936" s="6" t="s">
        <v>17</v>
      </c>
      <c r="I936" s="8">
        <v>0.45</v>
      </c>
      <c r="J936" s="9">
        <v>6750</v>
      </c>
      <c r="K936" s="10">
        <f t="shared" si="6"/>
        <v>3037.5</v>
      </c>
      <c r="L936" s="10">
        <f t="shared" si="7"/>
        <v>1366.875</v>
      </c>
      <c r="M936" s="11">
        <v>0.45</v>
      </c>
      <c r="O936" s="16"/>
      <c r="P936" s="17"/>
      <c r="Q936" s="12"/>
      <c r="R936" s="13"/>
    </row>
    <row r="937" spans="1:18" ht="15.75" customHeight="1" x14ac:dyDescent="0.35">
      <c r="A937" s="1"/>
      <c r="B937" s="6" t="s">
        <v>31</v>
      </c>
      <c r="C937" s="6">
        <v>1189833</v>
      </c>
      <c r="D937" s="7">
        <v>44546</v>
      </c>
      <c r="E937" s="6" t="s">
        <v>33</v>
      </c>
      <c r="F937" s="6" t="s">
        <v>51</v>
      </c>
      <c r="G937" s="6" t="s">
        <v>52</v>
      </c>
      <c r="H937" s="6" t="s">
        <v>18</v>
      </c>
      <c r="I937" s="8">
        <v>0.5</v>
      </c>
      <c r="J937" s="9">
        <v>6750</v>
      </c>
      <c r="K937" s="10">
        <f t="shared" si="6"/>
        <v>3375</v>
      </c>
      <c r="L937" s="10">
        <f t="shared" si="7"/>
        <v>1012.5</v>
      </c>
      <c r="M937" s="11">
        <v>0.3</v>
      </c>
      <c r="O937" s="16"/>
      <c r="P937" s="17"/>
      <c r="Q937" s="12"/>
      <c r="R937" s="13"/>
    </row>
    <row r="938" spans="1:18" ht="15.75" customHeight="1" x14ac:dyDescent="0.35">
      <c r="A938" s="1"/>
      <c r="B938" s="6" t="s">
        <v>31</v>
      </c>
      <c r="C938" s="6">
        <v>1189833</v>
      </c>
      <c r="D938" s="7">
        <v>44546</v>
      </c>
      <c r="E938" s="6" t="s">
        <v>33</v>
      </c>
      <c r="F938" s="6" t="s">
        <v>51</v>
      </c>
      <c r="G938" s="6" t="s">
        <v>52</v>
      </c>
      <c r="H938" s="6" t="s">
        <v>19</v>
      </c>
      <c r="I938" s="8">
        <v>0.45</v>
      </c>
      <c r="J938" s="9">
        <v>4750</v>
      </c>
      <c r="K938" s="10">
        <f t="shared" si="6"/>
        <v>2137.5</v>
      </c>
      <c r="L938" s="10">
        <f t="shared" si="7"/>
        <v>961.875</v>
      </c>
      <c r="M938" s="11">
        <v>0.45</v>
      </c>
      <c r="O938" s="16"/>
      <c r="P938" s="17"/>
      <c r="Q938" s="12"/>
      <c r="R938" s="13"/>
    </row>
    <row r="939" spans="1:18" ht="15.75" customHeight="1" x14ac:dyDescent="0.35">
      <c r="A939" s="1"/>
      <c r="B939" s="6" t="s">
        <v>31</v>
      </c>
      <c r="C939" s="6">
        <v>1189833</v>
      </c>
      <c r="D939" s="7">
        <v>44546</v>
      </c>
      <c r="E939" s="6" t="s">
        <v>33</v>
      </c>
      <c r="F939" s="6" t="s">
        <v>51</v>
      </c>
      <c r="G939" s="6" t="s">
        <v>52</v>
      </c>
      <c r="H939" s="6" t="s">
        <v>20</v>
      </c>
      <c r="I939" s="8">
        <v>0.45</v>
      </c>
      <c r="J939" s="9">
        <v>4750</v>
      </c>
      <c r="K939" s="10">
        <f t="shared" si="6"/>
        <v>2137.5</v>
      </c>
      <c r="L939" s="10">
        <f t="shared" si="7"/>
        <v>854.99999999999989</v>
      </c>
      <c r="M939" s="11">
        <v>0.39999999999999997</v>
      </c>
      <c r="O939" s="16"/>
      <c r="P939" s="17"/>
      <c r="Q939" s="12"/>
      <c r="R939" s="13"/>
    </row>
    <row r="940" spans="1:18" ht="15.75" customHeight="1" x14ac:dyDescent="0.35">
      <c r="A940" s="1"/>
      <c r="B940" s="6" t="s">
        <v>31</v>
      </c>
      <c r="C940" s="6">
        <v>1189833</v>
      </c>
      <c r="D940" s="7">
        <v>44546</v>
      </c>
      <c r="E940" s="6" t="s">
        <v>33</v>
      </c>
      <c r="F940" s="6" t="s">
        <v>51</v>
      </c>
      <c r="G940" s="6" t="s">
        <v>52</v>
      </c>
      <c r="H940" s="6" t="s">
        <v>21</v>
      </c>
      <c r="I940" s="8">
        <v>0.54999999999999993</v>
      </c>
      <c r="J940" s="9">
        <v>4000</v>
      </c>
      <c r="K940" s="10">
        <f t="shared" si="6"/>
        <v>2199.9999999999995</v>
      </c>
      <c r="L940" s="10">
        <f t="shared" si="7"/>
        <v>1320</v>
      </c>
      <c r="M940" s="11">
        <v>0.60000000000000009</v>
      </c>
      <c r="O940" s="16"/>
      <c r="P940" s="17"/>
      <c r="Q940" s="12"/>
      <c r="R940" s="13"/>
    </row>
    <row r="941" spans="1:18" ht="15.75" customHeight="1" x14ac:dyDescent="0.35">
      <c r="A941" s="1"/>
      <c r="B941" s="6" t="s">
        <v>31</v>
      </c>
      <c r="C941" s="6">
        <v>1189833</v>
      </c>
      <c r="D941" s="7">
        <v>44546</v>
      </c>
      <c r="E941" s="6" t="s">
        <v>33</v>
      </c>
      <c r="F941" s="6" t="s">
        <v>51</v>
      </c>
      <c r="G941" s="6" t="s">
        <v>52</v>
      </c>
      <c r="H941" s="6" t="s">
        <v>22</v>
      </c>
      <c r="I941" s="8">
        <v>0.6</v>
      </c>
      <c r="J941" s="9">
        <v>5000</v>
      </c>
      <c r="K941" s="10">
        <f t="shared" si="6"/>
        <v>3000</v>
      </c>
      <c r="L941" s="10">
        <f t="shared" si="7"/>
        <v>750</v>
      </c>
      <c r="M941" s="11">
        <v>0.25</v>
      </c>
      <c r="O941" s="16"/>
      <c r="P941" s="17"/>
      <c r="Q941" s="12"/>
      <c r="R941" s="13"/>
    </row>
    <row r="942" spans="1:18" ht="15.75" customHeight="1" x14ac:dyDescent="0.35">
      <c r="A942" s="1" t="s">
        <v>39</v>
      </c>
      <c r="B942" s="6" t="s">
        <v>23</v>
      </c>
      <c r="C942" s="6">
        <v>1197831</v>
      </c>
      <c r="D942" s="7">
        <v>44200</v>
      </c>
      <c r="E942" s="6" t="s">
        <v>24</v>
      </c>
      <c r="F942" s="6" t="s">
        <v>53</v>
      </c>
      <c r="G942" s="6" t="s">
        <v>54</v>
      </c>
      <c r="H942" s="6" t="s">
        <v>17</v>
      </c>
      <c r="I942" s="8">
        <v>0.2</v>
      </c>
      <c r="J942" s="9">
        <v>7000</v>
      </c>
      <c r="K942" s="10">
        <f t="shared" si="6"/>
        <v>1400</v>
      </c>
      <c r="L942" s="10">
        <f t="shared" si="7"/>
        <v>489.99999999999994</v>
      </c>
      <c r="M942" s="11">
        <v>0.35</v>
      </c>
      <c r="O942" s="16"/>
      <c r="P942" s="17"/>
      <c r="Q942" s="12"/>
      <c r="R942" s="13"/>
    </row>
    <row r="943" spans="1:18" ht="15.75" customHeight="1" x14ac:dyDescent="0.35">
      <c r="A943" s="1"/>
      <c r="B943" s="6" t="s">
        <v>23</v>
      </c>
      <c r="C943" s="6">
        <v>1197831</v>
      </c>
      <c r="D943" s="7">
        <v>44200</v>
      </c>
      <c r="E943" s="6" t="s">
        <v>24</v>
      </c>
      <c r="F943" s="6" t="s">
        <v>53</v>
      </c>
      <c r="G943" s="6" t="s">
        <v>54</v>
      </c>
      <c r="H943" s="6" t="s">
        <v>18</v>
      </c>
      <c r="I943" s="8">
        <v>0.3</v>
      </c>
      <c r="J943" s="9">
        <v>7000</v>
      </c>
      <c r="K943" s="10">
        <f t="shared" si="6"/>
        <v>2100</v>
      </c>
      <c r="L943" s="10">
        <f t="shared" si="7"/>
        <v>735</v>
      </c>
      <c r="M943" s="11">
        <v>0.35</v>
      </c>
      <c r="O943" s="16"/>
      <c r="P943" s="17"/>
      <c r="Q943" s="12"/>
      <c r="R943" s="13"/>
    </row>
    <row r="944" spans="1:18" ht="15.75" customHeight="1" x14ac:dyDescent="0.35">
      <c r="A944" s="1"/>
      <c r="B944" s="6" t="s">
        <v>23</v>
      </c>
      <c r="C944" s="6">
        <v>1197831</v>
      </c>
      <c r="D944" s="7">
        <v>44200</v>
      </c>
      <c r="E944" s="6" t="s">
        <v>24</v>
      </c>
      <c r="F944" s="6" t="s">
        <v>53</v>
      </c>
      <c r="G944" s="6" t="s">
        <v>54</v>
      </c>
      <c r="H944" s="6" t="s">
        <v>19</v>
      </c>
      <c r="I944" s="8">
        <v>0.3</v>
      </c>
      <c r="J944" s="9">
        <v>5000</v>
      </c>
      <c r="K944" s="10">
        <f t="shared" si="6"/>
        <v>1500</v>
      </c>
      <c r="L944" s="10">
        <f t="shared" si="7"/>
        <v>525</v>
      </c>
      <c r="M944" s="11">
        <v>0.35</v>
      </c>
      <c r="O944" s="16"/>
      <c r="P944" s="17"/>
      <c r="Q944" s="12"/>
      <c r="R944" s="13"/>
    </row>
    <row r="945" spans="1:18" ht="15.75" customHeight="1" x14ac:dyDescent="0.35">
      <c r="A945" s="1"/>
      <c r="B945" s="6" t="s">
        <v>23</v>
      </c>
      <c r="C945" s="6">
        <v>1197831</v>
      </c>
      <c r="D945" s="7">
        <v>44200</v>
      </c>
      <c r="E945" s="6" t="s">
        <v>24</v>
      </c>
      <c r="F945" s="6" t="s">
        <v>53</v>
      </c>
      <c r="G945" s="6" t="s">
        <v>54</v>
      </c>
      <c r="H945" s="6" t="s">
        <v>20</v>
      </c>
      <c r="I945" s="8">
        <v>0.35</v>
      </c>
      <c r="J945" s="9">
        <v>5000</v>
      </c>
      <c r="K945" s="10">
        <f t="shared" si="6"/>
        <v>1750</v>
      </c>
      <c r="L945" s="10">
        <f t="shared" si="7"/>
        <v>787.5</v>
      </c>
      <c r="M945" s="11">
        <v>0.45</v>
      </c>
      <c r="O945" s="16"/>
      <c r="P945" s="17"/>
      <c r="Q945" s="12"/>
      <c r="R945" s="13"/>
    </row>
    <row r="946" spans="1:18" ht="15.75" customHeight="1" x14ac:dyDescent="0.35">
      <c r="A946" s="1"/>
      <c r="B946" s="6" t="s">
        <v>23</v>
      </c>
      <c r="C946" s="6">
        <v>1197831</v>
      </c>
      <c r="D946" s="7">
        <v>44200</v>
      </c>
      <c r="E946" s="6" t="s">
        <v>24</v>
      </c>
      <c r="F946" s="6" t="s">
        <v>53</v>
      </c>
      <c r="G946" s="6" t="s">
        <v>54</v>
      </c>
      <c r="H946" s="6" t="s">
        <v>21</v>
      </c>
      <c r="I946" s="8">
        <v>0.4</v>
      </c>
      <c r="J946" s="9">
        <v>3500</v>
      </c>
      <c r="K946" s="10">
        <f t="shared" si="6"/>
        <v>1400</v>
      </c>
      <c r="L946" s="10">
        <f t="shared" si="7"/>
        <v>420</v>
      </c>
      <c r="M946" s="11">
        <v>0.3</v>
      </c>
      <c r="O946" s="16"/>
      <c r="P946" s="17"/>
      <c r="Q946" s="12"/>
      <c r="R946" s="13"/>
    </row>
    <row r="947" spans="1:18" ht="15.75" customHeight="1" x14ac:dyDescent="0.35">
      <c r="A947" s="1"/>
      <c r="B947" s="6" t="s">
        <v>23</v>
      </c>
      <c r="C947" s="6">
        <v>1197831</v>
      </c>
      <c r="D947" s="7">
        <v>44200</v>
      </c>
      <c r="E947" s="6" t="s">
        <v>24</v>
      </c>
      <c r="F947" s="6" t="s">
        <v>53</v>
      </c>
      <c r="G947" s="6" t="s">
        <v>54</v>
      </c>
      <c r="H947" s="6" t="s">
        <v>22</v>
      </c>
      <c r="I947" s="8">
        <v>0.35</v>
      </c>
      <c r="J947" s="9">
        <v>5000</v>
      </c>
      <c r="K947" s="10">
        <f t="shared" si="6"/>
        <v>1750</v>
      </c>
      <c r="L947" s="10">
        <f t="shared" si="7"/>
        <v>875</v>
      </c>
      <c r="M947" s="11">
        <v>0.5</v>
      </c>
      <c r="O947" s="16"/>
      <c r="P947" s="17"/>
      <c r="Q947" s="12"/>
      <c r="R947" s="13"/>
    </row>
    <row r="948" spans="1:18" ht="15.75" customHeight="1" x14ac:dyDescent="0.35">
      <c r="A948" s="1"/>
      <c r="B948" s="6" t="s">
        <v>23</v>
      </c>
      <c r="C948" s="6">
        <v>1197831</v>
      </c>
      <c r="D948" s="7">
        <v>44230</v>
      </c>
      <c r="E948" s="6" t="s">
        <v>24</v>
      </c>
      <c r="F948" s="6" t="s">
        <v>53</v>
      </c>
      <c r="G948" s="6" t="s">
        <v>54</v>
      </c>
      <c r="H948" s="6" t="s">
        <v>17</v>
      </c>
      <c r="I948" s="8">
        <v>0.25</v>
      </c>
      <c r="J948" s="9">
        <v>6500</v>
      </c>
      <c r="K948" s="10">
        <f t="shared" si="6"/>
        <v>1625</v>
      </c>
      <c r="L948" s="10">
        <f t="shared" si="7"/>
        <v>568.75</v>
      </c>
      <c r="M948" s="11">
        <v>0.35</v>
      </c>
      <c r="O948" s="16"/>
      <c r="P948" s="17"/>
      <c r="Q948" s="12"/>
      <c r="R948" s="13"/>
    </row>
    <row r="949" spans="1:18" ht="15.75" customHeight="1" x14ac:dyDescent="0.35">
      <c r="A949" s="1"/>
      <c r="B949" s="6" t="s">
        <v>23</v>
      </c>
      <c r="C949" s="6">
        <v>1197831</v>
      </c>
      <c r="D949" s="7">
        <v>44230</v>
      </c>
      <c r="E949" s="6" t="s">
        <v>24</v>
      </c>
      <c r="F949" s="6" t="s">
        <v>53</v>
      </c>
      <c r="G949" s="6" t="s">
        <v>54</v>
      </c>
      <c r="H949" s="6" t="s">
        <v>18</v>
      </c>
      <c r="I949" s="8">
        <v>0.35</v>
      </c>
      <c r="J949" s="9">
        <v>6250</v>
      </c>
      <c r="K949" s="10">
        <f t="shared" si="6"/>
        <v>2187.5</v>
      </c>
      <c r="L949" s="10">
        <f t="shared" si="7"/>
        <v>765.625</v>
      </c>
      <c r="M949" s="11">
        <v>0.35</v>
      </c>
      <c r="O949" s="16"/>
      <c r="P949" s="17"/>
      <c r="Q949" s="12"/>
      <c r="R949" s="13"/>
    </row>
    <row r="950" spans="1:18" ht="15.75" customHeight="1" x14ac:dyDescent="0.35">
      <c r="A950" s="1"/>
      <c r="B950" s="6" t="s">
        <v>23</v>
      </c>
      <c r="C950" s="6">
        <v>1197831</v>
      </c>
      <c r="D950" s="7">
        <v>44230</v>
      </c>
      <c r="E950" s="6" t="s">
        <v>24</v>
      </c>
      <c r="F950" s="6" t="s">
        <v>53</v>
      </c>
      <c r="G950" s="6" t="s">
        <v>54</v>
      </c>
      <c r="H950" s="6" t="s">
        <v>19</v>
      </c>
      <c r="I950" s="8">
        <v>0.35</v>
      </c>
      <c r="J950" s="9">
        <v>4500</v>
      </c>
      <c r="K950" s="10">
        <f t="shared" si="6"/>
        <v>1575</v>
      </c>
      <c r="L950" s="10">
        <f t="shared" si="7"/>
        <v>551.25</v>
      </c>
      <c r="M950" s="11">
        <v>0.35</v>
      </c>
      <c r="O950" s="16"/>
      <c r="P950" s="17"/>
      <c r="Q950" s="12"/>
      <c r="R950" s="13"/>
    </row>
    <row r="951" spans="1:18" ht="15.75" customHeight="1" x14ac:dyDescent="0.35">
      <c r="A951" s="1"/>
      <c r="B951" s="6" t="s">
        <v>23</v>
      </c>
      <c r="C951" s="6">
        <v>1197831</v>
      </c>
      <c r="D951" s="7">
        <v>44230</v>
      </c>
      <c r="E951" s="6" t="s">
        <v>24</v>
      </c>
      <c r="F951" s="6" t="s">
        <v>53</v>
      </c>
      <c r="G951" s="6" t="s">
        <v>54</v>
      </c>
      <c r="H951" s="6" t="s">
        <v>20</v>
      </c>
      <c r="I951" s="8">
        <v>0.35</v>
      </c>
      <c r="J951" s="9">
        <v>4000</v>
      </c>
      <c r="K951" s="10">
        <f t="shared" si="6"/>
        <v>1400</v>
      </c>
      <c r="L951" s="10">
        <f t="shared" si="7"/>
        <v>630</v>
      </c>
      <c r="M951" s="11">
        <v>0.45</v>
      </c>
      <c r="O951" s="16"/>
      <c r="P951" s="17"/>
      <c r="Q951" s="12"/>
      <c r="R951" s="13"/>
    </row>
    <row r="952" spans="1:18" ht="15.75" customHeight="1" x14ac:dyDescent="0.35">
      <c r="A952" s="1"/>
      <c r="B952" s="6" t="s">
        <v>23</v>
      </c>
      <c r="C952" s="6">
        <v>1197831</v>
      </c>
      <c r="D952" s="7">
        <v>44230</v>
      </c>
      <c r="E952" s="6" t="s">
        <v>24</v>
      </c>
      <c r="F952" s="6" t="s">
        <v>53</v>
      </c>
      <c r="G952" s="6" t="s">
        <v>54</v>
      </c>
      <c r="H952" s="6" t="s">
        <v>21</v>
      </c>
      <c r="I952" s="8">
        <v>0.4</v>
      </c>
      <c r="J952" s="9">
        <v>2750</v>
      </c>
      <c r="K952" s="10">
        <f t="shared" si="6"/>
        <v>1100</v>
      </c>
      <c r="L952" s="10">
        <f t="shared" si="7"/>
        <v>330</v>
      </c>
      <c r="M952" s="11">
        <v>0.3</v>
      </c>
      <c r="O952" s="16"/>
      <c r="P952" s="17"/>
      <c r="Q952" s="12"/>
      <c r="R952" s="13"/>
    </row>
    <row r="953" spans="1:18" ht="15.75" customHeight="1" x14ac:dyDescent="0.35">
      <c r="A953" s="1"/>
      <c r="B953" s="6" t="s">
        <v>23</v>
      </c>
      <c r="C953" s="6">
        <v>1197831</v>
      </c>
      <c r="D953" s="7">
        <v>44230</v>
      </c>
      <c r="E953" s="6" t="s">
        <v>24</v>
      </c>
      <c r="F953" s="6" t="s">
        <v>53</v>
      </c>
      <c r="G953" s="6" t="s">
        <v>54</v>
      </c>
      <c r="H953" s="6" t="s">
        <v>22</v>
      </c>
      <c r="I953" s="8">
        <v>0.35</v>
      </c>
      <c r="J953" s="9">
        <v>4750</v>
      </c>
      <c r="K953" s="10">
        <f t="shared" si="6"/>
        <v>1662.5</v>
      </c>
      <c r="L953" s="10">
        <f t="shared" si="7"/>
        <v>831.25</v>
      </c>
      <c r="M953" s="11">
        <v>0.5</v>
      </c>
      <c r="O953" s="16"/>
      <c r="P953" s="17"/>
      <c r="Q953" s="12"/>
      <c r="R953" s="13"/>
    </row>
    <row r="954" spans="1:18" ht="15.75" customHeight="1" x14ac:dyDescent="0.35">
      <c r="A954" s="1"/>
      <c r="B954" s="6" t="s">
        <v>23</v>
      </c>
      <c r="C954" s="6">
        <v>1197831</v>
      </c>
      <c r="D954" s="7">
        <v>44260</v>
      </c>
      <c r="E954" s="6" t="s">
        <v>24</v>
      </c>
      <c r="F954" s="6" t="s">
        <v>53</v>
      </c>
      <c r="G954" s="6" t="s">
        <v>54</v>
      </c>
      <c r="H954" s="6" t="s">
        <v>17</v>
      </c>
      <c r="I954" s="8">
        <v>0.3</v>
      </c>
      <c r="J954" s="9">
        <v>6500</v>
      </c>
      <c r="K954" s="10">
        <f t="shared" si="6"/>
        <v>1950</v>
      </c>
      <c r="L954" s="10">
        <f t="shared" si="7"/>
        <v>779.99999999999989</v>
      </c>
      <c r="M954" s="11">
        <v>0.39999999999999997</v>
      </c>
      <c r="O954" s="16"/>
      <c r="P954" s="17"/>
      <c r="Q954" s="12"/>
      <c r="R954" s="13"/>
    </row>
    <row r="955" spans="1:18" ht="15.75" customHeight="1" x14ac:dyDescent="0.35">
      <c r="A955" s="1"/>
      <c r="B955" s="6" t="s">
        <v>23</v>
      </c>
      <c r="C955" s="6">
        <v>1197831</v>
      </c>
      <c r="D955" s="7">
        <v>44260</v>
      </c>
      <c r="E955" s="6" t="s">
        <v>24</v>
      </c>
      <c r="F955" s="6" t="s">
        <v>53</v>
      </c>
      <c r="G955" s="6" t="s">
        <v>54</v>
      </c>
      <c r="H955" s="6" t="s">
        <v>18</v>
      </c>
      <c r="I955" s="8">
        <v>0.4</v>
      </c>
      <c r="J955" s="9">
        <v>6500</v>
      </c>
      <c r="K955" s="10">
        <f t="shared" si="6"/>
        <v>2600</v>
      </c>
      <c r="L955" s="10">
        <f t="shared" si="7"/>
        <v>1040</v>
      </c>
      <c r="M955" s="11">
        <v>0.39999999999999997</v>
      </c>
      <c r="O955" s="16"/>
      <c r="P955" s="17"/>
      <c r="Q955" s="12"/>
      <c r="R955" s="13"/>
    </row>
    <row r="956" spans="1:18" ht="15.75" customHeight="1" x14ac:dyDescent="0.35">
      <c r="A956" s="1"/>
      <c r="B956" s="6" t="s">
        <v>23</v>
      </c>
      <c r="C956" s="6">
        <v>1197831</v>
      </c>
      <c r="D956" s="7">
        <v>44260</v>
      </c>
      <c r="E956" s="6" t="s">
        <v>24</v>
      </c>
      <c r="F956" s="6" t="s">
        <v>53</v>
      </c>
      <c r="G956" s="6" t="s">
        <v>54</v>
      </c>
      <c r="H956" s="6" t="s">
        <v>19</v>
      </c>
      <c r="I956" s="8">
        <v>0.3</v>
      </c>
      <c r="J956" s="9">
        <v>4750</v>
      </c>
      <c r="K956" s="10">
        <f t="shared" si="6"/>
        <v>1425</v>
      </c>
      <c r="L956" s="10">
        <f t="shared" si="7"/>
        <v>570</v>
      </c>
      <c r="M956" s="11">
        <v>0.39999999999999997</v>
      </c>
      <c r="O956" s="16"/>
      <c r="P956" s="17"/>
      <c r="Q956" s="12"/>
      <c r="R956" s="13"/>
    </row>
    <row r="957" spans="1:18" ht="15.75" customHeight="1" x14ac:dyDescent="0.35">
      <c r="A957" s="1"/>
      <c r="B957" s="6" t="s">
        <v>23</v>
      </c>
      <c r="C957" s="6">
        <v>1197831</v>
      </c>
      <c r="D957" s="7">
        <v>44260</v>
      </c>
      <c r="E957" s="6" t="s">
        <v>24</v>
      </c>
      <c r="F957" s="6" t="s">
        <v>53</v>
      </c>
      <c r="G957" s="6" t="s">
        <v>54</v>
      </c>
      <c r="H957" s="6" t="s">
        <v>20</v>
      </c>
      <c r="I957" s="8">
        <v>0.35000000000000003</v>
      </c>
      <c r="J957" s="9">
        <v>3750</v>
      </c>
      <c r="K957" s="10">
        <f t="shared" si="6"/>
        <v>1312.5000000000002</v>
      </c>
      <c r="L957" s="10">
        <f t="shared" si="7"/>
        <v>656.25000000000011</v>
      </c>
      <c r="M957" s="11">
        <v>0.5</v>
      </c>
      <c r="O957" s="16"/>
      <c r="P957" s="17"/>
      <c r="Q957" s="12"/>
      <c r="R957" s="13"/>
    </row>
    <row r="958" spans="1:18" ht="15.75" customHeight="1" x14ac:dyDescent="0.35">
      <c r="A958" s="1"/>
      <c r="B958" s="6" t="s">
        <v>23</v>
      </c>
      <c r="C958" s="6">
        <v>1197831</v>
      </c>
      <c r="D958" s="7">
        <v>44260</v>
      </c>
      <c r="E958" s="6" t="s">
        <v>24</v>
      </c>
      <c r="F958" s="6" t="s">
        <v>53</v>
      </c>
      <c r="G958" s="6" t="s">
        <v>54</v>
      </c>
      <c r="H958" s="6" t="s">
        <v>21</v>
      </c>
      <c r="I958" s="8">
        <v>0.4</v>
      </c>
      <c r="J958" s="9">
        <v>2750</v>
      </c>
      <c r="K958" s="10">
        <f t="shared" si="6"/>
        <v>1100</v>
      </c>
      <c r="L958" s="10">
        <f t="shared" si="7"/>
        <v>385</v>
      </c>
      <c r="M958" s="11">
        <v>0.35</v>
      </c>
      <c r="O958" s="16"/>
      <c r="P958" s="17"/>
      <c r="Q958" s="12"/>
      <c r="R958" s="13"/>
    </row>
    <row r="959" spans="1:18" ht="15.75" customHeight="1" x14ac:dyDescent="0.35">
      <c r="A959" s="1"/>
      <c r="B959" s="6" t="s">
        <v>23</v>
      </c>
      <c r="C959" s="6">
        <v>1197831</v>
      </c>
      <c r="D959" s="7">
        <v>44260</v>
      </c>
      <c r="E959" s="6" t="s">
        <v>24</v>
      </c>
      <c r="F959" s="6" t="s">
        <v>53</v>
      </c>
      <c r="G959" s="6" t="s">
        <v>54</v>
      </c>
      <c r="H959" s="6" t="s">
        <v>22</v>
      </c>
      <c r="I959" s="8">
        <v>0.35000000000000003</v>
      </c>
      <c r="J959" s="9">
        <v>4250</v>
      </c>
      <c r="K959" s="10">
        <f t="shared" si="6"/>
        <v>1487.5000000000002</v>
      </c>
      <c r="L959" s="10">
        <f t="shared" si="7"/>
        <v>818.12500000000023</v>
      </c>
      <c r="M959" s="11">
        <v>0.55000000000000004</v>
      </c>
      <c r="O959" s="16"/>
      <c r="P959" s="17"/>
      <c r="Q959" s="12"/>
      <c r="R959" s="13"/>
    </row>
    <row r="960" spans="1:18" ht="15.75" customHeight="1" x14ac:dyDescent="0.35">
      <c r="A960" s="1"/>
      <c r="B960" s="6" t="s">
        <v>23</v>
      </c>
      <c r="C960" s="6">
        <v>1197831</v>
      </c>
      <c r="D960" s="7">
        <v>44290</v>
      </c>
      <c r="E960" s="6" t="s">
        <v>24</v>
      </c>
      <c r="F960" s="6" t="s">
        <v>53</v>
      </c>
      <c r="G960" s="6" t="s">
        <v>54</v>
      </c>
      <c r="H960" s="6" t="s">
        <v>17</v>
      </c>
      <c r="I960" s="8">
        <v>0.19999999999999998</v>
      </c>
      <c r="J960" s="9">
        <v>6750</v>
      </c>
      <c r="K960" s="10">
        <f t="shared" si="6"/>
        <v>1350</v>
      </c>
      <c r="L960" s="10">
        <f t="shared" si="7"/>
        <v>540</v>
      </c>
      <c r="M960" s="11">
        <v>0.39999999999999997</v>
      </c>
      <c r="O960" s="16"/>
      <c r="P960" s="17"/>
      <c r="Q960" s="12"/>
      <c r="R960" s="13"/>
    </row>
    <row r="961" spans="1:18" ht="15.75" customHeight="1" x14ac:dyDescent="0.35">
      <c r="A961" s="1"/>
      <c r="B961" s="6" t="s">
        <v>23</v>
      </c>
      <c r="C961" s="6">
        <v>1197831</v>
      </c>
      <c r="D961" s="7">
        <v>44290</v>
      </c>
      <c r="E961" s="6" t="s">
        <v>24</v>
      </c>
      <c r="F961" s="6" t="s">
        <v>53</v>
      </c>
      <c r="G961" s="6" t="s">
        <v>54</v>
      </c>
      <c r="H961" s="6" t="s">
        <v>18</v>
      </c>
      <c r="I961" s="8">
        <v>0.25000000000000006</v>
      </c>
      <c r="J961" s="9">
        <v>6750</v>
      </c>
      <c r="K961" s="10">
        <f t="shared" si="6"/>
        <v>1687.5000000000005</v>
      </c>
      <c r="L961" s="10">
        <f t="shared" si="7"/>
        <v>675.00000000000011</v>
      </c>
      <c r="M961" s="11">
        <v>0.39999999999999997</v>
      </c>
      <c r="O961" s="16"/>
      <c r="P961" s="17"/>
      <c r="Q961" s="12"/>
      <c r="R961" s="13"/>
    </row>
    <row r="962" spans="1:18" ht="15.75" customHeight="1" x14ac:dyDescent="0.35">
      <c r="A962" s="1"/>
      <c r="B962" s="6" t="s">
        <v>23</v>
      </c>
      <c r="C962" s="6">
        <v>1197831</v>
      </c>
      <c r="D962" s="7">
        <v>44290</v>
      </c>
      <c r="E962" s="6" t="s">
        <v>24</v>
      </c>
      <c r="F962" s="6" t="s">
        <v>53</v>
      </c>
      <c r="G962" s="6" t="s">
        <v>54</v>
      </c>
      <c r="H962" s="6" t="s">
        <v>19</v>
      </c>
      <c r="I962" s="8">
        <v>0.19999999999999996</v>
      </c>
      <c r="J962" s="9">
        <v>5000</v>
      </c>
      <c r="K962" s="10">
        <f t="shared" si="6"/>
        <v>999.99999999999977</v>
      </c>
      <c r="L962" s="10">
        <f t="shared" si="7"/>
        <v>399.99999999999989</v>
      </c>
      <c r="M962" s="11">
        <v>0.39999999999999997</v>
      </c>
      <c r="O962" s="16"/>
      <c r="P962" s="17"/>
      <c r="Q962" s="12"/>
      <c r="R962" s="13"/>
    </row>
    <row r="963" spans="1:18" ht="15.75" customHeight="1" x14ac:dyDescent="0.35">
      <c r="A963" s="1"/>
      <c r="B963" s="6" t="s">
        <v>23</v>
      </c>
      <c r="C963" s="6">
        <v>1197831</v>
      </c>
      <c r="D963" s="7">
        <v>44290</v>
      </c>
      <c r="E963" s="6" t="s">
        <v>24</v>
      </c>
      <c r="F963" s="6" t="s">
        <v>53</v>
      </c>
      <c r="G963" s="6" t="s">
        <v>54</v>
      </c>
      <c r="H963" s="6" t="s">
        <v>20</v>
      </c>
      <c r="I963" s="8">
        <v>0.25000000000000006</v>
      </c>
      <c r="J963" s="9">
        <v>4000</v>
      </c>
      <c r="K963" s="10">
        <f t="shared" si="6"/>
        <v>1000.0000000000002</v>
      </c>
      <c r="L963" s="10">
        <f t="shared" si="7"/>
        <v>500.00000000000011</v>
      </c>
      <c r="M963" s="11">
        <v>0.5</v>
      </c>
      <c r="O963" s="16"/>
      <c r="P963" s="17"/>
      <c r="Q963" s="12"/>
      <c r="R963" s="13"/>
    </row>
    <row r="964" spans="1:18" ht="15.75" customHeight="1" x14ac:dyDescent="0.35">
      <c r="A964" s="1"/>
      <c r="B964" s="6" t="s">
        <v>23</v>
      </c>
      <c r="C964" s="6">
        <v>1197831</v>
      </c>
      <c r="D964" s="7">
        <v>44290</v>
      </c>
      <c r="E964" s="6" t="s">
        <v>24</v>
      </c>
      <c r="F964" s="6" t="s">
        <v>53</v>
      </c>
      <c r="G964" s="6" t="s">
        <v>54</v>
      </c>
      <c r="H964" s="6" t="s">
        <v>21</v>
      </c>
      <c r="I964" s="8">
        <v>0.3</v>
      </c>
      <c r="J964" s="9">
        <v>3000</v>
      </c>
      <c r="K964" s="10">
        <f t="shared" si="6"/>
        <v>900</v>
      </c>
      <c r="L964" s="10">
        <f t="shared" si="7"/>
        <v>315</v>
      </c>
      <c r="M964" s="11">
        <v>0.35</v>
      </c>
      <c r="O964" s="16"/>
      <c r="P964" s="17"/>
      <c r="Q964" s="12"/>
      <c r="R964" s="13"/>
    </row>
    <row r="965" spans="1:18" ht="15.75" customHeight="1" x14ac:dyDescent="0.35">
      <c r="A965" s="1"/>
      <c r="B965" s="6" t="s">
        <v>23</v>
      </c>
      <c r="C965" s="6">
        <v>1197831</v>
      </c>
      <c r="D965" s="7">
        <v>44290</v>
      </c>
      <c r="E965" s="6" t="s">
        <v>24</v>
      </c>
      <c r="F965" s="6" t="s">
        <v>53</v>
      </c>
      <c r="G965" s="6" t="s">
        <v>54</v>
      </c>
      <c r="H965" s="6" t="s">
        <v>22</v>
      </c>
      <c r="I965" s="8">
        <v>0.25000000000000006</v>
      </c>
      <c r="J965" s="9">
        <v>5750</v>
      </c>
      <c r="K965" s="10">
        <f t="shared" si="6"/>
        <v>1437.5000000000002</v>
      </c>
      <c r="L965" s="10">
        <f t="shared" si="7"/>
        <v>790.62500000000023</v>
      </c>
      <c r="M965" s="11">
        <v>0.55000000000000004</v>
      </c>
      <c r="O965" s="16"/>
      <c r="P965" s="17"/>
      <c r="Q965" s="12"/>
      <c r="R965" s="13"/>
    </row>
    <row r="966" spans="1:18" ht="15.75" customHeight="1" x14ac:dyDescent="0.35">
      <c r="A966" s="1"/>
      <c r="B966" s="6" t="s">
        <v>23</v>
      </c>
      <c r="C966" s="6">
        <v>1197831</v>
      </c>
      <c r="D966" s="7">
        <v>44320</v>
      </c>
      <c r="E966" s="6" t="s">
        <v>24</v>
      </c>
      <c r="F966" s="6" t="s">
        <v>53</v>
      </c>
      <c r="G966" s="6" t="s">
        <v>54</v>
      </c>
      <c r="H966" s="6" t="s">
        <v>17</v>
      </c>
      <c r="I966" s="8">
        <v>0.14999999999999997</v>
      </c>
      <c r="J966" s="9">
        <v>7250</v>
      </c>
      <c r="K966" s="10">
        <f t="shared" si="6"/>
        <v>1087.4999999999998</v>
      </c>
      <c r="L966" s="10">
        <f t="shared" si="7"/>
        <v>434.99999999999989</v>
      </c>
      <c r="M966" s="11">
        <v>0.39999999999999997</v>
      </c>
      <c r="O966" s="16"/>
      <c r="P966" s="17"/>
      <c r="Q966" s="12"/>
      <c r="R966" s="13"/>
    </row>
    <row r="967" spans="1:18" ht="15.75" customHeight="1" x14ac:dyDescent="0.35">
      <c r="A967" s="1"/>
      <c r="B967" s="6" t="s">
        <v>23</v>
      </c>
      <c r="C967" s="6">
        <v>1197831</v>
      </c>
      <c r="D967" s="7">
        <v>44320</v>
      </c>
      <c r="E967" s="6" t="s">
        <v>24</v>
      </c>
      <c r="F967" s="6" t="s">
        <v>53</v>
      </c>
      <c r="G967" s="6" t="s">
        <v>54</v>
      </c>
      <c r="H967" s="6" t="s">
        <v>18</v>
      </c>
      <c r="I967" s="8">
        <v>0.25000000000000006</v>
      </c>
      <c r="J967" s="9">
        <v>7500</v>
      </c>
      <c r="K967" s="10">
        <f t="shared" si="6"/>
        <v>1875.0000000000005</v>
      </c>
      <c r="L967" s="10">
        <f t="shared" si="7"/>
        <v>750.00000000000011</v>
      </c>
      <c r="M967" s="11">
        <v>0.39999999999999997</v>
      </c>
      <c r="O967" s="16"/>
      <c r="P967" s="17"/>
      <c r="Q967" s="12"/>
      <c r="R967" s="13"/>
    </row>
    <row r="968" spans="1:18" ht="15.75" customHeight="1" x14ac:dyDescent="0.35">
      <c r="A968" s="1"/>
      <c r="B968" s="6" t="s">
        <v>23</v>
      </c>
      <c r="C968" s="6">
        <v>1197831</v>
      </c>
      <c r="D968" s="7">
        <v>44320</v>
      </c>
      <c r="E968" s="6" t="s">
        <v>24</v>
      </c>
      <c r="F968" s="6" t="s">
        <v>53</v>
      </c>
      <c r="G968" s="6" t="s">
        <v>54</v>
      </c>
      <c r="H968" s="6" t="s">
        <v>19</v>
      </c>
      <c r="I968" s="8">
        <v>0.19999999999999996</v>
      </c>
      <c r="J968" s="9">
        <v>6000</v>
      </c>
      <c r="K968" s="10">
        <f t="shared" si="6"/>
        <v>1199.9999999999998</v>
      </c>
      <c r="L968" s="10">
        <f t="shared" si="7"/>
        <v>479.99999999999989</v>
      </c>
      <c r="M968" s="11">
        <v>0.39999999999999997</v>
      </c>
      <c r="O968" s="16"/>
      <c r="P968" s="17"/>
      <c r="Q968" s="12"/>
      <c r="R968" s="13"/>
    </row>
    <row r="969" spans="1:18" ht="15.75" customHeight="1" x14ac:dyDescent="0.35">
      <c r="A969" s="1"/>
      <c r="B969" s="6" t="s">
        <v>23</v>
      </c>
      <c r="C969" s="6">
        <v>1197831</v>
      </c>
      <c r="D969" s="7">
        <v>44320</v>
      </c>
      <c r="E969" s="6" t="s">
        <v>24</v>
      </c>
      <c r="F969" s="6" t="s">
        <v>53</v>
      </c>
      <c r="G969" s="6" t="s">
        <v>54</v>
      </c>
      <c r="H969" s="6" t="s">
        <v>20</v>
      </c>
      <c r="I969" s="8">
        <v>0.30000000000000004</v>
      </c>
      <c r="J969" s="9">
        <v>5250</v>
      </c>
      <c r="K969" s="10">
        <f t="shared" si="6"/>
        <v>1575.0000000000002</v>
      </c>
      <c r="L969" s="10">
        <f t="shared" si="7"/>
        <v>787.50000000000011</v>
      </c>
      <c r="M969" s="11">
        <v>0.5</v>
      </c>
      <c r="O969" s="16"/>
      <c r="P969" s="17"/>
      <c r="Q969" s="12"/>
      <c r="R969" s="13"/>
    </row>
    <row r="970" spans="1:18" ht="15.75" customHeight="1" x14ac:dyDescent="0.35">
      <c r="A970" s="1"/>
      <c r="B970" s="6" t="s">
        <v>23</v>
      </c>
      <c r="C970" s="6">
        <v>1197831</v>
      </c>
      <c r="D970" s="7">
        <v>44320</v>
      </c>
      <c r="E970" s="6" t="s">
        <v>24</v>
      </c>
      <c r="F970" s="6" t="s">
        <v>53</v>
      </c>
      <c r="G970" s="6" t="s">
        <v>54</v>
      </c>
      <c r="H970" s="6" t="s">
        <v>21</v>
      </c>
      <c r="I970" s="8">
        <v>0.45</v>
      </c>
      <c r="J970" s="9">
        <v>4250</v>
      </c>
      <c r="K970" s="10">
        <f t="shared" si="6"/>
        <v>1912.5</v>
      </c>
      <c r="L970" s="10">
        <f t="shared" si="7"/>
        <v>669.375</v>
      </c>
      <c r="M970" s="11">
        <v>0.35</v>
      </c>
      <c r="O970" s="16"/>
      <c r="P970" s="17"/>
      <c r="Q970" s="12"/>
      <c r="R970" s="13"/>
    </row>
    <row r="971" spans="1:18" ht="15.75" customHeight="1" x14ac:dyDescent="0.35">
      <c r="A971" s="1"/>
      <c r="B971" s="6" t="s">
        <v>23</v>
      </c>
      <c r="C971" s="6">
        <v>1197831</v>
      </c>
      <c r="D971" s="7">
        <v>44320</v>
      </c>
      <c r="E971" s="6" t="s">
        <v>24</v>
      </c>
      <c r="F971" s="6" t="s">
        <v>53</v>
      </c>
      <c r="G971" s="6" t="s">
        <v>54</v>
      </c>
      <c r="H971" s="6" t="s">
        <v>22</v>
      </c>
      <c r="I971" s="8">
        <v>0.4</v>
      </c>
      <c r="J971" s="9">
        <v>7750</v>
      </c>
      <c r="K971" s="10">
        <f t="shared" si="6"/>
        <v>3100</v>
      </c>
      <c r="L971" s="10">
        <f t="shared" si="7"/>
        <v>1705.0000000000002</v>
      </c>
      <c r="M971" s="11">
        <v>0.55000000000000004</v>
      </c>
      <c r="O971" s="16"/>
      <c r="P971" s="17"/>
      <c r="Q971" s="12"/>
      <c r="R971" s="13"/>
    </row>
    <row r="972" spans="1:18" ht="15.75" customHeight="1" x14ac:dyDescent="0.35">
      <c r="A972" s="1"/>
      <c r="B972" s="6" t="s">
        <v>23</v>
      </c>
      <c r="C972" s="6">
        <v>1197831</v>
      </c>
      <c r="D972" s="7">
        <v>44350</v>
      </c>
      <c r="E972" s="6" t="s">
        <v>24</v>
      </c>
      <c r="F972" s="6" t="s">
        <v>53</v>
      </c>
      <c r="G972" s="6" t="s">
        <v>54</v>
      </c>
      <c r="H972" s="6" t="s">
        <v>17</v>
      </c>
      <c r="I972" s="8">
        <v>0.4</v>
      </c>
      <c r="J972" s="9">
        <v>7750</v>
      </c>
      <c r="K972" s="10">
        <f t="shared" si="6"/>
        <v>3100</v>
      </c>
      <c r="L972" s="10">
        <f t="shared" si="7"/>
        <v>1240</v>
      </c>
      <c r="M972" s="11">
        <v>0.39999999999999997</v>
      </c>
      <c r="O972" s="16"/>
      <c r="P972" s="17"/>
      <c r="Q972" s="12"/>
      <c r="R972" s="13"/>
    </row>
    <row r="973" spans="1:18" ht="15.75" customHeight="1" x14ac:dyDescent="0.35">
      <c r="A973" s="1"/>
      <c r="B973" s="6" t="s">
        <v>23</v>
      </c>
      <c r="C973" s="6">
        <v>1197831</v>
      </c>
      <c r="D973" s="7">
        <v>44350</v>
      </c>
      <c r="E973" s="6" t="s">
        <v>24</v>
      </c>
      <c r="F973" s="6" t="s">
        <v>53</v>
      </c>
      <c r="G973" s="6" t="s">
        <v>54</v>
      </c>
      <c r="H973" s="6" t="s">
        <v>18</v>
      </c>
      <c r="I973" s="8">
        <v>0.45</v>
      </c>
      <c r="J973" s="9">
        <v>7750</v>
      </c>
      <c r="K973" s="10">
        <f t="shared" si="6"/>
        <v>3487.5</v>
      </c>
      <c r="L973" s="10">
        <f t="shared" si="7"/>
        <v>1394.9999999999998</v>
      </c>
      <c r="M973" s="11">
        <v>0.39999999999999997</v>
      </c>
      <c r="O973" s="16"/>
      <c r="P973" s="17"/>
      <c r="Q973" s="12"/>
      <c r="R973" s="13"/>
    </row>
    <row r="974" spans="1:18" ht="15.75" customHeight="1" x14ac:dyDescent="0.35">
      <c r="A974" s="1"/>
      <c r="B974" s="6" t="s">
        <v>23</v>
      </c>
      <c r="C974" s="6">
        <v>1197831</v>
      </c>
      <c r="D974" s="7">
        <v>44350</v>
      </c>
      <c r="E974" s="6" t="s">
        <v>24</v>
      </c>
      <c r="F974" s="6" t="s">
        <v>53</v>
      </c>
      <c r="G974" s="6" t="s">
        <v>54</v>
      </c>
      <c r="H974" s="6" t="s">
        <v>19</v>
      </c>
      <c r="I974" s="8">
        <v>0.4</v>
      </c>
      <c r="J974" s="9">
        <v>6500</v>
      </c>
      <c r="K974" s="10">
        <f t="shared" si="6"/>
        <v>2600</v>
      </c>
      <c r="L974" s="10">
        <f t="shared" si="7"/>
        <v>1040</v>
      </c>
      <c r="M974" s="11">
        <v>0.39999999999999997</v>
      </c>
      <c r="O974" s="16"/>
      <c r="P974" s="17"/>
      <c r="Q974" s="12"/>
      <c r="R974" s="13"/>
    </row>
    <row r="975" spans="1:18" ht="15.75" customHeight="1" x14ac:dyDescent="0.35">
      <c r="A975" s="1"/>
      <c r="B975" s="6" t="s">
        <v>23</v>
      </c>
      <c r="C975" s="6">
        <v>1197831</v>
      </c>
      <c r="D975" s="7">
        <v>44350</v>
      </c>
      <c r="E975" s="6" t="s">
        <v>24</v>
      </c>
      <c r="F975" s="6" t="s">
        <v>53</v>
      </c>
      <c r="G975" s="6" t="s">
        <v>54</v>
      </c>
      <c r="H975" s="6" t="s">
        <v>20</v>
      </c>
      <c r="I975" s="8">
        <v>0.4</v>
      </c>
      <c r="J975" s="9">
        <v>6000</v>
      </c>
      <c r="K975" s="10">
        <f t="shared" si="6"/>
        <v>2400</v>
      </c>
      <c r="L975" s="10">
        <f t="shared" si="7"/>
        <v>1200</v>
      </c>
      <c r="M975" s="11">
        <v>0.5</v>
      </c>
      <c r="O975" s="16"/>
      <c r="P975" s="17"/>
      <c r="Q975" s="12"/>
      <c r="R975" s="13"/>
    </row>
    <row r="976" spans="1:18" ht="15.75" customHeight="1" x14ac:dyDescent="0.35">
      <c r="A976" s="1"/>
      <c r="B976" s="6" t="s">
        <v>23</v>
      </c>
      <c r="C976" s="6">
        <v>1197831</v>
      </c>
      <c r="D976" s="7">
        <v>44350</v>
      </c>
      <c r="E976" s="6" t="s">
        <v>24</v>
      </c>
      <c r="F976" s="6" t="s">
        <v>53</v>
      </c>
      <c r="G976" s="6" t="s">
        <v>54</v>
      </c>
      <c r="H976" s="6" t="s">
        <v>21</v>
      </c>
      <c r="I976" s="8">
        <v>0.45</v>
      </c>
      <c r="J976" s="9">
        <v>5000</v>
      </c>
      <c r="K976" s="10">
        <f t="shared" si="6"/>
        <v>2250</v>
      </c>
      <c r="L976" s="10">
        <f t="shared" si="7"/>
        <v>787.5</v>
      </c>
      <c r="M976" s="11">
        <v>0.35</v>
      </c>
      <c r="O976" s="16"/>
      <c r="P976" s="17"/>
      <c r="Q976" s="12"/>
      <c r="R976" s="13"/>
    </row>
    <row r="977" spans="1:18" ht="15.75" customHeight="1" x14ac:dyDescent="0.35">
      <c r="A977" s="1"/>
      <c r="B977" s="6" t="s">
        <v>23</v>
      </c>
      <c r="C977" s="6">
        <v>1197831</v>
      </c>
      <c r="D977" s="7">
        <v>44350</v>
      </c>
      <c r="E977" s="6" t="s">
        <v>24</v>
      </c>
      <c r="F977" s="6" t="s">
        <v>53</v>
      </c>
      <c r="G977" s="6" t="s">
        <v>54</v>
      </c>
      <c r="H977" s="6" t="s">
        <v>22</v>
      </c>
      <c r="I977" s="8">
        <v>0.5</v>
      </c>
      <c r="J977" s="9">
        <v>8750</v>
      </c>
      <c r="K977" s="10">
        <f t="shared" si="6"/>
        <v>4375</v>
      </c>
      <c r="L977" s="10">
        <f t="shared" si="7"/>
        <v>2406.25</v>
      </c>
      <c r="M977" s="11">
        <v>0.55000000000000004</v>
      </c>
      <c r="O977" s="16"/>
      <c r="P977" s="17"/>
      <c r="Q977" s="12"/>
      <c r="R977" s="13"/>
    </row>
    <row r="978" spans="1:18" ht="15.75" customHeight="1" x14ac:dyDescent="0.35">
      <c r="A978" s="1"/>
      <c r="B978" s="6" t="s">
        <v>23</v>
      </c>
      <c r="C978" s="6">
        <v>1197831</v>
      </c>
      <c r="D978" s="7">
        <v>44382</v>
      </c>
      <c r="E978" s="6" t="s">
        <v>24</v>
      </c>
      <c r="F978" s="6" t="s">
        <v>53</v>
      </c>
      <c r="G978" s="6" t="s">
        <v>54</v>
      </c>
      <c r="H978" s="6" t="s">
        <v>17</v>
      </c>
      <c r="I978" s="8">
        <v>0.4</v>
      </c>
      <c r="J978" s="9">
        <v>8250</v>
      </c>
      <c r="K978" s="10">
        <f t="shared" si="6"/>
        <v>3300</v>
      </c>
      <c r="L978" s="10">
        <f t="shared" si="7"/>
        <v>1484.9999999999998</v>
      </c>
      <c r="M978" s="11">
        <v>0.44999999999999996</v>
      </c>
      <c r="O978" s="16"/>
      <c r="P978" s="17"/>
      <c r="Q978" s="12"/>
      <c r="R978" s="13"/>
    </row>
    <row r="979" spans="1:18" ht="15.75" customHeight="1" x14ac:dyDescent="0.35">
      <c r="A979" s="1"/>
      <c r="B979" s="6" t="s">
        <v>23</v>
      </c>
      <c r="C979" s="6">
        <v>1197831</v>
      </c>
      <c r="D979" s="7">
        <v>44382</v>
      </c>
      <c r="E979" s="6" t="s">
        <v>24</v>
      </c>
      <c r="F979" s="6" t="s">
        <v>53</v>
      </c>
      <c r="G979" s="6" t="s">
        <v>54</v>
      </c>
      <c r="H979" s="6" t="s">
        <v>18</v>
      </c>
      <c r="I979" s="8">
        <v>0.45</v>
      </c>
      <c r="J979" s="9">
        <v>8250</v>
      </c>
      <c r="K979" s="10">
        <f t="shared" si="6"/>
        <v>3712.5</v>
      </c>
      <c r="L979" s="10">
        <f t="shared" si="7"/>
        <v>1670.6249999999998</v>
      </c>
      <c r="M979" s="11">
        <v>0.44999999999999996</v>
      </c>
      <c r="O979" s="16"/>
      <c r="P979" s="17"/>
      <c r="Q979" s="12"/>
      <c r="R979" s="13"/>
    </row>
    <row r="980" spans="1:18" ht="15.75" customHeight="1" x14ac:dyDescent="0.35">
      <c r="A980" s="1"/>
      <c r="B980" s="6" t="s">
        <v>23</v>
      </c>
      <c r="C980" s="6">
        <v>1197831</v>
      </c>
      <c r="D980" s="7">
        <v>44382</v>
      </c>
      <c r="E980" s="6" t="s">
        <v>24</v>
      </c>
      <c r="F980" s="6" t="s">
        <v>53</v>
      </c>
      <c r="G980" s="6" t="s">
        <v>54</v>
      </c>
      <c r="H980" s="6" t="s">
        <v>19</v>
      </c>
      <c r="I980" s="8">
        <v>0.4</v>
      </c>
      <c r="J980" s="9">
        <v>9750</v>
      </c>
      <c r="K980" s="10">
        <f t="shared" si="6"/>
        <v>3900</v>
      </c>
      <c r="L980" s="10">
        <f t="shared" si="7"/>
        <v>1754.9999999999998</v>
      </c>
      <c r="M980" s="11">
        <v>0.44999999999999996</v>
      </c>
      <c r="O980" s="16"/>
      <c r="P980" s="17"/>
      <c r="Q980" s="12"/>
      <c r="R980" s="13"/>
    </row>
    <row r="981" spans="1:18" ht="15.75" customHeight="1" x14ac:dyDescent="0.35">
      <c r="A981" s="1"/>
      <c r="B981" s="6" t="s">
        <v>23</v>
      </c>
      <c r="C981" s="6">
        <v>1197831</v>
      </c>
      <c r="D981" s="7">
        <v>44382</v>
      </c>
      <c r="E981" s="6" t="s">
        <v>24</v>
      </c>
      <c r="F981" s="6" t="s">
        <v>53</v>
      </c>
      <c r="G981" s="6" t="s">
        <v>54</v>
      </c>
      <c r="H981" s="6" t="s">
        <v>20</v>
      </c>
      <c r="I981" s="8">
        <v>0.4</v>
      </c>
      <c r="J981" s="9">
        <v>5750</v>
      </c>
      <c r="K981" s="10">
        <f t="shared" si="6"/>
        <v>2300</v>
      </c>
      <c r="L981" s="10">
        <f t="shared" si="7"/>
        <v>1265</v>
      </c>
      <c r="M981" s="11">
        <v>0.55000000000000004</v>
      </c>
      <c r="O981" s="16"/>
      <c r="P981" s="17"/>
      <c r="Q981" s="12"/>
      <c r="R981" s="13"/>
    </row>
    <row r="982" spans="1:18" ht="15.75" customHeight="1" x14ac:dyDescent="0.35">
      <c r="A982" s="1"/>
      <c r="B982" s="6" t="s">
        <v>23</v>
      </c>
      <c r="C982" s="6">
        <v>1197831</v>
      </c>
      <c r="D982" s="7">
        <v>44382</v>
      </c>
      <c r="E982" s="6" t="s">
        <v>24</v>
      </c>
      <c r="F982" s="6" t="s">
        <v>53</v>
      </c>
      <c r="G982" s="6" t="s">
        <v>54</v>
      </c>
      <c r="H982" s="6" t="s">
        <v>21</v>
      </c>
      <c r="I982" s="8">
        <v>0.45</v>
      </c>
      <c r="J982" s="9">
        <v>5500</v>
      </c>
      <c r="K982" s="10">
        <f t="shared" si="6"/>
        <v>2475</v>
      </c>
      <c r="L982" s="10">
        <f t="shared" si="7"/>
        <v>989.99999999999989</v>
      </c>
      <c r="M982" s="11">
        <v>0.39999999999999997</v>
      </c>
      <c r="O982" s="16"/>
      <c r="P982" s="17"/>
      <c r="Q982" s="12"/>
      <c r="R982" s="13"/>
    </row>
    <row r="983" spans="1:18" ht="15.75" customHeight="1" x14ac:dyDescent="0.35">
      <c r="A983" s="1"/>
      <c r="B983" s="6" t="s">
        <v>23</v>
      </c>
      <c r="C983" s="6">
        <v>1197831</v>
      </c>
      <c r="D983" s="7">
        <v>44382</v>
      </c>
      <c r="E983" s="6" t="s">
        <v>24</v>
      </c>
      <c r="F983" s="6" t="s">
        <v>53</v>
      </c>
      <c r="G983" s="6" t="s">
        <v>54</v>
      </c>
      <c r="H983" s="6" t="s">
        <v>22</v>
      </c>
      <c r="I983" s="8">
        <v>0.54999999999999993</v>
      </c>
      <c r="J983" s="9">
        <v>8250</v>
      </c>
      <c r="K983" s="10">
        <f t="shared" si="6"/>
        <v>4537.4999999999991</v>
      </c>
      <c r="L983" s="10">
        <f t="shared" si="7"/>
        <v>2722.5</v>
      </c>
      <c r="M983" s="11">
        <v>0.60000000000000009</v>
      </c>
      <c r="O983" s="16"/>
      <c r="P983" s="17"/>
      <c r="Q983" s="12"/>
      <c r="R983" s="13"/>
    </row>
    <row r="984" spans="1:18" ht="15.75" customHeight="1" x14ac:dyDescent="0.35">
      <c r="A984" s="1"/>
      <c r="B984" s="6" t="s">
        <v>23</v>
      </c>
      <c r="C984" s="6">
        <v>1197831</v>
      </c>
      <c r="D984" s="7">
        <v>44415</v>
      </c>
      <c r="E984" s="6" t="s">
        <v>24</v>
      </c>
      <c r="F984" s="6" t="s">
        <v>53</v>
      </c>
      <c r="G984" s="6" t="s">
        <v>54</v>
      </c>
      <c r="H984" s="6" t="s">
        <v>17</v>
      </c>
      <c r="I984" s="8">
        <v>0.45</v>
      </c>
      <c r="J984" s="9">
        <v>7750</v>
      </c>
      <c r="K984" s="10">
        <f t="shared" si="6"/>
        <v>3487.5</v>
      </c>
      <c r="L984" s="10">
        <f t="shared" si="7"/>
        <v>1569.3749999999998</v>
      </c>
      <c r="M984" s="11">
        <v>0.44999999999999996</v>
      </c>
      <c r="O984" s="16"/>
      <c r="P984" s="17"/>
      <c r="Q984" s="12"/>
      <c r="R984" s="13"/>
    </row>
    <row r="985" spans="1:18" ht="15.75" customHeight="1" x14ac:dyDescent="0.35">
      <c r="A985" s="1"/>
      <c r="B985" s="6" t="s">
        <v>23</v>
      </c>
      <c r="C985" s="6">
        <v>1197831</v>
      </c>
      <c r="D985" s="7">
        <v>44415</v>
      </c>
      <c r="E985" s="6" t="s">
        <v>24</v>
      </c>
      <c r="F985" s="6" t="s">
        <v>53</v>
      </c>
      <c r="G985" s="6" t="s">
        <v>54</v>
      </c>
      <c r="H985" s="6" t="s">
        <v>18</v>
      </c>
      <c r="I985" s="8">
        <v>0.55000000000000004</v>
      </c>
      <c r="J985" s="9">
        <v>7750</v>
      </c>
      <c r="K985" s="10">
        <f t="shared" si="6"/>
        <v>4262.5</v>
      </c>
      <c r="L985" s="10">
        <f t="shared" si="7"/>
        <v>1918.1249999999998</v>
      </c>
      <c r="M985" s="11">
        <v>0.44999999999999996</v>
      </c>
      <c r="O985" s="16"/>
      <c r="P985" s="17"/>
      <c r="Q985" s="12"/>
      <c r="R985" s="13"/>
    </row>
    <row r="986" spans="1:18" ht="15.75" customHeight="1" x14ac:dyDescent="0.35">
      <c r="A986" s="1"/>
      <c r="B986" s="6" t="s">
        <v>23</v>
      </c>
      <c r="C986" s="6">
        <v>1197831</v>
      </c>
      <c r="D986" s="7">
        <v>44415</v>
      </c>
      <c r="E986" s="6" t="s">
        <v>24</v>
      </c>
      <c r="F986" s="6" t="s">
        <v>53</v>
      </c>
      <c r="G986" s="6" t="s">
        <v>54</v>
      </c>
      <c r="H986" s="6" t="s">
        <v>19</v>
      </c>
      <c r="I986" s="8">
        <v>0.5</v>
      </c>
      <c r="J986" s="9">
        <v>9500</v>
      </c>
      <c r="K986" s="10">
        <f t="shared" si="6"/>
        <v>4750</v>
      </c>
      <c r="L986" s="10">
        <f t="shared" si="7"/>
        <v>2137.5</v>
      </c>
      <c r="M986" s="11">
        <v>0.44999999999999996</v>
      </c>
      <c r="O986" s="16"/>
      <c r="P986" s="17"/>
      <c r="Q986" s="12"/>
      <c r="R986" s="13"/>
    </row>
    <row r="987" spans="1:18" ht="15.75" customHeight="1" x14ac:dyDescent="0.35">
      <c r="A987" s="1"/>
      <c r="B987" s="6" t="s">
        <v>23</v>
      </c>
      <c r="C987" s="6">
        <v>1197831</v>
      </c>
      <c r="D987" s="7">
        <v>44415</v>
      </c>
      <c r="E987" s="6" t="s">
        <v>24</v>
      </c>
      <c r="F987" s="6" t="s">
        <v>53</v>
      </c>
      <c r="G987" s="6" t="s">
        <v>54</v>
      </c>
      <c r="H987" s="6" t="s">
        <v>20</v>
      </c>
      <c r="I987" s="8">
        <v>0.45</v>
      </c>
      <c r="J987" s="9">
        <v>4750</v>
      </c>
      <c r="K987" s="10">
        <f t="shared" si="6"/>
        <v>2137.5</v>
      </c>
      <c r="L987" s="10">
        <f t="shared" si="7"/>
        <v>1175.625</v>
      </c>
      <c r="M987" s="11">
        <v>0.55000000000000004</v>
      </c>
      <c r="O987" s="16"/>
      <c r="P987" s="17"/>
      <c r="Q987" s="12"/>
      <c r="R987" s="13"/>
    </row>
    <row r="988" spans="1:18" ht="15.75" customHeight="1" x14ac:dyDescent="0.35">
      <c r="A988" s="1"/>
      <c r="B988" s="6" t="s">
        <v>23</v>
      </c>
      <c r="C988" s="6">
        <v>1197831</v>
      </c>
      <c r="D988" s="7">
        <v>44415</v>
      </c>
      <c r="E988" s="6" t="s">
        <v>24</v>
      </c>
      <c r="F988" s="6" t="s">
        <v>53</v>
      </c>
      <c r="G988" s="6" t="s">
        <v>54</v>
      </c>
      <c r="H988" s="6" t="s">
        <v>21</v>
      </c>
      <c r="I988" s="8">
        <v>0.5</v>
      </c>
      <c r="J988" s="9">
        <v>4750</v>
      </c>
      <c r="K988" s="10">
        <f t="shared" si="6"/>
        <v>2375</v>
      </c>
      <c r="L988" s="10">
        <f t="shared" si="7"/>
        <v>949.99999999999989</v>
      </c>
      <c r="M988" s="11">
        <v>0.39999999999999997</v>
      </c>
      <c r="O988" s="16"/>
      <c r="P988" s="17"/>
      <c r="Q988" s="12"/>
      <c r="R988" s="13"/>
    </row>
    <row r="989" spans="1:18" ht="15.75" customHeight="1" x14ac:dyDescent="0.35">
      <c r="A989" s="1"/>
      <c r="B989" s="6" t="s">
        <v>23</v>
      </c>
      <c r="C989" s="6">
        <v>1197831</v>
      </c>
      <c r="D989" s="7">
        <v>44415</v>
      </c>
      <c r="E989" s="6" t="s">
        <v>24</v>
      </c>
      <c r="F989" s="6" t="s">
        <v>53</v>
      </c>
      <c r="G989" s="6" t="s">
        <v>54</v>
      </c>
      <c r="H989" s="6" t="s">
        <v>22</v>
      </c>
      <c r="I989" s="8">
        <v>0.54999999999999993</v>
      </c>
      <c r="J989" s="9">
        <v>7250</v>
      </c>
      <c r="K989" s="10">
        <f t="shared" si="6"/>
        <v>3987.4999999999995</v>
      </c>
      <c r="L989" s="10">
        <f t="shared" si="7"/>
        <v>2392.5</v>
      </c>
      <c r="M989" s="11">
        <v>0.60000000000000009</v>
      </c>
      <c r="O989" s="16"/>
      <c r="P989" s="17"/>
      <c r="Q989" s="12"/>
      <c r="R989" s="13"/>
    </row>
    <row r="990" spans="1:18" ht="15.75" customHeight="1" x14ac:dyDescent="0.35">
      <c r="A990" s="1"/>
      <c r="B990" s="6" t="s">
        <v>23</v>
      </c>
      <c r="C990" s="6">
        <v>1197831</v>
      </c>
      <c r="D990" s="7">
        <v>44443</v>
      </c>
      <c r="E990" s="6" t="s">
        <v>24</v>
      </c>
      <c r="F990" s="6" t="s">
        <v>53</v>
      </c>
      <c r="G990" s="6" t="s">
        <v>54</v>
      </c>
      <c r="H990" s="6" t="s">
        <v>17</v>
      </c>
      <c r="I990" s="8">
        <v>0.5</v>
      </c>
      <c r="J990" s="9">
        <v>6750</v>
      </c>
      <c r="K990" s="10">
        <f t="shared" si="6"/>
        <v>3375</v>
      </c>
      <c r="L990" s="10">
        <f t="shared" si="7"/>
        <v>1518.7499999999998</v>
      </c>
      <c r="M990" s="11">
        <v>0.44999999999999996</v>
      </c>
      <c r="O990" s="16"/>
      <c r="P990" s="17"/>
      <c r="Q990" s="12"/>
      <c r="R990" s="13"/>
    </row>
    <row r="991" spans="1:18" ht="15.75" customHeight="1" x14ac:dyDescent="0.35">
      <c r="A991" s="1"/>
      <c r="B991" s="6" t="s">
        <v>23</v>
      </c>
      <c r="C991" s="6">
        <v>1197831</v>
      </c>
      <c r="D991" s="7">
        <v>44443</v>
      </c>
      <c r="E991" s="6" t="s">
        <v>24</v>
      </c>
      <c r="F991" s="6" t="s">
        <v>53</v>
      </c>
      <c r="G991" s="6" t="s">
        <v>54</v>
      </c>
      <c r="H991" s="6" t="s">
        <v>18</v>
      </c>
      <c r="I991" s="8">
        <v>0.5</v>
      </c>
      <c r="J991" s="9">
        <v>6250</v>
      </c>
      <c r="K991" s="10">
        <f t="shared" si="6"/>
        <v>3125</v>
      </c>
      <c r="L991" s="10">
        <f t="shared" si="7"/>
        <v>1406.2499999999998</v>
      </c>
      <c r="M991" s="11">
        <v>0.44999999999999996</v>
      </c>
      <c r="O991" s="16"/>
      <c r="P991" s="17"/>
      <c r="Q991" s="12"/>
      <c r="R991" s="13"/>
    </row>
    <row r="992" spans="1:18" ht="15.75" customHeight="1" x14ac:dyDescent="0.35">
      <c r="A992" s="1"/>
      <c r="B992" s="6" t="s">
        <v>23</v>
      </c>
      <c r="C992" s="6">
        <v>1197831</v>
      </c>
      <c r="D992" s="7">
        <v>44443</v>
      </c>
      <c r="E992" s="6" t="s">
        <v>24</v>
      </c>
      <c r="F992" s="6" t="s">
        <v>53</v>
      </c>
      <c r="G992" s="6" t="s">
        <v>54</v>
      </c>
      <c r="H992" s="6" t="s">
        <v>19</v>
      </c>
      <c r="I992" s="8">
        <v>0.54999999999999993</v>
      </c>
      <c r="J992" s="9">
        <v>6750</v>
      </c>
      <c r="K992" s="10">
        <f t="shared" si="6"/>
        <v>3712.4999999999995</v>
      </c>
      <c r="L992" s="10">
        <f t="shared" si="7"/>
        <v>1670.6249999999995</v>
      </c>
      <c r="M992" s="11">
        <v>0.44999999999999996</v>
      </c>
      <c r="O992" s="16"/>
      <c r="P992" s="17"/>
      <c r="Q992" s="12"/>
      <c r="R992" s="13"/>
    </row>
    <row r="993" spans="1:18" ht="15.75" customHeight="1" x14ac:dyDescent="0.35">
      <c r="A993" s="1"/>
      <c r="B993" s="6" t="s">
        <v>23</v>
      </c>
      <c r="C993" s="6">
        <v>1197831</v>
      </c>
      <c r="D993" s="7">
        <v>44443</v>
      </c>
      <c r="E993" s="6" t="s">
        <v>24</v>
      </c>
      <c r="F993" s="6" t="s">
        <v>53</v>
      </c>
      <c r="G993" s="6" t="s">
        <v>54</v>
      </c>
      <c r="H993" s="6" t="s">
        <v>20</v>
      </c>
      <c r="I993" s="8">
        <v>0.54999999999999993</v>
      </c>
      <c r="J993" s="9">
        <v>4000</v>
      </c>
      <c r="K993" s="10">
        <f t="shared" si="6"/>
        <v>2199.9999999999995</v>
      </c>
      <c r="L993" s="10">
        <f t="shared" si="7"/>
        <v>1209.9999999999998</v>
      </c>
      <c r="M993" s="11">
        <v>0.55000000000000004</v>
      </c>
      <c r="O993" s="16"/>
      <c r="P993" s="17"/>
      <c r="Q993" s="12"/>
      <c r="R993" s="13"/>
    </row>
    <row r="994" spans="1:18" ht="15.75" customHeight="1" x14ac:dyDescent="0.35">
      <c r="A994" s="1"/>
      <c r="B994" s="6" t="s">
        <v>23</v>
      </c>
      <c r="C994" s="6">
        <v>1197831</v>
      </c>
      <c r="D994" s="7">
        <v>44443</v>
      </c>
      <c r="E994" s="6" t="s">
        <v>24</v>
      </c>
      <c r="F994" s="6" t="s">
        <v>53</v>
      </c>
      <c r="G994" s="6" t="s">
        <v>54</v>
      </c>
      <c r="H994" s="6" t="s">
        <v>21</v>
      </c>
      <c r="I994" s="8">
        <v>0.5</v>
      </c>
      <c r="J994" s="9">
        <v>4000</v>
      </c>
      <c r="K994" s="10">
        <f t="shared" si="6"/>
        <v>2000</v>
      </c>
      <c r="L994" s="10">
        <f t="shared" si="7"/>
        <v>799.99999999999989</v>
      </c>
      <c r="M994" s="11">
        <v>0.39999999999999997</v>
      </c>
      <c r="O994" s="16"/>
      <c r="P994" s="17"/>
      <c r="Q994" s="12"/>
      <c r="R994" s="13"/>
    </row>
    <row r="995" spans="1:18" ht="15.75" customHeight="1" x14ac:dyDescent="0.35">
      <c r="A995" s="1"/>
      <c r="B995" s="6" t="s">
        <v>23</v>
      </c>
      <c r="C995" s="6">
        <v>1197831</v>
      </c>
      <c r="D995" s="7">
        <v>44443</v>
      </c>
      <c r="E995" s="6" t="s">
        <v>24</v>
      </c>
      <c r="F995" s="6" t="s">
        <v>53</v>
      </c>
      <c r="G995" s="6" t="s">
        <v>54</v>
      </c>
      <c r="H995" s="6" t="s">
        <v>22</v>
      </c>
      <c r="I995" s="8">
        <v>0.45</v>
      </c>
      <c r="J995" s="9">
        <v>6250</v>
      </c>
      <c r="K995" s="10">
        <f t="shared" si="6"/>
        <v>2812.5</v>
      </c>
      <c r="L995" s="10">
        <f t="shared" si="7"/>
        <v>1687.5000000000002</v>
      </c>
      <c r="M995" s="11">
        <v>0.60000000000000009</v>
      </c>
      <c r="O995" s="16"/>
      <c r="P995" s="17"/>
      <c r="Q995" s="12"/>
      <c r="R995" s="13"/>
    </row>
    <row r="996" spans="1:18" ht="15.75" customHeight="1" x14ac:dyDescent="0.35">
      <c r="A996" s="1"/>
      <c r="B996" s="6" t="s">
        <v>23</v>
      </c>
      <c r="C996" s="6">
        <v>1197831</v>
      </c>
      <c r="D996" s="7">
        <v>44472</v>
      </c>
      <c r="E996" s="6" t="s">
        <v>24</v>
      </c>
      <c r="F996" s="6" t="s">
        <v>53</v>
      </c>
      <c r="G996" s="6" t="s">
        <v>54</v>
      </c>
      <c r="H996" s="6" t="s">
        <v>17</v>
      </c>
      <c r="I996" s="8">
        <v>0.35000000000000003</v>
      </c>
      <c r="J996" s="9">
        <v>5750</v>
      </c>
      <c r="K996" s="10">
        <f t="shared" si="6"/>
        <v>2012.5000000000002</v>
      </c>
      <c r="L996" s="10">
        <f t="shared" si="7"/>
        <v>905.625</v>
      </c>
      <c r="M996" s="11">
        <v>0.44999999999999996</v>
      </c>
      <c r="O996" s="16"/>
      <c r="P996" s="17"/>
      <c r="Q996" s="12"/>
      <c r="R996" s="13"/>
    </row>
    <row r="997" spans="1:18" ht="15.75" customHeight="1" x14ac:dyDescent="0.35">
      <c r="A997" s="1"/>
      <c r="B997" s="6" t="s">
        <v>23</v>
      </c>
      <c r="C997" s="6">
        <v>1197831</v>
      </c>
      <c r="D997" s="7">
        <v>44472</v>
      </c>
      <c r="E997" s="6" t="s">
        <v>24</v>
      </c>
      <c r="F997" s="6" t="s">
        <v>53</v>
      </c>
      <c r="G997" s="6" t="s">
        <v>54</v>
      </c>
      <c r="H997" s="6" t="s">
        <v>18</v>
      </c>
      <c r="I997" s="8">
        <v>0.35000000000000003</v>
      </c>
      <c r="J997" s="9">
        <v>5750</v>
      </c>
      <c r="K997" s="10">
        <f t="shared" si="6"/>
        <v>2012.5000000000002</v>
      </c>
      <c r="L997" s="10">
        <f t="shared" si="7"/>
        <v>905.625</v>
      </c>
      <c r="M997" s="11">
        <v>0.44999999999999996</v>
      </c>
      <c r="O997" s="16"/>
      <c r="P997" s="17"/>
      <c r="Q997" s="12"/>
      <c r="R997" s="13"/>
    </row>
    <row r="998" spans="1:18" ht="15.75" customHeight="1" x14ac:dyDescent="0.35">
      <c r="A998" s="1"/>
      <c r="B998" s="6" t="s">
        <v>23</v>
      </c>
      <c r="C998" s="6">
        <v>1197831</v>
      </c>
      <c r="D998" s="7">
        <v>44472</v>
      </c>
      <c r="E998" s="6" t="s">
        <v>24</v>
      </c>
      <c r="F998" s="6" t="s">
        <v>53</v>
      </c>
      <c r="G998" s="6" t="s">
        <v>54</v>
      </c>
      <c r="H998" s="6" t="s">
        <v>19</v>
      </c>
      <c r="I998" s="8">
        <v>0.4</v>
      </c>
      <c r="J998" s="9">
        <v>5250</v>
      </c>
      <c r="K998" s="10">
        <f t="shared" si="6"/>
        <v>2100</v>
      </c>
      <c r="L998" s="10">
        <f t="shared" si="7"/>
        <v>944.99999999999989</v>
      </c>
      <c r="M998" s="11">
        <v>0.44999999999999996</v>
      </c>
      <c r="O998" s="16"/>
      <c r="P998" s="17"/>
      <c r="Q998" s="12"/>
      <c r="R998" s="13"/>
    </row>
    <row r="999" spans="1:18" ht="15.75" customHeight="1" x14ac:dyDescent="0.35">
      <c r="A999" s="1"/>
      <c r="B999" s="6" t="s">
        <v>23</v>
      </c>
      <c r="C999" s="6">
        <v>1197831</v>
      </c>
      <c r="D999" s="7">
        <v>44472</v>
      </c>
      <c r="E999" s="6" t="s">
        <v>24</v>
      </c>
      <c r="F999" s="6" t="s">
        <v>53</v>
      </c>
      <c r="G999" s="6" t="s">
        <v>54</v>
      </c>
      <c r="H999" s="6" t="s">
        <v>20</v>
      </c>
      <c r="I999" s="8">
        <v>0.4</v>
      </c>
      <c r="J999" s="9">
        <v>3750</v>
      </c>
      <c r="K999" s="10">
        <f t="shared" si="6"/>
        <v>1500</v>
      </c>
      <c r="L999" s="10">
        <f t="shared" si="7"/>
        <v>825.00000000000011</v>
      </c>
      <c r="M999" s="11">
        <v>0.55000000000000004</v>
      </c>
      <c r="O999" s="16"/>
      <c r="P999" s="17"/>
      <c r="Q999" s="12"/>
      <c r="R999" s="13"/>
    </row>
    <row r="1000" spans="1:18" ht="15.75" customHeight="1" x14ac:dyDescent="0.35">
      <c r="A1000" s="1"/>
      <c r="B1000" s="6" t="s">
        <v>23</v>
      </c>
      <c r="C1000" s="6">
        <v>1197831</v>
      </c>
      <c r="D1000" s="7">
        <v>44472</v>
      </c>
      <c r="E1000" s="6" t="s">
        <v>24</v>
      </c>
      <c r="F1000" s="6" t="s">
        <v>53</v>
      </c>
      <c r="G1000" s="6" t="s">
        <v>54</v>
      </c>
      <c r="H1000" s="6" t="s">
        <v>21</v>
      </c>
      <c r="I1000" s="8">
        <v>0.35000000000000003</v>
      </c>
      <c r="J1000" s="9">
        <v>3500</v>
      </c>
      <c r="K1000" s="10">
        <f t="shared" si="6"/>
        <v>1225.0000000000002</v>
      </c>
      <c r="L1000" s="10">
        <f t="shared" si="7"/>
        <v>490.00000000000006</v>
      </c>
      <c r="M1000" s="11">
        <v>0.39999999999999997</v>
      </c>
      <c r="O1000" s="16"/>
      <c r="P1000" s="17"/>
      <c r="Q1000" s="12"/>
      <c r="R1000" s="13"/>
    </row>
    <row r="1001" spans="1:18" ht="15.75" customHeight="1" x14ac:dyDescent="0.35">
      <c r="A1001" s="1"/>
      <c r="B1001" s="6" t="s">
        <v>23</v>
      </c>
      <c r="C1001" s="6">
        <v>1197831</v>
      </c>
      <c r="D1001" s="7">
        <v>44472</v>
      </c>
      <c r="E1001" s="6" t="s">
        <v>24</v>
      </c>
      <c r="F1001" s="6" t="s">
        <v>53</v>
      </c>
      <c r="G1001" s="6" t="s">
        <v>54</v>
      </c>
      <c r="H1001" s="6" t="s">
        <v>22</v>
      </c>
      <c r="I1001" s="8">
        <v>0.45</v>
      </c>
      <c r="J1001" s="9">
        <v>5250</v>
      </c>
      <c r="K1001" s="10">
        <f t="shared" si="6"/>
        <v>2362.5</v>
      </c>
      <c r="L1001" s="10">
        <f t="shared" si="7"/>
        <v>1417.5000000000002</v>
      </c>
      <c r="M1001" s="11">
        <v>0.60000000000000009</v>
      </c>
      <c r="O1001" s="16"/>
      <c r="P1001" s="17"/>
      <c r="Q1001" s="12"/>
      <c r="R1001" s="13"/>
    </row>
    <row r="1002" spans="1:18" ht="15.75" customHeight="1" x14ac:dyDescent="0.35">
      <c r="A1002" s="1"/>
      <c r="B1002" s="6" t="s">
        <v>23</v>
      </c>
      <c r="C1002" s="6">
        <v>1197831</v>
      </c>
      <c r="D1002" s="7">
        <v>44504</v>
      </c>
      <c r="E1002" s="6" t="s">
        <v>24</v>
      </c>
      <c r="F1002" s="6" t="s">
        <v>53</v>
      </c>
      <c r="G1002" s="6" t="s">
        <v>54</v>
      </c>
      <c r="H1002" s="6" t="s">
        <v>17</v>
      </c>
      <c r="I1002" s="8">
        <v>0.30000000000000004</v>
      </c>
      <c r="J1002" s="9">
        <v>6750</v>
      </c>
      <c r="K1002" s="10">
        <f t="shared" si="6"/>
        <v>2025.0000000000002</v>
      </c>
      <c r="L1002" s="10">
        <f t="shared" si="7"/>
        <v>911.25</v>
      </c>
      <c r="M1002" s="11">
        <v>0.44999999999999996</v>
      </c>
      <c r="O1002" s="16"/>
      <c r="P1002" s="17"/>
      <c r="Q1002" s="12"/>
      <c r="R1002" s="13"/>
    </row>
    <row r="1003" spans="1:18" ht="15.75" customHeight="1" x14ac:dyDescent="0.35">
      <c r="A1003" s="1"/>
      <c r="B1003" s="6" t="s">
        <v>23</v>
      </c>
      <c r="C1003" s="6">
        <v>1197831</v>
      </c>
      <c r="D1003" s="7">
        <v>44504</v>
      </c>
      <c r="E1003" s="6" t="s">
        <v>24</v>
      </c>
      <c r="F1003" s="6" t="s">
        <v>53</v>
      </c>
      <c r="G1003" s="6" t="s">
        <v>54</v>
      </c>
      <c r="H1003" s="6" t="s">
        <v>18</v>
      </c>
      <c r="I1003" s="8">
        <v>0.30000000000000004</v>
      </c>
      <c r="J1003" s="9">
        <v>6750</v>
      </c>
      <c r="K1003" s="10">
        <f t="shared" si="6"/>
        <v>2025.0000000000002</v>
      </c>
      <c r="L1003" s="10">
        <f t="shared" si="7"/>
        <v>911.25</v>
      </c>
      <c r="M1003" s="11">
        <v>0.44999999999999996</v>
      </c>
      <c r="O1003" s="16"/>
      <c r="P1003" s="17"/>
      <c r="Q1003" s="12"/>
      <c r="R1003" s="13"/>
    </row>
    <row r="1004" spans="1:18" ht="15.75" customHeight="1" x14ac:dyDescent="0.35">
      <c r="A1004" s="1"/>
      <c r="B1004" s="6" t="s">
        <v>23</v>
      </c>
      <c r="C1004" s="6">
        <v>1197831</v>
      </c>
      <c r="D1004" s="7">
        <v>44504</v>
      </c>
      <c r="E1004" s="6" t="s">
        <v>24</v>
      </c>
      <c r="F1004" s="6" t="s">
        <v>53</v>
      </c>
      <c r="G1004" s="6" t="s">
        <v>54</v>
      </c>
      <c r="H1004" s="6" t="s">
        <v>19</v>
      </c>
      <c r="I1004" s="8">
        <v>0.55000000000000004</v>
      </c>
      <c r="J1004" s="9">
        <v>6000</v>
      </c>
      <c r="K1004" s="10">
        <f t="shared" si="6"/>
        <v>3300.0000000000005</v>
      </c>
      <c r="L1004" s="10">
        <f t="shared" si="7"/>
        <v>1485</v>
      </c>
      <c r="M1004" s="11">
        <v>0.44999999999999996</v>
      </c>
      <c r="O1004" s="16"/>
      <c r="P1004" s="17"/>
      <c r="Q1004" s="12"/>
      <c r="R1004" s="13"/>
    </row>
    <row r="1005" spans="1:18" ht="15.75" customHeight="1" x14ac:dyDescent="0.35">
      <c r="A1005" s="1"/>
      <c r="B1005" s="6" t="s">
        <v>23</v>
      </c>
      <c r="C1005" s="6">
        <v>1197831</v>
      </c>
      <c r="D1005" s="7">
        <v>44504</v>
      </c>
      <c r="E1005" s="6" t="s">
        <v>24</v>
      </c>
      <c r="F1005" s="6" t="s">
        <v>53</v>
      </c>
      <c r="G1005" s="6" t="s">
        <v>54</v>
      </c>
      <c r="H1005" s="6" t="s">
        <v>20</v>
      </c>
      <c r="I1005" s="8">
        <v>0.55000000000000004</v>
      </c>
      <c r="J1005" s="9">
        <v>4750</v>
      </c>
      <c r="K1005" s="10">
        <f t="shared" si="6"/>
        <v>2612.5</v>
      </c>
      <c r="L1005" s="10">
        <f t="shared" si="7"/>
        <v>1436.8750000000002</v>
      </c>
      <c r="M1005" s="11">
        <v>0.55000000000000004</v>
      </c>
      <c r="O1005" s="16"/>
      <c r="P1005" s="17"/>
      <c r="Q1005" s="12"/>
      <c r="R1005" s="13"/>
    </row>
    <row r="1006" spans="1:18" ht="15.75" customHeight="1" x14ac:dyDescent="0.35">
      <c r="A1006" s="1"/>
      <c r="B1006" s="6" t="s">
        <v>23</v>
      </c>
      <c r="C1006" s="6">
        <v>1197831</v>
      </c>
      <c r="D1006" s="7">
        <v>44504</v>
      </c>
      <c r="E1006" s="6" t="s">
        <v>24</v>
      </c>
      <c r="F1006" s="6" t="s">
        <v>53</v>
      </c>
      <c r="G1006" s="6" t="s">
        <v>54</v>
      </c>
      <c r="H1006" s="6" t="s">
        <v>21</v>
      </c>
      <c r="I1006" s="8">
        <v>0.54999999999999993</v>
      </c>
      <c r="J1006" s="9">
        <v>4500</v>
      </c>
      <c r="K1006" s="10">
        <f t="shared" si="6"/>
        <v>2474.9999999999995</v>
      </c>
      <c r="L1006" s="10">
        <f t="shared" si="7"/>
        <v>989.99999999999977</v>
      </c>
      <c r="M1006" s="11">
        <v>0.39999999999999997</v>
      </c>
      <c r="O1006" s="16"/>
      <c r="P1006" s="17"/>
      <c r="Q1006" s="12"/>
      <c r="R1006" s="13"/>
    </row>
    <row r="1007" spans="1:18" ht="15.75" customHeight="1" x14ac:dyDescent="0.35">
      <c r="A1007" s="1"/>
      <c r="B1007" s="6" t="s">
        <v>23</v>
      </c>
      <c r="C1007" s="6">
        <v>1197831</v>
      </c>
      <c r="D1007" s="7">
        <v>44504</v>
      </c>
      <c r="E1007" s="6" t="s">
        <v>24</v>
      </c>
      <c r="F1007" s="6" t="s">
        <v>53</v>
      </c>
      <c r="G1007" s="6" t="s">
        <v>54</v>
      </c>
      <c r="H1007" s="6" t="s">
        <v>22</v>
      </c>
      <c r="I1007" s="8">
        <v>0.65</v>
      </c>
      <c r="J1007" s="9">
        <v>6500</v>
      </c>
      <c r="K1007" s="10">
        <f t="shared" si="6"/>
        <v>4225</v>
      </c>
      <c r="L1007" s="10">
        <f t="shared" si="7"/>
        <v>2535.0000000000005</v>
      </c>
      <c r="M1007" s="11">
        <v>0.60000000000000009</v>
      </c>
      <c r="O1007" s="16"/>
      <c r="P1007" s="17"/>
      <c r="Q1007" s="12"/>
      <c r="R1007" s="13"/>
    </row>
    <row r="1008" spans="1:18" ht="15.75" customHeight="1" x14ac:dyDescent="0.35">
      <c r="A1008" s="1"/>
      <c r="B1008" s="6" t="s">
        <v>23</v>
      </c>
      <c r="C1008" s="6">
        <v>1197831</v>
      </c>
      <c r="D1008" s="7">
        <v>44533</v>
      </c>
      <c r="E1008" s="6" t="s">
        <v>24</v>
      </c>
      <c r="F1008" s="6" t="s">
        <v>53</v>
      </c>
      <c r="G1008" s="6" t="s">
        <v>54</v>
      </c>
      <c r="H1008" s="6" t="s">
        <v>17</v>
      </c>
      <c r="I1008" s="8">
        <v>0.54999999999999993</v>
      </c>
      <c r="J1008" s="9">
        <v>8000</v>
      </c>
      <c r="K1008" s="10">
        <f t="shared" si="6"/>
        <v>4399.9999999999991</v>
      </c>
      <c r="L1008" s="10">
        <f t="shared" si="7"/>
        <v>1979.9999999999993</v>
      </c>
      <c r="M1008" s="11">
        <v>0.44999999999999996</v>
      </c>
      <c r="O1008" s="16"/>
      <c r="P1008" s="17"/>
      <c r="Q1008" s="12"/>
      <c r="R1008" s="13"/>
    </row>
    <row r="1009" spans="1:18" ht="15.75" customHeight="1" x14ac:dyDescent="0.35">
      <c r="A1009" s="1"/>
      <c r="B1009" s="6" t="s">
        <v>23</v>
      </c>
      <c r="C1009" s="6">
        <v>1197831</v>
      </c>
      <c r="D1009" s="7">
        <v>44533</v>
      </c>
      <c r="E1009" s="6" t="s">
        <v>24</v>
      </c>
      <c r="F1009" s="6" t="s">
        <v>53</v>
      </c>
      <c r="G1009" s="6" t="s">
        <v>54</v>
      </c>
      <c r="H1009" s="6" t="s">
        <v>18</v>
      </c>
      <c r="I1009" s="8">
        <v>0.54999999999999993</v>
      </c>
      <c r="J1009" s="9">
        <v>8000</v>
      </c>
      <c r="K1009" s="10">
        <f t="shared" si="6"/>
        <v>4399.9999999999991</v>
      </c>
      <c r="L1009" s="10">
        <f t="shared" si="7"/>
        <v>1979.9999999999993</v>
      </c>
      <c r="M1009" s="11">
        <v>0.44999999999999996</v>
      </c>
      <c r="O1009" s="16"/>
      <c r="P1009" s="17"/>
      <c r="Q1009" s="12"/>
      <c r="R1009" s="13"/>
    </row>
    <row r="1010" spans="1:18" ht="15.75" customHeight="1" x14ac:dyDescent="0.35">
      <c r="A1010" s="1"/>
      <c r="B1010" s="6" t="s">
        <v>23</v>
      </c>
      <c r="C1010" s="6">
        <v>1197831</v>
      </c>
      <c r="D1010" s="7">
        <v>44533</v>
      </c>
      <c r="E1010" s="6" t="s">
        <v>24</v>
      </c>
      <c r="F1010" s="6" t="s">
        <v>53</v>
      </c>
      <c r="G1010" s="6" t="s">
        <v>54</v>
      </c>
      <c r="H1010" s="6" t="s">
        <v>19</v>
      </c>
      <c r="I1010" s="8">
        <v>0.6</v>
      </c>
      <c r="J1010" s="9">
        <v>7000</v>
      </c>
      <c r="K1010" s="10">
        <f t="shared" si="6"/>
        <v>4200</v>
      </c>
      <c r="L1010" s="10">
        <f t="shared" si="7"/>
        <v>1889.9999999999998</v>
      </c>
      <c r="M1010" s="11">
        <v>0.44999999999999996</v>
      </c>
      <c r="O1010" s="16"/>
      <c r="P1010" s="17"/>
      <c r="Q1010" s="12"/>
      <c r="R1010" s="13"/>
    </row>
    <row r="1011" spans="1:18" ht="15.75" customHeight="1" x14ac:dyDescent="0.35">
      <c r="A1011" s="1"/>
      <c r="B1011" s="6" t="s">
        <v>23</v>
      </c>
      <c r="C1011" s="6">
        <v>1197831</v>
      </c>
      <c r="D1011" s="7">
        <v>44533</v>
      </c>
      <c r="E1011" s="6" t="s">
        <v>24</v>
      </c>
      <c r="F1011" s="6" t="s">
        <v>53</v>
      </c>
      <c r="G1011" s="6" t="s">
        <v>54</v>
      </c>
      <c r="H1011" s="6" t="s">
        <v>20</v>
      </c>
      <c r="I1011" s="8">
        <v>0.6</v>
      </c>
      <c r="J1011" s="9">
        <v>5500</v>
      </c>
      <c r="K1011" s="10">
        <f t="shared" si="6"/>
        <v>3300</v>
      </c>
      <c r="L1011" s="10">
        <f t="shared" si="7"/>
        <v>1815.0000000000002</v>
      </c>
      <c r="M1011" s="11">
        <v>0.55000000000000004</v>
      </c>
      <c r="O1011" s="16"/>
      <c r="P1011" s="17"/>
      <c r="Q1011" s="12"/>
      <c r="R1011" s="13"/>
    </row>
    <row r="1012" spans="1:18" ht="15.75" customHeight="1" x14ac:dyDescent="0.35">
      <c r="A1012" s="1"/>
      <c r="B1012" s="6" t="s">
        <v>23</v>
      </c>
      <c r="C1012" s="6">
        <v>1197831</v>
      </c>
      <c r="D1012" s="7">
        <v>44533</v>
      </c>
      <c r="E1012" s="6" t="s">
        <v>24</v>
      </c>
      <c r="F1012" s="6" t="s">
        <v>53</v>
      </c>
      <c r="G1012" s="6" t="s">
        <v>54</v>
      </c>
      <c r="H1012" s="6" t="s">
        <v>21</v>
      </c>
      <c r="I1012" s="8">
        <v>0.54999999999999993</v>
      </c>
      <c r="J1012" s="9">
        <v>5000</v>
      </c>
      <c r="K1012" s="10">
        <f t="shared" si="6"/>
        <v>2749.9999999999995</v>
      </c>
      <c r="L1012" s="10">
        <f t="shared" si="7"/>
        <v>1099.9999999999998</v>
      </c>
      <c r="M1012" s="11">
        <v>0.39999999999999997</v>
      </c>
      <c r="O1012" s="16"/>
      <c r="P1012" s="17"/>
      <c r="Q1012" s="12"/>
      <c r="R1012" s="13"/>
    </row>
    <row r="1013" spans="1:18" ht="15.75" customHeight="1" x14ac:dyDescent="0.35">
      <c r="A1013" s="1"/>
      <c r="B1013" s="6" t="s">
        <v>23</v>
      </c>
      <c r="C1013" s="6">
        <v>1197831</v>
      </c>
      <c r="D1013" s="7">
        <v>44533</v>
      </c>
      <c r="E1013" s="6" t="s">
        <v>24</v>
      </c>
      <c r="F1013" s="6" t="s">
        <v>53</v>
      </c>
      <c r="G1013" s="6" t="s">
        <v>54</v>
      </c>
      <c r="H1013" s="6" t="s">
        <v>22</v>
      </c>
      <c r="I1013" s="8">
        <v>0.65</v>
      </c>
      <c r="J1013" s="9">
        <v>7500</v>
      </c>
      <c r="K1013" s="10">
        <f t="shared" si="6"/>
        <v>4875</v>
      </c>
      <c r="L1013" s="10">
        <f t="shared" si="7"/>
        <v>2925.0000000000005</v>
      </c>
      <c r="M1013" s="11">
        <v>0.60000000000000009</v>
      </c>
      <c r="O1013" s="16"/>
      <c r="P1013" s="17"/>
      <c r="Q1013" s="12"/>
      <c r="R1013" s="13"/>
    </row>
    <row r="1014" spans="1:18" ht="15.75" customHeight="1" x14ac:dyDescent="0.35">
      <c r="A1014" s="1" t="s">
        <v>39</v>
      </c>
      <c r="B1014" s="6" t="s">
        <v>14</v>
      </c>
      <c r="C1014" s="6">
        <v>1185732</v>
      </c>
      <c r="D1014" s="7">
        <v>44207</v>
      </c>
      <c r="E1014" s="6" t="s">
        <v>33</v>
      </c>
      <c r="F1014" s="6" t="s">
        <v>55</v>
      </c>
      <c r="G1014" s="6" t="s">
        <v>56</v>
      </c>
      <c r="H1014" s="6" t="s">
        <v>17</v>
      </c>
      <c r="I1014" s="8">
        <v>0.35</v>
      </c>
      <c r="J1014" s="9">
        <v>4250</v>
      </c>
      <c r="K1014" s="10">
        <f t="shared" si="6"/>
        <v>1487.5</v>
      </c>
      <c r="L1014" s="10">
        <f t="shared" si="7"/>
        <v>595</v>
      </c>
      <c r="M1014" s="11">
        <v>0.4</v>
      </c>
      <c r="O1014" s="16"/>
      <c r="P1014" s="17"/>
      <c r="Q1014" s="12"/>
      <c r="R1014" s="13"/>
    </row>
    <row r="1015" spans="1:18" ht="15.75" customHeight="1" x14ac:dyDescent="0.35">
      <c r="A1015" s="1"/>
      <c r="B1015" s="6" t="s">
        <v>14</v>
      </c>
      <c r="C1015" s="6">
        <v>1185732</v>
      </c>
      <c r="D1015" s="7">
        <v>44207</v>
      </c>
      <c r="E1015" s="6" t="s">
        <v>33</v>
      </c>
      <c r="F1015" s="6" t="s">
        <v>55</v>
      </c>
      <c r="G1015" s="6" t="s">
        <v>56</v>
      </c>
      <c r="H1015" s="6" t="s">
        <v>18</v>
      </c>
      <c r="I1015" s="8">
        <v>0.35</v>
      </c>
      <c r="J1015" s="9">
        <v>2250</v>
      </c>
      <c r="K1015" s="10">
        <f t="shared" si="6"/>
        <v>787.5</v>
      </c>
      <c r="L1015" s="10">
        <f t="shared" si="7"/>
        <v>275.625</v>
      </c>
      <c r="M1015" s="11">
        <v>0.35</v>
      </c>
      <c r="O1015" s="16"/>
      <c r="P1015" s="17"/>
      <c r="Q1015" s="12"/>
      <c r="R1015" s="13"/>
    </row>
    <row r="1016" spans="1:18" ht="15.75" customHeight="1" x14ac:dyDescent="0.35">
      <c r="A1016" s="1"/>
      <c r="B1016" s="6" t="s">
        <v>14</v>
      </c>
      <c r="C1016" s="6">
        <v>1185732</v>
      </c>
      <c r="D1016" s="7">
        <v>44207</v>
      </c>
      <c r="E1016" s="6" t="s">
        <v>33</v>
      </c>
      <c r="F1016" s="6" t="s">
        <v>55</v>
      </c>
      <c r="G1016" s="6" t="s">
        <v>56</v>
      </c>
      <c r="H1016" s="6" t="s">
        <v>19</v>
      </c>
      <c r="I1016" s="8">
        <v>0.25</v>
      </c>
      <c r="J1016" s="9">
        <v>2250</v>
      </c>
      <c r="K1016" s="10">
        <f t="shared" si="6"/>
        <v>562.5</v>
      </c>
      <c r="L1016" s="10">
        <f t="shared" si="7"/>
        <v>196.875</v>
      </c>
      <c r="M1016" s="11">
        <v>0.35</v>
      </c>
      <c r="O1016" s="16"/>
      <c r="P1016" s="17"/>
      <c r="Q1016" s="12"/>
      <c r="R1016" s="13"/>
    </row>
    <row r="1017" spans="1:18" ht="15.75" customHeight="1" x14ac:dyDescent="0.35">
      <c r="A1017" s="1"/>
      <c r="B1017" s="6" t="s">
        <v>14</v>
      </c>
      <c r="C1017" s="6">
        <v>1185732</v>
      </c>
      <c r="D1017" s="7">
        <v>44207</v>
      </c>
      <c r="E1017" s="6" t="s">
        <v>33</v>
      </c>
      <c r="F1017" s="6" t="s">
        <v>55</v>
      </c>
      <c r="G1017" s="6" t="s">
        <v>56</v>
      </c>
      <c r="H1017" s="6" t="s">
        <v>20</v>
      </c>
      <c r="I1017" s="8">
        <v>0.30000000000000004</v>
      </c>
      <c r="J1017" s="9">
        <v>750</v>
      </c>
      <c r="K1017" s="10">
        <f t="shared" si="6"/>
        <v>225.00000000000003</v>
      </c>
      <c r="L1017" s="10">
        <f t="shared" si="7"/>
        <v>90.000000000000014</v>
      </c>
      <c r="M1017" s="11">
        <v>0.4</v>
      </c>
      <c r="O1017" s="16"/>
      <c r="P1017" s="17"/>
      <c r="Q1017" s="12"/>
      <c r="R1017" s="13"/>
    </row>
    <row r="1018" spans="1:18" ht="15.75" customHeight="1" x14ac:dyDescent="0.35">
      <c r="A1018" s="1"/>
      <c r="B1018" s="6" t="s">
        <v>14</v>
      </c>
      <c r="C1018" s="6">
        <v>1185732</v>
      </c>
      <c r="D1018" s="7">
        <v>44207</v>
      </c>
      <c r="E1018" s="6" t="s">
        <v>33</v>
      </c>
      <c r="F1018" s="6" t="s">
        <v>55</v>
      </c>
      <c r="G1018" s="6" t="s">
        <v>56</v>
      </c>
      <c r="H1018" s="6" t="s">
        <v>21</v>
      </c>
      <c r="I1018" s="8">
        <v>0.44999999999999996</v>
      </c>
      <c r="J1018" s="9">
        <v>1250</v>
      </c>
      <c r="K1018" s="10">
        <f t="shared" si="6"/>
        <v>562.5</v>
      </c>
      <c r="L1018" s="10">
        <f t="shared" si="7"/>
        <v>196.875</v>
      </c>
      <c r="M1018" s="11">
        <v>0.35</v>
      </c>
      <c r="O1018" s="16"/>
      <c r="P1018" s="17"/>
      <c r="Q1018" s="12"/>
      <c r="R1018" s="13"/>
    </row>
    <row r="1019" spans="1:18" ht="15.75" customHeight="1" x14ac:dyDescent="0.35">
      <c r="A1019" s="1"/>
      <c r="B1019" s="6" t="s">
        <v>14</v>
      </c>
      <c r="C1019" s="6">
        <v>1185732</v>
      </c>
      <c r="D1019" s="7">
        <v>44207</v>
      </c>
      <c r="E1019" s="6" t="s">
        <v>33</v>
      </c>
      <c r="F1019" s="6" t="s">
        <v>55</v>
      </c>
      <c r="G1019" s="6" t="s">
        <v>56</v>
      </c>
      <c r="H1019" s="6" t="s">
        <v>22</v>
      </c>
      <c r="I1019" s="8">
        <v>0.35</v>
      </c>
      <c r="J1019" s="9">
        <v>2250</v>
      </c>
      <c r="K1019" s="10">
        <f t="shared" si="6"/>
        <v>787.5</v>
      </c>
      <c r="L1019" s="10">
        <f t="shared" si="7"/>
        <v>393.75</v>
      </c>
      <c r="M1019" s="11">
        <v>0.5</v>
      </c>
      <c r="O1019" s="16"/>
      <c r="P1019" s="17"/>
      <c r="Q1019" s="12"/>
      <c r="R1019" s="13"/>
    </row>
    <row r="1020" spans="1:18" ht="15.75" customHeight="1" x14ac:dyDescent="0.35">
      <c r="A1020" s="1"/>
      <c r="B1020" s="6" t="s">
        <v>14</v>
      </c>
      <c r="C1020" s="6">
        <v>1185732</v>
      </c>
      <c r="D1020" s="7">
        <v>44238</v>
      </c>
      <c r="E1020" s="6" t="s">
        <v>33</v>
      </c>
      <c r="F1020" s="6" t="s">
        <v>55</v>
      </c>
      <c r="G1020" s="6" t="s">
        <v>56</v>
      </c>
      <c r="H1020" s="6" t="s">
        <v>17</v>
      </c>
      <c r="I1020" s="8">
        <v>0.35</v>
      </c>
      <c r="J1020" s="9">
        <v>4750</v>
      </c>
      <c r="K1020" s="10">
        <f t="shared" si="6"/>
        <v>1662.5</v>
      </c>
      <c r="L1020" s="10">
        <f t="shared" si="7"/>
        <v>665</v>
      </c>
      <c r="M1020" s="11">
        <v>0.4</v>
      </c>
      <c r="O1020" s="16"/>
      <c r="P1020" s="17"/>
      <c r="Q1020" s="12"/>
      <c r="R1020" s="13"/>
    </row>
    <row r="1021" spans="1:18" ht="15.75" customHeight="1" x14ac:dyDescent="0.35">
      <c r="A1021" s="1"/>
      <c r="B1021" s="6" t="s">
        <v>14</v>
      </c>
      <c r="C1021" s="6">
        <v>1185732</v>
      </c>
      <c r="D1021" s="7">
        <v>44238</v>
      </c>
      <c r="E1021" s="6" t="s">
        <v>33</v>
      </c>
      <c r="F1021" s="6" t="s">
        <v>55</v>
      </c>
      <c r="G1021" s="6" t="s">
        <v>56</v>
      </c>
      <c r="H1021" s="6" t="s">
        <v>18</v>
      </c>
      <c r="I1021" s="8">
        <v>0.35</v>
      </c>
      <c r="J1021" s="9">
        <v>1250</v>
      </c>
      <c r="K1021" s="10">
        <f t="shared" si="6"/>
        <v>437.5</v>
      </c>
      <c r="L1021" s="10">
        <f t="shared" si="7"/>
        <v>153.125</v>
      </c>
      <c r="M1021" s="11">
        <v>0.35</v>
      </c>
      <c r="O1021" s="16"/>
      <c r="P1021" s="17"/>
      <c r="Q1021" s="12"/>
      <c r="R1021" s="13"/>
    </row>
    <row r="1022" spans="1:18" ht="15.75" customHeight="1" x14ac:dyDescent="0.35">
      <c r="A1022" s="1"/>
      <c r="B1022" s="6" t="s">
        <v>14</v>
      </c>
      <c r="C1022" s="6">
        <v>1185732</v>
      </c>
      <c r="D1022" s="7">
        <v>44238</v>
      </c>
      <c r="E1022" s="6" t="s">
        <v>33</v>
      </c>
      <c r="F1022" s="6" t="s">
        <v>55</v>
      </c>
      <c r="G1022" s="6" t="s">
        <v>56</v>
      </c>
      <c r="H1022" s="6" t="s">
        <v>19</v>
      </c>
      <c r="I1022" s="8">
        <v>0.25</v>
      </c>
      <c r="J1022" s="9">
        <v>1750</v>
      </c>
      <c r="K1022" s="10">
        <f t="shared" si="6"/>
        <v>437.5</v>
      </c>
      <c r="L1022" s="10">
        <f t="shared" si="7"/>
        <v>153.125</v>
      </c>
      <c r="M1022" s="11">
        <v>0.35</v>
      </c>
      <c r="O1022" s="16"/>
      <c r="P1022" s="17"/>
      <c r="Q1022" s="12"/>
      <c r="R1022" s="13"/>
    </row>
    <row r="1023" spans="1:18" ht="15.75" customHeight="1" x14ac:dyDescent="0.35">
      <c r="A1023" s="1"/>
      <c r="B1023" s="6" t="s">
        <v>14</v>
      </c>
      <c r="C1023" s="6">
        <v>1185732</v>
      </c>
      <c r="D1023" s="7">
        <v>44238</v>
      </c>
      <c r="E1023" s="6" t="s">
        <v>33</v>
      </c>
      <c r="F1023" s="6" t="s">
        <v>55</v>
      </c>
      <c r="G1023" s="6" t="s">
        <v>56</v>
      </c>
      <c r="H1023" s="6" t="s">
        <v>20</v>
      </c>
      <c r="I1023" s="8">
        <v>0.30000000000000004</v>
      </c>
      <c r="J1023" s="9">
        <v>500</v>
      </c>
      <c r="K1023" s="10">
        <f t="shared" si="6"/>
        <v>150.00000000000003</v>
      </c>
      <c r="L1023" s="10">
        <f t="shared" si="7"/>
        <v>60.000000000000014</v>
      </c>
      <c r="M1023" s="11">
        <v>0.4</v>
      </c>
      <c r="O1023" s="16"/>
      <c r="P1023" s="17"/>
      <c r="Q1023" s="12"/>
      <c r="R1023" s="13"/>
    </row>
    <row r="1024" spans="1:18" ht="15.75" customHeight="1" x14ac:dyDescent="0.35">
      <c r="A1024" s="1"/>
      <c r="B1024" s="6" t="s">
        <v>14</v>
      </c>
      <c r="C1024" s="6">
        <v>1185732</v>
      </c>
      <c r="D1024" s="7">
        <v>44238</v>
      </c>
      <c r="E1024" s="6" t="s">
        <v>33</v>
      </c>
      <c r="F1024" s="6" t="s">
        <v>55</v>
      </c>
      <c r="G1024" s="6" t="s">
        <v>56</v>
      </c>
      <c r="H1024" s="6" t="s">
        <v>21</v>
      </c>
      <c r="I1024" s="8">
        <v>0.44999999999999996</v>
      </c>
      <c r="J1024" s="9">
        <v>1250</v>
      </c>
      <c r="K1024" s="10">
        <f t="shared" si="6"/>
        <v>562.5</v>
      </c>
      <c r="L1024" s="10">
        <f t="shared" si="7"/>
        <v>196.875</v>
      </c>
      <c r="M1024" s="11">
        <v>0.35</v>
      </c>
      <c r="O1024" s="16"/>
      <c r="P1024" s="17"/>
      <c r="Q1024" s="12"/>
      <c r="R1024" s="13"/>
    </row>
    <row r="1025" spans="1:18" ht="15.75" customHeight="1" x14ac:dyDescent="0.35">
      <c r="A1025" s="1"/>
      <c r="B1025" s="6" t="s">
        <v>14</v>
      </c>
      <c r="C1025" s="6">
        <v>1185732</v>
      </c>
      <c r="D1025" s="7">
        <v>44238</v>
      </c>
      <c r="E1025" s="6" t="s">
        <v>33</v>
      </c>
      <c r="F1025" s="6" t="s">
        <v>55</v>
      </c>
      <c r="G1025" s="6" t="s">
        <v>56</v>
      </c>
      <c r="H1025" s="6" t="s">
        <v>22</v>
      </c>
      <c r="I1025" s="8">
        <v>0.35</v>
      </c>
      <c r="J1025" s="9">
        <v>2000</v>
      </c>
      <c r="K1025" s="10">
        <f t="shared" si="6"/>
        <v>700</v>
      </c>
      <c r="L1025" s="10">
        <f t="shared" si="7"/>
        <v>350</v>
      </c>
      <c r="M1025" s="11">
        <v>0.5</v>
      </c>
      <c r="O1025" s="16"/>
      <c r="P1025" s="17"/>
      <c r="Q1025" s="12"/>
      <c r="R1025" s="13"/>
    </row>
    <row r="1026" spans="1:18" ht="15.75" customHeight="1" x14ac:dyDescent="0.35">
      <c r="A1026" s="1"/>
      <c r="B1026" s="6" t="s">
        <v>14</v>
      </c>
      <c r="C1026" s="6">
        <v>1185732</v>
      </c>
      <c r="D1026" s="7">
        <v>44265</v>
      </c>
      <c r="E1026" s="6" t="s">
        <v>33</v>
      </c>
      <c r="F1026" s="6" t="s">
        <v>55</v>
      </c>
      <c r="G1026" s="6" t="s">
        <v>56</v>
      </c>
      <c r="H1026" s="6" t="s">
        <v>17</v>
      </c>
      <c r="I1026" s="8">
        <v>0.4</v>
      </c>
      <c r="J1026" s="9">
        <v>4200</v>
      </c>
      <c r="K1026" s="10">
        <f t="shared" ref="K1026:K1280" si="8">I1026*J1026</f>
        <v>1680</v>
      </c>
      <c r="L1026" s="10">
        <f t="shared" ref="L1026:L1280" si="9">K1026*M1026</f>
        <v>672</v>
      </c>
      <c r="M1026" s="11">
        <v>0.4</v>
      </c>
      <c r="O1026" s="16"/>
      <c r="P1026" s="17"/>
      <c r="Q1026" s="12"/>
      <c r="R1026" s="13"/>
    </row>
    <row r="1027" spans="1:18" ht="15.75" customHeight="1" x14ac:dyDescent="0.35">
      <c r="A1027" s="1"/>
      <c r="B1027" s="6" t="s">
        <v>14</v>
      </c>
      <c r="C1027" s="6">
        <v>1185732</v>
      </c>
      <c r="D1027" s="7">
        <v>44265</v>
      </c>
      <c r="E1027" s="6" t="s">
        <v>33</v>
      </c>
      <c r="F1027" s="6" t="s">
        <v>55</v>
      </c>
      <c r="G1027" s="6" t="s">
        <v>56</v>
      </c>
      <c r="H1027" s="6" t="s">
        <v>18</v>
      </c>
      <c r="I1027" s="8">
        <v>0.4</v>
      </c>
      <c r="J1027" s="9">
        <v>1000</v>
      </c>
      <c r="K1027" s="10">
        <f t="shared" si="8"/>
        <v>400</v>
      </c>
      <c r="L1027" s="10">
        <f t="shared" si="9"/>
        <v>140</v>
      </c>
      <c r="M1027" s="11">
        <v>0.35</v>
      </c>
      <c r="O1027" s="16"/>
      <c r="P1027" s="17"/>
      <c r="Q1027" s="12"/>
      <c r="R1027" s="13"/>
    </row>
    <row r="1028" spans="1:18" ht="15.75" customHeight="1" x14ac:dyDescent="0.35">
      <c r="A1028" s="1"/>
      <c r="B1028" s="6" t="s">
        <v>14</v>
      </c>
      <c r="C1028" s="6">
        <v>1185732</v>
      </c>
      <c r="D1028" s="7">
        <v>44265</v>
      </c>
      <c r="E1028" s="6" t="s">
        <v>33</v>
      </c>
      <c r="F1028" s="6" t="s">
        <v>55</v>
      </c>
      <c r="G1028" s="6" t="s">
        <v>56</v>
      </c>
      <c r="H1028" s="6" t="s">
        <v>19</v>
      </c>
      <c r="I1028" s="8">
        <v>0.30000000000000004</v>
      </c>
      <c r="J1028" s="9">
        <v>1500</v>
      </c>
      <c r="K1028" s="10">
        <f t="shared" si="8"/>
        <v>450.00000000000006</v>
      </c>
      <c r="L1028" s="10">
        <f t="shared" si="9"/>
        <v>157.5</v>
      </c>
      <c r="M1028" s="11">
        <v>0.35</v>
      </c>
      <c r="O1028" s="16"/>
      <c r="P1028" s="17"/>
      <c r="Q1028" s="12"/>
      <c r="R1028" s="13"/>
    </row>
    <row r="1029" spans="1:18" ht="15.75" customHeight="1" x14ac:dyDescent="0.35">
      <c r="A1029" s="1"/>
      <c r="B1029" s="6" t="s">
        <v>14</v>
      </c>
      <c r="C1029" s="6">
        <v>1185732</v>
      </c>
      <c r="D1029" s="7">
        <v>44265</v>
      </c>
      <c r="E1029" s="6" t="s">
        <v>33</v>
      </c>
      <c r="F1029" s="6" t="s">
        <v>55</v>
      </c>
      <c r="G1029" s="6" t="s">
        <v>56</v>
      </c>
      <c r="H1029" s="6" t="s">
        <v>20</v>
      </c>
      <c r="I1029" s="8">
        <v>0.35</v>
      </c>
      <c r="J1029" s="9">
        <v>0</v>
      </c>
      <c r="K1029" s="10">
        <f t="shared" si="8"/>
        <v>0</v>
      </c>
      <c r="L1029" s="10">
        <f t="shared" si="9"/>
        <v>0</v>
      </c>
      <c r="M1029" s="11">
        <v>0.4</v>
      </c>
      <c r="O1029" s="16"/>
      <c r="P1029" s="17"/>
      <c r="Q1029" s="12"/>
      <c r="R1029" s="13"/>
    </row>
    <row r="1030" spans="1:18" ht="15.75" customHeight="1" x14ac:dyDescent="0.35">
      <c r="A1030" s="1"/>
      <c r="B1030" s="6" t="s">
        <v>14</v>
      </c>
      <c r="C1030" s="6">
        <v>1185732</v>
      </c>
      <c r="D1030" s="7">
        <v>44265</v>
      </c>
      <c r="E1030" s="6" t="s">
        <v>33</v>
      </c>
      <c r="F1030" s="6" t="s">
        <v>55</v>
      </c>
      <c r="G1030" s="6" t="s">
        <v>56</v>
      </c>
      <c r="H1030" s="6" t="s">
        <v>21</v>
      </c>
      <c r="I1030" s="8">
        <v>0.5</v>
      </c>
      <c r="J1030" s="9">
        <v>500</v>
      </c>
      <c r="K1030" s="10">
        <f t="shared" si="8"/>
        <v>250</v>
      </c>
      <c r="L1030" s="10">
        <f t="shared" si="9"/>
        <v>87.5</v>
      </c>
      <c r="M1030" s="11">
        <v>0.35</v>
      </c>
      <c r="O1030" s="16"/>
      <c r="P1030" s="17"/>
      <c r="Q1030" s="12"/>
      <c r="R1030" s="13"/>
    </row>
    <row r="1031" spans="1:18" ht="15.75" customHeight="1" x14ac:dyDescent="0.35">
      <c r="A1031" s="1"/>
      <c r="B1031" s="6" t="s">
        <v>14</v>
      </c>
      <c r="C1031" s="6">
        <v>1185732</v>
      </c>
      <c r="D1031" s="7">
        <v>44265</v>
      </c>
      <c r="E1031" s="6" t="s">
        <v>33</v>
      </c>
      <c r="F1031" s="6" t="s">
        <v>55</v>
      </c>
      <c r="G1031" s="6" t="s">
        <v>56</v>
      </c>
      <c r="H1031" s="6" t="s">
        <v>22</v>
      </c>
      <c r="I1031" s="8">
        <v>0.4</v>
      </c>
      <c r="J1031" s="9">
        <v>1500</v>
      </c>
      <c r="K1031" s="10">
        <f t="shared" si="8"/>
        <v>600</v>
      </c>
      <c r="L1031" s="10">
        <f t="shared" si="9"/>
        <v>300</v>
      </c>
      <c r="M1031" s="11">
        <v>0.5</v>
      </c>
      <c r="O1031" s="16"/>
      <c r="P1031" s="17"/>
      <c r="Q1031" s="12"/>
      <c r="R1031" s="13"/>
    </row>
    <row r="1032" spans="1:18" ht="15.75" customHeight="1" x14ac:dyDescent="0.35">
      <c r="A1032" s="1"/>
      <c r="B1032" s="6" t="s">
        <v>14</v>
      </c>
      <c r="C1032" s="6">
        <v>1185732</v>
      </c>
      <c r="D1032" s="7">
        <v>44297</v>
      </c>
      <c r="E1032" s="6" t="s">
        <v>33</v>
      </c>
      <c r="F1032" s="6" t="s">
        <v>55</v>
      </c>
      <c r="G1032" s="6" t="s">
        <v>56</v>
      </c>
      <c r="H1032" s="6" t="s">
        <v>17</v>
      </c>
      <c r="I1032" s="8">
        <v>0.4</v>
      </c>
      <c r="J1032" s="9">
        <v>3750</v>
      </c>
      <c r="K1032" s="10">
        <f t="shared" si="8"/>
        <v>1500</v>
      </c>
      <c r="L1032" s="10">
        <f t="shared" si="9"/>
        <v>600</v>
      </c>
      <c r="M1032" s="11">
        <v>0.4</v>
      </c>
      <c r="O1032" s="16"/>
      <c r="P1032" s="17"/>
      <c r="Q1032" s="12"/>
      <c r="R1032" s="13"/>
    </row>
    <row r="1033" spans="1:18" ht="15.75" customHeight="1" x14ac:dyDescent="0.35">
      <c r="A1033" s="1"/>
      <c r="B1033" s="6" t="s">
        <v>14</v>
      </c>
      <c r="C1033" s="6">
        <v>1185732</v>
      </c>
      <c r="D1033" s="7">
        <v>44297</v>
      </c>
      <c r="E1033" s="6" t="s">
        <v>33</v>
      </c>
      <c r="F1033" s="6" t="s">
        <v>55</v>
      </c>
      <c r="G1033" s="6" t="s">
        <v>56</v>
      </c>
      <c r="H1033" s="6" t="s">
        <v>18</v>
      </c>
      <c r="I1033" s="8">
        <v>0.35000000000000003</v>
      </c>
      <c r="J1033" s="9">
        <v>750</v>
      </c>
      <c r="K1033" s="10">
        <f t="shared" si="8"/>
        <v>262.5</v>
      </c>
      <c r="L1033" s="10">
        <f t="shared" si="9"/>
        <v>91.875</v>
      </c>
      <c r="M1033" s="11">
        <v>0.35</v>
      </c>
      <c r="O1033" s="16"/>
      <c r="P1033" s="17"/>
      <c r="Q1033" s="12"/>
      <c r="R1033" s="13"/>
    </row>
    <row r="1034" spans="1:18" ht="15.75" customHeight="1" x14ac:dyDescent="0.35">
      <c r="A1034" s="1"/>
      <c r="B1034" s="6" t="s">
        <v>14</v>
      </c>
      <c r="C1034" s="6">
        <v>1185732</v>
      </c>
      <c r="D1034" s="7">
        <v>44297</v>
      </c>
      <c r="E1034" s="6" t="s">
        <v>33</v>
      </c>
      <c r="F1034" s="6" t="s">
        <v>55</v>
      </c>
      <c r="G1034" s="6" t="s">
        <v>56</v>
      </c>
      <c r="H1034" s="6" t="s">
        <v>19</v>
      </c>
      <c r="I1034" s="8">
        <v>0.25000000000000006</v>
      </c>
      <c r="J1034" s="9">
        <v>750</v>
      </c>
      <c r="K1034" s="10">
        <f t="shared" si="8"/>
        <v>187.50000000000003</v>
      </c>
      <c r="L1034" s="10">
        <f t="shared" si="9"/>
        <v>65.625</v>
      </c>
      <c r="M1034" s="11">
        <v>0.35</v>
      </c>
      <c r="O1034" s="16"/>
      <c r="P1034" s="17"/>
      <c r="Q1034" s="12"/>
      <c r="R1034" s="13"/>
    </row>
    <row r="1035" spans="1:18" ht="15.75" customHeight="1" x14ac:dyDescent="0.35">
      <c r="A1035" s="1"/>
      <c r="B1035" s="6" t="s">
        <v>14</v>
      </c>
      <c r="C1035" s="6">
        <v>1185732</v>
      </c>
      <c r="D1035" s="7">
        <v>44297</v>
      </c>
      <c r="E1035" s="6" t="s">
        <v>33</v>
      </c>
      <c r="F1035" s="6" t="s">
        <v>55</v>
      </c>
      <c r="G1035" s="6" t="s">
        <v>56</v>
      </c>
      <c r="H1035" s="6" t="s">
        <v>20</v>
      </c>
      <c r="I1035" s="8">
        <v>0.3</v>
      </c>
      <c r="J1035" s="9">
        <v>0</v>
      </c>
      <c r="K1035" s="10">
        <f t="shared" si="8"/>
        <v>0</v>
      </c>
      <c r="L1035" s="10">
        <f t="shared" si="9"/>
        <v>0</v>
      </c>
      <c r="M1035" s="11">
        <v>0.4</v>
      </c>
      <c r="O1035" s="16"/>
      <c r="P1035" s="17"/>
      <c r="Q1035" s="12"/>
      <c r="R1035" s="13"/>
    </row>
    <row r="1036" spans="1:18" ht="15.75" customHeight="1" x14ac:dyDescent="0.35">
      <c r="A1036" s="1"/>
      <c r="B1036" s="6" t="s">
        <v>14</v>
      </c>
      <c r="C1036" s="6">
        <v>1185732</v>
      </c>
      <c r="D1036" s="7">
        <v>44297</v>
      </c>
      <c r="E1036" s="6" t="s">
        <v>33</v>
      </c>
      <c r="F1036" s="6" t="s">
        <v>55</v>
      </c>
      <c r="G1036" s="6" t="s">
        <v>56</v>
      </c>
      <c r="H1036" s="6" t="s">
        <v>21</v>
      </c>
      <c r="I1036" s="8">
        <v>0.45</v>
      </c>
      <c r="J1036" s="9">
        <v>250</v>
      </c>
      <c r="K1036" s="10">
        <f t="shared" si="8"/>
        <v>112.5</v>
      </c>
      <c r="L1036" s="10">
        <f t="shared" si="9"/>
        <v>39.375</v>
      </c>
      <c r="M1036" s="11">
        <v>0.35</v>
      </c>
      <c r="O1036" s="16"/>
      <c r="P1036" s="17"/>
      <c r="Q1036" s="12"/>
      <c r="R1036" s="13"/>
    </row>
    <row r="1037" spans="1:18" ht="15.75" customHeight="1" x14ac:dyDescent="0.35">
      <c r="A1037" s="1"/>
      <c r="B1037" s="6" t="s">
        <v>14</v>
      </c>
      <c r="C1037" s="6">
        <v>1185732</v>
      </c>
      <c r="D1037" s="7">
        <v>44297</v>
      </c>
      <c r="E1037" s="6" t="s">
        <v>33</v>
      </c>
      <c r="F1037" s="6" t="s">
        <v>55</v>
      </c>
      <c r="G1037" s="6" t="s">
        <v>56</v>
      </c>
      <c r="H1037" s="6" t="s">
        <v>22</v>
      </c>
      <c r="I1037" s="8">
        <v>0.35000000000000003</v>
      </c>
      <c r="J1037" s="9">
        <v>1500</v>
      </c>
      <c r="K1037" s="10">
        <f t="shared" si="8"/>
        <v>525</v>
      </c>
      <c r="L1037" s="10">
        <f t="shared" si="9"/>
        <v>262.5</v>
      </c>
      <c r="M1037" s="11">
        <v>0.5</v>
      </c>
      <c r="O1037" s="16"/>
      <c r="P1037" s="17"/>
      <c r="Q1037" s="12"/>
      <c r="R1037" s="13"/>
    </row>
    <row r="1038" spans="1:18" ht="15.75" customHeight="1" x14ac:dyDescent="0.35">
      <c r="A1038" s="1"/>
      <c r="B1038" s="6" t="s">
        <v>14</v>
      </c>
      <c r="C1038" s="6">
        <v>1185732</v>
      </c>
      <c r="D1038" s="7">
        <v>44328</v>
      </c>
      <c r="E1038" s="6" t="s">
        <v>33</v>
      </c>
      <c r="F1038" s="6" t="s">
        <v>55</v>
      </c>
      <c r="G1038" s="6" t="s">
        <v>56</v>
      </c>
      <c r="H1038" s="6" t="s">
        <v>17</v>
      </c>
      <c r="I1038" s="8">
        <v>0.45</v>
      </c>
      <c r="J1038" s="9">
        <v>4200</v>
      </c>
      <c r="K1038" s="10">
        <f t="shared" si="8"/>
        <v>1890</v>
      </c>
      <c r="L1038" s="10">
        <f t="shared" si="9"/>
        <v>756</v>
      </c>
      <c r="M1038" s="11">
        <v>0.4</v>
      </c>
      <c r="O1038" s="16"/>
      <c r="P1038" s="17"/>
      <c r="Q1038" s="12"/>
      <c r="R1038" s="13"/>
    </row>
    <row r="1039" spans="1:18" ht="15.75" customHeight="1" x14ac:dyDescent="0.35">
      <c r="A1039" s="1"/>
      <c r="B1039" s="6" t="s">
        <v>14</v>
      </c>
      <c r="C1039" s="6">
        <v>1185732</v>
      </c>
      <c r="D1039" s="7">
        <v>44328</v>
      </c>
      <c r="E1039" s="6" t="s">
        <v>33</v>
      </c>
      <c r="F1039" s="6" t="s">
        <v>55</v>
      </c>
      <c r="G1039" s="6" t="s">
        <v>56</v>
      </c>
      <c r="H1039" s="6" t="s">
        <v>18</v>
      </c>
      <c r="I1039" s="8">
        <v>0.40000000000000008</v>
      </c>
      <c r="J1039" s="9">
        <v>1250</v>
      </c>
      <c r="K1039" s="10">
        <f t="shared" si="8"/>
        <v>500.00000000000011</v>
      </c>
      <c r="L1039" s="10">
        <f t="shared" si="9"/>
        <v>175.00000000000003</v>
      </c>
      <c r="M1039" s="11">
        <v>0.35</v>
      </c>
      <c r="O1039" s="16"/>
      <c r="P1039" s="17"/>
      <c r="Q1039" s="12"/>
      <c r="R1039" s="13"/>
    </row>
    <row r="1040" spans="1:18" ht="15.75" customHeight="1" x14ac:dyDescent="0.35">
      <c r="A1040" s="1"/>
      <c r="B1040" s="6" t="s">
        <v>14</v>
      </c>
      <c r="C1040" s="6">
        <v>1185732</v>
      </c>
      <c r="D1040" s="7">
        <v>44328</v>
      </c>
      <c r="E1040" s="6" t="s">
        <v>33</v>
      </c>
      <c r="F1040" s="6" t="s">
        <v>55</v>
      </c>
      <c r="G1040" s="6" t="s">
        <v>56</v>
      </c>
      <c r="H1040" s="6" t="s">
        <v>19</v>
      </c>
      <c r="I1040" s="8">
        <v>0.35000000000000003</v>
      </c>
      <c r="J1040" s="9">
        <v>1000</v>
      </c>
      <c r="K1040" s="10">
        <f t="shared" si="8"/>
        <v>350.00000000000006</v>
      </c>
      <c r="L1040" s="10">
        <f t="shared" si="9"/>
        <v>122.50000000000001</v>
      </c>
      <c r="M1040" s="11">
        <v>0.35</v>
      </c>
      <c r="O1040" s="16"/>
      <c r="P1040" s="17"/>
      <c r="Q1040" s="12"/>
      <c r="R1040" s="13"/>
    </row>
    <row r="1041" spans="1:18" ht="15.75" customHeight="1" x14ac:dyDescent="0.35">
      <c r="A1041" s="1"/>
      <c r="B1041" s="6" t="s">
        <v>14</v>
      </c>
      <c r="C1041" s="6">
        <v>1185732</v>
      </c>
      <c r="D1041" s="7">
        <v>44328</v>
      </c>
      <c r="E1041" s="6" t="s">
        <v>33</v>
      </c>
      <c r="F1041" s="6" t="s">
        <v>55</v>
      </c>
      <c r="G1041" s="6" t="s">
        <v>56</v>
      </c>
      <c r="H1041" s="6" t="s">
        <v>20</v>
      </c>
      <c r="I1041" s="8">
        <v>0.35000000000000003</v>
      </c>
      <c r="J1041" s="9">
        <v>250</v>
      </c>
      <c r="K1041" s="10">
        <f t="shared" si="8"/>
        <v>87.500000000000014</v>
      </c>
      <c r="L1041" s="10">
        <f t="shared" si="9"/>
        <v>35.000000000000007</v>
      </c>
      <c r="M1041" s="11">
        <v>0.4</v>
      </c>
      <c r="O1041" s="16"/>
      <c r="P1041" s="17"/>
      <c r="Q1041" s="12"/>
      <c r="R1041" s="13"/>
    </row>
    <row r="1042" spans="1:18" ht="15.75" customHeight="1" x14ac:dyDescent="0.35">
      <c r="A1042" s="1"/>
      <c r="B1042" s="6" t="s">
        <v>14</v>
      </c>
      <c r="C1042" s="6">
        <v>1185732</v>
      </c>
      <c r="D1042" s="7">
        <v>44328</v>
      </c>
      <c r="E1042" s="6" t="s">
        <v>33</v>
      </c>
      <c r="F1042" s="6" t="s">
        <v>55</v>
      </c>
      <c r="G1042" s="6" t="s">
        <v>56</v>
      </c>
      <c r="H1042" s="6" t="s">
        <v>21</v>
      </c>
      <c r="I1042" s="8">
        <v>0.49999999999999994</v>
      </c>
      <c r="J1042" s="9">
        <v>500</v>
      </c>
      <c r="K1042" s="10">
        <f t="shared" si="8"/>
        <v>249.99999999999997</v>
      </c>
      <c r="L1042" s="10">
        <f t="shared" si="9"/>
        <v>87.499999999999986</v>
      </c>
      <c r="M1042" s="11">
        <v>0.35</v>
      </c>
      <c r="O1042" s="16"/>
      <c r="P1042" s="17"/>
      <c r="Q1042" s="12"/>
      <c r="R1042" s="13"/>
    </row>
    <row r="1043" spans="1:18" ht="15.75" customHeight="1" x14ac:dyDescent="0.35">
      <c r="A1043" s="1"/>
      <c r="B1043" s="6" t="s">
        <v>14</v>
      </c>
      <c r="C1043" s="6">
        <v>1185732</v>
      </c>
      <c r="D1043" s="7">
        <v>44328</v>
      </c>
      <c r="E1043" s="6" t="s">
        <v>33</v>
      </c>
      <c r="F1043" s="6" t="s">
        <v>55</v>
      </c>
      <c r="G1043" s="6" t="s">
        <v>56</v>
      </c>
      <c r="H1043" s="6" t="s">
        <v>22</v>
      </c>
      <c r="I1043" s="8">
        <v>0.54999999999999993</v>
      </c>
      <c r="J1043" s="9">
        <v>1500</v>
      </c>
      <c r="K1043" s="10">
        <f t="shared" si="8"/>
        <v>824.99999999999989</v>
      </c>
      <c r="L1043" s="10">
        <f t="shared" si="9"/>
        <v>412.49999999999994</v>
      </c>
      <c r="M1043" s="11">
        <v>0.5</v>
      </c>
      <c r="O1043" s="16"/>
      <c r="P1043" s="17"/>
      <c r="Q1043" s="12"/>
      <c r="R1043" s="13"/>
    </row>
    <row r="1044" spans="1:18" ht="15.75" customHeight="1" x14ac:dyDescent="0.35">
      <c r="A1044" s="1"/>
      <c r="B1044" s="6" t="s">
        <v>14</v>
      </c>
      <c r="C1044" s="6">
        <v>1185732</v>
      </c>
      <c r="D1044" s="7">
        <v>44358</v>
      </c>
      <c r="E1044" s="6" t="s">
        <v>33</v>
      </c>
      <c r="F1044" s="6" t="s">
        <v>55</v>
      </c>
      <c r="G1044" s="6" t="s">
        <v>56</v>
      </c>
      <c r="H1044" s="6" t="s">
        <v>17</v>
      </c>
      <c r="I1044" s="8">
        <v>0.4</v>
      </c>
      <c r="J1044" s="9">
        <v>4000</v>
      </c>
      <c r="K1044" s="10">
        <f t="shared" si="8"/>
        <v>1600</v>
      </c>
      <c r="L1044" s="10">
        <f t="shared" si="9"/>
        <v>640</v>
      </c>
      <c r="M1044" s="11">
        <v>0.4</v>
      </c>
      <c r="O1044" s="16"/>
      <c r="P1044" s="17"/>
      <c r="Q1044" s="12"/>
      <c r="R1044" s="13"/>
    </row>
    <row r="1045" spans="1:18" ht="15.75" customHeight="1" x14ac:dyDescent="0.35">
      <c r="A1045" s="1"/>
      <c r="B1045" s="6" t="s">
        <v>14</v>
      </c>
      <c r="C1045" s="6">
        <v>1185732</v>
      </c>
      <c r="D1045" s="7">
        <v>44358</v>
      </c>
      <c r="E1045" s="6" t="s">
        <v>33</v>
      </c>
      <c r="F1045" s="6" t="s">
        <v>55</v>
      </c>
      <c r="G1045" s="6" t="s">
        <v>56</v>
      </c>
      <c r="H1045" s="6" t="s">
        <v>18</v>
      </c>
      <c r="I1045" s="8">
        <v>0.35000000000000009</v>
      </c>
      <c r="J1045" s="9">
        <v>1500</v>
      </c>
      <c r="K1045" s="10">
        <f t="shared" si="8"/>
        <v>525.00000000000011</v>
      </c>
      <c r="L1045" s="10">
        <f t="shared" si="9"/>
        <v>183.75000000000003</v>
      </c>
      <c r="M1045" s="11">
        <v>0.35</v>
      </c>
      <c r="O1045" s="16"/>
      <c r="P1045" s="17"/>
      <c r="Q1045" s="12"/>
      <c r="R1045" s="13"/>
    </row>
    <row r="1046" spans="1:18" ht="15.75" customHeight="1" x14ac:dyDescent="0.35">
      <c r="A1046" s="1"/>
      <c r="B1046" s="6" t="s">
        <v>14</v>
      </c>
      <c r="C1046" s="6">
        <v>1185732</v>
      </c>
      <c r="D1046" s="7">
        <v>44358</v>
      </c>
      <c r="E1046" s="6" t="s">
        <v>33</v>
      </c>
      <c r="F1046" s="6" t="s">
        <v>55</v>
      </c>
      <c r="G1046" s="6" t="s">
        <v>56</v>
      </c>
      <c r="H1046" s="6" t="s">
        <v>19</v>
      </c>
      <c r="I1046" s="8">
        <v>0.30000000000000004</v>
      </c>
      <c r="J1046" s="9">
        <v>1750</v>
      </c>
      <c r="K1046" s="10">
        <f t="shared" si="8"/>
        <v>525.00000000000011</v>
      </c>
      <c r="L1046" s="10">
        <f t="shared" si="9"/>
        <v>183.75000000000003</v>
      </c>
      <c r="M1046" s="11">
        <v>0.35</v>
      </c>
      <c r="O1046" s="16"/>
      <c r="P1046" s="17"/>
      <c r="Q1046" s="12"/>
      <c r="R1046" s="13"/>
    </row>
    <row r="1047" spans="1:18" ht="15.75" customHeight="1" x14ac:dyDescent="0.35">
      <c r="A1047" s="1"/>
      <c r="B1047" s="6" t="s">
        <v>14</v>
      </c>
      <c r="C1047" s="6">
        <v>1185732</v>
      </c>
      <c r="D1047" s="7">
        <v>44358</v>
      </c>
      <c r="E1047" s="6" t="s">
        <v>33</v>
      </c>
      <c r="F1047" s="6" t="s">
        <v>55</v>
      </c>
      <c r="G1047" s="6" t="s">
        <v>56</v>
      </c>
      <c r="H1047" s="6" t="s">
        <v>20</v>
      </c>
      <c r="I1047" s="8">
        <v>0.30000000000000004</v>
      </c>
      <c r="J1047" s="9">
        <v>1500</v>
      </c>
      <c r="K1047" s="10">
        <f t="shared" si="8"/>
        <v>450.00000000000006</v>
      </c>
      <c r="L1047" s="10">
        <f t="shared" si="9"/>
        <v>180.00000000000003</v>
      </c>
      <c r="M1047" s="11">
        <v>0.4</v>
      </c>
      <c r="O1047" s="16"/>
      <c r="P1047" s="17"/>
      <c r="Q1047" s="12"/>
      <c r="R1047" s="13"/>
    </row>
    <row r="1048" spans="1:18" ht="15.75" customHeight="1" x14ac:dyDescent="0.35">
      <c r="A1048" s="1"/>
      <c r="B1048" s="6" t="s">
        <v>14</v>
      </c>
      <c r="C1048" s="6">
        <v>1185732</v>
      </c>
      <c r="D1048" s="7">
        <v>44358</v>
      </c>
      <c r="E1048" s="6" t="s">
        <v>33</v>
      </c>
      <c r="F1048" s="6" t="s">
        <v>55</v>
      </c>
      <c r="G1048" s="6" t="s">
        <v>56</v>
      </c>
      <c r="H1048" s="6" t="s">
        <v>21</v>
      </c>
      <c r="I1048" s="8">
        <v>0.45</v>
      </c>
      <c r="J1048" s="9">
        <v>1500</v>
      </c>
      <c r="K1048" s="10">
        <f t="shared" si="8"/>
        <v>675</v>
      </c>
      <c r="L1048" s="10">
        <f t="shared" si="9"/>
        <v>236.24999999999997</v>
      </c>
      <c r="M1048" s="11">
        <v>0.35</v>
      </c>
      <c r="O1048" s="16"/>
      <c r="P1048" s="17"/>
      <c r="Q1048" s="12"/>
      <c r="R1048" s="13"/>
    </row>
    <row r="1049" spans="1:18" ht="15.75" customHeight="1" x14ac:dyDescent="0.35">
      <c r="A1049" s="1"/>
      <c r="B1049" s="6" t="s">
        <v>14</v>
      </c>
      <c r="C1049" s="6">
        <v>1185732</v>
      </c>
      <c r="D1049" s="7">
        <v>44358</v>
      </c>
      <c r="E1049" s="6" t="s">
        <v>33</v>
      </c>
      <c r="F1049" s="6" t="s">
        <v>55</v>
      </c>
      <c r="G1049" s="6" t="s">
        <v>56</v>
      </c>
      <c r="H1049" s="6" t="s">
        <v>22</v>
      </c>
      <c r="I1049" s="8">
        <v>0.5</v>
      </c>
      <c r="J1049" s="9">
        <v>3250</v>
      </c>
      <c r="K1049" s="10">
        <f t="shared" si="8"/>
        <v>1625</v>
      </c>
      <c r="L1049" s="10">
        <f t="shared" si="9"/>
        <v>812.5</v>
      </c>
      <c r="M1049" s="11">
        <v>0.5</v>
      </c>
      <c r="O1049" s="16"/>
      <c r="P1049" s="17"/>
      <c r="Q1049" s="12"/>
      <c r="R1049" s="13"/>
    </row>
    <row r="1050" spans="1:18" ht="15.75" customHeight="1" x14ac:dyDescent="0.35">
      <c r="A1050" s="1"/>
      <c r="B1050" s="6" t="s">
        <v>14</v>
      </c>
      <c r="C1050" s="6">
        <v>1185732</v>
      </c>
      <c r="D1050" s="7">
        <v>44387</v>
      </c>
      <c r="E1050" s="6" t="s">
        <v>33</v>
      </c>
      <c r="F1050" s="6" t="s">
        <v>55</v>
      </c>
      <c r="G1050" s="6" t="s">
        <v>56</v>
      </c>
      <c r="H1050" s="6" t="s">
        <v>17</v>
      </c>
      <c r="I1050" s="8">
        <v>0.45</v>
      </c>
      <c r="J1050" s="9">
        <v>5500</v>
      </c>
      <c r="K1050" s="10">
        <f t="shared" si="8"/>
        <v>2475</v>
      </c>
      <c r="L1050" s="10">
        <f t="shared" si="9"/>
        <v>990</v>
      </c>
      <c r="M1050" s="11">
        <v>0.4</v>
      </c>
      <c r="O1050" s="16"/>
      <c r="P1050" s="17"/>
      <c r="Q1050" s="12"/>
      <c r="R1050" s="13"/>
    </row>
    <row r="1051" spans="1:18" ht="15.75" customHeight="1" x14ac:dyDescent="0.35">
      <c r="A1051" s="1"/>
      <c r="B1051" s="6" t="s">
        <v>14</v>
      </c>
      <c r="C1051" s="6">
        <v>1185732</v>
      </c>
      <c r="D1051" s="7">
        <v>44387</v>
      </c>
      <c r="E1051" s="6" t="s">
        <v>33</v>
      </c>
      <c r="F1051" s="6" t="s">
        <v>55</v>
      </c>
      <c r="G1051" s="6" t="s">
        <v>56</v>
      </c>
      <c r="H1051" s="6" t="s">
        <v>18</v>
      </c>
      <c r="I1051" s="8">
        <v>0.40000000000000008</v>
      </c>
      <c r="J1051" s="9">
        <v>3000</v>
      </c>
      <c r="K1051" s="10">
        <f t="shared" si="8"/>
        <v>1200.0000000000002</v>
      </c>
      <c r="L1051" s="10">
        <f t="shared" si="9"/>
        <v>420.00000000000006</v>
      </c>
      <c r="M1051" s="11">
        <v>0.35</v>
      </c>
      <c r="O1051" s="16"/>
      <c r="P1051" s="17"/>
      <c r="Q1051" s="12"/>
      <c r="R1051" s="13"/>
    </row>
    <row r="1052" spans="1:18" ht="15.75" customHeight="1" x14ac:dyDescent="0.35">
      <c r="A1052" s="1"/>
      <c r="B1052" s="6" t="s">
        <v>14</v>
      </c>
      <c r="C1052" s="6">
        <v>1185732</v>
      </c>
      <c r="D1052" s="7">
        <v>44387</v>
      </c>
      <c r="E1052" s="6" t="s">
        <v>33</v>
      </c>
      <c r="F1052" s="6" t="s">
        <v>55</v>
      </c>
      <c r="G1052" s="6" t="s">
        <v>56</v>
      </c>
      <c r="H1052" s="6" t="s">
        <v>19</v>
      </c>
      <c r="I1052" s="8">
        <v>0.35000000000000003</v>
      </c>
      <c r="J1052" s="9">
        <v>2250</v>
      </c>
      <c r="K1052" s="10">
        <f t="shared" si="8"/>
        <v>787.50000000000011</v>
      </c>
      <c r="L1052" s="10">
        <f t="shared" si="9"/>
        <v>275.625</v>
      </c>
      <c r="M1052" s="11">
        <v>0.35</v>
      </c>
      <c r="O1052" s="16"/>
      <c r="P1052" s="17"/>
      <c r="Q1052" s="12"/>
      <c r="R1052" s="13"/>
    </row>
    <row r="1053" spans="1:18" ht="15.75" customHeight="1" x14ac:dyDescent="0.35">
      <c r="A1053" s="1"/>
      <c r="B1053" s="6" t="s">
        <v>14</v>
      </c>
      <c r="C1053" s="6">
        <v>1185732</v>
      </c>
      <c r="D1053" s="7">
        <v>44387</v>
      </c>
      <c r="E1053" s="6" t="s">
        <v>33</v>
      </c>
      <c r="F1053" s="6" t="s">
        <v>55</v>
      </c>
      <c r="G1053" s="6" t="s">
        <v>56</v>
      </c>
      <c r="H1053" s="6" t="s">
        <v>20</v>
      </c>
      <c r="I1053" s="8">
        <v>0.35000000000000003</v>
      </c>
      <c r="J1053" s="9">
        <v>1750</v>
      </c>
      <c r="K1053" s="10">
        <f t="shared" si="8"/>
        <v>612.50000000000011</v>
      </c>
      <c r="L1053" s="10">
        <f t="shared" si="9"/>
        <v>245.00000000000006</v>
      </c>
      <c r="M1053" s="11">
        <v>0.4</v>
      </c>
      <c r="O1053" s="16"/>
      <c r="P1053" s="17"/>
      <c r="Q1053" s="12"/>
      <c r="R1053" s="13"/>
    </row>
    <row r="1054" spans="1:18" ht="15.75" customHeight="1" x14ac:dyDescent="0.35">
      <c r="A1054" s="1"/>
      <c r="B1054" s="6" t="s">
        <v>14</v>
      </c>
      <c r="C1054" s="6">
        <v>1185732</v>
      </c>
      <c r="D1054" s="7">
        <v>44387</v>
      </c>
      <c r="E1054" s="6" t="s">
        <v>33</v>
      </c>
      <c r="F1054" s="6" t="s">
        <v>55</v>
      </c>
      <c r="G1054" s="6" t="s">
        <v>56</v>
      </c>
      <c r="H1054" s="6" t="s">
        <v>21</v>
      </c>
      <c r="I1054" s="8">
        <v>0.45</v>
      </c>
      <c r="J1054" s="9">
        <v>1750</v>
      </c>
      <c r="K1054" s="10">
        <f t="shared" si="8"/>
        <v>787.5</v>
      </c>
      <c r="L1054" s="10">
        <f t="shared" si="9"/>
        <v>275.625</v>
      </c>
      <c r="M1054" s="11">
        <v>0.35</v>
      </c>
      <c r="O1054" s="16"/>
      <c r="P1054" s="17"/>
      <c r="Q1054" s="12"/>
      <c r="R1054" s="13"/>
    </row>
    <row r="1055" spans="1:18" ht="15.75" customHeight="1" x14ac:dyDescent="0.35">
      <c r="A1055" s="1"/>
      <c r="B1055" s="6" t="s">
        <v>14</v>
      </c>
      <c r="C1055" s="6">
        <v>1185732</v>
      </c>
      <c r="D1055" s="7">
        <v>44387</v>
      </c>
      <c r="E1055" s="6" t="s">
        <v>33</v>
      </c>
      <c r="F1055" s="6" t="s">
        <v>55</v>
      </c>
      <c r="G1055" s="6" t="s">
        <v>56</v>
      </c>
      <c r="H1055" s="6" t="s">
        <v>22</v>
      </c>
      <c r="I1055" s="8">
        <v>0.5</v>
      </c>
      <c r="J1055" s="9">
        <v>3500</v>
      </c>
      <c r="K1055" s="10">
        <f t="shared" si="8"/>
        <v>1750</v>
      </c>
      <c r="L1055" s="10">
        <f t="shared" si="9"/>
        <v>875</v>
      </c>
      <c r="M1055" s="11">
        <v>0.5</v>
      </c>
      <c r="O1055" s="16"/>
      <c r="P1055" s="17"/>
      <c r="Q1055" s="12"/>
      <c r="R1055" s="13"/>
    </row>
    <row r="1056" spans="1:18" ht="15.75" customHeight="1" x14ac:dyDescent="0.35">
      <c r="A1056" s="1"/>
      <c r="B1056" s="6" t="s">
        <v>14</v>
      </c>
      <c r="C1056" s="6">
        <v>1185732</v>
      </c>
      <c r="D1056" s="7">
        <v>44419</v>
      </c>
      <c r="E1056" s="6" t="s">
        <v>33</v>
      </c>
      <c r="F1056" s="6" t="s">
        <v>55</v>
      </c>
      <c r="G1056" s="6" t="s">
        <v>56</v>
      </c>
      <c r="H1056" s="6" t="s">
        <v>17</v>
      </c>
      <c r="I1056" s="8">
        <v>0.45</v>
      </c>
      <c r="J1056" s="9">
        <v>5000</v>
      </c>
      <c r="K1056" s="10">
        <f t="shared" si="8"/>
        <v>2250</v>
      </c>
      <c r="L1056" s="10">
        <f t="shared" si="9"/>
        <v>900</v>
      </c>
      <c r="M1056" s="11">
        <v>0.4</v>
      </c>
      <c r="O1056" s="16"/>
      <c r="P1056" s="17"/>
      <c r="Q1056" s="12"/>
      <c r="R1056" s="13"/>
    </row>
    <row r="1057" spans="1:18" ht="15.75" customHeight="1" x14ac:dyDescent="0.35">
      <c r="A1057" s="1"/>
      <c r="B1057" s="6" t="s">
        <v>14</v>
      </c>
      <c r="C1057" s="6">
        <v>1185732</v>
      </c>
      <c r="D1057" s="7">
        <v>44419</v>
      </c>
      <c r="E1057" s="6" t="s">
        <v>33</v>
      </c>
      <c r="F1057" s="6" t="s">
        <v>55</v>
      </c>
      <c r="G1057" s="6" t="s">
        <v>56</v>
      </c>
      <c r="H1057" s="6" t="s">
        <v>18</v>
      </c>
      <c r="I1057" s="8">
        <v>0.45000000000000007</v>
      </c>
      <c r="J1057" s="9">
        <v>2750</v>
      </c>
      <c r="K1057" s="10">
        <f t="shared" si="8"/>
        <v>1237.5000000000002</v>
      </c>
      <c r="L1057" s="10">
        <f t="shared" si="9"/>
        <v>433.12500000000006</v>
      </c>
      <c r="M1057" s="11">
        <v>0.35</v>
      </c>
      <c r="O1057" s="16"/>
      <c r="P1057" s="17"/>
      <c r="Q1057" s="12"/>
      <c r="R1057" s="13"/>
    </row>
    <row r="1058" spans="1:18" ht="15.75" customHeight="1" x14ac:dyDescent="0.35">
      <c r="A1058" s="1"/>
      <c r="B1058" s="6" t="s">
        <v>14</v>
      </c>
      <c r="C1058" s="6">
        <v>1185732</v>
      </c>
      <c r="D1058" s="7">
        <v>44419</v>
      </c>
      <c r="E1058" s="6" t="s">
        <v>33</v>
      </c>
      <c r="F1058" s="6" t="s">
        <v>55</v>
      </c>
      <c r="G1058" s="6" t="s">
        <v>56</v>
      </c>
      <c r="H1058" s="6" t="s">
        <v>19</v>
      </c>
      <c r="I1058" s="8">
        <v>0.4</v>
      </c>
      <c r="J1058" s="9">
        <v>2000</v>
      </c>
      <c r="K1058" s="10">
        <f t="shared" si="8"/>
        <v>800</v>
      </c>
      <c r="L1058" s="10">
        <f t="shared" si="9"/>
        <v>280</v>
      </c>
      <c r="M1058" s="11">
        <v>0.35</v>
      </c>
      <c r="O1058" s="16"/>
      <c r="P1058" s="17"/>
      <c r="Q1058" s="12"/>
      <c r="R1058" s="13"/>
    </row>
    <row r="1059" spans="1:18" ht="15.75" customHeight="1" x14ac:dyDescent="0.35">
      <c r="A1059" s="1"/>
      <c r="B1059" s="6" t="s">
        <v>14</v>
      </c>
      <c r="C1059" s="6">
        <v>1185732</v>
      </c>
      <c r="D1059" s="7">
        <v>44419</v>
      </c>
      <c r="E1059" s="6" t="s">
        <v>33</v>
      </c>
      <c r="F1059" s="6" t="s">
        <v>55</v>
      </c>
      <c r="G1059" s="6" t="s">
        <v>56</v>
      </c>
      <c r="H1059" s="6" t="s">
        <v>20</v>
      </c>
      <c r="I1059" s="8">
        <v>0.30000000000000004</v>
      </c>
      <c r="J1059" s="9">
        <v>1250</v>
      </c>
      <c r="K1059" s="10">
        <f t="shared" si="8"/>
        <v>375.00000000000006</v>
      </c>
      <c r="L1059" s="10">
        <f t="shared" si="9"/>
        <v>150.00000000000003</v>
      </c>
      <c r="M1059" s="11">
        <v>0.4</v>
      </c>
      <c r="O1059" s="16"/>
      <c r="P1059" s="17"/>
      <c r="Q1059" s="12"/>
      <c r="R1059" s="13"/>
    </row>
    <row r="1060" spans="1:18" ht="15.75" customHeight="1" x14ac:dyDescent="0.35">
      <c r="A1060" s="1"/>
      <c r="B1060" s="6" t="s">
        <v>14</v>
      </c>
      <c r="C1060" s="6">
        <v>1185732</v>
      </c>
      <c r="D1060" s="7">
        <v>44419</v>
      </c>
      <c r="E1060" s="6" t="s">
        <v>33</v>
      </c>
      <c r="F1060" s="6" t="s">
        <v>55</v>
      </c>
      <c r="G1060" s="6" t="s">
        <v>56</v>
      </c>
      <c r="H1060" s="6" t="s">
        <v>21</v>
      </c>
      <c r="I1060" s="8">
        <v>0.4</v>
      </c>
      <c r="J1060" s="9">
        <v>1000</v>
      </c>
      <c r="K1060" s="10">
        <f t="shared" si="8"/>
        <v>400</v>
      </c>
      <c r="L1060" s="10">
        <f t="shared" si="9"/>
        <v>140</v>
      </c>
      <c r="M1060" s="11">
        <v>0.35</v>
      </c>
      <c r="O1060" s="16"/>
      <c r="P1060" s="17"/>
      <c r="Q1060" s="12"/>
      <c r="R1060" s="13"/>
    </row>
    <row r="1061" spans="1:18" ht="15.75" customHeight="1" x14ac:dyDescent="0.35">
      <c r="A1061" s="1"/>
      <c r="B1061" s="6" t="s">
        <v>14</v>
      </c>
      <c r="C1061" s="6">
        <v>1185732</v>
      </c>
      <c r="D1061" s="7">
        <v>44419</v>
      </c>
      <c r="E1061" s="6" t="s">
        <v>33</v>
      </c>
      <c r="F1061" s="6" t="s">
        <v>55</v>
      </c>
      <c r="G1061" s="6" t="s">
        <v>56</v>
      </c>
      <c r="H1061" s="6" t="s">
        <v>22</v>
      </c>
      <c r="I1061" s="8">
        <v>0.45</v>
      </c>
      <c r="J1061" s="9">
        <v>2750</v>
      </c>
      <c r="K1061" s="10">
        <f t="shared" si="8"/>
        <v>1237.5</v>
      </c>
      <c r="L1061" s="10">
        <f t="shared" si="9"/>
        <v>618.75</v>
      </c>
      <c r="M1061" s="11">
        <v>0.5</v>
      </c>
      <c r="O1061" s="16"/>
      <c r="P1061" s="17"/>
      <c r="Q1061" s="12"/>
      <c r="R1061" s="13"/>
    </row>
    <row r="1062" spans="1:18" ht="15.75" customHeight="1" x14ac:dyDescent="0.35">
      <c r="A1062" s="1"/>
      <c r="B1062" s="6" t="s">
        <v>14</v>
      </c>
      <c r="C1062" s="6">
        <v>1185732</v>
      </c>
      <c r="D1062" s="7">
        <v>44451</v>
      </c>
      <c r="E1062" s="6" t="s">
        <v>33</v>
      </c>
      <c r="F1062" s="6" t="s">
        <v>55</v>
      </c>
      <c r="G1062" s="6" t="s">
        <v>56</v>
      </c>
      <c r="H1062" s="6" t="s">
        <v>17</v>
      </c>
      <c r="I1062" s="8">
        <v>0.4</v>
      </c>
      <c r="J1062" s="9">
        <v>4000</v>
      </c>
      <c r="K1062" s="10">
        <f t="shared" si="8"/>
        <v>1600</v>
      </c>
      <c r="L1062" s="10">
        <f t="shared" si="9"/>
        <v>640</v>
      </c>
      <c r="M1062" s="11">
        <v>0.4</v>
      </c>
      <c r="O1062" s="16"/>
      <c r="P1062" s="17"/>
      <c r="Q1062" s="12"/>
      <c r="R1062" s="13"/>
    </row>
    <row r="1063" spans="1:18" ht="15.75" customHeight="1" x14ac:dyDescent="0.35">
      <c r="A1063" s="1"/>
      <c r="B1063" s="6" t="s">
        <v>14</v>
      </c>
      <c r="C1063" s="6">
        <v>1185732</v>
      </c>
      <c r="D1063" s="7">
        <v>44451</v>
      </c>
      <c r="E1063" s="6" t="s">
        <v>33</v>
      </c>
      <c r="F1063" s="6" t="s">
        <v>55</v>
      </c>
      <c r="G1063" s="6" t="s">
        <v>56</v>
      </c>
      <c r="H1063" s="6" t="s">
        <v>18</v>
      </c>
      <c r="I1063" s="8">
        <v>0.35000000000000009</v>
      </c>
      <c r="J1063" s="9">
        <v>2000</v>
      </c>
      <c r="K1063" s="10">
        <f t="shared" si="8"/>
        <v>700.00000000000023</v>
      </c>
      <c r="L1063" s="10">
        <f t="shared" si="9"/>
        <v>245.00000000000006</v>
      </c>
      <c r="M1063" s="11">
        <v>0.35</v>
      </c>
      <c r="O1063" s="16"/>
      <c r="P1063" s="17"/>
      <c r="Q1063" s="12"/>
      <c r="R1063" s="13"/>
    </row>
    <row r="1064" spans="1:18" ht="15.75" customHeight="1" x14ac:dyDescent="0.35">
      <c r="A1064" s="1"/>
      <c r="B1064" s="6" t="s">
        <v>14</v>
      </c>
      <c r="C1064" s="6">
        <v>1185732</v>
      </c>
      <c r="D1064" s="7">
        <v>44451</v>
      </c>
      <c r="E1064" s="6" t="s">
        <v>33</v>
      </c>
      <c r="F1064" s="6" t="s">
        <v>55</v>
      </c>
      <c r="G1064" s="6" t="s">
        <v>56</v>
      </c>
      <c r="H1064" s="6" t="s">
        <v>19</v>
      </c>
      <c r="I1064" s="8">
        <v>0.2</v>
      </c>
      <c r="J1064" s="9">
        <v>1000</v>
      </c>
      <c r="K1064" s="10">
        <f t="shared" si="8"/>
        <v>200</v>
      </c>
      <c r="L1064" s="10">
        <f t="shared" si="9"/>
        <v>70</v>
      </c>
      <c r="M1064" s="11">
        <v>0.35</v>
      </c>
      <c r="O1064" s="16"/>
      <c r="P1064" s="17"/>
      <c r="Q1064" s="12"/>
      <c r="R1064" s="13"/>
    </row>
    <row r="1065" spans="1:18" ht="15.75" customHeight="1" x14ac:dyDescent="0.35">
      <c r="A1065" s="1"/>
      <c r="B1065" s="6" t="s">
        <v>14</v>
      </c>
      <c r="C1065" s="6">
        <v>1185732</v>
      </c>
      <c r="D1065" s="7">
        <v>44451</v>
      </c>
      <c r="E1065" s="6" t="s">
        <v>33</v>
      </c>
      <c r="F1065" s="6" t="s">
        <v>55</v>
      </c>
      <c r="G1065" s="6" t="s">
        <v>56</v>
      </c>
      <c r="H1065" s="6" t="s">
        <v>20</v>
      </c>
      <c r="I1065" s="8">
        <v>0.2</v>
      </c>
      <c r="J1065" s="9">
        <v>750</v>
      </c>
      <c r="K1065" s="10">
        <f t="shared" si="8"/>
        <v>150</v>
      </c>
      <c r="L1065" s="10">
        <f t="shared" si="9"/>
        <v>60</v>
      </c>
      <c r="M1065" s="11">
        <v>0.4</v>
      </c>
      <c r="O1065" s="16"/>
      <c r="P1065" s="17"/>
      <c r="Q1065" s="12"/>
      <c r="R1065" s="13"/>
    </row>
    <row r="1066" spans="1:18" ht="15.75" customHeight="1" x14ac:dyDescent="0.35">
      <c r="A1066" s="1"/>
      <c r="B1066" s="6" t="s">
        <v>14</v>
      </c>
      <c r="C1066" s="6">
        <v>1185732</v>
      </c>
      <c r="D1066" s="7">
        <v>44451</v>
      </c>
      <c r="E1066" s="6" t="s">
        <v>33</v>
      </c>
      <c r="F1066" s="6" t="s">
        <v>55</v>
      </c>
      <c r="G1066" s="6" t="s">
        <v>56</v>
      </c>
      <c r="H1066" s="6" t="s">
        <v>21</v>
      </c>
      <c r="I1066" s="8">
        <v>0.3</v>
      </c>
      <c r="J1066" s="9">
        <v>750</v>
      </c>
      <c r="K1066" s="10">
        <f t="shared" si="8"/>
        <v>225</v>
      </c>
      <c r="L1066" s="10">
        <f t="shared" si="9"/>
        <v>78.75</v>
      </c>
      <c r="M1066" s="11">
        <v>0.35</v>
      </c>
      <c r="O1066" s="16"/>
      <c r="P1066" s="17"/>
      <c r="Q1066" s="12"/>
      <c r="R1066" s="13"/>
    </row>
    <row r="1067" spans="1:18" ht="15.75" customHeight="1" x14ac:dyDescent="0.35">
      <c r="A1067" s="1"/>
      <c r="B1067" s="6" t="s">
        <v>14</v>
      </c>
      <c r="C1067" s="6">
        <v>1185732</v>
      </c>
      <c r="D1067" s="7">
        <v>44451</v>
      </c>
      <c r="E1067" s="6" t="s">
        <v>33</v>
      </c>
      <c r="F1067" s="6" t="s">
        <v>55</v>
      </c>
      <c r="G1067" s="6" t="s">
        <v>56</v>
      </c>
      <c r="H1067" s="6" t="s">
        <v>22</v>
      </c>
      <c r="I1067" s="8">
        <v>0.35000000000000003</v>
      </c>
      <c r="J1067" s="9">
        <v>1500</v>
      </c>
      <c r="K1067" s="10">
        <f t="shared" si="8"/>
        <v>525</v>
      </c>
      <c r="L1067" s="10">
        <f t="shared" si="9"/>
        <v>262.5</v>
      </c>
      <c r="M1067" s="11">
        <v>0.5</v>
      </c>
      <c r="O1067" s="16"/>
      <c r="P1067" s="17"/>
      <c r="Q1067" s="12"/>
      <c r="R1067" s="13"/>
    </row>
    <row r="1068" spans="1:18" ht="15.75" customHeight="1" x14ac:dyDescent="0.35">
      <c r="A1068" s="1"/>
      <c r="B1068" s="6" t="s">
        <v>14</v>
      </c>
      <c r="C1068" s="6">
        <v>1185732</v>
      </c>
      <c r="D1068" s="7">
        <v>44480</v>
      </c>
      <c r="E1068" s="6" t="s">
        <v>33</v>
      </c>
      <c r="F1068" s="6" t="s">
        <v>55</v>
      </c>
      <c r="G1068" s="6" t="s">
        <v>56</v>
      </c>
      <c r="H1068" s="6" t="s">
        <v>17</v>
      </c>
      <c r="I1068" s="8">
        <v>0.39999999999999997</v>
      </c>
      <c r="J1068" s="9">
        <v>3250</v>
      </c>
      <c r="K1068" s="10">
        <f t="shared" si="8"/>
        <v>1300</v>
      </c>
      <c r="L1068" s="10">
        <f t="shared" si="9"/>
        <v>520</v>
      </c>
      <c r="M1068" s="11">
        <v>0.4</v>
      </c>
      <c r="O1068" s="16"/>
      <c r="P1068" s="17"/>
      <c r="Q1068" s="12"/>
      <c r="R1068" s="13"/>
    </row>
    <row r="1069" spans="1:18" ht="15.75" customHeight="1" x14ac:dyDescent="0.35">
      <c r="A1069" s="1"/>
      <c r="B1069" s="6" t="s">
        <v>14</v>
      </c>
      <c r="C1069" s="6">
        <v>1185732</v>
      </c>
      <c r="D1069" s="7">
        <v>44480</v>
      </c>
      <c r="E1069" s="6" t="s">
        <v>33</v>
      </c>
      <c r="F1069" s="6" t="s">
        <v>55</v>
      </c>
      <c r="G1069" s="6" t="s">
        <v>56</v>
      </c>
      <c r="H1069" s="6" t="s">
        <v>18</v>
      </c>
      <c r="I1069" s="8">
        <v>0.3</v>
      </c>
      <c r="J1069" s="9">
        <v>1500</v>
      </c>
      <c r="K1069" s="10">
        <f t="shared" si="8"/>
        <v>450</v>
      </c>
      <c r="L1069" s="10">
        <f t="shared" si="9"/>
        <v>157.5</v>
      </c>
      <c r="M1069" s="11">
        <v>0.35</v>
      </c>
      <c r="O1069" s="16"/>
      <c r="P1069" s="17"/>
      <c r="Q1069" s="12"/>
      <c r="R1069" s="13"/>
    </row>
    <row r="1070" spans="1:18" ht="15.75" customHeight="1" x14ac:dyDescent="0.35">
      <c r="A1070" s="1"/>
      <c r="B1070" s="6" t="s">
        <v>14</v>
      </c>
      <c r="C1070" s="6">
        <v>1185732</v>
      </c>
      <c r="D1070" s="7">
        <v>44480</v>
      </c>
      <c r="E1070" s="6" t="s">
        <v>33</v>
      </c>
      <c r="F1070" s="6" t="s">
        <v>55</v>
      </c>
      <c r="G1070" s="6" t="s">
        <v>56</v>
      </c>
      <c r="H1070" s="6" t="s">
        <v>19</v>
      </c>
      <c r="I1070" s="8">
        <v>0.3</v>
      </c>
      <c r="J1070" s="9">
        <v>500</v>
      </c>
      <c r="K1070" s="10">
        <f t="shared" si="8"/>
        <v>150</v>
      </c>
      <c r="L1070" s="10">
        <f t="shared" si="9"/>
        <v>52.5</v>
      </c>
      <c r="M1070" s="11">
        <v>0.35</v>
      </c>
      <c r="O1070" s="16"/>
      <c r="P1070" s="17"/>
      <c r="Q1070" s="12"/>
      <c r="R1070" s="13"/>
    </row>
    <row r="1071" spans="1:18" ht="15.75" customHeight="1" x14ac:dyDescent="0.35">
      <c r="A1071" s="1"/>
      <c r="B1071" s="6" t="s">
        <v>14</v>
      </c>
      <c r="C1071" s="6">
        <v>1185732</v>
      </c>
      <c r="D1071" s="7">
        <v>44480</v>
      </c>
      <c r="E1071" s="6" t="s">
        <v>33</v>
      </c>
      <c r="F1071" s="6" t="s">
        <v>55</v>
      </c>
      <c r="G1071" s="6" t="s">
        <v>56</v>
      </c>
      <c r="H1071" s="6" t="s">
        <v>20</v>
      </c>
      <c r="I1071" s="8">
        <v>0.3</v>
      </c>
      <c r="J1071" s="9">
        <v>250</v>
      </c>
      <c r="K1071" s="10">
        <f t="shared" si="8"/>
        <v>75</v>
      </c>
      <c r="L1071" s="10">
        <f t="shared" si="9"/>
        <v>30</v>
      </c>
      <c r="M1071" s="11">
        <v>0.4</v>
      </c>
      <c r="O1071" s="16"/>
      <c r="P1071" s="17"/>
      <c r="Q1071" s="12"/>
      <c r="R1071" s="13"/>
    </row>
    <row r="1072" spans="1:18" ht="15.75" customHeight="1" x14ac:dyDescent="0.35">
      <c r="A1072" s="1"/>
      <c r="B1072" s="6" t="s">
        <v>14</v>
      </c>
      <c r="C1072" s="6">
        <v>1185732</v>
      </c>
      <c r="D1072" s="7">
        <v>44480</v>
      </c>
      <c r="E1072" s="6" t="s">
        <v>33</v>
      </c>
      <c r="F1072" s="6" t="s">
        <v>55</v>
      </c>
      <c r="G1072" s="6" t="s">
        <v>56</v>
      </c>
      <c r="H1072" s="6" t="s">
        <v>21</v>
      </c>
      <c r="I1072" s="8">
        <v>0.39999999999999997</v>
      </c>
      <c r="J1072" s="9">
        <v>250</v>
      </c>
      <c r="K1072" s="10">
        <f t="shared" si="8"/>
        <v>99.999999999999986</v>
      </c>
      <c r="L1072" s="10">
        <f t="shared" si="9"/>
        <v>34.999999999999993</v>
      </c>
      <c r="M1072" s="11">
        <v>0.35</v>
      </c>
      <c r="O1072" s="16"/>
      <c r="P1072" s="17"/>
      <c r="Q1072" s="12"/>
      <c r="R1072" s="13"/>
    </row>
    <row r="1073" spans="1:18" ht="15.75" customHeight="1" x14ac:dyDescent="0.35">
      <c r="A1073" s="1"/>
      <c r="B1073" s="6" t="s">
        <v>14</v>
      </c>
      <c r="C1073" s="6">
        <v>1185732</v>
      </c>
      <c r="D1073" s="7">
        <v>44480</v>
      </c>
      <c r="E1073" s="6" t="s">
        <v>33</v>
      </c>
      <c r="F1073" s="6" t="s">
        <v>55</v>
      </c>
      <c r="G1073" s="6" t="s">
        <v>56</v>
      </c>
      <c r="H1073" s="6" t="s">
        <v>22</v>
      </c>
      <c r="I1073" s="8">
        <v>0.4499999999999999</v>
      </c>
      <c r="J1073" s="9">
        <v>1500</v>
      </c>
      <c r="K1073" s="10">
        <f t="shared" si="8"/>
        <v>674.99999999999989</v>
      </c>
      <c r="L1073" s="10">
        <f t="shared" si="9"/>
        <v>337.49999999999994</v>
      </c>
      <c r="M1073" s="11">
        <v>0.5</v>
      </c>
      <c r="O1073" s="16"/>
      <c r="P1073" s="17"/>
      <c r="Q1073" s="12"/>
      <c r="R1073" s="13"/>
    </row>
    <row r="1074" spans="1:18" ht="15.75" customHeight="1" x14ac:dyDescent="0.35">
      <c r="A1074" s="1"/>
      <c r="B1074" s="6" t="s">
        <v>14</v>
      </c>
      <c r="C1074" s="6">
        <v>1185732</v>
      </c>
      <c r="D1074" s="7">
        <v>44511</v>
      </c>
      <c r="E1074" s="6" t="s">
        <v>33</v>
      </c>
      <c r="F1074" s="6" t="s">
        <v>55</v>
      </c>
      <c r="G1074" s="6" t="s">
        <v>56</v>
      </c>
      <c r="H1074" s="6" t="s">
        <v>17</v>
      </c>
      <c r="I1074" s="8">
        <v>0.4</v>
      </c>
      <c r="J1074" s="9">
        <v>3000</v>
      </c>
      <c r="K1074" s="10">
        <f t="shared" si="8"/>
        <v>1200</v>
      </c>
      <c r="L1074" s="10">
        <f t="shared" si="9"/>
        <v>480</v>
      </c>
      <c r="M1074" s="11">
        <v>0.4</v>
      </c>
      <c r="O1074" s="16"/>
      <c r="P1074" s="17"/>
      <c r="Q1074" s="12"/>
      <c r="R1074" s="13"/>
    </row>
    <row r="1075" spans="1:18" ht="15.75" customHeight="1" x14ac:dyDescent="0.35">
      <c r="A1075" s="1"/>
      <c r="B1075" s="6" t="s">
        <v>14</v>
      </c>
      <c r="C1075" s="6">
        <v>1185732</v>
      </c>
      <c r="D1075" s="7">
        <v>44511</v>
      </c>
      <c r="E1075" s="6" t="s">
        <v>33</v>
      </c>
      <c r="F1075" s="6" t="s">
        <v>55</v>
      </c>
      <c r="G1075" s="6" t="s">
        <v>56</v>
      </c>
      <c r="H1075" s="6" t="s">
        <v>18</v>
      </c>
      <c r="I1075" s="8">
        <v>0.30000000000000004</v>
      </c>
      <c r="J1075" s="9">
        <v>1500</v>
      </c>
      <c r="K1075" s="10">
        <f t="shared" si="8"/>
        <v>450.00000000000006</v>
      </c>
      <c r="L1075" s="10">
        <f t="shared" si="9"/>
        <v>157.5</v>
      </c>
      <c r="M1075" s="11">
        <v>0.35</v>
      </c>
      <c r="O1075" s="16"/>
      <c r="P1075" s="17"/>
      <c r="Q1075" s="12"/>
      <c r="R1075" s="13"/>
    </row>
    <row r="1076" spans="1:18" ht="15.75" customHeight="1" x14ac:dyDescent="0.35">
      <c r="A1076" s="1"/>
      <c r="B1076" s="6" t="s">
        <v>14</v>
      </c>
      <c r="C1076" s="6">
        <v>1185732</v>
      </c>
      <c r="D1076" s="7">
        <v>44511</v>
      </c>
      <c r="E1076" s="6" t="s">
        <v>33</v>
      </c>
      <c r="F1076" s="6" t="s">
        <v>55</v>
      </c>
      <c r="G1076" s="6" t="s">
        <v>56</v>
      </c>
      <c r="H1076" s="6" t="s">
        <v>19</v>
      </c>
      <c r="I1076" s="8">
        <v>0.30000000000000004</v>
      </c>
      <c r="J1076" s="9">
        <v>950</v>
      </c>
      <c r="K1076" s="10">
        <f t="shared" si="8"/>
        <v>285.00000000000006</v>
      </c>
      <c r="L1076" s="10">
        <f t="shared" si="9"/>
        <v>99.750000000000014</v>
      </c>
      <c r="M1076" s="11">
        <v>0.35</v>
      </c>
      <c r="O1076" s="16"/>
      <c r="P1076" s="17"/>
      <c r="Q1076" s="12"/>
      <c r="R1076" s="13"/>
    </row>
    <row r="1077" spans="1:18" ht="15.75" customHeight="1" x14ac:dyDescent="0.35">
      <c r="A1077" s="1"/>
      <c r="B1077" s="6" t="s">
        <v>14</v>
      </c>
      <c r="C1077" s="6">
        <v>1185732</v>
      </c>
      <c r="D1077" s="7">
        <v>44511</v>
      </c>
      <c r="E1077" s="6" t="s">
        <v>33</v>
      </c>
      <c r="F1077" s="6" t="s">
        <v>55</v>
      </c>
      <c r="G1077" s="6" t="s">
        <v>56</v>
      </c>
      <c r="H1077" s="6" t="s">
        <v>20</v>
      </c>
      <c r="I1077" s="8">
        <v>0.30000000000000004</v>
      </c>
      <c r="J1077" s="9">
        <v>1250</v>
      </c>
      <c r="K1077" s="10">
        <f t="shared" si="8"/>
        <v>375.00000000000006</v>
      </c>
      <c r="L1077" s="10">
        <f t="shared" si="9"/>
        <v>150.00000000000003</v>
      </c>
      <c r="M1077" s="11">
        <v>0.4</v>
      </c>
      <c r="O1077" s="16"/>
      <c r="P1077" s="17"/>
      <c r="Q1077" s="12"/>
      <c r="R1077" s="13"/>
    </row>
    <row r="1078" spans="1:18" ht="15.75" customHeight="1" x14ac:dyDescent="0.35">
      <c r="A1078" s="1"/>
      <c r="B1078" s="6" t="s">
        <v>14</v>
      </c>
      <c r="C1078" s="6">
        <v>1185732</v>
      </c>
      <c r="D1078" s="7">
        <v>44511</v>
      </c>
      <c r="E1078" s="6" t="s">
        <v>33</v>
      </c>
      <c r="F1078" s="6" t="s">
        <v>55</v>
      </c>
      <c r="G1078" s="6" t="s">
        <v>56</v>
      </c>
      <c r="H1078" s="6" t="s">
        <v>21</v>
      </c>
      <c r="I1078" s="8">
        <v>0.49999999999999994</v>
      </c>
      <c r="J1078" s="9">
        <v>1000</v>
      </c>
      <c r="K1078" s="10">
        <f t="shared" si="8"/>
        <v>499.99999999999994</v>
      </c>
      <c r="L1078" s="10">
        <f t="shared" si="9"/>
        <v>174.99999999999997</v>
      </c>
      <c r="M1078" s="11">
        <v>0.35</v>
      </c>
      <c r="O1078" s="16"/>
      <c r="P1078" s="17"/>
      <c r="Q1078" s="12"/>
      <c r="R1078" s="13"/>
    </row>
    <row r="1079" spans="1:18" ht="15.75" customHeight="1" x14ac:dyDescent="0.35">
      <c r="A1079" s="1"/>
      <c r="B1079" s="6" t="s">
        <v>14</v>
      </c>
      <c r="C1079" s="6">
        <v>1185732</v>
      </c>
      <c r="D1079" s="7">
        <v>44511</v>
      </c>
      <c r="E1079" s="6" t="s">
        <v>33</v>
      </c>
      <c r="F1079" s="6" t="s">
        <v>55</v>
      </c>
      <c r="G1079" s="6" t="s">
        <v>56</v>
      </c>
      <c r="H1079" s="6" t="s">
        <v>22</v>
      </c>
      <c r="I1079" s="8">
        <v>0.54999999999999982</v>
      </c>
      <c r="J1079" s="9">
        <v>2000</v>
      </c>
      <c r="K1079" s="10">
        <f t="shared" si="8"/>
        <v>1099.9999999999995</v>
      </c>
      <c r="L1079" s="10">
        <f t="shared" si="9"/>
        <v>549.99999999999977</v>
      </c>
      <c r="M1079" s="11">
        <v>0.5</v>
      </c>
      <c r="O1079" s="16"/>
      <c r="P1079" s="17"/>
      <c r="Q1079" s="12"/>
      <c r="R1079" s="13"/>
    </row>
    <row r="1080" spans="1:18" ht="15.75" customHeight="1" x14ac:dyDescent="0.35">
      <c r="A1080" s="1"/>
      <c r="B1080" s="6" t="s">
        <v>14</v>
      </c>
      <c r="C1080" s="6">
        <v>1185732</v>
      </c>
      <c r="D1080" s="7">
        <v>44540</v>
      </c>
      <c r="E1080" s="6" t="s">
        <v>33</v>
      </c>
      <c r="F1080" s="6" t="s">
        <v>55</v>
      </c>
      <c r="G1080" s="6" t="s">
        <v>56</v>
      </c>
      <c r="H1080" s="6" t="s">
        <v>17</v>
      </c>
      <c r="I1080" s="8">
        <v>0.49999999999999994</v>
      </c>
      <c r="J1080" s="9">
        <v>4500</v>
      </c>
      <c r="K1080" s="10">
        <f t="shared" si="8"/>
        <v>2249.9999999999995</v>
      </c>
      <c r="L1080" s="10">
        <f t="shared" si="9"/>
        <v>899.99999999999989</v>
      </c>
      <c r="M1080" s="11">
        <v>0.4</v>
      </c>
      <c r="O1080" s="16"/>
      <c r="P1080" s="17"/>
      <c r="Q1080" s="12"/>
      <c r="R1080" s="13"/>
    </row>
    <row r="1081" spans="1:18" ht="15.75" customHeight="1" x14ac:dyDescent="0.35">
      <c r="A1081" s="1"/>
      <c r="B1081" s="6" t="s">
        <v>14</v>
      </c>
      <c r="C1081" s="6">
        <v>1185732</v>
      </c>
      <c r="D1081" s="7">
        <v>44540</v>
      </c>
      <c r="E1081" s="6" t="s">
        <v>33</v>
      </c>
      <c r="F1081" s="6" t="s">
        <v>55</v>
      </c>
      <c r="G1081" s="6" t="s">
        <v>56</v>
      </c>
      <c r="H1081" s="6" t="s">
        <v>18</v>
      </c>
      <c r="I1081" s="8">
        <v>0.4</v>
      </c>
      <c r="J1081" s="9">
        <v>2500</v>
      </c>
      <c r="K1081" s="10">
        <f t="shared" si="8"/>
        <v>1000</v>
      </c>
      <c r="L1081" s="10">
        <f t="shared" si="9"/>
        <v>350</v>
      </c>
      <c r="M1081" s="11">
        <v>0.35</v>
      </c>
      <c r="O1081" s="16"/>
      <c r="P1081" s="17"/>
      <c r="Q1081" s="12"/>
      <c r="R1081" s="13"/>
    </row>
    <row r="1082" spans="1:18" ht="15.75" customHeight="1" x14ac:dyDescent="0.35">
      <c r="A1082" s="1"/>
      <c r="B1082" s="6" t="s">
        <v>14</v>
      </c>
      <c r="C1082" s="6">
        <v>1185732</v>
      </c>
      <c r="D1082" s="7">
        <v>44540</v>
      </c>
      <c r="E1082" s="6" t="s">
        <v>33</v>
      </c>
      <c r="F1082" s="6" t="s">
        <v>55</v>
      </c>
      <c r="G1082" s="6" t="s">
        <v>56</v>
      </c>
      <c r="H1082" s="6" t="s">
        <v>19</v>
      </c>
      <c r="I1082" s="8">
        <v>0.4</v>
      </c>
      <c r="J1082" s="9">
        <v>2000</v>
      </c>
      <c r="K1082" s="10">
        <f t="shared" si="8"/>
        <v>800</v>
      </c>
      <c r="L1082" s="10">
        <f t="shared" si="9"/>
        <v>280</v>
      </c>
      <c r="M1082" s="11">
        <v>0.35</v>
      </c>
      <c r="O1082" s="16"/>
      <c r="P1082" s="17"/>
      <c r="Q1082" s="12"/>
      <c r="R1082" s="13"/>
    </row>
    <row r="1083" spans="1:18" ht="15.75" customHeight="1" x14ac:dyDescent="0.35">
      <c r="A1083" s="1"/>
      <c r="B1083" s="6" t="s">
        <v>14</v>
      </c>
      <c r="C1083" s="6">
        <v>1185732</v>
      </c>
      <c r="D1083" s="7">
        <v>44540</v>
      </c>
      <c r="E1083" s="6" t="s">
        <v>33</v>
      </c>
      <c r="F1083" s="6" t="s">
        <v>55</v>
      </c>
      <c r="G1083" s="6" t="s">
        <v>56</v>
      </c>
      <c r="H1083" s="6" t="s">
        <v>20</v>
      </c>
      <c r="I1083" s="8">
        <v>0.4</v>
      </c>
      <c r="J1083" s="9">
        <v>1500</v>
      </c>
      <c r="K1083" s="10">
        <f t="shared" si="8"/>
        <v>600</v>
      </c>
      <c r="L1083" s="10">
        <f t="shared" si="9"/>
        <v>240</v>
      </c>
      <c r="M1083" s="11">
        <v>0.4</v>
      </c>
      <c r="O1083" s="16"/>
      <c r="P1083" s="17"/>
      <c r="Q1083" s="12"/>
      <c r="R1083" s="13"/>
    </row>
    <row r="1084" spans="1:18" ht="15.75" customHeight="1" x14ac:dyDescent="0.35">
      <c r="A1084" s="1"/>
      <c r="B1084" s="6" t="s">
        <v>14</v>
      </c>
      <c r="C1084" s="6">
        <v>1185732</v>
      </c>
      <c r="D1084" s="7">
        <v>44540</v>
      </c>
      <c r="E1084" s="6" t="s">
        <v>33</v>
      </c>
      <c r="F1084" s="6" t="s">
        <v>55</v>
      </c>
      <c r="G1084" s="6" t="s">
        <v>56</v>
      </c>
      <c r="H1084" s="6" t="s">
        <v>21</v>
      </c>
      <c r="I1084" s="8">
        <v>0.49999999999999994</v>
      </c>
      <c r="J1084" s="9">
        <v>1500</v>
      </c>
      <c r="K1084" s="10">
        <f t="shared" si="8"/>
        <v>749.99999999999989</v>
      </c>
      <c r="L1084" s="10">
        <f t="shared" si="9"/>
        <v>262.49999999999994</v>
      </c>
      <c r="M1084" s="11">
        <v>0.35</v>
      </c>
      <c r="O1084" s="16"/>
      <c r="P1084" s="17"/>
      <c r="Q1084" s="12"/>
      <c r="R1084" s="13"/>
    </row>
    <row r="1085" spans="1:18" ht="15.75" customHeight="1" x14ac:dyDescent="0.35">
      <c r="A1085" s="1"/>
      <c r="B1085" s="6" t="s">
        <v>14</v>
      </c>
      <c r="C1085" s="6">
        <v>1185732</v>
      </c>
      <c r="D1085" s="7">
        <v>44540</v>
      </c>
      <c r="E1085" s="6" t="s">
        <v>33</v>
      </c>
      <c r="F1085" s="6" t="s">
        <v>55</v>
      </c>
      <c r="G1085" s="6" t="s">
        <v>56</v>
      </c>
      <c r="H1085" s="6" t="s">
        <v>22</v>
      </c>
      <c r="I1085" s="8">
        <v>0.54999999999999982</v>
      </c>
      <c r="J1085" s="9">
        <v>2500</v>
      </c>
      <c r="K1085" s="10">
        <f t="shared" si="8"/>
        <v>1374.9999999999995</v>
      </c>
      <c r="L1085" s="10">
        <f t="shared" si="9"/>
        <v>687.49999999999977</v>
      </c>
      <c r="M1085" s="11">
        <v>0.5</v>
      </c>
      <c r="O1085" s="16"/>
      <c r="P1085" s="17"/>
      <c r="Q1085" s="12"/>
      <c r="R1085" s="13"/>
    </row>
    <row r="1086" spans="1:18" ht="15.75" customHeight="1" x14ac:dyDescent="0.35">
      <c r="A1086" s="1" t="s">
        <v>39</v>
      </c>
      <c r="B1086" s="6" t="s">
        <v>23</v>
      </c>
      <c r="C1086" s="6">
        <v>1197831</v>
      </c>
      <c r="D1086" s="7">
        <v>44198</v>
      </c>
      <c r="E1086" s="6" t="s">
        <v>24</v>
      </c>
      <c r="F1086" s="6" t="s">
        <v>57</v>
      </c>
      <c r="G1086" s="6" t="s">
        <v>58</v>
      </c>
      <c r="H1086" s="6" t="s">
        <v>17</v>
      </c>
      <c r="I1086" s="8">
        <v>0.2</v>
      </c>
      <c r="J1086" s="9">
        <v>6750</v>
      </c>
      <c r="K1086" s="10">
        <f t="shared" si="8"/>
        <v>1350</v>
      </c>
      <c r="L1086" s="10">
        <f t="shared" si="9"/>
        <v>540</v>
      </c>
      <c r="M1086" s="11">
        <v>0.39999999999999997</v>
      </c>
      <c r="O1086" s="16"/>
      <c r="P1086" s="17"/>
      <c r="Q1086" s="12"/>
      <c r="R1086" s="13"/>
    </row>
    <row r="1087" spans="1:18" ht="15.75" customHeight="1" x14ac:dyDescent="0.35">
      <c r="A1087" s="1"/>
      <c r="B1087" s="6" t="s">
        <v>23</v>
      </c>
      <c r="C1087" s="6">
        <v>1197831</v>
      </c>
      <c r="D1087" s="7">
        <v>44198</v>
      </c>
      <c r="E1087" s="6" t="s">
        <v>24</v>
      </c>
      <c r="F1087" s="6" t="s">
        <v>57</v>
      </c>
      <c r="G1087" s="6" t="s">
        <v>58</v>
      </c>
      <c r="H1087" s="6" t="s">
        <v>18</v>
      </c>
      <c r="I1087" s="8">
        <v>0.3</v>
      </c>
      <c r="J1087" s="9">
        <v>6750</v>
      </c>
      <c r="K1087" s="10">
        <f t="shared" si="8"/>
        <v>2025</v>
      </c>
      <c r="L1087" s="10">
        <f t="shared" si="9"/>
        <v>809.99999999999989</v>
      </c>
      <c r="M1087" s="11">
        <v>0.39999999999999997</v>
      </c>
      <c r="O1087" s="16"/>
      <c r="P1087" s="17"/>
      <c r="Q1087" s="12"/>
      <c r="R1087" s="13"/>
    </row>
    <row r="1088" spans="1:18" ht="15.75" customHeight="1" x14ac:dyDescent="0.35">
      <c r="A1088" s="1"/>
      <c r="B1088" s="6" t="s">
        <v>23</v>
      </c>
      <c r="C1088" s="6">
        <v>1197831</v>
      </c>
      <c r="D1088" s="7">
        <v>44198</v>
      </c>
      <c r="E1088" s="6" t="s">
        <v>24</v>
      </c>
      <c r="F1088" s="6" t="s">
        <v>57</v>
      </c>
      <c r="G1088" s="6" t="s">
        <v>58</v>
      </c>
      <c r="H1088" s="6" t="s">
        <v>19</v>
      </c>
      <c r="I1088" s="8">
        <v>0.3</v>
      </c>
      <c r="J1088" s="9">
        <v>4750</v>
      </c>
      <c r="K1088" s="10">
        <f t="shared" si="8"/>
        <v>1425</v>
      </c>
      <c r="L1088" s="10">
        <f t="shared" si="9"/>
        <v>570</v>
      </c>
      <c r="M1088" s="11">
        <v>0.39999999999999997</v>
      </c>
      <c r="O1088" s="16"/>
      <c r="P1088" s="17"/>
      <c r="Q1088" s="12"/>
      <c r="R1088" s="13"/>
    </row>
    <row r="1089" spans="1:18" ht="15.75" customHeight="1" x14ac:dyDescent="0.35">
      <c r="A1089" s="1"/>
      <c r="B1089" s="6" t="s">
        <v>23</v>
      </c>
      <c r="C1089" s="6">
        <v>1197831</v>
      </c>
      <c r="D1089" s="7">
        <v>44198</v>
      </c>
      <c r="E1089" s="6" t="s">
        <v>24</v>
      </c>
      <c r="F1089" s="6" t="s">
        <v>57</v>
      </c>
      <c r="G1089" s="6" t="s">
        <v>58</v>
      </c>
      <c r="H1089" s="6" t="s">
        <v>20</v>
      </c>
      <c r="I1089" s="8">
        <v>0.35</v>
      </c>
      <c r="J1089" s="9">
        <v>4750</v>
      </c>
      <c r="K1089" s="10">
        <f t="shared" si="8"/>
        <v>1662.5</v>
      </c>
      <c r="L1089" s="10">
        <f t="shared" si="9"/>
        <v>831.25</v>
      </c>
      <c r="M1089" s="11">
        <v>0.5</v>
      </c>
      <c r="O1089" s="16"/>
      <c r="P1089" s="17"/>
      <c r="Q1089" s="12"/>
      <c r="R1089" s="13"/>
    </row>
    <row r="1090" spans="1:18" ht="15.75" customHeight="1" x14ac:dyDescent="0.35">
      <c r="A1090" s="1"/>
      <c r="B1090" s="6" t="s">
        <v>23</v>
      </c>
      <c r="C1090" s="6">
        <v>1197831</v>
      </c>
      <c r="D1090" s="7">
        <v>44198</v>
      </c>
      <c r="E1090" s="6" t="s">
        <v>24</v>
      </c>
      <c r="F1090" s="6" t="s">
        <v>57</v>
      </c>
      <c r="G1090" s="6" t="s">
        <v>58</v>
      </c>
      <c r="H1090" s="6" t="s">
        <v>21</v>
      </c>
      <c r="I1090" s="8">
        <v>0.4</v>
      </c>
      <c r="J1090" s="9">
        <v>3250</v>
      </c>
      <c r="K1090" s="10">
        <f t="shared" si="8"/>
        <v>1300</v>
      </c>
      <c r="L1090" s="10">
        <f t="shared" si="9"/>
        <v>454.99999999999994</v>
      </c>
      <c r="M1090" s="11">
        <v>0.35</v>
      </c>
      <c r="O1090" s="16"/>
      <c r="P1090" s="17"/>
      <c r="Q1090" s="12"/>
      <c r="R1090" s="13"/>
    </row>
    <row r="1091" spans="1:18" ht="15.75" customHeight="1" x14ac:dyDescent="0.35">
      <c r="A1091" s="1"/>
      <c r="B1091" s="6" t="s">
        <v>23</v>
      </c>
      <c r="C1091" s="6">
        <v>1197831</v>
      </c>
      <c r="D1091" s="7">
        <v>44198</v>
      </c>
      <c r="E1091" s="6" t="s">
        <v>24</v>
      </c>
      <c r="F1091" s="6" t="s">
        <v>57</v>
      </c>
      <c r="G1091" s="6" t="s">
        <v>58</v>
      </c>
      <c r="H1091" s="6" t="s">
        <v>22</v>
      </c>
      <c r="I1091" s="8">
        <v>0.35</v>
      </c>
      <c r="J1091" s="9">
        <v>4750</v>
      </c>
      <c r="K1091" s="10">
        <f t="shared" si="8"/>
        <v>1662.5</v>
      </c>
      <c r="L1091" s="10">
        <f t="shared" si="9"/>
        <v>914.37500000000011</v>
      </c>
      <c r="M1091" s="11">
        <v>0.55000000000000004</v>
      </c>
      <c r="O1091" s="16"/>
      <c r="P1091" s="17"/>
      <c r="Q1091" s="12"/>
      <c r="R1091" s="13"/>
    </row>
    <row r="1092" spans="1:18" ht="15.75" customHeight="1" x14ac:dyDescent="0.35">
      <c r="A1092" s="1"/>
      <c r="B1092" s="6" t="s">
        <v>23</v>
      </c>
      <c r="C1092" s="6">
        <v>1197831</v>
      </c>
      <c r="D1092" s="7">
        <v>44228</v>
      </c>
      <c r="E1092" s="6" t="s">
        <v>24</v>
      </c>
      <c r="F1092" s="6" t="s">
        <v>57</v>
      </c>
      <c r="G1092" s="6" t="s">
        <v>58</v>
      </c>
      <c r="H1092" s="6" t="s">
        <v>17</v>
      </c>
      <c r="I1092" s="8">
        <v>0.25</v>
      </c>
      <c r="J1092" s="9">
        <v>6250</v>
      </c>
      <c r="K1092" s="10">
        <f t="shared" si="8"/>
        <v>1562.5</v>
      </c>
      <c r="L1092" s="10">
        <f t="shared" si="9"/>
        <v>625</v>
      </c>
      <c r="M1092" s="11">
        <v>0.39999999999999997</v>
      </c>
      <c r="O1092" s="16"/>
      <c r="P1092" s="17"/>
      <c r="Q1092" s="12"/>
      <c r="R1092" s="13"/>
    </row>
    <row r="1093" spans="1:18" ht="15.75" customHeight="1" x14ac:dyDescent="0.35">
      <c r="A1093" s="1"/>
      <c r="B1093" s="6" t="s">
        <v>23</v>
      </c>
      <c r="C1093" s="6">
        <v>1197831</v>
      </c>
      <c r="D1093" s="7">
        <v>44228</v>
      </c>
      <c r="E1093" s="6" t="s">
        <v>24</v>
      </c>
      <c r="F1093" s="6" t="s">
        <v>57</v>
      </c>
      <c r="G1093" s="6" t="s">
        <v>58</v>
      </c>
      <c r="H1093" s="6" t="s">
        <v>18</v>
      </c>
      <c r="I1093" s="8">
        <v>0.35</v>
      </c>
      <c r="J1093" s="9">
        <v>6000</v>
      </c>
      <c r="K1093" s="10">
        <f t="shared" si="8"/>
        <v>2100</v>
      </c>
      <c r="L1093" s="10">
        <f t="shared" si="9"/>
        <v>839.99999999999989</v>
      </c>
      <c r="M1093" s="11">
        <v>0.39999999999999997</v>
      </c>
      <c r="O1093" s="16"/>
      <c r="P1093" s="17"/>
      <c r="Q1093" s="12"/>
      <c r="R1093" s="13"/>
    </row>
    <row r="1094" spans="1:18" ht="15.75" customHeight="1" x14ac:dyDescent="0.35">
      <c r="A1094" s="1"/>
      <c r="B1094" s="6" t="s">
        <v>23</v>
      </c>
      <c r="C1094" s="6">
        <v>1197831</v>
      </c>
      <c r="D1094" s="7">
        <v>44228</v>
      </c>
      <c r="E1094" s="6" t="s">
        <v>24</v>
      </c>
      <c r="F1094" s="6" t="s">
        <v>57</v>
      </c>
      <c r="G1094" s="6" t="s">
        <v>58</v>
      </c>
      <c r="H1094" s="6" t="s">
        <v>19</v>
      </c>
      <c r="I1094" s="8">
        <v>0.35</v>
      </c>
      <c r="J1094" s="9">
        <v>4250</v>
      </c>
      <c r="K1094" s="10">
        <f t="shared" si="8"/>
        <v>1487.5</v>
      </c>
      <c r="L1094" s="10">
        <f t="shared" si="9"/>
        <v>595</v>
      </c>
      <c r="M1094" s="11">
        <v>0.39999999999999997</v>
      </c>
      <c r="O1094" s="16"/>
      <c r="P1094" s="17"/>
      <c r="Q1094" s="12"/>
      <c r="R1094" s="13"/>
    </row>
    <row r="1095" spans="1:18" ht="15.75" customHeight="1" x14ac:dyDescent="0.35">
      <c r="A1095" s="1"/>
      <c r="B1095" s="6" t="s">
        <v>23</v>
      </c>
      <c r="C1095" s="6">
        <v>1197831</v>
      </c>
      <c r="D1095" s="7">
        <v>44228</v>
      </c>
      <c r="E1095" s="6" t="s">
        <v>24</v>
      </c>
      <c r="F1095" s="6" t="s">
        <v>57</v>
      </c>
      <c r="G1095" s="6" t="s">
        <v>58</v>
      </c>
      <c r="H1095" s="6" t="s">
        <v>20</v>
      </c>
      <c r="I1095" s="8">
        <v>0.35</v>
      </c>
      <c r="J1095" s="9">
        <v>3750</v>
      </c>
      <c r="K1095" s="10">
        <f t="shared" si="8"/>
        <v>1312.5</v>
      </c>
      <c r="L1095" s="10">
        <f t="shared" si="9"/>
        <v>656.25</v>
      </c>
      <c r="M1095" s="11">
        <v>0.5</v>
      </c>
      <c r="O1095" s="16"/>
      <c r="P1095" s="17"/>
      <c r="Q1095" s="12"/>
      <c r="R1095" s="13"/>
    </row>
    <row r="1096" spans="1:18" ht="15.75" customHeight="1" x14ac:dyDescent="0.35">
      <c r="A1096" s="1"/>
      <c r="B1096" s="6" t="s">
        <v>23</v>
      </c>
      <c r="C1096" s="6">
        <v>1197831</v>
      </c>
      <c r="D1096" s="7">
        <v>44228</v>
      </c>
      <c r="E1096" s="6" t="s">
        <v>24</v>
      </c>
      <c r="F1096" s="6" t="s">
        <v>57</v>
      </c>
      <c r="G1096" s="6" t="s">
        <v>58</v>
      </c>
      <c r="H1096" s="6" t="s">
        <v>21</v>
      </c>
      <c r="I1096" s="8">
        <v>0.4</v>
      </c>
      <c r="J1096" s="9">
        <v>2500</v>
      </c>
      <c r="K1096" s="10">
        <f t="shared" si="8"/>
        <v>1000</v>
      </c>
      <c r="L1096" s="10">
        <f t="shared" si="9"/>
        <v>350</v>
      </c>
      <c r="M1096" s="11">
        <v>0.35</v>
      </c>
      <c r="O1096" s="16"/>
      <c r="P1096" s="17"/>
      <c r="Q1096" s="12"/>
      <c r="R1096" s="13"/>
    </row>
    <row r="1097" spans="1:18" ht="15.75" customHeight="1" x14ac:dyDescent="0.35">
      <c r="A1097" s="1"/>
      <c r="B1097" s="6" t="s">
        <v>23</v>
      </c>
      <c r="C1097" s="6">
        <v>1197831</v>
      </c>
      <c r="D1097" s="7">
        <v>44228</v>
      </c>
      <c r="E1097" s="6" t="s">
        <v>24</v>
      </c>
      <c r="F1097" s="6" t="s">
        <v>57</v>
      </c>
      <c r="G1097" s="6" t="s">
        <v>58</v>
      </c>
      <c r="H1097" s="6" t="s">
        <v>22</v>
      </c>
      <c r="I1097" s="8">
        <v>0.35</v>
      </c>
      <c r="J1097" s="9">
        <v>4500</v>
      </c>
      <c r="K1097" s="10">
        <f t="shared" si="8"/>
        <v>1575</v>
      </c>
      <c r="L1097" s="10">
        <f t="shared" si="9"/>
        <v>866.25000000000011</v>
      </c>
      <c r="M1097" s="11">
        <v>0.55000000000000004</v>
      </c>
      <c r="O1097" s="16"/>
      <c r="P1097" s="17"/>
      <c r="Q1097" s="12"/>
      <c r="R1097" s="13"/>
    </row>
    <row r="1098" spans="1:18" ht="15.75" customHeight="1" x14ac:dyDescent="0.35">
      <c r="A1098" s="1"/>
      <c r="B1098" s="6" t="s">
        <v>23</v>
      </c>
      <c r="C1098" s="6">
        <v>1197831</v>
      </c>
      <c r="D1098" s="7">
        <v>44258</v>
      </c>
      <c r="E1098" s="6" t="s">
        <v>24</v>
      </c>
      <c r="F1098" s="6" t="s">
        <v>57</v>
      </c>
      <c r="G1098" s="6" t="s">
        <v>58</v>
      </c>
      <c r="H1098" s="6" t="s">
        <v>17</v>
      </c>
      <c r="I1098" s="8">
        <v>0.3</v>
      </c>
      <c r="J1098" s="9">
        <v>6250</v>
      </c>
      <c r="K1098" s="10">
        <f t="shared" si="8"/>
        <v>1875</v>
      </c>
      <c r="L1098" s="10">
        <f t="shared" si="9"/>
        <v>843.74999999999989</v>
      </c>
      <c r="M1098" s="11">
        <v>0.44999999999999996</v>
      </c>
      <c r="O1098" s="16"/>
      <c r="P1098" s="17"/>
      <c r="Q1098" s="12"/>
      <c r="R1098" s="13"/>
    </row>
    <row r="1099" spans="1:18" ht="15.75" customHeight="1" x14ac:dyDescent="0.35">
      <c r="A1099" s="1"/>
      <c r="B1099" s="6" t="s">
        <v>23</v>
      </c>
      <c r="C1099" s="6">
        <v>1197831</v>
      </c>
      <c r="D1099" s="7">
        <v>44258</v>
      </c>
      <c r="E1099" s="6" t="s">
        <v>24</v>
      </c>
      <c r="F1099" s="6" t="s">
        <v>57</v>
      </c>
      <c r="G1099" s="6" t="s">
        <v>58</v>
      </c>
      <c r="H1099" s="6" t="s">
        <v>18</v>
      </c>
      <c r="I1099" s="8">
        <v>0.4</v>
      </c>
      <c r="J1099" s="9">
        <v>6250</v>
      </c>
      <c r="K1099" s="10">
        <f t="shared" si="8"/>
        <v>2500</v>
      </c>
      <c r="L1099" s="10">
        <f t="shared" si="9"/>
        <v>1125</v>
      </c>
      <c r="M1099" s="11">
        <v>0.44999999999999996</v>
      </c>
      <c r="O1099" s="16"/>
      <c r="P1099" s="17"/>
      <c r="Q1099" s="12"/>
      <c r="R1099" s="13"/>
    </row>
    <row r="1100" spans="1:18" ht="15.75" customHeight="1" x14ac:dyDescent="0.35">
      <c r="A1100" s="1"/>
      <c r="B1100" s="6" t="s">
        <v>23</v>
      </c>
      <c r="C1100" s="6">
        <v>1197831</v>
      </c>
      <c r="D1100" s="7">
        <v>44258</v>
      </c>
      <c r="E1100" s="6" t="s">
        <v>24</v>
      </c>
      <c r="F1100" s="6" t="s">
        <v>57</v>
      </c>
      <c r="G1100" s="6" t="s">
        <v>58</v>
      </c>
      <c r="H1100" s="6" t="s">
        <v>19</v>
      </c>
      <c r="I1100" s="8">
        <v>0.3</v>
      </c>
      <c r="J1100" s="9">
        <v>4500</v>
      </c>
      <c r="K1100" s="10">
        <f t="shared" si="8"/>
        <v>1350</v>
      </c>
      <c r="L1100" s="10">
        <f t="shared" si="9"/>
        <v>607.49999999999989</v>
      </c>
      <c r="M1100" s="11">
        <v>0.44999999999999996</v>
      </c>
      <c r="O1100" s="16"/>
      <c r="P1100" s="17"/>
      <c r="Q1100" s="12"/>
      <c r="R1100" s="13"/>
    </row>
    <row r="1101" spans="1:18" ht="15.75" customHeight="1" x14ac:dyDescent="0.35">
      <c r="A1101" s="1"/>
      <c r="B1101" s="6" t="s">
        <v>23</v>
      </c>
      <c r="C1101" s="6">
        <v>1197831</v>
      </c>
      <c r="D1101" s="7">
        <v>44258</v>
      </c>
      <c r="E1101" s="6" t="s">
        <v>24</v>
      </c>
      <c r="F1101" s="6" t="s">
        <v>57</v>
      </c>
      <c r="G1101" s="6" t="s">
        <v>58</v>
      </c>
      <c r="H1101" s="6" t="s">
        <v>20</v>
      </c>
      <c r="I1101" s="8">
        <v>0.35000000000000003</v>
      </c>
      <c r="J1101" s="9">
        <v>3500</v>
      </c>
      <c r="K1101" s="10">
        <f t="shared" si="8"/>
        <v>1225.0000000000002</v>
      </c>
      <c r="L1101" s="10">
        <f t="shared" si="9"/>
        <v>673.75000000000023</v>
      </c>
      <c r="M1101" s="11">
        <v>0.55000000000000004</v>
      </c>
      <c r="O1101" s="16"/>
      <c r="P1101" s="17"/>
      <c r="Q1101" s="12"/>
      <c r="R1101" s="13"/>
    </row>
    <row r="1102" spans="1:18" ht="15.75" customHeight="1" x14ac:dyDescent="0.35">
      <c r="A1102" s="1"/>
      <c r="B1102" s="6" t="s">
        <v>23</v>
      </c>
      <c r="C1102" s="6">
        <v>1197831</v>
      </c>
      <c r="D1102" s="7">
        <v>44258</v>
      </c>
      <c r="E1102" s="6" t="s">
        <v>24</v>
      </c>
      <c r="F1102" s="6" t="s">
        <v>57</v>
      </c>
      <c r="G1102" s="6" t="s">
        <v>58</v>
      </c>
      <c r="H1102" s="6" t="s">
        <v>21</v>
      </c>
      <c r="I1102" s="8">
        <v>0.4</v>
      </c>
      <c r="J1102" s="9">
        <v>2500</v>
      </c>
      <c r="K1102" s="10">
        <f t="shared" si="8"/>
        <v>1000</v>
      </c>
      <c r="L1102" s="10">
        <f t="shared" si="9"/>
        <v>399.99999999999994</v>
      </c>
      <c r="M1102" s="11">
        <v>0.39999999999999997</v>
      </c>
      <c r="O1102" s="16"/>
      <c r="P1102" s="17"/>
      <c r="Q1102" s="12"/>
      <c r="R1102" s="13"/>
    </row>
    <row r="1103" spans="1:18" ht="15.75" customHeight="1" x14ac:dyDescent="0.35">
      <c r="A1103" s="1"/>
      <c r="B1103" s="6" t="s">
        <v>23</v>
      </c>
      <c r="C1103" s="6">
        <v>1197831</v>
      </c>
      <c r="D1103" s="7">
        <v>44258</v>
      </c>
      <c r="E1103" s="6" t="s">
        <v>24</v>
      </c>
      <c r="F1103" s="6" t="s">
        <v>57</v>
      </c>
      <c r="G1103" s="6" t="s">
        <v>58</v>
      </c>
      <c r="H1103" s="6" t="s">
        <v>22</v>
      </c>
      <c r="I1103" s="8">
        <v>0.35000000000000003</v>
      </c>
      <c r="J1103" s="9">
        <v>4000</v>
      </c>
      <c r="K1103" s="10">
        <f t="shared" si="8"/>
        <v>1400.0000000000002</v>
      </c>
      <c r="L1103" s="10">
        <f t="shared" si="9"/>
        <v>840.00000000000023</v>
      </c>
      <c r="M1103" s="11">
        <v>0.60000000000000009</v>
      </c>
      <c r="O1103" s="16"/>
      <c r="P1103" s="17"/>
      <c r="Q1103" s="12"/>
      <c r="R1103" s="13"/>
    </row>
    <row r="1104" spans="1:18" ht="15.75" customHeight="1" x14ac:dyDescent="0.35">
      <c r="A1104" s="1"/>
      <c r="B1104" s="6" t="s">
        <v>23</v>
      </c>
      <c r="C1104" s="6">
        <v>1197831</v>
      </c>
      <c r="D1104" s="7">
        <v>44288</v>
      </c>
      <c r="E1104" s="6" t="s">
        <v>24</v>
      </c>
      <c r="F1104" s="6" t="s">
        <v>57</v>
      </c>
      <c r="G1104" s="6" t="s">
        <v>58</v>
      </c>
      <c r="H1104" s="6" t="s">
        <v>17</v>
      </c>
      <c r="I1104" s="8">
        <v>0.19999999999999998</v>
      </c>
      <c r="J1104" s="9">
        <v>6500</v>
      </c>
      <c r="K1104" s="10">
        <f t="shared" si="8"/>
        <v>1300</v>
      </c>
      <c r="L1104" s="10">
        <f t="shared" si="9"/>
        <v>584.99999999999989</v>
      </c>
      <c r="M1104" s="11">
        <v>0.44999999999999996</v>
      </c>
      <c r="O1104" s="16"/>
      <c r="P1104" s="17"/>
      <c r="Q1104" s="12"/>
      <c r="R1104" s="13"/>
    </row>
    <row r="1105" spans="1:18" ht="15.75" customHeight="1" x14ac:dyDescent="0.35">
      <c r="A1105" s="1"/>
      <c r="B1105" s="6" t="s">
        <v>23</v>
      </c>
      <c r="C1105" s="6">
        <v>1197831</v>
      </c>
      <c r="D1105" s="7">
        <v>44288</v>
      </c>
      <c r="E1105" s="6" t="s">
        <v>24</v>
      </c>
      <c r="F1105" s="6" t="s">
        <v>57</v>
      </c>
      <c r="G1105" s="6" t="s">
        <v>58</v>
      </c>
      <c r="H1105" s="6" t="s">
        <v>18</v>
      </c>
      <c r="I1105" s="8">
        <v>0.20000000000000007</v>
      </c>
      <c r="J1105" s="9">
        <v>6500</v>
      </c>
      <c r="K1105" s="10">
        <f t="shared" si="8"/>
        <v>1300.0000000000005</v>
      </c>
      <c r="L1105" s="10">
        <f t="shared" si="9"/>
        <v>585.00000000000011</v>
      </c>
      <c r="M1105" s="11">
        <v>0.44999999999999996</v>
      </c>
      <c r="O1105" s="16"/>
      <c r="P1105" s="17"/>
      <c r="Q1105" s="12"/>
      <c r="R1105" s="13"/>
    </row>
    <row r="1106" spans="1:18" ht="15.75" customHeight="1" x14ac:dyDescent="0.35">
      <c r="A1106" s="1"/>
      <c r="B1106" s="6" t="s">
        <v>23</v>
      </c>
      <c r="C1106" s="6">
        <v>1197831</v>
      </c>
      <c r="D1106" s="7">
        <v>44288</v>
      </c>
      <c r="E1106" s="6" t="s">
        <v>24</v>
      </c>
      <c r="F1106" s="6" t="s">
        <v>57</v>
      </c>
      <c r="G1106" s="6" t="s">
        <v>58</v>
      </c>
      <c r="H1106" s="6" t="s">
        <v>19</v>
      </c>
      <c r="I1106" s="8">
        <v>0.14999999999999997</v>
      </c>
      <c r="J1106" s="9">
        <v>4750</v>
      </c>
      <c r="K1106" s="10">
        <f t="shared" si="8"/>
        <v>712.49999999999989</v>
      </c>
      <c r="L1106" s="10">
        <f t="shared" si="9"/>
        <v>320.62499999999994</v>
      </c>
      <c r="M1106" s="11">
        <v>0.44999999999999996</v>
      </c>
      <c r="O1106" s="16"/>
      <c r="P1106" s="17"/>
      <c r="Q1106" s="12"/>
      <c r="R1106" s="13"/>
    </row>
    <row r="1107" spans="1:18" ht="15.75" customHeight="1" x14ac:dyDescent="0.35">
      <c r="A1107" s="1"/>
      <c r="B1107" s="6" t="s">
        <v>23</v>
      </c>
      <c r="C1107" s="6">
        <v>1197831</v>
      </c>
      <c r="D1107" s="7">
        <v>44288</v>
      </c>
      <c r="E1107" s="6" t="s">
        <v>24</v>
      </c>
      <c r="F1107" s="6" t="s">
        <v>57</v>
      </c>
      <c r="G1107" s="6" t="s">
        <v>58</v>
      </c>
      <c r="H1107" s="6" t="s">
        <v>20</v>
      </c>
      <c r="I1107" s="8">
        <v>0.20000000000000007</v>
      </c>
      <c r="J1107" s="9">
        <v>3750</v>
      </c>
      <c r="K1107" s="10">
        <f t="shared" si="8"/>
        <v>750.00000000000023</v>
      </c>
      <c r="L1107" s="10">
        <f t="shared" si="9"/>
        <v>412.50000000000017</v>
      </c>
      <c r="M1107" s="11">
        <v>0.55000000000000004</v>
      </c>
      <c r="O1107" s="16"/>
      <c r="P1107" s="17"/>
      <c r="Q1107" s="12"/>
      <c r="R1107" s="13"/>
    </row>
    <row r="1108" spans="1:18" ht="15.75" customHeight="1" x14ac:dyDescent="0.35">
      <c r="A1108" s="1"/>
      <c r="B1108" s="6" t="s">
        <v>23</v>
      </c>
      <c r="C1108" s="6">
        <v>1197831</v>
      </c>
      <c r="D1108" s="7">
        <v>44288</v>
      </c>
      <c r="E1108" s="6" t="s">
        <v>24</v>
      </c>
      <c r="F1108" s="6" t="s">
        <v>57</v>
      </c>
      <c r="G1108" s="6" t="s">
        <v>58</v>
      </c>
      <c r="H1108" s="6" t="s">
        <v>21</v>
      </c>
      <c r="I1108" s="8">
        <v>0.25</v>
      </c>
      <c r="J1108" s="9">
        <v>2750</v>
      </c>
      <c r="K1108" s="10">
        <f t="shared" si="8"/>
        <v>687.5</v>
      </c>
      <c r="L1108" s="10">
        <f t="shared" si="9"/>
        <v>275</v>
      </c>
      <c r="M1108" s="11">
        <v>0.39999999999999997</v>
      </c>
      <c r="O1108" s="16"/>
      <c r="P1108" s="17"/>
      <c r="Q1108" s="12"/>
      <c r="R1108" s="13"/>
    </row>
    <row r="1109" spans="1:18" ht="15.75" customHeight="1" x14ac:dyDescent="0.35">
      <c r="A1109" s="1"/>
      <c r="B1109" s="6" t="s">
        <v>23</v>
      </c>
      <c r="C1109" s="6">
        <v>1197831</v>
      </c>
      <c r="D1109" s="7">
        <v>44288</v>
      </c>
      <c r="E1109" s="6" t="s">
        <v>24</v>
      </c>
      <c r="F1109" s="6" t="s">
        <v>57</v>
      </c>
      <c r="G1109" s="6" t="s">
        <v>58</v>
      </c>
      <c r="H1109" s="6" t="s">
        <v>22</v>
      </c>
      <c r="I1109" s="8">
        <v>0.20000000000000007</v>
      </c>
      <c r="J1109" s="9">
        <v>5500</v>
      </c>
      <c r="K1109" s="10">
        <f t="shared" si="8"/>
        <v>1100.0000000000005</v>
      </c>
      <c r="L1109" s="10">
        <f t="shared" si="9"/>
        <v>660.00000000000034</v>
      </c>
      <c r="M1109" s="11">
        <v>0.60000000000000009</v>
      </c>
      <c r="O1109" s="16"/>
      <c r="P1109" s="17"/>
      <c r="Q1109" s="12"/>
      <c r="R1109" s="13"/>
    </row>
    <row r="1110" spans="1:18" ht="15.75" customHeight="1" x14ac:dyDescent="0.35">
      <c r="A1110" s="1"/>
      <c r="B1110" s="6" t="s">
        <v>23</v>
      </c>
      <c r="C1110" s="6">
        <v>1197831</v>
      </c>
      <c r="D1110" s="7">
        <v>44318</v>
      </c>
      <c r="E1110" s="6" t="s">
        <v>24</v>
      </c>
      <c r="F1110" s="6" t="s">
        <v>57</v>
      </c>
      <c r="G1110" s="6" t="s">
        <v>58</v>
      </c>
      <c r="H1110" s="6" t="s">
        <v>17</v>
      </c>
      <c r="I1110" s="8">
        <v>9.9999999999999964E-2</v>
      </c>
      <c r="J1110" s="9">
        <v>7000</v>
      </c>
      <c r="K1110" s="10">
        <f t="shared" si="8"/>
        <v>699.99999999999977</v>
      </c>
      <c r="L1110" s="10">
        <f t="shared" si="9"/>
        <v>314.99999999999989</v>
      </c>
      <c r="M1110" s="11">
        <v>0.44999999999999996</v>
      </c>
      <c r="O1110" s="16"/>
      <c r="P1110" s="17"/>
      <c r="Q1110" s="12"/>
      <c r="R1110" s="13"/>
    </row>
    <row r="1111" spans="1:18" ht="15.75" customHeight="1" x14ac:dyDescent="0.35">
      <c r="A1111" s="1"/>
      <c r="B1111" s="6" t="s">
        <v>23</v>
      </c>
      <c r="C1111" s="6">
        <v>1197831</v>
      </c>
      <c r="D1111" s="7">
        <v>44318</v>
      </c>
      <c r="E1111" s="6" t="s">
        <v>24</v>
      </c>
      <c r="F1111" s="6" t="s">
        <v>57</v>
      </c>
      <c r="G1111" s="6" t="s">
        <v>58</v>
      </c>
      <c r="H1111" s="6" t="s">
        <v>18</v>
      </c>
      <c r="I1111" s="8">
        <v>0.20000000000000007</v>
      </c>
      <c r="J1111" s="9">
        <v>7250</v>
      </c>
      <c r="K1111" s="10">
        <f t="shared" si="8"/>
        <v>1450.0000000000005</v>
      </c>
      <c r="L1111" s="10">
        <f t="shared" si="9"/>
        <v>652.50000000000011</v>
      </c>
      <c r="M1111" s="11">
        <v>0.44999999999999996</v>
      </c>
      <c r="O1111" s="16"/>
      <c r="P1111" s="17"/>
      <c r="Q1111" s="12"/>
      <c r="R1111" s="13"/>
    </row>
    <row r="1112" spans="1:18" ht="15.75" customHeight="1" x14ac:dyDescent="0.35">
      <c r="A1112" s="1"/>
      <c r="B1112" s="6" t="s">
        <v>23</v>
      </c>
      <c r="C1112" s="6">
        <v>1197831</v>
      </c>
      <c r="D1112" s="7">
        <v>44318</v>
      </c>
      <c r="E1112" s="6" t="s">
        <v>24</v>
      </c>
      <c r="F1112" s="6" t="s">
        <v>57</v>
      </c>
      <c r="G1112" s="6" t="s">
        <v>58</v>
      </c>
      <c r="H1112" s="6" t="s">
        <v>19</v>
      </c>
      <c r="I1112" s="8">
        <v>0.14999999999999997</v>
      </c>
      <c r="J1112" s="9">
        <v>5750</v>
      </c>
      <c r="K1112" s="10">
        <f t="shared" si="8"/>
        <v>862.49999999999977</v>
      </c>
      <c r="L1112" s="10">
        <f t="shared" si="9"/>
        <v>388.12499999999989</v>
      </c>
      <c r="M1112" s="11">
        <v>0.44999999999999996</v>
      </c>
      <c r="O1112" s="16"/>
      <c r="P1112" s="17"/>
      <c r="Q1112" s="12"/>
      <c r="R1112" s="13"/>
    </row>
    <row r="1113" spans="1:18" ht="15.75" customHeight="1" x14ac:dyDescent="0.35">
      <c r="A1113" s="1"/>
      <c r="B1113" s="6" t="s">
        <v>23</v>
      </c>
      <c r="C1113" s="6">
        <v>1197831</v>
      </c>
      <c r="D1113" s="7">
        <v>44318</v>
      </c>
      <c r="E1113" s="6" t="s">
        <v>24</v>
      </c>
      <c r="F1113" s="6" t="s">
        <v>57</v>
      </c>
      <c r="G1113" s="6" t="s">
        <v>58</v>
      </c>
      <c r="H1113" s="6" t="s">
        <v>20</v>
      </c>
      <c r="I1113" s="8">
        <v>0.35000000000000003</v>
      </c>
      <c r="J1113" s="9">
        <v>5000</v>
      </c>
      <c r="K1113" s="10">
        <f t="shared" si="8"/>
        <v>1750.0000000000002</v>
      </c>
      <c r="L1113" s="10">
        <f t="shared" si="9"/>
        <v>962.50000000000023</v>
      </c>
      <c r="M1113" s="11">
        <v>0.55000000000000004</v>
      </c>
      <c r="O1113" s="16"/>
      <c r="P1113" s="17"/>
      <c r="Q1113" s="12"/>
      <c r="R1113" s="13"/>
    </row>
    <row r="1114" spans="1:18" ht="15.75" customHeight="1" x14ac:dyDescent="0.35">
      <c r="A1114" s="1"/>
      <c r="B1114" s="6" t="s">
        <v>23</v>
      </c>
      <c r="C1114" s="6">
        <v>1197831</v>
      </c>
      <c r="D1114" s="7">
        <v>44318</v>
      </c>
      <c r="E1114" s="6" t="s">
        <v>24</v>
      </c>
      <c r="F1114" s="6" t="s">
        <v>57</v>
      </c>
      <c r="G1114" s="6" t="s">
        <v>58</v>
      </c>
      <c r="H1114" s="6" t="s">
        <v>21</v>
      </c>
      <c r="I1114" s="8">
        <v>0.5</v>
      </c>
      <c r="J1114" s="9">
        <v>4000</v>
      </c>
      <c r="K1114" s="10">
        <f t="shared" si="8"/>
        <v>2000</v>
      </c>
      <c r="L1114" s="10">
        <f t="shared" si="9"/>
        <v>799.99999999999989</v>
      </c>
      <c r="M1114" s="11">
        <v>0.39999999999999997</v>
      </c>
      <c r="O1114" s="16"/>
      <c r="P1114" s="17"/>
      <c r="Q1114" s="12"/>
      <c r="R1114" s="13"/>
    </row>
    <row r="1115" spans="1:18" ht="15.75" customHeight="1" x14ac:dyDescent="0.35">
      <c r="A1115" s="1"/>
      <c r="B1115" s="6" t="s">
        <v>23</v>
      </c>
      <c r="C1115" s="6">
        <v>1197831</v>
      </c>
      <c r="D1115" s="7">
        <v>44318</v>
      </c>
      <c r="E1115" s="6" t="s">
        <v>24</v>
      </c>
      <c r="F1115" s="6" t="s">
        <v>57</v>
      </c>
      <c r="G1115" s="6" t="s">
        <v>58</v>
      </c>
      <c r="H1115" s="6" t="s">
        <v>22</v>
      </c>
      <c r="I1115" s="8">
        <v>0.45</v>
      </c>
      <c r="J1115" s="9">
        <v>7500</v>
      </c>
      <c r="K1115" s="10">
        <f t="shared" si="8"/>
        <v>3375</v>
      </c>
      <c r="L1115" s="10">
        <f t="shared" si="9"/>
        <v>2025.0000000000002</v>
      </c>
      <c r="M1115" s="11">
        <v>0.60000000000000009</v>
      </c>
      <c r="O1115" s="16"/>
      <c r="P1115" s="17"/>
      <c r="Q1115" s="12"/>
      <c r="R1115" s="13"/>
    </row>
    <row r="1116" spans="1:18" ht="15.75" customHeight="1" x14ac:dyDescent="0.35">
      <c r="A1116" s="1"/>
      <c r="B1116" s="6" t="s">
        <v>23</v>
      </c>
      <c r="C1116" s="6">
        <v>1197831</v>
      </c>
      <c r="D1116" s="7">
        <v>44348</v>
      </c>
      <c r="E1116" s="6" t="s">
        <v>24</v>
      </c>
      <c r="F1116" s="6" t="s">
        <v>57</v>
      </c>
      <c r="G1116" s="6" t="s">
        <v>58</v>
      </c>
      <c r="H1116" s="6" t="s">
        <v>17</v>
      </c>
      <c r="I1116" s="8">
        <v>0.45</v>
      </c>
      <c r="J1116" s="9">
        <v>7500</v>
      </c>
      <c r="K1116" s="10">
        <f t="shared" si="8"/>
        <v>3375</v>
      </c>
      <c r="L1116" s="10">
        <f t="shared" si="9"/>
        <v>1518.7499999999998</v>
      </c>
      <c r="M1116" s="11">
        <v>0.44999999999999996</v>
      </c>
      <c r="O1116" s="16"/>
      <c r="P1116" s="17"/>
      <c r="Q1116" s="12"/>
      <c r="R1116" s="13"/>
    </row>
    <row r="1117" spans="1:18" ht="15.75" customHeight="1" x14ac:dyDescent="0.35">
      <c r="A1117" s="1"/>
      <c r="B1117" s="6" t="s">
        <v>23</v>
      </c>
      <c r="C1117" s="6">
        <v>1197831</v>
      </c>
      <c r="D1117" s="7">
        <v>44348</v>
      </c>
      <c r="E1117" s="6" t="s">
        <v>24</v>
      </c>
      <c r="F1117" s="6" t="s">
        <v>57</v>
      </c>
      <c r="G1117" s="6" t="s">
        <v>58</v>
      </c>
      <c r="H1117" s="6" t="s">
        <v>18</v>
      </c>
      <c r="I1117" s="8">
        <v>0.5</v>
      </c>
      <c r="J1117" s="9">
        <v>7500</v>
      </c>
      <c r="K1117" s="10">
        <f t="shared" si="8"/>
        <v>3750</v>
      </c>
      <c r="L1117" s="10">
        <f t="shared" si="9"/>
        <v>1687.4999999999998</v>
      </c>
      <c r="M1117" s="11">
        <v>0.44999999999999996</v>
      </c>
      <c r="O1117" s="16"/>
      <c r="P1117" s="17"/>
      <c r="Q1117" s="12"/>
      <c r="R1117" s="13"/>
    </row>
    <row r="1118" spans="1:18" ht="15.75" customHeight="1" x14ac:dyDescent="0.35">
      <c r="A1118" s="1"/>
      <c r="B1118" s="6" t="s">
        <v>23</v>
      </c>
      <c r="C1118" s="6">
        <v>1197831</v>
      </c>
      <c r="D1118" s="7">
        <v>44348</v>
      </c>
      <c r="E1118" s="6" t="s">
        <v>24</v>
      </c>
      <c r="F1118" s="6" t="s">
        <v>57</v>
      </c>
      <c r="G1118" s="6" t="s">
        <v>58</v>
      </c>
      <c r="H1118" s="6" t="s">
        <v>19</v>
      </c>
      <c r="I1118" s="8">
        <v>0.45</v>
      </c>
      <c r="J1118" s="9">
        <v>6500</v>
      </c>
      <c r="K1118" s="10">
        <f t="shared" si="8"/>
        <v>2925</v>
      </c>
      <c r="L1118" s="10">
        <f t="shared" si="9"/>
        <v>1316.2499999999998</v>
      </c>
      <c r="M1118" s="11">
        <v>0.44999999999999996</v>
      </c>
      <c r="O1118" s="16"/>
      <c r="P1118" s="17"/>
      <c r="Q1118" s="12"/>
      <c r="R1118" s="13"/>
    </row>
    <row r="1119" spans="1:18" ht="15.75" customHeight="1" x14ac:dyDescent="0.35">
      <c r="A1119" s="1"/>
      <c r="B1119" s="6" t="s">
        <v>23</v>
      </c>
      <c r="C1119" s="6">
        <v>1197831</v>
      </c>
      <c r="D1119" s="7">
        <v>44348</v>
      </c>
      <c r="E1119" s="6" t="s">
        <v>24</v>
      </c>
      <c r="F1119" s="6" t="s">
        <v>57</v>
      </c>
      <c r="G1119" s="6" t="s">
        <v>58</v>
      </c>
      <c r="H1119" s="6" t="s">
        <v>20</v>
      </c>
      <c r="I1119" s="8">
        <v>0.45</v>
      </c>
      <c r="J1119" s="9">
        <v>6000</v>
      </c>
      <c r="K1119" s="10">
        <f t="shared" si="8"/>
        <v>2700</v>
      </c>
      <c r="L1119" s="10">
        <f t="shared" si="9"/>
        <v>1485.0000000000002</v>
      </c>
      <c r="M1119" s="11">
        <v>0.55000000000000004</v>
      </c>
      <c r="O1119" s="16"/>
      <c r="P1119" s="17"/>
      <c r="Q1119" s="12"/>
      <c r="R1119" s="13"/>
    </row>
    <row r="1120" spans="1:18" ht="15.75" customHeight="1" x14ac:dyDescent="0.35">
      <c r="A1120" s="1"/>
      <c r="B1120" s="6" t="s">
        <v>23</v>
      </c>
      <c r="C1120" s="6">
        <v>1197831</v>
      </c>
      <c r="D1120" s="7">
        <v>44348</v>
      </c>
      <c r="E1120" s="6" t="s">
        <v>24</v>
      </c>
      <c r="F1120" s="6" t="s">
        <v>57</v>
      </c>
      <c r="G1120" s="6" t="s">
        <v>58</v>
      </c>
      <c r="H1120" s="6" t="s">
        <v>21</v>
      </c>
      <c r="I1120" s="8">
        <v>0.5</v>
      </c>
      <c r="J1120" s="9">
        <v>5000</v>
      </c>
      <c r="K1120" s="10">
        <f t="shared" si="8"/>
        <v>2500</v>
      </c>
      <c r="L1120" s="10">
        <f t="shared" si="9"/>
        <v>999.99999999999989</v>
      </c>
      <c r="M1120" s="11">
        <v>0.39999999999999997</v>
      </c>
      <c r="O1120" s="16"/>
      <c r="P1120" s="17"/>
      <c r="Q1120" s="12"/>
      <c r="R1120" s="13"/>
    </row>
    <row r="1121" spans="1:18" ht="15.75" customHeight="1" x14ac:dyDescent="0.35">
      <c r="A1121" s="1"/>
      <c r="B1121" s="6" t="s">
        <v>23</v>
      </c>
      <c r="C1121" s="6">
        <v>1197831</v>
      </c>
      <c r="D1121" s="7">
        <v>44348</v>
      </c>
      <c r="E1121" s="6" t="s">
        <v>24</v>
      </c>
      <c r="F1121" s="6" t="s">
        <v>57</v>
      </c>
      <c r="G1121" s="6" t="s">
        <v>58</v>
      </c>
      <c r="H1121" s="6" t="s">
        <v>22</v>
      </c>
      <c r="I1121" s="8">
        <v>0.55000000000000004</v>
      </c>
      <c r="J1121" s="9">
        <v>8750</v>
      </c>
      <c r="K1121" s="10">
        <f t="shared" si="8"/>
        <v>4812.5</v>
      </c>
      <c r="L1121" s="10">
        <f t="shared" si="9"/>
        <v>2887.5000000000005</v>
      </c>
      <c r="M1121" s="11">
        <v>0.60000000000000009</v>
      </c>
      <c r="O1121" s="16"/>
      <c r="P1121" s="17"/>
      <c r="Q1121" s="12"/>
      <c r="R1121" s="13"/>
    </row>
    <row r="1122" spans="1:18" ht="15.75" customHeight="1" x14ac:dyDescent="0.35">
      <c r="A1122" s="1"/>
      <c r="B1122" s="6" t="s">
        <v>23</v>
      </c>
      <c r="C1122" s="6">
        <v>1197831</v>
      </c>
      <c r="D1122" s="7">
        <v>44380</v>
      </c>
      <c r="E1122" s="6" t="s">
        <v>24</v>
      </c>
      <c r="F1122" s="6" t="s">
        <v>57</v>
      </c>
      <c r="G1122" s="6" t="s">
        <v>58</v>
      </c>
      <c r="H1122" s="6" t="s">
        <v>17</v>
      </c>
      <c r="I1122" s="8">
        <v>0.45</v>
      </c>
      <c r="J1122" s="9">
        <v>8250</v>
      </c>
      <c r="K1122" s="10">
        <f t="shared" si="8"/>
        <v>3712.5</v>
      </c>
      <c r="L1122" s="10">
        <f t="shared" si="9"/>
        <v>1856.2499999999998</v>
      </c>
      <c r="M1122" s="11">
        <v>0.49999999999999994</v>
      </c>
      <c r="O1122" s="16"/>
      <c r="P1122" s="17"/>
      <c r="Q1122" s="12"/>
      <c r="R1122" s="13"/>
    </row>
    <row r="1123" spans="1:18" ht="15.75" customHeight="1" x14ac:dyDescent="0.35">
      <c r="A1123" s="1"/>
      <c r="B1123" s="6" t="s">
        <v>23</v>
      </c>
      <c r="C1123" s="6">
        <v>1197831</v>
      </c>
      <c r="D1123" s="7">
        <v>44380</v>
      </c>
      <c r="E1123" s="6" t="s">
        <v>24</v>
      </c>
      <c r="F1123" s="6" t="s">
        <v>57</v>
      </c>
      <c r="G1123" s="6" t="s">
        <v>58</v>
      </c>
      <c r="H1123" s="6" t="s">
        <v>18</v>
      </c>
      <c r="I1123" s="8">
        <v>0.5</v>
      </c>
      <c r="J1123" s="9">
        <v>8250</v>
      </c>
      <c r="K1123" s="10">
        <f t="shared" si="8"/>
        <v>4125</v>
      </c>
      <c r="L1123" s="10">
        <f t="shared" si="9"/>
        <v>2062.4999999999995</v>
      </c>
      <c r="M1123" s="11">
        <v>0.49999999999999994</v>
      </c>
      <c r="O1123" s="16"/>
      <c r="P1123" s="17"/>
      <c r="Q1123" s="12"/>
      <c r="R1123" s="13"/>
    </row>
    <row r="1124" spans="1:18" ht="15.75" customHeight="1" x14ac:dyDescent="0.35">
      <c r="A1124" s="1"/>
      <c r="B1124" s="6" t="s">
        <v>23</v>
      </c>
      <c r="C1124" s="6">
        <v>1197831</v>
      </c>
      <c r="D1124" s="7">
        <v>44380</v>
      </c>
      <c r="E1124" s="6" t="s">
        <v>24</v>
      </c>
      <c r="F1124" s="6" t="s">
        <v>57</v>
      </c>
      <c r="G1124" s="6" t="s">
        <v>58</v>
      </c>
      <c r="H1124" s="6" t="s">
        <v>19</v>
      </c>
      <c r="I1124" s="8">
        <v>0.45</v>
      </c>
      <c r="J1124" s="9">
        <v>9750</v>
      </c>
      <c r="K1124" s="10">
        <f t="shared" si="8"/>
        <v>4387.5</v>
      </c>
      <c r="L1124" s="10">
        <f t="shared" si="9"/>
        <v>2193.7499999999995</v>
      </c>
      <c r="M1124" s="11">
        <v>0.49999999999999994</v>
      </c>
      <c r="O1124" s="16"/>
      <c r="P1124" s="17"/>
      <c r="Q1124" s="12"/>
      <c r="R1124" s="13"/>
    </row>
    <row r="1125" spans="1:18" ht="15.75" customHeight="1" x14ac:dyDescent="0.35">
      <c r="A1125" s="1"/>
      <c r="B1125" s="6" t="s">
        <v>23</v>
      </c>
      <c r="C1125" s="6">
        <v>1197831</v>
      </c>
      <c r="D1125" s="7">
        <v>44380</v>
      </c>
      <c r="E1125" s="6" t="s">
        <v>24</v>
      </c>
      <c r="F1125" s="6" t="s">
        <v>57</v>
      </c>
      <c r="G1125" s="6" t="s">
        <v>58</v>
      </c>
      <c r="H1125" s="6" t="s">
        <v>20</v>
      </c>
      <c r="I1125" s="8">
        <v>0.45</v>
      </c>
      <c r="J1125" s="9">
        <v>5750</v>
      </c>
      <c r="K1125" s="10">
        <f t="shared" si="8"/>
        <v>2587.5</v>
      </c>
      <c r="L1125" s="10">
        <f t="shared" si="9"/>
        <v>1552.5000000000002</v>
      </c>
      <c r="M1125" s="11">
        <v>0.60000000000000009</v>
      </c>
      <c r="O1125" s="16"/>
      <c r="P1125" s="17"/>
      <c r="Q1125" s="12"/>
      <c r="R1125" s="13"/>
    </row>
    <row r="1126" spans="1:18" ht="15.75" customHeight="1" x14ac:dyDescent="0.35">
      <c r="A1126" s="1"/>
      <c r="B1126" s="6" t="s">
        <v>23</v>
      </c>
      <c r="C1126" s="6">
        <v>1197831</v>
      </c>
      <c r="D1126" s="7">
        <v>44380</v>
      </c>
      <c r="E1126" s="6" t="s">
        <v>24</v>
      </c>
      <c r="F1126" s="6" t="s">
        <v>57</v>
      </c>
      <c r="G1126" s="6" t="s">
        <v>58</v>
      </c>
      <c r="H1126" s="6" t="s">
        <v>21</v>
      </c>
      <c r="I1126" s="8">
        <v>0.5</v>
      </c>
      <c r="J1126" s="9">
        <v>5250</v>
      </c>
      <c r="K1126" s="10">
        <f t="shared" si="8"/>
        <v>2625</v>
      </c>
      <c r="L1126" s="10">
        <f t="shared" si="9"/>
        <v>1181.2499999999998</v>
      </c>
      <c r="M1126" s="11">
        <v>0.44999999999999996</v>
      </c>
      <c r="O1126" s="16"/>
      <c r="P1126" s="17"/>
      <c r="Q1126" s="12"/>
      <c r="R1126" s="13"/>
    </row>
    <row r="1127" spans="1:18" ht="15.75" customHeight="1" x14ac:dyDescent="0.35">
      <c r="A1127" s="1"/>
      <c r="B1127" s="6" t="s">
        <v>23</v>
      </c>
      <c r="C1127" s="6">
        <v>1197831</v>
      </c>
      <c r="D1127" s="7">
        <v>44380</v>
      </c>
      <c r="E1127" s="6" t="s">
        <v>24</v>
      </c>
      <c r="F1127" s="6" t="s">
        <v>57</v>
      </c>
      <c r="G1127" s="6" t="s">
        <v>58</v>
      </c>
      <c r="H1127" s="6" t="s">
        <v>22</v>
      </c>
      <c r="I1127" s="8">
        <v>0.6</v>
      </c>
      <c r="J1127" s="9">
        <v>8000</v>
      </c>
      <c r="K1127" s="10">
        <f t="shared" si="8"/>
        <v>4800</v>
      </c>
      <c r="L1127" s="10">
        <f t="shared" si="9"/>
        <v>3120.0000000000005</v>
      </c>
      <c r="M1127" s="11">
        <v>0.65000000000000013</v>
      </c>
      <c r="O1127" s="16"/>
      <c r="P1127" s="17"/>
      <c r="Q1127" s="12"/>
      <c r="R1127" s="13"/>
    </row>
    <row r="1128" spans="1:18" ht="15.75" customHeight="1" x14ac:dyDescent="0.35">
      <c r="A1128" s="1"/>
      <c r="B1128" s="6" t="s">
        <v>23</v>
      </c>
      <c r="C1128" s="6">
        <v>1197831</v>
      </c>
      <c r="D1128" s="7">
        <v>44413</v>
      </c>
      <c r="E1128" s="6" t="s">
        <v>24</v>
      </c>
      <c r="F1128" s="6" t="s">
        <v>57</v>
      </c>
      <c r="G1128" s="6" t="s">
        <v>58</v>
      </c>
      <c r="H1128" s="6" t="s">
        <v>17</v>
      </c>
      <c r="I1128" s="8">
        <v>0.4</v>
      </c>
      <c r="J1128" s="9">
        <v>7500</v>
      </c>
      <c r="K1128" s="10">
        <f t="shared" si="8"/>
        <v>3000</v>
      </c>
      <c r="L1128" s="10">
        <f t="shared" si="9"/>
        <v>1499.9999999999998</v>
      </c>
      <c r="M1128" s="11">
        <v>0.49999999999999994</v>
      </c>
      <c r="O1128" s="16"/>
      <c r="P1128" s="17"/>
      <c r="Q1128" s="12"/>
      <c r="R1128" s="13"/>
    </row>
    <row r="1129" spans="1:18" ht="15.75" customHeight="1" x14ac:dyDescent="0.35">
      <c r="A1129" s="1"/>
      <c r="B1129" s="6" t="s">
        <v>23</v>
      </c>
      <c r="C1129" s="6">
        <v>1197831</v>
      </c>
      <c r="D1129" s="7">
        <v>44413</v>
      </c>
      <c r="E1129" s="6" t="s">
        <v>24</v>
      </c>
      <c r="F1129" s="6" t="s">
        <v>57</v>
      </c>
      <c r="G1129" s="6" t="s">
        <v>58</v>
      </c>
      <c r="H1129" s="6" t="s">
        <v>18</v>
      </c>
      <c r="I1129" s="8">
        <v>0.55000000000000004</v>
      </c>
      <c r="J1129" s="9">
        <v>7500</v>
      </c>
      <c r="K1129" s="10">
        <f t="shared" si="8"/>
        <v>4125</v>
      </c>
      <c r="L1129" s="10">
        <f t="shared" si="9"/>
        <v>2062.4999999999995</v>
      </c>
      <c r="M1129" s="11">
        <v>0.49999999999999994</v>
      </c>
      <c r="O1129" s="16"/>
      <c r="P1129" s="17"/>
      <c r="Q1129" s="12"/>
      <c r="R1129" s="13"/>
    </row>
    <row r="1130" spans="1:18" ht="15.75" customHeight="1" x14ac:dyDescent="0.35">
      <c r="A1130" s="1"/>
      <c r="B1130" s="6" t="s">
        <v>23</v>
      </c>
      <c r="C1130" s="6">
        <v>1197831</v>
      </c>
      <c r="D1130" s="7">
        <v>44413</v>
      </c>
      <c r="E1130" s="6" t="s">
        <v>24</v>
      </c>
      <c r="F1130" s="6" t="s">
        <v>57</v>
      </c>
      <c r="G1130" s="6" t="s">
        <v>58</v>
      </c>
      <c r="H1130" s="6" t="s">
        <v>19</v>
      </c>
      <c r="I1130" s="8">
        <v>0.55000000000000004</v>
      </c>
      <c r="J1130" s="9">
        <v>9250</v>
      </c>
      <c r="K1130" s="10">
        <f t="shared" si="8"/>
        <v>5087.5</v>
      </c>
      <c r="L1130" s="10">
        <f t="shared" si="9"/>
        <v>2543.7499999999995</v>
      </c>
      <c r="M1130" s="11">
        <v>0.49999999999999994</v>
      </c>
      <c r="O1130" s="16"/>
      <c r="P1130" s="17"/>
      <c r="Q1130" s="12"/>
      <c r="R1130" s="13"/>
    </row>
    <row r="1131" spans="1:18" ht="15.75" customHeight="1" x14ac:dyDescent="0.35">
      <c r="A1131" s="1"/>
      <c r="B1131" s="6" t="s">
        <v>23</v>
      </c>
      <c r="C1131" s="6">
        <v>1197831</v>
      </c>
      <c r="D1131" s="7">
        <v>44413</v>
      </c>
      <c r="E1131" s="6" t="s">
        <v>24</v>
      </c>
      <c r="F1131" s="6" t="s">
        <v>57</v>
      </c>
      <c r="G1131" s="6" t="s">
        <v>58</v>
      </c>
      <c r="H1131" s="6" t="s">
        <v>20</v>
      </c>
      <c r="I1131" s="8">
        <v>0.5</v>
      </c>
      <c r="J1131" s="9">
        <v>4250</v>
      </c>
      <c r="K1131" s="10">
        <f t="shared" si="8"/>
        <v>2125</v>
      </c>
      <c r="L1131" s="10">
        <f t="shared" si="9"/>
        <v>1275.0000000000002</v>
      </c>
      <c r="M1131" s="11">
        <v>0.60000000000000009</v>
      </c>
      <c r="O1131" s="16"/>
      <c r="P1131" s="17"/>
      <c r="Q1131" s="12"/>
      <c r="R1131" s="13"/>
    </row>
    <row r="1132" spans="1:18" ht="15.75" customHeight="1" x14ac:dyDescent="0.35">
      <c r="A1132" s="1"/>
      <c r="B1132" s="6" t="s">
        <v>23</v>
      </c>
      <c r="C1132" s="6">
        <v>1197831</v>
      </c>
      <c r="D1132" s="7">
        <v>44413</v>
      </c>
      <c r="E1132" s="6" t="s">
        <v>24</v>
      </c>
      <c r="F1132" s="6" t="s">
        <v>57</v>
      </c>
      <c r="G1132" s="6" t="s">
        <v>58</v>
      </c>
      <c r="H1132" s="6" t="s">
        <v>21</v>
      </c>
      <c r="I1132" s="8">
        <v>0.55000000000000004</v>
      </c>
      <c r="J1132" s="9">
        <v>4250</v>
      </c>
      <c r="K1132" s="10">
        <f t="shared" si="8"/>
        <v>2337.5</v>
      </c>
      <c r="L1132" s="10">
        <f t="shared" si="9"/>
        <v>1051.875</v>
      </c>
      <c r="M1132" s="11">
        <v>0.44999999999999996</v>
      </c>
      <c r="O1132" s="16"/>
      <c r="P1132" s="17"/>
      <c r="Q1132" s="12"/>
      <c r="R1132" s="13"/>
    </row>
    <row r="1133" spans="1:18" ht="15.75" customHeight="1" x14ac:dyDescent="0.35">
      <c r="A1133" s="1"/>
      <c r="B1133" s="6" t="s">
        <v>23</v>
      </c>
      <c r="C1133" s="6">
        <v>1197831</v>
      </c>
      <c r="D1133" s="7">
        <v>44413</v>
      </c>
      <c r="E1133" s="6" t="s">
        <v>24</v>
      </c>
      <c r="F1133" s="6" t="s">
        <v>57</v>
      </c>
      <c r="G1133" s="6" t="s">
        <v>58</v>
      </c>
      <c r="H1133" s="6" t="s">
        <v>22</v>
      </c>
      <c r="I1133" s="8">
        <v>0.6</v>
      </c>
      <c r="J1133" s="9">
        <v>6750</v>
      </c>
      <c r="K1133" s="10">
        <f t="shared" si="8"/>
        <v>4050</v>
      </c>
      <c r="L1133" s="10">
        <f t="shared" si="9"/>
        <v>2632.5000000000005</v>
      </c>
      <c r="M1133" s="11">
        <v>0.65000000000000013</v>
      </c>
      <c r="O1133" s="16"/>
      <c r="P1133" s="17"/>
      <c r="Q1133" s="12"/>
      <c r="R1133" s="13"/>
    </row>
    <row r="1134" spans="1:18" ht="15.75" customHeight="1" x14ac:dyDescent="0.35">
      <c r="A1134" s="1"/>
      <c r="B1134" s="6" t="s">
        <v>23</v>
      </c>
      <c r="C1134" s="6">
        <v>1197831</v>
      </c>
      <c r="D1134" s="7">
        <v>44441</v>
      </c>
      <c r="E1134" s="6" t="s">
        <v>24</v>
      </c>
      <c r="F1134" s="6" t="s">
        <v>57</v>
      </c>
      <c r="G1134" s="6" t="s">
        <v>58</v>
      </c>
      <c r="H1134" s="6" t="s">
        <v>17</v>
      </c>
      <c r="I1134" s="8">
        <v>0.55000000000000004</v>
      </c>
      <c r="J1134" s="9">
        <v>6250</v>
      </c>
      <c r="K1134" s="10">
        <f t="shared" si="8"/>
        <v>3437.5000000000005</v>
      </c>
      <c r="L1134" s="10">
        <f t="shared" si="9"/>
        <v>1718.75</v>
      </c>
      <c r="M1134" s="11">
        <v>0.49999999999999994</v>
      </c>
      <c r="O1134" s="16"/>
      <c r="P1134" s="17"/>
      <c r="Q1134" s="12"/>
      <c r="R1134" s="13"/>
    </row>
    <row r="1135" spans="1:18" ht="15.75" customHeight="1" x14ac:dyDescent="0.35">
      <c r="A1135" s="1"/>
      <c r="B1135" s="6" t="s">
        <v>23</v>
      </c>
      <c r="C1135" s="6">
        <v>1197831</v>
      </c>
      <c r="D1135" s="7">
        <v>44441</v>
      </c>
      <c r="E1135" s="6" t="s">
        <v>24</v>
      </c>
      <c r="F1135" s="6" t="s">
        <v>57</v>
      </c>
      <c r="G1135" s="6" t="s">
        <v>58</v>
      </c>
      <c r="H1135" s="6" t="s">
        <v>18</v>
      </c>
      <c r="I1135" s="8">
        <v>0.55000000000000004</v>
      </c>
      <c r="J1135" s="9">
        <v>5750</v>
      </c>
      <c r="K1135" s="10">
        <f t="shared" si="8"/>
        <v>3162.5000000000005</v>
      </c>
      <c r="L1135" s="10">
        <f t="shared" si="9"/>
        <v>1581.25</v>
      </c>
      <c r="M1135" s="11">
        <v>0.49999999999999994</v>
      </c>
      <c r="O1135" s="16"/>
      <c r="P1135" s="17"/>
      <c r="Q1135" s="12"/>
      <c r="R1135" s="13"/>
    </row>
    <row r="1136" spans="1:18" ht="15.75" customHeight="1" x14ac:dyDescent="0.35">
      <c r="A1136" s="1"/>
      <c r="B1136" s="6" t="s">
        <v>23</v>
      </c>
      <c r="C1136" s="6">
        <v>1197831</v>
      </c>
      <c r="D1136" s="7">
        <v>44441</v>
      </c>
      <c r="E1136" s="6" t="s">
        <v>24</v>
      </c>
      <c r="F1136" s="6" t="s">
        <v>57</v>
      </c>
      <c r="G1136" s="6" t="s">
        <v>58</v>
      </c>
      <c r="H1136" s="6" t="s">
        <v>19</v>
      </c>
      <c r="I1136" s="8">
        <v>0.6</v>
      </c>
      <c r="J1136" s="9">
        <v>6250</v>
      </c>
      <c r="K1136" s="10">
        <f t="shared" si="8"/>
        <v>3750</v>
      </c>
      <c r="L1136" s="10">
        <f t="shared" si="9"/>
        <v>1874.9999999999998</v>
      </c>
      <c r="M1136" s="11">
        <v>0.49999999999999994</v>
      </c>
      <c r="O1136" s="16"/>
      <c r="P1136" s="17"/>
      <c r="Q1136" s="12"/>
      <c r="R1136" s="13"/>
    </row>
    <row r="1137" spans="1:18" ht="15.75" customHeight="1" x14ac:dyDescent="0.35">
      <c r="A1137" s="1"/>
      <c r="B1137" s="6" t="s">
        <v>23</v>
      </c>
      <c r="C1137" s="6">
        <v>1197831</v>
      </c>
      <c r="D1137" s="7">
        <v>44441</v>
      </c>
      <c r="E1137" s="6" t="s">
        <v>24</v>
      </c>
      <c r="F1137" s="6" t="s">
        <v>57</v>
      </c>
      <c r="G1137" s="6" t="s">
        <v>58</v>
      </c>
      <c r="H1137" s="6" t="s">
        <v>20</v>
      </c>
      <c r="I1137" s="8">
        <v>0.6</v>
      </c>
      <c r="J1137" s="9">
        <v>3500</v>
      </c>
      <c r="K1137" s="10">
        <f t="shared" si="8"/>
        <v>2100</v>
      </c>
      <c r="L1137" s="10">
        <f t="shared" si="9"/>
        <v>1260.0000000000002</v>
      </c>
      <c r="M1137" s="11">
        <v>0.60000000000000009</v>
      </c>
      <c r="O1137" s="16"/>
      <c r="P1137" s="17"/>
      <c r="Q1137" s="12"/>
      <c r="R1137" s="13"/>
    </row>
    <row r="1138" spans="1:18" ht="15.75" customHeight="1" x14ac:dyDescent="0.35">
      <c r="A1138" s="1"/>
      <c r="B1138" s="6" t="s">
        <v>23</v>
      </c>
      <c r="C1138" s="6">
        <v>1197831</v>
      </c>
      <c r="D1138" s="7">
        <v>44441</v>
      </c>
      <c r="E1138" s="6" t="s">
        <v>24</v>
      </c>
      <c r="F1138" s="6" t="s">
        <v>57</v>
      </c>
      <c r="G1138" s="6" t="s">
        <v>58</v>
      </c>
      <c r="H1138" s="6" t="s">
        <v>21</v>
      </c>
      <c r="I1138" s="8">
        <v>0.45</v>
      </c>
      <c r="J1138" s="9">
        <v>3500</v>
      </c>
      <c r="K1138" s="10">
        <f t="shared" si="8"/>
        <v>1575</v>
      </c>
      <c r="L1138" s="10">
        <f t="shared" si="9"/>
        <v>708.74999999999989</v>
      </c>
      <c r="M1138" s="11">
        <v>0.44999999999999996</v>
      </c>
      <c r="O1138" s="16"/>
      <c r="P1138" s="17"/>
      <c r="Q1138" s="12"/>
      <c r="R1138" s="13"/>
    </row>
    <row r="1139" spans="1:18" ht="15.75" customHeight="1" x14ac:dyDescent="0.35">
      <c r="A1139" s="1"/>
      <c r="B1139" s="6" t="s">
        <v>23</v>
      </c>
      <c r="C1139" s="6">
        <v>1197831</v>
      </c>
      <c r="D1139" s="7">
        <v>44441</v>
      </c>
      <c r="E1139" s="6" t="s">
        <v>24</v>
      </c>
      <c r="F1139" s="6" t="s">
        <v>57</v>
      </c>
      <c r="G1139" s="6" t="s">
        <v>58</v>
      </c>
      <c r="H1139" s="6" t="s">
        <v>22</v>
      </c>
      <c r="I1139" s="8">
        <v>0.4</v>
      </c>
      <c r="J1139" s="9">
        <v>5750</v>
      </c>
      <c r="K1139" s="10">
        <f t="shared" si="8"/>
        <v>2300</v>
      </c>
      <c r="L1139" s="10">
        <f t="shared" si="9"/>
        <v>1495.0000000000002</v>
      </c>
      <c r="M1139" s="11">
        <v>0.65000000000000013</v>
      </c>
      <c r="O1139" s="16"/>
      <c r="P1139" s="17"/>
      <c r="Q1139" s="12"/>
      <c r="R1139" s="13"/>
    </row>
    <row r="1140" spans="1:18" ht="15.75" customHeight="1" x14ac:dyDescent="0.35">
      <c r="A1140" s="1"/>
      <c r="B1140" s="6" t="s">
        <v>23</v>
      </c>
      <c r="C1140" s="6">
        <v>1197831</v>
      </c>
      <c r="D1140" s="7">
        <v>44470</v>
      </c>
      <c r="E1140" s="6" t="s">
        <v>24</v>
      </c>
      <c r="F1140" s="6" t="s">
        <v>57</v>
      </c>
      <c r="G1140" s="6" t="s">
        <v>58</v>
      </c>
      <c r="H1140" s="6" t="s">
        <v>17</v>
      </c>
      <c r="I1140" s="8">
        <v>0.30000000000000004</v>
      </c>
      <c r="J1140" s="9">
        <v>5250</v>
      </c>
      <c r="K1140" s="10">
        <f t="shared" si="8"/>
        <v>1575.0000000000002</v>
      </c>
      <c r="L1140" s="10">
        <f t="shared" si="9"/>
        <v>787.5</v>
      </c>
      <c r="M1140" s="11">
        <v>0.49999999999999994</v>
      </c>
      <c r="O1140" s="16"/>
      <c r="P1140" s="17"/>
      <c r="Q1140" s="12"/>
      <c r="R1140" s="13"/>
    </row>
    <row r="1141" spans="1:18" ht="15.75" customHeight="1" x14ac:dyDescent="0.35">
      <c r="A1141" s="1"/>
      <c r="B1141" s="6" t="s">
        <v>23</v>
      </c>
      <c r="C1141" s="6">
        <v>1197831</v>
      </c>
      <c r="D1141" s="7">
        <v>44470</v>
      </c>
      <c r="E1141" s="6" t="s">
        <v>24</v>
      </c>
      <c r="F1141" s="6" t="s">
        <v>57</v>
      </c>
      <c r="G1141" s="6" t="s">
        <v>58</v>
      </c>
      <c r="H1141" s="6" t="s">
        <v>18</v>
      </c>
      <c r="I1141" s="8">
        <v>0.30000000000000004</v>
      </c>
      <c r="J1141" s="9">
        <v>5250</v>
      </c>
      <c r="K1141" s="10">
        <f t="shared" si="8"/>
        <v>1575.0000000000002</v>
      </c>
      <c r="L1141" s="10">
        <f t="shared" si="9"/>
        <v>787.5</v>
      </c>
      <c r="M1141" s="11">
        <v>0.49999999999999994</v>
      </c>
      <c r="O1141" s="16"/>
      <c r="P1141" s="17"/>
      <c r="Q1141" s="12"/>
      <c r="R1141" s="13"/>
    </row>
    <row r="1142" spans="1:18" ht="15.75" customHeight="1" x14ac:dyDescent="0.35">
      <c r="A1142" s="1"/>
      <c r="B1142" s="6" t="s">
        <v>23</v>
      </c>
      <c r="C1142" s="6">
        <v>1197831</v>
      </c>
      <c r="D1142" s="7">
        <v>44470</v>
      </c>
      <c r="E1142" s="6" t="s">
        <v>24</v>
      </c>
      <c r="F1142" s="6" t="s">
        <v>57</v>
      </c>
      <c r="G1142" s="6" t="s">
        <v>58</v>
      </c>
      <c r="H1142" s="6" t="s">
        <v>19</v>
      </c>
      <c r="I1142" s="8">
        <v>0.35000000000000003</v>
      </c>
      <c r="J1142" s="9">
        <v>4750</v>
      </c>
      <c r="K1142" s="10">
        <f t="shared" si="8"/>
        <v>1662.5000000000002</v>
      </c>
      <c r="L1142" s="10">
        <f t="shared" si="9"/>
        <v>831.25</v>
      </c>
      <c r="M1142" s="11">
        <v>0.49999999999999994</v>
      </c>
      <c r="O1142" s="16"/>
      <c r="P1142" s="17"/>
      <c r="Q1142" s="12"/>
      <c r="R1142" s="13"/>
    </row>
    <row r="1143" spans="1:18" ht="15.75" customHeight="1" x14ac:dyDescent="0.35">
      <c r="A1143" s="1"/>
      <c r="B1143" s="6" t="s">
        <v>23</v>
      </c>
      <c r="C1143" s="6">
        <v>1197831</v>
      </c>
      <c r="D1143" s="7">
        <v>44470</v>
      </c>
      <c r="E1143" s="6" t="s">
        <v>24</v>
      </c>
      <c r="F1143" s="6" t="s">
        <v>57</v>
      </c>
      <c r="G1143" s="6" t="s">
        <v>58</v>
      </c>
      <c r="H1143" s="6" t="s">
        <v>20</v>
      </c>
      <c r="I1143" s="8">
        <v>0.35000000000000003</v>
      </c>
      <c r="J1143" s="9">
        <v>3250</v>
      </c>
      <c r="K1143" s="10">
        <f t="shared" si="8"/>
        <v>1137.5</v>
      </c>
      <c r="L1143" s="10">
        <f t="shared" si="9"/>
        <v>682.50000000000011</v>
      </c>
      <c r="M1143" s="11">
        <v>0.60000000000000009</v>
      </c>
      <c r="O1143" s="16"/>
      <c r="P1143" s="17"/>
      <c r="Q1143" s="12"/>
      <c r="R1143" s="13"/>
    </row>
    <row r="1144" spans="1:18" ht="15.75" customHeight="1" x14ac:dyDescent="0.35">
      <c r="A1144" s="1"/>
      <c r="B1144" s="6" t="s">
        <v>23</v>
      </c>
      <c r="C1144" s="6">
        <v>1197831</v>
      </c>
      <c r="D1144" s="7">
        <v>44470</v>
      </c>
      <c r="E1144" s="6" t="s">
        <v>24</v>
      </c>
      <c r="F1144" s="6" t="s">
        <v>57</v>
      </c>
      <c r="G1144" s="6" t="s">
        <v>58</v>
      </c>
      <c r="H1144" s="6" t="s">
        <v>21</v>
      </c>
      <c r="I1144" s="8">
        <v>0.30000000000000004</v>
      </c>
      <c r="J1144" s="9">
        <v>3000</v>
      </c>
      <c r="K1144" s="10">
        <f t="shared" si="8"/>
        <v>900.00000000000011</v>
      </c>
      <c r="L1144" s="10">
        <f t="shared" si="9"/>
        <v>405</v>
      </c>
      <c r="M1144" s="11">
        <v>0.44999999999999996</v>
      </c>
      <c r="O1144" s="16"/>
      <c r="P1144" s="17"/>
      <c r="Q1144" s="12"/>
      <c r="R1144" s="13"/>
    </row>
    <row r="1145" spans="1:18" ht="15.75" customHeight="1" x14ac:dyDescent="0.35">
      <c r="A1145" s="1"/>
      <c r="B1145" s="6" t="s">
        <v>23</v>
      </c>
      <c r="C1145" s="6">
        <v>1197831</v>
      </c>
      <c r="D1145" s="7">
        <v>44470</v>
      </c>
      <c r="E1145" s="6" t="s">
        <v>24</v>
      </c>
      <c r="F1145" s="6" t="s">
        <v>57</v>
      </c>
      <c r="G1145" s="6" t="s">
        <v>58</v>
      </c>
      <c r="H1145" s="6" t="s">
        <v>22</v>
      </c>
      <c r="I1145" s="8">
        <v>0.4</v>
      </c>
      <c r="J1145" s="9">
        <v>4750</v>
      </c>
      <c r="K1145" s="10">
        <f t="shared" si="8"/>
        <v>1900</v>
      </c>
      <c r="L1145" s="10">
        <f t="shared" si="9"/>
        <v>1235.0000000000002</v>
      </c>
      <c r="M1145" s="11">
        <v>0.65000000000000013</v>
      </c>
      <c r="O1145" s="16"/>
      <c r="P1145" s="17"/>
      <c r="Q1145" s="12"/>
      <c r="R1145" s="13"/>
    </row>
    <row r="1146" spans="1:18" ht="15.75" customHeight="1" x14ac:dyDescent="0.35">
      <c r="A1146" s="1"/>
      <c r="B1146" s="6" t="s">
        <v>23</v>
      </c>
      <c r="C1146" s="6">
        <v>1197831</v>
      </c>
      <c r="D1146" s="7">
        <v>44502</v>
      </c>
      <c r="E1146" s="6" t="s">
        <v>24</v>
      </c>
      <c r="F1146" s="6" t="s">
        <v>57</v>
      </c>
      <c r="G1146" s="6" t="s">
        <v>58</v>
      </c>
      <c r="H1146" s="6" t="s">
        <v>17</v>
      </c>
      <c r="I1146" s="8">
        <v>0.20000000000000004</v>
      </c>
      <c r="J1146" s="9">
        <v>6250</v>
      </c>
      <c r="K1146" s="10">
        <f t="shared" si="8"/>
        <v>1250.0000000000002</v>
      </c>
      <c r="L1146" s="10">
        <f t="shared" si="9"/>
        <v>625</v>
      </c>
      <c r="M1146" s="11">
        <v>0.49999999999999994</v>
      </c>
      <c r="O1146" s="16"/>
      <c r="P1146" s="17"/>
      <c r="Q1146" s="12"/>
      <c r="R1146" s="13"/>
    </row>
    <row r="1147" spans="1:18" ht="15.75" customHeight="1" x14ac:dyDescent="0.35">
      <c r="A1147" s="1"/>
      <c r="B1147" s="6" t="s">
        <v>23</v>
      </c>
      <c r="C1147" s="6">
        <v>1197831</v>
      </c>
      <c r="D1147" s="7">
        <v>44502</v>
      </c>
      <c r="E1147" s="6" t="s">
        <v>24</v>
      </c>
      <c r="F1147" s="6" t="s">
        <v>57</v>
      </c>
      <c r="G1147" s="6" t="s">
        <v>58</v>
      </c>
      <c r="H1147" s="6" t="s">
        <v>18</v>
      </c>
      <c r="I1147" s="8">
        <v>0.20000000000000004</v>
      </c>
      <c r="J1147" s="9">
        <v>6250</v>
      </c>
      <c r="K1147" s="10">
        <f t="shared" si="8"/>
        <v>1250.0000000000002</v>
      </c>
      <c r="L1147" s="10">
        <f t="shared" si="9"/>
        <v>625</v>
      </c>
      <c r="M1147" s="11">
        <v>0.49999999999999994</v>
      </c>
      <c r="O1147" s="16"/>
      <c r="P1147" s="17"/>
      <c r="Q1147" s="12"/>
      <c r="R1147" s="13"/>
    </row>
    <row r="1148" spans="1:18" ht="15.75" customHeight="1" x14ac:dyDescent="0.35">
      <c r="A1148" s="1"/>
      <c r="B1148" s="6" t="s">
        <v>23</v>
      </c>
      <c r="C1148" s="6">
        <v>1197831</v>
      </c>
      <c r="D1148" s="7">
        <v>44502</v>
      </c>
      <c r="E1148" s="6" t="s">
        <v>24</v>
      </c>
      <c r="F1148" s="6" t="s">
        <v>57</v>
      </c>
      <c r="G1148" s="6" t="s">
        <v>58</v>
      </c>
      <c r="H1148" s="6" t="s">
        <v>19</v>
      </c>
      <c r="I1148" s="8">
        <v>0.45000000000000007</v>
      </c>
      <c r="J1148" s="9">
        <v>5750</v>
      </c>
      <c r="K1148" s="10">
        <f t="shared" si="8"/>
        <v>2587.5000000000005</v>
      </c>
      <c r="L1148" s="10">
        <f t="shared" si="9"/>
        <v>1293.75</v>
      </c>
      <c r="M1148" s="11">
        <v>0.49999999999999994</v>
      </c>
      <c r="O1148" s="16"/>
      <c r="P1148" s="17"/>
      <c r="Q1148" s="12"/>
      <c r="R1148" s="13"/>
    </row>
    <row r="1149" spans="1:18" ht="15.75" customHeight="1" x14ac:dyDescent="0.35">
      <c r="A1149" s="1"/>
      <c r="B1149" s="6" t="s">
        <v>23</v>
      </c>
      <c r="C1149" s="6">
        <v>1197831</v>
      </c>
      <c r="D1149" s="7">
        <v>44502</v>
      </c>
      <c r="E1149" s="6" t="s">
        <v>24</v>
      </c>
      <c r="F1149" s="6" t="s">
        <v>57</v>
      </c>
      <c r="G1149" s="6" t="s">
        <v>58</v>
      </c>
      <c r="H1149" s="6" t="s">
        <v>20</v>
      </c>
      <c r="I1149" s="8">
        <v>0.45000000000000007</v>
      </c>
      <c r="J1149" s="9">
        <v>4500</v>
      </c>
      <c r="K1149" s="10">
        <f t="shared" si="8"/>
        <v>2025.0000000000002</v>
      </c>
      <c r="L1149" s="10">
        <f t="shared" si="9"/>
        <v>1215.0000000000002</v>
      </c>
      <c r="M1149" s="11">
        <v>0.60000000000000009</v>
      </c>
      <c r="O1149" s="16"/>
      <c r="P1149" s="17"/>
      <c r="Q1149" s="12"/>
      <c r="R1149" s="13"/>
    </row>
    <row r="1150" spans="1:18" ht="15.75" customHeight="1" x14ac:dyDescent="0.35">
      <c r="A1150" s="1"/>
      <c r="B1150" s="6" t="s">
        <v>23</v>
      </c>
      <c r="C1150" s="6">
        <v>1197831</v>
      </c>
      <c r="D1150" s="7">
        <v>44502</v>
      </c>
      <c r="E1150" s="6" t="s">
        <v>24</v>
      </c>
      <c r="F1150" s="6" t="s">
        <v>57</v>
      </c>
      <c r="G1150" s="6" t="s">
        <v>58</v>
      </c>
      <c r="H1150" s="6" t="s">
        <v>21</v>
      </c>
      <c r="I1150" s="8">
        <v>0.49999999999999994</v>
      </c>
      <c r="J1150" s="9">
        <v>4250</v>
      </c>
      <c r="K1150" s="10">
        <f t="shared" si="8"/>
        <v>2124.9999999999995</v>
      </c>
      <c r="L1150" s="10">
        <f t="shared" si="9"/>
        <v>956.24999999999966</v>
      </c>
      <c r="M1150" s="11">
        <v>0.44999999999999996</v>
      </c>
      <c r="O1150" s="16"/>
      <c r="P1150" s="17"/>
      <c r="Q1150" s="12"/>
      <c r="R1150" s="13"/>
    </row>
    <row r="1151" spans="1:18" ht="15.75" customHeight="1" x14ac:dyDescent="0.35">
      <c r="A1151" s="1"/>
      <c r="B1151" s="6" t="s">
        <v>23</v>
      </c>
      <c r="C1151" s="6">
        <v>1197831</v>
      </c>
      <c r="D1151" s="7">
        <v>44502</v>
      </c>
      <c r="E1151" s="6" t="s">
        <v>24</v>
      </c>
      <c r="F1151" s="6" t="s">
        <v>57</v>
      </c>
      <c r="G1151" s="6" t="s">
        <v>58</v>
      </c>
      <c r="H1151" s="6" t="s">
        <v>22</v>
      </c>
      <c r="I1151" s="8">
        <v>0.6</v>
      </c>
      <c r="J1151" s="9">
        <v>6250</v>
      </c>
      <c r="K1151" s="10">
        <f t="shared" si="8"/>
        <v>3750</v>
      </c>
      <c r="L1151" s="10">
        <f t="shared" si="9"/>
        <v>2437.5000000000005</v>
      </c>
      <c r="M1151" s="11">
        <v>0.65000000000000013</v>
      </c>
      <c r="O1151" s="16"/>
      <c r="P1151" s="17"/>
      <c r="Q1151" s="12"/>
      <c r="R1151" s="13"/>
    </row>
    <row r="1152" spans="1:18" ht="15.75" customHeight="1" x14ac:dyDescent="0.35">
      <c r="A1152" s="1"/>
      <c r="B1152" s="6" t="s">
        <v>23</v>
      </c>
      <c r="C1152" s="6">
        <v>1197831</v>
      </c>
      <c r="D1152" s="7">
        <v>44531</v>
      </c>
      <c r="E1152" s="6" t="s">
        <v>24</v>
      </c>
      <c r="F1152" s="6" t="s">
        <v>57</v>
      </c>
      <c r="G1152" s="6" t="s">
        <v>58</v>
      </c>
      <c r="H1152" s="6" t="s">
        <v>17</v>
      </c>
      <c r="I1152" s="8">
        <v>0.6</v>
      </c>
      <c r="J1152" s="9">
        <v>7750</v>
      </c>
      <c r="K1152" s="10">
        <f t="shared" si="8"/>
        <v>4650</v>
      </c>
      <c r="L1152" s="10">
        <f t="shared" si="9"/>
        <v>2324.9999999999995</v>
      </c>
      <c r="M1152" s="11">
        <v>0.49999999999999994</v>
      </c>
      <c r="O1152" s="16"/>
      <c r="P1152" s="17"/>
      <c r="Q1152" s="12"/>
      <c r="R1152" s="13"/>
    </row>
    <row r="1153" spans="1:18" ht="15.75" customHeight="1" x14ac:dyDescent="0.35">
      <c r="A1153" s="1"/>
      <c r="B1153" s="6" t="s">
        <v>23</v>
      </c>
      <c r="C1153" s="6">
        <v>1197831</v>
      </c>
      <c r="D1153" s="7">
        <v>44531</v>
      </c>
      <c r="E1153" s="6" t="s">
        <v>24</v>
      </c>
      <c r="F1153" s="6" t="s">
        <v>57</v>
      </c>
      <c r="G1153" s="6" t="s">
        <v>58</v>
      </c>
      <c r="H1153" s="6" t="s">
        <v>18</v>
      </c>
      <c r="I1153" s="8">
        <v>0.6</v>
      </c>
      <c r="J1153" s="9">
        <v>7750</v>
      </c>
      <c r="K1153" s="10">
        <f t="shared" si="8"/>
        <v>4650</v>
      </c>
      <c r="L1153" s="10">
        <f t="shared" si="9"/>
        <v>2324.9999999999995</v>
      </c>
      <c r="M1153" s="11">
        <v>0.49999999999999994</v>
      </c>
      <c r="O1153" s="16"/>
      <c r="P1153" s="17"/>
      <c r="Q1153" s="12"/>
      <c r="R1153" s="13"/>
    </row>
    <row r="1154" spans="1:18" ht="15.75" customHeight="1" x14ac:dyDescent="0.35">
      <c r="A1154" s="1"/>
      <c r="B1154" s="6" t="s">
        <v>23</v>
      </c>
      <c r="C1154" s="6">
        <v>1197831</v>
      </c>
      <c r="D1154" s="7">
        <v>44531</v>
      </c>
      <c r="E1154" s="6" t="s">
        <v>24</v>
      </c>
      <c r="F1154" s="6" t="s">
        <v>57</v>
      </c>
      <c r="G1154" s="6" t="s">
        <v>58</v>
      </c>
      <c r="H1154" s="6" t="s">
        <v>19</v>
      </c>
      <c r="I1154" s="8">
        <v>0.65</v>
      </c>
      <c r="J1154" s="9">
        <v>7000</v>
      </c>
      <c r="K1154" s="10">
        <f t="shared" si="8"/>
        <v>4550</v>
      </c>
      <c r="L1154" s="10">
        <f t="shared" si="9"/>
        <v>2274.9999999999995</v>
      </c>
      <c r="M1154" s="11">
        <v>0.49999999999999994</v>
      </c>
      <c r="O1154" s="16"/>
      <c r="P1154" s="17"/>
      <c r="Q1154" s="12"/>
      <c r="R1154" s="13"/>
    </row>
    <row r="1155" spans="1:18" ht="15.75" customHeight="1" x14ac:dyDescent="0.35">
      <c r="A1155" s="1"/>
      <c r="B1155" s="6" t="s">
        <v>23</v>
      </c>
      <c r="C1155" s="6">
        <v>1197831</v>
      </c>
      <c r="D1155" s="7">
        <v>44531</v>
      </c>
      <c r="E1155" s="6" t="s">
        <v>24</v>
      </c>
      <c r="F1155" s="6" t="s">
        <v>57</v>
      </c>
      <c r="G1155" s="6" t="s">
        <v>58</v>
      </c>
      <c r="H1155" s="6" t="s">
        <v>20</v>
      </c>
      <c r="I1155" s="8">
        <v>0.65</v>
      </c>
      <c r="J1155" s="9">
        <v>5500</v>
      </c>
      <c r="K1155" s="10">
        <f t="shared" si="8"/>
        <v>3575</v>
      </c>
      <c r="L1155" s="10">
        <f t="shared" si="9"/>
        <v>2145.0000000000005</v>
      </c>
      <c r="M1155" s="11">
        <v>0.60000000000000009</v>
      </c>
      <c r="O1155" s="16"/>
      <c r="P1155" s="17"/>
      <c r="Q1155" s="12"/>
      <c r="R1155" s="13"/>
    </row>
    <row r="1156" spans="1:18" ht="15.75" customHeight="1" x14ac:dyDescent="0.35">
      <c r="A1156" s="1"/>
      <c r="B1156" s="6" t="s">
        <v>23</v>
      </c>
      <c r="C1156" s="6">
        <v>1197831</v>
      </c>
      <c r="D1156" s="7">
        <v>44531</v>
      </c>
      <c r="E1156" s="6" t="s">
        <v>24</v>
      </c>
      <c r="F1156" s="6" t="s">
        <v>57</v>
      </c>
      <c r="G1156" s="6" t="s">
        <v>58</v>
      </c>
      <c r="H1156" s="6" t="s">
        <v>21</v>
      </c>
      <c r="I1156" s="8">
        <v>0.6</v>
      </c>
      <c r="J1156" s="9">
        <v>5000</v>
      </c>
      <c r="K1156" s="10">
        <f t="shared" si="8"/>
        <v>3000</v>
      </c>
      <c r="L1156" s="10">
        <f t="shared" si="9"/>
        <v>1349.9999999999998</v>
      </c>
      <c r="M1156" s="11">
        <v>0.44999999999999996</v>
      </c>
      <c r="O1156" s="16"/>
      <c r="P1156" s="17"/>
      <c r="Q1156" s="12"/>
      <c r="R1156" s="13"/>
    </row>
    <row r="1157" spans="1:18" ht="15.75" customHeight="1" x14ac:dyDescent="0.35">
      <c r="A1157" s="1"/>
      <c r="B1157" s="6" t="s">
        <v>23</v>
      </c>
      <c r="C1157" s="6">
        <v>1197831</v>
      </c>
      <c r="D1157" s="7">
        <v>44531</v>
      </c>
      <c r="E1157" s="6" t="s">
        <v>24</v>
      </c>
      <c r="F1157" s="6" t="s">
        <v>57</v>
      </c>
      <c r="G1157" s="6" t="s">
        <v>58</v>
      </c>
      <c r="H1157" s="6" t="s">
        <v>22</v>
      </c>
      <c r="I1157" s="8">
        <v>0.70000000000000007</v>
      </c>
      <c r="J1157" s="9">
        <v>7500</v>
      </c>
      <c r="K1157" s="10">
        <f t="shared" si="8"/>
        <v>5250.0000000000009</v>
      </c>
      <c r="L1157" s="10">
        <f t="shared" si="9"/>
        <v>3412.5000000000014</v>
      </c>
      <c r="M1157" s="11">
        <v>0.65000000000000013</v>
      </c>
      <c r="O1157" s="16"/>
      <c r="P1157" s="17"/>
      <c r="Q1157" s="12"/>
      <c r="R1157" s="13"/>
    </row>
    <row r="1158" spans="1:18" ht="15.75" customHeight="1" x14ac:dyDescent="0.35">
      <c r="A1158" s="1" t="s">
        <v>39</v>
      </c>
      <c r="B1158" s="6" t="s">
        <v>14</v>
      </c>
      <c r="C1158" s="6">
        <v>1185732</v>
      </c>
      <c r="D1158" s="7">
        <v>44217</v>
      </c>
      <c r="E1158" s="6" t="s">
        <v>15</v>
      </c>
      <c r="F1158" s="6" t="s">
        <v>59</v>
      </c>
      <c r="G1158" s="6" t="s">
        <v>60</v>
      </c>
      <c r="H1158" s="6" t="s">
        <v>17</v>
      </c>
      <c r="I1158" s="8">
        <v>0.4</v>
      </c>
      <c r="J1158" s="9">
        <v>4500</v>
      </c>
      <c r="K1158" s="10">
        <f t="shared" si="8"/>
        <v>1800</v>
      </c>
      <c r="L1158" s="10">
        <f t="shared" si="9"/>
        <v>630</v>
      </c>
      <c r="M1158" s="11">
        <v>0.35</v>
      </c>
      <c r="O1158" s="16"/>
      <c r="P1158" s="17"/>
      <c r="Q1158" s="12"/>
      <c r="R1158" s="13"/>
    </row>
    <row r="1159" spans="1:18" ht="15.75" customHeight="1" x14ac:dyDescent="0.35">
      <c r="A1159" s="1"/>
      <c r="B1159" s="6" t="s">
        <v>14</v>
      </c>
      <c r="C1159" s="6">
        <v>1185732</v>
      </c>
      <c r="D1159" s="7">
        <v>44217</v>
      </c>
      <c r="E1159" s="6" t="s">
        <v>15</v>
      </c>
      <c r="F1159" s="6" t="s">
        <v>59</v>
      </c>
      <c r="G1159" s="6" t="s">
        <v>60</v>
      </c>
      <c r="H1159" s="6" t="s">
        <v>18</v>
      </c>
      <c r="I1159" s="8">
        <v>0.4</v>
      </c>
      <c r="J1159" s="9">
        <v>2500</v>
      </c>
      <c r="K1159" s="10">
        <f t="shared" si="8"/>
        <v>1000</v>
      </c>
      <c r="L1159" s="10">
        <f t="shared" si="9"/>
        <v>350</v>
      </c>
      <c r="M1159" s="11">
        <v>0.35</v>
      </c>
      <c r="O1159" s="16"/>
      <c r="P1159" s="17"/>
      <c r="Q1159" s="12"/>
      <c r="R1159" s="13"/>
    </row>
    <row r="1160" spans="1:18" ht="15.75" customHeight="1" x14ac:dyDescent="0.35">
      <c r="A1160" s="1"/>
      <c r="B1160" s="6" t="s">
        <v>14</v>
      </c>
      <c r="C1160" s="6">
        <v>1185732</v>
      </c>
      <c r="D1160" s="7">
        <v>44217</v>
      </c>
      <c r="E1160" s="6" t="s">
        <v>15</v>
      </c>
      <c r="F1160" s="6" t="s">
        <v>59</v>
      </c>
      <c r="G1160" s="6" t="s">
        <v>60</v>
      </c>
      <c r="H1160" s="6" t="s">
        <v>19</v>
      </c>
      <c r="I1160" s="8">
        <v>0.30000000000000004</v>
      </c>
      <c r="J1160" s="9">
        <v>2500</v>
      </c>
      <c r="K1160" s="10">
        <f t="shared" si="8"/>
        <v>750.00000000000011</v>
      </c>
      <c r="L1160" s="10">
        <f t="shared" si="9"/>
        <v>300</v>
      </c>
      <c r="M1160" s="11">
        <v>0.39999999999999997</v>
      </c>
      <c r="O1160" s="16"/>
      <c r="P1160" s="17"/>
      <c r="Q1160" s="12"/>
      <c r="R1160" s="13"/>
    </row>
    <row r="1161" spans="1:18" ht="15.75" customHeight="1" x14ac:dyDescent="0.35">
      <c r="A1161" s="1"/>
      <c r="B1161" s="6" t="s">
        <v>14</v>
      </c>
      <c r="C1161" s="6">
        <v>1185732</v>
      </c>
      <c r="D1161" s="7">
        <v>44217</v>
      </c>
      <c r="E1161" s="6" t="s">
        <v>15</v>
      </c>
      <c r="F1161" s="6" t="s">
        <v>59</v>
      </c>
      <c r="G1161" s="6" t="s">
        <v>60</v>
      </c>
      <c r="H1161" s="6" t="s">
        <v>20</v>
      </c>
      <c r="I1161" s="8">
        <v>0.35</v>
      </c>
      <c r="J1161" s="9">
        <v>1000</v>
      </c>
      <c r="K1161" s="10">
        <f t="shared" si="8"/>
        <v>350</v>
      </c>
      <c r="L1161" s="10">
        <f t="shared" si="9"/>
        <v>105</v>
      </c>
      <c r="M1161" s="11">
        <v>0.3</v>
      </c>
      <c r="O1161" s="16"/>
      <c r="P1161" s="17"/>
      <c r="Q1161" s="12"/>
      <c r="R1161" s="13"/>
    </row>
    <row r="1162" spans="1:18" ht="15.75" customHeight="1" x14ac:dyDescent="0.35">
      <c r="A1162" s="1"/>
      <c r="B1162" s="6" t="s">
        <v>14</v>
      </c>
      <c r="C1162" s="6">
        <v>1185732</v>
      </c>
      <c r="D1162" s="7">
        <v>44217</v>
      </c>
      <c r="E1162" s="6" t="s">
        <v>15</v>
      </c>
      <c r="F1162" s="6" t="s">
        <v>59</v>
      </c>
      <c r="G1162" s="6" t="s">
        <v>60</v>
      </c>
      <c r="H1162" s="6" t="s">
        <v>21</v>
      </c>
      <c r="I1162" s="8">
        <v>0.5</v>
      </c>
      <c r="J1162" s="9">
        <v>1500</v>
      </c>
      <c r="K1162" s="10">
        <f t="shared" si="8"/>
        <v>750</v>
      </c>
      <c r="L1162" s="10">
        <f t="shared" si="9"/>
        <v>187.5</v>
      </c>
      <c r="M1162" s="11">
        <v>0.25</v>
      </c>
      <c r="O1162" s="16"/>
      <c r="P1162" s="17"/>
      <c r="Q1162" s="12"/>
      <c r="R1162" s="13"/>
    </row>
    <row r="1163" spans="1:18" ht="15.75" customHeight="1" x14ac:dyDescent="0.35">
      <c r="A1163" s="1"/>
      <c r="B1163" s="6" t="s">
        <v>14</v>
      </c>
      <c r="C1163" s="6">
        <v>1185732</v>
      </c>
      <c r="D1163" s="7">
        <v>44217</v>
      </c>
      <c r="E1163" s="6" t="s">
        <v>15</v>
      </c>
      <c r="F1163" s="6" t="s">
        <v>59</v>
      </c>
      <c r="G1163" s="6" t="s">
        <v>60</v>
      </c>
      <c r="H1163" s="6" t="s">
        <v>22</v>
      </c>
      <c r="I1163" s="8">
        <v>0.4</v>
      </c>
      <c r="J1163" s="9">
        <v>2500</v>
      </c>
      <c r="K1163" s="10">
        <f t="shared" si="8"/>
        <v>1000</v>
      </c>
      <c r="L1163" s="10">
        <f t="shared" si="9"/>
        <v>400</v>
      </c>
      <c r="M1163" s="11">
        <v>0.4</v>
      </c>
      <c r="O1163" s="16"/>
      <c r="P1163" s="17"/>
      <c r="Q1163" s="12"/>
      <c r="R1163" s="13"/>
    </row>
    <row r="1164" spans="1:18" ht="15.75" customHeight="1" x14ac:dyDescent="0.35">
      <c r="A1164" s="1"/>
      <c r="B1164" s="6" t="s">
        <v>14</v>
      </c>
      <c r="C1164" s="6">
        <v>1185732</v>
      </c>
      <c r="D1164" s="7">
        <v>44246</v>
      </c>
      <c r="E1164" s="6" t="s">
        <v>15</v>
      </c>
      <c r="F1164" s="6" t="s">
        <v>59</v>
      </c>
      <c r="G1164" s="6" t="s">
        <v>60</v>
      </c>
      <c r="H1164" s="6" t="s">
        <v>17</v>
      </c>
      <c r="I1164" s="8">
        <v>0.4</v>
      </c>
      <c r="J1164" s="9">
        <v>5000</v>
      </c>
      <c r="K1164" s="10">
        <f t="shared" si="8"/>
        <v>2000</v>
      </c>
      <c r="L1164" s="10">
        <f t="shared" si="9"/>
        <v>700</v>
      </c>
      <c r="M1164" s="11">
        <v>0.35</v>
      </c>
      <c r="O1164" s="16"/>
      <c r="P1164" s="17"/>
      <c r="Q1164" s="12"/>
      <c r="R1164" s="13"/>
    </row>
    <row r="1165" spans="1:18" ht="15.75" customHeight="1" x14ac:dyDescent="0.35">
      <c r="A1165" s="1"/>
      <c r="B1165" s="6" t="s">
        <v>14</v>
      </c>
      <c r="C1165" s="6">
        <v>1185732</v>
      </c>
      <c r="D1165" s="7">
        <v>44246</v>
      </c>
      <c r="E1165" s="6" t="s">
        <v>15</v>
      </c>
      <c r="F1165" s="6" t="s">
        <v>59</v>
      </c>
      <c r="G1165" s="6" t="s">
        <v>60</v>
      </c>
      <c r="H1165" s="6" t="s">
        <v>18</v>
      </c>
      <c r="I1165" s="8">
        <v>0.4</v>
      </c>
      <c r="J1165" s="9">
        <v>1500</v>
      </c>
      <c r="K1165" s="10">
        <f t="shared" si="8"/>
        <v>600</v>
      </c>
      <c r="L1165" s="10">
        <f t="shared" si="9"/>
        <v>210</v>
      </c>
      <c r="M1165" s="11">
        <v>0.35</v>
      </c>
      <c r="O1165" s="16"/>
      <c r="P1165" s="17"/>
      <c r="Q1165" s="12"/>
      <c r="R1165" s="13"/>
    </row>
    <row r="1166" spans="1:18" ht="15.75" customHeight="1" x14ac:dyDescent="0.35">
      <c r="A1166" s="1"/>
      <c r="B1166" s="6" t="s">
        <v>14</v>
      </c>
      <c r="C1166" s="6">
        <v>1185732</v>
      </c>
      <c r="D1166" s="7">
        <v>44246</v>
      </c>
      <c r="E1166" s="6" t="s">
        <v>15</v>
      </c>
      <c r="F1166" s="6" t="s">
        <v>59</v>
      </c>
      <c r="G1166" s="6" t="s">
        <v>60</v>
      </c>
      <c r="H1166" s="6" t="s">
        <v>19</v>
      </c>
      <c r="I1166" s="8">
        <v>0.30000000000000004</v>
      </c>
      <c r="J1166" s="9">
        <v>2000</v>
      </c>
      <c r="K1166" s="10">
        <f t="shared" si="8"/>
        <v>600.00000000000011</v>
      </c>
      <c r="L1166" s="10">
        <f t="shared" si="9"/>
        <v>240.00000000000003</v>
      </c>
      <c r="M1166" s="11">
        <v>0.39999999999999997</v>
      </c>
      <c r="O1166" s="16"/>
      <c r="P1166" s="17"/>
      <c r="Q1166" s="12"/>
      <c r="R1166" s="13"/>
    </row>
    <row r="1167" spans="1:18" ht="15.75" customHeight="1" x14ac:dyDescent="0.35">
      <c r="A1167" s="1"/>
      <c r="B1167" s="6" t="s">
        <v>14</v>
      </c>
      <c r="C1167" s="6">
        <v>1185732</v>
      </c>
      <c r="D1167" s="7">
        <v>44246</v>
      </c>
      <c r="E1167" s="6" t="s">
        <v>15</v>
      </c>
      <c r="F1167" s="6" t="s">
        <v>59</v>
      </c>
      <c r="G1167" s="6" t="s">
        <v>60</v>
      </c>
      <c r="H1167" s="6" t="s">
        <v>20</v>
      </c>
      <c r="I1167" s="8">
        <v>0.35</v>
      </c>
      <c r="J1167" s="9">
        <v>750</v>
      </c>
      <c r="K1167" s="10">
        <f t="shared" si="8"/>
        <v>262.5</v>
      </c>
      <c r="L1167" s="10">
        <f t="shared" si="9"/>
        <v>78.75</v>
      </c>
      <c r="M1167" s="11">
        <v>0.3</v>
      </c>
      <c r="O1167" s="16"/>
      <c r="P1167" s="17"/>
      <c r="Q1167" s="12"/>
      <c r="R1167" s="13"/>
    </row>
    <row r="1168" spans="1:18" ht="15.75" customHeight="1" x14ac:dyDescent="0.35">
      <c r="A1168" s="1"/>
      <c r="B1168" s="6" t="s">
        <v>14</v>
      </c>
      <c r="C1168" s="6">
        <v>1185732</v>
      </c>
      <c r="D1168" s="7">
        <v>44246</v>
      </c>
      <c r="E1168" s="6" t="s">
        <v>15</v>
      </c>
      <c r="F1168" s="6" t="s">
        <v>59</v>
      </c>
      <c r="G1168" s="6" t="s">
        <v>60</v>
      </c>
      <c r="H1168" s="6" t="s">
        <v>21</v>
      </c>
      <c r="I1168" s="8">
        <v>0.5</v>
      </c>
      <c r="J1168" s="9">
        <v>1500</v>
      </c>
      <c r="K1168" s="10">
        <f t="shared" si="8"/>
        <v>750</v>
      </c>
      <c r="L1168" s="10">
        <f t="shared" si="9"/>
        <v>187.5</v>
      </c>
      <c r="M1168" s="11">
        <v>0.25</v>
      </c>
      <c r="O1168" s="16"/>
      <c r="P1168" s="17"/>
      <c r="Q1168" s="12"/>
      <c r="R1168" s="13"/>
    </row>
    <row r="1169" spans="1:18" ht="15.75" customHeight="1" x14ac:dyDescent="0.35">
      <c r="A1169" s="1"/>
      <c r="B1169" s="6" t="s">
        <v>14</v>
      </c>
      <c r="C1169" s="6">
        <v>1185732</v>
      </c>
      <c r="D1169" s="7">
        <v>44246</v>
      </c>
      <c r="E1169" s="6" t="s">
        <v>15</v>
      </c>
      <c r="F1169" s="6" t="s">
        <v>59</v>
      </c>
      <c r="G1169" s="6" t="s">
        <v>60</v>
      </c>
      <c r="H1169" s="6" t="s">
        <v>22</v>
      </c>
      <c r="I1169" s="8">
        <v>0.4</v>
      </c>
      <c r="J1169" s="9">
        <v>2500</v>
      </c>
      <c r="K1169" s="10">
        <f t="shared" si="8"/>
        <v>1000</v>
      </c>
      <c r="L1169" s="10">
        <f t="shared" si="9"/>
        <v>400</v>
      </c>
      <c r="M1169" s="11">
        <v>0.4</v>
      </c>
      <c r="O1169" s="16"/>
      <c r="P1169" s="17"/>
      <c r="Q1169" s="12"/>
      <c r="R1169" s="13"/>
    </row>
    <row r="1170" spans="1:18" ht="15.75" customHeight="1" x14ac:dyDescent="0.35">
      <c r="A1170" s="1"/>
      <c r="B1170" s="6" t="s">
        <v>14</v>
      </c>
      <c r="C1170" s="6">
        <v>1185732</v>
      </c>
      <c r="D1170" s="7">
        <v>44272</v>
      </c>
      <c r="E1170" s="6" t="s">
        <v>15</v>
      </c>
      <c r="F1170" s="6" t="s">
        <v>59</v>
      </c>
      <c r="G1170" s="6" t="s">
        <v>60</v>
      </c>
      <c r="H1170" s="6" t="s">
        <v>17</v>
      </c>
      <c r="I1170" s="8">
        <v>0.4</v>
      </c>
      <c r="J1170" s="9">
        <v>4700</v>
      </c>
      <c r="K1170" s="10">
        <f t="shared" si="8"/>
        <v>1880</v>
      </c>
      <c r="L1170" s="10">
        <f t="shared" si="9"/>
        <v>658</v>
      </c>
      <c r="M1170" s="11">
        <v>0.35</v>
      </c>
      <c r="O1170" s="16"/>
      <c r="P1170" s="17"/>
      <c r="Q1170" s="12"/>
      <c r="R1170" s="13"/>
    </row>
    <row r="1171" spans="1:18" ht="15.75" customHeight="1" x14ac:dyDescent="0.35">
      <c r="A1171" s="1"/>
      <c r="B1171" s="6" t="s">
        <v>14</v>
      </c>
      <c r="C1171" s="6">
        <v>1185732</v>
      </c>
      <c r="D1171" s="7">
        <v>44272</v>
      </c>
      <c r="E1171" s="6" t="s">
        <v>15</v>
      </c>
      <c r="F1171" s="6" t="s">
        <v>59</v>
      </c>
      <c r="G1171" s="6" t="s">
        <v>60</v>
      </c>
      <c r="H1171" s="6" t="s">
        <v>18</v>
      </c>
      <c r="I1171" s="8">
        <v>0.4</v>
      </c>
      <c r="J1171" s="9">
        <v>1750</v>
      </c>
      <c r="K1171" s="10">
        <f t="shared" si="8"/>
        <v>700</v>
      </c>
      <c r="L1171" s="10">
        <f t="shared" si="9"/>
        <v>244.99999999999997</v>
      </c>
      <c r="M1171" s="11">
        <v>0.35</v>
      </c>
      <c r="O1171" s="16"/>
      <c r="P1171" s="17"/>
      <c r="Q1171" s="12"/>
      <c r="R1171" s="13"/>
    </row>
    <row r="1172" spans="1:18" ht="15.75" customHeight="1" x14ac:dyDescent="0.35">
      <c r="A1172" s="1"/>
      <c r="B1172" s="6" t="s">
        <v>14</v>
      </c>
      <c r="C1172" s="6">
        <v>1185732</v>
      </c>
      <c r="D1172" s="7">
        <v>44272</v>
      </c>
      <c r="E1172" s="6" t="s">
        <v>15</v>
      </c>
      <c r="F1172" s="6" t="s">
        <v>59</v>
      </c>
      <c r="G1172" s="6" t="s">
        <v>60</v>
      </c>
      <c r="H1172" s="6" t="s">
        <v>19</v>
      </c>
      <c r="I1172" s="8">
        <v>0.30000000000000004</v>
      </c>
      <c r="J1172" s="9">
        <v>2000</v>
      </c>
      <c r="K1172" s="10">
        <f t="shared" si="8"/>
        <v>600.00000000000011</v>
      </c>
      <c r="L1172" s="10">
        <f t="shared" si="9"/>
        <v>240.00000000000003</v>
      </c>
      <c r="M1172" s="11">
        <v>0.39999999999999997</v>
      </c>
      <c r="O1172" s="16"/>
      <c r="P1172" s="17"/>
      <c r="Q1172" s="12"/>
      <c r="R1172" s="13"/>
    </row>
    <row r="1173" spans="1:18" ht="15.75" customHeight="1" x14ac:dyDescent="0.35">
      <c r="A1173" s="1"/>
      <c r="B1173" s="6" t="s">
        <v>14</v>
      </c>
      <c r="C1173" s="6">
        <v>1185732</v>
      </c>
      <c r="D1173" s="7">
        <v>44272</v>
      </c>
      <c r="E1173" s="6" t="s">
        <v>15</v>
      </c>
      <c r="F1173" s="6" t="s">
        <v>59</v>
      </c>
      <c r="G1173" s="6" t="s">
        <v>60</v>
      </c>
      <c r="H1173" s="6" t="s">
        <v>20</v>
      </c>
      <c r="I1173" s="8">
        <v>0.35</v>
      </c>
      <c r="J1173" s="9">
        <v>500</v>
      </c>
      <c r="K1173" s="10">
        <f t="shared" si="8"/>
        <v>175</v>
      </c>
      <c r="L1173" s="10">
        <f t="shared" si="9"/>
        <v>52.5</v>
      </c>
      <c r="M1173" s="11">
        <v>0.3</v>
      </c>
      <c r="O1173" s="16"/>
      <c r="P1173" s="17"/>
      <c r="Q1173" s="12"/>
      <c r="R1173" s="13"/>
    </row>
    <row r="1174" spans="1:18" ht="15.75" customHeight="1" x14ac:dyDescent="0.35">
      <c r="A1174" s="1"/>
      <c r="B1174" s="6" t="s">
        <v>14</v>
      </c>
      <c r="C1174" s="6">
        <v>1185732</v>
      </c>
      <c r="D1174" s="7">
        <v>44272</v>
      </c>
      <c r="E1174" s="6" t="s">
        <v>15</v>
      </c>
      <c r="F1174" s="6" t="s">
        <v>59</v>
      </c>
      <c r="G1174" s="6" t="s">
        <v>60</v>
      </c>
      <c r="H1174" s="6" t="s">
        <v>21</v>
      </c>
      <c r="I1174" s="8">
        <v>0.5</v>
      </c>
      <c r="J1174" s="9">
        <v>1000</v>
      </c>
      <c r="K1174" s="10">
        <f t="shared" si="8"/>
        <v>500</v>
      </c>
      <c r="L1174" s="10">
        <f t="shared" si="9"/>
        <v>125</v>
      </c>
      <c r="M1174" s="11">
        <v>0.25</v>
      </c>
      <c r="O1174" s="16"/>
      <c r="P1174" s="17"/>
      <c r="Q1174" s="12"/>
      <c r="R1174" s="13"/>
    </row>
    <row r="1175" spans="1:18" ht="15.75" customHeight="1" x14ac:dyDescent="0.35">
      <c r="A1175" s="1"/>
      <c r="B1175" s="6" t="s">
        <v>14</v>
      </c>
      <c r="C1175" s="6">
        <v>1185732</v>
      </c>
      <c r="D1175" s="7">
        <v>44272</v>
      </c>
      <c r="E1175" s="6" t="s">
        <v>15</v>
      </c>
      <c r="F1175" s="6" t="s">
        <v>59</v>
      </c>
      <c r="G1175" s="6" t="s">
        <v>60</v>
      </c>
      <c r="H1175" s="6" t="s">
        <v>22</v>
      </c>
      <c r="I1175" s="8">
        <v>0.4</v>
      </c>
      <c r="J1175" s="9">
        <v>2000</v>
      </c>
      <c r="K1175" s="10">
        <f t="shared" si="8"/>
        <v>800</v>
      </c>
      <c r="L1175" s="10">
        <f t="shared" si="9"/>
        <v>320</v>
      </c>
      <c r="M1175" s="11">
        <v>0.4</v>
      </c>
      <c r="O1175" s="16"/>
      <c r="P1175" s="17"/>
      <c r="Q1175" s="12"/>
      <c r="R1175" s="13"/>
    </row>
    <row r="1176" spans="1:18" ht="15.75" customHeight="1" x14ac:dyDescent="0.35">
      <c r="A1176" s="1"/>
      <c r="B1176" s="6" t="s">
        <v>14</v>
      </c>
      <c r="C1176" s="6">
        <v>1185732</v>
      </c>
      <c r="D1176" s="7">
        <v>44304</v>
      </c>
      <c r="E1176" s="6" t="s">
        <v>15</v>
      </c>
      <c r="F1176" s="6" t="s">
        <v>59</v>
      </c>
      <c r="G1176" s="6" t="s">
        <v>60</v>
      </c>
      <c r="H1176" s="6" t="s">
        <v>17</v>
      </c>
      <c r="I1176" s="8">
        <v>0.4</v>
      </c>
      <c r="J1176" s="9">
        <v>4500</v>
      </c>
      <c r="K1176" s="10">
        <f t="shared" si="8"/>
        <v>1800</v>
      </c>
      <c r="L1176" s="10">
        <f t="shared" si="9"/>
        <v>630</v>
      </c>
      <c r="M1176" s="11">
        <v>0.35</v>
      </c>
      <c r="O1176" s="16"/>
      <c r="P1176" s="17"/>
      <c r="Q1176" s="12"/>
      <c r="R1176" s="13"/>
    </row>
    <row r="1177" spans="1:18" ht="15.75" customHeight="1" x14ac:dyDescent="0.35">
      <c r="A1177" s="1"/>
      <c r="B1177" s="6" t="s">
        <v>14</v>
      </c>
      <c r="C1177" s="6">
        <v>1185732</v>
      </c>
      <c r="D1177" s="7">
        <v>44304</v>
      </c>
      <c r="E1177" s="6" t="s">
        <v>15</v>
      </c>
      <c r="F1177" s="6" t="s">
        <v>59</v>
      </c>
      <c r="G1177" s="6" t="s">
        <v>60</v>
      </c>
      <c r="H1177" s="6" t="s">
        <v>18</v>
      </c>
      <c r="I1177" s="8">
        <v>0.4</v>
      </c>
      <c r="J1177" s="9">
        <v>1500</v>
      </c>
      <c r="K1177" s="10">
        <f t="shared" si="8"/>
        <v>600</v>
      </c>
      <c r="L1177" s="10">
        <f t="shared" si="9"/>
        <v>210</v>
      </c>
      <c r="M1177" s="11">
        <v>0.35</v>
      </c>
      <c r="O1177" s="16"/>
      <c r="P1177" s="17"/>
      <c r="Q1177" s="12"/>
      <c r="R1177" s="13"/>
    </row>
    <row r="1178" spans="1:18" ht="15.75" customHeight="1" x14ac:dyDescent="0.35">
      <c r="A1178" s="1"/>
      <c r="B1178" s="6" t="s">
        <v>14</v>
      </c>
      <c r="C1178" s="6">
        <v>1185732</v>
      </c>
      <c r="D1178" s="7">
        <v>44304</v>
      </c>
      <c r="E1178" s="6" t="s">
        <v>15</v>
      </c>
      <c r="F1178" s="6" t="s">
        <v>59</v>
      </c>
      <c r="G1178" s="6" t="s">
        <v>60</v>
      </c>
      <c r="H1178" s="6" t="s">
        <v>19</v>
      </c>
      <c r="I1178" s="8">
        <v>0.30000000000000004</v>
      </c>
      <c r="J1178" s="9">
        <v>1500</v>
      </c>
      <c r="K1178" s="10">
        <f t="shared" si="8"/>
        <v>450.00000000000006</v>
      </c>
      <c r="L1178" s="10">
        <f t="shared" si="9"/>
        <v>180</v>
      </c>
      <c r="M1178" s="11">
        <v>0.39999999999999997</v>
      </c>
      <c r="O1178" s="16"/>
      <c r="P1178" s="17"/>
      <c r="Q1178" s="12"/>
      <c r="R1178" s="13"/>
    </row>
    <row r="1179" spans="1:18" ht="15.75" customHeight="1" x14ac:dyDescent="0.35">
      <c r="A1179" s="1"/>
      <c r="B1179" s="6" t="s">
        <v>14</v>
      </c>
      <c r="C1179" s="6">
        <v>1185732</v>
      </c>
      <c r="D1179" s="7">
        <v>44304</v>
      </c>
      <c r="E1179" s="6" t="s">
        <v>15</v>
      </c>
      <c r="F1179" s="6" t="s">
        <v>59</v>
      </c>
      <c r="G1179" s="6" t="s">
        <v>60</v>
      </c>
      <c r="H1179" s="6" t="s">
        <v>20</v>
      </c>
      <c r="I1179" s="8">
        <v>0.35</v>
      </c>
      <c r="J1179" s="9">
        <v>750</v>
      </c>
      <c r="K1179" s="10">
        <f t="shared" si="8"/>
        <v>262.5</v>
      </c>
      <c r="L1179" s="10">
        <f t="shared" si="9"/>
        <v>78.75</v>
      </c>
      <c r="M1179" s="11">
        <v>0.3</v>
      </c>
      <c r="O1179" s="16"/>
      <c r="P1179" s="17"/>
      <c r="Q1179" s="12"/>
      <c r="R1179" s="13"/>
    </row>
    <row r="1180" spans="1:18" ht="15.75" customHeight="1" x14ac:dyDescent="0.35">
      <c r="A1180" s="1"/>
      <c r="B1180" s="6" t="s">
        <v>14</v>
      </c>
      <c r="C1180" s="6">
        <v>1185732</v>
      </c>
      <c r="D1180" s="7">
        <v>44304</v>
      </c>
      <c r="E1180" s="6" t="s">
        <v>15</v>
      </c>
      <c r="F1180" s="6" t="s">
        <v>59</v>
      </c>
      <c r="G1180" s="6" t="s">
        <v>60</v>
      </c>
      <c r="H1180" s="6" t="s">
        <v>21</v>
      </c>
      <c r="I1180" s="8">
        <v>0.5</v>
      </c>
      <c r="J1180" s="9">
        <v>750</v>
      </c>
      <c r="K1180" s="10">
        <f t="shared" si="8"/>
        <v>375</v>
      </c>
      <c r="L1180" s="10">
        <f t="shared" si="9"/>
        <v>93.75</v>
      </c>
      <c r="M1180" s="11">
        <v>0.25</v>
      </c>
      <c r="O1180" s="16"/>
      <c r="P1180" s="17"/>
      <c r="Q1180" s="12"/>
      <c r="R1180" s="13"/>
    </row>
    <row r="1181" spans="1:18" ht="15.75" customHeight="1" x14ac:dyDescent="0.35">
      <c r="A1181" s="1"/>
      <c r="B1181" s="6" t="s">
        <v>14</v>
      </c>
      <c r="C1181" s="6">
        <v>1185732</v>
      </c>
      <c r="D1181" s="7">
        <v>44304</v>
      </c>
      <c r="E1181" s="6" t="s">
        <v>15</v>
      </c>
      <c r="F1181" s="6" t="s">
        <v>59</v>
      </c>
      <c r="G1181" s="6" t="s">
        <v>60</v>
      </c>
      <c r="H1181" s="6" t="s">
        <v>22</v>
      </c>
      <c r="I1181" s="8">
        <v>0.4</v>
      </c>
      <c r="J1181" s="9">
        <v>2250</v>
      </c>
      <c r="K1181" s="10">
        <f t="shared" si="8"/>
        <v>900</v>
      </c>
      <c r="L1181" s="10">
        <f t="shared" si="9"/>
        <v>360</v>
      </c>
      <c r="M1181" s="11">
        <v>0.4</v>
      </c>
      <c r="O1181" s="16"/>
      <c r="P1181" s="17"/>
      <c r="Q1181" s="12"/>
      <c r="R1181" s="13"/>
    </row>
    <row r="1182" spans="1:18" ht="15.75" customHeight="1" x14ac:dyDescent="0.35">
      <c r="A1182" s="1"/>
      <c r="B1182" s="6" t="s">
        <v>14</v>
      </c>
      <c r="C1182" s="6">
        <v>1185732</v>
      </c>
      <c r="D1182" s="7">
        <v>44333</v>
      </c>
      <c r="E1182" s="6" t="s">
        <v>15</v>
      </c>
      <c r="F1182" s="6" t="s">
        <v>59</v>
      </c>
      <c r="G1182" s="6" t="s">
        <v>60</v>
      </c>
      <c r="H1182" s="6" t="s">
        <v>17</v>
      </c>
      <c r="I1182" s="8">
        <v>0.54999999999999993</v>
      </c>
      <c r="J1182" s="9">
        <v>4950</v>
      </c>
      <c r="K1182" s="10">
        <f t="shared" si="8"/>
        <v>2722.4999999999995</v>
      </c>
      <c r="L1182" s="10">
        <f t="shared" si="9"/>
        <v>952.87499999999977</v>
      </c>
      <c r="M1182" s="11">
        <v>0.35</v>
      </c>
      <c r="O1182" s="16"/>
      <c r="P1182" s="17"/>
      <c r="Q1182" s="12"/>
      <c r="R1182" s="13"/>
    </row>
    <row r="1183" spans="1:18" ht="15.75" customHeight="1" x14ac:dyDescent="0.35">
      <c r="A1183" s="1"/>
      <c r="B1183" s="6" t="s">
        <v>14</v>
      </c>
      <c r="C1183" s="6">
        <v>1185732</v>
      </c>
      <c r="D1183" s="7">
        <v>44333</v>
      </c>
      <c r="E1183" s="6" t="s">
        <v>15</v>
      </c>
      <c r="F1183" s="6" t="s">
        <v>59</v>
      </c>
      <c r="G1183" s="6" t="s">
        <v>60</v>
      </c>
      <c r="H1183" s="6" t="s">
        <v>18</v>
      </c>
      <c r="I1183" s="8">
        <v>0.5</v>
      </c>
      <c r="J1183" s="9">
        <v>2000</v>
      </c>
      <c r="K1183" s="10">
        <f t="shared" si="8"/>
        <v>1000</v>
      </c>
      <c r="L1183" s="10">
        <f t="shared" si="9"/>
        <v>350</v>
      </c>
      <c r="M1183" s="11">
        <v>0.35</v>
      </c>
      <c r="O1183" s="16"/>
      <c r="P1183" s="17"/>
      <c r="Q1183" s="12"/>
      <c r="R1183" s="13"/>
    </row>
    <row r="1184" spans="1:18" ht="15.75" customHeight="1" x14ac:dyDescent="0.35">
      <c r="A1184" s="1"/>
      <c r="B1184" s="6" t="s">
        <v>14</v>
      </c>
      <c r="C1184" s="6">
        <v>1185732</v>
      </c>
      <c r="D1184" s="7">
        <v>44333</v>
      </c>
      <c r="E1184" s="6" t="s">
        <v>15</v>
      </c>
      <c r="F1184" s="6" t="s">
        <v>59</v>
      </c>
      <c r="G1184" s="6" t="s">
        <v>60</v>
      </c>
      <c r="H1184" s="6" t="s">
        <v>19</v>
      </c>
      <c r="I1184" s="8">
        <v>0.45</v>
      </c>
      <c r="J1184" s="9">
        <v>1750</v>
      </c>
      <c r="K1184" s="10">
        <f t="shared" si="8"/>
        <v>787.5</v>
      </c>
      <c r="L1184" s="10">
        <f t="shared" si="9"/>
        <v>315</v>
      </c>
      <c r="M1184" s="11">
        <v>0.39999999999999997</v>
      </c>
      <c r="O1184" s="16"/>
      <c r="P1184" s="17"/>
      <c r="Q1184" s="12"/>
      <c r="R1184" s="13"/>
    </row>
    <row r="1185" spans="1:18" ht="15.75" customHeight="1" x14ac:dyDescent="0.35">
      <c r="A1185" s="1"/>
      <c r="B1185" s="6" t="s">
        <v>14</v>
      </c>
      <c r="C1185" s="6">
        <v>1185732</v>
      </c>
      <c r="D1185" s="7">
        <v>44333</v>
      </c>
      <c r="E1185" s="6" t="s">
        <v>15</v>
      </c>
      <c r="F1185" s="6" t="s">
        <v>59</v>
      </c>
      <c r="G1185" s="6" t="s">
        <v>60</v>
      </c>
      <c r="H1185" s="6" t="s">
        <v>20</v>
      </c>
      <c r="I1185" s="8">
        <v>0.45</v>
      </c>
      <c r="J1185" s="9">
        <v>1250</v>
      </c>
      <c r="K1185" s="10">
        <f t="shared" si="8"/>
        <v>562.5</v>
      </c>
      <c r="L1185" s="10">
        <f t="shared" si="9"/>
        <v>168.75</v>
      </c>
      <c r="M1185" s="11">
        <v>0.3</v>
      </c>
      <c r="O1185" s="16"/>
      <c r="P1185" s="17"/>
      <c r="Q1185" s="12"/>
      <c r="R1185" s="13"/>
    </row>
    <row r="1186" spans="1:18" ht="15.75" customHeight="1" x14ac:dyDescent="0.35">
      <c r="A1186" s="1"/>
      <c r="B1186" s="6" t="s">
        <v>14</v>
      </c>
      <c r="C1186" s="6">
        <v>1185732</v>
      </c>
      <c r="D1186" s="7">
        <v>44333</v>
      </c>
      <c r="E1186" s="6" t="s">
        <v>15</v>
      </c>
      <c r="F1186" s="6" t="s">
        <v>59</v>
      </c>
      <c r="G1186" s="6" t="s">
        <v>60</v>
      </c>
      <c r="H1186" s="6" t="s">
        <v>21</v>
      </c>
      <c r="I1186" s="8">
        <v>0.54999999999999993</v>
      </c>
      <c r="J1186" s="9">
        <v>1500</v>
      </c>
      <c r="K1186" s="10">
        <f t="shared" si="8"/>
        <v>824.99999999999989</v>
      </c>
      <c r="L1186" s="10">
        <f t="shared" si="9"/>
        <v>206.24999999999997</v>
      </c>
      <c r="M1186" s="11">
        <v>0.25</v>
      </c>
      <c r="O1186" s="16"/>
      <c r="P1186" s="17"/>
      <c r="Q1186" s="12"/>
      <c r="R1186" s="13"/>
    </row>
    <row r="1187" spans="1:18" ht="15.75" customHeight="1" x14ac:dyDescent="0.35">
      <c r="A1187" s="1"/>
      <c r="B1187" s="6" t="s">
        <v>14</v>
      </c>
      <c r="C1187" s="6">
        <v>1185732</v>
      </c>
      <c r="D1187" s="7">
        <v>44333</v>
      </c>
      <c r="E1187" s="6" t="s">
        <v>15</v>
      </c>
      <c r="F1187" s="6" t="s">
        <v>59</v>
      </c>
      <c r="G1187" s="6" t="s">
        <v>60</v>
      </c>
      <c r="H1187" s="6" t="s">
        <v>22</v>
      </c>
      <c r="I1187" s="8">
        <v>0.6</v>
      </c>
      <c r="J1187" s="9">
        <v>2750</v>
      </c>
      <c r="K1187" s="10">
        <f t="shared" si="8"/>
        <v>1650</v>
      </c>
      <c r="L1187" s="10">
        <f t="shared" si="9"/>
        <v>660</v>
      </c>
      <c r="M1187" s="11">
        <v>0.4</v>
      </c>
      <c r="O1187" s="16"/>
      <c r="P1187" s="17"/>
      <c r="Q1187" s="12"/>
      <c r="R1187" s="13"/>
    </row>
    <row r="1188" spans="1:18" ht="15.75" customHeight="1" x14ac:dyDescent="0.35">
      <c r="A1188" s="1"/>
      <c r="B1188" s="6" t="s">
        <v>14</v>
      </c>
      <c r="C1188" s="6">
        <v>1185732</v>
      </c>
      <c r="D1188" s="7">
        <v>44366</v>
      </c>
      <c r="E1188" s="6" t="s">
        <v>15</v>
      </c>
      <c r="F1188" s="6" t="s">
        <v>59</v>
      </c>
      <c r="G1188" s="6" t="s">
        <v>60</v>
      </c>
      <c r="H1188" s="6" t="s">
        <v>17</v>
      </c>
      <c r="I1188" s="8">
        <v>0.54999999999999993</v>
      </c>
      <c r="J1188" s="9">
        <v>5250</v>
      </c>
      <c r="K1188" s="10">
        <f t="shared" si="8"/>
        <v>2887.4999999999995</v>
      </c>
      <c r="L1188" s="10">
        <f t="shared" si="9"/>
        <v>1010.6249999999998</v>
      </c>
      <c r="M1188" s="11">
        <v>0.35</v>
      </c>
      <c r="O1188" s="16"/>
      <c r="P1188" s="17"/>
      <c r="Q1188" s="12"/>
      <c r="R1188" s="13"/>
    </row>
    <row r="1189" spans="1:18" ht="15.75" customHeight="1" x14ac:dyDescent="0.35">
      <c r="A1189" s="1"/>
      <c r="B1189" s="6" t="s">
        <v>14</v>
      </c>
      <c r="C1189" s="6">
        <v>1185732</v>
      </c>
      <c r="D1189" s="7">
        <v>44366</v>
      </c>
      <c r="E1189" s="6" t="s">
        <v>15</v>
      </c>
      <c r="F1189" s="6" t="s">
        <v>59</v>
      </c>
      <c r="G1189" s="6" t="s">
        <v>60</v>
      </c>
      <c r="H1189" s="6" t="s">
        <v>18</v>
      </c>
      <c r="I1189" s="8">
        <v>0.5</v>
      </c>
      <c r="J1189" s="9">
        <v>2750</v>
      </c>
      <c r="K1189" s="10">
        <f t="shared" si="8"/>
        <v>1375</v>
      </c>
      <c r="L1189" s="10">
        <f t="shared" si="9"/>
        <v>481.24999999999994</v>
      </c>
      <c r="M1189" s="11">
        <v>0.35</v>
      </c>
      <c r="O1189" s="16"/>
      <c r="P1189" s="17"/>
      <c r="Q1189" s="12"/>
      <c r="R1189" s="13"/>
    </row>
    <row r="1190" spans="1:18" ht="15.75" customHeight="1" x14ac:dyDescent="0.35">
      <c r="A1190" s="1"/>
      <c r="B1190" s="6" t="s">
        <v>14</v>
      </c>
      <c r="C1190" s="6">
        <v>1185732</v>
      </c>
      <c r="D1190" s="7">
        <v>44366</v>
      </c>
      <c r="E1190" s="6" t="s">
        <v>15</v>
      </c>
      <c r="F1190" s="6" t="s">
        <v>59</v>
      </c>
      <c r="G1190" s="6" t="s">
        <v>60</v>
      </c>
      <c r="H1190" s="6" t="s">
        <v>19</v>
      </c>
      <c r="I1190" s="8">
        <v>0.45</v>
      </c>
      <c r="J1190" s="9">
        <v>2000</v>
      </c>
      <c r="K1190" s="10">
        <f t="shared" si="8"/>
        <v>900</v>
      </c>
      <c r="L1190" s="10">
        <f t="shared" si="9"/>
        <v>359.99999999999994</v>
      </c>
      <c r="M1190" s="11">
        <v>0.39999999999999997</v>
      </c>
      <c r="O1190" s="16"/>
      <c r="P1190" s="17"/>
      <c r="Q1190" s="12"/>
      <c r="R1190" s="13"/>
    </row>
    <row r="1191" spans="1:18" ht="15.75" customHeight="1" x14ac:dyDescent="0.35">
      <c r="A1191" s="1"/>
      <c r="B1191" s="6" t="s">
        <v>14</v>
      </c>
      <c r="C1191" s="6">
        <v>1185732</v>
      </c>
      <c r="D1191" s="7">
        <v>44366</v>
      </c>
      <c r="E1191" s="6" t="s">
        <v>15</v>
      </c>
      <c r="F1191" s="6" t="s">
        <v>59</v>
      </c>
      <c r="G1191" s="6" t="s">
        <v>60</v>
      </c>
      <c r="H1191" s="6" t="s">
        <v>20</v>
      </c>
      <c r="I1191" s="8">
        <v>0.45</v>
      </c>
      <c r="J1191" s="9">
        <v>1750</v>
      </c>
      <c r="K1191" s="10">
        <f t="shared" si="8"/>
        <v>787.5</v>
      </c>
      <c r="L1191" s="10">
        <f t="shared" si="9"/>
        <v>236.25</v>
      </c>
      <c r="M1191" s="11">
        <v>0.3</v>
      </c>
      <c r="O1191" s="16"/>
      <c r="P1191" s="17"/>
      <c r="Q1191" s="12"/>
      <c r="R1191" s="13"/>
    </row>
    <row r="1192" spans="1:18" ht="15.75" customHeight="1" x14ac:dyDescent="0.35">
      <c r="A1192" s="1"/>
      <c r="B1192" s="6" t="s">
        <v>14</v>
      </c>
      <c r="C1192" s="6">
        <v>1185732</v>
      </c>
      <c r="D1192" s="7">
        <v>44366</v>
      </c>
      <c r="E1192" s="6" t="s">
        <v>15</v>
      </c>
      <c r="F1192" s="6" t="s">
        <v>59</v>
      </c>
      <c r="G1192" s="6" t="s">
        <v>60</v>
      </c>
      <c r="H1192" s="6" t="s">
        <v>21</v>
      </c>
      <c r="I1192" s="8">
        <v>0.54999999999999993</v>
      </c>
      <c r="J1192" s="9">
        <v>1750</v>
      </c>
      <c r="K1192" s="10">
        <f t="shared" si="8"/>
        <v>962.49999999999989</v>
      </c>
      <c r="L1192" s="10">
        <f t="shared" si="9"/>
        <v>240.62499999999997</v>
      </c>
      <c r="M1192" s="11">
        <v>0.25</v>
      </c>
      <c r="O1192" s="16"/>
      <c r="P1192" s="17"/>
      <c r="Q1192" s="12"/>
      <c r="R1192" s="13"/>
    </row>
    <row r="1193" spans="1:18" ht="15.75" customHeight="1" x14ac:dyDescent="0.35">
      <c r="A1193" s="1"/>
      <c r="B1193" s="6" t="s">
        <v>14</v>
      </c>
      <c r="C1193" s="6">
        <v>1185732</v>
      </c>
      <c r="D1193" s="7">
        <v>44366</v>
      </c>
      <c r="E1193" s="6" t="s">
        <v>15</v>
      </c>
      <c r="F1193" s="6" t="s">
        <v>59</v>
      </c>
      <c r="G1193" s="6" t="s">
        <v>60</v>
      </c>
      <c r="H1193" s="6" t="s">
        <v>22</v>
      </c>
      <c r="I1193" s="8">
        <v>0.6</v>
      </c>
      <c r="J1193" s="9">
        <v>3250</v>
      </c>
      <c r="K1193" s="10">
        <f t="shared" si="8"/>
        <v>1950</v>
      </c>
      <c r="L1193" s="10">
        <f t="shared" si="9"/>
        <v>780</v>
      </c>
      <c r="M1193" s="11">
        <v>0.4</v>
      </c>
      <c r="O1193" s="16"/>
      <c r="P1193" s="17"/>
      <c r="Q1193" s="12"/>
      <c r="R1193" s="13"/>
    </row>
    <row r="1194" spans="1:18" ht="15.75" customHeight="1" x14ac:dyDescent="0.35">
      <c r="A1194" s="1"/>
      <c r="B1194" s="6" t="s">
        <v>14</v>
      </c>
      <c r="C1194" s="6">
        <v>1185732</v>
      </c>
      <c r="D1194" s="7">
        <v>44394</v>
      </c>
      <c r="E1194" s="6" t="s">
        <v>15</v>
      </c>
      <c r="F1194" s="6" t="s">
        <v>59</v>
      </c>
      <c r="G1194" s="6" t="s">
        <v>60</v>
      </c>
      <c r="H1194" s="6" t="s">
        <v>17</v>
      </c>
      <c r="I1194" s="8">
        <v>0.54999999999999993</v>
      </c>
      <c r="J1194" s="9">
        <v>5500</v>
      </c>
      <c r="K1194" s="10">
        <f t="shared" si="8"/>
        <v>3024.9999999999995</v>
      </c>
      <c r="L1194" s="10">
        <f t="shared" si="9"/>
        <v>1058.7499999999998</v>
      </c>
      <c r="M1194" s="11">
        <v>0.35</v>
      </c>
      <c r="O1194" s="16"/>
      <c r="P1194" s="17"/>
      <c r="Q1194" s="12"/>
      <c r="R1194" s="13"/>
    </row>
    <row r="1195" spans="1:18" ht="15.75" customHeight="1" x14ac:dyDescent="0.35">
      <c r="A1195" s="1"/>
      <c r="B1195" s="6" t="s">
        <v>14</v>
      </c>
      <c r="C1195" s="6">
        <v>1185732</v>
      </c>
      <c r="D1195" s="7">
        <v>44394</v>
      </c>
      <c r="E1195" s="6" t="s">
        <v>15</v>
      </c>
      <c r="F1195" s="6" t="s">
        <v>59</v>
      </c>
      <c r="G1195" s="6" t="s">
        <v>60</v>
      </c>
      <c r="H1195" s="6" t="s">
        <v>18</v>
      </c>
      <c r="I1195" s="8">
        <v>0.5</v>
      </c>
      <c r="J1195" s="9">
        <v>3000</v>
      </c>
      <c r="K1195" s="10">
        <f t="shared" si="8"/>
        <v>1500</v>
      </c>
      <c r="L1195" s="10">
        <f t="shared" si="9"/>
        <v>525</v>
      </c>
      <c r="M1195" s="11">
        <v>0.35</v>
      </c>
      <c r="O1195" s="16"/>
      <c r="P1195" s="17"/>
      <c r="Q1195" s="12"/>
      <c r="R1195" s="13"/>
    </row>
    <row r="1196" spans="1:18" ht="15.75" customHeight="1" x14ac:dyDescent="0.35">
      <c r="A1196" s="1"/>
      <c r="B1196" s="6" t="s">
        <v>14</v>
      </c>
      <c r="C1196" s="6">
        <v>1185732</v>
      </c>
      <c r="D1196" s="7">
        <v>44394</v>
      </c>
      <c r="E1196" s="6" t="s">
        <v>15</v>
      </c>
      <c r="F1196" s="6" t="s">
        <v>59</v>
      </c>
      <c r="G1196" s="6" t="s">
        <v>60</v>
      </c>
      <c r="H1196" s="6" t="s">
        <v>19</v>
      </c>
      <c r="I1196" s="8">
        <v>0.45</v>
      </c>
      <c r="J1196" s="9">
        <v>2250</v>
      </c>
      <c r="K1196" s="10">
        <f t="shared" si="8"/>
        <v>1012.5</v>
      </c>
      <c r="L1196" s="10">
        <f t="shared" si="9"/>
        <v>404.99999999999994</v>
      </c>
      <c r="M1196" s="11">
        <v>0.39999999999999997</v>
      </c>
      <c r="O1196" s="16"/>
      <c r="P1196" s="17"/>
      <c r="Q1196" s="12"/>
      <c r="R1196" s="13"/>
    </row>
    <row r="1197" spans="1:18" ht="15.75" customHeight="1" x14ac:dyDescent="0.35">
      <c r="A1197" s="1"/>
      <c r="B1197" s="6" t="s">
        <v>14</v>
      </c>
      <c r="C1197" s="6">
        <v>1185732</v>
      </c>
      <c r="D1197" s="7">
        <v>44394</v>
      </c>
      <c r="E1197" s="6" t="s">
        <v>15</v>
      </c>
      <c r="F1197" s="6" t="s">
        <v>59</v>
      </c>
      <c r="G1197" s="6" t="s">
        <v>60</v>
      </c>
      <c r="H1197" s="6" t="s">
        <v>20</v>
      </c>
      <c r="I1197" s="8">
        <v>0.45</v>
      </c>
      <c r="J1197" s="9">
        <v>1750</v>
      </c>
      <c r="K1197" s="10">
        <f t="shared" si="8"/>
        <v>787.5</v>
      </c>
      <c r="L1197" s="10">
        <f t="shared" si="9"/>
        <v>236.25</v>
      </c>
      <c r="M1197" s="11">
        <v>0.3</v>
      </c>
      <c r="O1197" s="16"/>
      <c r="P1197" s="17"/>
      <c r="Q1197" s="12"/>
      <c r="R1197" s="13"/>
    </row>
    <row r="1198" spans="1:18" ht="15.75" customHeight="1" x14ac:dyDescent="0.35">
      <c r="A1198" s="1"/>
      <c r="B1198" s="6" t="s">
        <v>14</v>
      </c>
      <c r="C1198" s="6">
        <v>1185732</v>
      </c>
      <c r="D1198" s="7">
        <v>44394</v>
      </c>
      <c r="E1198" s="6" t="s">
        <v>15</v>
      </c>
      <c r="F1198" s="6" t="s">
        <v>59</v>
      </c>
      <c r="G1198" s="6" t="s">
        <v>60</v>
      </c>
      <c r="H1198" s="6" t="s">
        <v>21</v>
      </c>
      <c r="I1198" s="8">
        <v>0.54999999999999993</v>
      </c>
      <c r="J1198" s="9">
        <v>2000</v>
      </c>
      <c r="K1198" s="10">
        <f t="shared" si="8"/>
        <v>1099.9999999999998</v>
      </c>
      <c r="L1198" s="10">
        <f t="shared" si="9"/>
        <v>274.99999999999994</v>
      </c>
      <c r="M1198" s="11">
        <v>0.25</v>
      </c>
      <c r="O1198" s="16"/>
      <c r="P1198" s="17"/>
      <c r="Q1198" s="12"/>
      <c r="R1198" s="13"/>
    </row>
    <row r="1199" spans="1:18" ht="15.75" customHeight="1" x14ac:dyDescent="0.35">
      <c r="A1199" s="1"/>
      <c r="B1199" s="6" t="s">
        <v>14</v>
      </c>
      <c r="C1199" s="6">
        <v>1185732</v>
      </c>
      <c r="D1199" s="7">
        <v>44394</v>
      </c>
      <c r="E1199" s="6" t="s">
        <v>15</v>
      </c>
      <c r="F1199" s="6" t="s">
        <v>59</v>
      </c>
      <c r="G1199" s="6" t="s">
        <v>60</v>
      </c>
      <c r="H1199" s="6" t="s">
        <v>22</v>
      </c>
      <c r="I1199" s="8">
        <v>0.6</v>
      </c>
      <c r="J1199" s="9">
        <v>3750</v>
      </c>
      <c r="K1199" s="10">
        <f t="shared" si="8"/>
        <v>2250</v>
      </c>
      <c r="L1199" s="10">
        <f t="shared" si="9"/>
        <v>900</v>
      </c>
      <c r="M1199" s="11">
        <v>0.4</v>
      </c>
      <c r="O1199" s="16"/>
      <c r="P1199" s="17"/>
      <c r="Q1199" s="12"/>
      <c r="R1199" s="13"/>
    </row>
    <row r="1200" spans="1:18" ht="15.75" customHeight="1" x14ac:dyDescent="0.35">
      <c r="A1200" s="1"/>
      <c r="B1200" s="6" t="s">
        <v>14</v>
      </c>
      <c r="C1200" s="6">
        <v>1185732</v>
      </c>
      <c r="D1200" s="7">
        <v>44426</v>
      </c>
      <c r="E1200" s="6" t="s">
        <v>15</v>
      </c>
      <c r="F1200" s="6" t="s">
        <v>59</v>
      </c>
      <c r="G1200" s="6" t="s">
        <v>60</v>
      </c>
      <c r="H1200" s="6" t="s">
        <v>17</v>
      </c>
      <c r="I1200" s="8">
        <v>0.54999999999999993</v>
      </c>
      <c r="J1200" s="9">
        <v>5250</v>
      </c>
      <c r="K1200" s="10">
        <f t="shared" si="8"/>
        <v>2887.4999999999995</v>
      </c>
      <c r="L1200" s="10">
        <f t="shared" si="9"/>
        <v>1010.6249999999998</v>
      </c>
      <c r="M1200" s="11">
        <v>0.35</v>
      </c>
      <c r="O1200" s="16"/>
      <c r="P1200" s="17"/>
      <c r="Q1200" s="12"/>
      <c r="R1200" s="13"/>
    </row>
    <row r="1201" spans="1:18" ht="15.75" customHeight="1" x14ac:dyDescent="0.35">
      <c r="A1201" s="1"/>
      <c r="B1201" s="6" t="s">
        <v>14</v>
      </c>
      <c r="C1201" s="6">
        <v>1185732</v>
      </c>
      <c r="D1201" s="7">
        <v>44426</v>
      </c>
      <c r="E1201" s="6" t="s">
        <v>15</v>
      </c>
      <c r="F1201" s="6" t="s">
        <v>59</v>
      </c>
      <c r="G1201" s="6" t="s">
        <v>60</v>
      </c>
      <c r="H1201" s="6" t="s">
        <v>18</v>
      </c>
      <c r="I1201" s="8">
        <v>0.5</v>
      </c>
      <c r="J1201" s="9">
        <v>3000</v>
      </c>
      <c r="K1201" s="10">
        <f t="shared" si="8"/>
        <v>1500</v>
      </c>
      <c r="L1201" s="10">
        <f t="shared" si="9"/>
        <v>525</v>
      </c>
      <c r="M1201" s="11">
        <v>0.35</v>
      </c>
      <c r="O1201" s="16"/>
      <c r="P1201" s="17"/>
      <c r="Q1201" s="12"/>
      <c r="R1201" s="13"/>
    </row>
    <row r="1202" spans="1:18" ht="15.75" customHeight="1" x14ac:dyDescent="0.35">
      <c r="A1202" s="1"/>
      <c r="B1202" s="6" t="s">
        <v>14</v>
      </c>
      <c r="C1202" s="6">
        <v>1185732</v>
      </c>
      <c r="D1202" s="7">
        <v>44426</v>
      </c>
      <c r="E1202" s="6" t="s">
        <v>15</v>
      </c>
      <c r="F1202" s="6" t="s">
        <v>59</v>
      </c>
      <c r="G1202" s="6" t="s">
        <v>60</v>
      </c>
      <c r="H1202" s="6" t="s">
        <v>19</v>
      </c>
      <c r="I1202" s="8">
        <v>0.45</v>
      </c>
      <c r="J1202" s="9">
        <v>2250</v>
      </c>
      <c r="K1202" s="10">
        <f t="shared" si="8"/>
        <v>1012.5</v>
      </c>
      <c r="L1202" s="10">
        <f t="shared" si="9"/>
        <v>404.99999999999994</v>
      </c>
      <c r="M1202" s="11">
        <v>0.39999999999999997</v>
      </c>
      <c r="O1202" s="16"/>
      <c r="P1202" s="17"/>
      <c r="Q1202" s="12"/>
      <c r="R1202" s="13"/>
    </row>
    <row r="1203" spans="1:18" ht="15.75" customHeight="1" x14ac:dyDescent="0.35">
      <c r="A1203" s="1"/>
      <c r="B1203" s="6" t="s">
        <v>14</v>
      </c>
      <c r="C1203" s="6">
        <v>1185732</v>
      </c>
      <c r="D1203" s="7">
        <v>44426</v>
      </c>
      <c r="E1203" s="6" t="s">
        <v>15</v>
      </c>
      <c r="F1203" s="6" t="s">
        <v>59</v>
      </c>
      <c r="G1203" s="6" t="s">
        <v>60</v>
      </c>
      <c r="H1203" s="6" t="s">
        <v>20</v>
      </c>
      <c r="I1203" s="8">
        <v>0.45</v>
      </c>
      <c r="J1203" s="9">
        <v>1750</v>
      </c>
      <c r="K1203" s="10">
        <f t="shared" si="8"/>
        <v>787.5</v>
      </c>
      <c r="L1203" s="10">
        <f t="shared" si="9"/>
        <v>236.25</v>
      </c>
      <c r="M1203" s="11">
        <v>0.3</v>
      </c>
      <c r="O1203" s="16"/>
      <c r="P1203" s="17"/>
      <c r="Q1203" s="12"/>
      <c r="R1203" s="13"/>
    </row>
    <row r="1204" spans="1:18" ht="15.75" customHeight="1" x14ac:dyDescent="0.35">
      <c r="A1204" s="1"/>
      <c r="B1204" s="6" t="s">
        <v>14</v>
      </c>
      <c r="C1204" s="6">
        <v>1185732</v>
      </c>
      <c r="D1204" s="7">
        <v>44426</v>
      </c>
      <c r="E1204" s="6" t="s">
        <v>15</v>
      </c>
      <c r="F1204" s="6" t="s">
        <v>59</v>
      </c>
      <c r="G1204" s="6" t="s">
        <v>60</v>
      </c>
      <c r="H1204" s="6" t="s">
        <v>21</v>
      </c>
      <c r="I1204" s="8">
        <v>0.54999999999999993</v>
      </c>
      <c r="J1204" s="9">
        <v>1500</v>
      </c>
      <c r="K1204" s="10">
        <f t="shared" si="8"/>
        <v>824.99999999999989</v>
      </c>
      <c r="L1204" s="10">
        <f t="shared" si="9"/>
        <v>206.24999999999997</v>
      </c>
      <c r="M1204" s="11">
        <v>0.25</v>
      </c>
      <c r="O1204" s="16"/>
      <c r="P1204" s="17"/>
      <c r="Q1204" s="12"/>
      <c r="R1204" s="13"/>
    </row>
    <row r="1205" spans="1:18" ht="15.75" customHeight="1" x14ac:dyDescent="0.35">
      <c r="A1205" s="1"/>
      <c r="B1205" s="6" t="s">
        <v>14</v>
      </c>
      <c r="C1205" s="6">
        <v>1185732</v>
      </c>
      <c r="D1205" s="7">
        <v>44426</v>
      </c>
      <c r="E1205" s="6" t="s">
        <v>15</v>
      </c>
      <c r="F1205" s="6" t="s">
        <v>59</v>
      </c>
      <c r="G1205" s="6" t="s">
        <v>60</v>
      </c>
      <c r="H1205" s="6" t="s">
        <v>22</v>
      </c>
      <c r="I1205" s="8">
        <v>0.6</v>
      </c>
      <c r="J1205" s="9">
        <v>3250</v>
      </c>
      <c r="K1205" s="10">
        <f t="shared" si="8"/>
        <v>1950</v>
      </c>
      <c r="L1205" s="10">
        <f t="shared" si="9"/>
        <v>780</v>
      </c>
      <c r="M1205" s="11">
        <v>0.4</v>
      </c>
      <c r="O1205" s="16"/>
      <c r="P1205" s="17"/>
      <c r="Q1205" s="12"/>
      <c r="R1205" s="13"/>
    </row>
    <row r="1206" spans="1:18" ht="15.75" customHeight="1" x14ac:dyDescent="0.35">
      <c r="A1206" s="1"/>
      <c r="B1206" s="6" t="s">
        <v>14</v>
      </c>
      <c r="C1206" s="6">
        <v>1185732</v>
      </c>
      <c r="D1206" s="7">
        <v>44456</v>
      </c>
      <c r="E1206" s="6" t="s">
        <v>15</v>
      </c>
      <c r="F1206" s="6" t="s">
        <v>59</v>
      </c>
      <c r="G1206" s="6" t="s">
        <v>60</v>
      </c>
      <c r="H1206" s="6" t="s">
        <v>17</v>
      </c>
      <c r="I1206" s="8">
        <v>0.54999999999999993</v>
      </c>
      <c r="J1206" s="9">
        <v>4500</v>
      </c>
      <c r="K1206" s="10">
        <f t="shared" si="8"/>
        <v>2474.9999999999995</v>
      </c>
      <c r="L1206" s="10">
        <f t="shared" si="9"/>
        <v>866.24999999999977</v>
      </c>
      <c r="M1206" s="11">
        <v>0.35</v>
      </c>
      <c r="O1206" s="16"/>
      <c r="P1206" s="17"/>
      <c r="Q1206" s="12"/>
      <c r="R1206" s="13"/>
    </row>
    <row r="1207" spans="1:18" ht="15.75" customHeight="1" x14ac:dyDescent="0.35">
      <c r="A1207" s="1"/>
      <c r="B1207" s="6" t="s">
        <v>14</v>
      </c>
      <c r="C1207" s="6">
        <v>1185732</v>
      </c>
      <c r="D1207" s="7">
        <v>44456</v>
      </c>
      <c r="E1207" s="6" t="s">
        <v>15</v>
      </c>
      <c r="F1207" s="6" t="s">
        <v>59</v>
      </c>
      <c r="G1207" s="6" t="s">
        <v>60</v>
      </c>
      <c r="H1207" s="6" t="s">
        <v>18</v>
      </c>
      <c r="I1207" s="8">
        <v>0.5</v>
      </c>
      <c r="J1207" s="9">
        <v>2500</v>
      </c>
      <c r="K1207" s="10">
        <f t="shared" si="8"/>
        <v>1250</v>
      </c>
      <c r="L1207" s="10">
        <f t="shared" si="9"/>
        <v>437.5</v>
      </c>
      <c r="M1207" s="11">
        <v>0.35</v>
      </c>
      <c r="O1207" s="16"/>
      <c r="P1207" s="17"/>
      <c r="Q1207" s="12"/>
      <c r="R1207" s="13"/>
    </row>
    <row r="1208" spans="1:18" ht="15.75" customHeight="1" x14ac:dyDescent="0.35">
      <c r="A1208" s="1"/>
      <c r="B1208" s="6" t="s">
        <v>14</v>
      </c>
      <c r="C1208" s="6">
        <v>1185732</v>
      </c>
      <c r="D1208" s="7">
        <v>44456</v>
      </c>
      <c r="E1208" s="6" t="s">
        <v>15</v>
      </c>
      <c r="F1208" s="6" t="s">
        <v>59</v>
      </c>
      <c r="G1208" s="6" t="s">
        <v>60</v>
      </c>
      <c r="H1208" s="6" t="s">
        <v>19</v>
      </c>
      <c r="I1208" s="8">
        <v>0.45</v>
      </c>
      <c r="J1208" s="9">
        <v>1500</v>
      </c>
      <c r="K1208" s="10">
        <f t="shared" si="8"/>
        <v>675</v>
      </c>
      <c r="L1208" s="10">
        <f t="shared" si="9"/>
        <v>270</v>
      </c>
      <c r="M1208" s="11">
        <v>0.39999999999999997</v>
      </c>
      <c r="O1208" s="16"/>
      <c r="P1208" s="17"/>
      <c r="Q1208" s="12"/>
      <c r="R1208" s="13"/>
    </row>
    <row r="1209" spans="1:18" ht="15.75" customHeight="1" x14ac:dyDescent="0.35">
      <c r="A1209" s="1"/>
      <c r="B1209" s="6" t="s">
        <v>14</v>
      </c>
      <c r="C1209" s="6">
        <v>1185732</v>
      </c>
      <c r="D1209" s="7">
        <v>44456</v>
      </c>
      <c r="E1209" s="6" t="s">
        <v>15</v>
      </c>
      <c r="F1209" s="6" t="s">
        <v>59</v>
      </c>
      <c r="G1209" s="6" t="s">
        <v>60</v>
      </c>
      <c r="H1209" s="6" t="s">
        <v>20</v>
      </c>
      <c r="I1209" s="8">
        <v>0.45</v>
      </c>
      <c r="J1209" s="9">
        <v>1250</v>
      </c>
      <c r="K1209" s="10">
        <f t="shared" si="8"/>
        <v>562.5</v>
      </c>
      <c r="L1209" s="10">
        <f t="shared" si="9"/>
        <v>168.75</v>
      </c>
      <c r="M1209" s="11">
        <v>0.3</v>
      </c>
      <c r="O1209" s="16"/>
      <c r="P1209" s="17"/>
      <c r="Q1209" s="12"/>
      <c r="R1209" s="13"/>
    </row>
    <row r="1210" spans="1:18" ht="15.75" customHeight="1" x14ac:dyDescent="0.35">
      <c r="A1210" s="1"/>
      <c r="B1210" s="6" t="s">
        <v>14</v>
      </c>
      <c r="C1210" s="6">
        <v>1185732</v>
      </c>
      <c r="D1210" s="7">
        <v>44456</v>
      </c>
      <c r="E1210" s="6" t="s">
        <v>15</v>
      </c>
      <c r="F1210" s="6" t="s">
        <v>59</v>
      </c>
      <c r="G1210" s="6" t="s">
        <v>60</v>
      </c>
      <c r="H1210" s="6" t="s">
        <v>21</v>
      </c>
      <c r="I1210" s="8">
        <v>0.54999999999999993</v>
      </c>
      <c r="J1210" s="9">
        <v>1250</v>
      </c>
      <c r="K1210" s="10">
        <f t="shared" si="8"/>
        <v>687.49999999999989</v>
      </c>
      <c r="L1210" s="10">
        <f t="shared" si="9"/>
        <v>171.87499999999997</v>
      </c>
      <c r="M1210" s="11">
        <v>0.25</v>
      </c>
      <c r="O1210" s="16"/>
      <c r="P1210" s="17"/>
      <c r="Q1210" s="12"/>
      <c r="R1210" s="13"/>
    </row>
    <row r="1211" spans="1:18" ht="15.75" customHeight="1" x14ac:dyDescent="0.35">
      <c r="A1211" s="1"/>
      <c r="B1211" s="6" t="s">
        <v>14</v>
      </c>
      <c r="C1211" s="6">
        <v>1185732</v>
      </c>
      <c r="D1211" s="7">
        <v>44456</v>
      </c>
      <c r="E1211" s="6" t="s">
        <v>15</v>
      </c>
      <c r="F1211" s="6" t="s">
        <v>59</v>
      </c>
      <c r="G1211" s="6" t="s">
        <v>60</v>
      </c>
      <c r="H1211" s="6" t="s">
        <v>22</v>
      </c>
      <c r="I1211" s="8">
        <v>0.6</v>
      </c>
      <c r="J1211" s="9">
        <v>2250</v>
      </c>
      <c r="K1211" s="10">
        <f t="shared" si="8"/>
        <v>1350</v>
      </c>
      <c r="L1211" s="10">
        <f t="shared" si="9"/>
        <v>540</v>
      </c>
      <c r="M1211" s="11">
        <v>0.4</v>
      </c>
      <c r="O1211" s="16"/>
      <c r="P1211" s="17"/>
      <c r="Q1211" s="12"/>
      <c r="R1211" s="13"/>
    </row>
    <row r="1212" spans="1:18" ht="15.75" customHeight="1" x14ac:dyDescent="0.35">
      <c r="A1212" s="1"/>
      <c r="B1212" s="6" t="s">
        <v>14</v>
      </c>
      <c r="C1212" s="6">
        <v>1185732</v>
      </c>
      <c r="D1212" s="7">
        <v>44488</v>
      </c>
      <c r="E1212" s="6" t="s">
        <v>15</v>
      </c>
      <c r="F1212" s="6" t="s">
        <v>59</v>
      </c>
      <c r="G1212" s="6" t="s">
        <v>60</v>
      </c>
      <c r="H1212" s="6" t="s">
        <v>17</v>
      </c>
      <c r="I1212" s="8">
        <v>0.6</v>
      </c>
      <c r="J1212" s="9">
        <v>4000</v>
      </c>
      <c r="K1212" s="10">
        <f t="shared" si="8"/>
        <v>2400</v>
      </c>
      <c r="L1212" s="10">
        <f t="shared" si="9"/>
        <v>840</v>
      </c>
      <c r="M1212" s="11">
        <v>0.35</v>
      </c>
      <c r="O1212" s="16"/>
      <c r="P1212" s="17"/>
      <c r="Q1212" s="12"/>
      <c r="R1212" s="13"/>
    </row>
    <row r="1213" spans="1:18" ht="15.75" customHeight="1" x14ac:dyDescent="0.35">
      <c r="A1213" s="1"/>
      <c r="B1213" s="6" t="s">
        <v>14</v>
      </c>
      <c r="C1213" s="6">
        <v>1185732</v>
      </c>
      <c r="D1213" s="7">
        <v>44488</v>
      </c>
      <c r="E1213" s="6" t="s">
        <v>15</v>
      </c>
      <c r="F1213" s="6" t="s">
        <v>59</v>
      </c>
      <c r="G1213" s="6" t="s">
        <v>60</v>
      </c>
      <c r="H1213" s="6" t="s">
        <v>18</v>
      </c>
      <c r="I1213" s="8">
        <v>0.55000000000000004</v>
      </c>
      <c r="J1213" s="9">
        <v>2250</v>
      </c>
      <c r="K1213" s="10">
        <f t="shared" si="8"/>
        <v>1237.5</v>
      </c>
      <c r="L1213" s="10">
        <f t="shared" si="9"/>
        <v>433.125</v>
      </c>
      <c r="M1213" s="11">
        <v>0.35</v>
      </c>
      <c r="O1213" s="16"/>
      <c r="P1213" s="17"/>
      <c r="Q1213" s="12"/>
      <c r="R1213" s="13"/>
    </row>
    <row r="1214" spans="1:18" ht="15.75" customHeight="1" x14ac:dyDescent="0.35">
      <c r="A1214" s="1"/>
      <c r="B1214" s="6" t="s">
        <v>14</v>
      </c>
      <c r="C1214" s="6">
        <v>1185732</v>
      </c>
      <c r="D1214" s="7">
        <v>44488</v>
      </c>
      <c r="E1214" s="6" t="s">
        <v>15</v>
      </c>
      <c r="F1214" s="6" t="s">
        <v>59</v>
      </c>
      <c r="G1214" s="6" t="s">
        <v>60</v>
      </c>
      <c r="H1214" s="6" t="s">
        <v>19</v>
      </c>
      <c r="I1214" s="8">
        <v>0.55000000000000004</v>
      </c>
      <c r="J1214" s="9">
        <v>1250</v>
      </c>
      <c r="K1214" s="10">
        <f t="shared" si="8"/>
        <v>687.5</v>
      </c>
      <c r="L1214" s="10">
        <f t="shared" si="9"/>
        <v>275</v>
      </c>
      <c r="M1214" s="11">
        <v>0.39999999999999997</v>
      </c>
      <c r="O1214" s="16"/>
      <c r="P1214" s="17"/>
      <c r="Q1214" s="12"/>
      <c r="R1214" s="13"/>
    </row>
    <row r="1215" spans="1:18" ht="15.75" customHeight="1" x14ac:dyDescent="0.35">
      <c r="A1215" s="1"/>
      <c r="B1215" s="6" t="s">
        <v>14</v>
      </c>
      <c r="C1215" s="6">
        <v>1185732</v>
      </c>
      <c r="D1215" s="7">
        <v>44488</v>
      </c>
      <c r="E1215" s="6" t="s">
        <v>15</v>
      </c>
      <c r="F1215" s="6" t="s">
        <v>59</v>
      </c>
      <c r="G1215" s="6" t="s">
        <v>60</v>
      </c>
      <c r="H1215" s="6" t="s">
        <v>20</v>
      </c>
      <c r="I1215" s="8">
        <v>0.55000000000000004</v>
      </c>
      <c r="J1215" s="9">
        <v>1000</v>
      </c>
      <c r="K1215" s="10">
        <f t="shared" si="8"/>
        <v>550</v>
      </c>
      <c r="L1215" s="10">
        <f t="shared" si="9"/>
        <v>165</v>
      </c>
      <c r="M1215" s="11">
        <v>0.3</v>
      </c>
      <c r="O1215" s="16"/>
      <c r="P1215" s="17"/>
      <c r="Q1215" s="12"/>
      <c r="R1215" s="13"/>
    </row>
    <row r="1216" spans="1:18" ht="15.75" customHeight="1" x14ac:dyDescent="0.35">
      <c r="A1216" s="1"/>
      <c r="B1216" s="6" t="s">
        <v>14</v>
      </c>
      <c r="C1216" s="6">
        <v>1185732</v>
      </c>
      <c r="D1216" s="7">
        <v>44488</v>
      </c>
      <c r="E1216" s="6" t="s">
        <v>15</v>
      </c>
      <c r="F1216" s="6" t="s">
        <v>59</v>
      </c>
      <c r="G1216" s="6" t="s">
        <v>60</v>
      </c>
      <c r="H1216" s="6" t="s">
        <v>21</v>
      </c>
      <c r="I1216" s="8">
        <v>0.65</v>
      </c>
      <c r="J1216" s="9">
        <v>1000</v>
      </c>
      <c r="K1216" s="10">
        <f t="shared" si="8"/>
        <v>650</v>
      </c>
      <c r="L1216" s="10">
        <f t="shared" si="9"/>
        <v>162.5</v>
      </c>
      <c r="M1216" s="11">
        <v>0.25</v>
      </c>
      <c r="O1216" s="16"/>
      <c r="P1216" s="17"/>
      <c r="Q1216" s="12"/>
      <c r="R1216" s="13"/>
    </row>
    <row r="1217" spans="1:18" ht="15.75" customHeight="1" x14ac:dyDescent="0.35">
      <c r="A1217" s="1"/>
      <c r="B1217" s="6" t="s">
        <v>14</v>
      </c>
      <c r="C1217" s="6">
        <v>1185732</v>
      </c>
      <c r="D1217" s="7">
        <v>44488</v>
      </c>
      <c r="E1217" s="6" t="s">
        <v>15</v>
      </c>
      <c r="F1217" s="6" t="s">
        <v>59</v>
      </c>
      <c r="G1217" s="6" t="s">
        <v>60</v>
      </c>
      <c r="H1217" s="6" t="s">
        <v>22</v>
      </c>
      <c r="I1217" s="8">
        <v>0.7</v>
      </c>
      <c r="J1217" s="9">
        <v>2250</v>
      </c>
      <c r="K1217" s="10">
        <f t="shared" si="8"/>
        <v>1575</v>
      </c>
      <c r="L1217" s="10">
        <f t="shared" si="9"/>
        <v>630</v>
      </c>
      <c r="M1217" s="11">
        <v>0.4</v>
      </c>
      <c r="O1217" s="16"/>
      <c r="P1217" s="17"/>
      <c r="Q1217" s="12"/>
      <c r="R1217" s="13"/>
    </row>
    <row r="1218" spans="1:18" ht="15.75" customHeight="1" x14ac:dyDescent="0.35">
      <c r="A1218" s="1"/>
      <c r="B1218" s="6" t="s">
        <v>14</v>
      </c>
      <c r="C1218" s="6">
        <v>1185732</v>
      </c>
      <c r="D1218" s="7">
        <v>44518</v>
      </c>
      <c r="E1218" s="6" t="s">
        <v>15</v>
      </c>
      <c r="F1218" s="6" t="s">
        <v>59</v>
      </c>
      <c r="G1218" s="6" t="s">
        <v>60</v>
      </c>
      <c r="H1218" s="6" t="s">
        <v>17</v>
      </c>
      <c r="I1218" s="8">
        <v>0.65</v>
      </c>
      <c r="J1218" s="9">
        <v>3750</v>
      </c>
      <c r="K1218" s="10">
        <f t="shared" si="8"/>
        <v>2437.5</v>
      </c>
      <c r="L1218" s="10">
        <f t="shared" si="9"/>
        <v>853.125</v>
      </c>
      <c r="M1218" s="11">
        <v>0.35</v>
      </c>
      <c r="O1218" s="16"/>
      <c r="P1218" s="17"/>
      <c r="Q1218" s="12"/>
      <c r="R1218" s="13"/>
    </row>
    <row r="1219" spans="1:18" ht="15.75" customHeight="1" x14ac:dyDescent="0.35">
      <c r="A1219" s="1"/>
      <c r="B1219" s="6" t="s">
        <v>14</v>
      </c>
      <c r="C1219" s="6">
        <v>1185732</v>
      </c>
      <c r="D1219" s="7">
        <v>44518</v>
      </c>
      <c r="E1219" s="6" t="s">
        <v>15</v>
      </c>
      <c r="F1219" s="6" t="s">
        <v>59</v>
      </c>
      <c r="G1219" s="6" t="s">
        <v>60</v>
      </c>
      <c r="H1219" s="6" t="s">
        <v>18</v>
      </c>
      <c r="I1219" s="8">
        <v>0.55000000000000004</v>
      </c>
      <c r="J1219" s="9">
        <v>2000</v>
      </c>
      <c r="K1219" s="10">
        <f t="shared" si="8"/>
        <v>1100</v>
      </c>
      <c r="L1219" s="10">
        <f t="shared" si="9"/>
        <v>385</v>
      </c>
      <c r="M1219" s="11">
        <v>0.35</v>
      </c>
      <c r="O1219" s="16"/>
      <c r="P1219" s="17"/>
      <c r="Q1219" s="12"/>
      <c r="R1219" s="13"/>
    </row>
    <row r="1220" spans="1:18" ht="15.75" customHeight="1" x14ac:dyDescent="0.35">
      <c r="A1220" s="1"/>
      <c r="B1220" s="6" t="s">
        <v>14</v>
      </c>
      <c r="C1220" s="6">
        <v>1185732</v>
      </c>
      <c r="D1220" s="7">
        <v>44518</v>
      </c>
      <c r="E1220" s="6" t="s">
        <v>15</v>
      </c>
      <c r="F1220" s="6" t="s">
        <v>59</v>
      </c>
      <c r="G1220" s="6" t="s">
        <v>60</v>
      </c>
      <c r="H1220" s="6" t="s">
        <v>19</v>
      </c>
      <c r="I1220" s="8">
        <v>0.55000000000000004</v>
      </c>
      <c r="J1220" s="9">
        <v>1950</v>
      </c>
      <c r="K1220" s="10">
        <f t="shared" si="8"/>
        <v>1072.5</v>
      </c>
      <c r="L1220" s="10">
        <f t="shared" si="9"/>
        <v>428.99999999999994</v>
      </c>
      <c r="M1220" s="11">
        <v>0.39999999999999997</v>
      </c>
      <c r="O1220" s="16"/>
      <c r="P1220" s="17"/>
      <c r="Q1220" s="12"/>
      <c r="R1220" s="13"/>
    </row>
    <row r="1221" spans="1:18" ht="15.75" customHeight="1" x14ac:dyDescent="0.35">
      <c r="A1221" s="1"/>
      <c r="B1221" s="6" t="s">
        <v>14</v>
      </c>
      <c r="C1221" s="6">
        <v>1185732</v>
      </c>
      <c r="D1221" s="7">
        <v>44518</v>
      </c>
      <c r="E1221" s="6" t="s">
        <v>15</v>
      </c>
      <c r="F1221" s="6" t="s">
        <v>59</v>
      </c>
      <c r="G1221" s="6" t="s">
        <v>60</v>
      </c>
      <c r="H1221" s="6" t="s">
        <v>20</v>
      </c>
      <c r="I1221" s="8">
        <v>0.55000000000000004</v>
      </c>
      <c r="J1221" s="9">
        <v>1750</v>
      </c>
      <c r="K1221" s="10">
        <f t="shared" si="8"/>
        <v>962.50000000000011</v>
      </c>
      <c r="L1221" s="10">
        <f t="shared" si="9"/>
        <v>288.75</v>
      </c>
      <c r="M1221" s="11">
        <v>0.3</v>
      </c>
      <c r="O1221" s="16"/>
      <c r="P1221" s="17"/>
      <c r="Q1221" s="12"/>
      <c r="R1221" s="13"/>
    </row>
    <row r="1222" spans="1:18" ht="15.75" customHeight="1" x14ac:dyDescent="0.35">
      <c r="A1222" s="1"/>
      <c r="B1222" s="6" t="s">
        <v>14</v>
      </c>
      <c r="C1222" s="6">
        <v>1185732</v>
      </c>
      <c r="D1222" s="7">
        <v>44518</v>
      </c>
      <c r="E1222" s="6" t="s">
        <v>15</v>
      </c>
      <c r="F1222" s="6" t="s">
        <v>59</v>
      </c>
      <c r="G1222" s="6" t="s">
        <v>60</v>
      </c>
      <c r="H1222" s="6" t="s">
        <v>21</v>
      </c>
      <c r="I1222" s="8">
        <v>0.65</v>
      </c>
      <c r="J1222" s="9">
        <v>1500</v>
      </c>
      <c r="K1222" s="10">
        <f t="shared" si="8"/>
        <v>975</v>
      </c>
      <c r="L1222" s="10">
        <f t="shared" si="9"/>
        <v>243.75</v>
      </c>
      <c r="M1222" s="11">
        <v>0.25</v>
      </c>
      <c r="O1222" s="16"/>
      <c r="P1222" s="17"/>
      <c r="Q1222" s="12"/>
      <c r="R1222" s="13"/>
    </row>
    <row r="1223" spans="1:18" ht="15.75" customHeight="1" x14ac:dyDescent="0.35">
      <c r="A1223" s="1"/>
      <c r="B1223" s="6" t="s">
        <v>14</v>
      </c>
      <c r="C1223" s="6">
        <v>1185732</v>
      </c>
      <c r="D1223" s="7">
        <v>44518</v>
      </c>
      <c r="E1223" s="6" t="s">
        <v>15</v>
      </c>
      <c r="F1223" s="6" t="s">
        <v>59</v>
      </c>
      <c r="G1223" s="6" t="s">
        <v>60</v>
      </c>
      <c r="H1223" s="6" t="s">
        <v>22</v>
      </c>
      <c r="I1223" s="8">
        <v>0.7</v>
      </c>
      <c r="J1223" s="9">
        <v>2500</v>
      </c>
      <c r="K1223" s="10">
        <f t="shared" si="8"/>
        <v>1750</v>
      </c>
      <c r="L1223" s="10">
        <f t="shared" si="9"/>
        <v>700</v>
      </c>
      <c r="M1223" s="11">
        <v>0.4</v>
      </c>
      <c r="O1223" s="16"/>
      <c r="P1223" s="17"/>
      <c r="Q1223" s="12"/>
      <c r="R1223" s="13"/>
    </row>
    <row r="1224" spans="1:18" ht="15.75" customHeight="1" x14ac:dyDescent="0.35">
      <c r="A1224" s="1"/>
      <c r="B1224" s="6" t="s">
        <v>14</v>
      </c>
      <c r="C1224" s="6">
        <v>1185732</v>
      </c>
      <c r="D1224" s="7">
        <v>44547</v>
      </c>
      <c r="E1224" s="6" t="s">
        <v>15</v>
      </c>
      <c r="F1224" s="6" t="s">
        <v>59</v>
      </c>
      <c r="G1224" s="6" t="s">
        <v>60</v>
      </c>
      <c r="H1224" s="6" t="s">
        <v>17</v>
      </c>
      <c r="I1224" s="8">
        <v>0.65</v>
      </c>
      <c r="J1224" s="9">
        <v>4750</v>
      </c>
      <c r="K1224" s="10">
        <f t="shared" si="8"/>
        <v>3087.5</v>
      </c>
      <c r="L1224" s="10">
        <f t="shared" si="9"/>
        <v>1080.625</v>
      </c>
      <c r="M1224" s="11">
        <v>0.35</v>
      </c>
      <c r="O1224" s="16"/>
      <c r="P1224" s="17"/>
      <c r="Q1224" s="12"/>
      <c r="R1224" s="13"/>
    </row>
    <row r="1225" spans="1:18" ht="15.75" customHeight="1" x14ac:dyDescent="0.35">
      <c r="A1225" s="1"/>
      <c r="B1225" s="6" t="s">
        <v>14</v>
      </c>
      <c r="C1225" s="6">
        <v>1185732</v>
      </c>
      <c r="D1225" s="7">
        <v>44547</v>
      </c>
      <c r="E1225" s="6" t="s">
        <v>15</v>
      </c>
      <c r="F1225" s="6" t="s">
        <v>59</v>
      </c>
      <c r="G1225" s="6" t="s">
        <v>60</v>
      </c>
      <c r="H1225" s="6" t="s">
        <v>18</v>
      </c>
      <c r="I1225" s="8">
        <v>0.55000000000000004</v>
      </c>
      <c r="J1225" s="9">
        <v>2750</v>
      </c>
      <c r="K1225" s="10">
        <f t="shared" si="8"/>
        <v>1512.5000000000002</v>
      </c>
      <c r="L1225" s="10">
        <f t="shared" si="9"/>
        <v>529.375</v>
      </c>
      <c r="M1225" s="11">
        <v>0.35</v>
      </c>
      <c r="O1225" s="16"/>
      <c r="P1225" s="17"/>
      <c r="Q1225" s="12"/>
      <c r="R1225" s="13"/>
    </row>
    <row r="1226" spans="1:18" ht="15.75" customHeight="1" x14ac:dyDescent="0.35">
      <c r="A1226" s="1"/>
      <c r="B1226" s="6" t="s">
        <v>14</v>
      </c>
      <c r="C1226" s="6">
        <v>1185732</v>
      </c>
      <c r="D1226" s="7">
        <v>44547</v>
      </c>
      <c r="E1226" s="6" t="s">
        <v>15</v>
      </c>
      <c r="F1226" s="6" t="s">
        <v>59</v>
      </c>
      <c r="G1226" s="6" t="s">
        <v>60</v>
      </c>
      <c r="H1226" s="6" t="s">
        <v>19</v>
      </c>
      <c r="I1226" s="8">
        <v>0.55000000000000004</v>
      </c>
      <c r="J1226" s="9">
        <v>2500</v>
      </c>
      <c r="K1226" s="10">
        <f t="shared" si="8"/>
        <v>1375</v>
      </c>
      <c r="L1226" s="10">
        <f t="shared" si="9"/>
        <v>550</v>
      </c>
      <c r="M1226" s="11">
        <v>0.39999999999999997</v>
      </c>
      <c r="O1226" s="16"/>
      <c r="P1226" s="17"/>
      <c r="Q1226" s="12"/>
      <c r="R1226" s="13"/>
    </row>
    <row r="1227" spans="1:18" ht="15.75" customHeight="1" x14ac:dyDescent="0.35">
      <c r="A1227" s="1"/>
      <c r="B1227" s="6" t="s">
        <v>14</v>
      </c>
      <c r="C1227" s="6">
        <v>1185732</v>
      </c>
      <c r="D1227" s="7">
        <v>44547</v>
      </c>
      <c r="E1227" s="6" t="s">
        <v>15</v>
      </c>
      <c r="F1227" s="6" t="s">
        <v>59</v>
      </c>
      <c r="G1227" s="6" t="s">
        <v>60</v>
      </c>
      <c r="H1227" s="6" t="s">
        <v>20</v>
      </c>
      <c r="I1227" s="8">
        <v>0.55000000000000004</v>
      </c>
      <c r="J1227" s="9">
        <v>2000</v>
      </c>
      <c r="K1227" s="10">
        <f t="shared" si="8"/>
        <v>1100</v>
      </c>
      <c r="L1227" s="10">
        <f t="shared" si="9"/>
        <v>330</v>
      </c>
      <c r="M1227" s="11">
        <v>0.3</v>
      </c>
      <c r="O1227" s="16"/>
      <c r="P1227" s="17"/>
      <c r="Q1227" s="12"/>
      <c r="R1227" s="13"/>
    </row>
    <row r="1228" spans="1:18" ht="15.75" customHeight="1" x14ac:dyDescent="0.35">
      <c r="A1228" s="1"/>
      <c r="B1228" s="6" t="s">
        <v>14</v>
      </c>
      <c r="C1228" s="6">
        <v>1185732</v>
      </c>
      <c r="D1228" s="7">
        <v>44547</v>
      </c>
      <c r="E1228" s="6" t="s">
        <v>15</v>
      </c>
      <c r="F1228" s="6" t="s">
        <v>59</v>
      </c>
      <c r="G1228" s="6" t="s">
        <v>60</v>
      </c>
      <c r="H1228" s="6" t="s">
        <v>21</v>
      </c>
      <c r="I1228" s="8">
        <v>0.65</v>
      </c>
      <c r="J1228" s="9">
        <v>2000</v>
      </c>
      <c r="K1228" s="10">
        <f t="shared" si="8"/>
        <v>1300</v>
      </c>
      <c r="L1228" s="10">
        <f t="shared" si="9"/>
        <v>325</v>
      </c>
      <c r="M1228" s="11">
        <v>0.25</v>
      </c>
      <c r="O1228" s="16"/>
      <c r="P1228" s="17"/>
      <c r="Q1228" s="12"/>
      <c r="R1228" s="13"/>
    </row>
    <row r="1229" spans="1:18" ht="15.75" customHeight="1" x14ac:dyDescent="0.35">
      <c r="A1229" s="1"/>
      <c r="B1229" s="6" t="s">
        <v>14</v>
      </c>
      <c r="C1229" s="6">
        <v>1185732</v>
      </c>
      <c r="D1229" s="7">
        <v>44547</v>
      </c>
      <c r="E1229" s="6" t="s">
        <v>15</v>
      </c>
      <c r="F1229" s="6" t="s">
        <v>59</v>
      </c>
      <c r="G1229" s="6" t="s">
        <v>60</v>
      </c>
      <c r="H1229" s="6" t="s">
        <v>22</v>
      </c>
      <c r="I1229" s="8">
        <v>0.7</v>
      </c>
      <c r="J1229" s="9">
        <v>3000</v>
      </c>
      <c r="K1229" s="10">
        <f t="shared" si="8"/>
        <v>2100</v>
      </c>
      <c r="L1229" s="10">
        <f t="shared" si="9"/>
        <v>840</v>
      </c>
      <c r="M1229" s="11">
        <v>0.4</v>
      </c>
      <c r="O1229" s="16"/>
      <c r="P1229" s="17"/>
      <c r="Q1229" s="12"/>
      <c r="R1229" s="13"/>
    </row>
    <row r="1230" spans="1:18" ht="15.75" customHeight="1" x14ac:dyDescent="0.35">
      <c r="A1230" s="1" t="s">
        <v>39</v>
      </c>
      <c r="B1230" s="6" t="s">
        <v>27</v>
      </c>
      <c r="C1230" s="6">
        <v>1128299</v>
      </c>
      <c r="D1230" s="7">
        <v>44206</v>
      </c>
      <c r="E1230" s="6" t="s">
        <v>28</v>
      </c>
      <c r="F1230" s="6" t="s">
        <v>61</v>
      </c>
      <c r="G1230" s="6" t="s">
        <v>62</v>
      </c>
      <c r="H1230" s="6" t="s">
        <v>17</v>
      </c>
      <c r="I1230" s="8">
        <v>0.35000000000000003</v>
      </c>
      <c r="J1230" s="9">
        <v>3750</v>
      </c>
      <c r="K1230" s="10">
        <f t="shared" si="8"/>
        <v>1312.5000000000002</v>
      </c>
      <c r="L1230" s="10">
        <f t="shared" si="9"/>
        <v>328.12500000000006</v>
      </c>
      <c r="M1230" s="11">
        <v>0.25</v>
      </c>
      <c r="O1230" s="16"/>
      <c r="P1230" s="17"/>
      <c r="Q1230" s="12"/>
      <c r="R1230" s="13"/>
    </row>
    <row r="1231" spans="1:18" ht="15.75" customHeight="1" x14ac:dyDescent="0.35">
      <c r="A1231" s="1"/>
      <c r="B1231" s="6" t="s">
        <v>27</v>
      </c>
      <c r="C1231" s="6">
        <v>1128299</v>
      </c>
      <c r="D1231" s="7">
        <v>44206</v>
      </c>
      <c r="E1231" s="6" t="s">
        <v>28</v>
      </c>
      <c r="F1231" s="6" t="s">
        <v>61</v>
      </c>
      <c r="G1231" s="6" t="s">
        <v>62</v>
      </c>
      <c r="H1231" s="6" t="s">
        <v>18</v>
      </c>
      <c r="I1231" s="8">
        <v>0.45</v>
      </c>
      <c r="J1231" s="9">
        <v>3750</v>
      </c>
      <c r="K1231" s="10">
        <f t="shared" si="8"/>
        <v>1687.5</v>
      </c>
      <c r="L1231" s="10">
        <f t="shared" si="9"/>
        <v>337.5</v>
      </c>
      <c r="M1231" s="11">
        <v>0.2</v>
      </c>
      <c r="O1231" s="16"/>
      <c r="P1231" s="17"/>
      <c r="Q1231" s="12"/>
      <c r="R1231" s="13"/>
    </row>
    <row r="1232" spans="1:18" ht="15.75" customHeight="1" x14ac:dyDescent="0.35">
      <c r="A1232" s="1"/>
      <c r="B1232" s="6" t="s">
        <v>27</v>
      </c>
      <c r="C1232" s="6">
        <v>1128299</v>
      </c>
      <c r="D1232" s="7">
        <v>44206</v>
      </c>
      <c r="E1232" s="6" t="s">
        <v>28</v>
      </c>
      <c r="F1232" s="6" t="s">
        <v>61</v>
      </c>
      <c r="G1232" s="6" t="s">
        <v>62</v>
      </c>
      <c r="H1232" s="6" t="s">
        <v>19</v>
      </c>
      <c r="I1232" s="8">
        <v>0.45</v>
      </c>
      <c r="J1232" s="9">
        <v>3750</v>
      </c>
      <c r="K1232" s="10">
        <f t="shared" si="8"/>
        <v>1687.5</v>
      </c>
      <c r="L1232" s="10">
        <f t="shared" si="9"/>
        <v>421.875</v>
      </c>
      <c r="M1232" s="11">
        <v>0.25</v>
      </c>
      <c r="O1232" s="16"/>
      <c r="P1232" s="17"/>
      <c r="Q1232" s="12"/>
      <c r="R1232" s="13"/>
    </row>
    <row r="1233" spans="1:18" ht="15.75" customHeight="1" x14ac:dyDescent="0.35">
      <c r="A1233" s="1"/>
      <c r="B1233" s="6" t="s">
        <v>27</v>
      </c>
      <c r="C1233" s="6">
        <v>1128299</v>
      </c>
      <c r="D1233" s="7">
        <v>44206</v>
      </c>
      <c r="E1233" s="6" t="s">
        <v>28</v>
      </c>
      <c r="F1233" s="6" t="s">
        <v>61</v>
      </c>
      <c r="G1233" s="6" t="s">
        <v>62</v>
      </c>
      <c r="H1233" s="6" t="s">
        <v>20</v>
      </c>
      <c r="I1233" s="8">
        <v>0.45</v>
      </c>
      <c r="J1233" s="9">
        <v>2250</v>
      </c>
      <c r="K1233" s="10">
        <f t="shared" si="8"/>
        <v>1012.5</v>
      </c>
      <c r="L1233" s="10">
        <f t="shared" si="9"/>
        <v>253.125</v>
      </c>
      <c r="M1233" s="11">
        <v>0.25</v>
      </c>
      <c r="O1233" s="16"/>
      <c r="P1233" s="17"/>
      <c r="Q1233" s="12"/>
      <c r="R1233" s="13"/>
    </row>
    <row r="1234" spans="1:18" ht="15.75" customHeight="1" x14ac:dyDescent="0.35">
      <c r="A1234" s="1"/>
      <c r="B1234" s="6" t="s">
        <v>27</v>
      </c>
      <c r="C1234" s="6">
        <v>1128299</v>
      </c>
      <c r="D1234" s="7">
        <v>44206</v>
      </c>
      <c r="E1234" s="6" t="s">
        <v>28</v>
      </c>
      <c r="F1234" s="6" t="s">
        <v>61</v>
      </c>
      <c r="G1234" s="6" t="s">
        <v>62</v>
      </c>
      <c r="H1234" s="6" t="s">
        <v>21</v>
      </c>
      <c r="I1234" s="8">
        <v>0.5</v>
      </c>
      <c r="J1234" s="9">
        <v>1750</v>
      </c>
      <c r="K1234" s="10">
        <f t="shared" si="8"/>
        <v>875</v>
      </c>
      <c r="L1234" s="10">
        <f t="shared" si="9"/>
        <v>131.25</v>
      </c>
      <c r="M1234" s="11">
        <v>0.15</v>
      </c>
      <c r="O1234" s="16"/>
      <c r="P1234" s="17"/>
      <c r="Q1234" s="12"/>
      <c r="R1234" s="13"/>
    </row>
    <row r="1235" spans="1:18" ht="15.75" customHeight="1" x14ac:dyDescent="0.35">
      <c r="A1235" s="1"/>
      <c r="B1235" s="6" t="s">
        <v>27</v>
      </c>
      <c r="C1235" s="6">
        <v>1128299</v>
      </c>
      <c r="D1235" s="7">
        <v>44206</v>
      </c>
      <c r="E1235" s="6" t="s">
        <v>28</v>
      </c>
      <c r="F1235" s="6" t="s">
        <v>61</v>
      </c>
      <c r="G1235" s="6" t="s">
        <v>62</v>
      </c>
      <c r="H1235" s="6" t="s">
        <v>22</v>
      </c>
      <c r="I1235" s="8">
        <v>0.45</v>
      </c>
      <c r="J1235" s="9">
        <v>4250</v>
      </c>
      <c r="K1235" s="10">
        <f t="shared" si="8"/>
        <v>1912.5</v>
      </c>
      <c r="L1235" s="10">
        <f t="shared" si="9"/>
        <v>765</v>
      </c>
      <c r="M1235" s="11">
        <v>0.4</v>
      </c>
      <c r="O1235" s="16"/>
      <c r="P1235" s="17"/>
      <c r="Q1235" s="12"/>
      <c r="R1235" s="13"/>
    </row>
    <row r="1236" spans="1:18" ht="15.75" customHeight="1" x14ac:dyDescent="0.35">
      <c r="A1236" s="1"/>
      <c r="B1236" s="6" t="s">
        <v>27</v>
      </c>
      <c r="C1236" s="6">
        <v>1128299</v>
      </c>
      <c r="D1236" s="7">
        <v>44237</v>
      </c>
      <c r="E1236" s="6" t="s">
        <v>28</v>
      </c>
      <c r="F1236" s="6" t="s">
        <v>61</v>
      </c>
      <c r="G1236" s="6" t="s">
        <v>62</v>
      </c>
      <c r="H1236" s="6" t="s">
        <v>17</v>
      </c>
      <c r="I1236" s="8">
        <v>0.35000000000000003</v>
      </c>
      <c r="J1236" s="9">
        <v>4750</v>
      </c>
      <c r="K1236" s="10">
        <f t="shared" si="8"/>
        <v>1662.5000000000002</v>
      </c>
      <c r="L1236" s="10">
        <f t="shared" si="9"/>
        <v>415.62500000000006</v>
      </c>
      <c r="M1236" s="11">
        <v>0.25</v>
      </c>
      <c r="O1236" s="16"/>
      <c r="P1236" s="17"/>
      <c r="Q1236" s="12"/>
      <c r="R1236" s="13"/>
    </row>
    <row r="1237" spans="1:18" ht="15.75" customHeight="1" x14ac:dyDescent="0.35">
      <c r="A1237" s="1"/>
      <c r="B1237" s="6" t="s">
        <v>27</v>
      </c>
      <c r="C1237" s="6">
        <v>1128299</v>
      </c>
      <c r="D1237" s="7">
        <v>44237</v>
      </c>
      <c r="E1237" s="6" t="s">
        <v>28</v>
      </c>
      <c r="F1237" s="6" t="s">
        <v>61</v>
      </c>
      <c r="G1237" s="6" t="s">
        <v>62</v>
      </c>
      <c r="H1237" s="6" t="s">
        <v>18</v>
      </c>
      <c r="I1237" s="8">
        <v>0.45</v>
      </c>
      <c r="J1237" s="9">
        <v>3750</v>
      </c>
      <c r="K1237" s="10">
        <f t="shared" si="8"/>
        <v>1687.5</v>
      </c>
      <c r="L1237" s="10">
        <f t="shared" si="9"/>
        <v>337.5</v>
      </c>
      <c r="M1237" s="11">
        <v>0.2</v>
      </c>
      <c r="O1237" s="16"/>
      <c r="P1237" s="17"/>
      <c r="Q1237" s="12"/>
      <c r="R1237" s="13"/>
    </row>
    <row r="1238" spans="1:18" ht="15.75" customHeight="1" x14ac:dyDescent="0.35">
      <c r="A1238" s="1"/>
      <c r="B1238" s="6" t="s">
        <v>27</v>
      </c>
      <c r="C1238" s="6">
        <v>1128299</v>
      </c>
      <c r="D1238" s="7">
        <v>44237</v>
      </c>
      <c r="E1238" s="6" t="s">
        <v>28</v>
      </c>
      <c r="F1238" s="6" t="s">
        <v>61</v>
      </c>
      <c r="G1238" s="6" t="s">
        <v>62</v>
      </c>
      <c r="H1238" s="6" t="s">
        <v>19</v>
      </c>
      <c r="I1238" s="8">
        <v>0.45</v>
      </c>
      <c r="J1238" s="9">
        <v>3750</v>
      </c>
      <c r="K1238" s="10">
        <f t="shared" si="8"/>
        <v>1687.5</v>
      </c>
      <c r="L1238" s="10">
        <f t="shared" si="9"/>
        <v>421.875</v>
      </c>
      <c r="M1238" s="11">
        <v>0.25</v>
      </c>
      <c r="O1238" s="16"/>
      <c r="P1238" s="17"/>
      <c r="Q1238" s="12"/>
      <c r="R1238" s="13"/>
    </row>
    <row r="1239" spans="1:18" ht="15.75" customHeight="1" x14ac:dyDescent="0.35">
      <c r="A1239" s="1"/>
      <c r="B1239" s="6" t="s">
        <v>27</v>
      </c>
      <c r="C1239" s="6">
        <v>1128299</v>
      </c>
      <c r="D1239" s="7">
        <v>44237</v>
      </c>
      <c r="E1239" s="6" t="s">
        <v>28</v>
      </c>
      <c r="F1239" s="6" t="s">
        <v>61</v>
      </c>
      <c r="G1239" s="6" t="s">
        <v>62</v>
      </c>
      <c r="H1239" s="6" t="s">
        <v>20</v>
      </c>
      <c r="I1239" s="8">
        <v>0.45</v>
      </c>
      <c r="J1239" s="9">
        <v>2250</v>
      </c>
      <c r="K1239" s="10">
        <f t="shared" si="8"/>
        <v>1012.5</v>
      </c>
      <c r="L1239" s="10">
        <f t="shared" si="9"/>
        <v>253.125</v>
      </c>
      <c r="M1239" s="11">
        <v>0.25</v>
      </c>
      <c r="O1239" s="16"/>
      <c r="P1239" s="17"/>
      <c r="Q1239" s="12"/>
      <c r="R1239" s="13"/>
    </row>
    <row r="1240" spans="1:18" ht="15.75" customHeight="1" x14ac:dyDescent="0.35">
      <c r="A1240" s="1"/>
      <c r="B1240" s="6" t="s">
        <v>27</v>
      </c>
      <c r="C1240" s="6">
        <v>1128299</v>
      </c>
      <c r="D1240" s="7">
        <v>44237</v>
      </c>
      <c r="E1240" s="6" t="s">
        <v>28</v>
      </c>
      <c r="F1240" s="6" t="s">
        <v>61</v>
      </c>
      <c r="G1240" s="6" t="s">
        <v>62</v>
      </c>
      <c r="H1240" s="6" t="s">
        <v>21</v>
      </c>
      <c r="I1240" s="8">
        <v>0.5</v>
      </c>
      <c r="J1240" s="9">
        <v>1500</v>
      </c>
      <c r="K1240" s="10">
        <f t="shared" si="8"/>
        <v>750</v>
      </c>
      <c r="L1240" s="10">
        <f t="shared" si="9"/>
        <v>112.5</v>
      </c>
      <c r="M1240" s="11">
        <v>0.15</v>
      </c>
      <c r="O1240" s="16"/>
      <c r="P1240" s="17"/>
      <c r="Q1240" s="12"/>
      <c r="R1240" s="13"/>
    </row>
    <row r="1241" spans="1:18" ht="15.75" customHeight="1" x14ac:dyDescent="0.35">
      <c r="A1241" s="1"/>
      <c r="B1241" s="6" t="s">
        <v>27</v>
      </c>
      <c r="C1241" s="6">
        <v>1128299</v>
      </c>
      <c r="D1241" s="7">
        <v>44237</v>
      </c>
      <c r="E1241" s="6" t="s">
        <v>28</v>
      </c>
      <c r="F1241" s="6" t="s">
        <v>61</v>
      </c>
      <c r="G1241" s="6" t="s">
        <v>62</v>
      </c>
      <c r="H1241" s="6" t="s">
        <v>22</v>
      </c>
      <c r="I1241" s="8">
        <v>0.45</v>
      </c>
      <c r="J1241" s="9">
        <v>3500</v>
      </c>
      <c r="K1241" s="10">
        <f t="shared" si="8"/>
        <v>1575</v>
      </c>
      <c r="L1241" s="10">
        <f t="shared" si="9"/>
        <v>630</v>
      </c>
      <c r="M1241" s="11">
        <v>0.4</v>
      </c>
      <c r="O1241" s="16"/>
      <c r="P1241" s="17"/>
      <c r="Q1241" s="12"/>
      <c r="R1241" s="13"/>
    </row>
    <row r="1242" spans="1:18" ht="15.75" customHeight="1" x14ac:dyDescent="0.35">
      <c r="A1242" s="1"/>
      <c r="B1242" s="6" t="s">
        <v>27</v>
      </c>
      <c r="C1242" s="6">
        <v>1128299</v>
      </c>
      <c r="D1242" s="7">
        <v>44264</v>
      </c>
      <c r="E1242" s="6" t="s">
        <v>28</v>
      </c>
      <c r="F1242" s="6" t="s">
        <v>61</v>
      </c>
      <c r="G1242" s="6" t="s">
        <v>62</v>
      </c>
      <c r="H1242" s="6" t="s">
        <v>17</v>
      </c>
      <c r="I1242" s="8">
        <v>0.45</v>
      </c>
      <c r="J1242" s="9">
        <v>5000</v>
      </c>
      <c r="K1242" s="10">
        <f t="shared" si="8"/>
        <v>2250</v>
      </c>
      <c r="L1242" s="10">
        <f t="shared" si="9"/>
        <v>562.5</v>
      </c>
      <c r="M1242" s="11">
        <v>0.25</v>
      </c>
      <c r="O1242" s="16"/>
      <c r="P1242" s="17"/>
      <c r="Q1242" s="12"/>
      <c r="R1242" s="13"/>
    </row>
    <row r="1243" spans="1:18" ht="15.75" customHeight="1" x14ac:dyDescent="0.35">
      <c r="A1243" s="1"/>
      <c r="B1243" s="6" t="s">
        <v>27</v>
      </c>
      <c r="C1243" s="6">
        <v>1128299</v>
      </c>
      <c r="D1243" s="7">
        <v>44264</v>
      </c>
      <c r="E1243" s="6" t="s">
        <v>28</v>
      </c>
      <c r="F1243" s="6" t="s">
        <v>61</v>
      </c>
      <c r="G1243" s="6" t="s">
        <v>62</v>
      </c>
      <c r="H1243" s="6" t="s">
        <v>18</v>
      </c>
      <c r="I1243" s="8">
        <v>0.54999999999999993</v>
      </c>
      <c r="J1243" s="9">
        <v>3500</v>
      </c>
      <c r="K1243" s="10">
        <f t="shared" si="8"/>
        <v>1924.9999999999998</v>
      </c>
      <c r="L1243" s="10">
        <f t="shared" si="9"/>
        <v>385</v>
      </c>
      <c r="M1243" s="11">
        <v>0.2</v>
      </c>
      <c r="O1243" s="16"/>
      <c r="P1243" s="17"/>
      <c r="Q1243" s="12"/>
      <c r="R1243" s="13"/>
    </row>
    <row r="1244" spans="1:18" ht="15.75" customHeight="1" x14ac:dyDescent="0.35">
      <c r="A1244" s="1"/>
      <c r="B1244" s="6" t="s">
        <v>27</v>
      </c>
      <c r="C1244" s="6">
        <v>1128299</v>
      </c>
      <c r="D1244" s="7">
        <v>44264</v>
      </c>
      <c r="E1244" s="6" t="s">
        <v>28</v>
      </c>
      <c r="F1244" s="6" t="s">
        <v>61</v>
      </c>
      <c r="G1244" s="6" t="s">
        <v>62</v>
      </c>
      <c r="H1244" s="6" t="s">
        <v>19</v>
      </c>
      <c r="I1244" s="8">
        <v>0.59999999999999987</v>
      </c>
      <c r="J1244" s="9">
        <v>3750</v>
      </c>
      <c r="K1244" s="10">
        <f t="shared" si="8"/>
        <v>2249.9999999999995</v>
      </c>
      <c r="L1244" s="10">
        <f t="shared" si="9"/>
        <v>562.49999999999989</v>
      </c>
      <c r="M1244" s="11">
        <v>0.25</v>
      </c>
      <c r="O1244" s="16"/>
      <c r="P1244" s="17"/>
      <c r="Q1244" s="12"/>
      <c r="R1244" s="13"/>
    </row>
    <row r="1245" spans="1:18" ht="15.75" customHeight="1" x14ac:dyDescent="0.35">
      <c r="A1245" s="1"/>
      <c r="B1245" s="6" t="s">
        <v>27</v>
      </c>
      <c r="C1245" s="6">
        <v>1128299</v>
      </c>
      <c r="D1245" s="7">
        <v>44264</v>
      </c>
      <c r="E1245" s="6" t="s">
        <v>28</v>
      </c>
      <c r="F1245" s="6" t="s">
        <v>61</v>
      </c>
      <c r="G1245" s="6" t="s">
        <v>62</v>
      </c>
      <c r="H1245" s="6" t="s">
        <v>20</v>
      </c>
      <c r="I1245" s="8">
        <v>0.54999999999999993</v>
      </c>
      <c r="J1245" s="9">
        <v>2750</v>
      </c>
      <c r="K1245" s="10">
        <f t="shared" si="8"/>
        <v>1512.4999999999998</v>
      </c>
      <c r="L1245" s="10">
        <f t="shared" si="9"/>
        <v>378.12499999999994</v>
      </c>
      <c r="M1245" s="11">
        <v>0.25</v>
      </c>
      <c r="O1245" s="16"/>
      <c r="P1245" s="17"/>
      <c r="Q1245" s="12"/>
      <c r="R1245" s="13"/>
    </row>
    <row r="1246" spans="1:18" ht="15.75" customHeight="1" x14ac:dyDescent="0.35">
      <c r="A1246" s="1"/>
      <c r="B1246" s="6" t="s">
        <v>27</v>
      </c>
      <c r="C1246" s="6">
        <v>1128299</v>
      </c>
      <c r="D1246" s="7">
        <v>44264</v>
      </c>
      <c r="E1246" s="6" t="s">
        <v>28</v>
      </c>
      <c r="F1246" s="6" t="s">
        <v>61</v>
      </c>
      <c r="G1246" s="6" t="s">
        <v>62</v>
      </c>
      <c r="H1246" s="6" t="s">
        <v>21</v>
      </c>
      <c r="I1246" s="8">
        <v>0.6</v>
      </c>
      <c r="J1246" s="9">
        <v>1250</v>
      </c>
      <c r="K1246" s="10">
        <f t="shared" si="8"/>
        <v>750</v>
      </c>
      <c r="L1246" s="10">
        <f t="shared" si="9"/>
        <v>112.5</v>
      </c>
      <c r="M1246" s="11">
        <v>0.15</v>
      </c>
      <c r="O1246" s="16"/>
      <c r="P1246" s="17"/>
      <c r="Q1246" s="12"/>
      <c r="R1246" s="13"/>
    </row>
    <row r="1247" spans="1:18" ht="15.75" customHeight="1" x14ac:dyDescent="0.35">
      <c r="A1247" s="1"/>
      <c r="B1247" s="6" t="s">
        <v>27</v>
      </c>
      <c r="C1247" s="6">
        <v>1128299</v>
      </c>
      <c r="D1247" s="7">
        <v>44264</v>
      </c>
      <c r="E1247" s="6" t="s">
        <v>28</v>
      </c>
      <c r="F1247" s="6" t="s">
        <v>61</v>
      </c>
      <c r="G1247" s="6" t="s">
        <v>62</v>
      </c>
      <c r="H1247" s="6" t="s">
        <v>22</v>
      </c>
      <c r="I1247" s="8">
        <v>0.54999999999999993</v>
      </c>
      <c r="J1247" s="9">
        <v>3250</v>
      </c>
      <c r="K1247" s="10">
        <f t="shared" si="8"/>
        <v>1787.4999999999998</v>
      </c>
      <c r="L1247" s="10">
        <f t="shared" si="9"/>
        <v>715</v>
      </c>
      <c r="M1247" s="11">
        <v>0.4</v>
      </c>
      <c r="O1247" s="16"/>
      <c r="P1247" s="17"/>
      <c r="Q1247" s="12"/>
      <c r="R1247" s="13"/>
    </row>
    <row r="1248" spans="1:18" ht="15.75" customHeight="1" x14ac:dyDescent="0.35">
      <c r="A1248" s="1"/>
      <c r="B1248" s="6" t="s">
        <v>27</v>
      </c>
      <c r="C1248" s="6">
        <v>1128299</v>
      </c>
      <c r="D1248" s="7">
        <v>44296</v>
      </c>
      <c r="E1248" s="6" t="s">
        <v>28</v>
      </c>
      <c r="F1248" s="6" t="s">
        <v>61</v>
      </c>
      <c r="G1248" s="6" t="s">
        <v>62</v>
      </c>
      <c r="H1248" s="6" t="s">
        <v>17</v>
      </c>
      <c r="I1248" s="8">
        <v>0.6</v>
      </c>
      <c r="J1248" s="9">
        <v>5000</v>
      </c>
      <c r="K1248" s="10">
        <f t="shared" si="8"/>
        <v>3000</v>
      </c>
      <c r="L1248" s="10">
        <f t="shared" si="9"/>
        <v>750</v>
      </c>
      <c r="M1248" s="11">
        <v>0.25</v>
      </c>
      <c r="O1248" s="16"/>
      <c r="P1248" s="17"/>
      <c r="Q1248" s="12"/>
      <c r="R1248" s="13"/>
    </row>
    <row r="1249" spans="1:18" ht="15.75" customHeight="1" x14ac:dyDescent="0.35">
      <c r="A1249" s="1"/>
      <c r="B1249" s="6" t="s">
        <v>27</v>
      </c>
      <c r="C1249" s="6">
        <v>1128299</v>
      </c>
      <c r="D1249" s="7">
        <v>44296</v>
      </c>
      <c r="E1249" s="6" t="s">
        <v>28</v>
      </c>
      <c r="F1249" s="6" t="s">
        <v>61</v>
      </c>
      <c r="G1249" s="6" t="s">
        <v>62</v>
      </c>
      <c r="H1249" s="6" t="s">
        <v>18</v>
      </c>
      <c r="I1249" s="8">
        <v>0.65</v>
      </c>
      <c r="J1249" s="9">
        <v>3000</v>
      </c>
      <c r="K1249" s="10">
        <f t="shared" si="8"/>
        <v>1950</v>
      </c>
      <c r="L1249" s="10">
        <f t="shared" si="9"/>
        <v>390</v>
      </c>
      <c r="M1249" s="11">
        <v>0.2</v>
      </c>
      <c r="O1249" s="16"/>
      <c r="P1249" s="17"/>
      <c r="Q1249" s="12"/>
      <c r="R1249" s="13"/>
    </row>
    <row r="1250" spans="1:18" ht="15.75" customHeight="1" x14ac:dyDescent="0.35">
      <c r="A1250" s="1"/>
      <c r="B1250" s="6" t="s">
        <v>27</v>
      </c>
      <c r="C1250" s="6">
        <v>1128299</v>
      </c>
      <c r="D1250" s="7">
        <v>44296</v>
      </c>
      <c r="E1250" s="6" t="s">
        <v>28</v>
      </c>
      <c r="F1250" s="6" t="s">
        <v>61</v>
      </c>
      <c r="G1250" s="6" t="s">
        <v>62</v>
      </c>
      <c r="H1250" s="6" t="s">
        <v>19</v>
      </c>
      <c r="I1250" s="8">
        <v>0.65</v>
      </c>
      <c r="J1250" s="9">
        <v>3500</v>
      </c>
      <c r="K1250" s="10">
        <f t="shared" si="8"/>
        <v>2275</v>
      </c>
      <c r="L1250" s="10">
        <f t="shared" si="9"/>
        <v>568.75</v>
      </c>
      <c r="M1250" s="11">
        <v>0.25</v>
      </c>
      <c r="O1250" s="16"/>
      <c r="P1250" s="17"/>
      <c r="Q1250" s="12"/>
      <c r="R1250" s="13"/>
    </row>
    <row r="1251" spans="1:18" ht="15.75" customHeight="1" x14ac:dyDescent="0.35">
      <c r="A1251" s="1"/>
      <c r="B1251" s="6" t="s">
        <v>27</v>
      </c>
      <c r="C1251" s="6">
        <v>1128299</v>
      </c>
      <c r="D1251" s="7">
        <v>44296</v>
      </c>
      <c r="E1251" s="6" t="s">
        <v>28</v>
      </c>
      <c r="F1251" s="6" t="s">
        <v>61</v>
      </c>
      <c r="G1251" s="6" t="s">
        <v>62</v>
      </c>
      <c r="H1251" s="6" t="s">
        <v>20</v>
      </c>
      <c r="I1251" s="8">
        <v>0.5</v>
      </c>
      <c r="J1251" s="9">
        <v>2500</v>
      </c>
      <c r="K1251" s="10">
        <f t="shared" si="8"/>
        <v>1250</v>
      </c>
      <c r="L1251" s="10">
        <f t="shared" si="9"/>
        <v>312.5</v>
      </c>
      <c r="M1251" s="11">
        <v>0.25</v>
      </c>
      <c r="O1251" s="16"/>
      <c r="P1251" s="17"/>
      <c r="Q1251" s="12"/>
      <c r="R1251" s="13"/>
    </row>
    <row r="1252" spans="1:18" ht="15.75" customHeight="1" x14ac:dyDescent="0.35">
      <c r="A1252" s="1"/>
      <c r="B1252" s="6" t="s">
        <v>27</v>
      </c>
      <c r="C1252" s="6">
        <v>1128299</v>
      </c>
      <c r="D1252" s="7">
        <v>44296</v>
      </c>
      <c r="E1252" s="6" t="s">
        <v>28</v>
      </c>
      <c r="F1252" s="6" t="s">
        <v>61</v>
      </c>
      <c r="G1252" s="6" t="s">
        <v>62</v>
      </c>
      <c r="H1252" s="6" t="s">
        <v>21</v>
      </c>
      <c r="I1252" s="8">
        <v>0.55000000000000004</v>
      </c>
      <c r="J1252" s="9">
        <v>1500</v>
      </c>
      <c r="K1252" s="10">
        <f t="shared" si="8"/>
        <v>825.00000000000011</v>
      </c>
      <c r="L1252" s="10">
        <f t="shared" si="9"/>
        <v>123.75000000000001</v>
      </c>
      <c r="M1252" s="11">
        <v>0.15</v>
      </c>
      <c r="O1252" s="16"/>
      <c r="P1252" s="17"/>
      <c r="Q1252" s="12"/>
      <c r="R1252" s="13"/>
    </row>
    <row r="1253" spans="1:18" ht="15.75" customHeight="1" x14ac:dyDescent="0.35">
      <c r="A1253" s="1"/>
      <c r="B1253" s="6" t="s">
        <v>27</v>
      </c>
      <c r="C1253" s="6">
        <v>1128299</v>
      </c>
      <c r="D1253" s="7">
        <v>44296</v>
      </c>
      <c r="E1253" s="6" t="s">
        <v>28</v>
      </c>
      <c r="F1253" s="6" t="s">
        <v>61</v>
      </c>
      <c r="G1253" s="6" t="s">
        <v>62</v>
      </c>
      <c r="H1253" s="6" t="s">
        <v>22</v>
      </c>
      <c r="I1253" s="8">
        <v>0.70000000000000007</v>
      </c>
      <c r="J1253" s="9">
        <v>3250</v>
      </c>
      <c r="K1253" s="10">
        <f t="shared" si="8"/>
        <v>2275</v>
      </c>
      <c r="L1253" s="10">
        <f t="shared" si="9"/>
        <v>910</v>
      </c>
      <c r="M1253" s="11">
        <v>0.4</v>
      </c>
      <c r="O1253" s="16"/>
      <c r="P1253" s="17"/>
      <c r="Q1253" s="12"/>
      <c r="R1253" s="13"/>
    </row>
    <row r="1254" spans="1:18" ht="15.75" customHeight="1" x14ac:dyDescent="0.35">
      <c r="A1254" s="1"/>
      <c r="B1254" s="6" t="s">
        <v>27</v>
      </c>
      <c r="C1254" s="6">
        <v>1128299</v>
      </c>
      <c r="D1254" s="7">
        <v>44327</v>
      </c>
      <c r="E1254" s="6" t="s">
        <v>28</v>
      </c>
      <c r="F1254" s="6" t="s">
        <v>61</v>
      </c>
      <c r="G1254" s="6" t="s">
        <v>62</v>
      </c>
      <c r="H1254" s="6" t="s">
        <v>17</v>
      </c>
      <c r="I1254" s="8">
        <v>0.54999999999999993</v>
      </c>
      <c r="J1254" s="9">
        <v>5250</v>
      </c>
      <c r="K1254" s="10">
        <f t="shared" si="8"/>
        <v>2887.4999999999995</v>
      </c>
      <c r="L1254" s="10">
        <f t="shared" si="9"/>
        <v>721.87499999999989</v>
      </c>
      <c r="M1254" s="11">
        <v>0.25</v>
      </c>
      <c r="O1254" s="16"/>
      <c r="P1254" s="17"/>
      <c r="Q1254" s="12"/>
      <c r="R1254" s="13"/>
    </row>
    <row r="1255" spans="1:18" ht="15.75" customHeight="1" x14ac:dyDescent="0.35">
      <c r="A1255" s="1"/>
      <c r="B1255" s="6" t="s">
        <v>27</v>
      </c>
      <c r="C1255" s="6">
        <v>1128299</v>
      </c>
      <c r="D1255" s="7">
        <v>44327</v>
      </c>
      <c r="E1255" s="6" t="s">
        <v>28</v>
      </c>
      <c r="F1255" s="6" t="s">
        <v>61</v>
      </c>
      <c r="G1255" s="6" t="s">
        <v>62</v>
      </c>
      <c r="H1255" s="6" t="s">
        <v>18</v>
      </c>
      <c r="I1255" s="8">
        <v>0.6</v>
      </c>
      <c r="J1255" s="9">
        <v>3750</v>
      </c>
      <c r="K1255" s="10">
        <f t="shared" si="8"/>
        <v>2250</v>
      </c>
      <c r="L1255" s="10">
        <f t="shared" si="9"/>
        <v>450</v>
      </c>
      <c r="M1255" s="11">
        <v>0.2</v>
      </c>
      <c r="O1255" s="16"/>
      <c r="P1255" s="17"/>
      <c r="Q1255" s="12"/>
      <c r="R1255" s="13"/>
    </row>
    <row r="1256" spans="1:18" ht="15.75" customHeight="1" x14ac:dyDescent="0.35">
      <c r="A1256" s="1"/>
      <c r="B1256" s="6" t="s">
        <v>27</v>
      </c>
      <c r="C1256" s="6">
        <v>1128299</v>
      </c>
      <c r="D1256" s="7">
        <v>44327</v>
      </c>
      <c r="E1256" s="6" t="s">
        <v>28</v>
      </c>
      <c r="F1256" s="6" t="s">
        <v>61</v>
      </c>
      <c r="G1256" s="6" t="s">
        <v>62</v>
      </c>
      <c r="H1256" s="6" t="s">
        <v>19</v>
      </c>
      <c r="I1256" s="8">
        <v>0.6</v>
      </c>
      <c r="J1256" s="9">
        <v>3750</v>
      </c>
      <c r="K1256" s="10">
        <f t="shared" si="8"/>
        <v>2250</v>
      </c>
      <c r="L1256" s="10">
        <f t="shared" si="9"/>
        <v>562.5</v>
      </c>
      <c r="M1256" s="11">
        <v>0.25</v>
      </c>
      <c r="O1256" s="16"/>
      <c r="P1256" s="17"/>
      <c r="Q1256" s="12"/>
      <c r="R1256" s="13"/>
    </row>
    <row r="1257" spans="1:18" ht="15.75" customHeight="1" x14ac:dyDescent="0.35">
      <c r="A1257" s="1"/>
      <c r="B1257" s="6" t="s">
        <v>27</v>
      </c>
      <c r="C1257" s="6">
        <v>1128299</v>
      </c>
      <c r="D1257" s="7">
        <v>44327</v>
      </c>
      <c r="E1257" s="6" t="s">
        <v>28</v>
      </c>
      <c r="F1257" s="6" t="s">
        <v>61</v>
      </c>
      <c r="G1257" s="6" t="s">
        <v>62</v>
      </c>
      <c r="H1257" s="6" t="s">
        <v>20</v>
      </c>
      <c r="I1257" s="8">
        <v>0.54999999999999993</v>
      </c>
      <c r="J1257" s="9">
        <v>2750</v>
      </c>
      <c r="K1257" s="10">
        <f t="shared" si="8"/>
        <v>1512.4999999999998</v>
      </c>
      <c r="L1257" s="10">
        <f t="shared" si="9"/>
        <v>378.12499999999994</v>
      </c>
      <c r="M1257" s="11">
        <v>0.25</v>
      </c>
      <c r="O1257" s="16"/>
      <c r="P1257" s="17"/>
      <c r="Q1257" s="12"/>
      <c r="R1257" s="13"/>
    </row>
    <row r="1258" spans="1:18" ht="15.75" customHeight="1" x14ac:dyDescent="0.35">
      <c r="A1258" s="1"/>
      <c r="B1258" s="6" t="s">
        <v>27</v>
      </c>
      <c r="C1258" s="6">
        <v>1128299</v>
      </c>
      <c r="D1258" s="7">
        <v>44327</v>
      </c>
      <c r="E1258" s="6" t="s">
        <v>28</v>
      </c>
      <c r="F1258" s="6" t="s">
        <v>61</v>
      </c>
      <c r="G1258" s="6" t="s">
        <v>62</v>
      </c>
      <c r="H1258" s="6" t="s">
        <v>21</v>
      </c>
      <c r="I1258" s="8">
        <v>0.6</v>
      </c>
      <c r="J1258" s="9">
        <v>1750</v>
      </c>
      <c r="K1258" s="10">
        <f t="shared" si="8"/>
        <v>1050</v>
      </c>
      <c r="L1258" s="10">
        <f t="shared" si="9"/>
        <v>157.5</v>
      </c>
      <c r="M1258" s="11">
        <v>0.15</v>
      </c>
      <c r="O1258" s="16"/>
      <c r="P1258" s="17"/>
      <c r="Q1258" s="12"/>
      <c r="R1258" s="13"/>
    </row>
    <row r="1259" spans="1:18" ht="15.75" customHeight="1" x14ac:dyDescent="0.35">
      <c r="A1259" s="1"/>
      <c r="B1259" s="6" t="s">
        <v>27</v>
      </c>
      <c r="C1259" s="6">
        <v>1128299</v>
      </c>
      <c r="D1259" s="7">
        <v>44327</v>
      </c>
      <c r="E1259" s="6" t="s">
        <v>28</v>
      </c>
      <c r="F1259" s="6" t="s">
        <v>61</v>
      </c>
      <c r="G1259" s="6" t="s">
        <v>62</v>
      </c>
      <c r="H1259" s="6" t="s">
        <v>22</v>
      </c>
      <c r="I1259" s="8">
        <v>0.75</v>
      </c>
      <c r="J1259" s="9">
        <v>4750</v>
      </c>
      <c r="K1259" s="10">
        <f t="shared" si="8"/>
        <v>3562.5</v>
      </c>
      <c r="L1259" s="10">
        <f t="shared" si="9"/>
        <v>1425</v>
      </c>
      <c r="M1259" s="11">
        <v>0.4</v>
      </c>
      <c r="O1259" s="16"/>
      <c r="P1259" s="17"/>
      <c r="Q1259" s="12"/>
      <c r="R1259" s="13"/>
    </row>
    <row r="1260" spans="1:18" ht="15.75" customHeight="1" x14ac:dyDescent="0.35">
      <c r="A1260" s="1"/>
      <c r="B1260" s="6" t="s">
        <v>27</v>
      </c>
      <c r="C1260" s="6">
        <v>1128299</v>
      </c>
      <c r="D1260" s="7">
        <v>44357</v>
      </c>
      <c r="E1260" s="6" t="s">
        <v>28</v>
      </c>
      <c r="F1260" s="6" t="s">
        <v>61</v>
      </c>
      <c r="G1260" s="6" t="s">
        <v>62</v>
      </c>
      <c r="H1260" s="6" t="s">
        <v>17</v>
      </c>
      <c r="I1260" s="8">
        <v>0.7</v>
      </c>
      <c r="J1260" s="9">
        <v>7250</v>
      </c>
      <c r="K1260" s="10">
        <f t="shared" si="8"/>
        <v>5075</v>
      </c>
      <c r="L1260" s="10">
        <f t="shared" si="9"/>
        <v>1268.75</v>
      </c>
      <c r="M1260" s="11">
        <v>0.25</v>
      </c>
      <c r="O1260" s="16"/>
      <c r="P1260" s="17"/>
      <c r="Q1260" s="12"/>
      <c r="R1260" s="13"/>
    </row>
    <row r="1261" spans="1:18" ht="15.75" customHeight="1" x14ac:dyDescent="0.35">
      <c r="A1261" s="1"/>
      <c r="B1261" s="6" t="s">
        <v>27</v>
      </c>
      <c r="C1261" s="6">
        <v>1128299</v>
      </c>
      <c r="D1261" s="7">
        <v>44357</v>
      </c>
      <c r="E1261" s="6" t="s">
        <v>28</v>
      </c>
      <c r="F1261" s="6" t="s">
        <v>61</v>
      </c>
      <c r="G1261" s="6" t="s">
        <v>62</v>
      </c>
      <c r="H1261" s="6" t="s">
        <v>18</v>
      </c>
      <c r="I1261" s="8">
        <v>0.75</v>
      </c>
      <c r="J1261" s="9">
        <v>6000</v>
      </c>
      <c r="K1261" s="10">
        <f t="shared" si="8"/>
        <v>4500</v>
      </c>
      <c r="L1261" s="10">
        <f t="shared" si="9"/>
        <v>900</v>
      </c>
      <c r="M1261" s="11">
        <v>0.2</v>
      </c>
      <c r="O1261" s="16"/>
      <c r="P1261" s="17"/>
      <c r="Q1261" s="12"/>
      <c r="R1261" s="13"/>
    </row>
    <row r="1262" spans="1:18" ht="15.75" customHeight="1" x14ac:dyDescent="0.35">
      <c r="A1262" s="1"/>
      <c r="B1262" s="6" t="s">
        <v>27</v>
      </c>
      <c r="C1262" s="6">
        <v>1128299</v>
      </c>
      <c r="D1262" s="7">
        <v>44357</v>
      </c>
      <c r="E1262" s="6" t="s">
        <v>28</v>
      </c>
      <c r="F1262" s="6" t="s">
        <v>61</v>
      </c>
      <c r="G1262" s="6" t="s">
        <v>62</v>
      </c>
      <c r="H1262" s="6" t="s">
        <v>19</v>
      </c>
      <c r="I1262" s="8">
        <v>0.75</v>
      </c>
      <c r="J1262" s="9">
        <v>6000</v>
      </c>
      <c r="K1262" s="10">
        <f t="shared" si="8"/>
        <v>4500</v>
      </c>
      <c r="L1262" s="10">
        <f t="shared" si="9"/>
        <v>1125</v>
      </c>
      <c r="M1262" s="11">
        <v>0.25</v>
      </c>
      <c r="O1262" s="16"/>
      <c r="P1262" s="17"/>
      <c r="Q1262" s="12"/>
      <c r="R1262" s="13"/>
    </row>
    <row r="1263" spans="1:18" ht="15.75" customHeight="1" x14ac:dyDescent="0.35">
      <c r="A1263" s="1"/>
      <c r="B1263" s="6" t="s">
        <v>27</v>
      </c>
      <c r="C1263" s="6">
        <v>1128299</v>
      </c>
      <c r="D1263" s="7">
        <v>44357</v>
      </c>
      <c r="E1263" s="6" t="s">
        <v>28</v>
      </c>
      <c r="F1263" s="6" t="s">
        <v>61</v>
      </c>
      <c r="G1263" s="6" t="s">
        <v>62</v>
      </c>
      <c r="H1263" s="6" t="s">
        <v>20</v>
      </c>
      <c r="I1263" s="8">
        <v>0.75</v>
      </c>
      <c r="J1263" s="9">
        <v>4750</v>
      </c>
      <c r="K1263" s="10">
        <f t="shared" si="8"/>
        <v>3562.5</v>
      </c>
      <c r="L1263" s="10">
        <f t="shared" si="9"/>
        <v>890.625</v>
      </c>
      <c r="M1263" s="11">
        <v>0.25</v>
      </c>
      <c r="O1263" s="16"/>
      <c r="P1263" s="17"/>
      <c r="Q1263" s="12"/>
      <c r="R1263" s="13"/>
    </row>
    <row r="1264" spans="1:18" ht="15.75" customHeight="1" x14ac:dyDescent="0.35">
      <c r="A1264" s="1"/>
      <c r="B1264" s="6" t="s">
        <v>27</v>
      </c>
      <c r="C1264" s="6">
        <v>1128299</v>
      </c>
      <c r="D1264" s="7">
        <v>44357</v>
      </c>
      <c r="E1264" s="6" t="s">
        <v>28</v>
      </c>
      <c r="F1264" s="6" t="s">
        <v>61</v>
      </c>
      <c r="G1264" s="6" t="s">
        <v>62</v>
      </c>
      <c r="H1264" s="6" t="s">
        <v>21</v>
      </c>
      <c r="I1264" s="8">
        <v>0.85000000000000009</v>
      </c>
      <c r="J1264" s="9">
        <v>3500</v>
      </c>
      <c r="K1264" s="10">
        <f t="shared" si="8"/>
        <v>2975.0000000000005</v>
      </c>
      <c r="L1264" s="10">
        <f t="shared" si="9"/>
        <v>446.25000000000006</v>
      </c>
      <c r="M1264" s="11">
        <v>0.15</v>
      </c>
      <c r="O1264" s="16"/>
      <c r="P1264" s="17"/>
      <c r="Q1264" s="12"/>
      <c r="R1264" s="13"/>
    </row>
    <row r="1265" spans="1:18" ht="15.75" customHeight="1" x14ac:dyDescent="0.35">
      <c r="A1265" s="1"/>
      <c r="B1265" s="6" t="s">
        <v>27</v>
      </c>
      <c r="C1265" s="6">
        <v>1128299</v>
      </c>
      <c r="D1265" s="7">
        <v>44357</v>
      </c>
      <c r="E1265" s="6" t="s">
        <v>28</v>
      </c>
      <c r="F1265" s="6" t="s">
        <v>61</v>
      </c>
      <c r="G1265" s="6" t="s">
        <v>62</v>
      </c>
      <c r="H1265" s="6" t="s">
        <v>22</v>
      </c>
      <c r="I1265" s="8">
        <v>1</v>
      </c>
      <c r="J1265" s="9">
        <v>6500</v>
      </c>
      <c r="K1265" s="10">
        <f t="shared" si="8"/>
        <v>6500</v>
      </c>
      <c r="L1265" s="10">
        <f t="shared" si="9"/>
        <v>2600</v>
      </c>
      <c r="M1265" s="11">
        <v>0.4</v>
      </c>
      <c r="O1265" s="16"/>
      <c r="P1265" s="17"/>
      <c r="Q1265" s="12"/>
      <c r="R1265" s="13"/>
    </row>
    <row r="1266" spans="1:18" ht="15.75" customHeight="1" x14ac:dyDescent="0.35">
      <c r="A1266" s="1"/>
      <c r="B1266" s="6" t="s">
        <v>27</v>
      </c>
      <c r="C1266" s="6">
        <v>1128299</v>
      </c>
      <c r="D1266" s="7">
        <v>44386</v>
      </c>
      <c r="E1266" s="6" t="s">
        <v>28</v>
      </c>
      <c r="F1266" s="6" t="s">
        <v>61</v>
      </c>
      <c r="G1266" s="6" t="s">
        <v>62</v>
      </c>
      <c r="H1266" s="6" t="s">
        <v>17</v>
      </c>
      <c r="I1266" s="8">
        <v>0.8</v>
      </c>
      <c r="J1266" s="9">
        <v>8000</v>
      </c>
      <c r="K1266" s="10">
        <f t="shared" si="8"/>
        <v>6400</v>
      </c>
      <c r="L1266" s="10">
        <f t="shared" si="9"/>
        <v>1600</v>
      </c>
      <c r="M1266" s="11">
        <v>0.25</v>
      </c>
      <c r="O1266" s="16"/>
      <c r="P1266" s="17"/>
      <c r="Q1266" s="12"/>
      <c r="R1266" s="13"/>
    </row>
    <row r="1267" spans="1:18" ht="15.75" customHeight="1" x14ac:dyDescent="0.35">
      <c r="A1267" s="1"/>
      <c r="B1267" s="6" t="s">
        <v>27</v>
      </c>
      <c r="C1267" s="6">
        <v>1128299</v>
      </c>
      <c r="D1267" s="7">
        <v>44386</v>
      </c>
      <c r="E1267" s="6" t="s">
        <v>28</v>
      </c>
      <c r="F1267" s="6" t="s">
        <v>61</v>
      </c>
      <c r="G1267" s="6" t="s">
        <v>62</v>
      </c>
      <c r="H1267" s="6" t="s">
        <v>18</v>
      </c>
      <c r="I1267" s="8">
        <v>0.85000000000000009</v>
      </c>
      <c r="J1267" s="9">
        <v>6500</v>
      </c>
      <c r="K1267" s="10">
        <f t="shared" si="8"/>
        <v>5525.0000000000009</v>
      </c>
      <c r="L1267" s="10">
        <f t="shared" si="9"/>
        <v>1105.0000000000002</v>
      </c>
      <c r="M1267" s="11">
        <v>0.2</v>
      </c>
      <c r="O1267" s="16"/>
      <c r="P1267" s="17"/>
      <c r="Q1267" s="12"/>
      <c r="R1267" s="13"/>
    </row>
    <row r="1268" spans="1:18" ht="15.75" customHeight="1" x14ac:dyDescent="0.35">
      <c r="A1268" s="1"/>
      <c r="B1268" s="6" t="s">
        <v>27</v>
      </c>
      <c r="C1268" s="6">
        <v>1128299</v>
      </c>
      <c r="D1268" s="7">
        <v>44386</v>
      </c>
      <c r="E1268" s="6" t="s">
        <v>28</v>
      </c>
      <c r="F1268" s="6" t="s">
        <v>61</v>
      </c>
      <c r="G1268" s="6" t="s">
        <v>62</v>
      </c>
      <c r="H1268" s="6" t="s">
        <v>19</v>
      </c>
      <c r="I1268" s="8">
        <v>0.85000000000000009</v>
      </c>
      <c r="J1268" s="9">
        <v>6000</v>
      </c>
      <c r="K1268" s="10">
        <f t="shared" si="8"/>
        <v>5100.0000000000009</v>
      </c>
      <c r="L1268" s="10">
        <f t="shared" si="9"/>
        <v>1275.0000000000002</v>
      </c>
      <c r="M1268" s="11">
        <v>0.25</v>
      </c>
      <c r="O1268" s="16"/>
      <c r="P1268" s="17"/>
      <c r="Q1268" s="12"/>
      <c r="R1268" s="13"/>
    </row>
    <row r="1269" spans="1:18" ht="15.75" customHeight="1" x14ac:dyDescent="0.35">
      <c r="A1269" s="1"/>
      <c r="B1269" s="6" t="s">
        <v>27</v>
      </c>
      <c r="C1269" s="6">
        <v>1128299</v>
      </c>
      <c r="D1269" s="7">
        <v>44386</v>
      </c>
      <c r="E1269" s="6" t="s">
        <v>28</v>
      </c>
      <c r="F1269" s="6" t="s">
        <v>61</v>
      </c>
      <c r="G1269" s="6" t="s">
        <v>62</v>
      </c>
      <c r="H1269" s="6" t="s">
        <v>20</v>
      </c>
      <c r="I1269" s="8">
        <v>0.8</v>
      </c>
      <c r="J1269" s="9">
        <v>5000</v>
      </c>
      <c r="K1269" s="10">
        <f t="shared" si="8"/>
        <v>4000</v>
      </c>
      <c r="L1269" s="10">
        <f t="shared" si="9"/>
        <v>1000</v>
      </c>
      <c r="M1269" s="11">
        <v>0.25</v>
      </c>
      <c r="O1269" s="16"/>
      <c r="P1269" s="17"/>
      <c r="Q1269" s="12"/>
      <c r="R1269" s="13"/>
    </row>
    <row r="1270" spans="1:18" ht="15.75" customHeight="1" x14ac:dyDescent="0.35">
      <c r="A1270" s="1"/>
      <c r="B1270" s="6" t="s">
        <v>27</v>
      </c>
      <c r="C1270" s="6">
        <v>1128299</v>
      </c>
      <c r="D1270" s="7">
        <v>44386</v>
      </c>
      <c r="E1270" s="6" t="s">
        <v>28</v>
      </c>
      <c r="F1270" s="6" t="s">
        <v>61</v>
      </c>
      <c r="G1270" s="6" t="s">
        <v>62</v>
      </c>
      <c r="H1270" s="6" t="s">
        <v>21</v>
      </c>
      <c r="I1270" s="8">
        <v>0.85000000000000009</v>
      </c>
      <c r="J1270" s="9">
        <v>5500</v>
      </c>
      <c r="K1270" s="10">
        <f t="shared" si="8"/>
        <v>4675.0000000000009</v>
      </c>
      <c r="L1270" s="10">
        <f t="shared" si="9"/>
        <v>701.25000000000011</v>
      </c>
      <c r="M1270" s="11">
        <v>0.15</v>
      </c>
      <c r="O1270" s="16"/>
      <c r="P1270" s="17"/>
      <c r="Q1270" s="12"/>
      <c r="R1270" s="13"/>
    </row>
    <row r="1271" spans="1:18" ht="15.75" customHeight="1" x14ac:dyDescent="0.35">
      <c r="A1271" s="1"/>
      <c r="B1271" s="6" t="s">
        <v>27</v>
      </c>
      <c r="C1271" s="6">
        <v>1128299</v>
      </c>
      <c r="D1271" s="7">
        <v>44386</v>
      </c>
      <c r="E1271" s="6" t="s">
        <v>28</v>
      </c>
      <c r="F1271" s="6" t="s">
        <v>61</v>
      </c>
      <c r="G1271" s="6" t="s">
        <v>62</v>
      </c>
      <c r="H1271" s="6" t="s">
        <v>22</v>
      </c>
      <c r="I1271" s="8">
        <v>1</v>
      </c>
      <c r="J1271" s="9">
        <v>5500</v>
      </c>
      <c r="K1271" s="10">
        <f t="shared" si="8"/>
        <v>5500</v>
      </c>
      <c r="L1271" s="10">
        <f t="shared" si="9"/>
        <v>2200</v>
      </c>
      <c r="M1271" s="11">
        <v>0.4</v>
      </c>
      <c r="O1271" s="16"/>
      <c r="P1271" s="17"/>
      <c r="Q1271" s="12"/>
      <c r="R1271" s="13"/>
    </row>
    <row r="1272" spans="1:18" ht="15.75" customHeight="1" x14ac:dyDescent="0.35">
      <c r="A1272" s="1"/>
      <c r="B1272" s="6" t="s">
        <v>27</v>
      </c>
      <c r="C1272" s="6">
        <v>1128299</v>
      </c>
      <c r="D1272" s="7">
        <v>44418</v>
      </c>
      <c r="E1272" s="6" t="s">
        <v>28</v>
      </c>
      <c r="F1272" s="6" t="s">
        <v>61</v>
      </c>
      <c r="G1272" s="6" t="s">
        <v>62</v>
      </c>
      <c r="H1272" s="6" t="s">
        <v>17</v>
      </c>
      <c r="I1272" s="8">
        <v>0.85000000000000009</v>
      </c>
      <c r="J1272" s="9">
        <v>7500</v>
      </c>
      <c r="K1272" s="10">
        <f t="shared" si="8"/>
        <v>6375.0000000000009</v>
      </c>
      <c r="L1272" s="10">
        <f t="shared" si="9"/>
        <v>1593.7500000000002</v>
      </c>
      <c r="M1272" s="11">
        <v>0.25</v>
      </c>
      <c r="O1272" s="16"/>
      <c r="P1272" s="17"/>
      <c r="Q1272" s="12"/>
      <c r="R1272" s="13"/>
    </row>
    <row r="1273" spans="1:18" ht="15.75" customHeight="1" x14ac:dyDescent="0.35">
      <c r="A1273" s="1"/>
      <c r="B1273" s="6" t="s">
        <v>27</v>
      </c>
      <c r="C1273" s="6">
        <v>1128299</v>
      </c>
      <c r="D1273" s="7">
        <v>44418</v>
      </c>
      <c r="E1273" s="6" t="s">
        <v>28</v>
      </c>
      <c r="F1273" s="6" t="s">
        <v>61</v>
      </c>
      <c r="G1273" s="6" t="s">
        <v>62</v>
      </c>
      <c r="H1273" s="6" t="s">
        <v>18</v>
      </c>
      <c r="I1273" s="8">
        <v>0.75000000000000011</v>
      </c>
      <c r="J1273" s="9">
        <v>7250</v>
      </c>
      <c r="K1273" s="10">
        <f t="shared" si="8"/>
        <v>5437.5000000000009</v>
      </c>
      <c r="L1273" s="10">
        <f t="shared" si="9"/>
        <v>1087.5000000000002</v>
      </c>
      <c r="M1273" s="11">
        <v>0.2</v>
      </c>
      <c r="O1273" s="16"/>
      <c r="P1273" s="17"/>
      <c r="Q1273" s="12"/>
      <c r="R1273" s="13"/>
    </row>
    <row r="1274" spans="1:18" ht="15.75" customHeight="1" x14ac:dyDescent="0.35">
      <c r="A1274" s="1"/>
      <c r="B1274" s="6" t="s">
        <v>27</v>
      </c>
      <c r="C1274" s="6">
        <v>1128299</v>
      </c>
      <c r="D1274" s="7">
        <v>44418</v>
      </c>
      <c r="E1274" s="6" t="s">
        <v>28</v>
      </c>
      <c r="F1274" s="6" t="s">
        <v>61</v>
      </c>
      <c r="G1274" s="6" t="s">
        <v>62</v>
      </c>
      <c r="H1274" s="6" t="s">
        <v>19</v>
      </c>
      <c r="I1274" s="8">
        <v>0.70000000000000007</v>
      </c>
      <c r="J1274" s="9">
        <v>6000</v>
      </c>
      <c r="K1274" s="10">
        <f t="shared" si="8"/>
        <v>4200</v>
      </c>
      <c r="L1274" s="10">
        <f t="shared" si="9"/>
        <v>1050</v>
      </c>
      <c r="M1274" s="11">
        <v>0.25</v>
      </c>
      <c r="O1274" s="16"/>
      <c r="P1274" s="17"/>
      <c r="Q1274" s="12"/>
      <c r="R1274" s="13"/>
    </row>
    <row r="1275" spans="1:18" ht="15.75" customHeight="1" x14ac:dyDescent="0.35">
      <c r="A1275" s="1"/>
      <c r="B1275" s="6" t="s">
        <v>27</v>
      </c>
      <c r="C1275" s="6">
        <v>1128299</v>
      </c>
      <c r="D1275" s="7">
        <v>44418</v>
      </c>
      <c r="E1275" s="6" t="s">
        <v>28</v>
      </c>
      <c r="F1275" s="6" t="s">
        <v>61</v>
      </c>
      <c r="G1275" s="6" t="s">
        <v>62</v>
      </c>
      <c r="H1275" s="6" t="s">
        <v>20</v>
      </c>
      <c r="I1275" s="8">
        <v>0.70000000000000007</v>
      </c>
      <c r="J1275" s="9">
        <v>5250</v>
      </c>
      <c r="K1275" s="10">
        <f t="shared" si="8"/>
        <v>3675.0000000000005</v>
      </c>
      <c r="L1275" s="10">
        <f t="shared" si="9"/>
        <v>918.75000000000011</v>
      </c>
      <c r="M1275" s="11">
        <v>0.25</v>
      </c>
      <c r="O1275" s="16"/>
      <c r="P1275" s="17"/>
      <c r="Q1275" s="12"/>
      <c r="R1275" s="13"/>
    </row>
    <row r="1276" spans="1:18" ht="15.75" customHeight="1" x14ac:dyDescent="0.35">
      <c r="A1276" s="1"/>
      <c r="B1276" s="6" t="s">
        <v>27</v>
      </c>
      <c r="C1276" s="6">
        <v>1128299</v>
      </c>
      <c r="D1276" s="7">
        <v>44418</v>
      </c>
      <c r="E1276" s="6" t="s">
        <v>28</v>
      </c>
      <c r="F1276" s="6" t="s">
        <v>61</v>
      </c>
      <c r="G1276" s="6" t="s">
        <v>62</v>
      </c>
      <c r="H1276" s="6" t="s">
        <v>21</v>
      </c>
      <c r="I1276" s="8">
        <v>0.7</v>
      </c>
      <c r="J1276" s="9">
        <v>5250</v>
      </c>
      <c r="K1276" s="10">
        <f t="shared" si="8"/>
        <v>3674.9999999999995</v>
      </c>
      <c r="L1276" s="10">
        <f t="shared" si="9"/>
        <v>551.24999999999989</v>
      </c>
      <c r="M1276" s="11">
        <v>0.15</v>
      </c>
      <c r="O1276" s="16"/>
      <c r="P1276" s="17"/>
      <c r="Q1276" s="12"/>
      <c r="R1276" s="13"/>
    </row>
    <row r="1277" spans="1:18" ht="15.75" customHeight="1" x14ac:dyDescent="0.35">
      <c r="A1277" s="1"/>
      <c r="B1277" s="6" t="s">
        <v>27</v>
      </c>
      <c r="C1277" s="6">
        <v>1128299</v>
      </c>
      <c r="D1277" s="7">
        <v>44418</v>
      </c>
      <c r="E1277" s="6" t="s">
        <v>28</v>
      </c>
      <c r="F1277" s="6" t="s">
        <v>61</v>
      </c>
      <c r="G1277" s="6" t="s">
        <v>62</v>
      </c>
      <c r="H1277" s="6" t="s">
        <v>22</v>
      </c>
      <c r="I1277" s="8">
        <v>0.75</v>
      </c>
      <c r="J1277" s="9">
        <v>3500</v>
      </c>
      <c r="K1277" s="10">
        <f t="shared" si="8"/>
        <v>2625</v>
      </c>
      <c r="L1277" s="10">
        <f t="shared" si="9"/>
        <v>1050</v>
      </c>
      <c r="M1277" s="11">
        <v>0.4</v>
      </c>
      <c r="O1277" s="16"/>
      <c r="P1277" s="17"/>
      <c r="Q1277" s="12"/>
      <c r="R1277" s="13"/>
    </row>
    <row r="1278" spans="1:18" ht="15.75" customHeight="1" x14ac:dyDescent="0.35">
      <c r="A1278" s="1"/>
      <c r="B1278" s="6" t="s">
        <v>27</v>
      </c>
      <c r="C1278" s="6">
        <v>1128299</v>
      </c>
      <c r="D1278" s="7">
        <v>44450</v>
      </c>
      <c r="E1278" s="6" t="s">
        <v>28</v>
      </c>
      <c r="F1278" s="6" t="s">
        <v>61</v>
      </c>
      <c r="G1278" s="6" t="s">
        <v>62</v>
      </c>
      <c r="H1278" s="6" t="s">
        <v>17</v>
      </c>
      <c r="I1278" s="8">
        <v>0.65000000000000013</v>
      </c>
      <c r="J1278" s="9">
        <v>5500</v>
      </c>
      <c r="K1278" s="10">
        <f t="shared" si="8"/>
        <v>3575.0000000000009</v>
      </c>
      <c r="L1278" s="10">
        <f t="shared" si="9"/>
        <v>893.75000000000023</v>
      </c>
      <c r="M1278" s="11">
        <v>0.25</v>
      </c>
      <c r="O1278" s="16"/>
      <c r="P1278" s="17"/>
      <c r="Q1278" s="12"/>
      <c r="R1278" s="13"/>
    </row>
    <row r="1279" spans="1:18" ht="15.75" customHeight="1" x14ac:dyDescent="0.35">
      <c r="A1279" s="1"/>
      <c r="B1279" s="6" t="s">
        <v>27</v>
      </c>
      <c r="C1279" s="6">
        <v>1128299</v>
      </c>
      <c r="D1279" s="7">
        <v>44450</v>
      </c>
      <c r="E1279" s="6" t="s">
        <v>28</v>
      </c>
      <c r="F1279" s="6" t="s">
        <v>61</v>
      </c>
      <c r="G1279" s="6" t="s">
        <v>62</v>
      </c>
      <c r="H1279" s="6" t="s">
        <v>18</v>
      </c>
      <c r="I1279" s="8">
        <v>0.70000000000000018</v>
      </c>
      <c r="J1279" s="9">
        <v>5500</v>
      </c>
      <c r="K1279" s="10">
        <f t="shared" si="8"/>
        <v>3850.0000000000009</v>
      </c>
      <c r="L1279" s="10">
        <f t="shared" si="9"/>
        <v>770.00000000000023</v>
      </c>
      <c r="M1279" s="11">
        <v>0.2</v>
      </c>
      <c r="O1279" s="16"/>
      <c r="P1279" s="17"/>
      <c r="Q1279" s="12"/>
      <c r="R1279" s="13"/>
    </row>
    <row r="1280" spans="1:18" ht="15.75" customHeight="1" x14ac:dyDescent="0.35">
      <c r="A1280" s="1"/>
      <c r="B1280" s="6" t="s">
        <v>27</v>
      </c>
      <c r="C1280" s="6">
        <v>1128299</v>
      </c>
      <c r="D1280" s="7">
        <v>44450</v>
      </c>
      <c r="E1280" s="6" t="s">
        <v>28</v>
      </c>
      <c r="F1280" s="6" t="s">
        <v>61</v>
      </c>
      <c r="G1280" s="6" t="s">
        <v>62</v>
      </c>
      <c r="H1280" s="6" t="s">
        <v>19</v>
      </c>
      <c r="I1280" s="8">
        <v>0.65000000000000013</v>
      </c>
      <c r="J1280" s="9">
        <v>3750</v>
      </c>
      <c r="K1280" s="10">
        <f t="shared" si="8"/>
        <v>2437.5000000000005</v>
      </c>
      <c r="L1280" s="10">
        <f t="shared" si="9"/>
        <v>609.37500000000011</v>
      </c>
      <c r="M1280" s="11">
        <v>0.25</v>
      </c>
      <c r="O1280" s="16"/>
      <c r="P1280" s="17"/>
      <c r="Q1280" s="12"/>
      <c r="R1280" s="13"/>
    </row>
    <row r="1281" spans="1:18" ht="15.75" customHeight="1" x14ac:dyDescent="0.35">
      <c r="A1281" s="1"/>
      <c r="B1281" s="6" t="s">
        <v>27</v>
      </c>
      <c r="C1281" s="6">
        <v>1128299</v>
      </c>
      <c r="D1281" s="7">
        <v>44450</v>
      </c>
      <c r="E1281" s="6" t="s">
        <v>28</v>
      </c>
      <c r="F1281" s="6" t="s">
        <v>61</v>
      </c>
      <c r="G1281" s="6" t="s">
        <v>62</v>
      </c>
      <c r="H1281" s="6" t="s">
        <v>20</v>
      </c>
      <c r="I1281" s="8">
        <v>0.65000000000000013</v>
      </c>
      <c r="J1281" s="9">
        <v>3250</v>
      </c>
      <c r="K1281" s="10">
        <f t="shared" ref="K1281:K1535" si="10">I1281*J1281</f>
        <v>2112.5000000000005</v>
      </c>
      <c r="L1281" s="10">
        <f t="shared" ref="L1281:L1535" si="11">K1281*M1281</f>
        <v>528.12500000000011</v>
      </c>
      <c r="M1281" s="11">
        <v>0.25</v>
      </c>
      <c r="O1281" s="16"/>
      <c r="P1281" s="17"/>
      <c r="Q1281" s="12"/>
      <c r="R1281" s="13"/>
    </row>
    <row r="1282" spans="1:18" ht="15.75" customHeight="1" x14ac:dyDescent="0.35">
      <c r="A1282" s="1"/>
      <c r="B1282" s="6" t="s">
        <v>27</v>
      </c>
      <c r="C1282" s="6">
        <v>1128299</v>
      </c>
      <c r="D1282" s="7">
        <v>44450</v>
      </c>
      <c r="E1282" s="6" t="s">
        <v>28</v>
      </c>
      <c r="F1282" s="6" t="s">
        <v>61</v>
      </c>
      <c r="G1282" s="6" t="s">
        <v>62</v>
      </c>
      <c r="H1282" s="6" t="s">
        <v>21</v>
      </c>
      <c r="I1282" s="8">
        <v>0.75000000000000011</v>
      </c>
      <c r="J1282" s="9">
        <v>3500</v>
      </c>
      <c r="K1282" s="10">
        <f t="shared" si="10"/>
        <v>2625.0000000000005</v>
      </c>
      <c r="L1282" s="10">
        <f t="shared" si="11"/>
        <v>393.75000000000006</v>
      </c>
      <c r="M1282" s="11">
        <v>0.15</v>
      </c>
      <c r="O1282" s="16"/>
      <c r="P1282" s="17"/>
      <c r="Q1282" s="12"/>
      <c r="R1282" s="13"/>
    </row>
    <row r="1283" spans="1:18" ht="15.75" customHeight="1" x14ac:dyDescent="0.35">
      <c r="A1283" s="1"/>
      <c r="B1283" s="6" t="s">
        <v>27</v>
      </c>
      <c r="C1283" s="6">
        <v>1128299</v>
      </c>
      <c r="D1283" s="7">
        <v>44450</v>
      </c>
      <c r="E1283" s="6" t="s">
        <v>28</v>
      </c>
      <c r="F1283" s="6" t="s">
        <v>61</v>
      </c>
      <c r="G1283" s="6" t="s">
        <v>62</v>
      </c>
      <c r="H1283" s="6" t="s">
        <v>22</v>
      </c>
      <c r="I1283" s="8">
        <v>0.6</v>
      </c>
      <c r="J1283" s="9">
        <v>3750</v>
      </c>
      <c r="K1283" s="10">
        <f t="shared" si="10"/>
        <v>2250</v>
      </c>
      <c r="L1283" s="10">
        <f t="shared" si="11"/>
        <v>900</v>
      </c>
      <c r="M1283" s="11">
        <v>0.4</v>
      </c>
      <c r="O1283" s="16"/>
      <c r="P1283" s="17"/>
      <c r="Q1283" s="12"/>
      <c r="R1283" s="13"/>
    </row>
    <row r="1284" spans="1:18" ht="15.75" customHeight="1" x14ac:dyDescent="0.35">
      <c r="A1284" s="1"/>
      <c r="B1284" s="6" t="s">
        <v>27</v>
      </c>
      <c r="C1284" s="6">
        <v>1128299</v>
      </c>
      <c r="D1284" s="7">
        <v>44479</v>
      </c>
      <c r="E1284" s="6" t="s">
        <v>28</v>
      </c>
      <c r="F1284" s="6" t="s">
        <v>61</v>
      </c>
      <c r="G1284" s="6" t="s">
        <v>62</v>
      </c>
      <c r="H1284" s="6" t="s">
        <v>17</v>
      </c>
      <c r="I1284" s="8">
        <v>0.55000000000000004</v>
      </c>
      <c r="J1284" s="9">
        <v>4750</v>
      </c>
      <c r="K1284" s="10">
        <f t="shared" si="10"/>
        <v>2612.5</v>
      </c>
      <c r="L1284" s="10">
        <f t="shared" si="11"/>
        <v>653.125</v>
      </c>
      <c r="M1284" s="11">
        <v>0.25</v>
      </c>
      <c r="O1284" s="16"/>
      <c r="P1284" s="17"/>
      <c r="Q1284" s="12"/>
      <c r="R1284" s="13"/>
    </row>
    <row r="1285" spans="1:18" ht="15.75" customHeight="1" x14ac:dyDescent="0.35">
      <c r="A1285" s="1"/>
      <c r="B1285" s="6" t="s">
        <v>27</v>
      </c>
      <c r="C1285" s="6">
        <v>1128299</v>
      </c>
      <c r="D1285" s="7">
        <v>44479</v>
      </c>
      <c r="E1285" s="6" t="s">
        <v>28</v>
      </c>
      <c r="F1285" s="6" t="s">
        <v>61</v>
      </c>
      <c r="G1285" s="6" t="s">
        <v>62</v>
      </c>
      <c r="H1285" s="6" t="s">
        <v>18</v>
      </c>
      <c r="I1285" s="8">
        <v>0.65000000000000013</v>
      </c>
      <c r="J1285" s="9">
        <v>4750</v>
      </c>
      <c r="K1285" s="10">
        <f t="shared" si="10"/>
        <v>3087.5000000000005</v>
      </c>
      <c r="L1285" s="10">
        <f t="shared" si="11"/>
        <v>617.50000000000011</v>
      </c>
      <c r="M1285" s="11">
        <v>0.2</v>
      </c>
      <c r="O1285" s="16"/>
      <c r="P1285" s="17"/>
      <c r="Q1285" s="12"/>
      <c r="R1285" s="13"/>
    </row>
    <row r="1286" spans="1:18" ht="15.75" customHeight="1" x14ac:dyDescent="0.35">
      <c r="A1286" s="1"/>
      <c r="B1286" s="6" t="s">
        <v>27</v>
      </c>
      <c r="C1286" s="6">
        <v>1128299</v>
      </c>
      <c r="D1286" s="7">
        <v>44479</v>
      </c>
      <c r="E1286" s="6" t="s">
        <v>28</v>
      </c>
      <c r="F1286" s="6" t="s">
        <v>61</v>
      </c>
      <c r="G1286" s="6" t="s">
        <v>62</v>
      </c>
      <c r="H1286" s="6" t="s">
        <v>19</v>
      </c>
      <c r="I1286" s="8">
        <v>0.60000000000000009</v>
      </c>
      <c r="J1286" s="9">
        <v>3000</v>
      </c>
      <c r="K1286" s="10">
        <f t="shared" si="10"/>
        <v>1800.0000000000002</v>
      </c>
      <c r="L1286" s="10">
        <f t="shared" si="11"/>
        <v>450.00000000000006</v>
      </c>
      <c r="M1286" s="11">
        <v>0.25</v>
      </c>
      <c r="O1286" s="16"/>
      <c r="P1286" s="17"/>
      <c r="Q1286" s="12"/>
      <c r="R1286" s="13"/>
    </row>
    <row r="1287" spans="1:18" ht="15.75" customHeight="1" x14ac:dyDescent="0.35">
      <c r="A1287" s="1"/>
      <c r="B1287" s="6" t="s">
        <v>27</v>
      </c>
      <c r="C1287" s="6">
        <v>1128299</v>
      </c>
      <c r="D1287" s="7">
        <v>44479</v>
      </c>
      <c r="E1287" s="6" t="s">
        <v>28</v>
      </c>
      <c r="F1287" s="6" t="s">
        <v>61</v>
      </c>
      <c r="G1287" s="6" t="s">
        <v>62</v>
      </c>
      <c r="H1287" s="6" t="s">
        <v>20</v>
      </c>
      <c r="I1287" s="8">
        <v>0.55000000000000004</v>
      </c>
      <c r="J1287" s="9">
        <v>2750</v>
      </c>
      <c r="K1287" s="10">
        <f t="shared" si="10"/>
        <v>1512.5000000000002</v>
      </c>
      <c r="L1287" s="10">
        <f t="shared" si="11"/>
        <v>378.12500000000006</v>
      </c>
      <c r="M1287" s="11">
        <v>0.25</v>
      </c>
      <c r="O1287" s="16"/>
      <c r="P1287" s="17"/>
      <c r="Q1287" s="12"/>
      <c r="R1287" s="13"/>
    </row>
    <row r="1288" spans="1:18" ht="15.75" customHeight="1" x14ac:dyDescent="0.35">
      <c r="A1288" s="1"/>
      <c r="B1288" s="6" t="s">
        <v>27</v>
      </c>
      <c r="C1288" s="6">
        <v>1128299</v>
      </c>
      <c r="D1288" s="7">
        <v>44479</v>
      </c>
      <c r="E1288" s="6" t="s">
        <v>28</v>
      </c>
      <c r="F1288" s="6" t="s">
        <v>61</v>
      </c>
      <c r="G1288" s="6" t="s">
        <v>62</v>
      </c>
      <c r="H1288" s="6" t="s">
        <v>21</v>
      </c>
      <c r="I1288" s="8">
        <v>0.65</v>
      </c>
      <c r="J1288" s="9">
        <v>2500</v>
      </c>
      <c r="K1288" s="10">
        <f t="shared" si="10"/>
        <v>1625</v>
      </c>
      <c r="L1288" s="10">
        <f t="shared" si="11"/>
        <v>243.75</v>
      </c>
      <c r="M1288" s="11">
        <v>0.15</v>
      </c>
      <c r="O1288" s="16"/>
      <c r="P1288" s="17"/>
      <c r="Q1288" s="12"/>
      <c r="R1288" s="13"/>
    </row>
    <row r="1289" spans="1:18" ht="15.75" customHeight="1" x14ac:dyDescent="0.35">
      <c r="A1289" s="1"/>
      <c r="B1289" s="6" t="s">
        <v>27</v>
      </c>
      <c r="C1289" s="6">
        <v>1128299</v>
      </c>
      <c r="D1289" s="7">
        <v>44479</v>
      </c>
      <c r="E1289" s="6" t="s">
        <v>28</v>
      </c>
      <c r="F1289" s="6" t="s">
        <v>61</v>
      </c>
      <c r="G1289" s="6" t="s">
        <v>62</v>
      </c>
      <c r="H1289" s="6" t="s">
        <v>22</v>
      </c>
      <c r="I1289" s="8">
        <v>0.70000000000000007</v>
      </c>
      <c r="J1289" s="9">
        <v>3000</v>
      </c>
      <c r="K1289" s="10">
        <f t="shared" si="10"/>
        <v>2100</v>
      </c>
      <c r="L1289" s="10">
        <f t="shared" si="11"/>
        <v>840</v>
      </c>
      <c r="M1289" s="11">
        <v>0.4</v>
      </c>
      <c r="O1289" s="16"/>
      <c r="P1289" s="17"/>
      <c r="Q1289" s="12"/>
      <c r="R1289" s="13"/>
    </row>
    <row r="1290" spans="1:18" ht="15.75" customHeight="1" x14ac:dyDescent="0.35">
      <c r="A1290" s="1"/>
      <c r="B1290" s="6" t="s">
        <v>27</v>
      </c>
      <c r="C1290" s="6">
        <v>1128299</v>
      </c>
      <c r="D1290" s="7">
        <v>44510</v>
      </c>
      <c r="E1290" s="6" t="s">
        <v>28</v>
      </c>
      <c r="F1290" s="6" t="s">
        <v>61</v>
      </c>
      <c r="G1290" s="6" t="s">
        <v>62</v>
      </c>
      <c r="H1290" s="6" t="s">
        <v>17</v>
      </c>
      <c r="I1290" s="8">
        <v>0.55000000000000004</v>
      </c>
      <c r="J1290" s="9">
        <v>5250</v>
      </c>
      <c r="K1290" s="10">
        <f t="shared" si="10"/>
        <v>2887.5000000000005</v>
      </c>
      <c r="L1290" s="10">
        <f t="shared" si="11"/>
        <v>721.87500000000011</v>
      </c>
      <c r="M1290" s="11">
        <v>0.25</v>
      </c>
      <c r="O1290" s="16"/>
      <c r="P1290" s="17"/>
      <c r="Q1290" s="12"/>
      <c r="R1290" s="13"/>
    </row>
    <row r="1291" spans="1:18" ht="15.75" customHeight="1" x14ac:dyDescent="0.35">
      <c r="A1291" s="1"/>
      <c r="B1291" s="6" t="s">
        <v>27</v>
      </c>
      <c r="C1291" s="6">
        <v>1128299</v>
      </c>
      <c r="D1291" s="7">
        <v>44510</v>
      </c>
      <c r="E1291" s="6" t="s">
        <v>28</v>
      </c>
      <c r="F1291" s="6" t="s">
        <v>61</v>
      </c>
      <c r="G1291" s="6" t="s">
        <v>62</v>
      </c>
      <c r="H1291" s="6" t="s">
        <v>18</v>
      </c>
      <c r="I1291" s="8">
        <v>0.60000000000000009</v>
      </c>
      <c r="J1291" s="9">
        <v>6000</v>
      </c>
      <c r="K1291" s="10">
        <f t="shared" si="10"/>
        <v>3600.0000000000005</v>
      </c>
      <c r="L1291" s="10">
        <f t="shared" si="11"/>
        <v>720.00000000000011</v>
      </c>
      <c r="M1291" s="11">
        <v>0.2</v>
      </c>
      <c r="O1291" s="16"/>
      <c r="P1291" s="17"/>
      <c r="Q1291" s="12"/>
      <c r="R1291" s="13"/>
    </row>
    <row r="1292" spans="1:18" ht="15.75" customHeight="1" x14ac:dyDescent="0.35">
      <c r="A1292" s="1"/>
      <c r="B1292" s="6" t="s">
        <v>27</v>
      </c>
      <c r="C1292" s="6">
        <v>1128299</v>
      </c>
      <c r="D1292" s="7">
        <v>44510</v>
      </c>
      <c r="E1292" s="6" t="s">
        <v>28</v>
      </c>
      <c r="F1292" s="6" t="s">
        <v>61</v>
      </c>
      <c r="G1292" s="6" t="s">
        <v>62</v>
      </c>
      <c r="H1292" s="6" t="s">
        <v>19</v>
      </c>
      <c r="I1292" s="8">
        <v>0.55000000000000004</v>
      </c>
      <c r="J1292" s="9">
        <v>4250</v>
      </c>
      <c r="K1292" s="10">
        <f t="shared" si="10"/>
        <v>2337.5</v>
      </c>
      <c r="L1292" s="10">
        <f t="shared" si="11"/>
        <v>584.375</v>
      </c>
      <c r="M1292" s="11">
        <v>0.25</v>
      </c>
      <c r="O1292" s="16"/>
      <c r="P1292" s="17"/>
      <c r="Q1292" s="12"/>
      <c r="R1292" s="13"/>
    </row>
    <row r="1293" spans="1:18" ht="15.75" customHeight="1" x14ac:dyDescent="0.35">
      <c r="A1293" s="1"/>
      <c r="B1293" s="6" t="s">
        <v>27</v>
      </c>
      <c r="C1293" s="6">
        <v>1128299</v>
      </c>
      <c r="D1293" s="7">
        <v>44510</v>
      </c>
      <c r="E1293" s="6" t="s">
        <v>28</v>
      </c>
      <c r="F1293" s="6" t="s">
        <v>61</v>
      </c>
      <c r="G1293" s="6" t="s">
        <v>62</v>
      </c>
      <c r="H1293" s="6" t="s">
        <v>20</v>
      </c>
      <c r="I1293" s="8">
        <v>0.65000000000000013</v>
      </c>
      <c r="J1293" s="9">
        <v>4000</v>
      </c>
      <c r="K1293" s="10">
        <f t="shared" si="10"/>
        <v>2600.0000000000005</v>
      </c>
      <c r="L1293" s="10">
        <f t="shared" si="11"/>
        <v>650.00000000000011</v>
      </c>
      <c r="M1293" s="11">
        <v>0.25</v>
      </c>
      <c r="O1293" s="16"/>
      <c r="P1293" s="17"/>
      <c r="Q1293" s="12"/>
      <c r="R1293" s="13"/>
    </row>
    <row r="1294" spans="1:18" ht="15.75" customHeight="1" x14ac:dyDescent="0.35">
      <c r="A1294" s="1"/>
      <c r="B1294" s="6" t="s">
        <v>27</v>
      </c>
      <c r="C1294" s="6">
        <v>1128299</v>
      </c>
      <c r="D1294" s="7">
        <v>44510</v>
      </c>
      <c r="E1294" s="6" t="s">
        <v>28</v>
      </c>
      <c r="F1294" s="6" t="s">
        <v>61</v>
      </c>
      <c r="G1294" s="6" t="s">
        <v>62</v>
      </c>
      <c r="H1294" s="6" t="s">
        <v>21</v>
      </c>
      <c r="I1294" s="8">
        <v>0.85000000000000009</v>
      </c>
      <c r="J1294" s="9">
        <v>3750</v>
      </c>
      <c r="K1294" s="10">
        <f t="shared" si="10"/>
        <v>3187.5000000000005</v>
      </c>
      <c r="L1294" s="10">
        <f t="shared" si="11"/>
        <v>478.12500000000006</v>
      </c>
      <c r="M1294" s="11">
        <v>0.15</v>
      </c>
      <c r="O1294" s="16"/>
      <c r="P1294" s="17"/>
      <c r="Q1294" s="12"/>
      <c r="R1294" s="13"/>
    </row>
    <row r="1295" spans="1:18" ht="15.75" customHeight="1" x14ac:dyDescent="0.35">
      <c r="A1295" s="1"/>
      <c r="B1295" s="6" t="s">
        <v>27</v>
      </c>
      <c r="C1295" s="6">
        <v>1128299</v>
      </c>
      <c r="D1295" s="7">
        <v>44510</v>
      </c>
      <c r="E1295" s="6" t="s">
        <v>28</v>
      </c>
      <c r="F1295" s="6" t="s">
        <v>61</v>
      </c>
      <c r="G1295" s="6" t="s">
        <v>62</v>
      </c>
      <c r="H1295" s="6" t="s">
        <v>22</v>
      </c>
      <c r="I1295" s="8">
        <v>0.90000000000000013</v>
      </c>
      <c r="J1295" s="9">
        <v>5000</v>
      </c>
      <c r="K1295" s="10">
        <f t="shared" si="10"/>
        <v>4500.0000000000009</v>
      </c>
      <c r="L1295" s="10">
        <f t="shared" si="11"/>
        <v>1800.0000000000005</v>
      </c>
      <c r="M1295" s="11">
        <v>0.4</v>
      </c>
      <c r="O1295" s="16"/>
      <c r="P1295" s="17"/>
      <c r="Q1295" s="12"/>
      <c r="R1295" s="13"/>
    </row>
    <row r="1296" spans="1:18" ht="15.75" customHeight="1" x14ac:dyDescent="0.35">
      <c r="A1296" s="1"/>
      <c r="B1296" s="6" t="s">
        <v>27</v>
      </c>
      <c r="C1296" s="6">
        <v>1128299</v>
      </c>
      <c r="D1296" s="7">
        <v>44539</v>
      </c>
      <c r="E1296" s="6" t="s">
        <v>28</v>
      </c>
      <c r="F1296" s="6" t="s">
        <v>61</v>
      </c>
      <c r="G1296" s="6" t="s">
        <v>62</v>
      </c>
      <c r="H1296" s="6" t="s">
        <v>17</v>
      </c>
      <c r="I1296" s="8">
        <v>0.75000000000000011</v>
      </c>
      <c r="J1296" s="9">
        <v>7000</v>
      </c>
      <c r="K1296" s="10">
        <f t="shared" si="10"/>
        <v>5250.0000000000009</v>
      </c>
      <c r="L1296" s="10">
        <f t="shared" si="11"/>
        <v>1312.5000000000002</v>
      </c>
      <c r="M1296" s="11">
        <v>0.25</v>
      </c>
      <c r="O1296" s="16"/>
      <c r="P1296" s="17"/>
      <c r="Q1296" s="12"/>
      <c r="R1296" s="13"/>
    </row>
    <row r="1297" spans="1:18" ht="15.75" customHeight="1" x14ac:dyDescent="0.35">
      <c r="A1297" s="1"/>
      <c r="B1297" s="6" t="s">
        <v>27</v>
      </c>
      <c r="C1297" s="6">
        <v>1128299</v>
      </c>
      <c r="D1297" s="7">
        <v>44539</v>
      </c>
      <c r="E1297" s="6" t="s">
        <v>28</v>
      </c>
      <c r="F1297" s="6" t="s">
        <v>61</v>
      </c>
      <c r="G1297" s="6" t="s">
        <v>62</v>
      </c>
      <c r="H1297" s="6" t="s">
        <v>18</v>
      </c>
      <c r="I1297" s="8">
        <v>0.8500000000000002</v>
      </c>
      <c r="J1297" s="9">
        <v>7000</v>
      </c>
      <c r="K1297" s="10">
        <f t="shared" si="10"/>
        <v>5950.0000000000018</v>
      </c>
      <c r="L1297" s="10">
        <f t="shared" si="11"/>
        <v>1190.0000000000005</v>
      </c>
      <c r="M1297" s="11">
        <v>0.2</v>
      </c>
      <c r="O1297" s="16"/>
      <c r="P1297" s="17"/>
      <c r="Q1297" s="12"/>
      <c r="R1297" s="13"/>
    </row>
    <row r="1298" spans="1:18" ht="15.75" customHeight="1" x14ac:dyDescent="0.35">
      <c r="A1298" s="1"/>
      <c r="B1298" s="6" t="s">
        <v>27</v>
      </c>
      <c r="C1298" s="6">
        <v>1128299</v>
      </c>
      <c r="D1298" s="7">
        <v>44539</v>
      </c>
      <c r="E1298" s="6" t="s">
        <v>28</v>
      </c>
      <c r="F1298" s="6" t="s">
        <v>61</v>
      </c>
      <c r="G1298" s="6" t="s">
        <v>62</v>
      </c>
      <c r="H1298" s="6" t="s">
        <v>19</v>
      </c>
      <c r="I1298" s="8">
        <v>0.80000000000000016</v>
      </c>
      <c r="J1298" s="9">
        <v>5000</v>
      </c>
      <c r="K1298" s="10">
        <f t="shared" si="10"/>
        <v>4000.0000000000009</v>
      </c>
      <c r="L1298" s="10">
        <f t="shared" si="11"/>
        <v>1000.0000000000002</v>
      </c>
      <c r="M1298" s="11">
        <v>0.25</v>
      </c>
      <c r="O1298" s="16"/>
      <c r="P1298" s="17"/>
      <c r="Q1298" s="12"/>
      <c r="R1298" s="13"/>
    </row>
    <row r="1299" spans="1:18" ht="15.75" customHeight="1" x14ac:dyDescent="0.35">
      <c r="A1299" s="1"/>
      <c r="B1299" s="6" t="s">
        <v>27</v>
      </c>
      <c r="C1299" s="6">
        <v>1128299</v>
      </c>
      <c r="D1299" s="7">
        <v>44539</v>
      </c>
      <c r="E1299" s="6" t="s">
        <v>28</v>
      </c>
      <c r="F1299" s="6" t="s">
        <v>61</v>
      </c>
      <c r="G1299" s="6" t="s">
        <v>62</v>
      </c>
      <c r="H1299" s="6" t="s">
        <v>20</v>
      </c>
      <c r="I1299" s="8">
        <v>0.80000000000000016</v>
      </c>
      <c r="J1299" s="9">
        <v>5000</v>
      </c>
      <c r="K1299" s="10">
        <f t="shared" si="10"/>
        <v>4000.0000000000009</v>
      </c>
      <c r="L1299" s="10">
        <f t="shared" si="11"/>
        <v>1000.0000000000002</v>
      </c>
      <c r="M1299" s="11">
        <v>0.25</v>
      </c>
      <c r="O1299" s="16"/>
      <c r="P1299" s="17"/>
      <c r="Q1299" s="12"/>
      <c r="R1299" s="13"/>
    </row>
    <row r="1300" spans="1:18" ht="15.75" customHeight="1" x14ac:dyDescent="0.35">
      <c r="A1300" s="1"/>
      <c r="B1300" s="6" t="s">
        <v>27</v>
      </c>
      <c r="C1300" s="6">
        <v>1128299</v>
      </c>
      <c r="D1300" s="7">
        <v>44539</v>
      </c>
      <c r="E1300" s="6" t="s">
        <v>28</v>
      </c>
      <c r="F1300" s="6" t="s">
        <v>61</v>
      </c>
      <c r="G1300" s="6" t="s">
        <v>62</v>
      </c>
      <c r="H1300" s="6" t="s">
        <v>21</v>
      </c>
      <c r="I1300" s="8">
        <v>0.90000000000000013</v>
      </c>
      <c r="J1300" s="9">
        <v>4250</v>
      </c>
      <c r="K1300" s="10">
        <f t="shared" si="10"/>
        <v>3825.0000000000005</v>
      </c>
      <c r="L1300" s="10">
        <f t="shared" si="11"/>
        <v>573.75</v>
      </c>
      <c r="M1300" s="11">
        <v>0.15</v>
      </c>
      <c r="O1300" s="16"/>
      <c r="P1300" s="17"/>
      <c r="Q1300" s="12"/>
      <c r="R1300" s="13"/>
    </row>
    <row r="1301" spans="1:18" ht="15.75" customHeight="1" x14ac:dyDescent="0.35">
      <c r="A1301" s="1"/>
      <c r="B1301" s="6" t="s">
        <v>27</v>
      </c>
      <c r="C1301" s="6">
        <v>1128299</v>
      </c>
      <c r="D1301" s="7">
        <v>44539</v>
      </c>
      <c r="E1301" s="6" t="s">
        <v>28</v>
      </c>
      <c r="F1301" s="6" t="s">
        <v>61</v>
      </c>
      <c r="G1301" s="6" t="s">
        <v>62</v>
      </c>
      <c r="H1301" s="6" t="s">
        <v>22</v>
      </c>
      <c r="I1301" s="8">
        <v>0.95000000000000018</v>
      </c>
      <c r="J1301" s="9">
        <v>5250</v>
      </c>
      <c r="K1301" s="10">
        <f t="shared" si="10"/>
        <v>4987.5000000000009</v>
      </c>
      <c r="L1301" s="10">
        <f t="shared" si="11"/>
        <v>1995.0000000000005</v>
      </c>
      <c r="M1301" s="11">
        <v>0.4</v>
      </c>
      <c r="O1301" s="16"/>
      <c r="P1301" s="17"/>
      <c r="Q1301" s="12"/>
      <c r="R1301" s="13"/>
    </row>
    <row r="1302" spans="1:18" ht="15.75" customHeight="1" x14ac:dyDescent="0.35">
      <c r="A1302" s="1" t="s">
        <v>39</v>
      </c>
      <c r="B1302" s="6" t="s">
        <v>27</v>
      </c>
      <c r="C1302" s="6">
        <v>1128299</v>
      </c>
      <c r="D1302" s="7">
        <v>44213</v>
      </c>
      <c r="E1302" s="6" t="s">
        <v>28</v>
      </c>
      <c r="F1302" s="6" t="s">
        <v>63</v>
      </c>
      <c r="G1302" s="6" t="s">
        <v>64</v>
      </c>
      <c r="H1302" s="6" t="s">
        <v>17</v>
      </c>
      <c r="I1302" s="8">
        <v>0.4</v>
      </c>
      <c r="J1302" s="9">
        <v>4250</v>
      </c>
      <c r="K1302" s="10">
        <f t="shared" si="10"/>
        <v>1700</v>
      </c>
      <c r="L1302" s="10">
        <f t="shared" si="11"/>
        <v>510</v>
      </c>
      <c r="M1302" s="11">
        <v>0.3</v>
      </c>
      <c r="O1302" s="16"/>
      <c r="P1302" s="17">
        <f>Data!$I1302+0.05</f>
        <v>0.45</v>
      </c>
      <c r="Q1302" s="12">
        <f>Data!$J1302+500</f>
        <v>4750</v>
      </c>
      <c r="R1302" s="13">
        <f>Data!$M1302+5%</f>
        <v>0.35</v>
      </c>
    </row>
    <row r="1303" spans="1:18" ht="15.75" customHeight="1" x14ac:dyDescent="0.35">
      <c r="A1303" s="1"/>
      <c r="B1303" s="6" t="s">
        <v>27</v>
      </c>
      <c r="C1303" s="6">
        <v>1128299</v>
      </c>
      <c r="D1303" s="7">
        <v>44213</v>
      </c>
      <c r="E1303" s="6" t="s">
        <v>28</v>
      </c>
      <c r="F1303" s="6" t="s">
        <v>63</v>
      </c>
      <c r="G1303" s="6" t="s">
        <v>64</v>
      </c>
      <c r="H1303" s="6" t="s">
        <v>18</v>
      </c>
      <c r="I1303" s="8">
        <v>0.5</v>
      </c>
      <c r="J1303" s="9">
        <v>4250</v>
      </c>
      <c r="K1303" s="10">
        <f t="shared" si="10"/>
        <v>2125</v>
      </c>
      <c r="L1303" s="10">
        <f t="shared" si="11"/>
        <v>531.25</v>
      </c>
      <c r="M1303" s="11">
        <v>0.25</v>
      </c>
      <c r="O1303" s="16"/>
      <c r="P1303" s="17">
        <f>Data!$I1303+0.05</f>
        <v>0.55000000000000004</v>
      </c>
      <c r="Q1303" s="12">
        <f>Data!$J1303+500</f>
        <v>4750</v>
      </c>
      <c r="R1303" s="13">
        <f>Data!$M1303+5%</f>
        <v>0.3</v>
      </c>
    </row>
    <row r="1304" spans="1:18" ht="15.75" customHeight="1" x14ac:dyDescent="0.35">
      <c r="A1304" s="1"/>
      <c r="B1304" s="6" t="s">
        <v>27</v>
      </c>
      <c r="C1304" s="6">
        <v>1128299</v>
      </c>
      <c r="D1304" s="7">
        <v>44213</v>
      </c>
      <c r="E1304" s="6" t="s">
        <v>28</v>
      </c>
      <c r="F1304" s="6" t="s">
        <v>63</v>
      </c>
      <c r="G1304" s="6" t="s">
        <v>64</v>
      </c>
      <c r="H1304" s="6" t="s">
        <v>19</v>
      </c>
      <c r="I1304" s="8">
        <v>0.5</v>
      </c>
      <c r="J1304" s="9">
        <v>4250</v>
      </c>
      <c r="K1304" s="10">
        <f t="shared" si="10"/>
        <v>2125</v>
      </c>
      <c r="L1304" s="10">
        <f t="shared" si="11"/>
        <v>637.5</v>
      </c>
      <c r="M1304" s="11">
        <v>0.3</v>
      </c>
      <c r="O1304" s="16"/>
      <c r="P1304" s="17">
        <f>Data!$I1304+0.05</f>
        <v>0.55000000000000004</v>
      </c>
      <c r="Q1304" s="12">
        <f>Data!$J1304+500</f>
        <v>4750</v>
      </c>
      <c r="R1304" s="13">
        <f>Data!$M1304+5%</f>
        <v>0.35</v>
      </c>
    </row>
    <row r="1305" spans="1:18" ht="15.75" customHeight="1" x14ac:dyDescent="0.35">
      <c r="A1305" s="1"/>
      <c r="B1305" s="6" t="s">
        <v>27</v>
      </c>
      <c r="C1305" s="6">
        <v>1128299</v>
      </c>
      <c r="D1305" s="7">
        <v>44213</v>
      </c>
      <c r="E1305" s="6" t="s">
        <v>28</v>
      </c>
      <c r="F1305" s="6" t="s">
        <v>63</v>
      </c>
      <c r="G1305" s="6" t="s">
        <v>64</v>
      </c>
      <c r="H1305" s="6" t="s">
        <v>20</v>
      </c>
      <c r="I1305" s="8">
        <v>0.5</v>
      </c>
      <c r="J1305" s="9">
        <v>2750</v>
      </c>
      <c r="K1305" s="10">
        <f t="shared" si="10"/>
        <v>1375</v>
      </c>
      <c r="L1305" s="10">
        <f t="shared" si="11"/>
        <v>412.5</v>
      </c>
      <c r="M1305" s="11">
        <v>0.3</v>
      </c>
      <c r="O1305" s="16"/>
      <c r="P1305" s="17">
        <f>Data!$I1305+0.05</f>
        <v>0.55000000000000004</v>
      </c>
      <c r="Q1305" s="12">
        <f>Data!$J1305+500</f>
        <v>3250</v>
      </c>
      <c r="R1305" s="13">
        <f>Data!$M1305+5%</f>
        <v>0.35</v>
      </c>
    </row>
    <row r="1306" spans="1:18" ht="15.75" customHeight="1" x14ac:dyDescent="0.35">
      <c r="A1306" s="1"/>
      <c r="B1306" s="6" t="s">
        <v>27</v>
      </c>
      <c r="C1306" s="6">
        <v>1128299</v>
      </c>
      <c r="D1306" s="7">
        <v>44213</v>
      </c>
      <c r="E1306" s="6" t="s">
        <v>28</v>
      </c>
      <c r="F1306" s="6" t="s">
        <v>63</v>
      </c>
      <c r="G1306" s="6" t="s">
        <v>64</v>
      </c>
      <c r="H1306" s="6" t="s">
        <v>21</v>
      </c>
      <c r="I1306" s="8">
        <v>0.55000000000000004</v>
      </c>
      <c r="J1306" s="9">
        <v>2250</v>
      </c>
      <c r="K1306" s="10">
        <f t="shared" si="10"/>
        <v>1237.5</v>
      </c>
      <c r="L1306" s="10">
        <f t="shared" si="11"/>
        <v>247.5</v>
      </c>
      <c r="M1306" s="11">
        <v>0.2</v>
      </c>
      <c r="O1306" s="16"/>
      <c r="P1306" s="17">
        <f>Data!$I1306+0.05</f>
        <v>0.60000000000000009</v>
      </c>
      <c r="Q1306" s="12">
        <f>Data!$J1306+500</f>
        <v>2750</v>
      </c>
      <c r="R1306" s="13">
        <f>Data!$M1306+5%</f>
        <v>0.25</v>
      </c>
    </row>
    <row r="1307" spans="1:18" ht="15.75" customHeight="1" x14ac:dyDescent="0.35">
      <c r="A1307" s="1"/>
      <c r="B1307" s="6" t="s">
        <v>27</v>
      </c>
      <c r="C1307" s="6">
        <v>1128299</v>
      </c>
      <c r="D1307" s="7">
        <v>44213</v>
      </c>
      <c r="E1307" s="6" t="s">
        <v>28</v>
      </c>
      <c r="F1307" s="6" t="s">
        <v>63</v>
      </c>
      <c r="G1307" s="6" t="s">
        <v>64</v>
      </c>
      <c r="H1307" s="6" t="s">
        <v>22</v>
      </c>
      <c r="I1307" s="8">
        <v>0.5</v>
      </c>
      <c r="J1307" s="9">
        <v>4750</v>
      </c>
      <c r="K1307" s="10">
        <f t="shared" si="10"/>
        <v>2375</v>
      </c>
      <c r="L1307" s="10">
        <f t="shared" si="11"/>
        <v>1068.75</v>
      </c>
      <c r="M1307" s="11">
        <v>0.45</v>
      </c>
      <c r="O1307" s="16"/>
      <c r="P1307" s="17">
        <f>Data!$I1307+0.05</f>
        <v>0.55000000000000004</v>
      </c>
      <c r="Q1307" s="12">
        <f>Data!$J1307+500</f>
        <v>5250</v>
      </c>
      <c r="R1307" s="13">
        <f>Data!$M1307+5%</f>
        <v>0.5</v>
      </c>
    </row>
    <row r="1308" spans="1:18" ht="15.75" customHeight="1" x14ac:dyDescent="0.35">
      <c r="A1308" s="1"/>
      <c r="B1308" s="6" t="s">
        <v>27</v>
      </c>
      <c r="C1308" s="6">
        <v>1128299</v>
      </c>
      <c r="D1308" s="7">
        <v>44244</v>
      </c>
      <c r="E1308" s="6" t="s">
        <v>28</v>
      </c>
      <c r="F1308" s="6" t="s">
        <v>63</v>
      </c>
      <c r="G1308" s="6" t="s">
        <v>64</v>
      </c>
      <c r="H1308" s="6" t="s">
        <v>17</v>
      </c>
      <c r="I1308" s="8">
        <v>0.4</v>
      </c>
      <c r="J1308" s="9">
        <v>5250</v>
      </c>
      <c r="K1308" s="10">
        <f t="shared" si="10"/>
        <v>2100</v>
      </c>
      <c r="L1308" s="10">
        <f t="shared" si="11"/>
        <v>630</v>
      </c>
      <c r="M1308" s="11">
        <v>0.3</v>
      </c>
      <c r="O1308" s="16"/>
      <c r="P1308" s="17">
        <f>Data!$I1308+0.05</f>
        <v>0.45</v>
      </c>
      <c r="Q1308" s="12">
        <f>Data!$J1308+500</f>
        <v>5750</v>
      </c>
      <c r="R1308" s="13">
        <f>Data!$M1308+5%</f>
        <v>0.35</v>
      </c>
    </row>
    <row r="1309" spans="1:18" ht="15.75" customHeight="1" x14ac:dyDescent="0.35">
      <c r="A1309" s="1"/>
      <c r="B1309" s="6" t="s">
        <v>27</v>
      </c>
      <c r="C1309" s="6">
        <v>1128299</v>
      </c>
      <c r="D1309" s="7">
        <v>44244</v>
      </c>
      <c r="E1309" s="6" t="s">
        <v>28</v>
      </c>
      <c r="F1309" s="6" t="s">
        <v>63</v>
      </c>
      <c r="G1309" s="6" t="s">
        <v>64</v>
      </c>
      <c r="H1309" s="6" t="s">
        <v>18</v>
      </c>
      <c r="I1309" s="8">
        <v>0.5</v>
      </c>
      <c r="J1309" s="9">
        <v>4250</v>
      </c>
      <c r="K1309" s="10">
        <f t="shared" si="10"/>
        <v>2125</v>
      </c>
      <c r="L1309" s="10">
        <f t="shared" si="11"/>
        <v>531.25</v>
      </c>
      <c r="M1309" s="11">
        <v>0.25</v>
      </c>
      <c r="O1309" s="16"/>
      <c r="P1309" s="17">
        <f>Data!$I1309+0.05</f>
        <v>0.55000000000000004</v>
      </c>
      <c r="Q1309" s="12">
        <f>Data!$J1309+500</f>
        <v>4750</v>
      </c>
      <c r="R1309" s="13">
        <f>Data!$M1309+5%</f>
        <v>0.3</v>
      </c>
    </row>
    <row r="1310" spans="1:18" ht="15.75" customHeight="1" x14ac:dyDescent="0.35">
      <c r="A1310" s="1"/>
      <c r="B1310" s="6" t="s">
        <v>27</v>
      </c>
      <c r="C1310" s="6">
        <v>1128299</v>
      </c>
      <c r="D1310" s="7">
        <v>44244</v>
      </c>
      <c r="E1310" s="6" t="s">
        <v>28</v>
      </c>
      <c r="F1310" s="6" t="s">
        <v>63</v>
      </c>
      <c r="G1310" s="6" t="s">
        <v>64</v>
      </c>
      <c r="H1310" s="6" t="s">
        <v>19</v>
      </c>
      <c r="I1310" s="8">
        <v>0.5</v>
      </c>
      <c r="J1310" s="9">
        <v>4250</v>
      </c>
      <c r="K1310" s="10">
        <f t="shared" si="10"/>
        <v>2125</v>
      </c>
      <c r="L1310" s="10">
        <f t="shared" si="11"/>
        <v>637.5</v>
      </c>
      <c r="M1310" s="11">
        <v>0.3</v>
      </c>
      <c r="O1310" s="16"/>
      <c r="P1310" s="17">
        <f>Data!$I1310+0.05</f>
        <v>0.55000000000000004</v>
      </c>
      <c r="Q1310" s="12">
        <f>Data!$J1310+500</f>
        <v>4750</v>
      </c>
      <c r="R1310" s="13">
        <f>Data!$M1310+5%</f>
        <v>0.35</v>
      </c>
    </row>
    <row r="1311" spans="1:18" ht="15.75" customHeight="1" x14ac:dyDescent="0.35">
      <c r="A1311" s="1"/>
      <c r="B1311" s="6" t="s">
        <v>27</v>
      </c>
      <c r="C1311" s="6">
        <v>1128299</v>
      </c>
      <c r="D1311" s="7">
        <v>44244</v>
      </c>
      <c r="E1311" s="6" t="s">
        <v>28</v>
      </c>
      <c r="F1311" s="6" t="s">
        <v>63</v>
      </c>
      <c r="G1311" s="6" t="s">
        <v>64</v>
      </c>
      <c r="H1311" s="6" t="s">
        <v>20</v>
      </c>
      <c r="I1311" s="8">
        <v>0.5</v>
      </c>
      <c r="J1311" s="9">
        <v>2750</v>
      </c>
      <c r="K1311" s="10">
        <f t="shared" si="10"/>
        <v>1375</v>
      </c>
      <c r="L1311" s="10">
        <f t="shared" si="11"/>
        <v>412.5</v>
      </c>
      <c r="M1311" s="11">
        <v>0.3</v>
      </c>
      <c r="O1311" s="16"/>
      <c r="P1311" s="17">
        <f>Data!$I1311+0.05</f>
        <v>0.55000000000000004</v>
      </c>
      <c r="Q1311" s="12">
        <f>Data!$J1311+500</f>
        <v>3250</v>
      </c>
      <c r="R1311" s="13">
        <f>Data!$M1311+5%</f>
        <v>0.35</v>
      </c>
    </row>
    <row r="1312" spans="1:18" ht="15.75" customHeight="1" x14ac:dyDescent="0.35">
      <c r="A1312" s="1"/>
      <c r="B1312" s="6" t="s">
        <v>27</v>
      </c>
      <c r="C1312" s="6">
        <v>1128299</v>
      </c>
      <c r="D1312" s="7">
        <v>44244</v>
      </c>
      <c r="E1312" s="6" t="s">
        <v>28</v>
      </c>
      <c r="F1312" s="6" t="s">
        <v>63</v>
      </c>
      <c r="G1312" s="6" t="s">
        <v>64</v>
      </c>
      <c r="H1312" s="6" t="s">
        <v>21</v>
      </c>
      <c r="I1312" s="8">
        <v>0.55000000000000004</v>
      </c>
      <c r="J1312" s="9">
        <v>2000</v>
      </c>
      <c r="K1312" s="10">
        <f t="shared" si="10"/>
        <v>1100</v>
      </c>
      <c r="L1312" s="10">
        <f t="shared" si="11"/>
        <v>220</v>
      </c>
      <c r="M1312" s="11">
        <v>0.2</v>
      </c>
      <c r="O1312" s="16"/>
      <c r="P1312" s="17">
        <f>Data!$I1312+0.05</f>
        <v>0.60000000000000009</v>
      </c>
      <c r="Q1312" s="12">
        <f>Data!$J1312+500</f>
        <v>2500</v>
      </c>
      <c r="R1312" s="13">
        <f>Data!$M1312+5%</f>
        <v>0.25</v>
      </c>
    </row>
    <row r="1313" spans="1:18" ht="15.75" customHeight="1" x14ac:dyDescent="0.35">
      <c r="A1313" s="1"/>
      <c r="B1313" s="6" t="s">
        <v>27</v>
      </c>
      <c r="C1313" s="6">
        <v>1128299</v>
      </c>
      <c r="D1313" s="7">
        <v>44244</v>
      </c>
      <c r="E1313" s="6" t="s">
        <v>28</v>
      </c>
      <c r="F1313" s="6" t="s">
        <v>63</v>
      </c>
      <c r="G1313" s="6" t="s">
        <v>64</v>
      </c>
      <c r="H1313" s="6" t="s">
        <v>22</v>
      </c>
      <c r="I1313" s="8">
        <v>0.5</v>
      </c>
      <c r="J1313" s="9">
        <v>4000</v>
      </c>
      <c r="K1313" s="10">
        <f t="shared" si="10"/>
        <v>2000</v>
      </c>
      <c r="L1313" s="10">
        <f t="shared" si="11"/>
        <v>900</v>
      </c>
      <c r="M1313" s="11">
        <v>0.45</v>
      </c>
      <c r="O1313" s="16"/>
      <c r="P1313" s="17">
        <f>Data!$I1313+0.05</f>
        <v>0.55000000000000004</v>
      </c>
      <c r="Q1313" s="12">
        <f>Data!$J1313+500</f>
        <v>4500</v>
      </c>
      <c r="R1313" s="13">
        <f>Data!$M1313+5%</f>
        <v>0.5</v>
      </c>
    </row>
    <row r="1314" spans="1:18" ht="15.75" customHeight="1" x14ac:dyDescent="0.35">
      <c r="A1314" s="1"/>
      <c r="B1314" s="6" t="s">
        <v>27</v>
      </c>
      <c r="C1314" s="6">
        <v>1128299</v>
      </c>
      <c r="D1314" s="7">
        <v>44271</v>
      </c>
      <c r="E1314" s="6" t="s">
        <v>28</v>
      </c>
      <c r="F1314" s="6" t="s">
        <v>63</v>
      </c>
      <c r="G1314" s="6" t="s">
        <v>64</v>
      </c>
      <c r="H1314" s="6" t="s">
        <v>17</v>
      </c>
      <c r="I1314" s="8">
        <v>0.5</v>
      </c>
      <c r="J1314" s="9">
        <v>5500</v>
      </c>
      <c r="K1314" s="10">
        <f t="shared" si="10"/>
        <v>2750</v>
      </c>
      <c r="L1314" s="10">
        <f t="shared" si="11"/>
        <v>825</v>
      </c>
      <c r="M1314" s="11">
        <v>0.3</v>
      </c>
      <c r="O1314" s="16"/>
      <c r="P1314" s="17">
        <f>Data!$I1314+0.05</f>
        <v>0.55000000000000004</v>
      </c>
      <c r="Q1314" s="12">
        <f>Data!$J1314+500</f>
        <v>6000</v>
      </c>
      <c r="R1314" s="13">
        <f>Data!$M1314+5%</f>
        <v>0.35</v>
      </c>
    </row>
    <row r="1315" spans="1:18" ht="15.75" customHeight="1" x14ac:dyDescent="0.35">
      <c r="A1315" s="1"/>
      <c r="B1315" s="6" t="s">
        <v>27</v>
      </c>
      <c r="C1315" s="6">
        <v>1128299</v>
      </c>
      <c r="D1315" s="7">
        <v>44271</v>
      </c>
      <c r="E1315" s="6" t="s">
        <v>28</v>
      </c>
      <c r="F1315" s="6" t="s">
        <v>63</v>
      </c>
      <c r="G1315" s="6" t="s">
        <v>64</v>
      </c>
      <c r="H1315" s="6" t="s">
        <v>18</v>
      </c>
      <c r="I1315" s="8">
        <v>0.6</v>
      </c>
      <c r="J1315" s="9">
        <v>4000</v>
      </c>
      <c r="K1315" s="10">
        <f t="shared" si="10"/>
        <v>2400</v>
      </c>
      <c r="L1315" s="10">
        <f t="shared" si="11"/>
        <v>600</v>
      </c>
      <c r="M1315" s="11">
        <v>0.25</v>
      </c>
      <c r="O1315" s="16"/>
      <c r="P1315" s="17">
        <f>Data!$I1315+0.05</f>
        <v>0.65</v>
      </c>
      <c r="Q1315" s="12">
        <f>Data!$J1315+500</f>
        <v>4500</v>
      </c>
      <c r="R1315" s="13">
        <f>Data!$M1315+5%</f>
        <v>0.3</v>
      </c>
    </row>
    <row r="1316" spans="1:18" ht="15.75" customHeight="1" x14ac:dyDescent="0.35">
      <c r="A1316" s="1"/>
      <c r="B1316" s="6" t="s">
        <v>27</v>
      </c>
      <c r="C1316" s="6">
        <v>1128299</v>
      </c>
      <c r="D1316" s="7">
        <v>44271</v>
      </c>
      <c r="E1316" s="6" t="s">
        <v>28</v>
      </c>
      <c r="F1316" s="6" t="s">
        <v>63</v>
      </c>
      <c r="G1316" s="6" t="s">
        <v>64</v>
      </c>
      <c r="H1316" s="6" t="s">
        <v>19</v>
      </c>
      <c r="I1316" s="8">
        <v>0.64999999999999991</v>
      </c>
      <c r="J1316" s="9">
        <v>4250</v>
      </c>
      <c r="K1316" s="10">
        <f t="shared" si="10"/>
        <v>2762.4999999999995</v>
      </c>
      <c r="L1316" s="10">
        <f t="shared" si="11"/>
        <v>828.74999999999989</v>
      </c>
      <c r="M1316" s="11">
        <v>0.3</v>
      </c>
      <c r="O1316" s="16"/>
      <c r="P1316" s="17">
        <f>Data!$I1316+0.05</f>
        <v>0.7</v>
      </c>
      <c r="Q1316" s="12">
        <f>Data!$J1316+500</f>
        <v>4750</v>
      </c>
      <c r="R1316" s="13">
        <f>Data!$M1316+5%</f>
        <v>0.35</v>
      </c>
    </row>
    <row r="1317" spans="1:18" ht="15.75" customHeight="1" x14ac:dyDescent="0.35">
      <c r="A1317" s="1"/>
      <c r="B1317" s="6" t="s">
        <v>27</v>
      </c>
      <c r="C1317" s="6">
        <v>1128299</v>
      </c>
      <c r="D1317" s="7">
        <v>44271</v>
      </c>
      <c r="E1317" s="6" t="s">
        <v>28</v>
      </c>
      <c r="F1317" s="6" t="s">
        <v>63</v>
      </c>
      <c r="G1317" s="6" t="s">
        <v>64</v>
      </c>
      <c r="H1317" s="6" t="s">
        <v>20</v>
      </c>
      <c r="I1317" s="8">
        <v>0.6</v>
      </c>
      <c r="J1317" s="9">
        <v>3250</v>
      </c>
      <c r="K1317" s="10">
        <f t="shared" si="10"/>
        <v>1950</v>
      </c>
      <c r="L1317" s="10">
        <f t="shared" si="11"/>
        <v>585</v>
      </c>
      <c r="M1317" s="11">
        <v>0.3</v>
      </c>
      <c r="O1317" s="16"/>
      <c r="P1317" s="17">
        <f>Data!$I1317+0.05</f>
        <v>0.65</v>
      </c>
      <c r="Q1317" s="12">
        <f>Data!$J1317+500</f>
        <v>3750</v>
      </c>
      <c r="R1317" s="13">
        <f>Data!$M1317+5%</f>
        <v>0.35</v>
      </c>
    </row>
    <row r="1318" spans="1:18" ht="15.75" customHeight="1" x14ac:dyDescent="0.35">
      <c r="A1318" s="1"/>
      <c r="B1318" s="6" t="s">
        <v>27</v>
      </c>
      <c r="C1318" s="6">
        <v>1128299</v>
      </c>
      <c r="D1318" s="7">
        <v>44271</v>
      </c>
      <c r="E1318" s="6" t="s">
        <v>28</v>
      </c>
      <c r="F1318" s="6" t="s">
        <v>63</v>
      </c>
      <c r="G1318" s="6" t="s">
        <v>64</v>
      </c>
      <c r="H1318" s="6" t="s">
        <v>21</v>
      </c>
      <c r="I1318" s="8">
        <v>0.65</v>
      </c>
      <c r="J1318" s="9">
        <v>1750</v>
      </c>
      <c r="K1318" s="10">
        <f t="shared" si="10"/>
        <v>1137.5</v>
      </c>
      <c r="L1318" s="10">
        <f t="shared" si="11"/>
        <v>227.5</v>
      </c>
      <c r="M1318" s="11">
        <v>0.2</v>
      </c>
      <c r="O1318" s="16"/>
      <c r="P1318" s="17">
        <f>Data!$I1318+0.05</f>
        <v>0.70000000000000007</v>
      </c>
      <c r="Q1318" s="12">
        <f>Data!$J1318+500</f>
        <v>2250</v>
      </c>
      <c r="R1318" s="13">
        <f>Data!$M1318+5%</f>
        <v>0.25</v>
      </c>
    </row>
    <row r="1319" spans="1:18" ht="15.75" customHeight="1" x14ac:dyDescent="0.35">
      <c r="A1319" s="1"/>
      <c r="B1319" s="6" t="s">
        <v>27</v>
      </c>
      <c r="C1319" s="6">
        <v>1128299</v>
      </c>
      <c r="D1319" s="7">
        <v>44271</v>
      </c>
      <c r="E1319" s="6" t="s">
        <v>28</v>
      </c>
      <c r="F1319" s="6" t="s">
        <v>63</v>
      </c>
      <c r="G1319" s="6" t="s">
        <v>64</v>
      </c>
      <c r="H1319" s="6" t="s">
        <v>22</v>
      </c>
      <c r="I1319" s="8">
        <v>0.6</v>
      </c>
      <c r="J1319" s="9">
        <v>3750</v>
      </c>
      <c r="K1319" s="10">
        <f t="shared" si="10"/>
        <v>2250</v>
      </c>
      <c r="L1319" s="10">
        <f t="shared" si="11"/>
        <v>1012.5</v>
      </c>
      <c r="M1319" s="11">
        <v>0.45</v>
      </c>
      <c r="O1319" s="16"/>
      <c r="P1319" s="17">
        <f>Data!$I1319+0.05</f>
        <v>0.65</v>
      </c>
      <c r="Q1319" s="12">
        <f>Data!$J1319+500</f>
        <v>4250</v>
      </c>
      <c r="R1319" s="13">
        <f>Data!$M1319+5%</f>
        <v>0.5</v>
      </c>
    </row>
    <row r="1320" spans="1:18" ht="15.75" customHeight="1" x14ac:dyDescent="0.35">
      <c r="A1320" s="1"/>
      <c r="B1320" s="6" t="s">
        <v>27</v>
      </c>
      <c r="C1320" s="6">
        <v>1128299</v>
      </c>
      <c r="D1320" s="7">
        <v>44303</v>
      </c>
      <c r="E1320" s="6" t="s">
        <v>28</v>
      </c>
      <c r="F1320" s="6" t="s">
        <v>63</v>
      </c>
      <c r="G1320" s="6" t="s">
        <v>64</v>
      </c>
      <c r="H1320" s="6" t="s">
        <v>17</v>
      </c>
      <c r="I1320" s="8">
        <v>0.65</v>
      </c>
      <c r="J1320" s="9">
        <v>5500</v>
      </c>
      <c r="K1320" s="10">
        <f t="shared" si="10"/>
        <v>3575</v>
      </c>
      <c r="L1320" s="10">
        <f t="shared" si="11"/>
        <v>1072.5</v>
      </c>
      <c r="M1320" s="11">
        <v>0.3</v>
      </c>
      <c r="O1320" s="16"/>
      <c r="P1320" s="17">
        <f>Data!$I1320+0.05</f>
        <v>0.70000000000000007</v>
      </c>
      <c r="Q1320" s="12">
        <f>Data!$J1320+500</f>
        <v>6000</v>
      </c>
      <c r="R1320" s="13">
        <f>Data!$M1320+5%</f>
        <v>0.35</v>
      </c>
    </row>
    <row r="1321" spans="1:18" ht="15.75" customHeight="1" x14ac:dyDescent="0.35">
      <c r="A1321" s="1"/>
      <c r="B1321" s="6" t="s">
        <v>27</v>
      </c>
      <c r="C1321" s="6">
        <v>1128299</v>
      </c>
      <c r="D1321" s="7">
        <v>44303</v>
      </c>
      <c r="E1321" s="6" t="s">
        <v>28</v>
      </c>
      <c r="F1321" s="6" t="s">
        <v>63</v>
      </c>
      <c r="G1321" s="6" t="s">
        <v>64</v>
      </c>
      <c r="H1321" s="6" t="s">
        <v>18</v>
      </c>
      <c r="I1321" s="8">
        <v>0.70000000000000007</v>
      </c>
      <c r="J1321" s="9">
        <v>3500</v>
      </c>
      <c r="K1321" s="10">
        <f t="shared" si="10"/>
        <v>2450.0000000000005</v>
      </c>
      <c r="L1321" s="10">
        <f t="shared" si="11"/>
        <v>612.50000000000011</v>
      </c>
      <c r="M1321" s="11">
        <v>0.25</v>
      </c>
      <c r="O1321" s="16"/>
      <c r="P1321" s="17">
        <f>Data!$I1321+0.05</f>
        <v>0.75000000000000011</v>
      </c>
      <c r="Q1321" s="12">
        <f>Data!$J1321+500</f>
        <v>4000</v>
      </c>
      <c r="R1321" s="13">
        <f>Data!$M1321+5%</f>
        <v>0.3</v>
      </c>
    </row>
    <row r="1322" spans="1:18" ht="15.75" customHeight="1" x14ac:dyDescent="0.35">
      <c r="A1322" s="1"/>
      <c r="B1322" s="6" t="s">
        <v>27</v>
      </c>
      <c r="C1322" s="6">
        <v>1128299</v>
      </c>
      <c r="D1322" s="7">
        <v>44303</v>
      </c>
      <c r="E1322" s="6" t="s">
        <v>28</v>
      </c>
      <c r="F1322" s="6" t="s">
        <v>63</v>
      </c>
      <c r="G1322" s="6" t="s">
        <v>64</v>
      </c>
      <c r="H1322" s="6" t="s">
        <v>19</v>
      </c>
      <c r="I1322" s="8">
        <v>0.70000000000000007</v>
      </c>
      <c r="J1322" s="9">
        <v>4000</v>
      </c>
      <c r="K1322" s="10">
        <f t="shared" si="10"/>
        <v>2800.0000000000005</v>
      </c>
      <c r="L1322" s="10">
        <f t="shared" si="11"/>
        <v>840.00000000000011</v>
      </c>
      <c r="M1322" s="11">
        <v>0.3</v>
      </c>
      <c r="O1322" s="16"/>
      <c r="P1322" s="17">
        <f>Data!$I1322+0.05</f>
        <v>0.75000000000000011</v>
      </c>
      <c r="Q1322" s="12">
        <f>Data!$J1322+500</f>
        <v>4500</v>
      </c>
      <c r="R1322" s="13">
        <f>Data!$M1322+5%</f>
        <v>0.35</v>
      </c>
    </row>
    <row r="1323" spans="1:18" ht="15.75" customHeight="1" x14ac:dyDescent="0.35">
      <c r="A1323" s="1"/>
      <c r="B1323" s="6" t="s">
        <v>27</v>
      </c>
      <c r="C1323" s="6">
        <v>1128299</v>
      </c>
      <c r="D1323" s="7">
        <v>44303</v>
      </c>
      <c r="E1323" s="6" t="s">
        <v>28</v>
      </c>
      <c r="F1323" s="6" t="s">
        <v>63</v>
      </c>
      <c r="G1323" s="6" t="s">
        <v>64</v>
      </c>
      <c r="H1323" s="6" t="s">
        <v>20</v>
      </c>
      <c r="I1323" s="8">
        <v>0.55000000000000004</v>
      </c>
      <c r="J1323" s="9">
        <v>3000</v>
      </c>
      <c r="K1323" s="10">
        <f t="shared" si="10"/>
        <v>1650.0000000000002</v>
      </c>
      <c r="L1323" s="10">
        <f t="shared" si="11"/>
        <v>495.00000000000006</v>
      </c>
      <c r="M1323" s="11">
        <v>0.3</v>
      </c>
      <c r="O1323" s="16"/>
      <c r="P1323" s="17">
        <f>Data!$I1323+0.05</f>
        <v>0.60000000000000009</v>
      </c>
      <c r="Q1323" s="12">
        <f>Data!$J1323+500</f>
        <v>3500</v>
      </c>
      <c r="R1323" s="13">
        <f>Data!$M1323+5%</f>
        <v>0.35</v>
      </c>
    </row>
    <row r="1324" spans="1:18" ht="15.75" customHeight="1" x14ac:dyDescent="0.35">
      <c r="A1324" s="1"/>
      <c r="B1324" s="6" t="s">
        <v>27</v>
      </c>
      <c r="C1324" s="6">
        <v>1128299</v>
      </c>
      <c r="D1324" s="7">
        <v>44303</v>
      </c>
      <c r="E1324" s="6" t="s">
        <v>28</v>
      </c>
      <c r="F1324" s="6" t="s">
        <v>63</v>
      </c>
      <c r="G1324" s="6" t="s">
        <v>64</v>
      </c>
      <c r="H1324" s="6" t="s">
        <v>21</v>
      </c>
      <c r="I1324" s="8">
        <v>0.60000000000000009</v>
      </c>
      <c r="J1324" s="9">
        <v>2000</v>
      </c>
      <c r="K1324" s="10">
        <f t="shared" si="10"/>
        <v>1200.0000000000002</v>
      </c>
      <c r="L1324" s="10">
        <f t="shared" si="11"/>
        <v>240.00000000000006</v>
      </c>
      <c r="M1324" s="11">
        <v>0.2</v>
      </c>
      <c r="O1324" s="16"/>
      <c r="P1324" s="17">
        <f>Data!$I1324+0.05</f>
        <v>0.65000000000000013</v>
      </c>
      <c r="Q1324" s="12">
        <f>Data!$J1324+500</f>
        <v>2500</v>
      </c>
      <c r="R1324" s="13">
        <f>Data!$M1324+5%</f>
        <v>0.25</v>
      </c>
    </row>
    <row r="1325" spans="1:18" ht="15.75" customHeight="1" x14ac:dyDescent="0.35">
      <c r="A1325" s="1"/>
      <c r="B1325" s="6" t="s">
        <v>27</v>
      </c>
      <c r="C1325" s="6">
        <v>1128299</v>
      </c>
      <c r="D1325" s="7">
        <v>44303</v>
      </c>
      <c r="E1325" s="6" t="s">
        <v>28</v>
      </c>
      <c r="F1325" s="6" t="s">
        <v>63</v>
      </c>
      <c r="G1325" s="6" t="s">
        <v>64</v>
      </c>
      <c r="H1325" s="6" t="s">
        <v>22</v>
      </c>
      <c r="I1325" s="8">
        <v>0.75000000000000011</v>
      </c>
      <c r="J1325" s="9">
        <v>3750</v>
      </c>
      <c r="K1325" s="10">
        <f t="shared" si="10"/>
        <v>2812.5000000000005</v>
      </c>
      <c r="L1325" s="10">
        <f t="shared" si="11"/>
        <v>1265.6250000000002</v>
      </c>
      <c r="M1325" s="11">
        <v>0.45</v>
      </c>
      <c r="O1325" s="16"/>
      <c r="P1325" s="17">
        <f>Data!$I1325+0.05</f>
        <v>0.80000000000000016</v>
      </c>
      <c r="Q1325" s="12">
        <f>Data!$J1325+500</f>
        <v>4250</v>
      </c>
      <c r="R1325" s="13">
        <f>Data!$M1325+5%</f>
        <v>0.5</v>
      </c>
    </row>
    <row r="1326" spans="1:18" ht="15.75" customHeight="1" x14ac:dyDescent="0.35">
      <c r="A1326" s="1"/>
      <c r="B1326" s="6" t="s">
        <v>27</v>
      </c>
      <c r="C1326" s="6">
        <v>1128299</v>
      </c>
      <c r="D1326" s="7">
        <v>44334</v>
      </c>
      <c r="E1326" s="6" t="s">
        <v>28</v>
      </c>
      <c r="F1326" s="6" t="s">
        <v>63</v>
      </c>
      <c r="G1326" s="6" t="s">
        <v>64</v>
      </c>
      <c r="H1326" s="6" t="s">
        <v>17</v>
      </c>
      <c r="I1326" s="8">
        <v>0.6</v>
      </c>
      <c r="J1326" s="9">
        <v>5750</v>
      </c>
      <c r="K1326" s="10">
        <f t="shared" si="10"/>
        <v>3450</v>
      </c>
      <c r="L1326" s="10">
        <f t="shared" si="11"/>
        <v>1035</v>
      </c>
      <c r="M1326" s="11">
        <v>0.3</v>
      </c>
      <c r="O1326" s="16"/>
      <c r="P1326" s="17">
        <f>Data!$I1326+0.05</f>
        <v>0.65</v>
      </c>
      <c r="Q1326" s="12">
        <f>Data!$J1326+500</f>
        <v>6250</v>
      </c>
      <c r="R1326" s="13">
        <f>Data!$M1326+5%</f>
        <v>0.35</v>
      </c>
    </row>
    <row r="1327" spans="1:18" ht="15.75" customHeight="1" x14ac:dyDescent="0.35">
      <c r="A1327" s="1"/>
      <c r="B1327" s="6" t="s">
        <v>27</v>
      </c>
      <c r="C1327" s="6">
        <v>1128299</v>
      </c>
      <c r="D1327" s="7">
        <v>44334</v>
      </c>
      <c r="E1327" s="6" t="s">
        <v>28</v>
      </c>
      <c r="F1327" s="6" t="s">
        <v>63</v>
      </c>
      <c r="G1327" s="6" t="s">
        <v>64</v>
      </c>
      <c r="H1327" s="6" t="s">
        <v>18</v>
      </c>
      <c r="I1327" s="8">
        <v>0.65</v>
      </c>
      <c r="J1327" s="9">
        <v>4250</v>
      </c>
      <c r="K1327" s="10">
        <f t="shared" si="10"/>
        <v>2762.5</v>
      </c>
      <c r="L1327" s="10">
        <f t="shared" si="11"/>
        <v>690.625</v>
      </c>
      <c r="M1327" s="11">
        <v>0.25</v>
      </c>
      <c r="O1327" s="16"/>
      <c r="P1327" s="17">
        <f>Data!$I1327+0.05</f>
        <v>0.70000000000000007</v>
      </c>
      <c r="Q1327" s="12">
        <f>Data!$J1327+500</f>
        <v>4750</v>
      </c>
      <c r="R1327" s="13">
        <f>Data!$M1327+5%</f>
        <v>0.3</v>
      </c>
    </row>
    <row r="1328" spans="1:18" ht="15.75" customHeight="1" x14ac:dyDescent="0.35">
      <c r="A1328" s="1"/>
      <c r="B1328" s="6" t="s">
        <v>27</v>
      </c>
      <c r="C1328" s="6">
        <v>1128299</v>
      </c>
      <c r="D1328" s="7">
        <v>44334</v>
      </c>
      <c r="E1328" s="6" t="s">
        <v>28</v>
      </c>
      <c r="F1328" s="6" t="s">
        <v>63</v>
      </c>
      <c r="G1328" s="6" t="s">
        <v>64</v>
      </c>
      <c r="H1328" s="6" t="s">
        <v>19</v>
      </c>
      <c r="I1328" s="8">
        <v>0.65</v>
      </c>
      <c r="J1328" s="9">
        <v>4250</v>
      </c>
      <c r="K1328" s="10">
        <f t="shared" si="10"/>
        <v>2762.5</v>
      </c>
      <c r="L1328" s="10">
        <f t="shared" si="11"/>
        <v>828.75</v>
      </c>
      <c r="M1328" s="11">
        <v>0.3</v>
      </c>
      <c r="O1328" s="16"/>
      <c r="P1328" s="17">
        <f>Data!$I1328+0.05</f>
        <v>0.70000000000000007</v>
      </c>
      <c r="Q1328" s="12">
        <f>Data!$J1328+500</f>
        <v>4750</v>
      </c>
      <c r="R1328" s="13">
        <f>Data!$M1328+5%</f>
        <v>0.35</v>
      </c>
    </row>
    <row r="1329" spans="1:18" ht="15.75" customHeight="1" x14ac:dyDescent="0.35">
      <c r="A1329" s="1"/>
      <c r="B1329" s="6" t="s">
        <v>27</v>
      </c>
      <c r="C1329" s="6">
        <v>1128299</v>
      </c>
      <c r="D1329" s="7">
        <v>44334</v>
      </c>
      <c r="E1329" s="6" t="s">
        <v>28</v>
      </c>
      <c r="F1329" s="6" t="s">
        <v>63</v>
      </c>
      <c r="G1329" s="6" t="s">
        <v>64</v>
      </c>
      <c r="H1329" s="6" t="s">
        <v>20</v>
      </c>
      <c r="I1329" s="8">
        <v>0.6</v>
      </c>
      <c r="J1329" s="9">
        <v>3250</v>
      </c>
      <c r="K1329" s="10">
        <f t="shared" si="10"/>
        <v>1950</v>
      </c>
      <c r="L1329" s="10">
        <f t="shared" si="11"/>
        <v>585</v>
      </c>
      <c r="M1329" s="11">
        <v>0.3</v>
      </c>
      <c r="O1329" s="16"/>
      <c r="P1329" s="17">
        <f>Data!$I1329+0.05</f>
        <v>0.65</v>
      </c>
      <c r="Q1329" s="12">
        <f>Data!$J1329+500</f>
        <v>3750</v>
      </c>
      <c r="R1329" s="13">
        <f>Data!$M1329+5%</f>
        <v>0.35</v>
      </c>
    </row>
    <row r="1330" spans="1:18" ht="15.75" customHeight="1" x14ac:dyDescent="0.35">
      <c r="A1330" s="1"/>
      <c r="B1330" s="6" t="s">
        <v>27</v>
      </c>
      <c r="C1330" s="6">
        <v>1128299</v>
      </c>
      <c r="D1330" s="7">
        <v>44334</v>
      </c>
      <c r="E1330" s="6" t="s">
        <v>28</v>
      </c>
      <c r="F1330" s="6" t="s">
        <v>63</v>
      </c>
      <c r="G1330" s="6" t="s">
        <v>64</v>
      </c>
      <c r="H1330" s="6" t="s">
        <v>21</v>
      </c>
      <c r="I1330" s="8">
        <v>0.54999999999999993</v>
      </c>
      <c r="J1330" s="9">
        <v>2250</v>
      </c>
      <c r="K1330" s="10">
        <f t="shared" si="10"/>
        <v>1237.4999999999998</v>
      </c>
      <c r="L1330" s="10">
        <f t="shared" si="11"/>
        <v>247.49999999999997</v>
      </c>
      <c r="M1330" s="11">
        <v>0.2</v>
      </c>
      <c r="O1330" s="16"/>
      <c r="P1330" s="17">
        <f>Data!$I1330-0.05</f>
        <v>0.49999999999999994</v>
      </c>
      <c r="Q1330" s="12">
        <f>Data!$J1330+500</f>
        <v>2750</v>
      </c>
      <c r="R1330" s="13">
        <f>Data!$M1330+5%</f>
        <v>0.25</v>
      </c>
    </row>
    <row r="1331" spans="1:18" ht="15.75" customHeight="1" x14ac:dyDescent="0.35">
      <c r="A1331" s="1"/>
      <c r="B1331" s="6" t="s">
        <v>27</v>
      </c>
      <c r="C1331" s="6">
        <v>1128299</v>
      </c>
      <c r="D1331" s="7">
        <v>44334</v>
      </c>
      <c r="E1331" s="6" t="s">
        <v>28</v>
      </c>
      <c r="F1331" s="6" t="s">
        <v>63</v>
      </c>
      <c r="G1331" s="6" t="s">
        <v>64</v>
      </c>
      <c r="H1331" s="6" t="s">
        <v>22</v>
      </c>
      <c r="I1331" s="8">
        <v>0.7</v>
      </c>
      <c r="J1331" s="9">
        <v>5750</v>
      </c>
      <c r="K1331" s="10">
        <f t="shared" si="10"/>
        <v>4024.9999999999995</v>
      </c>
      <c r="L1331" s="10">
        <f t="shared" si="11"/>
        <v>1811.2499999999998</v>
      </c>
      <c r="M1331" s="11">
        <v>0.45</v>
      </c>
      <c r="O1331" s="16"/>
      <c r="P1331" s="17">
        <f>Data!$I1331-0.05</f>
        <v>0.64999999999999991</v>
      </c>
      <c r="Q1331" s="12">
        <f>Data!$J1331+1000</f>
        <v>6750</v>
      </c>
      <c r="R1331" s="13">
        <f>Data!$M1331+5%</f>
        <v>0.5</v>
      </c>
    </row>
    <row r="1332" spans="1:18" ht="15.75" customHeight="1" x14ac:dyDescent="0.35">
      <c r="A1332" s="1"/>
      <c r="B1332" s="6" t="s">
        <v>27</v>
      </c>
      <c r="C1332" s="6">
        <v>1128299</v>
      </c>
      <c r="D1332" s="7">
        <v>44364</v>
      </c>
      <c r="E1332" s="6" t="s">
        <v>28</v>
      </c>
      <c r="F1332" s="6" t="s">
        <v>63</v>
      </c>
      <c r="G1332" s="6" t="s">
        <v>64</v>
      </c>
      <c r="H1332" s="6" t="s">
        <v>17</v>
      </c>
      <c r="I1332" s="8">
        <v>0.64999999999999991</v>
      </c>
      <c r="J1332" s="9">
        <v>8250</v>
      </c>
      <c r="K1332" s="10">
        <f t="shared" si="10"/>
        <v>5362.4999999999991</v>
      </c>
      <c r="L1332" s="10">
        <f t="shared" si="11"/>
        <v>1608.7499999999998</v>
      </c>
      <c r="M1332" s="11">
        <v>0.3</v>
      </c>
      <c r="O1332" s="16"/>
      <c r="P1332" s="17">
        <f>Data!$I1332-0.05</f>
        <v>0.59999999999999987</v>
      </c>
      <c r="Q1332" s="12">
        <f>Data!$J1332+1000</f>
        <v>9250</v>
      </c>
      <c r="R1332" s="13">
        <f>Data!$M1332+5%</f>
        <v>0.35</v>
      </c>
    </row>
    <row r="1333" spans="1:18" ht="15.75" customHeight="1" x14ac:dyDescent="0.35">
      <c r="A1333" s="1"/>
      <c r="B1333" s="6" t="s">
        <v>27</v>
      </c>
      <c r="C1333" s="6">
        <v>1128299</v>
      </c>
      <c r="D1333" s="7">
        <v>44364</v>
      </c>
      <c r="E1333" s="6" t="s">
        <v>28</v>
      </c>
      <c r="F1333" s="6" t="s">
        <v>63</v>
      </c>
      <c r="G1333" s="6" t="s">
        <v>64</v>
      </c>
      <c r="H1333" s="6" t="s">
        <v>18</v>
      </c>
      <c r="I1333" s="8">
        <v>0.7</v>
      </c>
      <c r="J1333" s="9">
        <v>7000</v>
      </c>
      <c r="K1333" s="10">
        <f t="shared" si="10"/>
        <v>4900</v>
      </c>
      <c r="L1333" s="10">
        <f t="shared" si="11"/>
        <v>1225</v>
      </c>
      <c r="M1333" s="11">
        <v>0.25</v>
      </c>
      <c r="O1333" s="16"/>
      <c r="P1333" s="17">
        <f>Data!$I1333-0.05</f>
        <v>0.64999999999999991</v>
      </c>
      <c r="Q1333" s="12">
        <f>Data!$J1333+1000</f>
        <v>8000</v>
      </c>
      <c r="R1333" s="13">
        <f>Data!$M1333+5%</f>
        <v>0.3</v>
      </c>
    </row>
    <row r="1334" spans="1:18" ht="15.75" customHeight="1" x14ac:dyDescent="0.35">
      <c r="A1334" s="1"/>
      <c r="B1334" s="6" t="s">
        <v>27</v>
      </c>
      <c r="C1334" s="6">
        <v>1128299</v>
      </c>
      <c r="D1334" s="7">
        <v>44364</v>
      </c>
      <c r="E1334" s="6" t="s">
        <v>28</v>
      </c>
      <c r="F1334" s="6" t="s">
        <v>63</v>
      </c>
      <c r="G1334" s="6" t="s">
        <v>64</v>
      </c>
      <c r="H1334" s="6" t="s">
        <v>19</v>
      </c>
      <c r="I1334" s="8">
        <v>0.85</v>
      </c>
      <c r="J1334" s="9">
        <v>7000</v>
      </c>
      <c r="K1334" s="10">
        <f t="shared" si="10"/>
        <v>5950</v>
      </c>
      <c r="L1334" s="10">
        <f t="shared" si="11"/>
        <v>1785</v>
      </c>
      <c r="M1334" s="11">
        <v>0.3</v>
      </c>
      <c r="O1334" s="16"/>
      <c r="P1334" s="17">
        <f>Data!$I1334+0.1</f>
        <v>0.95</v>
      </c>
      <c r="Q1334" s="12">
        <f>Data!$J1334+1000</f>
        <v>8000</v>
      </c>
      <c r="R1334" s="13">
        <f>Data!$M1334+5%</f>
        <v>0.35</v>
      </c>
    </row>
    <row r="1335" spans="1:18" ht="15.75" customHeight="1" x14ac:dyDescent="0.35">
      <c r="A1335" s="1"/>
      <c r="B1335" s="6" t="s">
        <v>27</v>
      </c>
      <c r="C1335" s="6">
        <v>1128299</v>
      </c>
      <c r="D1335" s="7">
        <v>44364</v>
      </c>
      <c r="E1335" s="6" t="s">
        <v>28</v>
      </c>
      <c r="F1335" s="6" t="s">
        <v>63</v>
      </c>
      <c r="G1335" s="6" t="s">
        <v>64</v>
      </c>
      <c r="H1335" s="6" t="s">
        <v>20</v>
      </c>
      <c r="I1335" s="8">
        <v>0.85</v>
      </c>
      <c r="J1335" s="9">
        <v>5750</v>
      </c>
      <c r="K1335" s="10">
        <f t="shared" si="10"/>
        <v>4887.5</v>
      </c>
      <c r="L1335" s="10">
        <f t="shared" si="11"/>
        <v>1466.25</v>
      </c>
      <c r="M1335" s="11">
        <v>0.3</v>
      </c>
      <c r="O1335" s="16"/>
      <c r="P1335" s="17">
        <f>Data!$I1335+0.1</f>
        <v>0.95</v>
      </c>
      <c r="Q1335" s="12">
        <f>Data!$J1335+1000</f>
        <v>6750</v>
      </c>
      <c r="R1335" s="13">
        <f>Data!$M1335+5%</f>
        <v>0.35</v>
      </c>
    </row>
    <row r="1336" spans="1:18" ht="15.75" customHeight="1" x14ac:dyDescent="0.35">
      <c r="A1336" s="1"/>
      <c r="B1336" s="6" t="s">
        <v>27</v>
      </c>
      <c r="C1336" s="6">
        <v>1128299</v>
      </c>
      <c r="D1336" s="7">
        <v>44364</v>
      </c>
      <c r="E1336" s="6" t="s">
        <v>28</v>
      </c>
      <c r="F1336" s="6" t="s">
        <v>63</v>
      </c>
      <c r="G1336" s="6" t="s">
        <v>64</v>
      </c>
      <c r="H1336" s="6" t="s">
        <v>21</v>
      </c>
      <c r="I1336" s="8">
        <v>0.95000000000000007</v>
      </c>
      <c r="J1336" s="9">
        <v>4500</v>
      </c>
      <c r="K1336" s="10">
        <f t="shared" si="10"/>
        <v>4275</v>
      </c>
      <c r="L1336" s="10">
        <f t="shared" si="11"/>
        <v>855</v>
      </c>
      <c r="M1336" s="11">
        <v>0.2</v>
      </c>
      <c r="O1336" s="16"/>
      <c r="P1336" s="17">
        <f>Data!$I1336+0.1</f>
        <v>1.05</v>
      </c>
      <c r="Q1336" s="12">
        <f>Data!$J1336+1000</f>
        <v>5500</v>
      </c>
      <c r="R1336" s="13">
        <f>Data!$M1336+5%</f>
        <v>0.25</v>
      </c>
    </row>
    <row r="1337" spans="1:18" ht="15.75" customHeight="1" x14ac:dyDescent="0.35">
      <c r="A1337" s="1"/>
      <c r="B1337" s="6" t="s">
        <v>27</v>
      </c>
      <c r="C1337" s="6">
        <v>1128299</v>
      </c>
      <c r="D1337" s="7">
        <v>44364</v>
      </c>
      <c r="E1337" s="6" t="s">
        <v>28</v>
      </c>
      <c r="F1337" s="6" t="s">
        <v>63</v>
      </c>
      <c r="G1337" s="6" t="s">
        <v>64</v>
      </c>
      <c r="H1337" s="6" t="s">
        <v>22</v>
      </c>
      <c r="I1337" s="8">
        <v>1.1000000000000001</v>
      </c>
      <c r="J1337" s="9">
        <v>7500</v>
      </c>
      <c r="K1337" s="10">
        <f t="shared" si="10"/>
        <v>8250</v>
      </c>
      <c r="L1337" s="10">
        <f t="shared" si="11"/>
        <v>3712.5</v>
      </c>
      <c r="M1337" s="11">
        <v>0.45</v>
      </c>
      <c r="O1337" s="16"/>
      <c r="P1337" s="17">
        <f>Data!$I1337+0.1</f>
        <v>1.2000000000000002</v>
      </c>
      <c r="Q1337" s="12">
        <f>Data!$J1337+1000</f>
        <v>8500</v>
      </c>
      <c r="R1337" s="13">
        <f>Data!$M1337+5%</f>
        <v>0.5</v>
      </c>
    </row>
    <row r="1338" spans="1:18" ht="15.75" customHeight="1" x14ac:dyDescent="0.35">
      <c r="A1338" s="1"/>
      <c r="B1338" s="6" t="s">
        <v>27</v>
      </c>
      <c r="C1338" s="6">
        <v>1128299</v>
      </c>
      <c r="D1338" s="7">
        <v>44393</v>
      </c>
      <c r="E1338" s="6" t="s">
        <v>28</v>
      </c>
      <c r="F1338" s="6" t="s">
        <v>63</v>
      </c>
      <c r="G1338" s="6" t="s">
        <v>64</v>
      </c>
      <c r="H1338" s="6" t="s">
        <v>17</v>
      </c>
      <c r="I1338" s="8">
        <v>0.9</v>
      </c>
      <c r="J1338" s="9">
        <v>9000</v>
      </c>
      <c r="K1338" s="10">
        <f t="shared" si="10"/>
        <v>8100</v>
      </c>
      <c r="L1338" s="10">
        <f t="shared" si="11"/>
        <v>2430</v>
      </c>
      <c r="M1338" s="11">
        <v>0.3</v>
      </c>
      <c r="O1338" s="16"/>
      <c r="P1338" s="17">
        <f>Data!$I1338+0.1</f>
        <v>1</v>
      </c>
      <c r="Q1338" s="12">
        <f>Data!$J1338+1000</f>
        <v>10000</v>
      </c>
      <c r="R1338" s="13">
        <f>Data!$M1338+5%</f>
        <v>0.35</v>
      </c>
    </row>
    <row r="1339" spans="1:18" ht="15.75" customHeight="1" x14ac:dyDescent="0.35">
      <c r="A1339" s="1"/>
      <c r="B1339" s="6" t="s">
        <v>27</v>
      </c>
      <c r="C1339" s="6">
        <v>1128299</v>
      </c>
      <c r="D1339" s="7">
        <v>44393</v>
      </c>
      <c r="E1339" s="6" t="s">
        <v>28</v>
      </c>
      <c r="F1339" s="6" t="s">
        <v>63</v>
      </c>
      <c r="G1339" s="6" t="s">
        <v>64</v>
      </c>
      <c r="H1339" s="6" t="s">
        <v>18</v>
      </c>
      <c r="I1339" s="8">
        <v>0.95000000000000007</v>
      </c>
      <c r="J1339" s="9">
        <v>7500</v>
      </c>
      <c r="K1339" s="10">
        <f t="shared" si="10"/>
        <v>7125.0000000000009</v>
      </c>
      <c r="L1339" s="10">
        <f t="shared" si="11"/>
        <v>1781.2500000000002</v>
      </c>
      <c r="M1339" s="11">
        <v>0.25</v>
      </c>
      <c r="O1339" s="16"/>
      <c r="P1339" s="17">
        <f>Data!$I1339+0.1</f>
        <v>1.05</v>
      </c>
      <c r="Q1339" s="12">
        <f>Data!$J1339+1000</f>
        <v>8500</v>
      </c>
      <c r="R1339" s="13">
        <f>Data!$M1339+5%</f>
        <v>0.3</v>
      </c>
    </row>
    <row r="1340" spans="1:18" ht="15.75" customHeight="1" x14ac:dyDescent="0.35">
      <c r="A1340" s="1"/>
      <c r="B1340" s="6" t="s">
        <v>27</v>
      </c>
      <c r="C1340" s="6">
        <v>1128299</v>
      </c>
      <c r="D1340" s="7">
        <v>44393</v>
      </c>
      <c r="E1340" s="6" t="s">
        <v>28</v>
      </c>
      <c r="F1340" s="6" t="s">
        <v>63</v>
      </c>
      <c r="G1340" s="6" t="s">
        <v>64</v>
      </c>
      <c r="H1340" s="6" t="s">
        <v>19</v>
      </c>
      <c r="I1340" s="8">
        <v>0.95000000000000007</v>
      </c>
      <c r="J1340" s="9">
        <v>7000</v>
      </c>
      <c r="K1340" s="10">
        <f t="shared" si="10"/>
        <v>6650.0000000000009</v>
      </c>
      <c r="L1340" s="10">
        <f t="shared" si="11"/>
        <v>1995.0000000000002</v>
      </c>
      <c r="M1340" s="11">
        <v>0.3</v>
      </c>
      <c r="O1340" s="16"/>
      <c r="P1340" s="17">
        <f>Data!$I1340+0.1</f>
        <v>1.05</v>
      </c>
      <c r="Q1340" s="12">
        <f>Data!$J1340+1000</f>
        <v>8000</v>
      </c>
      <c r="R1340" s="13">
        <f>Data!$M1340+5%</f>
        <v>0.35</v>
      </c>
    </row>
    <row r="1341" spans="1:18" ht="15.75" customHeight="1" x14ac:dyDescent="0.35">
      <c r="A1341" s="1"/>
      <c r="B1341" s="6" t="s">
        <v>27</v>
      </c>
      <c r="C1341" s="6">
        <v>1128299</v>
      </c>
      <c r="D1341" s="7">
        <v>44393</v>
      </c>
      <c r="E1341" s="6" t="s">
        <v>28</v>
      </c>
      <c r="F1341" s="6" t="s">
        <v>63</v>
      </c>
      <c r="G1341" s="6" t="s">
        <v>64</v>
      </c>
      <c r="H1341" s="6" t="s">
        <v>20</v>
      </c>
      <c r="I1341" s="8">
        <v>0.9</v>
      </c>
      <c r="J1341" s="9">
        <v>6000</v>
      </c>
      <c r="K1341" s="10">
        <f t="shared" si="10"/>
        <v>5400</v>
      </c>
      <c r="L1341" s="10">
        <f t="shared" si="11"/>
        <v>1620</v>
      </c>
      <c r="M1341" s="11">
        <v>0.3</v>
      </c>
      <c r="O1341" s="16"/>
      <c r="P1341" s="17">
        <f>Data!$I1341+0.1</f>
        <v>1</v>
      </c>
      <c r="Q1341" s="12">
        <f>Data!$J1341+1000</f>
        <v>7000</v>
      </c>
      <c r="R1341" s="13">
        <f>Data!$M1341+5%</f>
        <v>0.35</v>
      </c>
    </row>
    <row r="1342" spans="1:18" ht="15.75" customHeight="1" x14ac:dyDescent="0.35">
      <c r="A1342" s="1"/>
      <c r="B1342" s="6" t="s">
        <v>27</v>
      </c>
      <c r="C1342" s="6">
        <v>1128299</v>
      </c>
      <c r="D1342" s="7">
        <v>44393</v>
      </c>
      <c r="E1342" s="6" t="s">
        <v>28</v>
      </c>
      <c r="F1342" s="6" t="s">
        <v>63</v>
      </c>
      <c r="G1342" s="6" t="s">
        <v>64</v>
      </c>
      <c r="H1342" s="6" t="s">
        <v>21</v>
      </c>
      <c r="I1342" s="8">
        <v>0.95000000000000007</v>
      </c>
      <c r="J1342" s="9">
        <v>6500</v>
      </c>
      <c r="K1342" s="10">
        <f t="shared" si="10"/>
        <v>6175</v>
      </c>
      <c r="L1342" s="10">
        <f t="shared" si="11"/>
        <v>1235</v>
      </c>
      <c r="M1342" s="11">
        <v>0.2</v>
      </c>
      <c r="O1342" s="16"/>
      <c r="P1342" s="17">
        <f>Data!$I1342+0.1</f>
        <v>1.05</v>
      </c>
      <c r="Q1342" s="12">
        <f>Data!$J1342+1000</f>
        <v>7500</v>
      </c>
      <c r="R1342" s="13">
        <f>Data!$M1342+5%</f>
        <v>0.25</v>
      </c>
    </row>
    <row r="1343" spans="1:18" ht="15.75" customHeight="1" x14ac:dyDescent="0.35">
      <c r="A1343" s="1"/>
      <c r="B1343" s="6" t="s">
        <v>27</v>
      </c>
      <c r="C1343" s="6">
        <v>1128299</v>
      </c>
      <c r="D1343" s="7">
        <v>44393</v>
      </c>
      <c r="E1343" s="6" t="s">
        <v>28</v>
      </c>
      <c r="F1343" s="6" t="s">
        <v>63</v>
      </c>
      <c r="G1343" s="6" t="s">
        <v>64</v>
      </c>
      <c r="H1343" s="6" t="s">
        <v>22</v>
      </c>
      <c r="I1343" s="8">
        <v>1.1000000000000001</v>
      </c>
      <c r="J1343" s="9">
        <v>6500</v>
      </c>
      <c r="K1343" s="10">
        <f t="shared" si="10"/>
        <v>7150.0000000000009</v>
      </c>
      <c r="L1343" s="10">
        <f t="shared" si="11"/>
        <v>3217.5000000000005</v>
      </c>
      <c r="M1343" s="11">
        <v>0.45</v>
      </c>
      <c r="O1343" s="16"/>
      <c r="P1343" s="17">
        <f>Data!$I1343+0.1</f>
        <v>1.2000000000000002</v>
      </c>
      <c r="Q1343" s="12">
        <f>Data!$J1343+1000</f>
        <v>7500</v>
      </c>
      <c r="R1343" s="13">
        <f>Data!$M1343+5%</f>
        <v>0.5</v>
      </c>
    </row>
    <row r="1344" spans="1:18" ht="15.75" customHeight="1" x14ac:dyDescent="0.35">
      <c r="A1344" s="1"/>
      <c r="B1344" s="6" t="s">
        <v>27</v>
      </c>
      <c r="C1344" s="6">
        <v>1128299</v>
      </c>
      <c r="D1344" s="7">
        <v>44425</v>
      </c>
      <c r="E1344" s="6" t="s">
        <v>28</v>
      </c>
      <c r="F1344" s="6" t="s">
        <v>63</v>
      </c>
      <c r="G1344" s="6" t="s">
        <v>64</v>
      </c>
      <c r="H1344" s="6" t="s">
        <v>17</v>
      </c>
      <c r="I1344" s="8">
        <v>0.95000000000000007</v>
      </c>
      <c r="J1344" s="9">
        <v>8500</v>
      </c>
      <c r="K1344" s="10">
        <f t="shared" si="10"/>
        <v>8075.0000000000009</v>
      </c>
      <c r="L1344" s="10">
        <f t="shared" si="11"/>
        <v>2422.5</v>
      </c>
      <c r="M1344" s="11">
        <v>0.3</v>
      </c>
      <c r="O1344" s="16"/>
      <c r="P1344" s="17">
        <f>Data!$I1344+0.1</f>
        <v>1.05</v>
      </c>
      <c r="Q1344" s="12">
        <f>Data!$J1344+1000</f>
        <v>9500</v>
      </c>
      <c r="R1344" s="13">
        <f>Data!$M1344+5%</f>
        <v>0.35</v>
      </c>
    </row>
    <row r="1345" spans="1:18" ht="15.75" customHeight="1" x14ac:dyDescent="0.35">
      <c r="A1345" s="1"/>
      <c r="B1345" s="6" t="s">
        <v>27</v>
      </c>
      <c r="C1345" s="6">
        <v>1128299</v>
      </c>
      <c r="D1345" s="7">
        <v>44425</v>
      </c>
      <c r="E1345" s="6" t="s">
        <v>28</v>
      </c>
      <c r="F1345" s="6" t="s">
        <v>63</v>
      </c>
      <c r="G1345" s="6" t="s">
        <v>64</v>
      </c>
      <c r="H1345" s="6" t="s">
        <v>18</v>
      </c>
      <c r="I1345" s="8">
        <v>0.85000000000000009</v>
      </c>
      <c r="J1345" s="9">
        <v>8250</v>
      </c>
      <c r="K1345" s="10">
        <f t="shared" si="10"/>
        <v>7012.5000000000009</v>
      </c>
      <c r="L1345" s="10">
        <f t="shared" si="11"/>
        <v>1753.1250000000002</v>
      </c>
      <c r="M1345" s="11">
        <v>0.25</v>
      </c>
      <c r="O1345" s="16"/>
      <c r="P1345" s="17">
        <f>Data!$I1345+0.1</f>
        <v>0.95000000000000007</v>
      </c>
      <c r="Q1345" s="12">
        <f>Data!$J1345+1000</f>
        <v>9250</v>
      </c>
      <c r="R1345" s="13">
        <f>Data!$M1345+5%</f>
        <v>0.3</v>
      </c>
    </row>
    <row r="1346" spans="1:18" ht="15.75" customHeight="1" x14ac:dyDescent="0.35">
      <c r="A1346" s="1"/>
      <c r="B1346" s="6" t="s">
        <v>27</v>
      </c>
      <c r="C1346" s="6">
        <v>1128299</v>
      </c>
      <c r="D1346" s="7">
        <v>44425</v>
      </c>
      <c r="E1346" s="6" t="s">
        <v>28</v>
      </c>
      <c r="F1346" s="6" t="s">
        <v>63</v>
      </c>
      <c r="G1346" s="6" t="s">
        <v>64</v>
      </c>
      <c r="H1346" s="6" t="s">
        <v>19</v>
      </c>
      <c r="I1346" s="8">
        <v>0.8</v>
      </c>
      <c r="J1346" s="9">
        <v>7000</v>
      </c>
      <c r="K1346" s="10">
        <f t="shared" si="10"/>
        <v>5600</v>
      </c>
      <c r="L1346" s="10">
        <f t="shared" si="11"/>
        <v>1680</v>
      </c>
      <c r="M1346" s="11">
        <v>0.3</v>
      </c>
      <c r="O1346" s="16"/>
      <c r="P1346" s="17">
        <f>Data!$I1346+0.1</f>
        <v>0.9</v>
      </c>
      <c r="Q1346" s="12">
        <f>Data!$J1346+1000</f>
        <v>8000</v>
      </c>
      <c r="R1346" s="13">
        <f>Data!$M1346+5%</f>
        <v>0.35</v>
      </c>
    </row>
    <row r="1347" spans="1:18" ht="15.75" customHeight="1" x14ac:dyDescent="0.35">
      <c r="A1347" s="1"/>
      <c r="B1347" s="6" t="s">
        <v>27</v>
      </c>
      <c r="C1347" s="6">
        <v>1128299</v>
      </c>
      <c r="D1347" s="7">
        <v>44425</v>
      </c>
      <c r="E1347" s="6" t="s">
        <v>28</v>
      </c>
      <c r="F1347" s="6" t="s">
        <v>63</v>
      </c>
      <c r="G1347" s="6" t="s">
        <v>64</v>
      </c>
      <c r="H1347" s="6" t="s">
        <v>20</v>
      </c>
      <c r="I1347" s="8">
        <v>0.8</v>
      </c>
      <c r="J1347" s="9">
        <v>4750</v>
      </c>
      <c r="K1347" s="10">
        <f t="shared" si="10"/>
        <v>3800</v>
      </c>
      <c r="L1347" s="10">
        <f t="shared" si="11"/>
        <v>1140</v>
      </c>
      <c r="M1347" s="11">
        <v>0.3</v>
      </c>
      <c r="O1347" s="16"/>
      <c r="P1347" s="17">
        <f>Data!$I1347+0.1</f>
        <v>0.9</v>
      </c>
      <c r="Q1347" s="12">
        <f>Data!$J1347-500</f>
        <v>4250</v>
      </c>
      <c r="R1347" s="13">
        <f>Data!$M1347+5%</f>
        <v>0.35</v>
      </c>
    </row>
    <row r="1348" spans="1:18" ht="15.75" customHeight="1" x14ac:dyDescent="0.35">
      <c r="A1348" s="1"/>
      <c r="B1348" s="6" t="s">
        <v>27</v>
      </c>
      <c r="C1348" s="6">
        <v>1128299</v>
      </c>
      <c r="D1348" s="7">
        <v>44425</v>
      </c>
      <c r="E1348" s="6" t="s">
        <v>28</v>
      </c>
      <c r="F1348" s="6" t="s">
        <v>63</v>
      </c>
      <c r="G1348" s="6" t="s">
        <v>64</v>
      </c>
      <c r="H1348" s="6" t="s">
        <v>21</v>
      </c>
      <c r="I1348" s="8">
        <v>0.79999999999999993</v>
      </c>
      <c r="J1348" s="9">
        <v>4750</v>
      </c>
      <c r="K1348" s="10">
        <f t="shared" si="10"/>
        <v>3799.9999999999995</v>
      </c>
      <c r="L1348" s="10">
        <f t="shared" si="11"/>
        <v>760</v>
      </c>
      <c r="M1348" s="11">
        <v>0.2</v>
      </c>
      <c r="O1348" s="16"/>
      <c r="P1348" s="17">
        <f>Data!$I1348+0.1</f>
        <v>0.89999999999999991</v>
      </c>
      <c r="Q1348" s="12">
        <f>Data!$J1348-500</f>
        <v>4250</v>
      </c>
      <c r="R1348" s="13">
        <f>Data!$M1348+5%</f>
        <v>0.25</v>
      </c>
    </row>
    <row r="1349" spans="1:18" ht="15.75" customHeight="1" x14ac:dyDescent="0.35">
      <c r="A1349" s="1"/>
      <c r="B1349" s="6" t="s">
        <v>27</v>
      </c>
      <c r="C1349" s="6">
        <v>1128299</v>
      </c>
      <c r="D1349" s="7">
        <v>44425</v>
      </c>
      <c r="E1349" s="6" t="s">
        <v>28</v>
      </c>
      <c r="F1349" s="6" t="s">
        <v>63</v>
      </c>
      <c r="G1349" s="6" t="s">
        <v>64</v>
      </c>
      <c r="H1349" s="6" t="s">
        <v>22</v>
      </c>
      <c r="I1349" s="8">
        <v>0.85</v>
      </c>
      <c r="J1349" s="9">
        <v>3000</v>
      </c>
      <c r="K1349" s="10">
        <f t="shared" si="10"/>
        <v>2550</v>
      </c>
      <c r="L1349" s="10">
        <f t="shared" si="11"/>
        <v>1147.5</v>
      </c>
      <c r="M1349" s="11">
        <v>0.45</v>
      </c>
      <c r="O1349" s="16"/>
      <c r="P1349" s="17">
        <f>Data!$I1349+0.1</f>
        <v>0.95</v>
      </c>
      <c r="Q1349" s="12">
        <f>Data!$J1349-500</f>
        <v>2500</v>
      </c>
      <c r="R1349" s="13">
        <f>Data!$M1349+5%</f>
        <v>0.5</v>
      </c>
    </row>
    <row r="1350" spans="1:18" ht="15.75" customHeight="1" x14ac:dyDescent="0.35">
      <c r="A1350" s="1"/>
      <c r="B1350" s="6" t="s">
        <v>27</v>
      </c>
      <c r="C1350" s="6">
        <v>1128299</v>
      </c>
      <c r="D1350" s="7">
        <v>44457</v>
      </c>
      <c r="E1350" s="6" t="s">
        <v>28</v>
      </c>
      <c r="F1350" s="6" t="s">
        <v>63</v>
      </c>
      <c r="G1350" s="6" t="s">
        <v>64</v>
      </c>
      <c r="H1350" s="6" t="s">
        <v>17</v>
      </c>
      <c r="I1350" s="8">
        <v>0.60000000000000009</v>
      </c>
      <c r="J1350" s="9">
        <v>5000</v>
      </c>
      <c r="K1350" s="10">
        <f t="shared" si="10"/>
        <v>3000.0000000000005</v>
      </c>
      <c r="L1350" s="10">
        <f t="shared" si="11"/>
        <v>900.00000000000011</v>
      </c>
      <c r="M1350" s="11">
        <v>0.3</v>
      </c>
      <c r="O1350" s="16"/>
      <c r="P1350" s="17">
        <f>Data!$I1350-0.05</f>
        <v>0.55000000000000004</v>
      </c>
      <c r="Q1350" s="12">
        <f>Data!$J1350-500</f>
        <v>4500</v>
      </c>
      <c r="R1350" s="13">
        <f>Data!$M1350+5%</f>
        <v>0.35</v>
      </c>
    </row>
    <row r="1351" spans="1:18" ht="15.75" customHeight="1" x14ac:dyDescent="0.35">
      <c r="A1351" s="1"/>
      <c r="B1351" s="6" t="s">
        <v>27</v>
      </c>
      <c r="C1351" s="6">
        <v>1128299</v>
      </c>
      <c r="D1351" s="7">
        <v>44457</v>
      </c>
      <c r="E1351" s="6" t="s">
        <v>28</v>
      </c>
      <c r="F1351" s="6" t="s">
        <v>63</v>
      </c>
      <c r="G1351" s="6" t="s">
        <v>64</v>
      </c>
      <c r="H1351" s="6" t="s">
        <v>18</v>
      </c>
      <c r="I1351" s="8">
        <v>0.65000000000000013</v>
      </c>
      <c r="J1351" s="9">
        <v>5000</v>
      </c>
      <c r="K1351" s="10">
        <f t="shared" si="10"/>
        <v>3250.0000000000005</v>
      </c>
      <c r="L1351" s="10">
        <f t="shared" si="11"/>
        <v>812.50000000000011</v>
      </c>
      <c r="M1351" s="11">
        <v>0.25</v>
      </c>
      <c r="O1351" s="16"/>
      <c r="P1351" s="17">
        <f>Data!$I1351-0.05</f>
        <v>0.60000000000000009</v>
      </c>
      <c r="Q1351" s="12">
        <f>Data!$J1351-500</f>
        <v>4500</v>
      </c>
      <c r="R1351" s="13">
        <f>Data!$M1351+5%</f>
        <v>0.3</v>
      </c>
    </row>
    <row r="1352" spans="1:18" ht="15.75" customHeight="1" x14ac:dyDescent="0.35">
      <c r="A1352" s="1"/>
      <c r="B1352" s="6" t="s">
        <v>27</v>
      </c>
      <c r="C1352" s="6">
        <v>1128299</v>
      </c>
      <c r="D1352" s="7">
        <v>44457</v>
      </c>
      <c r="E1352" s="6" t="s">
        <v>28</v>
      </c>
      <c r="F1352" s="6" t="s">
        <v>63</v>
      </c>
      <c r="G1352" s="6" t="s">
        <v>64</v>
      </c>
      <c r="H1352" s="6" t="s">
        <v>19</v>
      </c>
      <c r="I1352" s="8">
        <v>0.60000000000000009</v>
      </c>
      <c r="J1352" s="9">
        <v>3000</v>
      </c>
      <c r="K1352" s="10">
        <f t="shared" si="10"/>
        <v>1800.0000000000002</v>
      </c>
      <c r="L1352" s="10">
        <f t="shared" si="11"/>
        <v>540</v>
      </c>
      <c r="M1352" s="11">
        <v>0.3</v>
      </c>
      <c r="O1352" s="16"/>
      <c r="P1352" s="17">
        <f>Data!$I1352-0.05</f>
        <v>0.55000000000000004</v>
      </c>
      <c r="Q1352" s="12">
        <f>Data!$J1352-750</f>
        <v>2250</v>
      </c>
      <c r="R1352" s="13">
        <f>Data!$M1352+5%</f>
        <v>0.35</v>
      </c>
    </row>
    <row r="1353" spans="1:18" ht="15.75" customHeight="1" x14ac:dyDescent="0.35">
      <c r="A1353" s="1"/>
      <c r="B1353" s="6" t="s">
        <v>27</v>
      </c>
      <c r="C1353" s="6">
        <v>1128299</v>
      </c>
      <c r="D1353" s="7">
        <v>44457</v>
      </c>
      <c r="E1353" s="6" t="s">
        <v>28</v>
      </c>
      <c r="F1353" s="6" t="s">
        <v>63</v>
      </c>
      <c r="G1353" s="6" t="s">
        <v>64</v>
      </c>
      <c r="H1353" s="6" t="s">
        <v>20</v>
      </c>
      <c r="I1353" s="8">
        <v>0.60000000000000009</v>
      </c>
      <c r="J1353" s="9">
        <v>2500</v>
      </c>
      <c r="K1353" s="10">
        <f t="shared" si="10"/>
        <v>1500.0000000000002</v>
      </c>
      <c r="L1353" s="10">
        <f t="shared" si="11"/>
        <v>450.00000000000006</v>
      </c>
      <c r="M1353" s="11">
        <v>0.3</v>
      </c>
      <c r="O1353" s="16"/>
      <c r="P1353" s="17">
        <f>Data!$I1353-0.05</f>
        <v>0.55000000000000004</v>
      </c>
      <c r="Q1353" s="12">
        <f>Data!$J1353-750</f>
        <v>1750</v>
      </c>
      <c r="R1353" s="13">
        <f>Data!$M1353+5%</f>
        <v>0.35</v>
      </c>
    </row>
    <row r="1354" spans="1:18" ht="15.75" customHeight="1" x14ac:dyDescent="0.35">
      <c r="A1354" s="1"/>
      <c r="B1354" s="6" t="s">
        <v>27</v>
      </c>
      <c r="C1354" s="6">
        <v>1128299</v>
      </c>
      <c r="D1354" s="7">
        <v>44457</v>
      </c>
      <c r="E1354" s="6" t="s">
        <v>28</v>
      </c>
      <c r="F1354" s="6" t="s">
        <v>63</v>
      </c>
      <c r="G1354" s="6" t="s">
        <v>64</v>
      </c>
      <c r="H1354" s="6" t="s">
        <v>21</v>
      </c>
      <c r="I1354" s="8">
        <v>0.70000000000000007</v>
      </c>
      <c r="J1354" s="9">
        <v>2750</v>
      </c>
      <c r="K1354" s="10">
        <f t="shared" si="10"/>
        <v>1925.0000000000002</v>
      </c>
      <c r="L1354" s="10">
        <f t="shared" si="11"/>
        <v>385.00000000000006</v>
      </c>
      <c r="M1354" s="11">
        <v>0.2</v>
      </c>
      <c r="O1354" s="16"/>
      <c r="P1354" s="17">
        <f>Data!$I1354-0.05</f>
        <v>0.65</v>
      </c>
      <c r="Q1354" s="12">
        <f>Data!$J1354-750</f>
        <v>2000</v>
      </c>
      <c r="R1354" s="13">
        <f>Data!$M1354+5%</f>
        <v>0.25</v>
      </c>
    </row>
    <row r="1355" spans="1:18" ht="15.75" customHeight="1" x14ac:dyDescent="0.35">
      <c r="A1355" s="1"/>
      <c r="B1355" s="6" t="s">
        <v>27</v>
      </c>
      <c r="C1355" s="6">
        <v>1128299</v>
      </c>
      <c r="D1355" s="7">
        <v>44457</v>
      </c>
      <c r="E1355" s="6" t="s">
        <v>28</v>
      </c>
      <c r="F1355" s="6" t="s">
        <v>63</v>
      </c>
      <c r="G1355" s="6" t="s">
        <v>64</v>
      </c>
      <c r="H1355" s="6" t="s">
        <v>22</v>
      </c>
      <c r="I1355" s="8">
        <v>0.54999999999999993</v>
      </c>
      <c r="J1355" s="9">
        <v>3000</v>
      </c>
      <c r="K1355" s="10">
        <f t="shared" si="10"/>
        <v>1649.9999999999998</v>
      </c>
      <c r="L1355" s="10">
        <f t="shared" si="11"/>
        <v>742.49999999999989</v>
      </c>
      <c r="M1355" s="11">
        <v>0.45</v>
      </c>
      <c r="O1355" s="16"/>
      <c r="P1355" s="17">
        <f>Data!$I1355-0.05</f>
        <v>0.49999999999999994</v>
      </c>
      <c r="Q1355" s="12">
        <f>Data!$J1355-750</f>
        <v>2250</v>
      </c>
      <c r="R1355" s="13">
        <f>Data!$M1355+5%</f>
        <v>0.5</v>
      </c>
    </row>
    <row r="1356" spans="1:18" ht="15.75" customHeight="1" x14ac:dyDescent="0.35">
      <c r="A1356" s="1"/>
      <c r="B1356" s="6" t="s">
        <v>27</v>
      </c>
      <c r="C1356" s="6">
        <v>1128299</v>
      </c>
      <c r="D1356" s="7">
        <v>44486</v>
      </c>
      <c r="E1356" s="6" t="s">
        <v>28</v>
      </c>
      <c r="F1356" s="6" t="s">
        <v>63</v>
      </c>
      <c r="G1356" s="6" t="s">
        <v>64</v>
      </c>
      <c r="H1356" s="6" t="s">
        <v>17</v>
      </c>
      <c r="I1356" s="8">
        <v>0.5</v>
      </c>
      <c r="J1356" s="9">
        <v>4000</v>
      </c>
      <c r="K1356" s="10">
        <f t="shared" si="10"/>
        <v>2000</v>
      </c>
      <c r="L1356" s="10">
        <f t="shared" si="11"/>
        <v>600</v>
      </c>
      <c r="M1356" s="11">
        <v>0.3</v>
      </c>
      <c r="O1356" s="16"/>
      <c r="P1356" s="17">
        <f>Data!$I1356-0.05</f>
        <v>0.45</v>
      </c>
      <c r="Q1356" s="12">
        <f>Data!$J1356-750</f>
        <v>3250</v>
      </c>
      <c r="R1356" s="13">
        <f>Data!$M1356+5%</f>
        <v>0.35</v>
      </c>
    </row>
    <row r="1357" spans="1:18" ht="15.75" customHeight="1" x14ac:dyDescent="0.35">
      <c r="A1357" s="1"/>
      <c r="B1357" s="6" t="s">
        <v>27</v>
      </c>
      <c r="C1357" s="6">
        <v>1128299</v>
      </c>
      <c r="D1357" s="7">
        <v>44486</v>
      </c>
      <c r="E1357" s="6" t="s">
        <v>28</v>
      </c>
      <c r="F1357" s="6" t="s">
        <v>63</v>
      </c>
      <c r="G1357" s="6" t="s">
        <v>64</v>
      </c>
      <c r="H1357" s="6" t="s">
        <v>18</v>
      </c>
      <c r="I1357" s="8">
        <v>0.65000000000000013</v>
      </c>
      <c r="J1357" s="9">
        <v>5750</v>
      </c>
      <c r="K1357" s="10">
        <f t="shared" si="10"/>
        <v>3737.5000000000009</v>
      </c>
      <c r="L1357" s="10">
        <f t="shared" si="11"/>
        <v>934.37500000000023</v>
      </c>
      <c r="M1357" s="11">
        <v>0.25</v>
      </c>
      <c r="O1357" s="16"/>
      <c r="P1357" s="17">
        <f>Data!$I1357-0</f>
        <v>0.65000000000000013</v>
      </c>
      <c r="Q1357" s="12">
        <f>Data!$J1357+1000</f>
        <v>6750</v>
      </c>
      <c r="R1357" s="13">
        <f>Data!$M1357+5%</f>
        <v>0.3</v>
      </c>
    </row>
    <row r="1358" spans="1:18" ht="15.75" customHeight="1" x14ac:dyDescent="0.35">
      <c r="A1358" s="1"/>
      <c r="B1358" s="6" t="s">
        <v>27</v>
      </c>
      <c r="C1358" s="6">
        <v>1128299</v>
      </c>
      <c r="D1358" s="7">
        <v>44486</v>
      </c>
      <c r="E1358" s="6" t="s">
        <v>28</v>
      </c>
      <c r="F1358" s="6" t="s">
        <v>63</v>
      </c>
      <c r="G1358" s="6" t="s">
        <v>64</v>
      </c>
      <c r="H1358" s="6" t="s">
        <v>19</v>
      </c>
      <c r="I1358" s="8">
        <v>0.60000000000000009</v>
      </c>
      <c r="J1358" s="9">
        <v>4000</v>
      </c>
      <c r="K1358" s="10">
        <f t="shared" si="10"/>
        <v>2400.0000000000005</v>
      </c>
      <c r="L1358" s="10">
        <f t="shared" si="11"/>
        <v>720.00000000000011</v>
      </c>
      <c r="M1358" s="11">
        <v>0.3</v>
      </c>
      <c r="O1358" s="16"/>
      <c r="P1358" s="17">
        <f>Data!$I1358-0</f>
        <v>0.60000000000000009</v>
      </c>
      <c r="Q1358" s="12">
        <f>Data!$J1358+1000</f>
        <v>5000</v>
      </c>
      <c r="R1358" s="13">
        <f>Data!$M1358+5%</f>
        <v>0.35</v>
      </c>
    </row>
    <row r="1359" spans="1:18" ht="15.75" customHeight="1" x14ac:dyDescent="0.35">
      <c r="A1359" s="1"/>
      <c r="B1359" s="6" t="s">
        <v>27</v>
      </c>
      <c r="C1359" s="6">
        <v>1128299</v>
      </c>
      <c r="D1359" s="7">
        <v>44486</v>
      </c>
      <c r="E1359" s="6" t="s">
        <v>28</v>
      </c>
      <c r="F1359" s="6" t="s">
        <v>63</v>
      </c>
      <c r="G1359" s="6" t="s">
        <v>64</v>
      </c>
      <c r="H1359" s="6" t="s">
        <v>20</v>
      </c>
      <c r="I1359" s="8">
        <v>0.55000000000000004</v>
      </c>
      <c r="J1359" s="9">
        <v>3750</v>
      </c>
      <c r="K1359" s="10">
        <f t="shared" si="10"/>
        <v>2062.5</v>
      </c>
      <c r="L1359" s="10">
        <f t="shared" si="11"/>
        <v>618.75</v>
      </c>
      <c r="M1359" s="11">
        <v>0.3</v>
      </c>
      <c r="O1359" s="16"/>
      <c r="P1359" s="17">
        <f>Data!$I1359-0</f>
        <v>0.55000000000000004</v>
      </c>
      <c r="Q1359" s="12">
        <f>Data!$J1359+1000</f>
        <v>4750</v>
      </c>
      <c r="R1359" s="13">
        <f>Data!$M1359+5%</f>
        <v>0.35</v>
      </c>
    </row>
    <row r="1360" spans="1:18" ht="15.75" customHeight="1" x14ac:dyDescent="0.35">
      <c r="A1360" s="1"/>
      <c r="B1360" s="6" t="s">
        <v>27</v>
      </c>
      <c r="C1360" s="6">
        <v>1128299</v>
      </c>
      <c r="D1360" s="7">
        <v>44486</v>
      </c>
      <c r="E1360" s="6" t="s">
        <v>28</v>
      </c>
      <c r="F1360" s="6" t="s">
        <v>63</v>
      </c>
      <c r="G1360" s="6" t="s">
        <v>64</v>
      </c>
      <c r="H1360" s="6" t="s">
        <v>21</v>
      </c>
      <c r="I1360" s="8">
        <v>0.65</v>
      </c>
      <c r="J1360" s="9">
        <v>3500</v>
      </c>
      <c r="K1360" s="10">
        <f t="shared" si="10"/>
        <v>2275</v>
      </c>
      <c r="L1360" s="10">
        <f t="shared" si="11"/>
        <v>455</v>
      </c>
      <c r="M1360" s="11">
        <v>0.2</v>
      </c>
      <c r="O1360" s="16"/>
      <c r="P1360" s="17">
        <f>Data!$I1360-0</f>
        <v>0.65</v>
      </c>
      <c r="Q1360" s="12">
        <f>Data!$J1360+1000</f>
        <v>4500</v>
      </c>
      <c r="R1360" s="13">
        <f>Data!$M1360+5%</f>
        <v>0.25</v>
      </c>
    </row>
    <row r="1361" spans="1:18" ht="15.75" customHeight="1" x14ac:dyDescent="0.35">
      <c r="A1361" s="1"/>
      <c r="B1361" s="6" t="s">
        <v>27</v>
      </c>
      <c r="C1361" s="6">
        <v>1128299</v>
      </c>
      <c r="D1361" s="7">
        <v>44486</v>
      </c>
      <c r="E1361" s="6" t="s">
        <v>28</v>
      </c>
      <c r="F1361" s="6" t="s">
        <v>63</v>
      </c>
      <c r="G1361" s="6" t="s">
        <v>64</v>
      </c>
      <c r="H1361" s="6" t="s">
        <v>22</v>
      </c>
      <c r="I1361" s="8">
        <v>0.70000000000000007</v>
      </c>
      <c r="J1361" s="9">
        <v>4000</v>
      </c>
      <c r="K1361" s="10">
        <f t="shared" si="10"/>
        <v>2800.0000000000005</v>
      </c>
      <c r="L1361" s="10">
        <f t="shared" si="11"/>
        <v>1260.0000000000002</v>
      </c>
      <c r="M1361" s="11">
        <v>0.45</v>
      </c>
      <c r="O1361" s="16"/>
      <c r="P1361" s="17">
        <f>Data!$I1361-0</f>
        <v>0.70000000000000007</v>
      </c>
      <c r="Q1361" s="12">
        <f>Data!$J1361+1000</f>
        <v>5000</v>
      </c>
      <c r="R1361" s="13">
        <f>Data!$M1361+5%</f>
        <v>0.5</v>
      </c>
    </row>
    <row r="1362" spans="1:18" ht="15.75" customHeight="1" x14ac:dyDescent="0.35">
      <c r="A1362" s="1"/>
      <c r="B1362" s="6" t="s">
        <v>27</v>
      </c>
      <c r="C1362" s="6">
        <v>1128299</v>
      </c>
      <c r="D1362" s="7">
        <v>44517</v>
      </c>
      <c r="E1362" s="6" t="s">
        <v>28</v>
      </c>
      <c r="F1362" s="6" t="s">
        <v>63</v>
      </c>
      <c r="G1362" s="6" t="s">
        <v>64</v>
      </c>
      <c r="H1362" s="6" t="s">
        <v>17</v>
      </c>
      <c r="I1362" s="8">
        <v>0.55000000000000004</v>
      </c>
      <c r="J1362" s="9">
        <v>6250</v>
      </c>
      <c r="K1362" s="10">
        <f t="shared" si="10"/>
        <v>3437.5000000000005</v>
      </c>
      <c r="L1362" s="10">
        <f t="shared" si="11"/>
        <v>1031.25</v>
      </c>
      <c r="M1362" s="11">
        <v>0.3</v>
      </c>
      <c r="O1362" s="16"/>
      <c r="P1362" s="17">
        <f>Data!$I1362-0</f>
        <v>0.55000000000000004</v>
      </c>
      <c r="Q1362" s="12">
        <f>Data!$J1362+1000</f>
        <v>7250</v>
      </c>
      <c r="R1362" s="13">
        <f>Data!$M1362+5%</f>
        <v>0.35</v>
      </c>
    </row>
    <row r="1363" spans="1:18" ht="15.75" customHeight="1" x14ac:dyDescent="0.35">
      <c r="A1363" s="1"/>
      <c r="B1363" s="6" t="s">
        <v>27</v>
      </c>
      <c r="C1363" s="6">
        <v>1128299</v>
      </c>
      <c r="D1363" s="7">
        <v>44517</v>
      </c>
      <c r="E1363" s="6" t="s">
        <v>28</v>
      </c>
      <c r="F1363" s="6" t="s">
        <v>63</v>
      </c>
      <c r="G1363" s="6" t="s">
        <v>64</v>
      </c>
      <c r="H1363" s="6" t="s">
        <v>18</v>
      </c>
      <c r="I1363" s="8">
        <v>0.60000000000000009</v>
      </c>
      <c r="J1363" s="9">
        <v>7000</v>
      </c>
      <c r="K1363" s="10">
        <f t="shared" si="10"/>
        <v>4200.0000000000009</v>
      </c>
      <c r="L1363" s="10">
        <f t="shared" si="11"/>
        <v>1050.0000000000002</v>
      </c>
      <c r="M1363" s="11">
        <v>0.25</v>
      </c>
      <c r="O1363" s="16"/>
      <c r="P1363" s="17">
        <f>Data!$I1363-0</f>
        <v>0.60000000000000009</v>
      </c>
      <c r="Q1363" s="12">
        <f>Data!$J1363+1000</f>
        <v>8000</v>
      </c>
      <c r="R1363" s="13">
        <f>Data!$M1363+5%</f>
        <v>0.3</v>
      </c>
    </row>
    <row r="1364" spans="1:18" ht="15.75" customHeight="1" x14ac:dyDescent="0.35">
      <c r="A1364" s="1"/>
      <c r="B1364" s="6" t="s">
        <v>27</v>
      </c>
      <c r="C1364" s="6">
        <v>1128299</v>
      </c>
      <c r="D1364" s="7">
        <v>44517</v>
      </c>
      <c r="E1364" s="6" t="s">
        <v>28</v>
      </c>
      <c r="F1364" s="6" t="s">
        <v>63</v>
      </c>
      <c r="G1364" s="6" t="s">
        <v>64</v>
      </c>
      <c r="H1364" s="6" t="s">
        <v>19</v>
      </c>
      <c r="I1364" s="8">
        <v>0.55000000000000004</v>
      </c>
      <c r="J1364" s="9">
        <v>5250</v>
      </c>
      <c r="K1364" s="10">
        <f t="shared" si="10"/>
        <v>2887.5000000000005</v>
      </c>
      <c r="L1364" s="10">
        <f t="shared" si="11"/>
        <v>866.25000000000011</v>
      </c>
      <c r="M1364" s="11">
        <v>0.3</v>
      </c>
      <c r="O1364" s="16"/>
      <c r="P1364" s="17">
        <f>Data!$I1364-0</f>
        <v>0.55000000000000004</v>
      </c>
      <c r="Q1364" s="12">
        <f>Data!$J1364+1000</f>
        <v>6250</v>
      </c>
      <c r="R1364" s="13">
        <f>Data!$M1364+5%</f>
        <v>0.35</v>
      </c>
    </row>
    <row r="1365" spans="1:18" ht="15.75" customHeight="1" x14ac:dyDescent="0.35">
      <c r="A1365" s="1"/>
      <c r="B1365" s="6" t="s">
        <v>27</v>
      </c>
      <c r="C1365" s="6">
        <v>1128299</v>
      </c>
      <c r="D1365" s="7">
        <v>44517</v>
      </c>
      <c r="E1365" s="6" t="s">
        <v>28</v>
      </c>
      <c r="F1365" s="6" t="s">
        <v>63</v>
      </c>
      <c r="G1365" s="6" t="s">
        <v>64</v>
      </c>
      <c r="H1365" s="6" t="s">
        <v>20</v>
      </c>
      <c r="I1365" s="8">
        <v>0.65000000000000013</v>
      </c>
      <c r="J1365" s="9">
        <v>5000</v>
      </c>
      <c r="K1365" s="10">
        <f t="shared" si="10"/>
        <v>3250.0000000000005</v>
      </c>
      <c r="L1365" s="10">
        <f t="shared" si="11"/>
        <v>975.00000000000011</v>
      </c>
      <c r="M1365" s="11">
        <v>0.3</v>
      </c>
      <c r="O1365" s="16"/>
      <c r="P1365" s="17">
        <f>Data!$I1365-0</f>
        <v>0.65000000000000013</v>
      </c>
      <c r="Q1365" s="12">
        <f>Data!$J1365+1000</f>
        <v>6000</v>
      </c>
      <c r="R1365" s="13">
        <f>Data!$M1365+5%</f>
        <v>0.35</v>
      </c>
    </row>
    <row r="1366" spans="1:18" ht="15.75" customHeight="1" x14ac:dyDescent="0.35">
      <c r="A1366" s="1"/>
      <c r="B1366" s="6" t="s">
        <v>27</v>
      </c>
      <c r="C1366" s="6">
        <v>1128299</v>
      </c>
      <c r="D1366" s="7">
        <v>44517</v>
      </c>
      <c r="E1366" s="6" t="s">
        <v>28</v>
      </c>
      <c r="F1366" s="6" t="s">
        <v>63</v>
      </c>
      <c r="G1366" s="6" t="s">
        <v>64</v>
      </c>
      <c r="H1366" s="6" t="s">
        <v>21</v>
      </c>
      <c r="I1366" s="8">
        <v>0.85000000000000009</v>
      </c>
      <c r="J1366" s="9">
        <v>4750</v>
      </c>
      <c r="K1366" s="10">
        <f t="shared" si="10"/>
        <v>4037.5000000000005</v>
      </c>
      <c r="L1366" s="10">
        <f t="shared" si="11"/>
        <v>807.50000000000011</v>
      </c>
      <c r="M1366" s="11">
        <v>0.2</v>
      </c>
      <c r="O1366" s="16"/>
      <c r="P1366" s="17">
        <f>Data!$I1366-0</f>
        <v>0.85000000000000009</v>
      </c>
      <c r="Q1366" s="12">
        <f>Data!$J1366+1000</f>
        <v>5750</v>
      </c>
      <c r="R1366" s="13">
        <f>Data!$M1366+5%</f>
        <v>0.25</v>
      </c>
    </row>
    <row r="1367" spans="1:18" ht="15.75" customHeight="1" x14ac:dyDescent="0.35">
      <c r="A1367" s="1"/>
      <c r="B1367" s="6" t="s">
        <v>27</v>
      </c>
      <c r="C1367" s="6">
        <v>1128299</v>
      </c>
      <c r="D1367" s="7">
        <v>44517</v>
      </c>
      <c r="E1367" s="6" t="s">
        <v>28</v>
      </c>
      <c r="F1367" s="6" t="s">
        <v>63</v>
      </c>
      <c r="G1367" s="6" t="s">
        <v>64</v>
      </c>
      <c r="H1367" s="6" t="s">
        <v>22</v>
      </c>
      <c r="I1367" s="8">
        <v>0.90000000000000013</v>
      </c>
      <c r="J1367" s="9">
        <v>6000</v>
      </c>
      <c r="K1367" s="10">
        <f t="shared" si="10"/>
        <v>5400.0000000000009</v>
      </c>
      <c r="L1367" s="10">
        <f t="shared" si="11"/>
        <v>2430.0000000000005</v>
      </c>
      <c r="M1367" s="11">
        <v>0.45</v>
      </c>
      <c r="O1367" s="16"/>
      <c r="P1367" s="17">
        <f>Data!$I1367-0</f>
        <v>0.90000000000000013</v>
      </c>
      <c r="Q1367" s="12">
        <f>Data!$J1367+1000</f>
        <v>7000</v>
      </c>
      <c r="R1367" s="13">
        <f>Data!$M1367+5%</f>
        <v>0.5</v>
      </c>
    </row>
    <row r="1368" spans="1:18" ht="15.75" customHeight="1" x14ac:dyDescent="0.35">
      <c r="A1368" s="1"/>
      <c r="B1368" s="6" t="s">
        <v>27</v>
      </c>
      <c r="C1368" s="6">
        <v>1128299</v>
      </c>
      <c r="D1368" s="7">
        <v>44546</v>
      </c>
      <c r="E1368" s="6" t="s">
        <v>28</v>
      </c>
      <c r="F1368" s="6" t="s">
        <v>63</v>
      </c>
      <c r="G1368" s="6" t="s">
        <v>64</v>
      </c>
      <c r="H1368" s="6" t="s">
        <v>17</v>
      </c>
      <c r="I1368" s="8">
        <v>0.75000000000000011</v>
      </c>
      <c r="J1368" s="9">
        <v>8000</v>
      </c>
      <c r="K1368" s="10">
        <f t="shared" si="10"/>
        <v>6000.0000000000009</v>
      </c>
      <c r="L1368" s="10">
        <f t="shared" si="11"/>
        <v>1800.0000000000002</v>
      </c>
      <c r="M1368" s="11">
        <v>0.3</v>
      </c>
      <c r="O1368" s="16"/>
      <c r="P1368" s="17">
        <f>Data!$I1368-0</f>
        <v>0.75000000000000011</v>
      </c>
      <c r="Q1368" s="12">
        <f>Data!$J1368+1000</f>
        <v>9000</v>
      </c>
      <c r="R1368" s="13">
        <f>Data!$M1368+5%</f>
        <v>0.35</v>
      </c>
    </row>
    <row r="1369" spans="1:18" ht="15.75" customHeight="1" x14ac:dyDescent="0.35">
      <c r="A1369" s="1"/>
      <c r="B1369" s="6" t="s">
        <v>27</v>
      </c>
      <c r="C1369" s="6">
        <v>1128299</v>
      </c>
      <c r="D1369" s="7">
        <v>44546</v>
      </c>
      <c r="E1369" s="6" t="s">
        <v>28</v>
      </c>
      <c r="F1369" s="6" t="s">
        <v>63</v>
      </c>
      <c r="G1369" s="6" t="s">
        <v>64</v>
      </c>
      <c r="H1369" s="6" t="s">
        <v>18</v>
      </c>
      <c r="I1369" s="8">
        <v>0.8500000000000002</v>
      </c>
      <c r="J1369" s="9">
        <v>8000</v>
      </c>
      <c r="K1369" s="10">
        <f t="shared" si="10"/>
        <v>6800.0000000000018</v>
      </c>
      <c r="L1369" s="10">
        <f t="shared" si="11"/>
        <v>1700.0000000000005</v>
      </c>
      <c r="M1369" s="11">
        <v>0.25</v>
      </c>
      <c r="O1369" s="16"/>
      <c r="P1369" s="17">
        <f>Data!$I1369-0</f>
        <v>0.8500000000000002</v>
      </c>
      <c r="Q1369" s="12">
        <f>Data!$J1369+1000</f>
        <v>9000</v>
      </c>
      <c r="R1369" s="13">
        <f>Data!$M1369+5%</f>
        <v>0.3</v>
      </c>
    </row>
    <row r="1370" spans="1:18" ht="15.75" customHeight="1" x14ac:dyDescent="0.35">
      <c r="A1370" s="1"/>
      <c r="B1370" s="6" t="s">
        <v>27</v>
      </c>
      <c r="C1370" s="6">
        <v>1128299</v>
      </c>
      <c r="D1370" s="7">
        <v>44546</v>
      </c>
      <c r="E1370" s="6" t="s">
        <v>28</v>
      </c>
      <c r="F1370" s="6" t="s">
        <v>63</v>
      </c>
      <c r="G1370" s="6" t="s">
        <v>64</v>
      </c>
      <c r="H1370" s="6" t="s">
        <v>19</v>
      </c>
      <c r="I1370" s="8">
        <v>0.80000000000000016</v>
      </c>
      <c r="J1370" s="9">
        <v>6000</v>
      </c>
      <c r="K1370" s="10">
        <f t="shared" si="10"/>
        <v>4800.0000000000009</v>
      </c>
      <c r="L1370" s="10">
        <f t="shared" si="11"/>
        <v>1440.0000000000002</v>
      </c>
      <c r="M1370" s="11">
        <v>0.3</v>
      </c>
      <c r="O1370" s="16"/>
      <c r="P1370" s="17">
        <f>Data!$I1370-0</f>
        <v>0.80000000000000016</v>
      </c>
      <c r="Q1370" s="12">
        <f>Data!$J1370+1000</f>
        <v>7000</v>
      </c>
      <c r="R1370" s="13">
        <f>Data!$M1370+5%</f>
        <v>0.35</v>
      </c>
    </row>
    <row r="1371" spans="1:18" ht="15.75" customHeight="1" x14ac:dyDescent="0.35">
      <c r="A1371" s="1"/>
      <c r="B1371" s="6" t="s">
        <v>27</v>
      </c>
      <c r="C1371" s="6">
        <v>1128299</v>
      </c>
      <c r="D1371" s="7">
        <v>44546</v>
      </c>
      <c r="E1371" s="6" t="s">
        <v>28</v>
      </c>
      <c r="F1371" s="6" t="s">
        <v>63</v>
      </c>
      <c r="G1371" s="6" t="s">
        <v>64</v>
      </c>
      <c r="H1371" s="6" t="s">
        <v>20</v>
      </c>
      <c r="I1371" s="8">
        <v>0.80000000000000016</v>
      </c>
      <c r="J1371" s="9">
        <v>6000</v>
      </c>
      <c r="K1371" s="10">
        <f t="shared" si="10"/>
        <v>4800.0000000000009</v>
      </c>
      <c r="L1371" s="10">
        <f t="shared" si="11"/>
        <v>1440.0000000000002</v>
      </c>
      <c r="M1371" s="11">
        <v>0.3</v>
      </c>
      <c r="O1371" s="16"/>
      <c r="P1371" s="17">
        <f>Data!$I1371-0</f>
        <v>0.80000000000000016</v>
      </c>
      <c r="Q1371" s="12">
        <f>Data!$J1371+1000</f>
        <v>7000</v>
      </c>
      <c r="R1371" s="13">
        <f>Data!$M1371+5%</f>
        <v>0.35</v>
      </c>
    </row>
    <row r="1372" spans="1:18" ht="15.75" customHeight="1" x14ac:dyDescent="0.35">
      <c r="A1372" s="1"/>
      <c r="B1372" s="6" t="s">
        <v>27</v>
      </c>
      <c r="C1372" s="6">
        <v>1128299</v>
      </c>
      <c r="D1372" s="7">
        <v>44546</v>
      </c>
      <c r="E1372" s="6" t="s">
        <v>28</v>
      </c>
      <c r="F1372" s="6" t="s">
        <v>63</v>
      </c>
      <c r="G1372" s="6" t="s">
        <v>64</v>
      </c>
      <c r="H1372" s="6" t="s">
        <v>21</v>
      </c>
      <c r="I1372" s="8">
        <v>0.90000000000000013</v>
      </c>
      <c r="J1372" s="9">
        <v>5250</v>
      </c>
      <c r="K1372" s="10">
        <f t="shared" si="10"/>
        <v>4725.0000000000009</v>
      </c>
      <c r="L1372" s="10">
        <f t="shared" si="11"/>
        <v>945.00000000000023</v>
      </c>
      <c r="M1372" s="11">
        <v>0.2</v>
      </c>
      <c r="O1372" s="16"/>
      <c r="P1372" s="17">
        <f>Data!$I1372-0</f>
        <v>0.90000000000000013</v>
      </c>
      <c r="Q1372" s="12">
        <f>Data!$J1372+1000</f>
        <v>6250</v>
      </c>
      <c r="R1372" s="13">
        <f>Data!$M1372+5%</f>
        <v>0.25</v>
      </c>
    </row>
    <row r="1373" spans="1:18" ht="15.75" customHeight="1" x14ac:dyDescent="0.35">
      <c r="A1373" s="1"/>
      <c r="B1373" s="6" t="s">
        <v>27</v>
      </c>
      <c r="C1373" s="6">
        <v>1128299</v>
      </c>
      <c r="D1373" s="7">
        <v>44546</v>
      </c>
      <c r="E1373" s="6" t="s">
        <v>28</v>
      </c>
      <c r="F1373" s="6" t="s">
        <v>63</v>
      </c>
      <c r="G1373" s="6" t="s">
        <v>64</v>
      </c>
      <c r="H1373" s="6" t="s">
        <v>22</v>
      </c>
      <c r="I1373" s="8">
        <v>0.95000000000000018</v>
      </c>
      <c r="J1373" s="9">
        <v>6250</v>
      </c>
      <c r="K1373" s="10">
        <f t="shared" si="10"/>
        <v>5937.5000000000009</v>
      </c>
      <c r="L1373" s="10">
        <f t="shared" si="11"/>
        <v>2671.8750000000005</v>
      </c>
      <c r="M1373" s="11">
        <v>0.45</v>
      </c>
      <c r="O1373" s="16"/>
      <c r="P1373" s="17">
        <f>Data!$I1373-0</f>
        <v>0.95000000000000018</v>
      </c>
      <c r="Q1373" s="12">
        <f>Data!$J1373+1000</f>
        <v>7250</v>
      </c>
      <c r="R1373" s="13">
        <f>Data!$M1373+5%</f>
        <v>0.5</v>
      </c>
    </row>
    <row r="1374" spans="1:18" ht="15.75" customHeight="1" x14ac:dyDescent="0.35">
      <c r="A1374" s="1" t="s">
        <v>39</v>
      </c>
      <c r="B1374" s="6" t="s">
        <v>14</v>
      </c>
      <c r="C1374" s="6">
        <v>1185732</v>
      </c>
      <c r="D1374" s="7">
        <v>44208</v>
      </c>
      <c r="E1374" s="6" t="s">
        <v>46</v>
      </c>
      <c r="F1374" s="6" t="s">
        <v>47</v>
      </c>
      <c r="G1374" s="6" t="s">
        <v>65</v>
      </c>
      <c r="H1374" s="6" t="s">
        <v>17</v>
      </c>
      <c r="I1374" s="8">
        <v>0.45</v>
      </c>
      <c r="J1374" s="9">
        <v>8500</v>
      </c>
      <c r="K1374" s="10">
        <f t="shared" si="10"/>
        <v>3825</v>
      </c>
      <c r="L1374" s="10">
        <f t="shared" si="11"/>
        <v>1721.25</v>
      </c>
      <c r="M1374" s="11">
        <v>0.45</v>
      </c>
      <c r="P1374" s="12"/>
    </row>
    <row r="1375" spans="1:18" ht="15.75" customHeight="1" x14ac:dyDescent="0.35">
      <c r="A1375" s="1"/>
      <c r="B1375" s="6" t="s">
        <v>14</v>
      </c>
      <c r="C1375" s="6">
        <v>1185732</v>
      </c>
      <c r="D1375" s="7">
        <v>44208</v>
      </c>
      <c r="E1375" s="6" t="s">
        <v>46</v>
      </c>
      <c r="F1375" s="6" t="s">
        <v>47</v>
      </c>
      <c r="G1375" s="6" t="s">
        <v>65</v>
      </c>
      <c r="H1375" s="6" t="s">
        <v>18</v>
      </c>
      <c r="I1375" s="8">
        <v>0.45</v>
      </c>
      <c r="J1375" s="9">
        <v>6500</v>
      </c>
      <c r="K1375" s="10">
        <f t="shared" si="10"/>
        <v>2925</v>
      </c>
      <c r="L1375" s="10">
        <f t="shared" si="11"/>
        <v>1023.7499999999999</v>
      </c>
      <c r="M1375" s="11">
        <v>0.35</v>
      </c>
      <c r="P1375" s="12"/>
    </row>
    <row r="1376" spans="1:18" ht="15.75" customHeight="1" x14ac:dyDescent="0.35">
      <c r="A1376" s="1"/>
      <c r="B1376" s="6" t="s">
        <v>14</v>
      </c>
      <c r="C1376" s="6">
        <v>1185732</v>
      </c>
      <c r="D1376" s="7">
        <v>44208</v>
      </c>
      <c r="E1376" s="6" t="s">
        <v>46</v>
      </c>
      <c r="F1376" s="6" t="s">
        <v>47</v>
      </c>
      <c r="G1376" s="6" t="s">
        <v>65</v>
      </c>
      <c r="H1376" s="6" t="s">
        <v>19</v>
      </c>
      <c r="I1376" s="8">
        <v>0.35000000000000003</v>
      </c>
      <c r="J1376" s="9">
        <v>6500</v>
      </c>
      <c r="K1376" s="10">
        <f t="shared" si="10"/>
        <v>2275</v>
      </c>
      <c r="L1376" s="10">
        <f t="shared" si="11"/>
        <v>568.75</v>
      </c>
      <c r="M1376" s="11">
        <v>0.25</v>
      </c>
      <c r="P1376" s="12"/>
    </row>
    <row r="1377" spans="1:16" ht="15.75" customHeight="1" x14ac:dyDescent="0.35">
      <c r="A1377" s="1"/>
      <c r="B1377" s="6" t="s">
        <v>14</v>
      </c>
      <c r="C1377" s="6">
        <v>1185732</v>
      </c>
      <c r="D1377" s="7">
        <v>44208</v>
      </c>
      <c r="E1377" s="6" t="s">
        <v>46</v>
      </c>
      <c r="F1377" s="6" t="s">
        <v>47</v>
      </c>
      <c r="G1377" s="6" t="s">
        <v>65</v>
      </c>
      <c r="H1377" s="6" t="s">
        <v>20</v>
      </c>
      <c r="I1377" s="8">
        <v>0.39999999999999997</v>
      </c>
      <c r="J1377" s="9">
        <v>5000</v>
      </c>
      <c r="K1377" s="10">
        <f t="shared" si="10"/>
        <v>1999.9999999999998</v>
      </c>
      <c r="L1377" s="10">
        <f t="shared" si="11"/>
        <v>599.99999999999989</v>
      </c>
      <c r="M1377" s="11">
        <v>0.3</v>
      </c>
      <c r="P1377" s="12"/>
    </row>
    <row r="1378" spans="1:16" ht="15.75" customHeight="1" x14ac:dyDescent="0.35">
      <c r="A1378" s="1"/>
      <c r="B1378" s="6" t="s">
        <v>14</v>
      </c>
      <c r="C1378" s="6">
        <v>1185732</v>
      </c>
      <c r="D1378" s="7">
        <v>44208</v>
      </c>
      <c r="E1378" s="6" t="s">
        <v>46</v>
      </c>
      <c r="F1378" s="6" t="s">
        <v>47</v>
      </c>
      <c r="G1378" s="6" t="s">
        <v>65</v>
      </c>
      <c r="H1378" s="6" t="s">
        <v>21</v>
      </c>
      <c r="I1378" s="8">
        <v>0.55000000000000004</v>
      </c>
      <c r="J1378" s="9">
        <v>5500</v>
      </c>
      <c r="K1378" s="10">
        <f t="shared" si="10"/>
        <v>3025.0000000000005</v>
      </c>
      <c r="L1378" s="10">
        <f t="shared" si="11"/>
        <v>1058.75</v>
      </c>
      <c r="M1378" s="11">
        <v>0.35</v>
      </c>
      <c r="P1378" s="12"/>
    </row>
    <row r="1379" spans="1:16" ht="15.75" customHeight="1" x14ac:dyDescent="0.35">
      <c r="A1379" s="1"/>
      <c r="B1379" s="6" t="s">
        <v>14</v>
      </c>
      <c r="C1379" s="6">
        <v>1185732</v>
      </c>
      <c r="D1379" s="7">
        <v>44208</v>
      </c>
      <c r="E1379" s="6" t="s">
        <v>46</v>
      </c>
      <c r="F1379" s="6" t="s">
        <v>47</v>
      </c>
      <c r="G1379" s="6" t="s">
        <v>65</v>
      </c>
      <c r="H1379" s="6" t="s">
        <v>22</v>
      </c>
      <c r="I1379" s="8">
        <v>0.45</v>
      </c>
      <c r="J1379" s="9">
        <v>6500</v>
      </c>
      <c r="K1379" s="10">
        <f t="shared" si="10"/>
        <v>2925</v>
      </c>
      <c r="L1379" s="10">
        <f t="shared" si="11"/>
        <v>1462.5</v>
      </c>
      <c r="M1379" s="11">
        <v>0.5</v>
      </c>
      <c r="P1379" s="12"/>
    </row>
    <row r="1380" spans="1:16" ht="15.75" customHeight="1" x14ac:dyDescent="0.35">
      <c r="A1380" s="1"/>
      <c r="B1380" s="6" t="s">
        <v>14</v>
      </c>
      <c r="C1380" s="6">
        <v>1185732</v>
      </c>
      <c r="D1380" s="7">
        <v>44237</v>
      </c>
      <c r="E1380" s="6" t="s">
        <v>46</v>
      </c>
      <c r="F1380" s="6" t="s">
        <v>47</v>
      </c>
      <c r="G1380" s="6" t="s">
        <v>65</v>
      </c>
      <c r="H1380" s="6" t="s">
        <v>17</v>
      </c>
      <c r="I1380" s="8">
        <v>0.45</v>
      </c>
      <c r="J1380" s="9">
        <v>9000</v>
      </c>
      <c r="K1380" s="10">
        <f t="shared" si="10"/>
        <v>4050</v>
      </c>
      <c r="L1380" s="10">
        <f t="shared" si="11"/>
        <v>1822.5</v>
      </c>
      <c r="M1380" s="11">
        <v>0.45</v>
      </c>
      <c r="P1380" s="12"/>
    </row>
    <row r="1381" spans="1:16" ht="15.75" customHeight="1" x14ac:dyDescent="0.35">
      <c r="A1381" s="1"/>
      <c r="B1381" s="6" t="s">
        <v>14</v>
      </c>
      <c r="C1381" s="6">
        <v>1185732</v>
      </c>
      <c r="D1381" s="7">
        <v>44237</v>
      </c>
      <c r="E1381" s="6" t="s">
        <v>46</v>
      </c>
      <c r="F1381" s="6" t="s">
        <v>47</v>
      </c>
      <c r="G1381" s="6" t="s">
        <v>65</v>
      </c>
      <c r="H1381" s="6" t="s">
        <v>18</v>
      </c>
      <c r="I1381" s="8">
        <v>0.45</v>
      </c>
      <c r="J1381" s="9">
        <v>5500</v>
      </c>
      <c r="K1381" s="10">
        <f t="shared" si="10"/>
        <v>2475</v>
      </c>
      <c r="L1381" s="10">
        <f t="shared" si="11"/>
        <v>866.25</v>
      </c>
      <c r="M1381" s="11">
        <v>0.35</v>
      </c>
      <c r="P1381" s="12"/>
    </row>
    <row r="1382" spans="1:16" ht="15.75" customHeight="1" x14ac:dyDescent="0.35">
      <c r="A1382" s="1"/>
      <c r="B1382" s="6" t="s">
        <v>14</v>
      </c>
      <c r="C1382" s="6">
        <v>1185732</v>
      </c>
      <c r="D1382" s="7">
        <v>44237</v>
      </c>
      <c r="E1382" s="6" t="s">
        <v>46</v>
      </c>
      <c r="F1382" s="6" t="s">
        <v>47</v>
      </c>
      <c r="G1382" s="6" t="s">
        <v>65</v>
      </c>
      <c r="H1382" s="6" t="s">
        <v>19</v>
      </c>
      <c r="I1382" s="8">
        <v>0.35000000000000003</v>
      </c>
      <c r="J1382" s="9">
        <v>6000</v>
      </c>
      <c r="K1382" s="10">
        <f t="shared" si="10"/>
        <v>2100</v>
      </c>
      <c r="L1382" s="10">
        <f t="shared" si="11"/>
        <v>525</v>
      </c>
      <c r="M1382" s="11">
        <v>0.25</v>
      </c>
      <c r="P1382" s="12"/>
    </row>
    <row r="1383" spans="1:16" ht="15.75" customHeight="1" x14ac:dyDescent="0.35">
      <c r="A1383" s="1"/>
      <c r="B1383" s="6" t="s">
        <v>14</v>
      </c>
      <c r="C1383" s="6">
        <v>1185732</v>
      </c>
      <c r="D1383" s="7">
        <v>44237</v>
      </c>
      <c r="E1383" s="6" t="s">
        <v>46</v>
      </c>
      <c r="F1383" s="6" t="s">
        <v>47</v>
      </c>
      <c r="G1383" s="6" t="s">
        <v>65</v>
      </c>
      <c r="H1383" s="6" t="s">
        <v>20</v>
      </c>
      <c r="I1383" s="8">
        <v>0.39999999999999997</v>
      </c>
      <c r="J1383" s="9">
        <v>4750</v>
      </c>
      <c r="K1383" s="10">
        <f t="shared" si="10"/>
        <v>1899.9999999999998</v>
      </c>
      <c r="L1383" s="10">
        <f t="shared" si="11"/>
        <v>569.99999999999989</v>
      </c>
      <c r="M1383" s="11">
        <v>0.3</v>
      </c>
      <c r="P1383" s="12"/>
    </row>
    <row r="1384" spans="1:16" ht="15.75" customHeight="1" x14ac:dyDescent="0.35">
      <c r="A1384" s="1"/>
      <c r="B1384" s="6" t="s">
        <v>14</v>
      </c>
      <c r="C1384" s="6">
        <v>1185732</v>
      </c>
      <c r="D1384" s="7">
        <v>44237</v>
      </c>
      <c r="E1384" s="6" t="s">
        <v>46</v>
      </c>
      <c r="F1384" s="6" t="s">
        <v>47</v>
      </c>
      <c r="G1384" s="6" t="s">
        <v>65</v>
      </c>
      <c r="H1384" s="6" t="s">
        <v>21</v>
      </c>
      <c r="I1384" s="8">
        <v>0.55000000000000004</v>
      </c>
      <c r="J1384" s="9">
        <v>5500</v>
      </c>
      <c r="K1384" s="10">
        <f t="shared" si="10"/>
        <v>3025.0000000000005</v>
      </c>
      <c r="L1384" s="10">
        <f t="shared" si="11"/>
        <v>1058.75</v>
      </c>
      <c r="M1384" s="11">
        <v>0.35</v>
      </c>
      <c r="P1384" s="12"/>
    </row>
    <row r="1385" spans="1:16" ht="15.75" customHeight="1" x14ac:dyDescent="0.35">
      <c r="A1385" s="1"/>
      <c r="B1385" s="6" t="s">
        <v>14</v>
      </c>
      <c r="C1385" s="6">
        <v>1185732</v>
      </c>
      <c r="D1385" s="7">
        <v>44237</v>
      </c>
      <c r="E1385" s="6" t="s">
        <v>46</v>
      </c>
      <c r="F1385" s="6" t="s">
        <v>47</v>
      </c>
      <c r="G1385" s="6" t="s">
        <v>65</v>
      </c>
      <c r="H1385" s="6" t="s">
        <v>22</v>
      </c>
      <c r="I1385" s="8">
        <v>0.45</v>
      </c>
      <c r="J1385" s="9">
        <v>6500</v>
      </c>
      <c r="K1385" s="10">
        <f t="shared" si="10"/>
        <v>2925</v>
      </c>
      <c r="L1385" s="10">
        <f t="shared" si="11"/>
        <v>1462.5</v>
      </c>
      <c r="M1385" s="11">
        <v>0.5</v>
      </c>
      <c r="P1385" s="12"/>
    </row>
    <row r="1386" spans="1:16" ht="15.75" customHeight="1" x14ac:dyDescent="0.35">
      <c r="A1386" s="1"/>
      <c r="B1386" s="6" t="s">
        <v>14</v>
      </c>
      <c r="C1386" s="6">
        <v>1185732</v>
      </c>
      <c r="D1386" s="7">
        <v>44263</v>
      </c>
      <c r="E1386" s="6" t="s">
        <v>46</v>
      </c>
      <c r="F1386" s="6" t="s">
        <v>47</v>
      </c>
      <c r="G1386" s="6" t="s">
        <v>65</v>
      </c>
      <c r="H1386" s="6" t="s">
        <v>17</v>
      </c>
      <c r="I1386" s="8">
        <v>0.45</v>
      </c>
      <c r="J1386" s="9">
        <v>8700</v>
      </c>
      <c r="K1386" s="10">
        <f t="shared" si="10"/>
        <v>3915</v>
      </c>
      <c r="L1386" s="10">
        <f t="shared" si="11"/>
        <v>1761.75</v>
      </c>
      <c r="M1386" s="11">
        <v>0.45</v>
      </c>
      <c r="P1386" s="12"/>
    </row>
    <row r="1387" spans="1:16" ht="15.75" customHeight="1" x14ac:dyDescent="0.35">
      <c r="A1387" s="1"/>
      <c r="B1387" s="6" t="s">
        <v>14</v>
      </c>
      <c r="C1387" s="6">
        <v>1185732</v>
      </c>
      <c r="D1387" s="7">
        <v>44263</v>
      </c>
      <c r="E1387" s="6" t="s">
        <v>46</v>
      </c>
      <c r="F1387" s="6" t="s">
        <v>47</v>
      </c>
      <c r="G1387" s="6" t="s">
        <v>65</v>
      </c>
      <c r="H1387" s="6" t="s">
        <v>18</v>
      </c>
      <c r="I1387" s="8">
        <v>0.45</v>
      </c>
      <c r="J1387" s="9">
        <v>5500</v>
      </c>
      <c r="K1387" s="10">
        <f t="shared" si="10"/>
        <v>2475</v>
      </c>
      <c r="L1387" s="10">
        <f t="shared" si="11"/>
        <v>866.25</v>
      </c>
      <c r="M1387" s="11">
        <v>0.35</v>
      </c>
      <c r="P1387" s="12"/>
    </row>
    <row r="1388" spans="1:16" ht="15.75" customHeight="1" x14ac:dyDescent="0.35">
      <c r="A1388" s="1"/>
      <c r="B1388" s="6" t="s">
        <v>14</v>
      </c>
      <c r="C1388" s="6">
        <v>1185732</v>
      </c>
      <c r="D1388" s="7">
        <v>44263</v>
      </c>
      <c r="E1388" s="6" t="s">
        <v>46</v>
      </c>
      <c r="F1388" s="6" t="s">
        <v>47</v>
      </c>
      <c r="G1388" s="6" t="s">
        <v>65</v>
      </c>
      <c r="H1388" s="6" t="s">
        <v>19</v>
      </c>
      <c r="I1388" s="8">
        <v>0.35000000000000003</v>
      </c>
      <c r="J1388" s="9">
        <v>5750</v>
      </c>
      <c r="K1388" s="10">
        <f t="shared" si="10"/>
        <v>2012.5000000000002</v>
      </c>
      <c r="L1388" s="10">
        <f t="shared" si="11"/>
        <v>503.12500000000006</v>
      </c>
      <c r="M1388" s="11">
        <v>0.25</v>
      </c>
      <c r="P1388" s="12"/>
    </row>
    <row r="1389" spans="1:16" ht="15.75" customHeight="1" x14ac:dyDescent="0.35">
      <c r="A1389" s="1"/>
      <c r="B1389" s="6" t="s">
        <v>14</v>
      </c>
      <c r="C1389" s="6">
        <v>1185732</v>
      </c>
      <c r="D1389" s="7">
        <v>44263</v>
      </c>
      <c r="E1389" s="6" t="s">
        <v>46</v>
      </c>
      <c r="F1389" s="6" t="s">
        <v>47</v>
      </c>
      <c r="G1389" s="6" t="s">
        <v>65</v>
      </c>
      <c r="H1389" s="6" t="s">
        <v>20</v>
      </c>
      <c r="I1389" s="8">
        <v>0.39999999999999997</v>
      </c>
      <c r="J1389" s="9">
        <v>4250</v>
      </c>
      <c r="K1389" s="10">
        <f t="shared" si="10"/>
        <v>1699.9999999999998</v>
      </c>
      <c r="L1389" s="10">
        <f t="shared" si="11"/>
        <v>509.99999999999989</v>
      </c>
      <c r="M1389" s="11">
        <v>0.3</v>
      </c>
      <c r="P1389" s="12"/>
    </row>
    <row r="1390" spans="1:16" ht="15.75" customHeight="1" x14ac:dyDescent="0.35">
      <c r="A1390" s="1"/>
      <c r="B1390" s="6" t="s">
        <v>14</v>
      </c>
      <c r="C1390" s="6">
        <v>1185732</v>
      </c>
      <c r="D1390" s="7">
        <v>44263</v>
      </c>
      <c r="E1390" s="6" t="s">
        <v>46</v>
      </c>
      <c r="F1390" s="6" t="s">
        <v>47</v>
      </c>
      <c r="G1390" s="6" t="s">
        <v>65</v>
      </c>
      <c r="H1390" s="6" t="s">
        <v>21</v>
      </c>
      <c r="I1390" s="8">
        <v>0.55000000000000004</v>
      </c>
      <c r="J1390" s="9">
        <v>4750</v>
      </c>
      <c r="K1390" s="10">
        <f t="shared" si="10"/>
        <v>2612.5</v>
      </c>
      <c r="L1390" s="10">
        <f t="shared" si="11"/>
        <v>914.37499999999989</v>
      </c>
      <c r="M1390" s="11">
        <v>0.35</v>
      </c>
      <c r="P1390" s="12"/>
    </row>
    <row r="1391" spans="1:16" ht="15.75" customHeight="1" x14ac:dyDescent="0.35">
      <c r="A1391" s="1"/>
      <c r="B1391" s="6" t="s">
        <v>14</v>
      </c>
      <c r="C1391" s="6">
        <v>1185732</v>
      </c>
      <c r="D1391" s="7">
        <v>44263</v>
      </c>
      <c r="E1391" s="6" t="s">
        <v>46</v>
      </c>
      <c r="F1391" s="6" t="s">
        <v>47</v>
      </c>
      <c r="G1391" s="6" t="s">
        <v>65</v>
      </c>
      <c r="H1391" s="6" t="s">
        <v>22</v>
      </c>
      <c r="I1391" s="8">
        <v>0.45</v>
      </c>
      <c r="J1391" s="9">
        <v>5750</v>
      </c>
      <c r="K1391" s="10">
        <f t="shared" si="10"/>
        <v>2587.5</v>
      </c>
      <c r="L1391" s="10">
        <f t="shared" si="11"/>
        <v>1293.75</v>
      </c>
      <c r="M1391" s="11">
        <v>0.5</v>
      </c>
      <c r="P1391" s="12"/>
    </row>
    <row r="1392" spans="1:16" ht="15.75" customHeight="1" x14ac:dyDescent="0.35">
      <c r="A1392" s="1"/>
      <c r="B1392" s="6" t="s">
        <v>14</v>
      </c>
      <c r="C1392" s="6">
        <v>1185732</v>
      </c>
      <c r="D1392" s="7">
        <v>44295</v>
      </c>
      <c r="E1392" s="6" t="s">
        <v>46</v>
      </c>
      <c r="F1392" s="6" t="s">
        <v>47</v>
      </c>
      <c r="G1392" s="6" t="s">
        <v>65</v>
      </c>
      <c r="H1392" s="6" t="s">
        <v>17</v>
      </c>
      <c r="I1392" s="8">
        <v>0.45</v>
      </c>
      <c r="J1392" s="9">
        <v>8250</v>
      </c>
      <c r="K1392" s="10">
        <f t="shared" si="10"/>
        <v>3712.5</v>
      </c>
      <c r="L1392" s="10">
        <f t="shared" si="11"/>
        <v>1670.625</v>
      </c>
      <c r="M1392" s="11">
        <v>0.45</v>
      </c>
      <c r="P1392" s="12"/>
    </row>
    <row r="1393" spans="1:16" ht="15.75" customHeight="1" x14ac:dyDescent="0.35">
      <c r="A1393" s="1"/>
      <c r="B1393" s="6" t="s">
        <v>14</v>
      </c>
      <c r="C1393" s="6">
        <v>1185732</v>
      </c>
      <c r="D1393" s="7">
        <v>44295</v>
      </c>
      <c r="E1393" s="6" t="s">
        <v>46</v>
      </c>
      <c r="F1393" s="6" t="s">
        <v>47</v>
      </c>
      <c r="G1393" s="6" t="s">
        <v>65</v>
      </c>
      <c r="H1393" s="6" t="s">
        <v>18</v>
      </c>
      <c r="I1393" s="8">
        <v>0.45</v>
      </c>
      <c r="J1393" s="9">
        <v>5250</v>
      </c>
      <c r="K1393" s="10">
        <f t="shared" si="10"/>
        <v>2362.5</v>
      </c>
      <c r="L1393" s="10">
        <f t="shared" si="11"/>
        <v>826.875</v>
      </c>
      <c r="M1393" s="11">
        <v>0.35</v>
      </c>
      <c r="P1393" s="12"/>
    </row>
    <row r="1394" spans="1:16" ht="15.75" customHeight="1" x14ac:dyDescent="0.35">
      <c r="A1394" s="1"/>
      <c r="B1394" s="6" t="s">
        <v>14</v>
      </c>
      <c r="C1394" s="6">
        <v>1185732</v>
      </c>
      <c r="D1394" s="7">
        <v>44295</v>
      </c>
      <c r="E1394" s="6" t="s">
        <v>46</v>
      </c>
      <c r="F1394" s="6" t="s">
        <v>47</v>
      </c>
      <c r="G1394" s="6" t="s">
        <v>65</v>
      </c>
      <c r="H1394" s="6" t="s">
        <v>19</v>
      </c>
      <c r="I1394" s="8">
        <v>0.35000000000000003</v>
      </c>
      <c r="J1394" s="9">
        <v>5250</v>
      </c>
      <c r="K1394" s="10">
        <f t="shared" si="10"/>
        <v>1837.5000000000002</v>
      </c>
      <c r="L1394" s="10">
        <f t="shared" si="11"/>
        <v>459.37500000000006</v>
      </c>
      <c r="M1394" s="11">
        <v>0.25</v>
      </c>
      <c r="P1394" s="12"/>
    </row>
    <row r="1395" spans="1:16" ht="15.75" customHeight="1" x14ac:dyDescent="0.35">
      <c r="A1395" s="1"/>
      <c r="B1395" s="6" t="s">
        <v>14</v>
      </c>
      <c r="C1395" s="6">
        <v>1185732</v>
      </c>
      <c r="D1395" s="7">
        <v>44295</v>
      </c>
      <c r="E1395" s="6" t="s">
        <v>46</v>
      </c>
      <c r="F1395" s="6" t="s">
        <v>47</v>
      </c>
      <c r="G1395" s="6" t="s">
        <v>65</v>
      </c>
      <c r="H1395" s="6" t="s">
        <v>20</v>
      </c>
      <c r="I1395" s="8">
        <v>0.39999999999999997</v>
      </c>
      <c r="J1395" s="9">
        <v>4500</v>
      </c>
      <c r="K1395" s="10">
        <f t="shared" si="10"/>
        <v>1799.9999999999998</v>
      </c>
      <c r="L1395" s="10">
        <f t="shared" si="11"/>
        <v>539.99999999999989</v>
      </c>
      <c r="M1395" s="11">
        <v>0.3</v>
      </c>
      <c r="P1395" s="12"/>
    </row>
    <row r="1396" spans="1:16" ht="15.75" customHeight="1" x14ac:dyDescent="0.35">
      <c r="A1396" s="1"/>
      <c r="B1396" s="6" t="s">
        <v>14</v>
      </c>
      <c r="C1396" s="6">
        <v>1185732</v>
      </c>
      <c r="D1396" s="7">
        <v>44295</v>
      </c>
      <c r="E1396" s="6" t="s">
        <v>46</v>
      </c>
      <c r="F1396" s="6" t="s">
        <v>47</v>
      </c>
      <c r="G1396" s="6" t="s">
        <v>65</v>
      </c>
      <c r="H1396" s="6" t="s">
        <v>21</v>
      </c>
      <c r="I1396" s="8">
        <v>0.55000000000000004</v>
      </c>
      <c r="J1396" s="9">
        <v>4750</v>
      </c>
      <c r="K1396" s="10">
        <f t="shared" si="10"/>
        <v>2612.5</v>
      </c>
      <c r="L1396" s="10">
        <f t="shared" si="11"/>
        <v>914.37499999999989</v>
      </c>
      <c r="M1396" s="11">
        <v>0.35</v>
      </c>
      <c r="P1396" s="12"/>
    </row>
    <row r="1397" spans="1:16" ht="15.75" customHeight="1" x14ac:dyDescent="0.35">
      <c r="A1397" s="1"/>
      <c r="B1397" s="6" t="s">
        <v>14</v>
      </c>
      <c r="C1397" s="6">
        <v>1185732</v>
      </c>
      <c r="D1397" s="7">
        <v>44295</v>
      </c>
      <c r="E1397" s="6" t="s">
        <v>46</v>
      </c>
      <c r="F1397" s="6" t="s">
        <v>47</v>
      </c>
      <c r="G1397" s="6" t="s">
        <v>65</v>
      </c>
      <c r="H1397" s="6" t="s">
        <v>22</v>
      </c>
      <c r="I1397" s="8">
        <v>0.45</v>
      </c>
      <c r="J1397" s="9">
        <v>6000</v>
      </c>
      <c r="K1397" s="10">
        <f t="shared" si="10"/>
        <v>2700</v>
      </c>
      <c r="L1397" s="10">
        <f t="shared" si="11"/>
        <v>1350</v>
      </c>
      <c r="M1397" s="11">
        <v>0.5</v>
      </c>
      <c r="P1397" s="12"/>
    </row>
    <row r="1398" spans="1:16" ht="15.75" customHeight="1" x14ac:dyDescent="0.35">
      <c r="A1398" s="1"/>
      <c r="B1398" s="6" t="s">
        <v>14</v>
      </c>
      <c r="C1398" s="6">
        <v>1185732</v>
      </c>
      <c r="D1398" s="7">
        <v>44324</v>
      </c>
      <c r="E1398" s="6" t="s">
        <v>46</v>
      </c>
      <c r="F1398" s="6" t="s">
        <v>47</v>
      </c>
      <c r="G1398" s="6" t="s">
        <v>65</v>
      </c>
      <c r="H1398" s="6" t="s">
        <v>17</v>
      </c>
      <c r="I1398" s="8">
        <v>0.55000000000000004</v>
      </c>
      <c r="J1398" s="9">
        <v>8700</v>
      </c>
      <c r="K1398" s="10">
        <f t="shared" si="10"/>
        <v>4785</v>
      </c>
      <c r="L1398" s="10">
        <f t="shared" si="11"/>
        <v>2153.25</v>
      </c>
      <c r="M1398" s="11">
        <v>0.45</v>
      </c>
      <c r="P1398" s="12"/>
    </row>
    <row r="1399" spans="1:16" ht="15.75" customHeight="1" x14ac:dyDescent="0.35">
      <c r="A1399" s="1"/>
      <c r="B1399" s="6" t="s">
        <v>14</v>
      </c>
      <c r="C1399" s="6">
        <v>1185732</v>
      </c>
      <c r="D1399" s="7">
        <v>44324</v>
      </c>
      <c r="E1399" s="6" t="s">
        <v>46</v>
      </c>
      <c r="F1399" s="6" t="s">
        <v>47</v>
      </c>
      <c r="G1399" s="6" t="s">
        <v>65</v>
      </c>
      <c r="H1399" s="6" t="s">
        <v>18</v>
      </c>
      <c r="I1399" s="8">
        <v>0.55000000000000004</v>
      </c>
      <c r="J1399" s="9">
        <v>5750</v>
      </c>
      <c r="K1399" s="10">
        <f t="shared" si="10"/>
        <v>3162.5000000000005</v>
      </c>
      <c r="L1399" s="10">
        <f t="shared" si="11"/>
        <v>1106.875</v>
      </c>
      <c r="M1399" s="11">
        <v>0.35</v>
      </c>
      <c r="P1399" s="12"/>
    </row>
    <row r="1400" spans="1:16" ht="15.75" customHeight="1" x14ac:dyDescent="0.35">
      <c r="A1400" s="1"/>
      <c r="B1400" s="6" t="s">
        <v>14</v>
      </c>
      <c r="C1400" s="6">
        <v>1185732</v>
      </c>
      <c r="D1400" s="7">
        <v>44324</v>
      </c>
      <c r="E1400" s="6" t="s">
        <v>46</v>
      </c>
      <c r="F1400" s="6" t="s">
        <v>47</v>
      </c>
      <c r="G1400" s="6" t="s">
        <v>65</v>
      </c>
      <c r="H1400" s="6" t="s">
        <v>19</v>
      </c>
      <c r="I1400" s="8">
        <v>0.5</v>
      </c>
      <c r="J1400" s="9">
        <v>5500</v>
      </c>
      <c r="K1400" s="10">
        <f t="shared" si="10"/>
        <v>2750</v>
      </c>
      <c r="L1400" s="10">
        <f t="shared" si="11"/>
        <v>687.5</v>
      </c>
      <c r="M1400" s="11">
        <v>0.25</v>
      </c>
      <c r="P1400" s="12"/>
    </row>
    <row r="1401" spans="1:16" ht="15.75" customHeight="1" x14ac:dyDescent="0.35">
      <c r="A1401" s="1"/>
      <c r="B1401" s="6" t="s">
        <v>14</v>
      </c>
      <c r="C1401" s="6">
        <v>1185732</v>
      </c>
      <c r="D1401" s="7">
        <v>44324</v>
      </c>
      <c r="E1401" s="6" t="s">
        <v>46</v>
      </c>
      <c r="F1401" s="6" t="s">
        <v>47</v>
      </c>
      <c r="G1401" s="6" t="s">
        <v>65</v>
      </c>
      <c r="H1401" s="6" t="s">
        <v>20</v>
      </c>
      <c r="I1401" s="8">
        <v>0.5</v>
      </c>
      <c r="J1401" s="9">
        <v>5000</v>
      </c>
      <c r="K1401" s="10">
        <f t="shared" si="10"/>
        <v>2500</v>
      </c>
      <c r="L1401" s="10">
        <f t="shared" si="11"/>
        <v>750</v>
      </c>
      <c r="M1401" s="11">
        <v>0.3</v>
      </c>
      <c r="P1401" s="12"/>
    </row>
    <row r="1402" spans="1:16" ht="15.75" customHeight="1" x14ac:dyDescent="0.35">
      <c r="A1402" s="1"/>
      <c r="B1402" s="6" t="s">
        <v>14</v>
      </c>
      <c r="C1402" s="6">
        <v>1185732</v>
      </c>
      <c r="D1402" s="7">
        <v>44324</v>
      </c>
      <c r="E1402" s="6" t="s">
        <v>46</v>
      </c>
      <c r="F1402" s="6" t="s">
        <v>47</v>
      </c>
      <c r="G1402" s="6" t="s">
        <v>65</v>
      </c>
      <c r="H1402" s="6" t="s">
        <v>21</v>
      </c>
      <c r="I1402" s="8">
        <v>0.6</v>
      </c>
      <c r="J1402" s="9">
        <v>5250</v>
      </c>
      <c r="K1402" s="10">
        <f t="shared" si="10"/>
        <v>3150</v>
      </c>
      <c r="L1402" s="10">
        <f t="shared" si="11"/>
        <v>1102.5</v>
      </c>
      <c r="M1402" s="11">
        <v>0.35</v>
      </c>
      <c r="P1402" s="12"/>
    </row>
    <row r="1403" spans="1:16" ht="15.75" customHeight="1" x14ac:dyDescent="0.35">
      <c r="A1403" s="1"/>
      <c r="B1403" s="6" t="s">
        <v>14</v>
      </c>
      <c r="C1403" s="6">
        <v>1185732</v>
      </c>
      <c r="D1403" s="7">
        <v>44324</v>
      </c>
      <c r="E1403" s="6" t="s">
        <v>46</v>
      </c>
      <c r="F1403" s="6" t="s">
        <v>47</v>
      </c>
      <c r="G1403" s="6" t="s">
        <v>65</v>
      </c>
      <c r="H1403" s="6" t="s">
        <v>22</v>
      </c>
      <c r="I1403" s="8">
        <v>0.65</v>
      </c>
      <c r="J1403" s="9">
        <v>6250</v>
      </c>
      <c r="K1403" s="10">
        <f t="shared" si="10"/>
        <v>4062.5</v>
      </c>
      <c r="L1403" s="10">
        <f t="shared" si="11"/>
        <v>2031.25</v>
      </c>
      <c r="M1403" s="11">
        <v>0.5</v>
      </c>
      <c r="P1403" s="12"/>
    </row>
    <row r="1404" spans="1:16" ht="15.75" customHeight="1" x14ac:dyDescent="0.35">
      <c r="A1404" s="1"/>
      <c r="B1404" s="6" t="s">
        <v>14</v>
      </c>
      <c r="C1404" s="6">
        <v>1185732</v>
      </c>
      <c r="D1404" s="7">
        <v>44357</v>
      </c>
      <c r="E1404" s="6" t="s">
        <v>46</v>
      </c>
      <c r="F1404" s="6" t="s">
        <v>47</v>
      </c>
      <c r="G1404" s="6" t="s">
        <v>65</v>
      </c>
      <c r="H1404" s="6" t="s">
        <v>17</v>
      </c>
      <c r="I1404" s="8">
        <v>0.6</v>
      </c>
      <c r="J1404" s="9">
        <v>8750</v>
      </c>
      <c r="K1404" s="10">
        <f t="shared" si="10"/>
        <v>5250</v>
      </c>
      <c r="L1404" s="10">
        <f t="shared" si="11"/>
        <v>2362.5</v>
      </c>
      <c r="M1404" s="11">
        <v>0.45</v>
      </c>
      <c r="P1404" s="12"/>
    </row>
    <row r="1405" spans="1:16" ht="15.75" customHeight="1" x14ac:dyDescent="0.35">
      <c r="A1405" s="1"/>
      <c r="B1405" s="6" t="s">
        <v>14</v>
      </c>
      <c r="C1405" s="6">
        <v>1185732</v>
      </c>
      <c r="D1405" s="7">
        <v>44357</v>
      </c>
      <c r="E1405" s="6" t="s">
        <v>46</v>
      </c>
      <c r="F1405" s="6" t="s">
        <v>47</v>
      </c>
      <c r="G1405" s="6" t="s">
        <v>65</v>
      </c>
      <c r="H1405" s="6" t="s">
        <v>18</v>
      </c>
      <c r="I1405" s="8">
        <v>0.55000000000000004</v>
      </c>
      <c r="J1405" s="9">
        <v>6250</v>
      </c>
      <c r="K1405" s="10">
        <f t="shared" si="10"/>
        <v>3437.5000000000005</v>
      </c>
      <c r="L1405" s="10">
        <f t="shared" si="11"/>
        <v>1203.125</v>
      </c>
      <c r="M1405" s="11">
        <v>0.35</v>
      </c>
      <c r="P1405" s="12"/>
    </row>
    <row r="1406" spans="1:16" ht="15.75" customHeight="1" x14ac:dyDescent="0.35">
      <c r="A1406" s="1"/>
      <c r="B1406" s="6" t="s">
        <v>14</v>
      </c>
      <c r="C1406" s="6">
        <v>1185732</v>
      </c>
      <c r="D1406" s="7">
        <v>44357</v>
      </c>
      <c r="E1406" s="6" t="s">
        <v>46</v>
      </c>
      <c r="F1406" s="6" t="s">
        <v>47</v>
      </c>
      <c r="G1406" s="6" t="s">
        <v>65</v>
      </c>
      <c r="H1406" s="6" t="s">
        <v>19</v>
      </c>
      <c r="I1406" s="8">
        <v>0.5</v>
      </c>
      <c r="J1406" s="9">
        <v>6000</v>
      </c>
      <c r="K1406" s="10">
        <f t="shared" si="10"/>
        <v>3000</v>
      </c>
      <c r="L1406" s="10">
        <f t="shared" si="11"/>
        <v>750</v>
      </c>
      <c r="M1406" s="11">
        <v>0.25</v>
      </c>
      <c r="P1406" s="12"/>
    </row>
    <row r="1407" spans="1:16" ht="15.75" customHeight="1" x14ac:dyDescent="0.35">
      <c r="A1407" s="1"/>
      <c r="B1407" s="6" t="s">
        <v>14</v>
      </c>
      <c r="C1407" s="6">
        <v>1185732</v>
      </c>
      <c r="D1407" s="7">
        <v>44357</v>
      </c>
      <c r="E1407" s="6" t="s">
        <v>46</v>
      </c>
      <c r="F1407" s="6" t="s">
        <v>47</v>
      </c>
      <c r="G1407" s="6" t="s">
        <v>65</v>
      </c>
      <c r="H1407" s="6" t="s">
        <v>20</v>
      </c>
      <c r="I1407" s="8">
        <v>0.5</v>
      </c>
      <c r="J1407" s="9">
        <v>5750</v>
      </c>
      <c r="K1407" s="10">
        <f t="shared" si="10"/>
        <v>2875</v>
      </c>
      <c r="L1407" s="10">
        <f t="shared" si="11"/>
        <v>862.5</v>
      </c>
      <c r="M1407" s="11">
        <v>0.3</v>
      </c>
      <c r="P1407" s="12"/>
    </row>
    <row r="1408" spans="1:16" ht="15.75" customHeight="1" x14ac:dyDescent="0.35">
      <c r="A1408" s="1"/>
      <c r="B1408" s="6" t="s">
        <v>14</v>
      </c>
      <c r="C1408" s="6">
        <v>1185732</v>
      </c>
      <c r="D1408" s="7">
        <v>44357</v>
      </c>
      <c r="E1408" s="6" t="s">
        <v>46</v>
      </c>
      <c r="F1408" s="6" t="s">
        <v>47</v>
      </c>
      <c r="G1408" s="6" t="s">
        <v>65</v>
      </c>
      <c r="H1408" s="6" t="s">
        <v>21</v>
      </c>
      <c r="I1408" s="8">
        <v>0.65</v>
      </c>
      <c r="J1408" s="9">
        <v>5750</v>
      </c>
      <c r="K1408" s="10">
        <f t="shared" si="10"/>
        <v>3737.5</v>
      </c>
      <c r="L1408" s="10">
        <f t="shared" si="11"/>
        <v>1308.125</v>
      </c>
      <c r="M1408" s="11">
        <v>0.35</v>
      </c>
      <c r="P1408" s="12"/>
    </row>
    <row r="1409" spans="1:16" ht="15.75" customHeight="1" x14ac:dyDescent="0.35">
      <c r="A1409" s="1"/>
      <c r="B1409" s="6" t="s">
        <v>14</v>
      </c>
      <c r="C1409" s="6">
        <v>1185732</v>
      </c>
      <c r="D1409" s="7">
        <v>44357</v>
      </c>
      <c r="E1409" s="6" t="s">
        <v>46</v>
      </c>
      <c r="F1409" s="6" t="s">
        <v>47</v>
      </c>
      <c r="G1409" s="6" t="s">
        <v>65</v>
      </c>
      <c r="H1409" s="6" t="s">
        <v>22</v>
      </c>
      <c r="I1409" s="8">
        <v>0.70000000000000007</v>
      </c>
      <c r="J1409" s="9">
        <v>7250</v>
      </c>
      <c r="K1409" s="10">
        <f t="shared" si="10"/>
        <v>5075.0000000000009</v>
      </c>
      <c r="L1409" s="10">
        <f t="shared" si="11"/>
        <v>2537.5000000000005</v>
      </c>
      <c r="M1409" s="11">
        <v>0.5</v>
      </c>
      <c r="P1409" s="12"/>
    </row>
    <row r="1410" spans="1:16" ht="15.75" customHeight="1" x14ac:dyDescent="0.35">
      <c r="A1410" s="1"/>
      <c r="B1410" s="6" t="s">
        <v>14</v>
      </c>
      <c r="C1410" s="6">
        <v>1185732</v>
      </c>
      <c r="D1410" s="7">
        <v>44385</v>
      </c>
      <c r="E1410" s="6" t="s">
        <v>46</v>
      </c>
      <c r="F1410" s="6" t="s">
        <v>47</v>
      </c>
      <c r="G1410" s="6" t="s">
        <v>65</v>
      </c>
      <c r="H1410" s="6" t="s">
        <v>17</v>
      </c>
      <c r="I1410" s="8">
        <v>0.65</v>
      </c>
      <c r="J1410" s="9">
        <v>9500</v>
      </c>
      <c r="K1410" s="10">
        <f t="shared" si="10"/>
        <v>6175</v>
      </c>
      <c r="L1410" s="10">
        <f t="shared" si="11"/>
        <v>2778.75</v>
      </c>
      <c r="M1410" s="11">
        <v>0.45</v>
      </c>
      <c r="P1410" s="12"/>
    </row>
    <row r="1411" spans="1:16" ht="15.75" customHeight="1" x14ac:dyDescent="0.35">
      <c r="A1411" s="1"/>
      <c r="B1411" s="6" t="s">
        <v>14</v>
      </c>
      <c r="C1411" s="6">
        <v>1185732</v>
      </c>
      <c r="D1411" s="7">
        <v>44385</v>
      </c>
      <c r="E1411" s="6" t="s">
        <v>46</v>
      </c>
      <c r="F1411" s="6" t="s">
        <v>47</v>
      </c>
      <c r="G1411" s="6" t="s">
        <v>65</v>
      </c>
      <c r="H1411" s="6" t="s">
        <v>18</v>
      </c>
      <c r="I1411" s="8">
        <v>0.60000000000000009</v>
      </c>
      <c r="J1411" s="9">
        <v>7000</v>
      </c>
      <c r="K1411" s="10">
        <f t="shared" si="10"/>
        <v>4200.0000000000009</v>
      </c>
      <c r="L1411" s="10">
        <f t="shared" si="11"/>
        <v>1470.0000000000002</v>
      </c>
      <c r="M1411" s="11">
        <v>0.35</v>
      </c>
      <c r="P1411" s="12"/>
    </row>
    <row r="1412" spans="1:16" ht="15.75" customHeight="1" x14ac:dyDescent="0.35">
      <c r="A1412" s="1"/>
      <c r="B1412" s="6" t="s">
        <v>14</v>
      </c>
      <c r="C1412" s="6">
        <v>1185732</v>
      </c>
      <c r="D1412" s="7">
        <v>44385</v>
      </c>
      <c r="E1412" s="6" t="s">
        <v>46</v>
      </c>
      <c r="F1412" s="6" t="s">
        <v>47</v>
      </c>
      <c r="G1412" s="6" t="s">
        <v>65</v>
      </c>
      <c r="H1412" s="6" t="s">
        <v>19</v>
      </c>
      <c r="I1412" s="8">
        <v>0.55000000000000004</v>
      </c>
      <c r="J1412" s="9">
        <v>6250</v>
      </c>
      <c r="K1412" s="10">
        <f t="shared" si="10"/>
        <v>3437.5000000000005</v>
      </c>
      <c r="L1412" s="10">
        <f t="shared" si="11"/>
        <v>859.37500000000011</v>
      </c>
      <c r="M1412" s="11">
        <v>0.25</v>
      </c>
      <c r="P1412" s="12"/>
    </row>
    <row r="1413" spans="1:16" ht="15.75" customHeight="1" x14ac:dyDescent="0.35">
      <c r="A1413" s="1"/>
      <c r="B1413" s="6" t="s">
        <v>14</v>
      </c>
      <c r="C1413" s="6">
        <v>1185732</v>
      </c>
      <c r="D1413" s="7">
        <v>44385</v>
      </c>
      <c r="E1413" s="6" t="s">
        <v>46</v>
      </c>
      <c r="F1413" s="6" t="s">
        <v>47</v>
      </c>
      <c r="G1413" s="6" t="s">
        <v>65</v>
      </c>
      <c r="H1413" s="6" t="s">
        <v>20</v>
      </c>
      <c r="I1413" s="8">
        <v>0.55000000000000004</v>
      </c>
      <c r="J1413" s="9">
        <v>5750</v>
      </c>
      <c r="K1413" s="10">
        <f t="shared" si="10"/>
        <v>3162.5000000000005</v>
      </c>
      <c r="L1413" s="10">
        <f t="shared" si="11"/>
        <v>948.75000000000011</v>
      </c>
      <c r="M1413" s="11">
        <v>0.3</v>
      </c>
      <c r="P1413" s="12"/>
    </row>
    <row r="1414" spans="1:16" ht="15.75" customHeight="1" x14ac:dyDescent="0.35">
      <c r="A1414" s="1"/>
      <c r="B1414" s="6" t="s">
        <v>14</v>
      </c>
      <c r="C1414" s="6">
        <v>1185732</v>
      </c>
      <c r="D1414" s="7">
        <v>44385</v>
      </c>
      <c r="E1414" s="6" t="s">
        <v>46</v>
      </c>
      <c r="F1414" s="6" t="s">
        <v>47</v>
      </c>
      <c r="G1414" s="6" t="s">
        <v>65</v>
      </c>
      <c r="H1414" s="6" t="s">
        <v>21</v>
      </c>
      <c r="I1414" s="8">
        <v>0.65</v>
      </c>
      <c r="J1414" s="9">
        <v>6000</v>
      </c>
      <c r="K1414" s="10">
        <f t="shared" si="10"/>
        <v>3900</v>
      </c>
      <c r="L1414" s="10">
        <f t="shared" si="11"/>
        <v>1365</v>
      </c>
      <c r="M1414" s="11">
        <v>0.35</v>
      </c>
      <c r="P1414" s="12"/>
    </row>
    <row r="1415" spans="1:16" ht="15.75" customHeight="1" x14ac:dyDescent="0.35">
      <c r="A1415" s="1"/>
      <c r="B1415" s="6" t="s">
        <v>14</v>
      </c>
      <c r="C1415" s="6">
        <v>1185732</v>
      </c>
      <c r="D1415" s="7">
        <v>44385</v>
      </c>
      <c r="E1415" s="6" t="s">
        <v>46</v>
      </c>
      <c r="F1415" s="6" t="s">
        <v>47</v>
      </c>
      <c r="G1415" s="6" t="s">
        <v>65</v>
      </c>
      <c r="H1415" s="6" t="s">
        <v>22</v>
      </c>
      <c r="I1415" s="8">
        <v>0.70000000000000007</v>
      </c>
      <c r="J1415" s="9">
        <v>7750</v>
      </c>
      <c r="K1415" s="10">
        <f t="shared" si="10"/>
        <v>5425.0000000000009</v>
      </c>
      <c r="L1415" s="10">
        <f t="shared" si="11"/>
        <v>2712.5000000000005</v>
      </c>
      <c r="M1415" s="11">
        <v>0.5</v>
      </c>
      <c r="P1415" s="12"/>
    </row>
    <row r="1416" spans="1:16" ht="15.75" customHeight="1" x14ac:dyDescent="0.35">
      <c r="A1416" s="1"/>
      <c r="B1416" s="6" t="s">
        <v>14</v>
      </c>
      <c r="C1416" s="6">
        <v>1185732</v>
      </c>
      <c r="D1416" s="7">
        <v>44417</v>
      </c>
      <c r="E1416" s="6" t="s">
        <v>46</v>
      </c>
      <c r="F1416" s="6" t="s">
        <v>47</v>
      </c>
      <c r="G1416" s="6" t="s">
        <v>65</v>
      </c>
      <c r="H1416" s="6" t="s">
        <v>17</v>
      </c>
      <c r="I1416" s="8">
        <v>0.65</v>
      </c>
      <c r="J1416" s="9">
        <v>9250</v>
      </c>
      <c r="K1416" s="10">
        <f t="shared" si="10"/>
        <v>6012.5</v>
      </c>
      <c r="L1416" s="10">
        <f t="shared" si="11"/>
        <v>2705.625</v>
      </c>
      <c r="M1416" s="11">
        <v>0.45</v>
      </c>
      <c r="P1416" s="12"/>
    </row>
    <row r="1417" spans="1:16" ht="15.75" customHeight="1" x14ac:dyDescent="0.35">
      <c r="A1417" s="1"/>
      <c r="B1417" s="6" t="s">
        <v>14</v>
      </c>
      <c r="C1417" s="6">
        <v>1185732</v>
      </c>
      <c r="D1417" s="7">
        <v>44417</v>
      </c>
      <c r="E1417" s="6" t="s">
        <v>46</v>
      </c>
      <c r="F1417" s="6" t="s">
        <v>47</v>
      </c>
      <c r="G1417" s="6" t="s">
        <v>65</v>
      </c>
      <c r="H1417" s="6" t="s">
        <v>18</v>
      </c>
      <c r="I1417" s="8">
        <v>0.60000000000000009</v>
      </c>
      <c r="J1417" s="9">
        <v>7000</v>
      </c>
      <c r="K1417" s="10">
        <f t="shared" si="10"/>
        <v>4200.0000000000009</v>
      </c>
      <c r="L1417" s="10">
        <f t="shared" si="11"/>
        <v>1470.0000000000002</v>
      </c>
      <c r="M1417" s="11">
        <v>0.35</v>
      </c>
      <c r="P1417" s="12"/>
    </row>
    <row r="1418" spans="1:16" ht="15.75" customHeight="1" x14ac:dyDescent="0.35">
      <c r="A1418" s="1"/>
      <c r="B1418" s="6" t="s">
        <v>14</v>
      </c>
      <c r="C1418" s="6">
        <v>1185732</v>
      </c>
      <c r="D1418" s="7">
        <v>44417</v>
      </c>
      <c r="E1418" s="6" t="s">
        <v>46</v>
      </c>
      <c r="F1418" s="6" t="s">
        <v>47</v>
      </c>
      <c r="G1418" s="6" t="s">
        <v>65</v>
      </c>
      <c r="H1418" s="6" t="s">
        <v>19</v>
      </c>
      <c r="I1418" s="8">
        <v>0.55000000000000004</v>
      </c>
      <c r="J1418" s="9">
        <v>6250</v>
      </c>
      <c r="K1418" s="10">
        <f t="shared" si="10"/>
        <v>3437.5000000000005</v>
      </c>
      <c r="L1418" s="10">
        <f t="shared" si="11"/>
        <v>859.37500000000011</v>
      </c>
      <c r="M1418" s="11">
        <v>0.25</v>
      </c>
      <c r="P1418" s="12"/>
    </row>
    <row r="1419" spans="1:16" ht="15.75" customHeight="1" x14ac:dyDescent="0.35">
      <c r="A1419" s="1"/>
      <c r="B1419" s="6" t="s">
        <v>14</v>
      </c>
      <c r="C1419" s="6">
        <v>1185732</v>
      </c>
      <c r="D1419" s="7">
        <v>44417</v>
      </c>
      <c r="E1419" s="6" t="s">
        <v>46</v>
      </c>
      <c r="F1419" s="6" t="s">
        <v>47</v>
      </c>
      <c r="G1419" s="6" t="s">
        <v>65</v>
      </c>
      <c r="H1419" s="6" t="s">
        <v>20</v>
      </c>
      <c r="I1419" s="8">
        <v>0.45</v>
      </c>
      <c r="J1419" s="9">
        <v>5750</v>
      </c>
      <c r="K1419" s="10">
        <f t="shared" si="10"/>
        <v>2587.5</v>
      </c>
      <c r="L1419" s="10">
        <f t="shared" si="11"/>
        <v>776.25</v>
      </c>
      <c r="M1419" s="11">
        <v>0.3</v>
      </c>
      <c r="P1419" s="12"/>
    </row>
    <row r="1420" spans="1:16" ht="15.75" customHeight="1" x14ac:dyDescent="0.35">
      <c r="A1420" s="1"/>
      <c r="B1420" s="6" t="s">
        <v>14</v>
      </c>
      <c r="C1420" s="6">
        <v>1185732</v>
      </c>
      <c r="D1420" s="7">
        <v>44417</v>
      </c>
      <c r="E1420" s="6" t="s">
        <v>46</v>
      </c>
      <c r="F1420" s="6" t="s">
        <v>47</v>
      </c>
      <c r="G1420" s="6" t="s">
        <v>65</v>
      </c>
      <c r="H1420" s="6" t="s">
        <v>21</v>
      </c>
      <c r="I1420" s="8">
        <v>0.55000000000000004</v>
      </c>
      <c r="J1420" s="9">
        <v>5500</v>
      </c>
      <c r="K1420" s="10">
        <f t="shared" si="10"/>
        <v>3025.0000000000005</v>
      </c>
      <c r="L1420" s="10">
        <f t="shared" si="11"/>
        <v>1058.75</v>
      </c>
      <c r="M1420" s="11">
        <v>0.35</v>
      </c>
      <c r="P1420" s="12"/>
    </row>
    <row r="1421" spans="1:16" ht="15.75" customHeight="1" x14ac:dyDescent="0.35">
      <c r="A1421" s="1"/>
      <c r="B1421" s="6" t="s">
        <v>14</v>
      </c>
      <c r="C1421" s="6">
        <v>1185732</v>
      </c>
      <c r="D1421" s="7">
        <v>44417</v>
      </c>
      <c r="E1421" s="6" t="s">
        <v>46</v>
      </c>
      <c r="F1421" s="6" t="s">
        <v>47</v>
      </c>
      <c r="G1421" s="6" t="s">
        <v>65</v>
      </c>
      <c r="H1421" s="6" t="s">
        <v>22</v>
      </c>
      <c r="I1421" s="8">
        <v>0.60000000000000009</v>
      </c>
      <c r="J1421" s="9">
        <v>7250</v>
      </c>
      <c r="K1421" s="10">
        <f t="shared" si="10"/>
        <v>4350.0000000000009</v>
      </c>
      <c r="L1421" s="10">
        <f t="shared" si="11"/>
        <v>2175.0000000000005</v>
      </c>
      <c r="M1421" s="11">
        <v>0.5</v>
      </c>
      <c r="P1421" s="12"/>
    </row>
    <row r="1422" spans="1:16" ht="15.75" customHeight="1" x14ac:dyDescent="0.35">
      <c r="A1422" s="1"/>
      <c r="B1422" s="6" t="s">
        <v>14</v>
      </c>
      <c r="C1422" s="6">
        <v>1185732</v>
      </c>
      <c r="D1422" s="7">
        <v>44447</v>
      </c>
      <c r="E1422" s="6" t="s">
        <v>46</v>
      </c>
      <c r="F1422" s="6" t="s">
        <v>47</v>
      </c>
      <c r="G1422" s="6" t="s">
        <v>65</v>
      </c>
      <c r="H1422" s="6" t="s">
        <v>17</v>
      </c>
      <c r="I1422" s="8">
        <v>0.55000000000000004</v>
      </c>
      <c r="J1422" s="9">
        <v>8500</v>
      </c>
      <c r="K1422" s="10">
        <f t="shared" si="10"/>
        <v>4675</v>
      </c>
      <c r="L1422" s="10">
        <f t="shared" si="11"/>
        <v>2103.75</v>
      </c>
      <c r="M1422" s="11">
        <v>0.45</v>
      </c>
      <c r="P1422" s="12"/>
    </row>
    <row r="1423" spans="1:16" ht="15.75" customHeight="1" x14ac:dyDescent="0.35">
      <c r="A1423" s="1"/>
      <c r="B1423" s="6" t="s">
        <v>14</v>
      </c>
      <c r="C1423" s="6">
        <v>1185732</v>
      </c>
      <c r="D1423" s="7">
        <v>44447</v>
      </c>
      <c r="E1423" s="6" t="s">
        <v>46</v>
      </c>
      <c r="F1423" s="6" t="s">
        <v>47</v>
      </c>
      <c r="G1423" s="6" t="s">
        <v>65</v>
      </c>
      <c r="H1423" s="6" t="s">
        <v>18</v>
      </c>
      <c r="I1423" s="8">
        <v>0.50000000000000011</v>
      </c>
      <c r="J1423" s="9">
        <v>6500</v>
      </c>
      <c r="K1423" s="10">
        <f t="shared" si="10"/>
        <v>3250.0000000000009</v>
      </c>
      <c r="L1423" s="10">
        <f t="shared" si="11"/>
        <v>1137.5000000000002</v>
      </c>
      <c r="M1423" s="11">
        <v>0.35</v>
      </c>
      <c r="P1423" s="12"/>
    </row>
    <row r="1424" spans="1:16" ht="15.75" customHeight="1" x14ac:dyDescent="0.35">
      <c r="A1424" s="1"/>
      <c r="B1424" s="6" t="s">
        <v>14</v>
      </c>
      <c r="C1424" s="6">
        <v>1185732</v>
      </c>
      <c r="D1424" s="7">
        <v>44447</v>
      </c>
      <c r="E1424" s="6" t="s">
        <v>46</v>
      </c>
      <c r="F1424" s="6" t="s">
        <v>47</v>
      </c>
      <c r="G1424" s="6" t="s">
        <v>65</v>
      </c>
      <c r="H1424" s="6" t="s">
        <v>19</v>
      </c>
      <c r="I1424" s="8">
        <v>0.45</v>
      </c>
      <c r="J1424" s="9">
        <v>5500</v>
      </c>
      <c r="K1424" s="10">
        <f t="shared" si="10"/>
        <v>2475</v>
      </c>
      <c r="L1424" s="10">
        <f t="shared" si="11"/>
        <v>618.75</v>
      </c>
      <c r="M1424" s="11">
        <v>0.25</v>
      </c>
      <c r="P1424" s="12"/>
    </row>
    <row r="1425" spans="1:16" ht="15.75" customHeight="1" x14ac:dyDescent="0.35">
      <c r="A1425" s="1"/>
      <c r="B1425" s="6" t="s">
        <v>14</v>
      </c>
      <c r="C1425" s="6">
        <v>1185732</v>
      </c>
      <c r="D1425" s="7">
        <v>44447</v>
      </c>
      <c r="E1425" s="6" t="s">
        <v>46</v>
      </c>
      <c r="F1425" s="6" t="s">
        <v>47</v>
      </c>
      <c r="G1425" s="6" t="s">
        <v>65</v>
      </c>
      <c r="H1425" s="6" t="s">
        <v>20</v>
      </c>
      <c r="I1425" s="8">
        <v>0.45</v>
      </c>
      <c r="J1425" s="9">
        <v>5250</v>
      </c>
      <c r="K1425" s="10">
        <f t="shared" si="10"/>
        <v>2362.5</v>
      </c>
      <c r="L1425" s="10">
        <f t="shared" si="11"/>
        <v>708.75</v>
      </c>
      <c r="M1425" s="11">
        <v>0.3</v>
      </c>
      <c r="P1425" s="12"/>
    </row>
    <row r="1426" spans="1:16" ht="15.75" customHeight="1" x14ac:dyDescent="0.35">
      <c r="A1426" s="1"/>
      <c r="B1426" s="6" t="s">
        <v>14</v>
      </c>
      <c r="C1426" s="6">
        <v>1185732</v>
      </c>
      <c r="D1426" s="7">
        <v>44447</v>
      </c>
      <c r="E1426" s="6" t="s">
        <v>46</v>
      </c>
      <c r="F1426" s="6" t="s">
        <v>47</v>
      </c>
      <c r="G1426" s="6" t="s">
        <v>65</v>
      </c>
      <c r="H1426" s="6" t="s">
        <v>21</v>
      </c>
      <c r="I1426" s="8">
        <v>0.55000000000000004</v>
      </c>
      <c r="J1426" s="9">
        <v>5250</v>
      </c>
      <c r="K1426" s="10">
        <f t="shared" si="10"/>
        <v>2887.5000000000005</v>
      </c>
      <c r="L1426" s="10">
        <f t="shared" si="11"/>
        <v>1010.6250000000001</v>
      </c>
      <c r="M1426" s="11">
        <v>0.35</v>
      </c>
      <c r="P1426" s="12"/>
    </row>
    <row r="1427" spans="1:16" ht="15.75" customHeight="1" x14ac:dyDescent="0.35">
      <c r="A1427" s="1"/>
      <c r="B1427" s="6" t="s">
        <v>14</v>
      </c>
      <c r="C1427" s="6">
        <v>1185732</v>
      </c>
      <c r="D1427" s="7">
        <v>44447</v>
      </c>
      <c r="E1427" s="6" t="s">
        <v>46</v>
      </c>
      <c r="F1427" s="6" t="s">
        <v>47</v>
      </c>
      <c r="G1427" s="6" t="s">
        <v>65</v>
      </c>
      <c r="H1427" s="6" t="s">
        <v>22</v>
      </c>
      <c r="I1427" s="8">
        <v>0.60000000000000009</v>
      </c>
      <c r="J1427" s="9">
        <v>6250</v>
      </c>
      <c r="K1427" s="10">
        <f t="shared" si="10"/>
        <v>3750.0000000000005</v>
      </c>
      <c r="L1427" s="10">
        <f t="shared" si="11"/>
        <v>1875.0000000000002</v>
      </c>
      <c r="M1427" s="11">
        <v>0.5</v>
      </c>
      <c r="P1427" s="12"/>
    </row>
    <row r="1428" spans="1:16" ht="15.75" customHeight="1" x14ac:dyDescent="0.35">
      <c r="A1428" s="1"/>
      <c r="B1428" s="6" t="s">
        <v>14</v>
      </c>
      <c r="C1428" s="6">
        <v>1185732</v>
      </c>
      <c r="D1428" s="7">
        <v>44479</v>
      </c>
      <c r="E1428" s="6" t="s">
        <v>46</v>
      </c>
      <c r="F1428" s="6" t="s">
        <v>47</v>
      </c>
      <c r="G1428" s="6" t="s">
        <v>65</v>
      </c>
      <c r="H1428" s="6" t="s">
        <v>17</v>
      </c>
      <c r="I1428" s="8">
        <v>0.60000000000000009</v>
      </c>
      <c r="J1428" s="9">
        <v>8000</v>
      </c>
      <c r="K1428" s="10">
        <f t="shared" si="10"/>
        <v>4800.0000000000009</v>
      </c>
      <c r="L1428" s="10">
        <f t="shared" si="11"/>
        <v>2160.0000000000005</v>
      </c>
      <c r="M1428" s="11">
        <v>0.45</v>
      </c>
      <c r="P1428" s="12"/>
    </row>
    <row r="1429" spans="1:16" ht="15.75" customHeight="1" x14ac:dyDescent="0.35">
      <c r="A1429" s="1"/>
      <c r="B1429" s="6" t="s">
        <v>14</v>
      </c>
      <c r="C1429" s="6">
        <v>1185732</v>
      </c>
      <c r="D1429" s="7">
        <v>44479</v>
      </c>
      <c r="E1429" s="6" t="s">
        <v>46</v>
      </c>
      <c r="F1429" s="6" t="s">
        <v>47</v>
      </c>
      <c r="G1429" s="6" t="s">
        <v>65</v>
      </c>
      <c r="H1429" s="6" t="s">
        <v>18</v>
      </c>
      <c r="I1429" s="8">
        <v>0.50000000000000011</v>
      </c>
      <c r="J1429" s="9">
        <v>6250</v>
      </c>
      <c r="K1429" s="10">
        <f t="shared" si="10"/>
        <v>3125.0000000000009</v>
      </c>
      <c r="L1429" s="10">
        <f t="shared" si="11"/>
        <v>1093.7500000000002</v>
      </c>
      <c r="M1429" s="11">
        <v>0.35</v>
      </c>
      <c r="P1429" s="12"/>
    </row>
    <row r="1430" spans="1:16" ht="15.75" customHeight="1" x14ac:dyDescent="0.35">
      <c r="A1430" s="1"/>
      <c r="B1430" s="6" t="s">
        <v>14</v>
      </c>
      <c r="C1430" s="6">
        <v>1185732</v>
      </c>
      <c r="D1430" s="7">
        <v>44479</v>
      </c>
      <c r="E1430" s="6" t="s">
        <v>46</v>
      </c>
      <c r="F1430" s="6" t="s">
        <v>47</v>
      </c>
      <c r="G1430" s="6" t="s">
        <v>65</v>
      </c>
      <c r="H1430" s="6" t="s">
        <v>19</v>
      </c>
      <c r="I1430" s="8">
        <v>0.50000000000000011</v>
      </c>
      <c r="J1430" s="9">
        <v>5250</v>
      </c>
      <c r="K1430" s="10">
        <f t="shared" si="10"/>
        <v>2625.0000000000005</v>
      </c>
      <c r="L1430" s="10">
        <f t="shared" si="11"/>
        <v>656.25000000000011</v>
      </c>
      <c r="M1430" s="11">
        <v>0.25</v>
      </c>
      <c r="P1430" s="12"/>
    </row>
    <row r="1431" spans="1:16" ht="15.75" customHeight="1" x14ac:dyDescent="0.35">
      <c r="A1431" s="1"/>
      <c r="B1431" s="6" t="s">
        <v>14</v>
      </c>
      <c r="C1431" s="6">
        <v>1185732</v>
      </c>
      <c r="D1431" s="7">
        <v>44479</v>
      </c>
      <c r="E1431" s="6" t="s">
        <v>46</v>
      </c>
      <c r="F1431" s="6" t="s">
        <v>47</v>
      </c>
      <c r="G1431" s="6" t="s">
        <v>65</v>
      </c>
      <c r="H1431" s="6" t="s">
        <v>20</v>
      </c>
      <c r="I1431" s="8">
        <v>0.50000000000000011</v>
      </c>
      <c r="J1431" s="9">
        <v>5000</v>
      </c>
      <c r="K1431" s="10">
        <f t="shared" si="10"/>
        <v>2500.0000000000005</v>
      </c>
      <c r="L1431" s="10">
        <f t="shared" si="11"/>
        <v>750.00000000000011</v>
      </c>
      <c r="M1431" s="11">
        <v>0.3</v>
      </c>
      <c r="P1431" s="12"/>
    </row>
    <row r="1432" spans="1:16" ht="15.75" customHeight="1" x14ac:dyDescent="0.35">
      <c r="A1432" s="1"/>
      <c r="B1432" s="6" t="s">
        <v>14</v>
      </c>
      <c r="C1432" s="6">
        <v>1185732</v>
      </c>
      <c r="D1432" s="7">
        <v>44479</v>
      </c>
      <c r="E1432" s="6" t="s">
        <v>46</v>
      </c>
      <c r="F1432" s="6" t="s">
        <v>47</v>
      </c>
      <c r="G1432" s="6" t="s">
        <v>65</v>
      </c>
      <c r="H1432" s="6" t="s">
        <v>21</v>
      </c>
      <c r="I1432" s="8">
        <v>0.60000000000000009</v>
      </c>
      <c r="J1432" s="9">
        <v>5000</v>
      </c>
      <c r="K1432" s="10">
        <f t="shared" si="10"/>
        <v>3000.0000000000005</v>
      </c>
      <c r="L1432" s="10">
        <f t="shared" si="11"/>
        <v>1050</v>
      </c>
      <c r="M1432" s="11">
        <v>0.35</v>
      </c>
      <c r="P1432" s="12"/>
    </row>
    <row r="1433" spans="1:16" ht="15.75" customHeight="1" x14ac:dyDescent="0.35">
      <c r="A1433" s="1"/>
      <c r="B1433" s="6" t="s">
        <v>14</v>
      </c>
      <c r="C1433" s="6">
        <v>1185732</v>
      </c>
      <c r="D1433" s="7">
        <v>44479</v>
      </c>
      <c r="E1433" s="6" t="s">
        <v>46</v>
      </c>
      <c r="F1433" s="6" t="s">
        <v>47</v>
      </c>
      <c r="G1433" s="6" t="s">
        <v>65</v>
      </c>
      <c r="H1433" s="6" t="s">
        <v>22</v>
      </c>
      <c r="I1433" s="8">
        <v>0.65</v>
      </c>
      <c r="J1433" s="9">
        <v>6250</v>
      </c>
      <c r="K1433" s="10">
        <f t="shared" si="10"/>
        <v>4062.5</v>
      </c>
      <c r="L1433" s="10">
        <f t="shared" si="11"/>
        <v>2031.25</v>
      </c>
      <c r="M1433" s="11">
        <v>0.5</v>
      </c>
      <c r="P1433" s="12"/>
    </row>
    <row r="1434" spans="1:16" ht="15.75" customHeight="1" x14ac:dyDescent="0.35">
      <c r="A1434" s="1"/>
      <c r="B1434" s="6" t="s">
        <v>14</v>
      </c>
      <c r="C1434" s="6">
        <v>1185732</v>
      </c>
      <c r="D1434" s="7">
        <v>44509</v>
      </c>
      <c r="E1434" s="6" t="s">
        <v>46</v>
      </c>
      <c r="F1434" s="6" t="s">
        <v>47</v>
      </c>
      <c r="G1434" s="6" t="s">
        <v>65</v>
      </c>
      <c r="H1434" s="6" t="s">
        <v>17</v>
      </c>
      <c r="I1434" s="8">
        <v>0.60000000000000009</v>
      </c>
      <c r="J1434" s="9">
        <v>7750</v>
      </c>
      <c r="K1434" s="10">
        <f t="shared" si="10"/>
        <v>4650.0000000000009</v>
      </c>
      <c r="L1434" s="10">
        <f t="shared" si="11"/>
        <v>2092.5000000000005</v>
      </c>
      <c r="M1434" s="11">
        <v>0.45</v>
      </c>
      <c r="P1434" s="12"/>
    </row>
    <row r="1435" spans="1:16" ht="15.75" customHeight="1" x14ac:dyDescent="0.35">
      <c r="A1435" s="1"/>
      <c r="B1435" s="6" t="s">
        <v>14</v>
      </c>
      <c r="C1435" s="6">
        <v>1185732</v>
      </c>
      <c r="D1435" s="7">
        <v>44509</v>
      </c>
      <c r="E1435" s="6" t="s">
        <v>46</v>
      </c>
      <c r="F1435" s="6" t="s">
        <v>47</v>
      </c>
      <c r="G1435" s="6" t="s">
        <v>65</v>
      </c>
      <c r="H1435" s="6" t="s">
        <v>18</v>
      </c>
      <c r="I1435" s="8">
        <v>0.50000000000000011</v>
      </c>
      <c r="J1435" s="9">
        <v>6000</v>
      </c>
      <c r="K1435" s="10">
        <f t="shared" si="10"/>
        <v>3000.0000000000005</v>
      </c>
      <c r="L1435" s="10">
        <f t="shared" si="11"/>
        <v>1050</v>
      </c>
      <c r="M1435" s="11">
        <v>0.35</v>
      </c>
      <c r="P1435" s="12"/>
    </row>
    <row r="1436" spans="1:16" ht="15.75" customHeight="1" x14ac:dyDescent="0.35">
      <c r="A1436" s="1"/>
      <c r="B1436" s="6" t="s">
        <v>14</v>
      </c>
      <c r="C1436" s="6">
        <v>1185732</v>
      </c>
      <c r="D1436" s="7">
        <v>44509</v>
      </c>
      <c r="E1436" s="6" t="s">
        <v>46</v>
      </c>
      <c r="F1436" s="6" t="s">
        <v>47</v>
      </c>
      <c r="G1436" s="6" t="s">
        <v>65</v>
      </c>
      <c r="H1436" s="6" t="s">
        <v>19</v>
      </c>
      <c r="I1436" s="8">
        <v>0.50000000000000011</v>
      </c>
      <c r="J1436" s="9">
        <v>5450</v>
      </c>
      <c r="K1436" s="10">
        <f t="shared" si="10"/>
        <v>2725.0000000000005</v>
      </c>
      <c r="L1436" s="10">
        <f t="shared" si="11"/>
        <v>681.25000000000011</v>
      </c>
      <c r="M1436" s="11">
        <v>0.25</v>
      </c>
      <c r="P1436" s="12"/>
    </row>
    <row r="1437" spans="1:16" ht="15.75" customHeight="1" x14ac:dyDescent="0.35">
      <c r="A1437" s="1"/>
      <c r="B1437" s="6" t="s">
        <v>14</v>
      </c>
      <c r="C1437" s="6">
        <v>1185732</v>
      </c>
      <c r="D1437" s="7">
        <v>44509</v>
      </c>
      <c r="E1437" s="6" t="s">
        <v>46</v>
      </c>
      <c r="F1437" s="6" t="s">
        <v>47</v>
      </c>
      <c r="G1437" s="6" t="s">
        <v>65</v>
      </c>
      <c r="H1437" s="6" t="s">
        <v>20</v>
      </c>
      <c r="I1437" s="8">
        <v>0.50000000000000011</v>
      </c>
      <c r="J1437" s="9">
        <v>5750</v>
      </c>
      <c r="K1437" s="10">
        <f t="shared" si="10"/>
        <v>2875.0000000000005</v>
      </c>
      <c r="L1437" s="10">
        <f t="shared" si="11"/>
        <v>862.50000000000011</v>
      </c>
      <c r="M1437" s="11">
        <v>0.3</v>
      </c>
      <c r="P1437" s="12"/>
    </row>
    <row r="1438" spans="1:16" ht="15.75" customHeight="1" x14ac:dyDescent="0.35">
      <c r="A1438" s="1"/>
      <c r="B1438" s="6" t="s">
        <v>14</v>
      </c>
      <c r="C1438" s="6">
        <v>1185732</v>
      </c>
      <c r="D1438" s="7">
        <v>44509</v>
      </c>
      <c r="E1438" s="6" t="s">
        <v>46</v>
      </c>
      <c r="F1438" s="6" t="s">
        <v>47</v>
      </c>
      <c r="G1438" s="6" t="s">
        <v>65</v>
      </c>
      <c r="H1438" s="6" t="s">
        <v>21</v>
      </c>
      <c r="I1438" s="8">
        <v>0.65</v>
      </c>
      <c r="J1438" s="9">
        <v>5500</v>
      </c>
      <c r="K1438" s="10">
        <f t="shared" si="10"/>
        <v>3575</v>
      </c>
      <c r="L1438" s="10">
        <f t="shared" si="11"/>
        <v>1251.25</v>
      </c>
      <c r="M1438" s="11">
        <v>0.35</v>
      </c>
      <c r="P1438" s="12"/>
    </row>
    <row r="1439" spans="1:16" ht="15.75" customHeight="1" x14ac:dyDescent="0.35">
      <c r="A1439" s="1"/>
      <c r="B1439" s="6" t="s">
        <v>14</v>
      </c>
      <c r="C1439" s="6">
        <v>1185732</v>
      </c>
      <c r="D1439" s="7">
        <v>44509</v>
      </c>
      <c r="E1439" s="6" t="s">
        <v>46</v>
      </c>
      <c r="F1439" s="6" t="s">
        <v>47</v>
      </c>
      <c r="G1439" s="6" t="s">
        <v>65</v>
      </c>
      <c r="H1439" s="6" t="s">
        <v>22</v>
      </c>
      <c r="I1439" s="8">
        <v>0.7</v>
      </c>
      <c r="J1439" s="9">
        <v>6500</v>
      </c>
      <c r="K1439" s="10">
        <f t="shared" si="10"/>
        <v>4550</v>
      </c>
      <c r="L1439" s="10">
        <f t="shared" si="11"/>
        <v>2275</v>
      </c>
      <c r="M1439" s="11">
        <v>0.5</v>
      </c>
      <c r="P1439" s="12"/>
    </row>
    <row r="1440" spans="1:16" ht="15.75" customHeight="1" x14ac:dyDescent="0.35">
      <c r="A1440" s="1"/>
      <c r="B1440" s="6" t="s">
        <v>14</v>
      </c>
      <c r="C1440" s="6">
        <v>1185732</v>
      </c>
      <c r="D1440" s="7">
        <v>44538</v>
      </c>
      <c r="E1440" s="6" t="s">
        <v>46</v>
      </c>
      <c r="F1440" s="6" t="s">
        <v>47</v>
      </c>
      <c r="G1440" s="6" t="s">
        <v>65</v>
      </c>
      <c r="H1440" s="6" t="s">
        <v>17</v>
      </c>
      <c r="I1440" s="8">
        <v>0.65</v>
      </c>
      <c r="J1440" s="9">
        <v>8750</v>
      </c>
      <c r="K1440" s="10">
        <f t="shared" si="10"/>
        <v>5687.5</v>
      </c>
      <c r="L1440" s="10">
        <f t="shared" si="11"/>
        <v>2559.375</v>
      </c>
      <c r="M1440" s="11">
        <v>0.45</v>
      </c>
      <c r="P1440" s="12"/>
    </row>
    <row r="1441" spans="1:18" ht="15.75" customHeight="1" x14ac:dyDescent="0.35">
      <c r="A1441" s="1"/>
      <c r="B1441" s="6" t="s">
        <v>14</v>
      </c>
      <c r="C1441" s="6">
        <v>1185732</v>
      </c>
      <c r="D1441" s="7">
        <v>44538</v>
      </c>
      <c r="E1441" s="6" t="s">
        <v>46</v>
      </c>
      <c r="F1441" s="6" t="s">
        <v>47</v>
      </c>
      <c r="G1441" s="6" t="s">
        <v>65</v>
      </c>
      <c r="H1441" s="6" t="s">
        <v>18</v>
      </c>
      <c r="I1441" s="8">
        <v>0.55000000000000004</v>
      </c>
      <c r="J1441" s="9">
        <v>6750</v>
      </c>
      <c r="K1441" s="10">
        <f t="shared" si="10"/>
        <v>3712.5000000000005</v>
      </c>
      <c r="L1441" s="10">
        <f t="shared" si="11"/>
        <v>1299.375</v>
      </c>
      <c r="M1441" s="11">
        <v>0.35</v>
      </c>
      <c r="P1441" s="12"/>
    </row>
    <row r="1442" spans="1:18" ht="15.75" customHeight="1" x14ac:dyDescent="0.35">
      <c r="A1442" s="1"/>
      <c r="B1442" s="6" t="s">
        <v>14</v>
      </c>
      <c r="C1442" s="6">
        <v>1185732</v>
      </c>
      <c r="D1442" s="7">
        <v>44538</v>
      </c>
      <c r="E1442" s="6" t="s">
        <v>46</v>
      </c>
      <c r="F1442" s="6" t="s">
        <v>47</v>
      </c>
      <c r="G1442" s="6" t="s">
        <v>65</v>
      </c>
      <c r="H1442" s="6" t="s">
        <v>19</v>
      </c>
      <c r="I1442" s="8">
        <v>0.55000000000000004</v>
      </c>
      <c r="J1442" s="9">
        <v>6250</v>
      </c>
      <c r="K1442" s="10">
        <f t="shared" si="10"/>
        <v>3437.5000000000005</v>
      </c>
      <c r="L1442" s="10">
        <f t="shared" si="11"/>
        <v>859.37500000000011</v>
      </c>
      <c r="M1442" s="11">
        <v>0.25</v>
      </c>
      <c r="P1442" s="12"/>
    </row>
    <row r="1443" spans="1:18" ht="15.75" customHeight="1" x14ac:dyDescent="0.35">
      <c r="A1443" s="1"/>
      <c r="B1443" s="6" t="s">
        <v>14</v>
      </c>
      <c r="C1443" s="6">
        <v>1185732</v>
      </c>
      <c r="D1443" s="7">
        <v>44538</v>
      </c>
      <c r="E1443" s="6" t="s">
        <v>46</v>
      </c>
      <c r="F1443" s="6" t="s">
        <v>47</v>
      </c>
      <c r="G1443" s="6" t="s">
        <v>65</v>
      </c>
      <c r="H1443" s="6" t="s">
        <v>20</v>
      </c>
      <c r="I1443" s="8">
        <v>0.55000000000000004</v>
      </c>
      <c r="J1443" s="9">
        <v>5750</v>
      </c>
      <c r="K1443" s="10">
        <f t="shared" si="10"/>
        <v>3162.5000000000005</v>
      </c>
      <c r="L1443" s="10">
        <f t="shared" si="11"/>
        <v>948.75000000000011</v>
      </c>
      <c r="M1443" s="11">
        <v>0.3</v>
      </c>
      <c r="P1443" s="12"/>
    </row>
    <row r="1444" spans="1:18" ht="15.75" customHeight="1" x14ac:dyDescent="0.35">
      <c r="A1444" s="1"/>
      <c r="B1444" s="6" t="s">
        <v>14</v>
      </c>
      <c r="C1444" s="6">
        <v>1185732</v>
      </c>
      <c r="D1444" s="7">
        <v>44538</v>
      </c>
      <c r="E1444" s="6" t="s">
        <v>46</v>
      </c>
      <c r="F1444" s="6" t="s">
        <v>47</v>
      </c>
      <c r="G1444" s="6" t="s">
        <v>65</v>
      </c>
      <c r="H1444" s="6" t="s">
        <v>21</v>
      </c>
      <c r="I1444" s="8">
        <v>0.65</v>
      </c>
      <c r="J1444" s="9">
        <v>5750</v>
      </c>
      <c r="K1444" s="10">
        <f t="shared" si="10"/>
        <v>3737.5</v>
      </c>
      <c r="L1444" s="10">
        <f t="shared" si="11"/>
        <v>1308.125</v>
      </c>
      <c r="M1444" s="11">
        <v>0.35</v>
      </c>
      <c r="P1444" s="12"/>
    </row>
    <row r="1445" spans="1:18" ht="15.75" customHeight="1" x14ac:dyDescent="0.35">
      <c r="A1445" s="1"/>
      <c r="B1445" s="6" t="s">
        <v>14</v>
      </c>
      <c r="C1445" s="6">
        <v>1185732</v>
      </c>
      <c r="D1445" s="7">
        <v>44538</v>
      </c>
      <c r="E1445" s="6" t="s">
        <v>46</v>
      </c>
      <c r="F1445" s="6" t="s">
        <v>47</v>
      </c>
      <c r="G1445" s="6" t="s">
        <v>65</v>
      </c>
      <c r="H1445" s="6" t="s">
        <v>22</v>
      </c>
      <c r="I1445" s="8">
        <v>0.7</v>
      </c>
      <c r="J1445" s="9">
        <v>6750</v>
      </c>
      <c r="K1445" s="10">
        <f t="shared" si="10"/>
        <v>4725</v>
      </c>
      <c r="L1445" s="10">
        <f t="shared" si="11"/>
        <v>2362.5</v>
      </c>
      <c r="M1445" s="11">
        <v>0.5</v>
      </c>
      <c r="P1445" s="12"/>
    </row>
    <row r="1446" spans="1:18" ht="15.75" customHeight="1" x14ac:dyDescent="0.35">
      <c r="A1446" s="1" t="s">
        <v>39</v>
      </c>
      <c r="B1446" s="6" t="s">
        <v>14</v>
      </c>
      <c r="C1446" s="6">
        <v>1185732</v>
      </c>
      <c r="D1446" s="7">
        <v>44210</v>
      </c>
      <c r="E1446" s="6" t="s">
        <v>15</v>
      </c>
      <c r="F1446" s="6" t="s">
        <v>16</v>
      </c>
      <c r="G1446" s="6" t="s">
        <v>66</v>
      </c>
      <c r="H1446" s="6" t="s">
        <v>17</v>
      </c>
      <c r="I1446" s="8">
        <v>0.4</v>
      </c>
      <c r="J1446" s="9">
        <v>8000</v>
      </c>
      <c r="K1446" s="10">
        <f t="shared" si="10"/>
        <v>3200</v>
      </c>
      <c r="L1446" s="10">
        <f t="shared" si="11"/>
        <v>1600</v>
      </c>
      <c r="M1446" s="11">
        <v>0.5</v>
      </c>
      <c r="O1446" s="16"/>
      <c r="P1446" s="17"/>
      <c r="Q1446" s="12"/>
      <c r="R1446" s="13"/>
    </row>
    <row r="1447" spans="1:18" ht="15.75" customHeight="1" x14ac:dyDescent="0.35">
      <c r="A1447" s="1"/>
      <c r="B1447" s="6" t="s">
        <v>14</v>
      </c>
      <c r="C1447" s="6">
        <v>1185732</v>
      </c>
      <c r="D1447" s="7">
        <v>44210</v>
      </c>
      <c r="E1447" s="6" t="s">
        <v>15</v>
      </c>
      <c r="F1447" s="6" t="s">
        <v>16</v>
      </c>
      <c r="G1447" s="6" t="s">
        <v>66</v>
      </c>
      <c r="H1447" s="6" t="s">
        <v>18</v>
      </c>
      <c r="I1447" s="8">
        <v>0.4</v>
      </c>
      <c r="J1447" s="9">
        <v>6000</v>
      </c>
      <c r="K1447" s="10">
        <f t="shared" si="10"/>
        <v>2400</v>
      </c>
      <c r="L1447" s="10">
        <f t="shared" si="11"/>
        <v>720</v>
      </c>
      <c r="M1447" s="11">
        <v>0.3</v>
      </c>
      <c r="O1447" s="16"/>
      <c r="P1447" s="17"/>
      <c r="Q1447" s="12"/>
      <c r="R1447" s="13"/>
    </row>
    <row r="1448" spans="1:18" ht="15.75" customHeight="1" x14ac:dyDescent="0.35">
      <c r="A1448" s="1"/>
      <c r="B1448" s="6" t="s">
        <v>14</v>
      </c>
      <c r="C1448" s="6">
        <v>1185732</v>
      </c>
      <c r="D1448" s="7">
        <v>44210</v>
      </c>
      <c r="E1448" s="6" t="s">
        <v>15</v>
      </c>
      <c r="F1448" s="6" t="s">
        <v>16</v>
      </c>
      <c r="G1448" s="6" t="s">
        <v>66</v>
      </c>
      <c r="H1448" s="6" t="s">
        <v>19</v>
      </c>
      <c r="I1448" s="8">
        <v>0.30000000000000004</v>
      </c>
      <c r="J1448" s="9">
        <v>6000</v>
      </c>
      <c r="K1448" s="10">
        <f t="shared" si="10"/>
        <v>1800.0000000000002</v>
      </c>
      <c r="L1448" s="10">
        <f t="shared" si="11"/>
        <v>630</v>
      </c>
      <c r="M1448" s="11">
        <v>0.35</v>
      </c>
      <c r="O1448" s="16"/>
      <c r="P1448" s="17"/>
      <c r="Q1448" s="12"/>
      <c r="R1448" s="13"/>
    </row>
    <row r="1449" spans="1:18" ht="15.75" customHeight="1" x14ac:dyDescent="0.35">
      <c r="A1449" s="1"/>
      <c r="B1449" s="6" t="s">
        <v>14</v>
      </c>
      <c r="C1449" s="6">
        <v>1185732</v>
      </c>
      <c r="D1449" s="7">
        <v>44210</v>
      </c>
      <c r="E1449" s="6" t="s">
        <v>15</v>
      </c>
      <c r="F1449" s="6" t="s">
        <v>16</v>
      </c>
      <c r="G1449" s="6" t="s">
        <v>66</v>
      </c>
      <c r="H1449" s="6" t="s">
        <v>20</v>
      </c>
      <c r="I1449" s="8">
        <v>0.35</v>
      </c>
      <c r="J1449" s="9">
        <v>4500</v>
      </c>
      <c r="K1449" s="10">
        <f t="shared" si="10"/>
        <v>1575</v>
      </c>
      <c r="L1449" s="10">
        <f t="shared" si="11"/>
        <v>551.25</v>
      </c>
      <c r="M1449" s="11">
        <v>0.35</v>
      </c>
      <c r="O1449" s="16"/>
      <c r="P1449" s="17"/>
      <c r="Q1449" s="12"/>
      <c r="R1449" s="13"/>
    </row>
    <row r="1450" spans="1:18" ht="15.75" customHeight="1" x14ac:dyDescent="0.35">
      <c r="A1450" s="1"/>
      <c r="B1450" s="6" t="s">
        <v>14</v>
      </c>
      <c r="C1450" s="6">
        <v>1185732</v>
      </c>
      <c r="D1450" s="7">
        <v>44210</v>
      </c>
      <c r="E1450" s="6" t="s">
        <v>15</v>
      </c>
      <c r="F1450" s="6" t="s">
        <v>16</v>
      </c>
      <c r="G1450" s="6" t="s">
        <v>66</v>
      </c>
      <c r="H1450" s="6" t="s">
        <v>21</v>
      </c>
      <c r="I1450" s="8">
        <v>0.5</v>
      </c>
      <c r="J1450" s="9">
        <v>5000</v>
      </c>
      <c r="K1450" s="10">
        <f t="shared" si="10"/>
        <v>2500</v>
      </c>
      <c r="L1450" s="10">
        <f t="shared" si="11"/>
        <v>750</v>
      </c>
      <c r="M1450" s="11">
        <v>0.3</v>
      </c>
      <c r="O1450" s="16"/>
      <c r="P1450" s="17"/>
      <c r="Q1450" s="12"/>
      <c r="R1450" s="13"/>
    </row>
    <row r="1451" spans="1:18" ht="15.75" customHeight="1" x14ac:dyDescent="0.35">
      <c r="A1451" s="1"/>
      <c r="B1451" s="6" t="s">
        <v>14</v>
      </c>
      <c r="C1451" s="6">
        <v>1185732</v>
      </c>
      <c r="D1451" s="7">
        <v>44210</v>
      </c>
      <c r="E1451" s="6" t="s">
        <v>15</v>
      </c>
      <c r="F1451" s="6" t="s">
        <v>16</v>
      </c>
      <c r="G1451" s="6" t="s">
        <v>66</v>
      </c>
      <c r="H1451" s="6" t="s">
        <v>22</v>
      </c>
      <c r="I1451" s="8">
        <v>0.4</v>
      </c>
      <c r="J1451" s="9">
        <v>6000</v>
      </c>
      <c r="K1451" s="10">
        <f t="shared" si="10"/>
        <v>2400</v>
      </c>
      <c r="L1451" s="10">
        <f t="shared" si="11"/>
        <v>600</v>
      </c>
      <c r="M1451" s="11">
        <v>0.25</v>
      </c>
      <c r="O1451" s="16"/>
      <c r="P1451" s="17"/>
      <c r="Q1451" s="12"/>
      <c r="R1451" s="13"/>
    </row>
    <row r="1452" spans="1:18" ht="15.75" customHeight="1" x14ac:dyDescent="0.35">
      <c r="A1452" s="1"/>
      <c r="B1452" s="6" t="s">
        <v>14</v>
      </c>
      <c r="C1452" s="6">
        <v>1185732</v>
      </c>
      <c r="D1452" s="7">
        <v>44239</v>
      </c>
      <c r="E1452" s="6" t="s">
        <v>15</v>
      </c>
      <c r="F1452" s="6" t="s">
        <v>16</v>
      </c>
      <c r="G1452" s="6" t="s">
        <v>66</v>
      </c>
      <c r="H1452" s="6" t="s">
        <v>17</v>
      </c>
      <c r="I1452" s="8">
        <v>0.4</v>
      </c>
      <c r="J1452" s="9">
        <v>8500</v>
      </c>
      <c r="K1452" s="10">
        <f t="shared" si="10"/>
        <v>3400</v>
      </c>
      <c r="L1452" s="10">
        <f t="shared" si="11"/>
        <v>1700</v>
      </c>
      <c r="M1452" s="11">
        <v>0.5</v>
      </c>
      <c r="O1452" s="16"/>
      <c r="P1452" s="17"/>
      <c r="Q1452" s="12"/>
      <c r="R1452" s="13"/>
    </row>
    <row r="1453" spans="1:18" ht="15.75" customHeight="1" x14ac:dyDescent="0.35">
      <c r="A1453" s="1"/>
      <c r="B1453" s="6" t="s">
        <v>14</v>
      </c>
      <c r="C1453" s="6">
        <v>1185732</v>
      </c>
      <c r="D1453" s="7">
        <v>44239</v>
      </c>
      <c r="E1453" s="6" t="s">
        <v>15</v>
      </c>
      <c r="F1453" s="6" t="s">
        <v>16</v>
      </c>
      <c r="G1453" s="6" t="s">
        <v>66</v>
      </c>
      <c r="H1453" s="6" t="s">
        <v>18</v>
      </c>
      <c r="I1453" s="8">
        <v>0.4</v>
      </c>
      <c r="J1453" s="9">
        <v>5000</v>
      </c>
      <c r="K1453" s="10">
        <f t="shared" si="10"/>
        <v>2000</v>
      </c>
      <c r="L1453" s="10">
        <f t="shared" si="11"/>
        <v>600</v>
      </c>
      <c r="M1453" s="11">
        <v>0.3</v>
      </c>
      <c r="O1453" s="16"/>
      <c r="P1453" s="17"/>
      <c r="Q1453" s="12"/>
      <c r="R1453" s="13"/>
    </row>
    <row r="1454" spans="1:18" ht="15.75" customHeight="1" x14ac:dyDescent="0.35">
      <c r="A1454" s="1"/>
      <c r="B1454" s="6" t="s">
        <v>14</v>
      </c>
      <c r="C1454" s="6">
        <v>1185732</v>
      </c>
      <c r="D1454" s="7">
        <v>44239</v>
      </c>
      <c r="E1454" s="6" t="s">
        <v>15</v>
      </c>
      <c r="F1454" s="6" t="s">
        <v>16</v>
      </c>
      <c r="G1454" s="6" t="s">
        <v>66</v>
      </c>
      <c r="H1454" s="6" t="s">
        <v>19</v>
      </c>
      <c r="I1454" s="8">
        <v>0.30000000000000004</v>
      </c>
      <c r="J1454" s="9">
        <v>5500</v>
      </c>
      <c r="K1454" s="10">
        <f t="shared" si="10"/>
        <v>1650.0000000000002</v>
      </c>
      <c r="L1454" s="10">
        <f t="shared" si="11"/>
        <v>577.5</v>
      </c>
      <c r="M1454" s="11">
        <v>0.35</v>
      </c>
      <c r="O1454" s="16"/>
      <c r="P1454" s="17"/>
      <c r="Q1454" s="12"/>
      <c r="R1454" s="13"/>
    </row>
    <row r="1455" spans="1:18" ht="15.75" customHeight="1" x14ac:dyDescent="0.35">
      <c r="A1455" s="1"/>
      <c r="B1455" s="6" t="s">
        <v>14</v>
      </c>
      <c r="C1455" s="6">
        <v>1185732</v>
      </c>
      <c r="D1455" s="7">
        <v>44239</v>
      </c>
      <c r="E1455" s="6" t="s">
        <v>15</v>
      </c>
      <c r="F1455" s="6" t="s">
        <v>16</v>
      </c>
      <c r="G1455" s="6" t="s">
        <v>66</v>
      </c>
      <c r="H1455" s="6" t="s">
        <v>20</v>
      </c>
      <c r="I1455" s="8">
        <v>0.35</v>
      </c>
      <c r="J1455" s="9">
        <v>4250</v>
      </c>
      <c r="K1455" s="10">
        <f t="shared" si="10"/>
        <v>1487.5</v>
      </c>
      <c r="L1455" s="10">
        <f t="shared" si="11"/>
        <v>520.625</v>
      </c>
      <c r="M1455" s="11">
        <v>0.35</v>
      </c>
      <c r="O1455" s="16"/>
      <c r="P1455" s="17"/>
      <c r="Q1455" s="12"/>
      <c r="R1455" s="13"/>
    </row>
    <row r="1456" spans="1:18" ht="15.75" customHeight="1" x14ac:dyDescent="0.35">
      <c r="A1456" s="1"/>
      <c r="B1456" s="6" t="s">
        <v>14</v>
      </c>
      <c r="C1456" s="6">
        <v>1185732</v>
      </c>
      <c r="D1456" s="7">
        <v>44239</v>
      </c>
      <c r="E1456" s="6" t="s">
        <v>15</v>
      </c>
      <c r="F1456" s="6" t="s">
        <v>16</v>
      </c>
      <c r="G1456" s="6" t="s">
        <v>66</v>
      </c>
      <c r="H1456" s="6" t="s">
        <v>21</v>
      </c>
      <c r="I1456" s="8">
        <v>0.5</v>
      </c>
      <c r="J1456" s="9">
        <v>5000</v>
      </c>
      <c r="K1456" s="10">
        <f t="shared" si="10"/>
        <v>2500</v>
      </c>
      <c r="L1456" s="10">
        <f t="shared" si="11"/>
        <v>750</v>
      </c>
      <c r="M1456" s="11">
        <v>0.3</v>
      </c>
      <c r="O1456" s="16"/>
      <c r="P1456" s="17"/>
      <c r="Q1456" s="12"/>
      <c r="R1456" s="13"/>
    </row>
    <row r="1457" spans="1:18" ht="15.75" customHeight="1" x14ac:dyDescent="0.35">
      <c r="A1457" s="1"/>
      <c r="B1457" s="6" t="s">
        <v>14</v>
      </c>
      <c r="C1457" s="6">
        <v>1185732</v>
      </c>
      <c r="D1457" s="7">
        <v>44239</v>
      </c>
      <c r="E1457" s="6" t="s">
        <v>15</v>
      </c>
      <c r="F1457" s="6" t="s">
        <v>16</v>
      </c>
      <c r="G1457" s="6" t="s">
        <v>66</v>
      </c>
      <c r="H1457" s="6" t="s">
        <v>22</v>
      </c>
      <c r="I1457" s="8">
        <v>0.4</v>
      </c>
      <c r="J1457" s="9">
        <v>6000</v>
      </c>
      <c r="K1457" s="10">
        <f t="shared" si="10"/>
        <v>2400</v>
      </c>
      <c r="L1457" s="10">
        <f t="shared" si="11"/>
        <v>600</v>
      </c>
      <c r="M1457" s="11">
        <v>0.25</v>
      </c>
      <c r="O1457" s="16"/>
      <c r="P1457" s="17"/>
      <c r="Q1457" s="12"/>
      <c r="R1457" s="13"/>
    </row>
    <row r="1458" spans="1:18" ht="15.75" customHeight="1" x14ac:dyDescent="0.35">
      <c r="A1458" s="1"/>
      <c r="B1458" s="6" t="s">
        <v>14</v>
      </c>
      <c r="C1458" s="6">
        <v>1185732</v>
      </c>
      <c r="D1458" s="7">
        <v>44265</v>
      </c>
      <c r="E1458" s="6" t="s">
        <v>15</v>
      </c>
      <c r="F1458" s="6" t="s">
        <v>16</v>
      </c>
      <c r="G1458" s="6" t="s">
        <v>66</v>
      </c>
      <c r="H1458" s="6" t="s">
        <v>17</v>
      </c>
      <c r="I1458" s="8">
        <v>0.4</v>
      </c>
      <c r="J1458" s="9">
        <v>8200</v>
      </c>
      <c r="K1458" s="10">
        <f t="shared" si="10"/>
        <v>3280</v>
      </c>
      <c r="L1458" s="10">
        <f t="shared" si="11"/>
        <v>1640</v>
      </c>
      <c r="M1458" s="11">
        <v>0.5</v>
      </c>
      <c r="O1458" s="16"/>
      <c r="P1458" s="17"/>
      <c r="Q1458" s="12"/>
      <c r="R1458" s="13"/>
    </row>
    <row r="1459" spans="1:18" ht="15.75" customHeight="1" x14ac:dyDescent="0.35">
      <c r="A1459" s="1"/>
      <c r="B1459" s="6" t="s">
        <v>14</v>
      </c>
      <c r="C1459" s="6">
        <v>1185732</v>
      </c>
      <c r="D1459" s="7">
        <v>44265</v>
      </c>
      <c r="E1459" s="6" t="s">
        <v>15</v>
      </c>
      <c r="F1459" s="6" t="s">
        <v>16</v>
      </c>
      <c r="G1459" s="6" t="s">
        <v>66</v>
      </c>
      <c r="H1459" s="6" t="s">
        <v>18</v>
      </c>
      <c r="I1459" s="8">
        <v>0.4</v>
      </c>
      <c r="J1459" s="9">
        <v>5250</v>
      </c>
      <c r="K1459" s="10">
        <f t="shared" si="10"/>
        <v>2100</v>
      </c>
      <c r="L1459" s="10">
        <f t="shared" si="11"/>
        <v>630</v>
      </c>
      <c r="M1459" s="11">
        <v>0.3</v>
      </c>
      <c r="O1459" s="16"/>
      <c r="P1459" s="17"/>
      <c r="Q1459" s="12"/>
      <c r="R1459" s="13"/>
    </row>
    <row r="1460" spans="1:18" ht="15.75" customHeight="1" x14ac:dyDescent="0.35">
      <c r="A1460" s="1"/>
      <c r="B1460" s="6" t="s">
        <v>14</v>
      </c>
      <c r="C1460" s="6">
        <v>1185732</v>
      </c>
      <c r="D1460" s="7">
        <v>44265</v>
      </c>
      <c r="E1460" s="6" t="s">
        <v>15</v>
      </c>
      <c r="F1460" s="6" t="s">
        <v>16</v>
      </c>
      <c r="G1460" s="6" t="s">
        <v>66</v>
      </c>
      <c r="H1460" s="6" t="s">
        <v>19</v>
      </c>
      <c r="I1460" s="8">
        <v>0.30000000000000004</v>
      </c>
      <c r="J1460" s="9">
        <v>5500</v>
      </c>
      <c r="K1460" s="10">
        <f t="shared" si="10"/>
        <v>1650.0000000000002</v>
      </c>
      <c r="L1460" s="10">
        <f t="shared" si="11"/>
        <v>577.5</v>
      </c>
      <c r="M1460" s="11">
        <v>0.35</v>
      </c>
      <c r="O1460" s="16"/>
      <c r="P1460" s="17"/>
      <c r="Q1460" s="12"/>
      <c r="R1460" s="13"/>
    </row>
    <row r="1461" spans="1:18" ht="15.75" customHeight="1" x14ac:dyDescent="0.35">
      <c r="A1461" s="1"/>
      <c r="B1461" s="6" t="s">
        <v>14</v>
      </c>
      <c r="C1461" s="6">
        <v>1185732</v>
      </c>
      <c r="D1461" s="7">
        <v>44265</v>
      </c>
      <c r="E1461" s="6" t="s">
        <v>15</v>
      </c>
      <c r="F1461" s="6" t="s">
        <v>16</v>
      </c>
      <c r="G1461" s="6" t="s">
        <v>66</v>
      </c>
      <c r="H1461" s="6" t="s">
        <v>20</v>
      </c>
      <c r="I1461" s="8">
        <v>0.35</v>
      </c>
      <c r="J1461" s="9">
        <v>4000</v>
      </c>
      <c r="K1461" s="10">
        <f t="shared" si="10"/>
        <v>1400</v>
      </c>
      <c r="L1461" s="10">
        <f t="shared" si="11"/>
        <v>489.99999999999994</v>
      </c>
      <c r="M1461" s="11">
        <v>0.35</v>
      </c>
      <c r="O1461" s="16"/>
      <c r="P1461" s="17"/>
      <c r="Q1461" s="12"/>
      <c r="R1461" s="13"/>
    </row>
    <row r="1462" spans="1:18" ht="15.75" customHeight="1" x14ac:dyDescent="0.35">
      <c r="A1462" s="1"/>
      <c r="B1462" s="6" t="s">
        <v>14</v>
      </c>
      <c r="C1462" s="6">
        <v>1185732</v>
      </c>
      <c r="D1462" s="7">
        <v>44265</v>
      </c>
      <c r="E1462" s="6" t="s">
        <v>15</v>
      </c>
      <c r="F1462" s="6" t="s">
        <v>16</v>
      </c>
      <c r="G1462" s="6" t="s">
        <v>66</v>
      </c>
      <c r="H1462" s="6" t="s">
        <v>21</v>
      </c>
      <c r="I1462" s="8">
        <v>0.5</v>
      </c>
      <c r="J1462" s="9">
        <v>4500</v>
      </c>
      <c r="K1462" s="10">
        <f t="shared" si="10"/>
        <v>2250</v>
      </c>
      <c r="L1462" s="10">
        <f t="shared" si="11"/>
        <v>675</v>
      </c>
      <c r="M1462" s="11">
        <v>0.3</v>
      </c>
      <c r="O1462" s="16"/>
      <c r="P1462" s="17"/>
      <c r="Q1462" s="12"/>
      <c r="R1462" s="13"/>
    </row>
    <row r="1463" spans="1:18" ht="15.75" customHeight="1" x14ac:dyDescent="0.35">
      <c r="A1463" s="1"/>
      <c r="B1463" s="6" t="s">
        <v>14</v>
      </c>
      <c r="C1463" s="6">
        <v>1185732</v>
      </c>
      <c r="D1463" s="7">
        <v>44265</v>
      </c>
      <c r="E1463" s="6" t="s">
        <v>15</v>
      </c>
      <c r="F1463" s="6" t="s">
        <v>16</v>
      </c>
      <c r="G1463" s="6" t="s">
        <v>66</v>
      </c>
      <c r="H1463" s="6" t="s">
        <v>22</v>
      </c>
      <c r="I1463" s="8">
        <v>0.4</v>
      </c>
      <c r="J1463" s="9">
        <v>5500</v>
      </c>
      <c r="K1463" s="10">
        <f t="shared" si="10"/>
        <v>2200</v>
      </c>
      <c r="L1463" s="10">
        <f t="shared" si="11"/>
        <v>550</v>
      </c>
      <c r="M1463" s="11">
        <v>0.25</v>
      </c>
      <c r="O1463" s="16"/>
      <c r="P1463" s="17"/>
      <c r="Q1463" s="12"/>
      <c r="R1463" s="13"/>
    </row>
    <row r="1464" spans="1:18" ht="15.75" customHeight="1" x14ac:dyDescent="0.35">
      <c r="A1464" s="1"/>
      <c r="B1464" s="6" t="s">
        <v>14</v>
      </c>
      <c r="C1464" s="6">
        <v>1185732</v>
      </c>
      <c r="D1464" s="7">
        <v>44297</v>
      </c>
      <c r="E1464" s="6" t="s">
        <v>15</v>
      </c>
      <c r="F1464" s="6" t="s">
        <v>16</v>
      </c>
      <c r="G1464" s="6" t="s">
        <v>66</v>
      </c>
      <c r="H1464" s="6" t="s">
        <v>17</v>
      </c>
      <c r="I1464" s="8">
        <v>0.4</v>
      </c>
      <c r="J1464" s="9">
        <v>8000</v>
      </c>
      <c r="K1464" s="10">
        <f t="shared" si="10"/>
        <v>3200</v>
      </c>
      <c r="L1464" s="10">
        <f t="shared" si="11"/>
        <v>1600</v>
      </c>
      <c r="M1464" s="11">
        <v>0.5</v>
      </c>
      <c r="O1464" s="16"/>
      <c r="P1464" s="17"/>
      <c r="Q1464" s="12"/>
      <c r="R1464" s="13"/>
    </row>
    <row r="1465" spans="1:18" ht="15.75" customHeight="1" x14ac:dyDescent="0.35">
      <c r="A1465" s="1"/>
      <c r="B1465" s="6" t="s">
        <v>14</v>
      </c>
      <c r="C1465" s="6">
        <v>1185732</v>
      </c>
      <c r="D1465" s="7">
        <v>44297</v>
      </c>
      <c r="E1465" s="6" t="s">
        <v>15</v>
      </c>
      <c r="F1465" s="6" t="s">
        <v>16</v>
      </c>
      <c r="G1465" s="6" t="s">
        <v>66</v>
      </c>
      <c r="H1465" s="6" t="s">
        <v>18</v>
      </c>
      <c r="I1465" s="8">
        <v>0.4</v>
      </c>
      <c r="J1465" s="9">
        <v>5000</v>
      </c>
      <c r="K1465" s="10">
        <f t="shared" si="10"/>
        <v>2000</v>
      </c>
      <c r="L1465" s="10">
        <f t="shared" si="11"/>
        <v>600</v>
      </c>
      <c r="M1465" s="11">
        <v>0.3</v>
      </c>
      <c r="O1465" s="16"/>
      <c r="P1465" s="17"/>
      <c r="Q1465" s="12"/>
      <c r="R1465" s="13"/>
    </row>
    <row r="1466" spans="1:18" ht="15.75" customHeight="1" x14ac:dyDescent="0.35">
      <c r="A1466" s="1"/>
      <c r="B1466" s="6" t="s">
        <v>14</v>
      </c>
      <c r="C1466" s="6">
        <v>1185732</v>
      </c>
      <c r="D1466" s="7">
        <v>44297</v>
      </c>
      <c r="E1466" s="6" t="s">
        <v>15</v>
      </c>
      <c r="F1466" s="6" t="s">
        <v>16</v>
      </c>
      <c r="G1466" s="6" t="s">
        <v>66</v>
      </c>
      <c r="H1466" s="6" t="s">
        <v>19</v>
      </c>
      <c r="I1466" s="8">
        <v>0.30000000000000004</v>
      </c>
      <c r="J1466" s="9">
        <v>5000</v>
      </c>
      <c r="K1466" s="10">
        <f t="shared" si="10"/>
        <v>1500.0000000000002</v>
      </c>
      <c r="L1466" s="10">
        <f t="shared" si="11"/>
        <v>525</v>
      </c>
      <c r="M1466" s="11">
        <v>0.35</v>
      </c>
      <c r="O1466" s="16"/>
      <c r="P1466" s="17"/>
      <c r="Q1466" s="12"/>
      <c r="R1466" s="13"/>
    </row>
    <row r="1467" spans="1:18" ht="15.75" customHeight="1" x14ac:dyDescent="0.35">
      <c r="A1467" s="1"/>
      <c r="B1467" s="6" t="s">
        <v>14</v>
      </c>
      <c r="C1467" s="6">
        <v>1185732</v>
      </c>
      <c r="D1467" s="7">
        <v>44297</v>
      </c>
      <c r="E1467" s="6" t="s">
        <v>15</v>
      </c>
      <c r="F1467" s="6" t="s">
        <v>16</v>
      </c>
      <c r="G1467" s="6" t="s">
        <v>66</v>
      </c>
      <c r="H1467" s="6" t="s">
        <v>20</v>
      </c>
      <c r="I1467" s="8">
        <v>0.35</v>
      </c>
      <c r="J1467" s="9">
        <v>4250</v>
      </c>
      <c r="K1467" s="10">
        <f t="shared" si="10"/>
        <v>1487.5</v>
      </c>
      <c r="L1467" s="10">
        <f t="shared" si="11"/>
        <v>520.625</v>
      </c>
      <c r="M1467" s="11">
        <v>0.35</v>
      </c>
      <c r="O1467" s="16"/>
      <c r="P1467" s="17"/>
      <c r="Q1467" s="12"/>
      <c r="R1467" s="13"/>
    </row>
    <row r="1468" spans="1:18" ht="15.75" customHeight="1" x14ac:dyDescent="0.35">
      <c r="A1468" s="1"/>
      <c r="B1468" s="6" t="s">
        <v>14</v>
      </c>
      <c r="C1468" s="6">
        <v>1185732</v>
      </c>
      <c r="D1468" s="7">
        <v>44297</v>
      </c>
      <c r="E1468" s="6" t="s">
        <v>15</v>
      </c>
      <c r="F1468" s="6" t="s">
        <v>16</v>
      </c>
      <c r="G1468" s="6" t="s">
        <v>66</v>
      </c>
      <c r="H1468" s="6" t="s">
        <v>21</v>
      </c>
      <c r="I1468" s="8">
        <v>0.5</v>
      </c>
      <c r="J1468" s="9">
        <v>4250</v>
      </c>
      <c r="K1468" s="10">
        <f t="shared" si="10"/>
        <v>2125</v>
      </c>
      <c r="L1468" s="10">
        <f t="shared" si="11"/>
        <v>637.5</v>
      </c>
      <c r="M1468" s="11">
        <v>0.3</v>
      </c>
      <c r="O1468" s="16"/>
      <c r="P1468" s="17"/>
      <c r="Q1468" s="12"/>
      <c r="R1468" s="13"/>
    </row>
    <row r="1469" spans="1:18" ht="15.75" customHeight="1" x14ac:dyDescent="0.35">
      <c r="A1469" s="1"/>
      <c r="B1469" s="6" t="s">
        <v>14</v>
      </c>
      <c r="C1469" s="6">
        <v>1185732</v>
      </c>
      <c r="D1469" s="7">
        <v>44297</v>
      </c>
      <c r="E1469" s="6" t="s">
        <v>15</v>
      </c>
      <c r="F1469" s="6" t="s">
        <v>16</v>
      </c>
      <c r="G1469" s="6" t="s">
        <v>66</v>
      </c>
      <c r="H1469" s="6" t="s">
        <v>22</v>
      </c>
      <c r="I1469" s="8">
        <v>0.4</v>
      </c>
      <c r="J1469" s="9">
        <v>5500</v>
      </c>
      <c r="K1469" s="10">
        <f t="shared" si="10"/>
        <v>2200</v>
      </c>
      <c r="L1469" s="10">
        <f t="shared" si="11"/>
        <v>550</v>
      </c>
      <c r="M1469" s="11">
        <v>0.25</v>
      </c>
      <c r="O1469" s="16"/>
      <c r="P1469" s="17"/>
      <c r="Q1469" s="12"/>
      <c r="R1469" s="13"/>
    </row>
    <row r="1470" spans="1:18" ht="15.75" customHeight="1" x14ac:dyDescent="0.35">
      <c r="A1470" s="1"/>
      <c r="B1470" s="6" t="s">
        <v>14</v>
      </c>
      <c r="C1470" s="6">
        <v>1185732</v>
      </c>
      <c r="D1470" s="7">
        <v>44326</v>
      </c>
      <c r="E1470" s="6" t="s">
        <v>15</v>
      </c>
      <c r="F1470" s="6" t="s">
        <v>16</v>
      </c>
      <c r="G1470" s="6" t="s">
        <v>66</v>
      </c>
      <c r="H1470" s="6" t="s">
        <v>17</v>
      </c>
      <c r="I1470" s="8">
        <v>0.5</v>
      </c>
      <c r="J1470" s="9">
        <v>8200</v>
      </c>
      <c r="K1470" s="10">
        <f t="shared" si="10"/>
        <v>4100</v>
      </c>
      <c r="L1470" s="10">
        <f t="shared" si="11"/>
        <v>2050</v>
      </c>
      <c r="M1470" s="11">
        <v>0.5</v>
      </c>
      <c r="O1470" s="16"/>
      <c r="P1470" s="17"/>
      <c r="Q1470" s="12"/>
      <c r="R1470" s="13"/>
    </row>
    <row r="1471" spans="1:18" ht="15.75" customHeight="1" x14ac:dyDescent="0.35">
      <c r="A1471" s="1"/>
      <c r="B1471" s="6" t="s">
        <v>14</v>
      </c>
      <c r="C1471" s="6">
        <v>1185732</v>
      </c>
      <c r="D1471" s="7">
        <v>44326</v>
      </c>
      <c r="E1471" s="6" t="s">
        <v>15</v>
      </c>
      <c r="F1471" s="6" t="s">
        <v>16</v>
      </c>
      <c r="G1471" s="6" t="s">
        <v>66</v>
      </c>
      <c r="H1471" s="6" t="s">
        <v>18</v>
      </c>
      <c r="I1471" s="8">
        <v>0.45000000000000007</v>
      </c>
      <c r="J1471" s="9">
        <v>5250</v>
      </c>
      <c r="K1471" s="10">
        <f t="shared" si="10"/>
        <v>2362.5000000000005</v>
      </c>
      <c r="L1471" s="10">
        <f t="shared" si="11"/>
        <v>708.75000000000011</v>
      </c>
      <c r="M1471" s="11">
        <v>0.3</v>
      </c>
      <c r="O1471" s="16"/>
      <c r="P1471" s="17"/>
      <c r="Q1471" s="12"/>
      <c r="R1471" s="13"/>
    </row>
    <row r="1472" spans="1:18" ht="15.75" customHeight="1" x14ac:dyDescent="0.35">
      <c r="A1472" s="1"/>
      <c r="B1472" s="6" t="s">
        <v>14</v>
      </c>
      <c r="C1472" s="6">
        <v>1185732</v>
      </c>
      <c r="D1472" s="7">
        <v>44326</v>
      </c>
      <c r="E1472" s="6" t="s">
        <v>15</v>
      </c>
      <c r="F1472" s="6" t="s">
        <v>16</v>
      </c>
      <c r="G1472" s="6" t="s">
        <v>66</v>
      </c>
      <c r="H1472" s="6" t="s">
        <v>19</v>
      </c>
      <c r="I1472" s="8">
        <v>0.4</v>
      </c>
      <c r="J1472" s="9">
        <v>5000</v>
      </c>
      <c r="K1472" s="10">
        <f t="shared" si="10"/>
        <v>2000</v>
      </c>
      <c r="L1472" s="10">
        <f t="shared" si="11"/>
        <v>700</v>
      </c>
      <c r="M1472" s="11">
        <v>0.35</v>
      </c>
      <c r="O1472" s="16"/>
      <c r="P1472" s="17"/>
      <c r="Q1472" s="12"/>
      <c r="R1472" s="13"/>
    </row>
    <row r="1473" spans="1:18" ht="15.75" customHeight="1" x14ac:dyDescent="0.35">
      <c r="A1473" s="1"/>
      <c r="B1473" s="6" t="s">
        <v>14</v>
      </c>
      <c r="C1473" s="6">
        <v>1185732</v>
      </c>
      <c r="D1473" s="7">
        <v>44326</v>
      </c>
      <c r="E1473" s="6" t="s">
        <v>15</v>
      </c>
      <c r="F1473" s="6" t="s">
        <v>16</v>
      </c>
      <c r="G1473" s="6" t="s">
        <v>66</v>
      </c>
      <c r="H1473" s="6" t="s">
        <v>20</v>
      </c>
      <c r="I1473" s="8">
        <v>0.4</v>
      </c>
      <c r="J1473" s="9">
        <v>4500</v>
      </c>
      <c r="K1473" s="10">
        <f t="shared" si="10"/>
        <v>1800</v>
      </c>
      <c r="L1473" s="10">
        <f t="shared" si="11"/>
        <v>630</v>
      </c>
      <c r="M1473" s="11">
        <v>0.35</v>
      </c>
      <c r="O1473" s="16"/>
      <c r="P1473" s="17"/>
      <c r="Q1473" s="12"/>
      <c r="R1473" s="13"/>
    </row>
    <row r="1474" spans="1:18" ht="15.75" customHeight="1" x14ac:dyDescent="0.35">
      <c r="A1474" s="1"/>
      <c r="B1474" s="6" t="s">
        <v>14</v>
      </c>
      <c r="C1474" s="6">
        <v>1185732</v>
      </c>
      <c r="D1474" s="7">
        <v>44326</v>
      </c>
      <c r="E1474" s="6" t="s">
        <v>15</v>
      </c>
      <c r="F1474" s="6" t="s">
        <v>16</v>
      </c>
      <c r="G1474" s="6" t="s">
        <v>66</v>
      </c>
      <c r="H1474" s="6" t="s">
        <v>21</v>
      </c>
      <c r="I1474" s="8">
        <v>0.5</v>
      </c>
      <c r="J1474" s="9">
        <v>4750</v>
      </c>
      <c r="K1474" s="10">
        <f t="shared" si="10"/>
        <v>2375</v>
      </c>
      <c r="L1474" s="10">
        <f t="shared" si="11"/>
        <v>712.5</v>
      </c>
      <c r="M1474" s="11">
        <v>0.3</v>
      </c>
      <c r="O1474" s="16"/>
      <c r="P1474" s="17"/>
      <c r="Q1474" s="12"/>
      <c r="R1474" s="13"/>
    </row>
    <row r="1475" spans="1:18" ht="15.75" customHeight="1" x14ac:dyDescent="0.35">
      <c r="A1475" s="1"/>
      <c r="B1475" s="6" t="s">
        <v>14</v>
      </c>
      <c r="C1475" s="6">
        <v>1185732</v>
      </c>
      <c r="D1475" s="7">
        <v>44326</v>
      </c>
      <c r="E1475" s="6" t="s">
        <v>15</v>
      </c>
      <c r="F1475" s="6" t="s">
        <v>16</v>
      </c>
      <c r="G1475" s="6" t="s">
        <v>66</v>
      </c>
      <c r="H1475" s="6" t="s">
        <v>22</v>
      </c>
      <c r="I1475" s="8">
        <v>0.55000000000000004</v>
      </c>
      <c r="J1475" s="9">
        <v>6000</v>
      </c>
      <c r="K1475" s="10">
        <f t="shared" si="10"/>
        <v>3300.0000000000005</v>
      </c>
      <c r="L1475" s="10">
        <f t="shared" si="11"/>
        <v>825.00000000000011</v>
      </c>
      <c r="M1475" s="11">
        <v>0.25</v>
      </c>
      <c r="O1475" s="16"/>
      <c r="P1475" s="17"/>
      <c r="Q1475" s="12"/>
      <c r="R1475" s="13"/>
    </row>
    <row r="1476" spans="1:18" ht="15.75" customHeight="1" x14ac:dyDescent="0.35">
      <c r="A1476" s="1"/>
      <c r="B1476" s="6" t="s">
        <v>14</v>
      </c>
      <c r="C1476" s="6">
        <v>1185732</v>
      </c>
      <c r="D1476" s="7">
        <v>44359</v>
      </c>
      <c r="E1476" s="6" t="s">
        <v>15</v>
      </c>
      <c r="F1476" s="6" t="s">
        <v>16</v>
      </c>
      <c r="G1476" s="6" t="s">
        <v>66</v>
      </c>
      <c r="H1476" s="6" t="s">
        <v>17</v>
      </c>
      <c r="I1476" s="8">
        <v>0.5</v>
      </c>
      <c r="J1476" s="9">
        <v>8500</v>
      </c>
      <c r="K1476" s="10">
        <f t="shared" si="10"/>
        <v>4250</v>
      </c>
      <c r="L1476" s="10">
        <f t="shared" si="11"/>
        <v>2125</v>
      </c>
      <c r="M1476" s="11">
        <v>0.5</v>
      </c>
      <c r="O1476" s="16"/>
      <c r="P1476" s="17"/>
      <c r="Q1476" s="12"/>
      <c r="R1476" s="13"/>
    </row>
    <row r="1477" spans="1:18" ht="15.75" customHeight="1" x14ac:dyDescent="0.35">
      <c r="A1477" s="1"/>
      <c r="B1477" s="6" t="s">
        <v>14</v>
      </c>
      <c r="C1477" s="6">
        <v>1185732</v>
      </c>
      <c r="D1477" s="7">
        <v>44359</v>
      </c>
      <c r="E1477" s="6" t="s">
        <v>15</v>
      </c>
      <c r="F1477" s="6" t="s">
        <v>16</v>
      </c>
      <c r="G1477" s="6" t="s">
        <v>66</v>
      </c>
      <c r="H1477" s="6" t="s">
        <v>18</v>
      </c>
      <c r="I1477" s="8">
        <v>0.45000000000000007</v>
      </c>
      <c r="J1477" s="9">
        <v>6000</v>
      </c>
      <c r="K1477" s="10">
        <f t="shared" si="10"/>
        <v>2700.0000000000005</v>
      </c>
      <c r="L1477" s="10">
        <f t="shared" si="11"/>
        <v>810.00000000000011</v>
      </c>
      <c r="M1477" s="11">
        <v>0.3</v>
      </c>
      <c r="O1477" s="16"/>
      <c r="P1477" s="17"/>
      <c r="Q1477" s="12"/>
      <c r="R1477" s="13"/>
    </row>
    <row r="1478" spans="1:18" ht="15.75" customHeight="1" x14ac:dyDescent="0.35">
      <c r="A1478" s="1"/>
      <c r="B1478" s="6" t="s">
        <v>14</v>
      </c>
      <c r="C1478" s="6">
        <v>1185732</v>
      </c>
      <c r="D1478" s="7">
        <v>44359</v>
      </c>
      <c r="E1478" s="6" t="s">
        <v>15</v>
      </c>
      <c r="F1478" s="6" t="s">
        <v>16</v>
      </c>
      <c r="G1478" s="6" t="s">
        <v>66</v>
      </c>
      <c r="H1478" s="6" t="s">
        <v>19</v>
      </c>
      <c r="I1478" s="8">
        <v>0.4</v>
      </c>
      <c r="J1478" s="9">
        <v>5250</v>
      </c>
      <c r="K1478" s="10">
        <f t="shared" si="10"/>
        <v>2100</v>
      </c>
      <c r="L1478" s="10">
        <f t="shared" si="11"/>
        <v>735</v>
      </c>
      <c r="M1478" s="11">
        <v>0.35</v>
      </c>
      <c r="O1478" s="16"/>
      <c r="P1478" s="17"/>
      <c r="Q1478" s="12"/>
      <c r="R1478" s="13"/>
    </row>
    <row r="1479" spans="1:18" ht="15.75" customHeight="1" x14ac:dyDescent="0.35">
      <c r="A1479" s="1"/>
      <c r="B1479" s="6" t="s">
        <v>14</v>
      </c>
      <c r="C1479" s="6">
        <v>1185732</v>
      </c>
      <c r="D1479" s="7">
        <v>44359</v>
      </c>
      <c r="E1479" s="6" t="s">
        <v>15</v>
      </c>
      <c r="F1479" s="6" t="s">
        <v>16</v>
      </c>
      <c r="G1479" s="6" t="s">
        <v>66</v>
      </c>
      <c r="H1479" s="6" t="s">
        <v>20</v>
      </c>
      <c r="I1479" s="8">
        <v>0.4</v>
      </c>
      <c r="J1479" s="9">
        <v>5000</v>
      </c>
      <c r="K1479" s="10">
        <f t="shared" si="10"/>
        <v>2000</v>
      </c>
      <c r="L1479" s="10">
        <f t="shared" si="11"/>
        <v>700</v>
      </c>
      <c r="M1479" s="11">
        <v>0.35</v>
      </c>
      <c r="O1479" s="16"/>
      <c r="P1479" s="17"/>
      <c r="Q1479" s="12"/>
      <c r="R1479" s="13"/>
    </row>
    <row r="1480" spans="1:18" ht="15.75" customHeight="1" x14ac:dyDescent="0.35">
      <c r="A1480" s="1"/>
      <c r="B1480" s="6" t="s">
        <v>14</v>
      </c>
      <c r="C1480" s="6">
        <v>1185732</v>
      </c>
      <c r="D1480" s="7">
        <v>44359</v>
      </c>
      <c r="E1480" s="6" t="s">
        <v>15</v>
      </c>
      <c r="F1480" s="6" t="s">
        <v>16</v>
      </c>
      <c r="G1480" s="6" t="s">
        <v>66</v>
      </c>
      <c r="H1480" s="6" t="s">
        <v>21</v>
      </c>
      <c r="I1480" s="8">
        <v>0.5</v>
      </c>
      <c r="J1480" s="9">
        <v>5000</v>
      </c>
      <c r="K1480" s="10">
        <f t="shared" si="10"/>
        <v>2500</v>
      </c>
      <c r="L1480" s="10">
        <f t="shared" si="11"/>
        <v>750</v>
      </c>
      <c r="M1480" s="11">
        <v>0.3</v>
      </c>
      <c r="O1480" s="16"/>
      <c r="P1480" s="17"/>
      <c r="Q1480" s="12"/>
      <c r="R1480" s="13"/>
    </row>
    <row r="1481" spans="1:18" ht="15.75" customHeight="1" x14ac:dyDescent="0.35">
      <c r="A1481" s="1"/>
      <c r="B1481" s="6" t="s">
        <v>14</v>
      </c>
      <c r="C1481" s="6">
        <v>1185732</v>
      </c>
      <c r="D1481" s="7">
        <v>44359</v>
      </c>
      <c r="E1481" s="6" t="s">
        <v>15</v>
      </c>
      <c r="F1481" s="6" t="s">
        <v>16</v>
      </c>
      <c r="G1481" s="6" t="s">
        <v>66</v>
      </c>
      <c r="H1481" s="6" t="s">
        <v>22</v>
      </c>
      <c r="I1481" s="8">
        <v>0.55000000000000004</v>
      </c>
      <c r="J1481" s="9">
        <v>6500</v>
      </c>
      <c r="K1481" s="10">
        <f t="shared" si="10"/>
        <v>3575.0000000000005</v>
      </c>
      <c r="L1481" s="10">
        <f t="shared" si="11"/>
        <v>893.75000000000011</v>
      </c>
      <c r="M1481" s="11">
        <v>0.25</v>
      </c>
      <c r="O1481" s="16"/>
      <c r="P1481" s="17"/>
      <c r="Q1481" s="12"/>
      <c r="R1481" s="13"/>
    </row>
    <row r="1482" spans="1:18" ht="15.75" customHeight="1" x14ac:dyDescent="0.35">
      <c r="A1482" s="1"/>
      <c r="B1482" s="6" t="s">
        <v>14</v>
      </c>
      <c r="C1482" s="6">
        <v>1185732</v>
      </c>
      <c r="D1482" s="7">
        <v>44387</v>
      </c>
      <c r="E1482" s="6" t="s">
        <v>15</v>
      </c>
      <c r="F1482" s="6" t="s">
        <v>16</v>
      </c>
      <c r="G1482" s="6" t="s">
        <v>66</v>
      </c>
      <c r="H1482" s="6" t="s">
        <v>17</v>
      </c>
      <c r="I1482" s="8">
        <v>0.5</v>
      </c>
      <c r="J1482" s="9">
        <v>8750</v>
      </c>
      <c r="K1482" s="10">
        <f t="shared" si="10"/>
        <v>4375</v>
      </c>
      <c r="L1482" s="10">
        <f t="shared" si="11"/>
        <v>2187.5</v>
      </c>
      <c r="M1482" s="11">
        <v>0.5</v>
      </c>
      <c r="O1482" s="16"/>
      <c r="P1482" s="17"/>
      <c r="Q1482" s="12"/>
      <c r="R1482" s="13"/>
    </row>
    <row r="1483" spans="1:18" ht="15.75" customHeight="1" x14ac:dyDescent="0.35">
      <c r="A1483" s="1"/>
      <c r="B1483" s="6" t="s">
        <v>14</v>
      </c>
      <c r="C1483" s="6">
        <v>1185732</v>
      </c>
      <c r="D1483" s="7">
        <v>44387</v>
      </c>
      <c r="E1483" s="6" t="s">
        <v>15</v>
      </c>
      <c r="F1483" s="6" t="s">
        <v>16</v>
      </c>
      <c r="G1483" s="6" t="s">
        <v>66</v>
      </c>
      <c r="H1483" s="6" t="s">
        <v>18</v>
      </c>
      <c r="I1483" s="8">
        <v>0.45000000000000007</v>
      </c>
      <c r="J1483" s="9">
        <v>6250</v>
      </c>
      <c r="K1483" s="10">
        <f t="shared" si="10"/>
        <v>2812.5000000000005</v>
      </c>
      <c r="L1483" s="10">
        <f t="shared" si="11"/>
        <v>843.75000000000011</v>
      </c>
      <c r="M1483" s="11">
        <v>0.3</v>
      </c>
      <c r="O1483" s="16"/>
      <c r="P1483" s="17"/>
      <c r="Q1483" s="12"/>
      <c r="R1483" s="13"/>
    </row>
    <row r="1484" spans="1:18" ht="15.75" customHeight="1" x14ac:dyDescent="0.35">
      <c r="A1484" s="1"/>
      <c r="B1484" s="6" t="s">
        <v>14</v>
      </c>
      <c r="C1484" s="6">
        <v>1185732</v>
      </c>
      <c r="D1484" s="7">
        <v>44387</v>
      </c>
      <c r="E1484" s="6" t="s">
        <v>15</v>
      </c>
      <c r="F1484" s="6" t="s">
        <v>16</v>
      </c>
      <c r="G1484" s="6" t="s">
        <v>66</v>
      </c>
      <c r="H1484" s="6" t="s">
        <v>19</v>
      </c>
      <c r="I1484" s="8">
        <v>0.4</v>
      </c>
      <c r="J1484" s="9">
        <v>5500</v>
      </c>
      <c r="K1484" s="10">
        <f t="shared" si="10"/>
        <v>2200</v>
      </c>
      <c r="L1484" s="10">
        <f t="shared" si="11"/>
        <v>770</v>
      </c>
      <c r="M1484" s="11">
        <v>0.35</v>
      </c>
      <c r="O1484" s="16"/>
      <c r="P1484" s="17"/>
      <c r="Q1484" s="12"/>
      <c r="R1484" s="13"/>
    </row>
    <row r="1485" spans="1:18" ht="15.75" customHeight="1" x14ac:dyDescent="0.35">
      <c r="A1485" s="1"/>
      <c r="B1485" s="6" t="s">
        <v>14</v>
      </c>
      <c r="C1485" s="6">
        <v>1185732</v>
      </c>
      <c r="D1485" s="7">
        <v>44387</v>
      </c>
      <c r="E1485" s="6" t="s">
        <v>15</v>
      </c>
      <c r="F1485" s="6" t="s">
        <v>16</v>
      </c>
      <c r="G1485" s="6" t="s">
        <v>66</v>
      </c>
      <c r="H1485" s="6" t="s">
        <v>20</v>
      </c>
      <c r="I1485" s="8">
        <v>0.4</v>
      </c>
      <c r="J1485" s="9">
        <v>5000</v>
      </c>
      <c r="K1485" s="10">
        <f t="shared" si="10"/>
        <v>2000</v>
      </c>
      <c r="L1485" s="10">
        <f t="shared" si="11"/>
        <v>700</v>
      </c>
      <c r="M1485" s="11">
        <v>0.35</v>
      </c>
      <c r="O1485" s="16"/>
      <c r="P1485" s="17"/>
      <c r="Q1485" s="12"/>
      <c r="R1485" s="13"/>
    </row>
    <row r="1486" spans="1:18" ht="15.75" customHeight="1" x14ac:dyDescent="0.35">
      <c r="A1486" s="1"/>
      <c r="B1486" s="6" t="s">
        <v>14</v>
      </c>
      <c r="C1486" s="6">
        <v>1185732</v>
      </c>
      <c r="D1486" s="7">
        <v>44387</v>
      </c>
      <c r="E1486" s="6" t="s">
        <v>15</v>
      </c>
      <c r="F1486" s="6" t="s">
        <v>16</v>
      </c>
      <c r="G1486" s="6" t="s">
        <v>66</v>
      </c>
      <c r="H1486" s="6" t="s">
        <v>21</v>
      </c>
      <c r="I1486" s="8">
        <v>0.5</v>
      </c>
      <c r="J1486" s="9">
        <v>5250</v>
      </c>
      <c r="K1486" s="10">
        <f t="shared" si="10"/>
        <v>2625</v>
      </c>
      <c r="L1486" s="10">
        <f t="shared" si="11"/>
        <v>787.5</v>
      </c>
      <c r="M1486" s="11">
        <v>0.3</v>
      </c>
      <c r="O1486" s="16"/>
      <c r="P1486" s="17"/>
      <c r="Q1486" s="12"/>
      <c r="R1486" s="13"/>
    </row>
    <row r="1487" spans="1:18" ht="15.75" customHeight="1" x14ac:dyDescent="0.35">
      <c r="A1487" s="1"/>
      <c r="B1487" s="6" t="s">
        <v>14</v>
      </c>
      <c r="C1487" s="6">
        <v>1185732</v>
      </c>
      <c r="D1487" s="7">
        <v>44387</v>
      </c>
      <c r="E1487" s="6" t="s">
        <v>15</v>
      </c>
      <c r="F1487" s="6" t="s">
        <v>16</v>
      </c>
      <c r="G1487" s="6" t="s">
        <v>66</v>
      </c>
      <c r="H1487" s="6" t="s">
        <v>22</v>
      </c>
      <c r="I1487" s="8">
        <v>0.55000000000000004</v>
      </c>
      <c r="J1487" s="9">
        <v>7000</v>
      </c>
      <c r="K1487" s="10">
        <f t="shared" si="10"/>
        <v>3850.0000000000005</v>
      </c>
      <c r="L1487" s="10">
        <f t="shared" si="11"/>
        <v>962.50000000000011</v>
      </c>
      <c r="M1487" s="11">
        <v>0.25</v>
      </c>
      <c r="O1487" s="16"/>
      <c r="P1487" s="17"/>
      <c r="Q1487" s="12"/>
      <c r="R1487" s="13"/>
    </row>
    <row r="1488" spans="1:18" ht="15.75" customHeight="1" x14ac:dyDescent="0.35">
      <c r="A1488" s="1"/>
      <c r="B1488" s="6" t="s">
        <v>14</v>
      </c>
      <c r="C1488" s="6">
        <v>1185732</v>
      </c>
      <c r="D1488" s="7">
        <v>44419</v>
      </c>
      <c r="E1488" s="6" t="s">
        <v>15</v>
      </c>
      <c r="F1488" s="6" t="s">
        <v>16</v>
      </c>
      <c r="G1488" s="6" t="s">
        <v>66</v>
      </c>
      <c r="H1488" s="6" t="s">
        <v>17</v>
      </c>
      <c r="I1488" s="8">
        <v>0.5</v>
      </c>
      <c r="J1488" s="9">
        <v>8500</v>
      </c>
      <c r="K1488" s="10">
        <f t="shared" si="10"/>
        <v>4250</v>
      </c>
      <c r="L1488" s="10">
        <f t="shared" si="11"/>
        <v>2125</v>
      </c>
      <c r="M1488" s="11">
        <v>0.5</v>
      </c>
      <c r="O1488" s="16"/>
      <c r="P1488" s="17"/>
      <c r="Q1488" s="12"/>
      <c r="R1488" s="13"/>
    </row>
    <row r="1489" spans="1:18" ht="15.75" customHeight="1" x14ac:dyDescent="0.35">
      <c r="A1489" s="1"/>
      <c r="B1489" s="6" t="s">
        <v>14</v>
      </c>
      <c r="C1489" s="6">
        <v>1185732</v>
      </c>
      <c r="D1489" s="7">
        <v>44419</v>
      </c>
      <c r="E1489" s="6" t="s">
        <v>15</v>
      </c>
      <c r="F1489" s="6" t="s">
        <v>16</v>
      </c>
      <c r="G1489" s="6" t="s">
        <v>66</v>
      </c>
      <c r="H1489" s="6" t="s">
        <v>18</v>
      </c>
      <c r="I1489" s="8">
        <v>0.45000000000000007</v>
      </c>
      <c r="J1489" s="9">
        <v>6250</v>
      </c>
      <c r="K1489" s="10">
        <f t="shared" si="10"/>
        <v>2812.5000000000005</v>
      </c>
      <c r="L1489" s="10">
        <f t="shared" si="11"/>
        <v>843.75000000000011</v>
      </c>
      <c r="M1489" s="11">
        <v>0.3</v>
      </c>
      <c r="O1489" s="16"/>
      <c r="P1489" s="17"/>
      <c r="Q1489" s="12"/>
      <c r="R1489" s="13"/>
    </row>
    <row r="1490" spans="1:18" ht="15.75" customHeight="1" x14ac:dyDescent="0.35">
      <c r="A1490" s="1"/>
      <c r="B1490" s="6" t="s">
        <v>14</v>
      </c>
      <c r="C1490" s="6">
        <v>1185732</v>
      </c>
      <c r="D1490" s="7">
        <v>44419</v>
      </c>
      <c r="E1490" s="6" t="s">
        <v>15</v>
      </c>
      <c r="F1490" s="6" t="s">
        <v>16</v>
      </c>
      <c r="G1490" s="6" t="s">
        <v>66</v>
      </c>
      <c r="H1490" s="6" t="s">
        <v>19</v>
      </c>
      <c r="I1490" s="8">
        <v>0.4</v>
      </c>
      <c r="J1490" s="9">
        <v>5500</v>
      </c>
      <c r="K1490" s="10">
        <f t="shared" si="10"/>
        <v>2200</v>
      </c>
      <c r="L1490" s="10">
        <f t="shared" si="11"/>
        <v>770</v>
      </c>
      <c r="M1490" s="11">
        <v>0.35</v>
      </c>
      <c r="O1490" s="16"/>
      <c r="P1490" s="17"/>
      <c r="Q1490" s="12"/>
      <c r="R1490" s="13"/>
    </row>
    <row r="1491" spans="1:18" ht="15.75" customHeight="1" x14ac:dyDescent="0.35">
      <c r="A1491" s="1"/>
      <c r="B1491" s="6" t="s">
        <v>14</v>
      </c>
      <c r="C1491" s="6">
        <v>1185732</v>
      </c>
      <c r="D1491" s="7">
        <v>44419</v>
      </c>
      <c r="E1491" s="6" t="s">
        <v>15</v>
      </c>
      <c r="F1491" s="6" t="s">
        <v>16</v>
      </c>
      <c r="G1491" s="6" t="s">
        <v>66</v>
      </c>
      <c r="H1491" s="6" t="s">
        <v>20</v>
      </c>
      <c r="I1491" s="8">
        <v>0.4</v>
      </c>
      <c r="J1491" s="9">
        <v>5250</v>
      </c>
      <c r="K1491" s="10">
        <f t="shared" si="10"/>
        <v>2100</v>
      </c>
      <c r="L1491" s="10">
        <f t="shared" si="11"/>
        <v>735</v>
      </c>
      <c r="M1491" s="11">
        <v>0.35</v>
      </c>
      <c r="O1491" s="16"/>
      <c r="P1491" s="17"/>
      <c r="Q1491" s="12"/>
      <c r="R1491" s="13"/>
    </row>
    <row r="1492" spans="1:18" ht="15.75" customHeight="1" x14ac:dyDescent="0.35">
      <c r="A1492" s="1"/>
      <c r="B1492" s="6" t="s">
        <v>14</v>
      </c>
      <c r="C1492" s="6">
        <v>1185732</v>
      </c>
      <c r="D1492" s="7">
        <v>44419</v>
      </c>
      <c r="E1492" s="6" t="s">
        <v>15</v>
      </c>
      <c r="F1492" s="6" t="s">
        <v>16</v>
      </c>
      <c r="G1492" s="6" t="s">
        <v>66</v>
      </c>
      <c r="H1492" s="6" t="s">
        <v>21</v>
      </c>
      <c r="I1492" s="8">
        <v>0.5</v>
      </c>
      <c r="J1492" s="9">
        <v>5000</v>
      </c>
      <c r="K1492" s="10">
        <f t="shared" si="10"/>
        <v>2500</v>
      </c>
      <c r="L1492" s="10">
        <f t="shared" si="11"/>
        <v>750</v>
      </c>
      <c r="M1492" s="11">
        <v>0.3</v>
      </c>
      <c r="O1492" s="16"/>
      <c r="P1492" s="17"/>
      <c r="Q1492" s="12"/>
      <c r="R1492" s="13"/>
    </row>
    <row r="1493" spans="1:18" ht="15.75" customHeight="1" x14ac:dyDescent="0.35">
      <c r="A1493" s="1"/>
      <c r="B1493" s="6" t="s">
        <v>14</v>
      </c>
      <c r="C1493" s="6">
        <v>1185732</v>
      </c>
      <c r="D1493" s="7">
        <v>44419</v>
      </c>
      <c r="E1493" s="6" t="s">
        <v>15</v>
      </c>
      <c r="F1493" s="6" t="s">
        <v>16</v>
      </c>
      <c r="G1493" s="6" t="s">
        <v>66</v>
      </c>
      <c r="H1493" s="6" t="s">
        <v>22</v>
      </c>
      <c r="I1493" s="8">
        <v>0.55000000000000004</v>
      </c>
      <c r="J1493" s="9">
        <v>6750</v>
      </c>
      <c r="K1493" s="10">
        <f t="shared" si="10"/>
        <v>3712.5000000000005</v>
      </c>
      <c r="L1493" s="10">
        <f t="shared" si="11"/>
        <v>928.12500000000011</v>
      </c>
      <c r="M1493" s="11">
        <v>0.25</v>
      </c>
      <c r="O1493" s="16"/>
      <c r="P1493" s="17"/>
      <c r="Q1493" s="12"/>
      <c r="R1493" s="13"/>
    </row>
    <row r="1494" spans="1:18" ht="15.75" customHeight="1" x14ac:dyDescent="0.35">
      <c r="A1494" s="1"/>
      <c r="B1494" s="6" t="s">
        <v>14</v>
      </c>
      <c r="C1494" s="6">
        <v>1185732</v>
      </c>
      <c r="D1494" s="7">
        <v>44449</v>
      </c>
      <c r="E1494" s="6" t="s">
        <v>15</v>
      </c>
      <c r="F1494" s="6" t="s">
        <v>16</v>
      </c>
      <c r="G1494" s="6" t="s">
        <v>66</v>
      </c>
      <c r="H1494" s="6" t="s">
        <v>17</v>
      </c>
      <c r="I1494" s="8">
        <v>0.5</v>
      </c>
      <c r="J1494" s="9">
        <v>8000</v>
      </c>
      <c r="K1494" s="10">
        <f t="shared" si="10"/>
        <v>4000</v>
      </c>
      <c r="L1494" s="10">
        <f t="shared" si="11"/>
        <v>2000</v>
      </c>
      <c r="M1494" s="11">
        <v>0.5</v>
      </c>
      <c r="O1494" s="16"/>
      <c r="P1494" s="17"/>
      <c r="Q1494" s="12"/>
      <c r="R1494" s="13"/>
    </row>
    <row r="1495" spans="1:18" ht="15.75" customHeight="1" x14ac:dyDescent="0.35">
      <c r="A1495" s="1"/>
      <c r="B1495" s="6" t="s">
        <v>14</v>
      </c>
      <c r="C1495" s="6">
        <v>1185732</v>
      </c>
      <c r="D1495" s="7">
        <v>44449</v>
      </c>
      <c r="E1495" s="6" t="s">
        <v>15</v>
      </c>
      <c r="F1495" s="6" t="s">
        <v>16</v>
      </c>
      <c r="G1495" s="6" t="s">
        <v>66</v>
      </c>
      <c r="H1495" s="6" t="s">
        <v>18</v>
      </c>
      <c r="I1495" s="8">
        <v>0.45000000000000007</v>
      </c>
      <c r="J1495" s="9">
        <v>6000</v>
      </c>
      <c r="K1495" s="10">
        <f t="shared" si="10"/>
        <v>2700.0000000000005</v>
      </c>
      <c r="L1495" s="10">
        <f t="shared" si="11"/>
        <v>810.00000000000011</v>
      </c>
      <c r="M1495" s="11">
        <v>0.3</v>
      </c>
      <c r="O1495" s="16"/>
      <c r="P1495" s="17"/>
      <c r="Q1495" s="12"/>
      <c r="R1495" s="13"/>
    </row>
    <row r="1496" spans="1:18" ht="15.75" customHeight="1" x14ac:dyDescent="0.35">
      <c r="A1496" s="1"/>
      <c r="B1496" s="6" t="s">
        <v>14</v>
      </c>
      <c r="C1496" s="6">
        <v>1185732</v>
      </c>
      <c r="D1496" s="7">
        <v>44449</v>
      </c>
      <c r="E1496" s="6" t="s">
        <v>15</v>
      </c>
      <c r="F1496" s="6" t="s">
        <v>16</v>
      </c>
      <c r="G1496" s="6" t="s">
        <v>66</v>
      </c>
      <c r="H1496" s="6" t="s">
        <v>19</v>
      </c>
      <c r="I1496" s="8">
        <v>0.4</v>
      </c>
      <c r="J1496" s="9">
        <v>5250</v>
      </c>
      <c r="K1496" s="10">
        <f t="shared" si="10"/>
        <v>2100</v>
      </c>
      <c r="L1496" s="10">
        <f t="shared" si="11"/>
        <v>735</v>
      </c>
      <c r="M1496" s="11">
        <v>0.35</v>
      </c>
      <c r="O1496" s="16"/>
      <c r="P1496" s="17"/>
      <c r="Q1496" s="12"/>
      <c r="R1496" s="13"/>
    </row>
    <row r="1497" spans="1:18" ht="15.75" customHeight="1" x14ac:dyDescent="0.35">
      <c r="A1497" s="1"/>
      <c r="B1497" s="6" t="s">
        <v>14</v>
      </c>
      <c r="C1497" s="6">
        <v>1185732</v>
      </c>
      <c r="D1497" s="7">
        <v>44449</v>
      </c>
      <c r="E1497" s="6" t="s">
        <v>15</v>
      </c>
      <c r="F1497" s="6" t="s">
        <v>16</v>
      </c>
      <c r="G1497" s="6" t="s">
        <v>66</v>
      </c>
      <c r="H1497" s="6" t="s">
        <v>20</v>
      </c>
      <c r="I1497" s="8">
        <v>0.4</v>
      </c>
      <c r="J1497" s="9">
        <v>5000</v>
      </c>
      <c r="K1497" s="10">
        <f t="shared" si="10"/>
        <v>2000</v>
      </c>
      <c r="L1497" s="10">
        <f t="shared" si="11"/>
        <v>700</v>
      </c>
      <c r="M1497" s="11">
        <v>0.35</v>
      </c>
      <c r="O1497" s="16"/>
      <c r="P1497" s="17"/>
      <c r="Q1497" s="12"/>
      <c r="R1497" s="13"/>
    </row>
    <row r="1498" spans="1:18" ht="15.75" customHeight="1" x14ac:dyDescent="0.35">
      <c r="A1498" s="1"/>
      <c r="B1498" s="6" t="s">
        <v>14</v>
      </c>
      <c r="C1498" s="6">
        <v>1185732</v>
      </c>
      <c r="D1498" s="7">
        <v>44449</v>
      </c>
      <c r="E1498" s="6" t="s">
        <v>15</v>
      </c>
      <c r="F1498" s="6" t="s">
        <v>16</v>
      </c>
      <c r="G1498" s="6" t="s">
        <v>66</v>
      </c>
      <c r="H1498" s="6" t="s">
        <v>21</v>
      </c>
      <c r="I1498" s="8">
        <v>0.5</v>
      </c>
      <c r="J1498" s="9">
        <v>5000</v>
      </c>
      <c r="K1498" s="10">
        <f t="shared" si="10"/>
        <v>2500</v>
      </c>
      <c r="L1498" s="10">
        <f t="shared" si="11"/>
        <v>750</v>
      </c>
      <c r="M1498" s="11">
        <v>0.3</v>
      </c>
      <c r="O1498" s="16"/>
      <c r="P1498" s="17"/>
      <c r="Q1498" s="12"/>
      <c r="R1498" s="13"/>
    </row>
    <row r="1499" spans="1:18" ht="15.75" customHeight="1" x14ac:dyDescent="0.35">
      <c r="A1499" s="1"/>
      <c r="B1499" s="6" t="s">
        <v>14</v>
      </c>
      <c r="C1499" s="6">
        <v>1185732</v>
      </c>
      <c r="D1499" s="7">
        <v>44449</v>
      </c>
      <c r="E1499" s="6" t="s">
        <v>15</v>
      </c>
      <c r="F1499" s="6" t="s">
        <v>16</v>
      </c>
      <c r="G1499" s="6" t="s">
        <v>66</v>
      </c>
      <c r="H1499" s="6" t="s">
        <v>22</v>
      </c>
      <c r="I1499" s="8">
        <v>0.55000000000000004</v>
      </c>
      <c r="J1499" s="9">
        <v>6000</v>
      </c>
      <c r="K1499" s="10">
        <f t="shared" si="10"/>
        <v>3300.0000000000005</v>
      </c>
      <c r="L1499" s="10">
        <f t="shared" si="11"/>
        <v>825.00000000000011</v>
      </c>
      <c r="M1499" s="11">
        <v>0.25</v>
      </c>
      <c r="O1499" s="16"/>
      <c r="P1499" s="17"/>
      <c r="Q1499" s="12"/>
      <c r="R1499" s="13"/>
    </row>
    <row r="1500" spans="1:18" ht="15.75" customHeight="1" x14ac:dyDescent="0.35">
      <c r="A1500" s="1"/>
      <c r="B1500" s="6" t="s">
        <v>14</v>
      </c>
      <c r="C1500" s="6">
        <v>1185732</v>
      </c>
      <c r="D1500" s="7">
        <v>44481</v>
      </c>
      <c r="E1500" s="6" t="s">
        <v>15</v>
      </c>
      <c r="F1500" s="6" t="s">
        <v>16</v>
      </c>
      <c r="G1500" s="6" t="s">
        <v>66</v>
      </c>
      <c r="H1500" s="6" t="s">
        <v>17</v>
      </c>
      <c r="I1500" s="8">
        <v>0.55000000000000004</v>
      </c>
      <c r="J1500" s="9">
        <v>7750</v>
      </c>
      <c r="K1500" s="10">
        <f t="shared" si="10"/>
        <v>4262.5</v>
      </c>
      <c r="L1500" s="10">
        <f t="shared" si="11"/>
        <v>2131.25</v>
      </c>
      <c r="M1500" s="11">
        <v>0.5</v>
      </c>
      <c r="O1500" s="16"/>
      <c r="P1500" s="17"/>
      <c r="Q1500" s="12"/>
      <c r="R1500" s="13"/>
    </row>
    <row r="1501" spans="1:18" ht="15.75" customHeight="1" x14ac:dyDescent="0.35">
      <c r="A1501" s="1"/>
      <c r="B1501" s="6" t="s">
        <v>14</v>
      </c>
      <c r="C1501" s="6">
        <v>1185732</v>
      </c>
      <c r="D1501" s="7">
        <v>44481</v>
      </c>
      <c r="E1501" s="6" t="s">
        <v>15</v>
      </c>
      <c r="F1501" s="6" t="s">
        <v>16</v>
      </c>
      <c r="G1501" s="6" t="s">
        <v>66</v>
      </c>
      <c r="H1501" s="6" t="s">
        <v>18</v>
      </c>
      <c r="I1501" s="8">
        <v>0.45000000000000007</v>
      </c>
      <c r="J1501" s="9">
        <v>6000</v>
      </c>
      <c r="K1501" s="10">
        <f t="shared" si="10"/>
        <v>2700.0000000000005</v>
      </c>
      <c r="L1501" s="10">
        <f t="shared" si="11"/>
        <v>810.00000000000011</v>
      </c>
      <c r="M1501" s="11">
        <v>0.3</v>
      </c>
      <c r="O1501" s="16"/>
      <c r="P1501" s="17"/>
      <c r="Q1501" s="12"/>
      <c r="R1501" s="13"/>
    </row>
    <row r="1502" spans="1:18" ht="15.75" customHeight="1" x14ac:dyDescent="0.35">
      <c r="A1502" s="1"/>
      <c r="B1502" s="6" t="s">
        <v>14</v>
      </c>
      <c r="C1502" s="6">
        <v>1185732</v>
      </c>
      <c r="D1502" s="7">
        <v>44481</v>
      </c>
      <c r="E1502" s="6" t="s">
        <v>15</v>
      </c>
      <c r="F1502" s="6" t="s">
        <v>16</v>
      </c>
      <c r="G1502" s="6" t="s">
        <v>66</v>
      </c>
      <c r="H1502" s="6" t="s">
        <v>19</v>
      </c>
      <c r="I1502" s="8">
        <v>0.45000000000000007</v>
      </c>
      <c r="J1502" s="9">
        <v>5000</v>
      </c>
      <c r="K1502" s="10">
        <f t="shared" si="10"/>
        <v>2250.0000000000005</v>
      </c>
      <c r="L1502" s="10">
        <f t="shared" si="11"/>
        <v>787.50000000000011</v>
      </c>
      <c r="M1502" s="11">
        <v>0.35</v>
      </c>
      <c r="O1502" s="16"/>
      <c r="P1502" s="17"/>
      <c r="Q1502" s="12"/>
      <c r="R1502" s="13"/>
    </row>
    <row r="1503" spans="1:18" ht="15.75" customHeight="1" x14ac:dyDescent="0.35">
      <c r="A1503" s="1"/>
      <c r="B1503" s="6" t="s">
        <v>14</v>
      </c>
      <c r="C1503" s="6">
        <v>1185732</v>
      </c>
      <c r="D1503" s="7">
        <v>44481</v>
      </c>
      <c r="E1503" s="6" t="s">
        <v>15</v>
      </c>
      <c r="F1503" s="6" t="s">
        <v>16</v>
      </c>
      <c r="G1503" s="6" t="s">
        <v>66</v>
      </c>
      <c r="H1503" s="6" t="s">
        <v>20</v>
      </c>
      <c r="I1503" s="8">
        <v>0.45000000000000007</v>
      </c>
      <c r="J1503" s="9">
        <v>4750</v>
      </c>
      <c r="K1503" s="10">
        <f t="shared" si="10"/>
        <v>2137.5000000000005</v>
      </c>
      <c r="L1503" s="10">
        <f t="shared" si="11"/>
        <v>748.12500000000011</v>
      </c>
      <c r="M1503" s="11">
        <v>0.35</v>
      </c>
      <c r="O1503" s="16"/>
      <c r="P1503" s="17"/>
      <c r="Q1503" s="12"/>
      <c r="R1503" s="13"/>
    </row>
    <row r="1504" spans="1:18" ht="15.75" customHeight="1" x14ac:dyDescent="0.35">
      <c r="A1504" s="1"/>
      <c r="B1504" s="6" t="s">
        <v>14</v>
      </c>
      <c r="C1504" s="6">
        <v>1185732</v>
      </c>
      <c r="D1504" s="7">
        <v>44481</v>
      </c>
      <c r="E1504" s="6" t="s">
        <v>15</v>
      </c>
      <c r="F1504" s="6" t="s">
        <v>16</v>
      </c>
      <c r="G1504" s="6" t="s">
        <v>66</v>
      </c>
      <c r="H1504" s="6" t="s">
        <v>21</v>
      </c>
      <c r="I1504" s="8">
        <v>0.55000000000000004</v>
      </c>
      <c r="J1504" s="9">
        <v>4750</v>
      </c>
      <c r="K1504" s="10">
        <f t="shared" si="10"/>
        <v>2612.5</v>
      </c>
      <c r="L1504" s="10">
        <f t="shared" si="11"/>
        <v>783.75</v>
      </c>
      <c r="M1504" s="11">
        <v>0.3</v>
      </c>
      <c r="O1504" s="16"/>
      <c r="P1504" s="17"/>
      <c r="Q1504" s="12"/>
      <c r="R1504" s="13"/>
    </row>
    <row r="1505" spans="1:18" ht="15.75" customHeight="1" x14ac:dyDescent="0.35">
      <c r="A1505" s="1"/>
      <c r="B1505" s="6" t="s">
        <v>14</v>
      </c>
      <c r="C1505" s="6">
        <v>1185732</v>
      </c>
      <c r="D1505" s="7">
        <v>44481</v>
      </c>
      <c r="E1505" s="6" t="s">
        <v>15</v>
      </c>
      <c r="F1505" s="6" t="s">
        <v>16</v>
      </c>
      <c r="G1505" s="6" t="s">
        <v>66</v>
      </c>
      <c r="H1505" s="6" t="s">
        <v>22</v>
      </c>
      <c r="I1505" s="8">
        <v>0.6</v>
      </c>
      <c r="J1505" s="9">
        <v>6000</v>
      </c>
      <c r="K1505" s="10">
        <f t="shared" si="10"/>
        <v>3600</v>
      </c>
      <c r="L1505" s="10">
        <f t="shared" si="11"/>
        <v>900</v>
      </c>
      <c r="M1505" s="11">
        <v>0.25</v>
      </c>
      <c r="O1505" s="16"/>
      <c r="P1505" s="17"/>
      <c r="Q1505" s="12"/>
      <c r="R1505" s="13"/>
    </row>
    <row r="1506" spans="1:18" ht="15.75" customHeight="1" x14ac:dyDescent="0.35">
      <c r="A1506" s="1"/>
      <c r="B1506" s="6" t="s">
        <v>14</v>
      </c>
      <c r="C1506" s="6">
        <v>1185732</v>
      </c>
      <c r="D1506" s="7">
        <v>44511</v>
      </c>
      <c r="E1506" s="6" t="s">
        <v>15</v>
      </c>
      <c r="F1506" s="6" t="s">
        <v>16</v>
      </c>
      <c r="G1506" s="6" t="s">
        <v>66</v>
      </c>
      <c r="H1506" s="6" t="s">
        <v>17</v>
      </c>
      <c r="I1506" s="8">
        <v>0.55000000000000004</v>
      </c>
      <c r="J1506" s="9">
        <v>7500</v>
      </c>
      <c r="K1506" s="10">
        <f t="shared" si="10"/>
        <v>4125</v>
      </c>
      <c r="L1506" s="10">
        <f t="shared" si="11"/>
        <v>2062.5</v>
      </c>
      <c r="M1506" s="11">
        <v>0.5</v>
      </c>
      <c r="O1506" s="16"/>
      <c r="P1506" s="17"/>
      <c r="Q1506" s="12"/>
      <c r="R1506" s="13"/>
    </row>
    <row r="1507" spans="1:18" ht="15.75" customHeight="1" x14ac:dyDescent="0.35">
      <c r="A1507" s="1"/>
      <c r="B1507" s="6" t="s">
        <v>14</v>
      </c>
      <c r="C1507" s="6">
        <v>1185732</v>
      </c>
      <c r="D1507" s="7">
        <v>44511</v>
      </c>
      <c r="E1507" s="6" t="s">
        <v>15</v>
      </c>
      <c r="F1507" s="6" t="s">
        <v>16</v>
      </c>
      <c r="G1507" s="6" t="s">
        <v>66</v>
      </c>
      <c r="H1507" s="6" t="s">
        <v>18</v>
      </c>
      <c r="I1507" s="8">
        <v>0.45000000000000007</v>
      </c>
      <c r="J1507" s="9">
        <v>5750</v>
      </c>
      <c r="K1507" s="10">
        <f t="shared" si="10"/>
        <v>2587.5000000000005</v>
      </c>
      <c r="L1507" s="10">
        <f t="shared" si="11"/>
        <v>776.25000000000011</v>
      </c>
      <c r="M1507" s="11">
        <v>0.3</v>
      </c>
      <c r="O1507" s="16"/>
      <c r="P1507" s="17"/>
      <c r="Q1507" s="12"/>
      <c r="R1507" s="13"/>
    </row>
    <row r="1508" spans="1:18" ht="15.75" customHeight="1" x14ac:dyDescent="0.35">
      <c r="A1508" s="1"/>
      <c r="B1508" s="6" t="s">
        <v>14</v>
      </c>
      <c r="C1508" s="6">
        <v>1185732</v>
      </c>
      <c r="D1508" s="7">
        <v>44511</v>
      </c>
      <c r="E1508" s="6" t="s">
        <v>15</v>
      </c>
      <c r="F1508" s="6" t="s">
        <v>16</v>
      </c>
      <c r="G1508" s="6" t="s">
        <v>66</v>
      </c>
      <c r="H1508" s="6" t="s">
        <v>19</v>
      </c>
      <c r="I1508" s="8">
        <v>0.45000000000000007</v>
      </c>
      <c r="J1508" s="9">
        <v>5200</v>
      </c>
      <c r="K1508" s="10">
        <f t="shared" si="10"/>
        <v>2340.0000000000005</v>
      </c>
      <c r="L1508" s="10">
        <f t="shared" si="11"/>
        <v>819.00000000000011</v>
      </c>
      <c r="M1508" s="11">
        <v>0.35</v>
      </c>
      <c r="O1508" s="16"/>
      <c r="P1508" s="17"/>
      <c r="Q1508" s="12"/>
      <c r="R1508" s="13"/>
    </row>
    <row r="1509" spans="1:18" ht="15.75" customHeight="1" x14ac:dyDescent="0.35">
      <c r="A1509" s="1"/>
      <c r="B1509" s="6" t="s">
        <v>14</v>
      </c>
      <c r="C1509" s="6">
        <v>1185732</v>
      </c>
      <c r="D1509" s="7">
        <v>44511</v>
      </c>
      <c r="E1509" s="6" t="s">
        <v>15</v>
      </c>
      <c r="F1509" s="6" t="s">
        <v>16</v>
      </c>
      <c r="G1509" s="6" t="s">
        <v>66</v>
      </c>
      <c r="H1509" s="6" t="s">
        <v>20</v>
      </c>
      <c r="I1509" s="8">
        <v>0.45000000000000007</v>
      </c>
      <c r="J1509" s="9">
        <v>5000</v>
      </c>
      <c r="K1509" s="10">
        <f t="shared" si="10"/>
        <v>2250.0000000000005</v>
      </c>
      <c r="L1509" s="10">
        <f t="shared" si="11"/>
        <v>787.50000000000011</v>
      </c>
      <c r="M1509" s="11">
        <v>0.35</v>
      </c>
      <c r="O1509" s="16"/>
      <c r="P1509" s="17"/>
      <c r="Q1509" s="12"/>
      <c r="R1509" s="13"/>
    </row>
    <row r="1510" spans="1:18" ht="15.75" customHeight="1" x14ac:dyDescent="0.35">
      <c r="A1510" s="1"/>
      <c r="B1510" s="6" t="s">
        <v>14</v>
      </c>
      <c r="C1510" s="6">
        <v>1185732</v>
      </c>
      <c r="D1510" s="7">
        <v>44511</v>
      </c>
      <c r="E1510" s="6" t="s">
        <v>15</v>
      </c>
      <c r="F1510" s="6" t="s">
        <v>16</v>
      </c>
      <c r="G1510" s="6" t="s">
        <v>66</v>
      </c>
      <c r="H1510" s="6" t="s">
        <v>21</v>
      </c>
      <c r="I1510" s="8">
        <v>0.55000000000000004</v>
      </c>
      <c r="J1510" s="9">
        <v>4750</v>
      </c>
      <c r="K1510" s="10">
        <f t="shared" si="10"/>
        <v>2612.5</v>
      </c>
      <c r="L1510" s="10">
        <f t="shared" si="11"/>
        <v>783.75</v>
      </c>
      <c r="M1510" s="11">
        <v>0.3</v>
      </c>
      <c r="O1510" s="16"/>
      <c r="P1510" s="17"/>
      <c r="Q1510" s="12"/>
      <c r="R1510" s="13"/>
    </row>
    <row r="1511" spans="1:18" ht="15.75" customHeight="1" x14ac:dyDescent="0.35">
      <c r="A1511" s="1"/>
      <c r="B1511" s="6" t="s">
        <v>14</v>
      </c>
      <c r="C1511" s="6">
        <v>1185732</v>
      </c>
      <c r="D1511" s="7">
        <v>44511</v>
      </c>
      <c r="E1511" s="6" t="s">
        <v>15</v>
      </c>
      <c r="F1511" s="6" t="s">
        <v>16</v>
      </c>
      <c r="G1511" s="6" t="s">
        <v>66</v>
      </c>
      <c r="H1511" s="6" t="s">
        <v>22</v>
      </c>
      <c r="I1511" s="8">
        <v>0.6</v>
      </c>
      <c r="J1511" s="9">
        <v>5750</v>
      </c>
      <c r="K1511" s="10">
        <f t="shared" si="10"/>
        <v>3450</v>
      </c>
      <c r="L1511" s="10">
        <f t="shared" si="11"/>
        <v>862.5</v>
      </c>
      <c r="M1511" s="11">
        <v>0.25</v>
      </c>
      <c r="O1511" s="16"/>
      <c r="P1511" s="17"/>
      <c r="Q1511" s="12"/>
      <c r="R1511" s="13"/>
    </row>
    <row r="1512" spans="1:18" ht="15.75" customHeight="1" x14ac:dyDescent="0.35">
      <c r="A1512" s="1"/>
      <c r="B1512" s="6" t="s">
        <v>14</v>
      </c>
      <c r="C1512" s="6">
        <v>1185732</v>
      </c>
      <c r="D1512" s="7">
        <v>44540</v>
      </c>
      <c r="E1512" s="6" t="s">
        <v>15</v>
      </c>
      <c r="F1512" s="6" t="s">
        <v>16</v>
      </c>
      <c r="G1512" s="6" t="s">
        <v>66</v>
      </c>
      <c r="H1512" s="6" t="s">
        <v>17</v>
      </c>
      <c r="I1512" s="8">
        <v>0.55000000000000004</v>
      </c>
      <c r="J1512" s="9">
        <v>8000</v>
      </c>
      <c r="K1512" s="10">
        <f t="shared" si="10"/>
        <v>4400</v>
      </c>
      <c r="L1512" s="10">
        <f t="shared" si="11"/>
        <v>2200</v>
      </c>
      <c r="M1512" s="11">
        <v>0.5</v>
      </c>
      <c r="O1512" s="16"/>
      <c r="P1512" s="17"/>
      <c r="Q1512" s="12"/>
      <c r="R1512" s="13"/>
    </row>
    <row r="1513" spans="1:18" ht="15.75" customHeight="1" x14ac:dyDescent="0.35">
      <c r="A1513" s="1"/>
      <c r="B1513" s="6" t="s">
        <v>14</v>
      </c>
      <c r="C1513" s="6">
        <v>1185732</v>
      </c>
      <c r="D1513" s="7">
        <v>44540</v>
      </c>
      <c r="E1513" s="6" t="s">
        <v>15</v>
      </c>
      <c r="F1513" s="6" t="s">
        <v>16</v>
      </c>
      <c r="G1513" s="6" t="s">
        <v>66</v>
      </c>
      <c r="H1513" s="6" t="s">
        <v>18</v>
      </c>
      <c r="I1513" s="8">
        <v>0.45000000000000007</v>
      </c>
      <c r="J1513" s="9">
        <v>6000</v>
      </c>
      <c r="K1513" s="10">
        <f t="shared" si="10"/>
        <v>2700.0000000000005</v>
      </c>
      <c r="L1513" s="10">
        <f t="shared" si="11"/>
        <v>810.00000000000011</v>
      </c>
      <c r="M1513" s="11">
        <v>0.3</v>
      </c>
      <c r="O1513" s="16"/>
      <c r="P1513" s="17"/>
      <c r="Q1513" s="12"/>
      <c r="R1513" s="13"/>
    </row>
    <row r="1514" spans="1:18" ht="15.75" customHeight="1" x14ac:dyDescent="0.35">
      <c r="A1514" s="1"/>
      <c r="B1514" s="6" t="s">
        <v>14</v>
      </c>
      <c r="C1514" s="6">
        <v>1185732</v>
      </c>
      <c r="D1514" s="7">
        <v>44540</v>
      </c>
      <c r="E1514" s="6" t="s">
        <v>15</v>
      </c>
      <c r="F1514" s="6" t="s">
        <v>16</v>
      </c>
      <c r="G1514" s="6" t="s">
        <v>66</v>
      </c>
      <c r="H1514" s="6" t="s">
        <v>19</v>
      </c>
      <c r="I1514" s="8">
        <v>0.45000000000000007</v>
      </c>
      <c r="J1514" s="9">
        <v>5500</v>
      </c>
      <c r="K1514" s="10">
        <f t="shared" si="10"/>
        <v>2475.0000000000005</v>
      </c>
      <c r="L1514" s="10">
        <f t="shared" si="11"/>
        <v>866.25000000000011</v>
      </c>
      <c r="M1514" s="11">
        <v>0.35</v>
      </c>
      <c r="O1514" s="16"/>
      <c r="P1514" s="17"/>
      <c r="Q1514" s="12"/>
      <c r="R1514" s="13"/>
    </row>
    <row r="1515" spans="1:18" ht="15.75" customHeight="1" x14ac:dyDescent="0.35">
      <c r="A1515" s="1"/>
      <c r="B1515" s="6" t="s">
        <v>14</v>
      </c>
      <c r="C1515" s="6">
        <v>1185732</v>
      </c>
      <c r="D1515" s="7">
        <v>44540</v>
      </c>
      <c r="E1515" s="6" t="s">
        <v>15</v>
      </c>
      <c r="F1515" s="6" t="s">
        <v>16</v>
      </c>
      <c r="G1515" s="6" t="s">
        <v>66</v>
      </c>
      <c r="H1515" s="6" t="s">
        <v>20</v>
      </c>
      <c r="I1515" s="8">
        <v>0.45000000000000007</v>
      </c>
      <c r="J1515" s="9">
        <v>5000</v>
      </c>
      <c r="K1515" s="10">
        <f t="shared" si="10"/>
        <v>2250.0000000000005</v>
      </c>
      <c r="L1515" s="10">
        <f t="shared" si="11"/>
        <v>787.50000000000011</v>
      </c>
      <c r="M1515" s="11">
        <v>0.35</v>
      </c>
      <c r="O1515" s="16"/>
      <c r="P1515" s="17"/>
      <c r="Q1515" s="12"/>
      <c r="R1515" s="13"/>
    </row>
    <row r="1516" spans="1:18" ht="15.75" customHeight="1" x14ac:dyDescent="0.35">
      <c r="A1516" s="1"/>
      <c r="B1516" s="6" t="s">
        <v>14</v>
      </c>
      <c r="C1516" s="6">
        <v>1185732</v>
      </c>
      <c r="D1516" s="7">
        <v>44540</v>
      </c>
      <c r="E1516" s="6" t="s">
        <v>15</v>
      </c>
      <c r="F1516" s="6" t="s">
        <v>16</v>
      </c>
      <c r="G1516" s="6" t="s">
        <v>66</v>
      </c>
      <c r="H1516" s="6" t="s">
        <v>21</v>
      </c>
      <c r="I1516" s="8">
        <v>0.55000000000000004</v>
      </c>
      <c r="J1516" s="9">
        <v>5000</v>
      </c>
      <c r="K1516" s="10">
        <f t="shared" si="10"/>
        <v>2750</v>
      </c>
      <c r="L1516" s="10">
        <f t="shared" si="11"/>
        <v>825</v>
      </c>
      <c r="M1516" s="11">
        <v>0.3</v>
      </c>
      <c r="O1516" s="16"/>
      <c r="P1516" s="17"/>
      <c r="Q1516" s="12"/>
      <c r="R1516" s="13"/>
    </row>
    <row r="1517" spans="1:18" ht="15.75" customHeight="1" x14ac:dyDescent="0.35">
      <c r="A1517" s="1"/>
      <c r="B1517" s="6" t="s">
        <v>14</v>
      </c>
      <c r="C1517" s="6">
        <v>1185732</v>
      </c>
      <c r="D1517" s="7">
        <v>44540</v>
      </c>
      <c r="E1517" s="6" t="s">
        <v>15</v>
      </c>
      <c r="F1517" s="6" t="s">
        <v>16</v>
      </c>
      <c r="G1517" s="6" t="s">
        <v>66</v>
      </c>
      <c r="H1517" s="6" t="s">
        <v>22</v>
      </c>
      <c r="I1517" s="8">
        <v>0.6</v>
      </c>
      <c r="J1517" s="9">
        <v>6000</v>
      </c>
      <c r="K1517" s="10">
        <f t="shared" si="10"/>
        <v>3600</v>
      </c>
      <c r="L1517" s="10">
        <f t="shared" si="11"/>
        <v>900</v>
      </c>
      <c r="M1517" s="11">
        <v>0.25</v>
      </c>
      <c r="O1517" s="16"/>
      <c r="P1517" s="17"/>
      <c r="Q1517" s="12"/>
      <c r="R1517" s="13"/>
    </row>
    <row r="1518" spans="1:18" ht="15.75" customHeight="1" x14ac:dyDescent="0.35">
      <c r="A1518" s="1" t="s">
        <v>39</v>
      </c>
      <c r="B1518" s="6" t="s">
        <v>27</v>
      </c>
      <c r="C1518" s="6">
        <v>1128299</v>
      </c>
      <c r="D1518" s="7">
        <v>44220</v>
      </c>
      <c r="E1518" s="6" t="s">
        <v>28</v>
      </c>
      <c r="F1518" s="6" t="s">
        <v>67</v>
      </c>
      <c r="G1518" s="6" t="s">
        <v>68</v>
      </c>
      <c r="H1518" s="6" t="s">
        <v>17</v>
      </c>
      <c r="I1518" s="8">
        <v>0.30000000000000004</v>
      </c>
      <c r="J1518" s="9">
        <v>3500</v>
      </c>
      <c r="K1518" s="10">
        <f t="shared" si="10"/>
        <v>1050.0000000000002</v>
      </c>
      <c r="L1518" s="10">
        <f t="shared" si="11"/>
        <v>367.50000000000006</v>
      </c>
      <c r="M1518" s="11">
        <v>0.35</v>
      </c>
      <c r="O1518" s="16"/>
      <c r="P1518" s="17"/>
      <c r="Q1518" s="12"/>
      <c r="R1518" s="13"/>
    </row>
    <row r="1519" spans="1:18" ht="15.75" customHeight="1" x14ac:dyDescent="0.35">
      <c r="A1519" s="1"/>
      <c r="B1519" s="6" t="s">
        <v>27</v>
      </c>
      <c r="C1519" s="6">
        <v>1128299</v>
      </c>
      <c r="D1519" s="7">
        <v>44220</v>
      </c>
      <c r="E1519" s="6" t="s">
        <v>28</v>
      </c>
      <c r="F1519" s="6" t="s">
        <v>67</v>
      </c>
      <c r="G1519" s="6" t="s">
        <v>68</v>
      </c>
      <c r="H1519" s="6" t="s">
        <v>18</v>
      </c>
      <c r="I1519" s="8">
        <v>0.4</v>
      </c>
      <c r="J1519" s="9">
        <v>3500</v>
      </c>
      <c r="K1519" s="10">
        <f t="shared" si="10"/>
        <v>1400</v>
      </c>
      <c r="L1519" s="10">
        <f t="shared" si="11"/>
        <v>489.99999999999994</v>
      </c>
      <c r="M1519" s="11">
        <v>0.35</v>
      </c>
      <c r="O1519" s="16"/>
      <c r="P1519" s="17"/>
      <c r="Q1519" s="12"/>
      <c r="R1519" s="13"/>
    </row>
    <row r="1520" spans="1:18" ht="15.75" customHeight="1" x14ac:dyDescent="0.35">
      <c r="A1520" s="1"/>
      <c r="B1520" s="6" t="s">
        <v>27</v>
      </c>
      <c r="C1520" s="6">
        <v>1128299</v>
      </c>
      <c r="D1520" s="7">
        <v>44220</v>
      </c>
      <c r="E1520" s="6" t="s">
        <v>28</v>
      </c>
      <c r="F1520" s="6" t="s">
        <v>67</v>
      </c>
      <c r="G1520" s="6" t="s">
        <v>68</v>
      </c>
      <c r="H1520" s="6" t="s">
        <v>19</v>
      </c>
      <c r="I1520" s="8">
        <v>0.4</v>
      </c>
      <c r="J1520" s="9">
        <v>3500</v>
      </c>
      <c r="K1520" s="10">
        <f t="shared" si="10"/>
        <v>1400</v>
      </c>
      <c r="L1520" s="10">
        <f t="shared" si="11"/>
        <v>489.99999999999994</v>
      </c>
      <c r="M1520" s="11">
        <v>0.35</v>
      </c>
      <c r="O1520" s="16"/>
      <c r="P1520" s="17"/>
      <c r="Q1520" s="12"/>
      <c r="R1520" s="13"/>
    </row>
    <row r="1521" spans="1:18" ht="15.75" customHeight="1" x14ac:dyDescent="0.35">
      <c r="A1521" s="1"/>
      <c r="B1521" s="6" t="s">
        <v>27</v>
      </c>
      <c r="C1521" s="6">
        <v>1128299</v>
      </c>
      <c r="D1521" s="7">
        <v>44220</v>
      </c>
      <c r="E1521" s="6" t="s">
        <v>28</v>
      </c>
      <c r="F1521" s="6" t="s">
        <v>67</v>
      </c>
      <c r="G1521" s="6" t="s">
        <v>68</v>
      </c>
      <c r="H1521" s="6" t="s">
        <v>20</v>
      </c>
      <c r="I1521" s="8">
        <v>0.4</v>
      </c>
      <c r="J1521" s="9">
        <v>2000</v>
      </c>
      <c r="K1521" s="10">
        <f t="shared" si="10"/>
        <v>800</v>
      </c>
      <c r="L1521" s="10">
        <f t="shared" si="11"/>
        <v>280</v>
      </c>
      <c r="M1521" s="11">
        <v>0.35</v>
      </c>
      <c r="O1521" s="16"/>
      <c r="P1521" s="17"/>
      <c r="Q1521" s="12"/>
      <c r="R1521" s="13"/>
    </row>
    <row r="1522" spans="1:18" ht="15.75" customHeight="1" x14ac:dyDescent="0.35">
      <c r="A1522" s="1"/>
      <c r="B1522" s="6" t="s">
        <v>27</v>
      </c>
      <c r="C1522" s="6">
        <v>1128299</v>
      </c>
      <c r="D1522" s="7">
        <v>44220</v>
      </c>
      <c r="E1522" s="6" t="s">
        <v>28</v>
      </c>
      <c r="F1522" s="6" t="s">
        <v>67</v>
      </c>
      <c r="G1522" s="6" t="s">
        <v>68</v>
      </c>
      <c r="H1522" s="6" t="s">
        <v>21</v>
      </c>
      <c r="I1522" s="8">
        <v>0.45000000000000007</v>
      </c>
      <c r="J1522" s="9">
        <v>1500</v>
      </c>
      <c r="K1522" s="10">
        <f t="shared" si="10"/>
        <v>675.00000000000011</v>
      </c>
      <c r="L1522" s="10">
        <f t="shared" si="11"/>
        <v>270.00000000000006</v>
      </c>
      <c r="M1522" s="11">
        <v>0.4</v>
      </c>
      <c r="O1522" s="16"/>
      <c r="P1522" s="17"/>
      <c r="Q1522" s="12"/>
      <c r="R1522" s="13"/>
    </row>
    <row r="1523" spans="1:18" ht="15.75" customHeight="1" x14ac:dyDescent="0.35">
      <c r="A1523" s="1"/>
      <c r="B1523" s="6" t="s">
        <v>27</v>
      </c>
      <c r="C1523" s="6">
        <v>1128299</v>
      </c>
      <c r="D1523" s="7">
        <v>44220</v>
      </c>
      <c r="E1523" s="6" t="s">
        <v>28</v>
      </c>
      <c r="F1523" s="6" t="s">
        <v>67</v>
      </c>
      <c r="G1523" s="6" t="s">
        <v>68</v>
      </c>
      <c r="H1523" s="6" t="s">
        <v>22</v>
      </c>
      <c r="I1523" s="8">
        <v>0.4</v>
      </c>
      <c r="J1523" s="9">
        <v>4000</v>
      </c>
      <c r="K1523" s="10">
        <f t="shared" si="10"/>
        <v>1600</v>
      </c>
      <c r="L1523" s="10">
        <f t="shared" si="11"/>
        <v>480</v>
      </c>
      <c r="M1523" s="11">
        <v>0.3</v>
      </c>
      <c r="O1523" s="16"/>
      <c r="P1523" s="17"/>
      <c r="Q1523" s="12"/>
      <c r="R1523" s="13"/>
    </row>
    <row r="1524" spans="1:18" ht="15.75" customHeight="1" x14ac:dyDescent="0.35">
      <c r="A1524" s="1"/>
      <c r="B1524" s="6" t="s">
        <v>27</v>
      </c>
      <c r="C1524" s="6">
        <v>1128299</v>
      </c>
      <c r="D1524" s="7">
        <v>44251</v>
      </c>
      <c r="E1524" s="6" t="s">
        <v>28</v>
      </c>
      <c r="F1524" s="6" t="s">
        <v>67</v>
      </c>
      <c r="G1524" s="6" t="s">
        <v>68</v>
      </c>
      <c r="H1524" s="6" t="s">
        <v>17</v>
      </c>
      <c r="I1524" s="8">
        <v>0.30000000000000004</v>
      </c>
      <c r="J1524" s="9">
        <v>4500</v>
      </c>
      <c r="K1524" s="10">
        <f t="shared" si="10"/>
        <v>1350.0000000000002</v>
      </c>
      <c r="L1524" s="10">
        <f t="shared" si="11"/>
        <v>472.50000000000006</v>
      </c>
      <c r="M1524" s="11">
        <v>0.35</v>
      </c>
      <c r="O1524" s="16"/>
      <c r="P1524" s="17"/>
      <c r="Q1524" s="12"/>
      <c r="R1524" s="13"/>
    </row>
    <row r="1525" spans="1:18" ht="15.75" customHeight="1" x14ac:dyDescent="0.35">
      <c r="A1525" s="1"/>
      <c r="B1525" s="6" t="s">
        <v>27</v>
      </c>
      <c r="C1525" s="6">
        <v>1128299</v>
      </c>
      <c r="D1525" s="7">
        <v>44251</v>
      </c>
      <c r="E1525" s="6" t="s">
        <v>28</v>
      </c>
      <c r="F1525" s="6" t="s">
        <v>67</v>
      </c>
      <c r="G1525" s="6" t="s">
        <v>68</v>
      </c>
      <c r="H1525" s="6" t="s">
        <v>18</v>
      </c>
      <c r="I1525" s="8">
        <v>0.4</v>
      </c>
      <c r="J1525" s="9">
        <v>3500</v>
      </c>
      <c r="K1525" s="10">
        <f t="shared" si="10"/>
        <v>1400</v>
      </c>
      <c r="L1525" s="10">
        <f t="shared" si="11"/>
        <v>489.99999999999994</v>
      </c>
      <c r="M1525" s="11">
        <v>0.35</v>
      </c>
      <c r="O1525" s="16"/>
      <c r="P1525" s="17"/>
      <c r="Q1525" s="12"/>
      <c r="R1525" s="13"/>
    </row>
    <row r="1526" spans="1:18" ht="15.75" customHeight="1" x14ac:dyDescent="0.35">
      <c r="A1526" s="1"/>
      <c r="B1526" s="6" t="s">
        <v>27</v>
      </c>
      <c r="C1526" s="6">
        <v>1128299</v>
      </c>
      <c r="D1526" s="7">
        <v>44251</v>
      </c>
      <c r="E1526" s="6" t="s">
        <v>28</v>
      </c>
      <c r="F1526" s="6" t="s">
        <v>67</v>
      </c>
      <c r="G1526" s="6" t="s">
        <v>68</v>
      </c>
      <c r="H1526" s="6" t="s">
        <v>19</v>
      </c>
      <c r="I1526" s="8">
        <v>0.4</v>
      </c>
      <c r="J1526" s="9">
        <v>3500</v>
      </c>
      <c r="K1526" s="10">
        <f t="shared" si="10"/>
        <v>1400</v>
      </c>
      <c r="L1526" s="10">
        <f t="shared" si="11"/>
        <v>489.99999999999994</v>
      </c>
      <c r="M1526" s="11">
        <v>0.35</v>
      </c>
      <c r="O1526" s="16"/>
      <c r="P1526" s="17"/>
      <c r="Q1526" s="12"/>
      <c r="R1526" s="13"/>
    </row>
    <row r="1527" spans="1:18" ht="15.75" customHeight="1" x14ac:dyDescent="0.35">
      <c r="A1527" s="1"/>
      <c r="B1527" s="6" t="s">
        <v>27</v>
      </c>
      <c r="C1527" s="6">
        <v>1128299</v>
      </c>
      <c r="D1527" s="7">
        <v>44251</v>
      </c>
      <c r="E1527" s="6" t="s">
        <v>28</v>
      </c>
      <c r="F1527" s="6" t="s">
        <v>67</v>
      </c>
      <c r="G1527" s="6" t="s">
        <v>68</v>
      </c>
      <c r="H1527" s="6" t="s">
        <v>20</v>
      </c>
      <c r="I1527" s="8">
        <v>0.4</v>
      </c>
      <c r="J1527" s="9">
        <v>2000</v>
      </c>
      <c r="K1527" s="10">
        <f t="shared" si="10"/>
        <v>800</v>
      </c>
      <c r="L1527" s="10">
        <f t="shared" si="11"/>
        <v>280</v>
      </c>
      <c r="M1527" s="11">
        <v>0.35</v>
      </c>
      <c r="O1527" s="16"/>
      <c r="P1527" s="17"/>
      <c r="Q1527" s="12"/>
      <c r="R1527" s="13"/>
    </row>
    <row r="1528" spans="1:18" ht="15.75" customHeight="1" x14ac:dyDescent="0.35">
      <c r="A1528" s="1"/>
      <c r="B1528" s="6" t="s">
        <v>27</v>
      </c>
      <c r="C1528" s="6">
        <v>1128299</v>
      </c>
      <c r="D1528" s="7">
        <v>44251</v>
      </c>
      <c r="E1528" s="6" t="s">
        <v>28</v>
      </c>
      <c r="F1528" s="6" t="s">
        <v>67</v>
      </c>
      <c r="G1528" s="6" t="s">
        <v>68</v>
      </c>
      <c r="H1528" s="6" t="s">
        <v>21</v>
      </c>
      <c r="I1528" s="8">
        <v>0.45000000000000007</v>
      </c>
      <c r="J1528" s="9">
        <v>1250</v>
      </c>
      <c r="K1528" s="10">
        <f t="shared" si="10"/>
        <v>562.50000000000011</v>
      </c>
      <c r="L1528" s="10">
        <f t="shared" si="11"/>
        <v>225.00000000000006</v>
      </c>
      <c r="M1528" s="11">
        <v>0.4</v>
      </c>
      <c r="O1528" s="16"/>
      <c r="P1528" s="17"/>
      <c r="Q1528" s="12"/>
      <c r="R1528" s="13"/>
    </row>
    <row r="1529" spans="1:18" ht="15.75" customHeight="1" x14ac:dyDescent="0.35">
      <c r="A1529" s="1"/>
      <c r="B1529" s="6" t="s">
        <v>27</v>
      </c>
      <c r="C1529" s="6">
        <v>1128299</v>
      </c>
      <c r="D1529" s="7">
        <v>44251</v>
      </c>
      <c r="E1529" s="6" t="s">
        <v>28</v>
      </c>
      <c r="F1529" s="6" t="s">
        <v>67</v>
      </c>
      <c r="G1529" s="6" t="s">
        <v>68</v>
      </c>
      <c r="H1529" s="6" t="s">
        <v>22</v>
      </c>
      <c r="I1529" s="8">
        <v>0.4</v>
      </c>
      <c r="J1529" s="9">
        <v>3250</v>
      </c>
      <c r="K1529" s="10">
        <f t="shared" si="10"/>
        <v>1300</v>
      </c>
      <c r="L1529" s="10">
        <f t="shared" si="11"/>
        <v>390</v>
      </c>
      <c r="M1529" s="11">
        <v>0.3</v>
      </c>
      <c r="O1529" s="16"/>
      <c r="P1529" s="17"/>
      <c r="Q1529" s="12"/>
      <c r="R1529" s="13"/>
    </row>
    <row r="1530" spans="1:18" ht="15.75" customHeight="1" x14ac:dyDescent="0.35">
      <c r="A1530" s="1"/>
      <c r="B1530" s="6" t="s">
        <v>27</v>
      </c>
      <c r="C1530" s="6">
        <v>1128299</v>
      </c>
      <c r="D1530" s="7">
        <v>44278</v>
      </c>
      <c r="E1530" s="6" t="s">
        <v>28</v>
      </c>
      <c r="F1530" s="6" t="s">
        <v>67</v>
      </c>
      <c r="G1530" s="6" t="s">
        <v>68</v>
      </c>
      <c r="H1530" s="6" t="s">
        <v>17</v>
      </c>
      <c r="I1530" s="8">
        <v>0.4</v>
      </c>
      <c r="J1530" s="9">
        <v>4750</v>
      </c>
      <c r="K1530" s="10">
        <f t="shared" si="10"/>
        <v>1900</v>
      </c>
      <c r="L1530" s="10">
        <f t="shared" si="11"/>
        <v>665</v>
      </c>
      <c r="M1530" s="11">
        <v>0.35</v>
      </c>
      <c r="O1530" s="16"/>
      <c r="P1530" s="17"/>
      <c r="Q1530" s="12"/>
      <c r="R1530" s="13"/>
    </row>
    <row r="1531" spans="1:18" ht="15.75" customHeight="1" x14ac:dyDescent="0.35">
      <c r="A1531" s="1"/>
      <c r="B1531" s="6" t="s">
        <v>27</v>
      </c>
      <c r="C1531" s="6">
        <v>1128299</v>
      </c>
      <c r="D1531" s="7">
        <v>44278</v>
      </c>
      <c r="E1531" s="6" t="s">
        <v>28</v>
      </c>
      <c r="F1531" s="6" t="s">
        <v>67</v>
      </c>
      <c r="G1531" s="6" t="s">
        <v>68</v>
      </c>
      <c r="H1531" s="6" t="s">
        <v>18</v>
      </c>
      <c r="I1531" s="8">
        <v>0.5</v>
      </c>
      <c r="J1531" s="9">
        <v>3250</v>
      </c>
      <c r="K1531" s="10">
        <f t="shared" si="10"/>
        <v>1625</v>
      </c>
      <c r="L1531" s="10">
        <f t="shared" si="11"/>
        <v>568.75</v>
      </c>
      <c r="M1531" s="11">
        <v>0.35</v>
      </c>
      <c r="O1531" s="16"/>
      <c r="P1531" s="17"/>
      <c r="Q1531" s="12"/>
      <c r="R1531" s="13"/>
    </row>
    <row r="1532" spans="1:18" ht="15.75" customHeight="1" x14ac:dyDescent="0.35">
      <c r="A1532" s="1"/>
      <c r="B1532" s="6" t="s">
        <v>27</v>
      </c>
      <c r="C1532" s="6">
        <v>1128299</v>
      </c>
      <c r="D1532" s="7">
        <v>44278</v>
      </c>
      <c r="E1532" s="6" t="s">
        <v>28</v>
      </c>
      <c r="F1532" s="6" t="s">
        <v>67</v>
      </c>
      <c r="G1532" s="6" t="s">
        <v>68</v>
      </c>
      <c r="H1532" s="6" t="s">
        <v>19</v>
      </c>
      <c r="I1532" s="8">
        <v>0.54999999999999993</v>
      </c>
      <c r="J1532" s="9">
        <v>3500</v>
      </c>
      <c r="K1532" s="10">
        <f t="shared" si="10"/>
        <v>1924.9999999999998</v>
      </c>
      <c r="L1532" s="10">
        <f t="shared" si="11"/>
        <v>673.74999999999989</v>
      </c>
      <c r="M1532" s="11">
        <v>0.35</v>
      </c>
      <c r="O1532" s="16"/>
      <c r="P1532" s="17"/>
      <c r="Q1532" s="12"/>
      <c r="R1532" s="13"/>
    </row>
    <row r="1533" spans="1:18" ht="15.75" customHeight="1" x14ac:dyDescent="0.35">
      <c r="A1533" s="1"/>
      <c r="B1533" s="6" t="s">
        <v>27</v>
      </c>
      <c r="C1533" s="6">
        <v>1128299</v>
      </c>
      <c r="D1533" s="7">
        <v>44278</v>
      </c>
      <c r="E1533" s="6" t="s">
        <v>28</v>
      </c>
      <c r="F1533" s="6" t="s">
        <v>67</v>
      </c>
      <c r="G1533" s="6" t="s">
        <v>68</v>
      </c>
      <c r="H1533" s="6" t="s">
        <v>20</v>
      </c>
      <c r="I1533" s="8">
        <v>0.5</v>
      </c>
      <c r="J1533" s="9">
        <v>2500</v>
      </c>
      <c r="K1533" s="10">
        <f t="shared" si="10"/>
        <v>1250</v>
      </c>
      <c r="L1533" s="10">
        <f t="shared" si="11"/>
        <v>437.5</v>
      </c>
      <c r="M1533" s="11">
        <v>0.35</v>
      </c>
      <c r="O1533" s="16"/>
      <c r="P1533" s="17"/>
      <c r="Q1533" s="12"/>
      <c r="R1533" s="13"/>
    </row>
    <row r="1534" spans="1:18" ht="15.75" customHeight="1" x14ac:dyDescent="0.35">
      <c r="A1534" s="1"/>
      <c r="B1534" s="6" t="s">
        <v>27</v>
      </c>
      <c r="C1534" s="6">
        <v>1128299</v>
      </c>
      <c r="D1534" s="7">
        <v>44278</v>
      </c>
      <c r="E1534" s="6" t="s">
        <v>28</v>
      </c>
      <c r="F1534" s="6" t="s">
        <v>67</v>
      </c>
      <c r="G1534" s="6" t="s">
        <v>68</v>
      </c>
      <c r="H1534" s="6" t="s">
        <v>21</v>
      </c>
      <c r="I1534" s="8">
        <v>0.55000000000000004</v>
      </c>
      <c r="J1534" s="9">
        <v>1000</v>
      </c>
      <c r="K1534" s="10">
        <f t="shared" si="10"/>
        <v>550</v>
      </c>
      <c r="L1534" s="10">
        <f t="shared" si="11"/>
        <v>220</v>
      </c>
      <c r="M1534" s="11">
        <v>0.4</v>
      </c>
      <c r="O1534" s="16"/>
      <c r="P1534" s="17"/>
      <c r="Q1534" s="12"/>
      <c r="R1534" s="13"/>
    </row>
    <row r="1535" spans="1:18" ht="15.75" customHeight="1" x14ac:dyDescent="0.35">
      <c r="A1535" s="1"/>
      <c r="B1535" s="6" t="s">
        <v>27</v>
      </c>
      <c r="C1535" s="6">
        <v>1128299</v>
      </c>
      <c r="D1535" s="7">
        <v>44278</v>
      </c>
      <c r="E1535" s="6" t="s">
        <v>28</v>
      </c>
      <c r="F1535" s="6" t="s">
        <v>67</v>
      </c>
      <c r="G1535" s="6" t="s">
        <v>68</v>
      </c>
      <c r="H1535" s="6" t="s">
        <v>22</v>
      </c>
      <c r="I1535" s="8">
        <v>0.5</v>
      </c>
      <c r="J1535" s="9">
        <v>3000</v>
      </c>
      <c r="K1535" s="10">
        <f t="shared" si="10"/>
        <v>1500</v>
      </c>
      <c r="L1535" s="10">
        <f t="shared" si="11"/>
        <v>450</v>
      </c>
      <c r="M1535" s="11">
        <v>0.3</v>
      </c>
      <c r="O1535" s="16"/>
      <c r="P1535" s="17"/>
      <c r="Q1535" s="12"/>
      <c r="R1535" s="13"/>
    </row>
    <row r="1536" spans="1:18" ht="15.75" customHeight="1" x14ac:dyDescent="0.35">
      <c r="A1536" s="1"/>
      <c r="B1536" s="6" t="s">
        <v>27</v>
      </c>
      <c r="C1536" s="6">
        <v>1128299</v>
      </c>
      <c r="D1536" s="7">
        <v>44310</v>
      </c>
      <c r="E1536" s="6" t="s">
        <v>28</v>
      </c>
      <c r="F1536" s="6" t="s">
        <v>67</v>
      </c>
      <c r="G1536" s="6" t="s">
        <v>68</v>
      </c>
      <c r="H1536" s="6" t="s">
        <v>17</v>
      </c>
      <c r="I1536" s="8">
        <v>0.55000000000000004</v>
      </c>
      <c r="J1536" s="9">
        <v>4750</v>
      </c>
      <c r="K1536" s="10">
        <f t="shared" ref="K1536:K1790" si="12">I1536*J1536</f>
        <v>2612.5</v>
      </c>
      <c r="L1536" s="10">
        <f t="shared" ref="L1536:L1790" si="13">K1536*M1536</f>
        <v>914.37499999999989</v>
      </c>
      <c r="M1536" s="11">
        <v>0.35</v>
      </c>
      <c r="O1536" s="16"/>
      <c r="P1536" s="17"/>
      <c r="Q1536" s="12"/>
      <c r="R1536" s="13"/>
    </row>
    <row r="1537" spans="1:18" ht="15.75" customHeight="1" x14ac:dyDescent="0.35">
      <c r="A1537" s="1"/>
      <c r="B1537" s="6" t="s">
        <v>27</v>
      </c>
      <c r="C1537" s="6">
        <v>1128299</v>
      </c>
      <c r="D1537" s="7">
        <v>44310</v>
      </c>
      <c r="E1537" s="6" t="s">
        <v>28</v>
      </c>
      <c r="F1537" s="6" t="s">
        <v>67</v>
      </c>
      <c r="G1537" s="6" t="s">
        <v>68</v>
      </c>
      <c r="H1537" s="6" t="s">
        <v>18</v>
      </c>
      <c r="I1537" s="8">
        <v>0.60000000000000009</v>
      </c>
      <c r="J1537" s="9">
        <v>2750</v>
      </c>
      <c r="K1537" s="10">
        <f t="shared" si="12"/>
        <v>1650.0000000000002</v>
      </c>
      <c r="L1537" s="10">
        <f t="shared" si="13"/>
        <v>577.5</v>
      </c>
      <c r="M1537" s="11">
        <v>0.35</v>
      </c>
      <c r="O1537" s="16"/>
      <c r="P1537" s="17"/>
      <c r="Q1537" s="12"/>
      <c r="R1537" s="13"/>
    </row>
    <row r="1538" spans="1:18" ht="15.75" customHeight="1" x14ac:dyDescent="0.35">
      <c r="A1538" s="1"/>
      <c r="B1538" s="6" t="s">
        <v>27</v>
      </c>
      <c r="C1538" s="6">
        <v>1128299</v>
      </c>
      <c r="D1538" s="7">
        <v>44310</v>
      </c>
      <c r="E1538" s="6" t="s">
        <v>28</v>
      </c>
      <c r="F1538" s="6" t="s">
        <v>67</v>
      </c>
      <c r="G1538" s="6" t="s">
        <v>68</v>
      </c>
      <c r="H1538" s="6" t="s">
        <v>19</v>
      </c>
      <c r="I1538" s="8">
        <v>0.60000000000000009</v>
      </c>
      <c r="J1538" s="9">
        <v>3250</v>
      </c>
      <c r="K1538" s="10">
        <f t="shared" si="12"/>
        <v>1950.0000000000002</v>
      </c>
      <c r="L1538" s="10">
        <f t="shared" si="13"/>
        <v>682.5</v>
      </c>
      <c r="M1538" s="11">
        <v>0.35</v>
      </c>
      <c r="O1538" s="16"/>
      <c r="P1538" s="17"/>
      <c r="Q1538" s="12"/>
      <c r="R1538" s="13"/>
    </row>
    <row r="1539" spans="1:18" ht="15.75" customHeight="1" x14ac:dyDescent="0.35">
      <c r="A1539" s="1"/>
      <c r="B1539" s="6" t="s">
        <v>27</v>
      </c>
      <c r="C1539" s="6">
        <v>1128299</v>
      </c>
      <c r="D1539" s="7">
        <v>44310</v>
      </c>
      <c r="E1539" s="6" t="s">
        <v>28</v>
      </c>
      <c r="F1539" s="6" t="s">
        <v>67</v>
      </c>
      <c r="G1539" s="6" t="s">
        <v>68</v>
      </c>
      <c r="H1539" s="6" t="s">
        <v>20</v>
      </c>
      <c r="I1539" s="8">
        <v>0.45000000000000007</v>
      </c>
      <c r="J1539" s="9">
        <v>2250</v>
      </c>
      <c r="K1539" s="10">
        <f t="shared" si="12"/>
        <v>1012.5000000000001</v>
      </c>
      <c r="L1539" s="10">
        <f t="shared" si="13"/>
        <v>354.375</v>
      </c>
      <c r="M1539" s="11">
        <v>0.35</v>
      </c>
      <c r="O1539" s="16"/>
      <c r="P1539" s="17"/>
      <c r="Q1539" s="12"/>
      <c r="R1539" s="13"/>
    </row>
    <row r="1540" spans="1:18" ht="15.75" customHeight="1" x14ac:dyDescent="0.35">
      <c r="A1540" s="1"/>
      <c r="B1540" s="6" t="s">
        <v>27</v>
      </c>
      <c r="C1540" s="6">
        <v>1128299</v>
      </c>
      <c r="D1540" s="7">
        <v>44310</v>
      </c>
      <c r="E1540" s="6" t="s">
        <v>28</v>
      </c>
      <c r="F1540" s="6" t="s">
        <v>67</v>
      </c>
      <c r="G1540" s="6" t="s">
        <v>68</v>
      </c>
      <c r="H1540" s="6" t="s">
        <v>21</v>
      </c>
      <c r="I1540" s="8">
        <v>0.50000000000000011</v>
      </c>
      <c r="J1540" s="9">
        <v>1250</v>
      </c>
      <c r="K1540" s="10">
        <f t="shared" si="12"/>
        <v>625.00000000000011</v>
      </c>
      <c r="L1540" s="10">
        <f t="shared" si="13"/>
        <v>250.00000000000006</v>
      </c>
      <c r="M1540" s="11">
        <v>0.4</v>
      </c>
      <c r="O1540" s="16"/>
      <c r="P1540" s="17"/>
      <c r="Q1540" s="12"/>
      <c r="R1540" s="13"/>
    </row>
    <row r="1541" spans="1:18" ht="15.75" customHeight="1" x14ac:dyDescent="0.35">
      <c r="A1541" s="1"/>
      <c r="B1541" s="6" t="s">
        <v>27</v>
      </c>
      <c r="C1541" s="6">
        <v>1128299</v>
      </c>
      <c r="D1541" s="7">
        <v>44310</v>
      </c>
      <c r="E1541" s="6" t="s">
        <v>28</v>
      </c>
      <c r="F1541" s="6" t="s">
        <v>67</v>
      </c>
      <c r="G1541" s="6" t="s">
        <v>68</v>
      </c>
      <c r="H1541" s="6" t="s">
        <v>22</v>
      </c>
      <c r="I1541" s="8">
        <v>0.65000000000000013</v>
      </c>
      <c r="J1541" s="9">
        <v>3000</v>
      </c>
      <c r="K1541" s="10">
        <f t="shared" si="12"/>
        <v>1950.0000000000005</v>
      </c>
      <c r="L1541" s="10">
        <f t="shared" si="13"/>
        <v>585.00000000000011</v>
      </c>
      <c r="M1541" s="11">
        <v>0.3</v>
      </c>
      <c r="O1541" s="16"/>
      <c r="P1541" s="17"/>
      <c r="Q1541" s="12"/>
      <c r="R1541" s="13"/>
    </row>
    <row r="1542" spans="1:18" ht="15.75" customHeight="1" x14ac:dyDescent="0.35">
      <c r="A1542" s="1"/>
      <c r="B1542" s="6" t="s">
        <v>27</v>
      </c>
      <c r="C1542" s="6">
        <v>1128299</v>
      </c>
      <c r="D1542" s="7">
        <v>44341</v>
      </c>
      <c r="E1542" s="6" t="s">
        <v>28</v>
      </c>
      <c r="F1542" s="6" t="s">
        <v>67</v>
      </c>
      <c r="G1542" s="6" t="s">
        <v>68</v>
      </c>
      <c r="H1542" s="6" t="s">
        <v>17</v>
      </c>
      <c r="I1542" s="8">
        <v>0.5</v>
      </c>
      <c r="J1542" s="9">
        <v>5000</v>
      </c>
      <c r="K1542" s="10">
        <f t="shared" si="12"/>
        <v>2500</v>
      </c>
      <c r="L1542" s="10">
        <f t="shared" si="13"/>
        <v>875</v>
      </c>
      <c r="M1542" s="11">
        <v>0.35</v>
      </c>
      <c r="O1542" s="16"/>
      <c r="P1542" s="17"/>
      <c r="Q1542" s="12"/>
      <c r="R1542" s="13"/>
    </row>
    <row r="1543" spans="1:18" ht="15.75" customHeight="1" x14ac:dyDescent="0.35">
      <c r="A1543" s="1"/>
      <c r="B1543" s="6" t="s">
        <v>27</v>
      </c>
      <c r="C1543" s="6">
        <v>1128299</v>
      </c>
      <c r="D1543" s="7">
        <v>44341</v>
      </c>
      <c r="E1543" s="6" t="s">
        <v>28</v>
      </c>
      <c r="F1543" s="6" t="s">
        <v>67</v>
      </c>
      <c r="G1543" s="6" t="s">
        <v>68</v>
      </c>
      <c r="H1543" s="6" t="s">
        <v>18</v>
      </c>
      <c r="I1543" s="8">
        <v>0.55000000000000004</v>
      </c>
      <c r="J1543" s="9">
        <v>3500</v>
      </c>
      <c r="K1543" s="10">
        <f t="shared" si="12"/>
        <v>1925.0000000000002</v>
      </c>
      <c r="L1543" s="10">
        <f t="shared" si="13"/>
        <v>673.75</v>
      </c>
      <c r="M1543" s="11">
        <v>0.35</v>
      </c>
      <c r="O1543" s="16"/>
      <c r="P1543" s="17"/>
      <c r="Q1543" s="12"/>
      <c r="R1543" s="13"/>
    </row>
    <row r="1544" spans="1:18" ht="15.75" customHeight="1" x14ac:dyDescent="0.35">
      <c r="A1544" s="1"/>
      <c r="B1544" s="6" t="s">
        <v>27</v>
      </c>
      <c r="C1544" s="6">
        <v>1128299</v>
      </c>
      <c r="D1544" s="7">
        <v>44341</v>
      </c>
      <c r="E1544" s="6" t="s">
        <v>28</v>
      </c>
      <c r="F1544" s="6" t="s">
        <v>67</v>
      </c>
      <c r="G1544" s="6" t="s">
        <v>68</v>
      </c>
      <c r="H1544" s="6" t="s">
        <v>19</v>
      </c>
      <c r="I1544" s="8">
        <v>0.55000000000000004</v>
      </c>
      <c r="J1544" s="9">
        <v>3500</v>
      </c>
      <c r="K1544" s="10">
        <f t="shared" si="12"/>
        <v>1925.0000000000002</v>
      </c>
      <c r="L1544" s="10">
        <f t="shared" si="13"/>
        <v>673.75</v>
      </c>
      <c r="M1544" s="11">
        <v>0.35</v>
      </c>
      <c r="O1544" s="16"/>
      <c r="P1544" s="17"/>
      <c r="Q1544" s="12"/>
      <c r="R1544" s="13"/>
    </row>
    <row r="1545" spans="1:18" ht="15.75" customHeight="1" x14ac:dyDescent="0.35">
      <c r="A1545" s="1"/>
      <c r="B1545" s="6" t="s">
        <v>27</v>
      </c>
      <c r="C1545" s="6">
        <v>1128299</v>
      </c>
      <c r="D1545" s="7">
        <v>44341</v>
      </c>
      <c r="E1545" s="6" t="s">
        <v>28</v>
      </c>
      <c r="F1545" s="6" t="s">
        <v>67</v>
      </c>
      <c r="G1545" s="6" t="s">
        <v>68</v>
      </c>
      <c r="H1545" s="6" t="s">
        <v>20</v>
      </c>
      <c r="I1545" s="8">
        <v>0.5</v>
      </c>
      <c r="J1545" s="9">
        <v>2750</v>
      </c>
      <c r="K1545" s="10">
        <f t="shared" si="12"/>
        <v>1375</v>
      </c>
      <c r="L1545" s="10">
        <f t="shared" si="13"/>
        <v>481.24999999999994</v>
      </c>
      <c r="M1545" s="11">
        <v>0.35</v>
      </c>
      <c r="O1545" s="16"/>
      <c r="P1545" s="17"/>
      <c r="Q1545" s="12"/>
      <c r="R1545" s="13"/>
    </row>
    <row r="1546" spans="1:18" ht="15.75" customHeight="1" x14ac:dyDescent="0.35">
      <c r="A1546" s="1"/>
      <c r="B1546" s="6" t="s">
        <v>27</v>
      </c>
      <c r="C1546" s="6">
        <v>1128299</v>
      </c>
      <c r="D1546" s="7">
        <v>44341</v>
      </c>
      <c r="E1546" s="6" t="s">
        <v>28</v>
      </c>
      <c r="F1546" s="6" t="s">
        <v>67</v>
      </c>
      <c r="G1546" s="6" t="s">
        <v>68</v>
      </c>
      <c r="H1546" s="6" t="s">
        <v>21</v>
      </c>
      <c r="I1546" s="8">
        <v>0.44999999999999996</v>
      </c>
      <c r="J1546" s="9">
        <v>1750</v>
      </c>
      <c r="K1546" s="10">
        <f t="shared" si="12"/>
        <v>787.49999999999989</v>
      </c>
      <c r="L1546" s="10">
        <f t="shared" si="13"/>
        <v>315</v>
      </c>
      <c r="M1546" s="11">
        <v>0.4</v>
      </c>
      <c r="O1546" s="16"/>
      <c r="P1546" s="17"/>
      <c r="Q1546" s="12"/>
      <c r="R1546" s="13"/>
    </row>
    <row r="1547" spans="1:18" ht="15.75" customHeight="1" x14ac:dyDescent="0.35">
      <c r="A1547" s="1"/>
      <c r="B1547" s="6" t="s">
        <v>27</v>
      </c>
      <c r="C1547" s="6">
        <v>1128299</v>
      </c>
      <c r="D1547" s="7">
        <v>44341</v>
      </c>
      <c r="E1547" s="6" t="s">
        <v>28</v>
      </c>
      <c r="F1547" s="6" t="s">
        <v>67</v>
      </c>
      <c r="G1547" s="6" t="s">
        <v>68</v>
      </c>
      <c r="H1547" s="6" t="s">
        <v>22</v>
      </c>
      <c r="I1547" s="8">
        <v>0.6</v>
      </c>
      <c r="J1547" s="9">
        <v>5250</v>
      </c>
      <c r="K1547" s="10">
        <f t="shared" si="12"/>
        <v>3150</v>
      </c>
      <c r="L1547" s="10">
        <f t="shared" si="13"/>
        <v>945</v>
      </c>
      <c r="M1547" s="11">
        <v>0.3</v>
      </c>
      <c r="O1547" s="16"/>
      <c r="P1547" s="17"/>
      <c r="Q1547" s="12"/>
      <c r="R1547" s="13"/>
    </row>
    <row r="1548" spans="1:18" ht="15.75" customHeight="1" x14ac:dyDescent="0.35">
      <c r="A1548" s="1"/>
      <c r="B1548" s="6" t="s">
        <v>27</v>
      </c>
      <c r="C1548" s="6">
        <v>1128299</v>
      </c>
      <c r="D1548" s="7">
        <v>44371</v>
      </c>
      <c r="E1548" s="6" t="s">
        <v>28</v>
      </c>
      <c r="F1548" s="6" t="s">
        <v>67</v>
      </c>
      <c r="G1548" s="6" t="s">
        <v>68</v>
      </c>
      <c r="H1548" s="6" t="s">
        <v>17</v>
      </c>
      <c r="I1548" s="8">
        <v>0.54999999999999993</v>
      </c>
      <c r="J1548" s="9">
        <v>7750</v>
      </c>
      <c r="K1548" s="10">
        <f t="shared" si="12"/>
        <v>4262.4999999999991</v>
      </c>
      <c r="L1548" s="10">
        <f t="shared" si="13"/>
        <v>1491.8749999999995</v>
      </c>
      <c r="M1548" s="11">
        <v>0.35</v>
      </c>
      <c r="O1548" s="16"/>
      <c r="P1548" s="17"/>
      <c r="Q1548" s="12"/>
      <c r="R1548" s="13"/>
    </row>
    <row r="1549" spans="1:18" ht="15.75" customHeight="1" x14ac:dyDescent="0.35">
      <c r="A1549" s="1"/>
      <c r="B1549" s="6" t="s">
        <v>27</v>
      </c>
      <c r="C1549" s="6">
        <v>1128299</v>
      </c>
      <c r="D1549" s="7">
        <v>44371</v>
      </c>
      <c r="E1549" s="6" t="s">
        <v>28</v>
      </c>
      <c r="F1549" s="6" t="s">
        <v>67</v>
      </c>
      <c r="G1549" s="6" t="s">
        <v>68</v>
      </c>
      <c r="H1549" s="6" t="s">
        <v>18</v>
      </c>
      <c r="I1549" s="8">
        <v>0.64999999999999991</v>
      </c>
      <c r="J1549" s="9">
        <v>6500</v>
      </c>
      <c r="K1549" s="10">
        <f t="shared" si="12"/>
        <v>4224.9999999999991</v>
      </c>
      <c r="L1549" s="10">
        <f t="shared" si="13"/>
        <v>1478.7499999999995</v>
      </c>
      <c r="M1549" s="11">
        <v>0.35</v>
      </c>
      <c r="O1549" s="16"/>
      <c r="P1549" s="17"/>
      <c r="Q1549" s="12"/>
      <c r="R1549" s="13"/>
    </row>
    <row r="1550" spans="1:18" ht="15.75" customHeight="1" x14ac:dyDescent="0.35">
      <c r="A1550" s="1"/>
      <c r="B1550" s="6" t="s">
        <v>27</v>
      </c>
      <c r="C1550" s="6">
        <v>1128299</v>
      </c>
      <c r="D1550" s="7">
        <v>44371</v>
      </c>
      <c r="E1550" s="6" t="s">
        <v>28</v>
      </c>
      <c r="F1550" s="6" t="s">
        <v>67</v>
      </c>
      <c r="G1550" s="6" t="s">
        <v>68</v>
      </c>
      <c r="H1550" s="6" t="s">
        <v>19</v>
      </c>
      <c r="I1550" s="8">
        <v>0.79999999999999993</v>
      </c>
      <c r="J1550" s="9">
        <v>6500</v>
      </c>
      <c r="K1550" s="10">
        <f t="shared" si="12"/>
        <v>5200</v>
      </c>
      <c r="L1550" s="10">
        <f t="shared" si="13"/>
        <v>1819.9999999999998</v>
      </c>
      <c r="M1550" s="11">
        <v>0.35</v>
      </c>
      <c r="O1550" s="16"/>
      <c r="P1550" s="17"/>
      <c r="Q1550" s="12"/>
      <c r="R1550" s="13"/>
    </row>
    <row r="1551" spans="1:18" ht="15.75" customHeight="1" x14ac:dyDescent="0.35">
      <c r="A1551" s="1"/>
      <c r="B1551" s="6" t="s">
        <v>27</v>
      </c>
      <c r="C1551" s="6">
        <v>1128299</v>
      </c>
      <c r="D1551" s="7">
        <v>44371</v>
      </c>
      <c r="E1551" s="6" t="s">
        <v>28</v>
      </c>
      <c r="F1551" s="6" t="s">
        <v>67</v>
      </c>
      <c r="G1551" s="6" t="s">
        <v>68</v>
      </c>
      <c r="H1551" s="6" t="s">
        <v>20</v>
      </c>
      <c r="I1551" s="8">
        <v>0.79999999999999993</v>
      </c>
      <c r="J1551" s="9">
        <v>5250</v>
      </c>
      <c r="K1551" s="10">
        <f t="shared" si="12"/>
        <v>4200</v>
      </c>
      <c r="L1551" s="10">
        <f t="shared" si="13"/>
        <v>1470</v>
      </c>
      <c r="M1551" s="11">
        <v>0.35</v>
      </c>
      <c r="O1551" s="16"/>
      <c r="P1551" s="17"/>
      <c r="Q1551" s="12"/>
      <c r="R1551" s="13"/>
    </row>
    <row r="1552" spans="1:18" ht="15.75" customHeight="1" x14ac:dyDescent="0.35">
      <c r="A1552" s="1"/>
      <c r="B1552" s="6" t="s">
        <v>27</v>
      </c>
      <c r="C1552" s="6">
        <v>1128299</v>
      </c>
      <c r="D1552" s="7">
        <v>44371</v>
      </c>
      <c r="E1552" s="6" t="s">
        <v>28</v>
      </c>
      <c r="F1552" s="6" t="s">
        <v>67</v>
      </c>
      <c r="G1552" s="6" t="s">
        <v>68</v>
      </c>
      <c r="H1552" s="6" t="s">
        <v>21</v>
      </c>
      <c r="I1552" s="8">
        <v>0.9</v>
      </c>
      <c r="J1552" s="9">
        <v>4000</v>
      </c>
      <c r="K1552" s="10">
        <f t="shared" si="12"/>
        <v>3600</v>
      </c>
      <c r="L1552" s="10">
        <f t="shared" si="13"/>
        <v>1440</v>
      </c>
      <c r="M1552" s="11">
        <v>0.4</v>
      </c>
      <c r="O1552" s="16"/>
      <c r="P1552" s="17"/>
      <c r="Q1552" s="12"/>
      <c r="R1552" s="13"/>
    </row>
    <row r="1553" spans="1:18" ht="15.75" customHeight="1" x14ac:dyDescent="0.35">
      <c r="A1553" s="1"/>
      <c r="B1553" s="6" t="s">
        <v>27</v>
      </c>
      <c r="C1553" s="6">
        <v>1128299</v>
      </c>
      <c r="D1553" s="7">
        <v>44371</v>
      </c>
      <c r="E1553" s="6" t="s">
        <v>28</v>
      </c>
      <c r="F1553" s="6" t="s">
        <v>67</v>
      </c>
      <c r="G1553" s="6" t="s">
        <v>68</v>
      </c>
      <c r="H1553" s="6" t="s">
        <v>22</v>
      </c>
      <c r="I1553" s="8">
        <v>1.05</v>
      </c>
      <c r="J1553" s="9">
        <v>7000</v>
      </c>
      <c r="K1553" s="10">
        <f t="shared" si="12"/>
        <v>7350</v>
      </c>
      <c r="L1553" s="10">
        <f t="shared" si="13"/>
        <v>2205</v>
      </c>
      <c r="M1553" s="11">
        <v>0.3</v>
      </c>
      <c r="O1553" s="16"/>
      <c r="P1553" s="17"/>
      <c r="Q1553" s="12"/>
      <c r="R1553" s="13"/>
    </row>
    <row r="1554" spans="1:18" ht="15.75" customHeight="1" x14ac:dyDescent="0.35">
      <c r="A1554" s="1"/>
      <c r="B1554" s="6" t="s">
        <v>27</v>
      </c>
      <c r="C1554" s="6">
        <v>1128299</v>
      </c>
      <c r="D1554" s="7">
        <v>44400</v>
      </c>
      <c r="E1554" s="6" t="s">
        <v>28</v>
      </c>
      <c r="F1554" s="6" t="s">
        <v>67</v>
      </c>
      <c r="G1554" s="6" t="s">
        <v>68</v>
      </c>
      <c r="H1554" s="6" t="s">
        <v>17</v>
      </c>
      <c r="I1554" s="8">
        <v>0.85</v>
      </c>
      <c r="J1554" s="9">
        <v>8500</v>
      </c>
      <c r="K1554" s="10">
        <f t="shared" si="12"/>
        <v>7225</v>
      </c>
      <c r="L1554" s="10">
        <f t="shared" si="13"/>
        <v>2528.75</v>
      </c>
      <c r="M1554" s="11">
        <v>0.35</v>
      </c>
      <c r="O1554" s="16"/>
      <c r="P1554" s="17"/>
      <c r="Q1554" s="12"/>
      <c r="R1554" s="13"/>
    </row>
    <row r="1555" spans="1:18" ht="15.75" customHeight="1" x14ac:dyDescent="0.35">
      <c r="A1555" s="1"/>
      <c r="B1555" s="6" t="s">
        <v>27</v>
      </c>
      <c r="C1555" s="6">
        <v>1128299</v>
      </c>
      <c r="D1555" s="7">
        <v>44400</v>
      </c>
      <c r="E1555" s="6" t="s">
        <v>28</v>
      </c>
      <c r="F1555" s="6" t="s">
        <v>67</v>
      </c>
      <c r="G1555" s="6" t="s">
        <v>68</v>
      </c>
      <c r="H1555" s="6" t="s">
        <v>18</v>
      </c>
      <c r="I1555" s="8">
        <v>0.9</v>
      </c>
      <c r="J1555" s="9">
        <v>7000</v>
      </c>
      <c r="K1555" s="10">
        <f t="shared" si="12"/>
        <v>6300</v>
      </c>
      <c r="L1555" s="10">
        <f t="shared" si="13"/>
        <v>2205</v>
      </c>
      <c r="M1555" s="11">
        <v>0.35</v>
      </c>
      <c r="O1555" s="16"/>
      <c r="P1555" s="17"/>
      <c r="Q1555" s="12"/>
      <c r="R1555" s="13"/>
    </row>
    <row r="1556" spans="1:18" ht="15.75" customHeight="1" x14ac:dyDescent="0.35">
      <c r="A1556" s="1"/>
      <c r="B1556" s="6" t="s">
        <v>27</v>
      </c>
      <c r="C1556" s="6">
        <v>1128299</v>
      </c>
      <c r="D1556" s="7">
        <v>44400</v>
      </c>
      <c r="E1556" s="6" t="s">
        <v>28</v>
      </c>
      <c r="F1556" s="6" t="s">
        <v>67</v>
      </c>
      <c r="G1556" s="6" t="s">
        <v>68</v>
      </c>
      <c r="H1556" s="6" t="s">
        <v>19</v>
      </c>
      <c r="I1556" s="8">
        <v>0.9</v>
      </c>
      <c r="J1556" s="9">
        <v>6500</v>
      </c>
      <c r="K1556" s="10">
        <f t="shared" si="12"/>
        <v>5850</v>
      </c>
      <c r="L1556" s="10">
        <f t="shared" si="13"/>
        <v>2047.4999999999998</v>
      </c>
      <c r="M1556" s="11">
        <v>0.35</v>
      </c>
      <c r="O1556" s="16"/>
      <c r="P1556" s="17"/>
      <c r="Q1556" s="12"/>
      <c r="R1556" s="13"/>
    </row>
    <row r="1557" spans="1:18" ht="15.75" customHeight="1" x14ac:dyDescent="0.35">
      <c r="A1557" s="1"/>
      <c r="B1557" s="6" t="s">
        <v>27</v>
      </c>
      <c r="C1557" s="6">
        <v>1128299</v>
      </c>
      <c r="D1557" s="7">
        <v>44400</v>
      </c>
      <c r="E1557" s="6" t="s">
        <v>28</v>
      </c>
      <c r="F1557" s="6" t="s">
        <v>67</v>
      </c>
      <c r="G1557" s="6" t="s">
        <v>68</v>
      </c>
      <c r="H1557" s="6" t="s">
        <v>20</v>
      </c>
      <c r="I1557" s="8">
        <v>0.85</v>
      </c>
      <c r="J1557" s="9">
        <v>5500</v>
      </c>
      <c r="K1557" s="10">
        <f t="shared" si="12"/>
        <v>4675</v>
      </c>
      <c r="L1557" s="10">
        <f t="shared" si="13"/>
        <v>1636.25</v>
      </c>
      <c r="M1557" s="11">
        <v>0.35</v>
      </c>
      <c r="O1557" s="16"/>
      <c r="P1557" s="17"/>
      <c r="Q1557" s="12"/>
      <c r="R1557" s="13"/>
    </row>
    <row r="1558" spans="1:18" ht="15.75" customHeight="1" x14ac:dyDescent="0.35">
      <c r="A1558" s="1"/>
      <c r="B1558" s="6" t="s">
        <v>27</v>
      </c>
      <c r="C1558" s="6">
        <v>1128299</v>
      </c>
      <c r="D1558" s="7">
        <v>44400</v>
      </c>
      <c r="E1558" s="6" t="s">
        <v>28</v>
      </c>
      <c r="F1558" s="6" t="s">
        <v>67</v>
      </c>
      <c r="G1558" s="6" t="s">
        <v>68</v>
      </c>
      <c r="H1558" s="6" t="s">
        <v>21</v>
      </c>
      <c r="I1558" s="8">
        <v>0.9</v>
      </c>
      <c r="J1558" s="9">
        <v>6000</v>
      </c>
      <c r="K1558" s="10">
        <f t="shared" si="12"/>
        <v>5400</v>
      </c>
      <c r="L1558" s="10">
        <f t="shared" si="13"/>
        <v>2160</v>
      </c>
      <c r="M1558" s="11">
        <v>0.4</v>
      </c>
      <c r="O1558" s="16"/>
      <c r="P1558" s="17"/>
      <c r="Q1558" s="12"/>
      <c r="R1558" s="13"/>
    </row>
    <row r="1559" spans="1:18" ht="15.75" customHeight="1" x14ac:dyDescent="0.35">
      <c r="A1559" s="1"/>
      <c r="B1559" s="6" t="s">
        <v>27</v>
      </c>
      <c r="C1559" s="6">
        <v>1128299</v>
      </c>
      <c r="D1559" s="7">
        <v>44400</v>
      </c>
      <c r="E1559" s="6" t="s">
        <v>28</v>
      </c>
      <c r="F1559" s="6" t="s">
        <v>67</v>
      </c>
      <c r="G1559" s="6" t="s">
        <v>68</v>
      </c>
      <c r="H1559" s="6" t="s">
        <v>22</v>
      </c>
      <c r="I1559" s="8">
        <v>1.05</v>
      </c>
      <c r="J1559" s="9">
        <v>6000</v>
      </c>
      <c r="K1559" s="10">
        <f t="shared" si="12"/>
        <v>6300</v>
      </c>
      <c r="L1559" s="10">
        <f t="shared" si="13"/>
        <v>1890</v>
      </c>
      <c r="M1559" s="11">
        <v>0.3</v>
      </c>
      <c r="O1559" s="16"/>
      <c r="P1559" s="17"/>
      <c r="Q1559" s="12"/>
      <c r="R1559" s="13"/>
    </row>
    <row r="1560" spans="1:18" ht="15.75" customHeight="1" x14ac:dyDescent="0.35">
      <c r="A1560" s="1"/>
      <c r="B1560" s="6" t="s">
        <v>27</v>
      </c>
      <c r="C1560" s="6">
        <v>1128299</v>
      </c>
      <c r="D1560" s="7">
        <v>44432</v>
      </c>
      <c r="E1560" s="6" t="s">
        <v>28</v>
      </c>
      <c r="F1560" s="6" t="s">
        <v>67</v>
      </c>
      <c r="G1560" s="6" t="s">
        <v>68</v>
      </c>
      <c r="H1560" s="6" t="s">
        <v>17</v>
      </c>
      <c r="I1560" s="8">
        <v>0.9</v>
      </c>
      <c r="J1560" s="9">
        <v>8000</v>
      </c>
      <c r="K1560" s="10">
        <f t="shared" si="12"/>
        <v>7200</v>
      </c>
      <c r="L1560" s="10">
        <f t="shared" si="13"/>
        <v>2520</v>
      </c>
      <c r="M1560" s="11">
        <v>0.35</v>
      </c>
      <c r="O1560" s="16"/>
      <c r="P1560" s="17"/>
      <c r="Q1560" s="12"/>
      <c r="R1560" s="13"/>
    </row>
    <row r="1561" spans="1:18" ht="15.75" customHeight="1" x14ac:dyDescent="0.35">
      <c r="A1561" s="1"/>
      <c r="B1561" s="6" t="s">
        <v>27</v>
      </c>
      <c r="C1561" s="6">
        <v>1128299</v>
      </c>
      <c r="D1561" s="7">
        <v>44432</v>
      </c>
      <c r="E1561" s="6" t="s">
        <v>28</v>
      </c>
      <c r="F1561" s="6" t="s">
        <v>67</v>
      </c>
      <c r="G1561" s="6" t="s">
        <v>68</v>
      </c>
      <c r="H1561" s="6" t="s">
        <v>18</v>
      </c>
      <c r="I1561" s="8">
        <v>0.8</v>
      </c>
      <c r="J1561" s="9">
        <v>7750</v>
      </c>
      <c r="K1561" s="10">
        <f t="shared" si="12"/>
        <v>6200</v>
      </c>
      <c r="L1561" s="10">
        <f t="shared" si="13"/>
        <v>2170</v>
      </c>
      <c r="M1561" s="11">
        <v>0.35</v>
      </c>
      <c r="O1561" s="16"/>
      <c r="P1561" s="17"/>
      <c r="Q1561" s="12"/>
      <c r="R1561" s="13"/>
    </row>
    <row r="1562" spans="1:18" ht="15.75" customHeight="1" x14ac:dyDescent="0.35">
      <c r="A1562" s="1"/>
      <c r="B1562" s="6" t="s">
        <v>27</v>
      </c>
      <c r="C1562" s="6">
        <v>1128299</v>
      </c>
      <c r="D1562" s="7">
        <v>44432</v>
      </c>
      <c r="E1562" s="6" t="s">
        <v>28</v>
      </c>
      <c r="F1562" s="6" t="s">
        <v>67</v>
      </c>
      <c r="G1562" s="6" t="s">
        <v>68</v>
      </c>
      <c r="H1562" s="6" t="s">
        <v>19</v>
      </c>
      <c r="I1562" s="8">
        <v>0.70000000000000007</v>
      </c>
      <c r="J1562" s="9">
        <v>6500</v>
      </c>
      <c r="K1562" s="10">
        <f t="shared" si="12"/>
        <v>4550</v>
      </c>
      <c r="L1562" s="10">
        <f t="shared" si="13"/>
        <v>1592.5</v>
      </c>
      <c r="M1562" s="11">
        <v>0.35</v>
      </c>
      <c r="O1562" s="16"/>
      <c r="P1562" s="17"/>
      <c r="Q1562" s="12"/>
      <c r="R1562" s="13"/>
    </row>
    <row r="1563" spans="1:18" ht="15.75" customHeight="1" x14ac:dyDescent="0.35">
      <c r="A1563" s="1"/>
      <c r="B1563" s="6" t="s">
        <v>27</v>
      </c>
      <c r="C1563" s="6">
        <v>1128299</v>
      </c>
      <c r="D1563" s="7">
        <v>44432</v>
      </c>
      <c r="E1563" s="6" t="s">
        <v>28</v>
      </c>
      <c r="F1563" s="6" t="s">
        <v>67</v>
      </c>
      <c r="G1563" s="6" t="s">
        <v>68</v>
      </c>
      <c r="H1563" s="6" t="s">
        <v>20</v>
      </c>
      <c r="I1563" s="8">
        <v>0.70000000000000007</v>
      </c>
      <c r="J1563" s="9">
        <v>4250</v>
      </c>
      <c r="K1563" s="10">
        <f t="shared" si="12"/>
        <v>2975.0000000000005</v>
      </c>
      <c r="L1563" s="10">
        <f t="shared" si="13"/>
        <v>1041.25</v>
      </c>
      <c r="M1563" s="11">
        <v>0.35</v>
      </c>
      <c r="O1563" s="16"/>
      <c r="P1563" s="17"/>
      <c r="Q1563" s="12"/>
      <c r="R1563" s="13"/>
    </row>
    <row r="1564" spans="1:18" ht="15.75" customHeight="1" x14ac:dyDescent="0.35">
      <c r="A1564" s="1"/>
      <c r="B1564" s="6" t="s">
        <v>27</v>
      </c>
      <c r="C1564" s="6">
        <v>1128299</v>
      </c>
      <c r="D1564" s="7">
        <v>44432</v>
      </c>
      <c r="E1564" s="6" t="s">
        <v>28</v>
      </c>
      <c r="F1564" s="6" t="s">
        <v>67</v>
      </c>
      <c r="G1564" s="6" t="s">
        <v>68</v>
      </c>
      <c r="H1564" s="6" t="s">
        <v>21</v>
      </c>
      <c r="I1564" s="8">
        <v>0.7</v>
      </c>
      <c r="J1564" s="9">
        <v>4250</v>
      </c>
      <c r="K1564" s="10">
        <f t="shared" si="12"/>
        <v>2975</v>
      </c>
      <c r="L1564" s="10">
        <f t="shared" si="13"/>
        <v>1190</v>
      </c>
      <c r="M1564" s="11">
        <v>0.4</v>
      </c>
      <c r="O1564" s="16"/>
      <c r="P1564" s="17"/>
      <c r="Q1564" s="12"/>
      <c r="R1564" s="13"/>
    </row>
    <row r="1565" spans="1:18" ht="15.75" customHeight="1" x14ac:dyDescent="0.35">
      <c r="A1565" s="1"/>
      <c r="B1565" s="6" t="s">
        <v>27</v>
      </c>
      <c r="C1565" s="6">
        <v>1128299</v>
      </c>
      <c r="D1565" s="7">
        <v>44432</v>
      </c>
      <c r="E1565" s="6" t="s">
        <v>28</v>
      </c>
      <c r="F1565" s="6" t="s">
        <v>67</v>
      </c>
      <c r="G1565" s="6" t="s">
        <v>68</v>
      </c>
      <c r="H1565" s="6" t="s">
        <v>22</v>
      </c>
      <c r="I1565" s="8">
        <v>0.75</v>
      </c>
      <c r="J1565" s="9">
        <v>2500</v>
      </c>
      <c r="K1565" s="10">
        <f t="shared" si="12"/>
        <v>1875</v>
      </c>
      <c r="L1565" s="10">
        <f t="shared" si="13"/>
        <v>562.5</v>
      </c>
      <c r="M1565" s="11">
        <v>0.3</v>
      </c>
      <c r="O1565" s="16"/>
      <c r="P1565" s="17"/>
      <c r="Q1565" s="12"/>
      <c r="R1565" s="13"/>
    </row>
    <row r="1566" spans="1:18" ht="15.75" customHeight="1" x14ac:dyDescent="0.35">
      <c r="A1566" s="1"/>
      <c r="B1566" s="6" t="s">
        <v>27</v>
      </c>
      <c r="C1566" s="6">
        <v>1128299</v>
      </c>
      <c r="D1566" s="7">
        <v>44464</v>
      </c>
      <c r="E1566" s="6" t="s">
        <v>28</v>
      </c>
      <c r="F1566" s="6" t="s">
        <v>67</v>
      </c>
      <c r="G1566" s="6" t="s">
        <v>68</v>
      </c>
      <c r="H1566" s="6" t="s">
        <v>17</v>
      </c>
      <c r="I1566" s="8">
        <v>0.50000000000000011</v>
      </c>
      <c r="J1566" s="9">
        <v>4500</v>
      </c>
      <c r="K1566" s="10">
        <f t="shared" si="12"/>
        <v>2250.0000000000005</v>
      </c>
      <c r="L1566" s="10">
        <f t="shared" si="13"/>
        <v>787.50000000000011</v>
      </c>
      <c r="M1566" s="11">
        <v>0.35</v>
      </c>
      <c r="O1566" s="16"/>
      <c r="P1566" s="17"/>
      <c r="Q1566" s="12"/>
      <c r="R1566" s="13"/>
    </row>
    <row r="1567" spans="1:18" ht="15.75" customHeight="1" x14ac:dyDescent="0.35">
      <c r="A1567" s="1"/>
      <c r="B1567" s="6" t="s">
        <v>27</v>
      </c>
      <c r="C1567" s="6">
        <v>1128299</v>
      </c>
      <c r="D1567" s="7">
        <v>44464</v>
      </c>
      <c r="E1567" s="6" t="s">
        <v>28</v>
      </c>
      <c r="F1567" s="6" t="s">
        <v>67</v>
      </c>
      <c r="G1567" s="6" t="s">
        <v>68</v>
      </c>
      <c r="H1567" s="6" t="s">
        <v>18</v>
      </c>
      <c r="I1567" s="8">
        <v>0.55000000000000016</v>
      </c>
      <c r="J1567" s="9">
        <v>4500</v>
      </c>
      <c r="K1567" s="10">
        <f t="shared" si="12"/>
        <v>2475.0000000000009</v>
      </c>
      <c r="L1567" s="10">
        <f t="shared" si="13"/>
        <v>866.25000000000023</v>
      </c>
      <c r="M1567" s="11">
        <v>0.35</v>
      </c>
      <c r="O1567" s="16"/>
      <c r="P1567" s="17"/>
      <c r="Q1567" s="12"/>
      <c r="R1567" s="13"/>
    </row>
    <row r="1568" spans="1:18" ht="15.75" customHeight="1" x14ac:dyDescent="0.35">
      <c r="A1568" s="1"/>
      <c r="B1568" s="6" t="s">
        <v>27</v>
      </c>
      <c r="C1568" s="6">
        <v>1128299</v>
      </c>
      <c r="D1568" s="7">
        <v>44464</v>
      </c>
      <c r="E1568" s="6" t="s">
        <v>28</v>
      </c>
      <c r="F1568" s="6" t="s">
        <v>67</v>
      </c>
      <c r="G1568" s="6" t="s">
        <v>68</v>
      </c>
      <c r="H1568" s="6" t="s">
        <v>19</v>
      </c>
      <c r="I1568" s="8">
        <v>0.50000000000000011</v>
      </c>
      <c r="J1568" s="9">
        <v>2500</v>
      </c>
      <c r="K1568" s="10">
        <f t="shared" si="12"/>
        <v>1250.0000000000002</v>
      </c>
      <c r="L1568" s="10">
        <f t="shared" si="13"/>
        <v>437.50000000000006</v>
      </c>
      <c r="M1568" s="11">
        <v>0.35</v>
      </c>
      <c r="O1568" s="16"/>
      <c r="P1568" s="17"/>
      <c r="Q1568" s="12"/>
      <c r="R1568" s="13"/>
    </row>
    <row r="1569" spans="1:18" ht="15.75" customHeight="1" x14ac:dyDescent="0.35">
      <c r="A1569" s="1"/>
      <c r="B1569" s="6" t="s">
        <v>27</v>
      </c>
      <c r="C1569" s="6">
        <v>1128299</v>
      </c>
      <c r="D1569" s="7">
        <v>44464</v>
      </c>
      <c r="E1569" s="6" t="s">
        <v>28</v>
      </c>
      <c r="F1569" s="6" t="s">
        <v>67</v>
      </c>
      <c r="G1569" s="6" t="s">
        <v>68</v>
      </c>
      <c r="H1569" s="6" t="s">
        <v>20</v>
      </c>
      <c r="I1569" s="8">
        <v>0.50000000000000011</v>
      </c>
      <c r="J1569" s="9">
        <v>2000</v>
      </c>
      <c r="K1569" s="10">
        <f t="shared" si="12"/>
        <v>1000.0000000000002</v>
      </c>
      <c r="L1569" s="10">
        <f t="shared" si="13"/>
        <v>350.00000000000006</v>
      </c>
      <c r="M1569" s="11">
        <v>0.35</v>
      </c>
      <c r="O1569" s="16"/>
      <c r="P1569" s="17"/>
      <c r="Q1569" s="12"/>
      <c r="R1569" s="13"/>
    </row>
    <row r="1570" spans="1:18" ht="15.75" customHeight="1" x14ac:dyDescent="0.35">
      <c r="A1570" s="1"/>
      <c r="B1570" s="6" t="s">
        <v>27</v>
      </c>
      <c r="C1570" s="6">
        <v>1128299</v>
      </c>
      <c r="D1570" s="7">
        <v>44464</v>
      </c>
      <c r="E1570" s="6" t="s">
        <v>28</v>
      </c>
      <c r="F1570" s="6" t="s">
        <v>67</v>
      </c>
      <c r="G1570" s="6" t="s">
        <v>68</v>
      </c>
      <c r="H1570" s="6" t="s">
        <v>21</v>
      </c>
      <c r="I1570" s="8">
        <v>0.60000000000000009</v>
      </c>
      <c r="J1570" s="9">
        <v>2250</v>
      </c>
      <c r="K1570" s="10">
        <f t="shared" si="12"/>
        <v>1350.0000000000002</v>
      </c>
      <c r="L1570" s="10">
        <f t="shared" si="13"/>
        <v>540.00000000000011</v>
      </c>
      <c r="M1570" s="11">
        <v>0.4</v>
      </c>
      <c r="O1570" s="16"/>
      <c r="P1570" s="17"/>
      <c r="Q1570" s="12"/>
      <c r="R1570" s="13"/>
    </row>
    <row r="1571" spans="1:18" ht="15.75" customHeight="1" x14ac:dyDescent="0.35">
      <c r="A1571" s="1"/>
      <c r="B1571" s="6" t="s">
        <v>27</v>
      </c>
      <c r="C1571" s="6">
        <v>1128299</v>
      </c>
      <c r="D1571" s="7">
        <v>44464</v>
      </c>
      <c r="E1571" s="6" t="s">
        <v>28</v>
      </c>
      <c r="F1571" s="6" t="s">
        <v>67</v>
      </c>
      <c r="G1571" s="6" t="s">
        <v>68</v>
      </c>
      <c r="H1571" s="6" t="s">
        <v>22</v>
      </c>
      <c r="I1571" s="8">
        <v>0.44999999999999996</v>
      </c>
      <c r="J1571" s="9">
        <v>2500</v>
      </c>
      <c r="K1571" s="10">
        <f t="shared" si="12"/>
        <v>1125</v>
      </c>
      <c r="L1571" s="10">
        <f t="shared" si="13"/>
        <v>337.5</v>
      </c>
      <c r="M1571" s="11">
        <v>0.3</v>
      </c>
      <c r="O1571" s="16"/>
      <c r="P1571" s="17"/>
      <c r="Q1571" s="12"/>
      <c r="R1571" s="13"/>
    </row>
    <row r="1572" spans="1:18" ht="15.75" customHeight="1" x14ac:dyDescent="0.35">
      <c r="A1572" s="1"/>
      <c r="B1572" s="6" t="s">
        <v>27</v>
      </c>
      <c r="C1572" s="6">
        <v>1128299</v>
      </c>
      <c r="D1572" s="7">
        <v>44493</v>
      </c>
      <c r="E1572" s="6" t="s">
        <v>28</v>
      </c>
      <c r="F1572" s="6" t="s">
        <v>67</v>
      </c>
      <c r="G1572" s="6" t="s">
        <v>68</v>
      </c>
      <c r="H1572" s="6" t="s">
        <v>17</v>
      </c>
      <c r="I1572" s="8">
        <v>0.4</v>
      </c>
      <c r="J1572" s="9">
        <v>3500</v>
      </c>
      <c r="K1572" s="10">
        <f t="shared" si="12"/>
        <v>1400</v>
      </c>
      <c r="L1572" s="10">
        <f t="shared" si="13"/>
        <v>489.99999999999994</v>
      </c>
      <c r="M1572" s="11">
        <v>0.35</v>
      </c>
      <c r="O1572" s="16"/>
      <c r="P1572" s="17"/>
      <c r="Q1572" s="12"/>
      <c r="R1572" s="13"/>
    </row>
    <row r="1573" spans="1:18" ht="15.75" customHeight="1" x14ac:dyDescent="0.35">
      <c r="A1573" s="1"/>
      <c r="B1573" s="6" t="s">
        <v>27</v>
      </c>
      <c r="C1573" s="6">
        <v>1128299</v>
      </c>
      <c r="D1573" s="7">
        <v>44493</v>
      </c>
      <c r="E1573" s="6" t="s">
        <v>28</v>
      </c>
      <c r="F1573" s="6" t="s">
        <v>67</v>
      </c>
      <c r="G1573" s="6" t="s">
        <v>68</v>
      </c>
      <c r="H1573" s="6" t="s">
        <v>18</v>
      </c>
      <c r="I1573" s="8">
        <v>0.55000000000000016</v>
      </c>
      <c r="J1573" s="9">
        <v>5250</v>
      </c>
      <c r="K1573" s="10">
        <f t="shared" si="12"/>
        <v>2887.5000000000009</v>
      </c>
      <c r="L1573" s="10">
        <f t="shared" si="13"/>
        <v>1010.6250000000002</v>
      </c>
      <c r="M1573" s="11">
        <v>0.35</v>
      </c>
      <c r="O1573" s="16"/>
      <c r="P1573" s="17"/>
      <c r="Q1573" s="12"/>
      <c r="R1573" s="13"/>
    </row>
    <row r="1574" spans="1:18" ht="15.75" customHeight="1" x14ac:dyDescent="0.35">
      <c r="A1574" s="1"/>
      <c r="B1574" s="6" t="s">
        <v>27</v>
      </c>
      <c r="C1574" s="6">
        <v>1128299</v>
      </c>
      <c r="D1574" s="7">
        <v>44493</v>
      </c>
      <c r="E1574" s="6" t="s">
        <v>28</v>
      </c>
      <c r="F1574" s="6" t="s">
        <v>67</v>
      </c>
      <c r="G1574" s="6" t="s">
        <v>68</v>
      </c>
      <c r="H1574" s="6" t="s">
        <v>19</v>
      </c>
      <c r="I1574" s="8">
        <v>0.50000000000000011</v>
      </c>
      <c r="J1574" s="9">
        <v>3500</v>
      </c>
      <c r="K1574" s="10">
        <f t="shared" si="12"/>
        <v>1750.0000000000005</v>
      </c>
      <c r="L1574" s="10">
        <f t="shared" si="13"/>
        <v>612.50000000000011</v>
      </c>
      <c r="M1574" s="11">
        <v>0.35</v>
      </c>
      <c r="O1574" s="16"/>
      <c r="P1574" s="17"/>
      <c r="Q1574" s="12"/>
      <c r="R1574" s="13"/>
    </row>
    <row r="1575" spans="1:18" ht="15.75" customHeight="1" x14ac:dyDescent="0.35">
      <c r="A1575" s="1"/>
      <c r="B1575" s="6" t="s">
        <v>27</v>
      </c>
      <c r="C1575" s="6">
        <v>1128299</v>
      </c>
      <c r="D1575" s="7">
        <v>44493</v>
      </c>
      <c r="E1575" s="6" t="s">
        <v>28</v>
      </c>
      <c r="F1575" s="6" t="s">
        <v>67</v>
      </c>
      <c r="G1575" s="6" t="s">
        <v>68</v>
      </c>
      <c r="H1575" s="6" t="s">
        <v>20</v>
      </c>
      <c r="I1575" s="8">
        <v>0.45000000000000007</v>
      </c>
      <c r="J1575" s="9">
        <v>3250</v>
      </c>
      <c r="K1575" s="10">
        <f t="shared" si="12"/>
        <v>1462.5000000000002</v>
      </c>
      <c r="L1575" s="10">
        <f t="shared" si="13"/>
        <v>511.87500000000006</v>
      </c>
      <c r="M1575" s="11">
        <v>0.35</v>
      </c>
      <c r="O1575" s="16"/>
      <c r="P1575" s="17"/>
      <c r="Q1575" s="12"/>
      <c r="R1575" s="13"/>
    </row>
    <row r="1576" spans="1:18" ht="15.75" customHeight="1" x14ac:dyDescent="0.35">
      <c r="A1576" s="1"/>
      <c r="B1576" s="6" t="s">
        <v>27</v>
      </c>
      <c r="C1576" s="6">
        <v>1128299</v>
      </c>
      <c r="D1576" s="7">
        <v>44493</v>
      </c>
      <c r="E1576" s="6" t="s">
        <v>28</v>
      </c>
      <c r="F1576" s="6" t="s">
        <v>67</v>
      </c>
      <c r="G1576" s="6" t="s">
        <v>68</v>
      </c>
      <c r="H1576" s="6" t="s">
        <v>21</v>
      </c>
      <c r="I1576" s="8">
        <v>0.55000000000000004</v>
      </c>
      <c r="J1576" s="9">
        <v>3000</v>
      </c>
      <c r="K1576" s="10">
        <f t="shared" si="12"/>
        <v>1650.0000000000002</v>
      </c>
      <c r="L1576" s="10">
        <f t="shared" si="13"/>
        <v>660.00000000000011</v>
      </c>
      <c r="M1576" s="11">
        <v>0.4</v>
      </c>
      <c r="O1576" s="16"/>
      <c r="P1576" s="17"/>
      <c r="Q1576" s="12"/>
      <c r="R1576" s="13"/>
    </row>
    <row r="1577" spans="1:18" ht="15.75" customHeight="1" x14ac:dyDescent="0.35">
      <c r="A1577" s="1"/>
      <c r="B1577" s="6" t="s">
        <v>27</v>
      </c>
      <c r="C1577" s="6">
        <v>1128299</v>
      </c>
      <c r="D1577" s="7">
        <v>44493</v>
      </c>
      <c r="E1577" s="6" t="s">
        <v>28</v>
      </c>
      <c r="F1577" s="6" t="s">
        <v>67</v>
      </c>
      <c r="G1577" s="6" t="s">
        <v>68</v>
      </c>
      <c r="H1577" s="6" t="s">
        <v>22</v>
      </c>
      <c r="I1577" s="8">
        <v>0.60000000000000009</v>
      </c>
      <c r="J1577" s="9">
        <v>3500</v>
      </c>
      <c r="K1577" s="10">
        <f t="shared" si="12"/>
        <v>2100.0000000000005</v>
      </c>
      <c r="L1577" s="10">
        <f t="shared" si="13"/>
        <v>630.00000000000011</v>
      </c>
      <c r="M1577" s="11">
        <v>0.3</v>
      </c>
      <c r="O1577" s="16"/>
      <c r="P1577" s="17"/>
      <c r="Q1577" s="12"/>
      <c r="R1577" s="13"/>
    </row>
    <row r="1578" spans="1:18" ht="15.75" customHeight="1" x14ac:dyDescent="0.35">
      <c r="A1578" s="1"/>
      <c r="B1578" s="6" t="s">
        <v>27</v>
      </c>
      <c r="C1578" s="6">
        <v>1128299</v>
      </c>
      <c r="D1578" s="7">
        <v>44524</v>
      </c>
      <c r="E1578" s="6" t="s">
        <v>28</v>
      </c>
      <c r="F1578" s="6" t="s">
        <v>67</v>
      </c>
      <c r="G1578" s="6" t="s">
        <v>68</v>
      </c>
      <c r="H1578" s="6" t="s">
        <v>17</v>
      </c>
      <c r="I1578" s="8">
        <v>0.45000000000000007</v>
      </c>
      <c r="J1578" s="9">
        <v>5750</v>
      </c>
      <c r="K1578" s="10">
        <f t="shared" si="12"/>
        <v>2587.5000000000005</v>
      </c>
      <c r="L1578" s="10">
        <f t="shared" si="13"/>
        <v>905.62500000000011</v>
      </c>
      <c r="M1578" s="11">
        <v>0.35</v>
      </c>
      <c r="O1578" s="16"/>
      <c r="P1578" s="17"/>
      <c r="Q1578" s="12"/>
      <c r="R1578" s="13"/>
    </row>
    <row r="1579" spans="1:18" ht="15.75" customHeight="1" x14ac:dyDescent="0.35">
      <c r="A1579" s="1"/>
      <c r="B1579" s="6" t="s">
        <v>27</v>
      </c>
      <c r="C1579" s="6">
        <v>1128299</v>
      </c>
      <c r="D1579" s="7">
        <v>44524</v>
      </c>
      <c r="E1579" s="6" t="s">
        <v>28</v>
      </c>
      <c r="F1579" s="6" t="s">
        <v>67</v>
      </c>
      <c r="G1579" s="6" t="s">
        <v>68</v>
      </c>
      <c r="H1579" s="6" t="s">
        <v>18</v>
      </c>
      <c r="I1579" s="8">
        <v>0.50000000000000011</v>
      </c>
      <c r="J1579" s="9">
        <v>6500</v>
      </c>
      <c r="K1579" s="10">
        <f t="shared" si="12"/>
        <v>3250.0000000000009</v>
      </c>
      <c r="L1579" s="10">
        <f t="shared" si="13"/>
        <v>1137.5000000000002</v>
      </c>
      <c r="M1579" s="11">
        <v>0.35</v>
      </c>
      <c r="O1579" s="16"/>
      <c r="P1579" s="17"/>
      <c r="Q1579" s="12"/>
      <c r="R1579" s="13"/>
    </row>
    <row r="1580" spans="1:18" ht="15.75" customHeight="1" x14ac:dyDescent="0.35">
      <c r="A1580" s="1"/>
      <c r="B1580" s="6" t="s">
        <v>27</v>
      </c>
      <c r="C1580" s="6">
        <v>1128299</v>
      </c>
      <c r="D1580" s="7">
        <v>44524</v>
      </c>
      <c r="E1580" s="6" t="s">
        <v>28</v>
      </c>
      <c r="F1580" s="6" t="s">
        <v>67</v>
      </c>
      <c r="G1580" s="6" t="s">
        <v>68</v>
      </c>
      <c r="H1580" s="6" t="s">
        <v>19</v>
      </c>
      <c r="I1580" s="8">
        <v>0.45000000000000007</v>
      </c>
      <c r="J1580" s="9">
        <v>4750</v>
      </c>
      <c r="K1580" s="10">
        <f t="shared" si="12"/>
        <v>2137.5000000000005</v>
      </c>
      <c r="L1580" s="10">
        <f t="shared" si="13"/>
        <v>748.12500000000011</v>
      </c>
      <c r="M1580" s="11">
        <v>0.35</v>
      </c>
      <c r="O1580" s="16"/>
      <c r="P1580" s="17"/>
      <c r="Q1580" s="12"/>
      <c r="R1580" s="13"/>
    </row>
    <row r="1581" spans="1:18" ht="15.75" customHeight="1" x14ac:dyDescent="0.35">
      <c r="A1581" s="1"/>
      <c r="B1581" s="6" t="s">
        <v>27</v>
      </c>
      <c r="C1581" s="6">
        <v>1128299</v>
      </c>
      <c r="D1581" s="7">
        <v>44524</v>
      </c>
      <c r="E1581" s="6" t="s">
        <v>28</v>
      </c>
      <c r="F1581" s="6" t="s">
        <v>67</v>
      </c>
      <c r="G1581" s="6" t="s">
        <v>68</v>
      </c>
      <c r="H1581" s="6" t="s">
        <v>20</v>
      </c>
      <c r="I1581" s="8">
        <v>0.55000000000000016</v>
      </c>
      <c r="J1581" s="9">
        <v>4500</v>
      </c>
      <c r="K1581" s="10">
        <f t="shared" si="12"/>
        <v>2475.0000000000009</v>
      </c>
      <c r="L1581" s="10">
        <f t="shared" si="13"/>
        <v>866.25000000000023</v>
      </c>
      <c r="M1581" s="11">
        <v>0.35</v>
      </c>
      <c r="O1581" s="16"/>
      <c r="P1581" s="17"/>
      <c r="Q1581" s="12"/>
      <c r="R1581" s="13"/>
    </row>
    <row r="1582" spans="1:18" ht="15.75" customHeight="1" x14ac:dyDescent="0.35">
      <c r="A1582" s="1"/>
      <c r="B1582" s="6" t="s">
        <v>27</v>
      </c>
      <c r="C1582" s="6">
        <v>1128299</v>
      </c>
      <c r="D1582" s="7">
        <v>44524</v>
      </c>
      <c r="E1582" s="6" t="s">
        <v>28</v>
      </c>
      <c r="F1582" s="6" t="s">
        <v>67</v>
      </c>
      <c r="G1582" s="6" t="s">
        <v>68</v>
      </c>
      <c r="H1582" s="6" t="s">
        <v>21</v>
      </c>
      <c r="I1582" s="8">
        <v>0.75000000000000011</v>
      </c>
      <c r="J1582" s="9">
        <v>4250</v>
      </c>
      <c r="K1582" s="10">
        <f t="shared" si="12"/>
        <v>3187.5000000000005</v>
      </c>
      <c r="L1582" s="10">
        <f t="shared" si="13"/>
        <v>1275.0000000000002</v>
      </c>
      <c r="M1582" s="11">
        <v>0.4</v>
      </c>
      <c r="O1582" s="16"/>
      <c r="P1582" s="17"/>
      <c r="Q1582" s="12"/>
      <c r="R1582" s="13"/>
    </row>
    <row r="1583" spans="1:18" ht="15.75" customHeight="1" x14ac:dyDescent="0.35">
      <c r="A1583" s="1"/>
      <c r="B1583" s="6" t="s">
        <v>27</v>
      </c>
      <c r="C1583" s="6">
        <v>1128299</v>
      </c>
      <c r="D1583" s="7">
        <v>44524</v>
      </c>
      <c r="E1583" s="6" t="s">
        <v>28</v>
      </c>
      <c r="F1583" s="6" t="s">
        <v>67</v>
      </c>
      <c r="G1583" s="6" t="s">
        <v>68</v>
      </c>
      <c r="H1583" s="6" t="s">
        <v>22</v>
      </c>
      <c r="I1583" s="8">
        <v>0.80000000000000016</v>
      </c>
      <c r="J1583" s="9">
        <v>5500</v>
      </c>
      <c r="K1583" s="10">
        <f t="shared" si="12"/>
        <v>4400.0000000000009</v>
      </c>
      <c r="L1583" s="10">
        <f t="shared" si="13"/>
        <v>1320.0000000000002</v>
      </c>
      <c r="M1583" s="11">
        <v>0.3</v>
      </c>
      <c r="O1583" s="16"/>
      <c r="P1583" s="17"/>
      <c r="Q1583" s="12"/>
      <c r="R1583" s="13"/>
    </row>
    <row r="1584" spans="1:18" ht="15.75" customHeight="1" x14ac:dyDescent="0.35">
      <c r="A1584" s="1"/>
      <c r="B1584" s="6" t="s">
        <v>27</v>
      </c>
      <c r="C1584" s="6">
        <v>1128299</v>
      </c>
      <c r="D1584" s="7">
        <v>44553</v>
      </c>
      <c r="E1584" s="6" t="s">
        <v>28</v>
      </c>
      <c r="F1584" s="6" t="s">
        <v>67</v>
      </c>
      <c r="G1584" s="6" t="s">
        <v>68</v>
      </c>
      <c r="H1584" s="6" t="s">
        <v>17</v>
      </c>
      <c r="I1584" s="8">
        <v>0.65000000000000013</v>
      </c>
      <c r="J1584" s="9">
        <v>7500</v>
      </c>
      <c r="K1584" s="10">
        <f t="shared" si="12"/>
        <v>4875.0000000000009</v>
      </c>
      <c r="L1584" s="10">
        <f t="shared" si="13"/>
        <v>1706.2500000000002</v>
      </c>
      <c r="M1584" s="11">
        <v>0.35</v>
      </c>
      <c r="O1584" s="16"/>
      <c r="P1584" s="17"/>
      <c r="Q1584" s="12"/>
      <c r="R1584" s="13"/>
    </row>
    <row r="1585" spans="1:18" ht="15.75" customHeight="1" x14ac:dyDescent="0.35">
      <c r="A1585" s="1"/>
      <c r="B1585" s="6" t="s">
        <v>27</v>
      </c>
      <c r="C1585" s="6">
        <v>1128299</v>
      </c>
      <c r="D1585" s="7">
        <v>44553</v>
      </c>
      <c r="E1585" s="6" t="s">
        <v>28</v>
      </c>
      <c r="F1585" s="6" t="s">
        <v>67</v>
      </c>
      <c r="G1585" s="6" t="s">
        <v>68</v>
      </c>
      <c r="H1585" s="6" t="s">
        <v>18</v>
      </c>
      <c r="I1585" s="8">
        <v>0.75000000000000022</v>
      </c>
      <c r="J1585" s="9">
        <v>7500</v>
      </c>
      <c r="K1585" s="10">
        <f t="shared" si="12"/>
        <v>5625.0000000000018</v>
      </c>
      <c r="L1585" s="10">
        <f t="shared" si="13"/>
        <v>1968.7500000000005</v>
      </c>
      <c r="M1585" s="11">
        <v>0.35</v>
      </c>
      <c r="O1585" s="16"/>
      <c r="P1585" s="17"/>
      <c r="Q1585" s="12"/>
      <c r="R1585" s="13"/>
    </row>
    <row r="1586" spans="1:18" ht="15.75" customHeight="1" x14ac:dyDescent="0.35">
      <c r="A1586" s="1"/>
      <c r="B1586" s="6" t="s">
        <v>27</v>
      </c>
      <c r="C1586" s="6">
        <v>1128299</v>
      </c>
      <c r="D1586" s="7">
        <v>44553</v>
      </c>
      <c r="E1586" s="6" t="s">
        <v>28</v>
      </c>
      <c r="F1586" s="6" t="s">
        <v>67</v>
      </c>
      <c r="G1586" s="6" t="s">
        <v>68</v>
      </c>
      <c r="H1586" s="6" t="s">
        <v>19</v>
      </c>
      <c r="I1586" s="8">
        <v>0.70000000000000018</v>
      </c>
      <c r="J1586" s="9">
        <v>5500</v>
      </c>
      <c r="K1586" s="10">
        <f t="shared" si="12"/>
        <v>3850.0000000000009</v>
      </c>
      <c r="L1586" s="10">
        <f t="shared" si="13"/>
        <v>1347.5000000000002</v>
      </c>
      <c r="M1586" s="11">
        <v>0.35</v>
      </c>
      <c r="O1586" s="16"/>
      <c r="P1586" s="17"/>
      <c r="Q1586" s="12"/>
      <c r="R1586" s="13"/>
    </row>
    <row r="1587" spans="1:18" ht="15.75" customHeight="1" x14ac:dyDescent="0.35">
      <c r="A1587" s="1"/>
      <c r="B1587" s="6" t="s">
        <v>27</v>
      </c>
      <c r="C1587" s="6">
        <v>1128299</v>
      </c>
      <c r="D1587" s="7">
        <v>44553</v>
      </c>
      <c r="E1587" s="6" t="s">
        <v>28</v>
      </c>
      <c r="F1587" s="6" t="s">
        <v>67</v>
      </c>
      <c r="G1587" s="6" t="s">
        <v>68</v>
      </c>
      <c r="H1587" s="6" t="s">
        <v>20</v>
      </c>
      <c r="I1587" s="8">
        <v>0.70000000000000018</v>
      </c>
      <c r="J1587" s="9">
        <v>5500</v>
      </c>
      <c r="K1587" s="10">
        <f t="shared" si="12"/>
        <v>3850.0000000000009</v>
      </c>
      <c r="L1587" s="10">
        <f t="shared" si="13"/>
        <v>1347.5000000000002</v>
      </c>
      <c r="M1587" s="11">
        <v>0.35</v>
      </c>
      <c r="O1587" s="16"/>
      <c r="P1587" s="17"/>
      <c r="Q1587" s="12"/>
      <c r="R1587" s="13"/>
    </row>
    <row r="1588" spans="1:18" ht="15.75" customHeight="1" x14ac:dyDescent="0.35">
      <c r="A1588" s="1"/>
      <c r="B1588" s="6" t="s">
        <v>27</v>
      </c>
      <c r="C1588" s="6">
        <v>1128299</v>
      </c>
      <c r="D1588" s="7">
        <v>44553</v>
      </c>
      <c r="E1588" s="6" t="s">
        <v>28</v>
      </c>
      <c r="F1588" s="6" t="s">
        <v>67</v>
      </c>
      <c r="G1588" s="6" t="s">
        <v>68</v>
      </c>
      <c r="H1588" s="6" t="s">
        <v>21</v>
      </c>
      <c r="I1588" s="8">
        <v>0.80000000000000016</v>
      </c>
      <c r="J1588" s="9">
        <v>4750</v>
      </c>
      <c r="K1588" s="10">
        <f t="shared" si="12"/>
        <v>3800.0000000000009</v>
      </c>
      <c r="L1588" s="10">
        <f t="shared" si="13"/>
        <v>1520.0000000000005</v>
      </c>
      <c r="M1588" s="11">
        <v>0.4</v>
      </c>
      <c r="O1588" s="16"/>
      <c r="P1588" s="17"/>
      <c r="Q1588" s="12"/>
      <c r="R1588" s="13"/>
    </row>
    <row r="1589" spans="1:18" ht="15.75" customHeight="1" x14ac:dyDescent="0.35">
      <c r="A1589" s="1"/>
      <c r="B1589" s="6" t="s">
        <v>27</v>
      </c>
      <c r="C1589" s="6">
        <v>1128299</v>
      </c>
      <c r="D1589" s="7">
        <v>44553</v>
      </c>
      <c r="E1589" s="6" t="s">
        <v>28</v>
      </c>
      <c r="F1589" s="6" t="s">
        <v>67</v>
      </c>
      <c r="G1589" s="6" t="s">
        <v>68</v>
      </c>
      <c r="H1589" s="6" t="s">
        <v>22</v>
      </c>
      <c r="I1589" s="8">
        <v>0.8500000000000002</v>
      </c>
      <c r="J1589" s="9">
        <v>5750</v>
      </c>
      <c r="K1589" s="10">
        <f t="shared" si="12"/>
        <v>4887.5000000000009</v>
      </c>
      <c r="L1589" s="10">
        <f t="shared" si="13"/>
        <v>1466.2500000000002</v>
      </c>
      <c r="M1589" s="11">
        <v>0.3</v>
      </c>
      <c r="O1589" s="16"/>
      <c r="P1589" s="17"/>
      <c r="Q1589" s="12"/>
      <c r="R1589" s="13"/>
    </row>
    <row r="1590" spans="1:18" ht="15.75" customHeight="1" x14ac:dyDescent="0.35">
      <c r="A1590" s="1" t="s">
        <v>39</v>
      </c>
      <c r="B1590" s="6" t="s">
        <v>14</v>
      </c>
      <c r="C1590" s="6">
        <v>1185732</v>
      </c>
      <c r="D1590" s="7">
        <v>44215</v>
      </c>
      <c r="E1590" s="6" t="s">
        <v>46</v>
      </c>
      <c r="F1590" s="6" t="s">
        <v>69</v>
      </c>
      <c r="G1590" s="6" t="s">
        <v>70</v>
      </c>
      <c r="H1590" s="6" t="s">
        <v>17</v>
      </c>
      <c r="I1590" s="8">
        <v>0.35</v>
      </c>
      <c r="J1590" s="9">
        <v>7500</v>
      </c>
      <c r="K1590" s="10">
        <f t="shared" si="12"/>
        <v>2625</v>
      </c>
      <c r="L1590" s="10">
        <f t="shared" si="13"/>
        <v>1312.5</v>
      </c>
      <c r="M1590" s="11">
        <v>0.5</v>
      </c>
      <c r="O1590" s="16"/>
      <c r="P1590" s="17"/>
      <c r="Q1590" s="12"/>
      <c r="R1590" s="13"/>
    </row>
    <row r="1591" spans="1:18" ht="15.75" customHeight="1" x14ac:dyDescent="0.35">
      <c r="A1591" s="1"/>
      <c r="B1591" s="6" t="s">
        <v>14</v>
      </c>
      <c r="C1591" s="6">
        <v>1185732</v>
      </c>
      <c r="D1591" s="7">
        <v>44215</v>
      </c>
      <c r="E1591" s="6" t="s">
        <v>46</v>
      </c>
      <c r="F1591" s="6" t="s">
        <v>69</v>
      </c>
      <c r="G1591" s="6" t="s">
        <v>70</v>
      </c>
      <c r="H1591" s="6" t="s">
        <v>18</v>
      </c>
      <c r="I1591" s="8">
        <v>0.35</v>
      </c>
      <c r="J1591" s="9">
        <v>5500</v>
      </c>
      <c r="K1591" s="10">
        <f t="shared" si="12"/>
        <v>1924.9999999999998</v>
      </c>
      <c r="L1591" s="10">
        <f t="shared" si="13"/>
        <v>769.99999999999989</v>
      </c>
      <c r="M1591" s="11">
        <v>0.39999999999999997</v>
      </c>
      <c r="O1591" s="16"/>
      <c r="P1591" s="17"/>
      <c r="Q1591" s="12"/>
      <c r="R1591" s="13"/>
    </row>
    <row r="1592" spans="1:18" ht="15.75" customHeight="1" x14ac:dyDescent="0.35">
      <c r="A1592" s="1"/>
      <c r="B1592" s="6" t="s">
        <v>14</v>
      </c>
      <c r="C1592" s="6">
        <v>1185732</v>
      </c>
      <c r="D1592" s="7">
        <v>44215</v>
      </c>
      <c r="E1592" s="6" t="s">
        <v>46</v>
      </c>
      <c r="F1592" s="6" t="s">
        <v>69</v>
      </c>
      <c r="G1592" s="6" t="s">
        <v>70</v>
      </c>
      <c r="H1592" s="6" t="s">
        <v>19</v>
      </c>
      <c r="I1592" s="8">
        <v>0.25</v>
      </c>
      <c r="J1592" s="9">
        <v>5500</v>
      </c>
      <c r="K1592" s="10">
        <f t="shared" si="12"/>
        <v>1375</v>
      </c>
      <c r="L1592" s="10">
        <f t="shared" si="13"/>
        <v>412.5</v>
      </c>
      <c r="M1592" s="11">
        <v>0.3</v>
      </c>
      <c r="O1592" s="16"/>
      <c r="P1592" s="17"/>
      <c r="Q1592" s="12"/>
      <c r="R1592" s="13"/>
    </row>
    <row r="1593" spans="1:18" ht="15.75" customHeight="1" x14ac:dyDescent="0.35">
      <c r="A1593" s="1"/>
      <c r="B1593" s="6" t="s">
        <v>14</v>
      </c>
      <c r="C1593" s="6">
        <v>1185732</v>
      </c>
      <c r="D1593" s="7">
        <v>44215</v>
      </c>
      <c r="E1593" s="6" t="s">
        <v>46</v>
      </c>
      <c r="F1593" s="6" t="s">
        <v>69</v>
      </c>
      <c r="G1593" s="6" t="s">
        <v>70</v>
      </c>
      <c r="H1593" s="6" t="s">
        <v>20</v>
      </c>
      <c r="I1593" s="8">
        <v>0.29999999999999993</v>
      </c>
      <c r="J1593" s="9">
        <v>4000</v>
      </c>
      <c r="K1593" s="10">
        <f t="shared" si="12"/>
        <v>1199.9999999999998</v>
      </c>
      <c r="L1593" s="10">
        <f t="shared" si="13"/>
        <v>419.99999999999989</v>
      </c>
      <c r="M1593" s="11">
        <v>0.35</v>
      </c>
      <c r="O1593" s="16"/>
      <c r="P1593" s="17"/>
      <c r="Q1593" s="12"/>
      <c r="R1593" s="13"/>
    </row>
    <row r="1594" spans="1:18" ht="15.75" customHeight="1" x14ac:dyDescent="0.35">
      <c r="A1594" s="1"/>
      <c r="B1594" s="6" t="s">
        <v>14</v>
      </c>
      <c r="C1594" s="6">
        <v>1185732</v>
      </c>
      <c r="D1594" s="7">
        <v>44215</v>
      </c>
      <c r="E1594" s="6" t="s">
        <v>46</v>
      </c>
      <c r="F1594" s="6" t="s">
        <v>69</v>
      </c>
      <c r="G1594" s="6" t="s">
        <v>70</v>
      </c>
      <c r="H1594" s="6" t="s">
        <v>21</v>
      </c>
      <c r="I1594" s="8">
        <v>0.45000000000000007</v>
      </c>
      <c r="J1594" s="9">
        <v>4500</v>
      </c>
      <c r="K1594" s="10">
        <f t="shared" si="12"/>
        <v>2025.0000000000002</v>
      </c>
      <c r="L1594" s="10">
        <f t="shared" si="13"/>
        <v>810</v>
      </c>
      <c r="M1594" s="11">
        <v>0.39999999999999997</v>
      </c>
      <c r="O1594" s="16"/>
      <c r="P1594" s="17"/>
      <c r="Q1594" s="12"/>
      <c r="R1594" s="13"/>
    </row>
    <row r="1595" spans="1:18" ht="15.75" customHeight="1" x14ac:dyDescent="0.35">
      <c r="A1595" s="1"/>
      <c r="B1595" s="6" t="s">
        <v>14</v>
      </c>
      <c r="C1595" s="6">
        <v>1185732</v>
      </c>
      <c r="D1595" s="7">
        <v>44215</v>
      </c>
      <c r="E1595" s="6" t="s">
        <v>46</v>
      </c>
      <c r="F1595" s="6" t="s">
        <v>69</v>
      </c>
      <c r="G1595" s="6" t="s">
        <v>70</v>
      </c>
      <c r="H1595" s="6" t="s">
        <v>22</v>
      </c>
      <c r="I1595" s="8">
        <v>0.35</v>
      </c>
      <c r="J1595" s="9">
        <v>5500</v>
      </c>
      <c r="K1595" s="10">
        <f t="shared" si="12"/>
        <v>1924.9999999999998</v>
      </c>
      <c r="L1595" s="10">
        <f t="shared" si="13"/>
        <v>1058.75</v>
      </c>
      <c r="M1595" s="11">
        <v>0.55000000000000004</v>
      </c>
      <c r="O1595" s="16"/>
      <c r="P1595" s="17"/>
      <c r="Q1595" s="12"/>
      <c r="R1595" s="13"/>
    </row>
    <row r="1596" spans="1:18" ht="15.75" customHeight="1" x14ac:dyDescent="0.35">
      <c r="A1596" s="1"/>
      <c r="B1596" s="6" t="s">
        <v>14</v>
      </c>
      <c r="C1596" s="6">
        <v>1185732</v>
      </c>
      <c r="D1596" s="7">
        <v>44244</v>
      </c>
      <c r="E1596" s="6" t="s">
        <v>46</v>
      </c>
      <c r="F1596" s="6" t="s">
        <v>69</v>
      </c>
      <c r="G1596" s="6" t="s">
        <v>70</v>
      </c>
      <c r="H1596" s="6" t="s">
        <v>17</v>
      </c>
      <c r="I1596" s="8">
        <v>0.35</v>
      </c>
      <c r="J1596" s="9">
        <v>8000</v>
      </c>
      <c r="K1596" s="10">
        <f t="shared" si="12"/>
        <v>2800</v>
      </c>
      <c r="L1596" s="10">
        <f t="shared" si="13"/>
        <v>1400</v>
      </c>
      <c r="M1596" s="11">
        <v>0.5</v>
      </c>
      <c r="O1596" s="16"/>
      <c r="P1596" s="17"/>
      <c r="Q1596" s="12"/>
      <c r="R1596" s="13"/>
    </row>
    <row r="1597" spans="1:18" ht="15.75" customHeight="1" x14ac:dyDescent="0.35">
      <c r="A1597" s="1"/>
      <c r="B1597" s="6" t="s">
        <v>14</v>
      </c>
      <c r="C1597" s="6">
        <v>1185732</v>
      </c>
      <c r="D1597" s="7">
        <v>44244</v>
      </c>
      <c r="E1597" s="6" t="s">
        <v>46</v>
      </c>
      <c r="F1597" s="6" t="s">
        <v>69</v>
      </c>
      <c r="G1597" s="6" t="s">
        <v>70</v>
      </c>
      <c r="H1597" s="6" t="s">
        <v>18</v>
      </c>
      <c r="I1597" s="8">
        <v>0.35</v>
      </c>
      <c r="J1597" s="9">
        <v>4500</v>
      </c>
      <c r="K1597" s="10">
        <f t="shared" si="12"/>
        <v>1575</v>
      </c>
      <c r="L1597" s="10">
        <f t="shared" si="13"/>
        <v>630</v>
      </c>
      <c r="M1597" s="11">
        <v>0.39999999999999997</v>
      </c>
      <c r="O1597" s="16"/>
      <c r="P1597" s="17"/>
      <c r="Q1597" s="12"/>
      <c r="R1597" s="13"/>
    </row>
    <row r="1598" spans="1:18" ht="15.75" customHeight="1" x14ac:dyDescent="0.35">
      <c r="A1598" s="1"/>
      <c r="B1598" s="6" t="s">
        <v>14</v>
      </c>
      <c r="C1598" s="6">
        <v>1185732</v>
      </c>
      <c r="D1598" s="7">
        <v>44244</v>
      </c>
      <c r="E1598" s="6" t="s">
        <v>46</v>
      </c>
      <c r="F1598" s="6" t="s">
        <v>69</v>
      </c>
      <c r="G1598" s="6" t="s">
        <v>70</v>
      </c>
      <c r="H1598" s="6" t="s">
        <v>19</v>
      </c>
      <c r="I1598" s="8">
        <v>0.25</v>
      </c>
      <c r="J1598" s="9">
        <v>5000</v>
      </c>
      <c r="K1598" s="10">
        <f t="shared" si="12"/>
        <v>1250</v>
      </c>
      <c r="L1598" s="10">
        <f t="shared" si="13"/>
        <v>375</v>
      </c>
      <c r="M1598" s="11">
        <v>0.3</v>
      </c>
      <c r="O1598" s="16"/>
      <c r="P1598" s="17"/>
      <c r="Q1598" s="12"/>
      <c r="R1598" s="13"/>
    </row>
    <row r="1599" spans="1:18" ht="15.75" customHeight="1" x14ac:dyDescent="0.35">
      <c r="A1599" s="1"/>
      <c r="B1599" s="6" t="s">
        <v>14</v>
      </c>
      <c r="C1599" s="6">
        <v>1185732</v>
      </c>
      <c r="D1599" s="7">
        <v>44244</v>
      </c>
      <c r="E1599" s="6" t="s">
        <v>46</v>
      </c>
      <c r="F1599" s="6" t="s">
        <v>69</v>
      </c>
      <c r="G1599" s="6" t="s">
        <v>70</v>
      </c>
      <c r="H1599" s="6" t="s">
        <v>20</v>
      </c>
      <c r="I1599" s="8">
        <v>0.29999999999999993</v>
      </c>
      <c r="J1599" s="9">
        <v>3750</v>
      </c>
      <c r="K1599" s="10">
        <f t="shared" si="12"/>
        <v>1124.9999999999998</v>
      </c>
      <c r="L1599" s="10">
        <f t="shared" si="13"/>
        <v>393.74999999999989</v>
      </c>
      <c r="M1599" s="11">
        <v>0.35</v>
      </c>
      <c r="O1599" s="16"/>
      <c r="P1599" s="17"/>
      <c r="Q1599" s="12"/>
      <c r="R1599" s="13"/>
    </row>
    <row r="1600" spans="1:18" ht="15.75" customHeight="1" x14ac:dyDescent="0.35">
      <c r="A1600" s="1"/>
      <c r="B1600" s="6" t="s">
        <v>14</v>
      </c>
      <c r="C1600" s="6">
        <v>1185732</v>
      </c>
      <c r="D1600" s="7">
        <v>44244</v>
      </c>
      <c r="E1600" s="6" t="s">
        <v>46</v>
      </c>
      <c r="F1600" s="6" t="s">
        <v>69</v>
      </c>
      <c r="G1600" s="6" t="s">
        <v>70</v>
      </c>
      <c r="H1600" s="6" t="s">
        <v>21</v>
      </c>
      <c r="I1600" s="8">
        <v>0.45000000000000007</v>
      </c>
      <c r="J1600" s="9">
        <v>4500</v>
      </c>
      <c r="K1600" s="10">
        <f t="shared" si="12"/>
        <v>2025.0000000000002</v>
      </c>
      <c r="L1600" s="10">
        <f t="shared" si="13"/>
        <v>810</v>
      </c>
      <c r="M1600" s="11">
        <v>0.39999999999999997</v>
      </c>
      <c r="O1600" s="16"/>
      <c r="P1600" s="17"/>
      <c r="Q1600" s="12"/>
      <c r="R1600" s="13"/>
    </row>
    <row r="1601" spans="1:18" ht="15.75" customHeight="1" x14ac:dyDescent="0.35">
      <c r="A1601" s="1"/>
      <c r="B1601" s="6" t="s">
        <v>14</v>
      </c>
      <c r="C1601" s="6">
        <v>1185732</v>
      </c>
      <c r="D1601" s="7">
        <v>44244</v>
      </c>
      <c r="E1601" s="6" t="s">
        <v>46</v>
      </c>
      <c r="F1601" s="6" t="s">
        <v>69</v>
      </c>
      <c r="G1601" s="6" t="s">
        <v>70</v>
      </c>
      <c r="H1601" s="6" t="s">
        <v>22</v>
      </c>
      <c r="I1601" s="8">
        <v>0.35</v>
      </c>
      <c r="J1601" s="9">
        <v>5500</v>
      </c>
      <c r="K1601" s="10">
        <f t="shared" si="12"/>
        <v>1924.9999999999998</v>
      </c>
      <c r="L1601" s="10">
        <f t="shared" si="13"/>
        <v>1058.75</v>
      </c>
      <c r="M1601" s="11">
        <v>0.55000000000000004</v>
      </c>
      <c r="O1601" s="16"/>
      <c r="P1601" s="17"/>
      <c r="Q1601" s="12"/>
      <c r="R1601" s="13"/>
    </row>
    <row r="1602" spans="1:18" ht="15.75" customHeight="1" x14ac:dyDescent="0.35">
      <c r="A1602" s="1"/>
      <c r="B1602" s="6" t="s">
        <v>14</v>
      </c>
      <c r="C1602" s="6">
        <v>1185732</v>
      </c>
      <c r="D1602" s="7">
        <v>44270</v>
      </c>
      <c r="E1602" s="6" t="s">
        <v>46</v>
      </c>
      <c r="F1602" s="6" t="s">
        <v>69</v>
      </c>
      <c r="G1602" s="6" t="s">
        <v>70</v>
      </c>
      <c r="H1602" s="6" t="s">
        <v>17</v>
      </c>
      <c r="I1602" s="8">
        <v>0.35</v>
      </c>
      <c r="J1602" s="9">
        <v>7700</v>
      </c>
      <c r="K1602" s="10">
        <f t="shared" si="12"/>
        <v>2695</v>
      </c>
      <c r="L1602" s="10">
        <f t="shared" si="13"/>
        <v>1347.5</v>
      </c>
      <c r="M1602" s="11">
        <v>0.5</v>
      </c>
      <c r="O1602" s="16"/>
      <c r="P1602" s="17"/>
      <c r="Q1602" s="12"/>
      <c r="R1602" s="13"/>
    </row>
    <row r="1603" spans="1:18" ht="15.75" customHeight="1" x14ac:dyDescent="0.35">
      <c r="A1603" s="1"/>
      <c r="B1603" s="6" t="s">
        <v>14</v>
      </c>
      <c r="C1603" s="6">
        <v>1185732</v>
      </c>
      <c r="D1603" s="7">
        <v>44270</v>
      </c>
      <c r="E1603" s="6" t="s">
        <v>46</v>
      </c>
      <c r="F1603" s="6" t="s">
        <v>69</v>
      </c>
      <c r="G1603" s="6" t="s">
        <v>70</v>
      </c>
      <c r="H1603" s="6" t="s">
        <v>18</v>
      </c>
      <c r="I1603" s="8">
        <v>0.35</v>
      </c>
      <c r="J1603" s="9">
        <v>4500</v>
      </c>
      <c r="K1603" s="10">
        <f t="shared" si="12"/>
        <v>1575</v>
      </c>
      <c r="L1603" s="10">
        <f t="shared" si="13"/>
        <v>630</v>
      </c>
      <c r="M1603" s="11">
        <v>0.39999999999999997</v>
      </c>
      <c r="O1603" s="16"/>
      <c r="P1603" s="17"/>
      <c r="Q1603" s="12"/>
      <c r="R1603" s="13"/>
    </row>
    <row r="1604" spans="1:18" ht="15.75" customHeight="1" x14ac:dyDescent="0.35">
      <c r="A1604" s="1"/>
      <c r="B1604" s="6" t="s">
        <v>14</v>
      </c>
      <c r="C1604" s="6">
        <v>1185732</v>
      </c>
      <c r="D1604" s="7">
        <v>44270</v>
      </c>
      <c r="E1604" s="6" t="s">
        <v>46</v>
      </c>
      <c r="F1604" s="6" t="s">
        <v>69</v>
      </c>
      <c r="G1604" s="6" t="s">
        <v>70</v>
      </c>
      <c r="H1604" s="6" t="s">
        <v>19</v>
      </c>
      <c r="I1604" s="8">
        <v>0.25</v>
      </c>
      <c r="J1604" s="9">
        <v>4750</v>
      </c>
      <c r="K1604" s="10">
        <f t="shared" si="12"/>
        <v>1187.5</v>
      </c>
      <c r="L1604" s="10">
        <f t="shared" si="13"/>
        <v>356.25</v>
      </c>
      <c r="M1604" s="11">
        <v>0.3</v>
      </c>
      <c r="O1604" s="16"/>
      <c r="P1604" s="17"/>
      <c r="Q1604" s="12"/>
      <c r="R1604" s="13"/>
    </row>
    <row r="1605" spans="1:18" ht="15.75" customHeight="1" x14ac:dyDescent="0.35">
      <c r="A1605" s="1"/>
      <c r="B1605" s="6" t="s">
        <v>14</v>
      </c>
      <c r="C1605" s="6">
        <v>1185732</v>
      </c>
      <c r="D1605" s="7">
        <v>44270</v>
      </c>
      <c r="E1605" s="6" t="s">
        <v>46</v>
      </c>
      <c r="F1605" s="6" t="s">
        <v>69</v>
      </c>
      <c r="G1605" s="6" t="s">
        <v>70</v>
      </c>
      <c r="H1605" s="6" t="s">
        <v>20</v>
      </c>
      <c r="I1605" s="8">
        <v>0.29999999999999993</v>
      </c>
      <c r="J1605" s="9">
        <v>3250</v>
      </c>
      <c r="K1605" s="10">
        <f t="shared" si="12"/>
        <v>974.99999999999977</v>
      </c>
      <c r="L1605" s="10">
        <f t="shared" si="13"/>
        <v>341.24999999999989</v>
      </c>
      <c r="M1605" s="11">
        <v>0.35</v>
      </c>
      <c r="O1605" s="16"/>
      <c r="P1605" s="17"/>
      <c r="Q1605" s="12"/>
      <c r="R1605" s="13"/>
    </row>
    <row r="1606" spans="1:18" ht="15.75" customHeight="1" x14ac:dyDescent="0.35">
      <c r="A1606" s="1"/>
      <c r="B1606" s="6" t="s">
        <v>14</v>
      </c>
      <c r="C1606" s="6">
        <v>1185732</v>
      </c>
      <c r="D1606" s="7">
        <v>44270</v>
      </c>
      <c r="E1606" s="6" t="s">
        <v>46</v>
      </c>
      <c r="F1606" s="6" t="s">
        <v>69</v>
      </c>
      <c r="G1606" s="6" t="s">
        <v>70</v>
      </c>
      <c r="H1606" s="6" t="s">
        <v>21</v>
      </c>
      <c r="I1606" s="8">
        <v>0.45000000000000007</v>
      </c>
      <c r="J1606" s="9">
        <v>3750</v>
      </c>
      <c r="K1606" s="10">
        <f t="shared" si="12"/>
        <v>1687.5000000000002</v>
      </c>
      <c r="L1606" s="10">
        <f t="shared" si="13"/>
        <v>675</v>
      </c>
      <c r="M1606" s="11">
        <v>0.39999999999999997</v>
      </c>
      <c r="O1606" s="16"/>
      <c r="P1606" s="17"/>
      <c r="Q1606" s="12"/>
      <c r="R1606" s="13"/>
    </row>
    <row r="1607" spans="1:18" ht="15.75" customHeight="1" x14ac:dyDescent="0.35">
      <c r="A1607" s="1"/>
      <c r="B1607" s="6" t="s">
        <v>14</v>
      </c>
      <c r="C1607" s="6">
        <v>1185732</v>
      </c>
      <c r="D1607" s="7">
        <v>44270</v>
      </c>
      <c r="E1607" s="6" t="s">
        <v>46</v>
      </c>
      <c r="F1607" s="6" t="s">
        <v>69</v>
      </c>
      <c r="G1607" s="6" t="s">
        <v>70</v>
      </c>
      <c r="H1607" s="6" t="s">
        <v>22</v>
      </c>
      <c r="I1607" s="8">
        <v>0.35</v>
      </c>
      <c r="J1607" s="9">
        <v>4750</v>
      </c>
      <c r="K1607" s="10">
        <f t="shared" si="12"/>
        <v>1662.5</v>
      </c>
      <c r="L1607" s="10">
        <f t="shared" si="13"/>
        <v>914.37500000000011</v>
      </c>
      <c r="M1607" s="11">
        <v>0.55000000000000004</v>
      </c>
      <c r="O1607" s="16"/>
      <c r="P1607" s="17"/>
      <c r="Q1607" s="12"/>
      <c r="R1607" s="13"/>
    </row>
    <row r="1608" spans="1:18" ht="15.75" customHeight="1" x14ac:dyDescent="0.35">
      <c r="A1608" s="1"/>
      <c r="B1608" s="6" t="s">
        <v>14</v>
      </c>
      <c r="C1608" s="6">
        <v>1185732</v>
      </c>
      <c r="D1608" s="7">
        <v>44302</v>
      </c>
      <c r="E1608" s="6" t="s">
        <v>46</v>
      </c>
      <c r="F1608" s="6" t="s">
        <v>69</v>
      </c>
      <c r="G1608" s="6" t="s">
        <v>70</v>
      </c>
      <c r="H1608" s="6" t="s">
        <v>17</v>
      </c>
      <c r="I1608" s="8">
        <v>0.35</v>
      </c>
      <c r="J1608" s="9">
        <v>7250</v>
      </c>
      <c r="K1608" s="10">
        <f t="shared" si="12"/>
        <v>2537.5</v>
      </c>
      <c r="L1608" s="10">
        <f t="shared" si="13"/>
        <v>1268.75</v>
      </c>
      <c r="M1608" s="11">
        <v>0.5</v>
      </c>
      <c r="O1608" s="16"/>
      <c r="P1608" s="17"/>
      <c r="Q1608" s="12"/>
      <c r="R1608" s="13"/>
    </row>
    <row r="1609" spans="1:18" ht="15.75" customHeight="1" x14ac:dyDescent="0.35">
      <c r="A1609" s="1"/>
      <c r="B1609" s="6" t="s">
        <v>14</v>
      </c>
      <c r="C1609" s="6">
        <v>1185732</v>
      </c>
      <c r="D1609" s="7">
        <v>44302</v>
      </c>
      <c r="E1609" s="6" t="s">
        <v>46</v>
      </c>
      <c r="F1609" s="6" t="s">
        <v>69</v>
      </c>
      <c r="G1609" s="6" t="s">
        <v>70</v>
      </c>
      <c r="H1609" s="6" t="s">
        <v>18</v>
      </c>
      <c r="I1609" s="8">
        <v>0.4</v>
      </c>
      <c r="J1609" s="9">
        <v>4250</v>
      </c>
      <c r="K1609" s="10">
        <f t="shared" si="12"/>
        <v>1700</v>
      </c>
      <c r="L1609" s="10">
        <f t="shared" si="13"/>
        <v>680</v>
      </c>
      <c r="M1609" s="11">
        <v>0.39999999999999997</v>
      </c>
      <c r="O1609" s="16"/>
      <c r="P1609" s="17"/>
      <c r="Q1609" s="12"/>
      <c r="R1609" s="13"/>
    </row>
    <row r="1610" spans="1:18" ht="15.75" customHeight="1" x14ac:dyDescent="0.35">
      <c r="A1610" s="1"/>
      <c r="B1610" s="6" t="s">
        <v>14</v>
      </c>
      <c r="C1610" s="6">
        <v>1185732</v>
      </c>
      <c r="D1610" s="7">
        <v>44302</v>
      </c>
      <c r="E1610" s="6" t="s">
        <v>46</v>
      </c>
      <c r="F1610" s="6" t="s">
        <v>69</v>
      </c>
      <c r="G1610" s="6" t="s">
        <v>70</v>
      </c>
      <c r="H1610" s="6" t="s">
        <v>19</v>
      </c>
      <c r="I1610" s="8">
        <v>0.30000000000000004</v>
      </c>
      <c r="J1610" s="9">
        <v>4500</v>
      </c>
      <c r="K1610" s="10">
        <f t="shared" si="12"/>
        <v>1350.0000000000002</v>
      </c>
      <c r="L1610" s="10">
        <f t="shared" si="13"/>
        <v>405.00000000000006</v>
      </c>
      <c r="M1610" s="11">
        <v>0.3</v>
      </c>
      <c r="O1610" s="16"/>
      <c r="P1610" s="17"/>
      <c r="Q1610" s="12"/>
      <c r="R1610" s="13"/>
    </row>
    <row r="1611" spans="1:18" ht="15.75" customHeight="1" x14ac:dyDescent="0.35">
      <c r="A1611" s="1"/>
      <c r="B1611" s="6" t="s">
        <v>14</v>
      </c>
      <c r="C1611" s="6">
        <v>1185732</v>
      </c>
      <c r="D1611" s="7">
        <v>44302</v>
      </c>
      <c r="E1611" s="6" t="s">
        <v>46</v>
      </c>
      <c r="F1611" s="6" t="s">
        <v>69</v>
      </c>
      <c r="G1611" s="6" t="s">
        <v>70</v>
      </c>
      <c r="H1611" s="6" t="s">
        <v>20</v>
      </c>
      <c r="I1611" s="8">
        <v>0.35</v>
      </c>
      <c r="J1611" s="9">
        <v>3750</v>
      </c>
      <c r="K1611" s="10">
        <f t="shared" si="12"/>
        <v>1312.5</v>
      </c>
      <c r="L1611" s="10">
        <f t="shared" si="13"/>
        <v>459.37499999999994</v>
      </c>
      <c r="M1611" s="11">
        <v>0.35</v>
      </c>
      <c r="O1611" s="16"/>
      <c r="P1611" s="17"/>
      <c r="Q1611" s="12"/>
      <c r="R1611" s="13"/>
    </row>
    <row r="1612" spans="1:18" ht="15.75" customHeight="1" x14ac:dyDescent="0.35">
      <c r="A1612" s="1"/>
      <c r="B1612" s="6" t="s">
        <v>14</v>
      </c>
      <c r="C1612" s="6">
        <v>1185732</v>
      </c>
      <c r="D1612" s="7">
        <v>44302</v>
      </c>
      <c r="E1612" s="6" t="s">
        <v>46</v>
      </c>
      <c r="F1612" s="6" t="s">
        <v>69</v>
      </c>
      <c r="G1612" s="6" t="s">
        <v>70</v>
      </c>
      <c r="H1612" s="6" t="s">
        <v>21</v>
      </c>
      <c r="I1612" s="8">
        <v>0.5</v>
      </c>
      <c r="J1612" s="9">
        <v>4000</v>
      </c>
      <c r="K1612" s="10">
        <f t="shared" si="12"/>
        <v>2000</v>
      </c>
      <c r="L1612" s="10">
        <f t="shared" si="13"/>
        <v>799.99999999999989</v>
      </c>
      <c r="M1612" s="11">
        <v>0.39999999999999997</v>
      </c>
      <c r="O1612" s="16"/>
      <c r="P1612" s="17"/>
      <c r="Q1612" s="12"/>
      <c r="R1612" s="13"/>
    </row>
    <row r="1613" spans="1:18" ht="15.75" customHeight="1" x14ac:dyDescent="0.35">
      <c r="A1613" s="1"/>
      <c r="B1613" s="6" t="s">
        <v>14</v>
      </c>
      <c r="C1613" s="6">
        <v>1185732</v>
      </c>
      <c r="D1613" s="7">
        <v>44302</v>
      </c>
      <c r="E1613" s="6" t="s">
        <v>46</v>
      </c>
      <c r="F1613" s="6" t="s">
        <v>69</v>
      </c>
      <c r="G1613" s="6" t="s">
        <v>70</v>
      </c>
      <c r="H1613" s="6" t="s">
        <v>22</v>
      </c>
      <c r="I1613" s="8">
        <v>0.4</v>
      </c>
      <c r="J1613" s="9">
        <v>5250</v>
      </c>
      <c r="K1613" s="10">
        <f t="shared" si="12"/>
        <v>2100</v>
      </c>
      <c r="L1613" s="10">
        <f t="shared" si="13"/>
        <v>1155</v>
      </c>
      <c r="M1613" s="11">
        <v>0.55000000000000004</v>
      </c>
      <c r="O1613" s="16"/>
      <c r="P1613" s="17"/>
      <c r="Q1613" s="12"/>
      <c r="R1613" s="13"/>
    </row>
    <row r="1614" spans="1:18" ht="15.75" customHeight="1" x14ac:dyDescent="0.35">
      <c r="A1614" s="1"/>
      <c r="B1614" s="6" t="s">
        <v>14</v>
      </c>
      <c r="C1614" s="6">
        <v>1185732</v>
      </c>
      <c r="D1614" s="7">
        <v>44331</v>
      </c>
      <c r="E1614" s="6" t="s">
        <v>46</v>
      </c>
      <c r="F1614" s="6" t="s">
        <v>69</v>
      </c>
      <c r="G1614" s="6" t="s">
        <v>70</v>
      </c>
      <c r="H1614" s="6" t="s">
        <v>17</v>
      </c>
      <c r="I1614" s="8">
        <v>0.5</v>
      </c>
      <c r="J1614" s="9">
        <v>7950</v>
      </c>
      <c r="K1614" s="10">
        <f t="shared" si="12"/>
        <v>3975</v>
      </c>
      <c r="L1614" s="10">
        <f t="shared" si="13"/>
        <v>1987.5</v>
      </c>
      <c r="M1614" s="11">
        <v>0.5</v>
      </c>
      <c r="O1614" s="16"/>
      <c r="P1614" s="17"/>
      <c r="Q1614" s="12"/>
      <c r="R1614" s="13"/>
    </row>
    <row r="1615" spans="1:18" ht="15.75" customHeight="1" x14ac:dyDescent="0.35">
      <c r="A1615" s="1"/>
      <c r="B1615" s="6" t="s">
        <v>14</v>
      </c>
      <c r="C1615" s="6">
        <v>1185732</v>
      </c>
      <c r="D1615" s="7">
        <v>44331</v>
      </c>
      <c r="E1615" s="6" t="s">
        <v>46</v>
      </c>
      <c r="F1615" s="6" t="s">
        <v>69</v>
      </c>
      <c r="G1615" s="6" t="s">
        <v>70</v>
      </c>
      <c r="H1615" s="6" t="s">
        <v>18</v>
      </c>
      <c r="I1615" s="8">
        <v>0.5</v>
      </c>
      <c r="J1615" s="9">
        <v>5000</v>
      </c>
      <c r="K1615" s="10">
        <f t="shared" si="12"/>
        <v>2500</v>
      </c>
      <c r="L1615" s="10">
        <f t="shared" si="13"/>
        <v>999.99999999999989</v>
      </c>
      <c r="M1615" s="11">
        <v>0.39999999999999997</v>
      </c>
      <c r="O1615" s="16"/>
      <c r="P1615" s="17"/>
      <c r="Q1615" s="12"/>
      <c r="R1615" s="13"/>
    </row>
    <row r="1616" spans="1:18" ht="15.75" customHeight="1" x14ac:dyDescent="0.35">
      <c r="A1616" s="1"/>
      <c r="B1616" s="6" t="s">
        <v>14</v>
      </c>
      <c r="C1616" s="6">
        <v>1185732</v>
      </c>
      <c r="D1616" s="7">
        <v>44331</v>
      </c>
      <c r="E1616" s="6" t="s">
        <v>46</v>
      </c>
      <c r="F1616" s="6" t="s">
        <v>69</v>
      </c>
      <c r="G1616" s="6" t="s">
        <v>70</v>
      </c>
      <c r="H1616" s="6" t="s">
        <v>19</v>
      </c>
      <c r="I1616" s="8">
        <v>0.45</v>
      </c>
      <c r="J1616" s="9">
        <v>4750</v>
      </c>
      <c r="K1616" s="10">
        <f t="shared" si="12"/>
        <v>2137.5</v>
      </c>
      <c r="L1616" s="10">
        <f t="shared" si="13"/>
        <v>641.25</v>
      </c>
      <c r="M1616" s="11">
        <v>0.3</v>
      </c>
      <c r="O1616" s="16"/>
      <c r="P1616" s="17"/>
      <c r="Q1616" s="12"/>
      <c r="R1616" s="13"/>
    </row>
    <row r="1617" spans="1:18" ht="15.75" customHeight="1" x14ac:dyDescent="0.35">
      <c r="A1617" s="1"/>
      <c r="B1617" s="6" t="s">
        <v>14</v>
      </c>
      <c r="C1617" s="6">
        <v>1185732</v>
      </c>
      <c r="D1617" s="7">
        <v>44331</v>
      </c>
      <c r="E1617" s="6" t="s">
        <v>46</v>
      </c>
      <c r="F1617" s="6" t="s">
        <v>69</v>
      </c>
      <c r="G1617" s="6" t="s">
        <v>70</v>
      </c>
      <c r="H1617" s="6" t="s">
        <v>20</v>
      </c>
      <c r="I1617" s="8">
        <v>0.45</v>
      </c>
      <c r="J1617" s="9">
        <v>4500</v>
      </c>
      <c r="K1617" s="10">
        <f t="shared" si="12"/>
        <v>2025</v>
      </c>
      <c r="L1617" s="10">
        <f t="shared" si="13"/>
        <v>708.75</v>
      </c>
      <c r="M1617" s="11">
        <v>0.35</v>
      </c>
      <c r="O1617" s="16"/>
      <c r="P1617" s="17"/>
      <c r="Q1617" s="12"/>
      <c r="R1617" s="13"/>
    </row>
    <row r="1618" spans="1:18" ht="15.75" customHeight="1" x14ac:dyDescent="0.35">
      <c r="A1618" s="1"/>
      <c r="B1618" s="6" t="s">
        <v>14</v>
      </c>
      <c r="C1618" s="6">
        <v>1185732</v>
      </c>
      <c r="D1618" s="7">
        <v>44331</v>
      </c>
      <c r="E1618" s="6" t="s">
        <v>46</v>
      </c>
      <c r="F1618" s="6" t="s">
        <v>69</v>
      </c>
      <c r="G1618" s="6" t="s">
        <v>70</v>
      </c>
      <c r="H1618" s="6" t="s">
        <v>21</v>
      </c>
      <c r="I1618" s="8">
        <v>0.54999999999999993</v>
      </c>
      <c r="J1618" s="9">
        <v>4750</v>
      </c>
      <c r="K1618" s="10">
        <f t="shared" si="12"/>
        <v>2612.4999999999995</v>
      </c>
      <c r="L1618" s="10">
        <f t="shared" si="13"/>
        <v>1044.9999999999998</v>
      </c>
      <c r="M1618" s="11">
        <v>0.39999999999999997</v>
      </c>
      <c r="O1618" s="16"/>
      <c r="P1618" s="17"/>
      <c r="Q1618" s="12"/>
      <c r="R1618" s="13"/>
    </row>
    <row r="1619" spans="1:18" ht="15.75" customHeight="1" x14ac:dyDescent="0.35">
      <c r="A1619" s="1"/>
      <c r="B1619" s="6" t="s">
        <v>14</v>
      </c>
      <c r="C1619" s="6">
        <v>1185732</v>
      </c>
      <c r="D1619" s="7">
        <v>44331</v>
      </c>
      <c r="E1619" s="6" t="s">
        <v>46</v>
      </c>
      <c r="F1619" s="6" t="s">
        <v>69</v>
      </c>
      <c r="G1619" s="6" t="s">
        <v>70</v>
      </c>
      <c r="H1619" s="6" t="s">
        <v>22</v>
      </c>
      <c r="I1619" s="8">
        <v>0.6</v>
      </c>
      <c r="J1619" s="9">
        <v>5750</v>
      </c>
      <c r="K1619" s="10">
        <f t="shared" si="12"/>
        <v>3450</v>
      </c>
      <c r="L1619" s="10">
        <f t="shared" si="13"/>
        <v>1897.5000000000002</v>
      </c>
      <c r="M1619" s="11">
        <v>0.55000000000000004</v>
      </c>
      <c r="O1619" s="16"/>
      <c r="P1619" s="17"/>
      <c r="Q1619" s="12"/>
      <c r="R1619" s="13"/>
    </row>
    <row r="1620" spans="1:18" ht="15.75" customHeight="1" x14ac:dyDescent="0.35">
      <c r="A1620" s="1"/>
      <c r="B1620" s="6" t="s">
        <v>14</v>
      </c>
      <c r="C1620" s="6">
        <v>1185732</v>
      </c>
      <c r="D1620" s="7">
        <v>44364</v>
      </c>
      <c r="E1620" s="6" t="s">
        <v>46</v>
      </c>
      <c r="F1620" s="6" t="s">
        <v>69</v>
      </c>
      <c r="G1620" s="6" t="s">
        <v>70</v>
      </c>
      <c r="H1620" s="6" t="s">
        <v>17</v>
      </c>
      <c r="I1620" s="8">
        <v>0.54999999999999993</v>
      </c>
      <c r="J1620" s="9">
        <v>8250</v>
      </c>
      <c r="K1620" s="10">
        <f t="shared" si="12"/>
        <v>4537.4999999999991</v>
      </c>
      <c r="L1620" s="10">
        <f t="shared" si="13"/>
        <v>2268.7499999999995</v>
      </c>
      <c r="M1620" s="11">
        <v>0.5</v>
      </c>
      <c r="O1620" s="16"/>
      <c r="P1620" s="17"/>
      <c r="Q1620" s="12"/>
      <c r="R1620" s="13"/>
    </row>
    <row r="1621" spans="1:18" ht="15.75" customHeight="1" x14ac:dyDescent="0.35">
      <c r="A1621" s="1"/>
      <c r="B1621" s="6" t="s">
        <v>14</v>
      </c>
      <c r="C1621" s="6">
        <v>1185732</v>
      </c>
      <c r="D1621" s="7">
        <v>44364</v>
      </c>
      <c r="E1621" s="6" t="s">
        <v>46</v>
      </c>
      <c r="F1621" s="6" t="s">
        <v>69</v>
      </c>
      <c r="G1621" s="6" t="s">
        <v>70</v>
      </c>
      <c r="H1621" s="6" t="s">
        <v>18</v>
      </c>
      <c r="I1621" s="8">
        <v>0.5</v>
      </c>
      <c r="J1621" s="9">
        <v>5750</v>
      </c>
      <c r="K1621" s="10">
        <f t="shared" si="12"/>
        <v>2875</v>
      </c>
      <c r="L1621" s="10">
        <f t="shared" si="13"/>
        <v>1150</v>
      </c>
      <c r="M1621" s="11">
        <v>0.39999999999999997</v>
      </c>
      <c r="O1621" s="16"/>
      <c r="P1621" s="17"/>
      <c r="Q1621" s="12"/>
      <c r="R1621" s="13"/>
    </row>
    <row r="1622" spans="1:18" ht="15.75" customHeight="1" x14ac:dyDescent="0.35">
      <c r="A1622" s="1"/>
      <c r="B1622" s="6" t="s">
        <v>14</v>
      </c>
      <c r="C1622" s="6">
        <v>1185732</v>
      </c>
      <c r="D1622" s="7">
        <v>44364</v>
      </c>
      <c r="E1622" s="6" t="s">
        <v>46</v>
      </c>
      <c r="F1622" s="6" t="s">
        <v>69</v>
      </c>
      <c r="G1622" s="6" t="s">
        <v>70</v>
      </c>
      <c r="H1622" s="6" t="s">
        <v>19</v>
      </c>
      <c r="I1622" s="8">
        <v>0.45</v>
      </c>
      <c r="J1622" s="9">
        <v>5500</v>
      </c>
      <c r="K1622" s="10">
        <f t="shared" si="12"/>
        <v>2475</v>
      </c>
      <c r="L1622" s="10">
        <f t="shared" si="13"/>
        <v>742.5</v>
      </c>
      <c r="M1622" s="11">
        <v>0.3</v>
      </c>
      <c r="O1622" s="16"/>
      <c r="P1622" s="17"/>
      <c r="Q1622" s="12"/>
      <c r="R1622" s="13"/>
    </row>
    <row r="1623" spans="1:18" ht="15.75" customHeight="1" x14ac:dyDescent="0.35">
      <c r="A1623" s="1"/>
      <c r="B1623" s="6" t="s">
        <v>14</v>
      </c>
      <c r="C1623" s="6">
        <v>1185732</v>
      </c>
      <c r="D1623" s="7">
        <v>44364</v>
      </c>
      <c r="E1623" s="6" t="s">
        <v>46</v>
      </c>
      <c r="F1623" s="6" t="s">
        <v>69</v>
      </c>
      <c r="G1623" s="6" t="s">
        <v>70</v>
      </c>
      <c r="H1623" s="6" t="s">
        <v>20</v>
      </c>
      <c r="I1623" s="8">
        <v>0.45</v>
      </c>
      <c r="J1623" s="9">
        <v>5250</v>
      </c>
      <c r="K1623" s="10">
        <f t="shared" si="12"/>
        <v>2362.5</v>
      </c>
      <c r="L1623" s="10">
        <f t="shared" si="13"/>
        <v>826.875</v>
      </c>
      <c r="M1623" s="11">
        <v>0.35</v>
      </c>
      <c r="O1623" s="16"/>
      <c r="P1623" s="17"/>
      <c r="Q1623" s="12"/>
      <c r="R1623" s="13"/>
    </row>
    <row r="1624" spans="1:18" ht="15.75" customHeight="1" x14ac:dyDescent="0.35">
      <c r="A1624" s="1"/>
      <c r="B1624" s="6" t="s">
        <v>14</v>
      </c>
      <c r="C1624" s="6">
        <v>1185732</v>
      </c>
      <c r="D1624" s="7">
        <v>44364</v>
      </c>
      <c r="E1624" s="6" t="s">
        <v>46</v>
      </c>
      <c r="F1624" s="6" t="s">
        <v>69</v>
      </c>
      <c r="G1624" s="6" t="s">
        <v>70</v>
      </c>
      <c r="H1624" s="6" t="s">
        <v>21</v>
      </c>
      <c r="I1624" s="8">
        <v>0.6</v>
      </c>
      <c r="J1624" s="9">
        <v>5250</v>
      </c>
      <c r="K1624" s="10">
        <f t="shared" si="12"/>
        <v>3150</v>
      </c>
      <c r="L1624" s="10">
        <f t="shared" si="13"/>
        <v>1260</v>
      </c>
      <c r="M1624" s="11">
        <v>0.39999999999999997</v>
      </c>
      <c r="O1624" s="16"/>
      <c r="P1624" s="17"/>
      <c r="Q1624" s="12"/>
      <c r="R1624" s="13"/>
    </row>
    <row r="1625" spans="1:18" ht="15.75" customHeight="1" x14ac:dyDescent="0.35">
      <c r="A1625" s="1"/>
      <c r="B1625" s="6" t="s">
        <v>14</v>
      </c>
      <c r="C1625" s="6">
        <v>1185732</v>
      </c>
      <c r="D1625" s="7">
        <v>44364</v>
      </c>
      <c r="E1625" s="6" t="s">
        <v>46</v>
      </c>
      <c r="F1625" s="6" t="s">
        <v>69</v>
      </c>
      <c r="G1625" s="6" t="s">
        <v>70</v>
      </c>
      <c r="H1625" s="6" t="s">
        <v>22</v>
      </c>
      <c r="I1625" s="8">
        <v>0.65</v>
      </c>
      <c r="J1625" s="9">
        <v>6750</v>
      </c>
      <c r="K1625" s="10">
        <f t="shared" si="12"/>
        <v>4387.5</v>
      </c>
      <c r="L1625" s="10">
        <f t="shared" si="13"/>
        <v>2413.125</v>
      </c>
      <c r="M1625" s="11">
        <v>0.55000000000000004</v>
      </c>
      <c r="O1625" s="16"/>
      <c r="P1625" s="17"/>
      <c r="Q1625" s="12"/>
      <c r="R1625" s="13"/>
    </row>
    <row r="1626" spans="1:18" ht="15.75" customHeight="1" x14ac:dyDescent="0.35">
      <c r="A1626" s="1"/>
      <c r="B1626" s="6" t="s">
        <v>14</v>
      </c>
      <c r="C1626" s="6">
        <v>1185732</v>
      </c>
      <c r="D1626" s="7">
        <v>44392</v>
      </c>
      <c r="E1626" s="6" t="s">
        <v>46</v>
      </c>
      <c r="F1626" s="6" t="s">
        <v>69</v>
      </c>
      <c r="G1626" s="6" t="s">
        <v>70</v>
      </c>
      <c r="H1626" s="6" t="s">
        <v>17</v>
      </c>
      <c r="I1626" s="8">
        <v>0.6</v>
      </c>
      <c r="J1626" s="9">
        <v>9000</v>
      </c>
      <c r="K1626" s="10">
        <f t="shared" si="12"/>
        <v>5400</v>
      </c>
      <c r="L1626" s="10">
        <f t="shared" si="13"/>
        <v>2700</v>
      </c>
      <c r="M1626" s="11">
        <v>0.5</v>
      </c>
      <c r="O1626" s="16"/>
      <c r="P1626" s="17"/>
      <c r="Q1626" s="12"/>
      <c r="R1626" s="13"/>
    </row>
    <row r="1627" spans="1:18" ht="15.75" customHeight="1" x14ac:dyDescent="0.35">
      <c r="A1627" s="1"/>
      <c r="B1627" s="6" t="s">
        <v>14</v>
      </c>
      <c r="C1627" s="6">
        <v>1185732</v>
      </c>
      <c r="D1627" s="7">
        <v>44392</v>
      </c>
      <c r="E1627" s="6" t="s">
        <v>46</v>
      </c>
      <c r="F1627" s="6" t="s">
        <v>69</v>
      </c>
      <c r="G1627" s="6" t="s">
        <v>70</v>
      </c>
      <c r="H1627" s="6" t="s">
        <v>18</v>
      </c>
      <c r="I1627" s="8">
        <v>0.55000000000000004</v>
      </c>
      <c r="J1627" s="9">
        <v>6500</v>
      </c>
      <c r="K1627" s="10">
        <f t="shared" si="12"/>
        <v>3575.0000000000005</v>
      </c>
      <c r="L1627" s="10">
        <f t="shared" si="13"/>
        <v>1430</v>
      </c>
      <c r="M1627" s="11">
        <v>0.39999999999999997</v>
      </c>
      <c r="O1627" s="16"/>
      <c r="P1627" s="17"/>
      <c r="Q1627" s="12"/>
      <c r="R1627" s="13"/>
    </row>
    <row r="1628" spans="1:18" ht="15.75" customHeight="1" x14ac:dyDescent="0.35">
      <c r="A1628" s="1"/>
      <c r="B1628" s="6" t="s">
        <v>14</v>
      </c>
      <c r="C1628" s="6">
        <v>1185732</v>
      </c>
      <c r="D1628" s="7">
        <v>44392</v>
      </c>
      <c r="E1628" s="6" t="s">
        <v>46</v>
      </c>
      <c r="F1628" s="6" t="s">
        <v>69</v>
      </c>
      <c r="G1628" s="6" t="s">
        <v>70</v>
      </c>
      <c r="H1628" s="6" t="s">
        <v>19</v>
      </c>
      <c r="I1628" s="8">
        <v>0.5</v>
      </c>
      <c r="J1628" s="9">
        <v>5750</v>
      </c>
      <c r="K1628" s="10">
        <f t="shared" si="12"/>
        <v>2875</v>
      </c>
      <c r="L1628" s="10">
        <f t="shared" si="13"/>
        <v>862.5</v>
      </c>
      <c r="M1628" s="11">
        <v>0.3</v>
      </c>
      <c r="O1628" s="16"/>
      <c r="P1628" s="17"/>
      <c r="Q1628" s="12"/>
      <c r="R1628" s="13"/>
    </row>
    <row r="1629" spans="1:18" ht="15.75" customHeight="1" x14ac:dyDescent="0.35">
      <c r="A1629" s="1"/>
      <c r="B1629" s="6" t="s">
        <v>14</v>
      </c>
      <c r="C1629" s="6">
        <v>1185732</v>
      </c>
      <c r="D1629" s="7">
        <v>44392</v>
      </c>
      <c r="E1629" s="6" t="s">
        <v>46</v>
      </c>
      <c r="F1629" s="6" t="s">
        <v>69</v>
      </c>
      <c r="G1629" s="6" t="s">
        <v>70</v>
      </c>
      <c r="H1629" s="6" t="s">
        <v>20</v>
      </c>
      <c r="I1629" s="8">
        <v>0.5</v>
      </c>
      <c r="J1629" s="9">
        <v>5250</v>
      </c>
      <c r="K1629" s="10">
        <f t="shared" si="12"/>
        <v>2625</v>
      </c>
      <c r="L1629" s="10">
        <f t="shared" si="13"/>
        <v>918.74999999999989</v>
      </c>
      <c r="M1629" s="11">
        <v>0.35</v>
      </c>
      <c r="O1629" s="16"/>
      <c r="P1629" s="17"/>
      <c r="Q1629" s="12"/>
      <c r="R1629" s="13"/>
    </row>
    <row r="1630" spans="1:18" ht="15.75" customHeight="1" x14ac:dyDescent="0.35">
      <c r="A1630" s="1"/>
      <c r="B1630" s="6" t="s">
        <v>14</v>
      </c>
      <c r="C1630" s="6">
        <v>1185732</v>
      </c>
      <c r="D1630" s="7">
        <v>44392</v>
      </c>
      <c r="E1630" s="6" t="s">
        <v>46</v>
      </c>
      <c r="F1630" s="6" t="s">
        <v>69</v>
      </c>
      <c r="G1630" s="6" t="s">
        <v>70</v>
      </c>
      <c r="H1630" s="6" t="s">
        <v>21</v>
      </c>
      <c r="I1630" s="8">
        <v>0.6</v>
      </c>
      <c r="J1630" s="9">
        <v>5500</v>
      </c>
      <c r="K1630" s="10">
        <f t="shared" si="12"/>
        <v>3300</v>
      </c>
      <c r="L1630" s="10">
        <f t="shared" si="13"/>
        <v>1320</v>
      </c>
      <c r="M1630" s="11">
        <v>0.39999999999999997</v>
      </c>
      <c r="O1630" s="16"/>
      <c r="P1630" s="17"/>
      <c r="Q1630" s="12"/>
      <c r="R1630" s="13"/>
    </row>
    <row r="1631" spans="1:18" ht="15.75" customHeight="1" x14ac:dyDescent="0.35">
      <c r="A1631" s="1"/>
      <c r="B1631" s="6" t="s">
        <v>14</v>
      </c>
      <c r="C1631" s="6">
        <v>1185732</v>
      </c>
      <c r="D1631" s="7">
        <v>44392</v>
      </c>
      <c r="E1631" s="6" t="s">
        <v>46</v>
      </c>
      <c r="F1631" s="6" t="s">
        <v>69</v>
      </c>
      <c r="G1631" s="6" t="s">
        <v>70</v>
      </c>
      <c r="H1631" s="6" t="s">
        <v>22</v>
      </c>
      <c r="I1631" s="8">
        <v>0.65</v>
      </c>
      <c r="J1631" s="9">
        <v>7250</v>
      </c>
      <c r="K1631" s="10">
        <f t="shared" si="12"/>
        <v>4712.5</v>
      </c>
      <c r="L1631" s="10">
        <f t="shared" si="13"/>
        <v>2591.875</v>
      </c>
      <c r="M1631" s="11">
        <v>0.55000000000000004</v>
      </c>
      <c r="O1631" s="16"/>
      <c r="P1631" s="17"/>
      <c r="Q1631" s="12"/>
      <c r="R1631" s="13"/>
    </row>
    <row r="1632" spans="1:18" ht="15.75" customHeight="1" x14ac:dyDescent="0.35">
      <c r="A1632" s="1"/>
      <c r="B1632" s="6" t="s">
        <v>14</v>
      </c>
      <c r="C1632" s="6">
        <v>1185732</v>
      </c>
      <c r="D1632" s="7">
        <v>44424</v>
      </c>
      <c r="E1632" s="6" t="s">
        <v>46</v>
      </c>
      <c r="F1632" s="6" t="s">
        <v>69</v>
      </c>
      <c r="G1632" s="6" t="s">
        <v>70</v>
      </c>
      <c r="H1632" s="6" t="s">
        <v>17</v>
      </c>
      <c r="I1632" s="8">
        <v>0.6</v>
      </c>
      <c r="J1632" s="9">
        <v>8750</v>
      </c>
      <c r="K1632" s="10">
        <f t="shared" si="12"/>
        <v>5250</v>
      </c>
      <c r="L1632" s="10">
        <f t="shared" si="13"/>
        <v>2625</v>
      </c>
      <c r="M1632" s="11">
        <v>0.5</v>
      </c>
      <c r="O1632" s="16"/>
      <c r="P1632" s="17"/>
      <c r="Q1632" s="12"/>
      <c r="R1632" s="13"/>
    </row>
    <row r="1633" spans="1:18" ht="15.75" customHeight="1" x14ac:dyDescent="0.35">
      <c r="A1633" s="1"/>
      <c r="B1633" s="6" t="s">
        <v>14</v>
      </c>
      <c r="C1633" s="6">
        <v>1185732</v>
      </c>
      <c r="D1633" s="7">
        <v>44424</v>
      </c>
      <c r="E1633" s="6" t="s">
        <v>46</v>
      </c>
      <c r="F1633" s="6" t="s">
        <v>69</v>
      </c>
      <c r="G1633" s="6" t="s">
        <v>70</v>
      </c>
      <c r="H1633" s="6" t="s">
        <v>18</v>
      </c>
      <c r="I1633" s="8">
        <v>0.55000000000000004</v>
      </c>
      <c r="J1633" s="9">
        <v>6500</v>
      </c>
      <c r="K1633" s="10">
        <f t="shared" si="12"/>
        <v>3575.0000000000005</v>
      </c>
      <c r="L1633" s="10">
        <f t="shared" si="13"/>
        <v>1430</v>
      </c>
      <c r="M1633" s="11">
        <v>0.39999999999999997</v>
      </c>
      <c r="O1633" s="16"/>
      <c r="P1633" s="17"/>
      <c r="Q1633" s="12"/>
      <c r="R1633" s="13"/>
    </row>
    <row r="1634" spans="1:18" ht="15.75" customHeight="1" x14ac:dyDescent="0.35">
      <c r="A1634" s="1"/>
      <c r="B1634" s="6" t="s">
        <v>14</v>
      </c>
      <c r="C1634" s="6">
        <v>1185732</v>
      </c>
      <c r="D1634" s="7">
        <v>44424</v>
      </c>
      <c r="E1634" s="6" t="s">
        <v>46</v>
      </c>
      <c r="F1634" s="6" t="s">
        <v>69</v>
      </c>
      <c r="G1634" s="6" t="s">
        <v>70</v>
      </c>
      <c r="H1634" s="6" t="s">
        <v>19</v>
      </c>
      <c r="I1634" s="8">
        <v>0.45000000000000007</v>
      </c>
      <c r="J1634" s="9">
        <v>5750</v>
      </c>
      <c r="K1634" s="10">
        <f t="shared" si="12"/>
        <v>2587.5000000000005</v>
      </c>
      <c r="L1634" s="10">
        <f t="shared" si="13"/>
        <v>776.25000000000011</v>
      </c>
      <c r="M1634" s="11">
        <v>0.3</v>
      </c>
      <c r="O1634" s="16"/>
      <c r="P1634" s="17"/>
      <c r="Q1634" s="12"/>
      <c r="R1634" s="13"/>
    </row>
    <row r="1635" spans="1:18" ht="15.75" customHeight="1" x14ac:dyDescent="0.35">
      <c r="A1635" s="1"/>
      <c r="B1635" s="6" t="s">
        <v>14</v>
      </c>
      <c r="C1635" s="6">
        <v>1185732</v>
      </c>
      <c r="D1635" s="7">
        <v>44424</v>
      </c>
      <c r="E1635" s="6" t="s">
        <v>46</v>
      </c>
      <c r="F1635" s="6" t="s">
        <v>69</v>
      </c>
      <c r="G1635" s="6" t="s">
        <v>70</v>
      </c>
      <c r="H1635" s="6" t="s">
        <v>20</v>
      </c>
      <c r="I1635" s="8">
        <v>0.35</v>
      </c>
      <c r="J1635" s="9">
        <v>5250</v>
      </c>
      <c r="K1635" s="10">
        <f t="shared" si="12"/>
        <v>1837.4999999999998</v>
      </c>
      <c r="L1635" s="10">
        <f t="shared" si="13"/>
        <v>643.12499999999989</v>
      </c>
      <c r="M1635" s="11">
        <v>0.35</v>
      </c>
      <c r="O1635" s="16"/>
      <c r="P1635" s="17"/>
      <c r="Q1635" s="12"/>
      <c r="R1635" s="13"/>
    </row>
    <row r="1636" spans="1:18" ht="15.75" customHeight="1" x14ac:dyDescent="0.35">
      <c r="A1636" s="1"/>
      <c r="B1636" s="6" t="s">
        <v>14</v>
      </c>
      <c r="C1636" s="6">
        <v>1185732</v>
      </c>
      <c r="D1636" s="7">
        <v>44424</v>
      </c>
      <c r="E1636" s="6" t="s">
        <v>46</v>
      </c>
      <c r="F1636" s="6" t="s">
        <v>69</v>
      </c>
      <c r="G1636" s="6" t="s">
        <v>70</v>
      </c>
      <c r="H1636" s="6" t="s">
        <v>21</v>
      </c>
      <c r="I1636" s="8">
        <v>0.45000000000000007</v>
      </c>
      <c r="J1636" s="9">
        <v>5000</v>
      </c>
      <c r="K1636" s="10">
        <f t="shared" si="12"/>
        <v>2250.0000000000005</v>
      </c>
      <c r="L1636" s="10">
        <f t="shared" si="13"/>
        <v>900.00000000000011</v>
      </c>
      <c r="M1636" s="11">
        <v>0.39999999999999997</v>
      </c>
      <c r="O1636" s="16"/>
      <c r="P1636" s="17"/>
      <c r="Q1636" s="12"/>
      <c r="R1636" s="13"/>
    </row>
    <row r="1637" spans="1:18" ht="15.75" customHeight="1" x14ac:dyDescent="0.35">
      <c r="A1637" s="1"/>
      <c r="B1637" s="6" t="s">
        <v>14</v>
      </c>
      <c r="C1637" s="6">
        <v>1185732</v>
      </c>
      <c r="D1637" s="7">
        <v>44424</v>
      </c>
      <c r="E1637" s="6" t="s">
        <v>46</v>
      </c>
      <c r="F1637" s="6" t="s">
        <v>69</v>
      </c>
      <c r="G1637" s="6" t="s">
        <v>70</v>
      </c>
      <c r="H1637" s="6" t="s">
        <v>22</v>
      </c>
      <c r="I1637" s="8">
        <v>0.50000000000000011</v>
      </c>
      <c r="J1637" s="9">
        <v>6750</v>
      </c>
      <c r="K1637" s="10">
        <f t="shared" si="12"/>
        <v>3375.0000000000009</v>
      </c>
      <c r="L1637" s="10">
        <f t="shared" si="13"/>
        <v>1856.2500000000007</v>
      </c>
      <c r="M1637" s="11">
        <v>0.55000000000000004</v>
      </c>
      <c r="O1637" s="16"/>
      <c r="P1637" s="17"/>
      <c r="Q1637" s="12"/>
      <c r="R1637" s="13"/>
    </row>
    <row r="1638" spans="1:18" ht="15.75" customHeight="1" x14ac:dyDescent="0.35">
      <c r="A1638" s="1"/>
      <c r="B1638" s="6" t="s">
        <v>14</v>
      </c>
      <c r="C1638" s="6">
        <v>1185732</v>
      </c>
      <c r="D1638" s="7">
        <v>44454</v>
      </c>
      <c r="E1638" s="6" t="s">
        <v>46</v>
      </c>
      <c r="F1638" s="6" t="s">
        <v>69</v>
      </c>
      <c r="G1638" s="6" t="s">
        <v>70</v>
      </c>
      <c r="H1638" s="6" t="s">
        <v>17</v>
      </c>
      <c r="I1638" s="8">
        <v>0.45000000000000007</v>
      </c>
      <c r="J1638" s="9">
        <v>8000</v>
      </c>
      <c r="K1638" s="10">
        <f t="shared" si="12"/>
        <v>3600.0000000000005</v>
      </c>
      <c r="L1638" s="10">
        <f t="shared" si="13"/>
        <v>1800.0000000000002</v>
      </c>
      <c r="M1638" s="11">
        <v>0.5</v>
      </c>
      <c r="O1638" s="16"/>
      <c r="P1638" s="17"/>
      <c r="Q1638" s="12"/>
      <c r="R1638" s="13"/>
    </row>
    <row r="1639" spans="1:18" ht="15.75" customHeight="1" x14ac:dyDescent="0.35">
      <c r="A1639" s="1"/>
      <c r="B1639" s="6" t="s">
        <v>14</v>
      </c>
      <c r="C1639" s="6">
        <v>1185732</v>
      </c>
      <c r="D1639" s="7">
        <v>44454</v>
      </c>
      <c r="E1639" s="6" t="s">
        <v>46</v>
      </c>
      <c r="F1639" s="6" t="s">
        <v>69</v>
      </c>
      <c r="G1639" s="6" t="s">
        <v>70</v>
      </c>
      <c r="H1639" s="6" t="s">
        <v>18</v>
      </c>
      <c r="I1639" s="8">
        <v>0.40000000000000013</v>
      </c>
      <c r="J1639" s="9">
        <v>6000</v>
      </c>
      <c r="K1639" s="10">
        <f t="shared" si="12"/>
        <v>2400.0000000000009</v>
      </c>
      <c r="L1639" s="10">
        <f t="shared" si="13"/>
        <v>960.00000000000023</v>
      </c>
      <c r="M1639" s="11">
        <v>0.39999999999999997</v>
      </c>
      <c r="O1639" s="16"/>
      <c r="P1639" s="17"/>
      <c r="Q1639" s="12"/>
      <c r="R1639" s="13"/>
    </row>
    <row r="1640" spans="1:18" ht="15.75" customHeight="1" x14ac:dyDescent="0.35">
      <c r="A1640" s="1"/>
      <c r="B1640" s="6" t="s">
        <v>14</v>
      </c>
      <c r="C1640" s="6">
        <v>1185732</v>
      </c>
      <c r="D1640" s="7">
        <v>44454</v>
      </c>
      <c r="E1640" s="6" t="s">
        <v>46</v>
      </c>
      <c r="F1640" s="6" t="s">
        <v>69</v>
      </c>
      <c r="G1640" s="6" t="s">
        <v>70</v>
      </c>
      <c r="H1640" s="6" t="s">
        <v>19</v>
      </c>
      <c r="I1640" s="8">
        <v>0.35</v>
      </c>
      <c r="J1640" s="9">
        <v>5000</v>
      </c>
      <c r="K1640" s="10">
        <f t="shared" si="12"/>
        <v>1750</v>
      </c>
      <c r="L1640" s="10">
        <f t="shared" si="13"/>
        <v>525</v>
      </c>
      <c r="M1640" s="11">
        <v>0.3</v>
      </c>
      <c r="O1640" s="16"/>
      <c r="P1640" s="17"/>
      <c r="Q1640" s="12"/>
      <c r="R1640" s="13"/>
    </row>
    <row r="1641" spans="1:18" ht="15.75" customHeight="1" x14ac:dyDescent="0.35">
      <c r="A1641" s="1"/>
      <c r="B1641" s="6" t="s">
        <v>14</v>
      </c>
      <c r="C1641" s="6">
        <v>1185732</v>
      </c>
      <c r="D1641" s="7">
        <v>44454</v>
      </c>
      <c r="E1641" s="6" t="s">
        <v>46</v>
      </c>
      <c r="F1641" s="6" t="s">
        <v>69</v>
      </c>
      <c r="G1641" s="6" t="s">
        <v>70</v>
      </c>
      <c r="H1641" s="6" t="s">
        <v>20</v>
      </c>
      <c r="I1641" s="8">
        <v>0.35</v>
      </c>
      <c r="J1641" s="9">
        <v>4750</v>
      </c>
      <c r="K1641" s="10">
        <f t="shared" si="12"/>
        <v>1662.5</v>
      </c>
      <c r="L1641" s="10">
        <f t="shared" si="13"/>
        <v>581.875</v>
      </c>
      <c r="M1641" s="11">
        <v>0.35</v>
      </c>
      <c r="O1641" s="16"/>
      <c r="P1641" s="17"/>
      <c r="Q1641" s="12"/>
      <c r="R1641" s="13"/>
    </row>
    <row r="1642" spans="1:18" ht="15.75" customHeight="1" x14ac:dyDescent="0.35">
      <c r="A1642" s="1"/>
      <c r="B1642" s="6" t="s">
        <v>14</v>
      </c>
      <c r="C1642" s="6">
        <v>1185732</v>
      </c>
      <c r="D1642" s="7">
        <v>44454</v>
      </c>
      <c r="E1642" s="6" t="s">
        <v>46</v>
      </c>
      <c r="F1642" s="6" t="s">
        <v>69</v>
      </c>
      <c r="G1642" s="6" t="s">
        <v>70</v>
      </c>
      <c r="H1642" s="6" t="s">
        <v>21</v>
      </c>
      <c r="I1642" s="8">
        <v>0.45000000000000007</v>
      </c>
      <c r="J1642" s="9">
        <v>4750</v>
      </c>
      <c r="K1642" s="10">
        <f t="shared" si="12"/>
        <v>2137.5000000000005</v>
      </c>
      <c r="L1642" s="10">
        <f t="shared" si="13"/>
        <v>855.00000000000011</v>
      </c>
      <c r="M1642" s="11">
        <v>0.39999999999999997</v>
      </c>
      <c r="O1642" s="16"/>
      <c r="P1642" s="17"/>
      <c r="Q1642" s="12"/>
      <c r="R1642" s="13"/>
    </row>
    <row r="1643" spans="1:18" ht="15.75" customHeight="1" x14ac:dyDescent="0.35">
      <c r="A1643" s="1"/>
      <c r="B1643" s="6" t="s">
        <v>14</v>
      </c>
      <c r="C1643" s="6">
        <v>1185732</v>
      </c>
      <c r="D1643" s="7">
        <v>44454</v>
      </c>
      <c r="E1643" s="6" t="s">
        <v>46</v>
      </c>
      <c r="F1643" s="6" t="s">
        <v>69</v>
      </c>
      <c r="G1643" s="6" t="s">
        <v>70</v>
      </c>
      <c r="H1643" s="6" t="s">
        <v>22</v>
      </c>
      <c r="I1643" s="8">
        <v>0.50000000000000011</v>
      </c>
      <c r="J1643" s="9">
        <v>5750</v>
      </c>
      <c r="K1643" s="10">
        <f t="shared" si="12"/>
        <v>2875.0000000000005</v>
      </c>
      <c r="L1643" s="10">
        <f t="shared" si="13"/>
        <v>1581.2500000000005</v>
      </c>
      <c r="M1643" s="11">
        <v>0.55000000000000004</v>
      </c>
      <c r="O1643" s="16"/>
      <c r="P1643" s="17"/>
      <c r="Q1643" s="12"/>
      <c r="R1643" s="13"/>
    </row>
    <row r="1644" spans="1:18" ht="15.75" customHeight="1" x14ac:dyDescent="0.35">
      <c r="A1644" s="1"/>
      <c r="B1644" s="6" t="s">
        <v>14</v>
      </c>
      <c r="C1644" s="6">
        <v>1185732</v>
      </c>
      <c r="D1644" s="7">
        <v>44486</v>
      </c>
      <c r="E1644" s="6" t="s">
        <v>46</v>
      </c>
      <c r="F1644" s="6" t="s">
        <v>69</v>
      </c>
      <c r="G1644" s="6" t="s">
        <v>70</v>
      </c>
      <c r="H1644" s="6" t="s">
        <v>17</v>
      </c>
      <c r="I1644" s="8">
        <v>0.50000000000000011</v>
      </c>
      <c r="J1644" s="9">
        <v>7500</v>
      </c>
      <c r="K1644" s="10">
        <f t="shared" si="12"/>
        <v>3750.0000000000009</v>
      </c>
      <c r="L1644" s="10">
        <f t="shared" si="13"/>
        <v>1875.0000000000005</v>
      </c>
      <c r="M1644" s="11">
        <v>0.5</v>
      </c>
      <c r="O1644" s="16"/>
      <c r="P1644" s="17"/>
      <c r="Q1644" s="12"/>
      <c r="R1644" s="13"/>
    </row>
    <row r="1645" spans="1:18" ht="15.75" customHeight="1" x14ac:dyDescent="0.35">
      <c r="A1645" s="1"/>
      <c r="B1645" s="6" t="s">
        <v>14</v>
      </c>
      <c r="C1645" s="6">
        <v>1185732</v>
      </c>
      <c r="D1645" s="7">
        <v>44486</v>
      </c>
      <c r="E1645" s="6" t="s">
        <v>46</v>
      </c>
      <c r="F1645" s="6" t="s">
        <v>69</v>
      </c>
      <c r="G1645" s="6" t="s">
        <v>70</v>
      </c>
      <c r="H1645" s="6" t="s">
        <v>18</v>
      </c>
      <c r="I1645" s="8">
        <v>0.40000000000000013</v>
      </c>
      <c r="J1645" s="9">
        <v>5750</v>
      </c>
      <c r="K1645" s="10">
        <f t="shared" si="12"/>
        <v>2300.0000000000009</v>
      </c>
      <c r="L1645" s="10">
        <f t="shared" si="13"/>
        <v>920.00000000000034</v>
      </c>
      <c r="M1645" s="11">
        <v>0.39999999999999997</v>
      </c>
      <c r="O1645" s="16"/>
      <c r="P1645" s="17"/>
      <c r="Q1645" s="12"/>
      <c r="R1645" s="13"/>
    </row>
    <row r="1646" spans="1:18" ht="15.75" customHeight="1" x14ac:dyDescent="0.35">
      <c r="A1646" s="1"/>
      <c r="B1646" s="6" t="s">
        <v>14</v>
      </c>
      <c r="C1646" s="6">
        <v>1185732</v>
      </c>
      <c r="D1646" s="7">
        <v>44486</v>
      </c>
      <c r="E1646" s="6" t="s">
        <v>46</v>
      </c>
      <c r="F1646" s="6" t="s">
        <v>69</v>
      </c>
      <c r="G1646" s="6" t="s">
        <v>70</v>
      </c>
      <c r="H1646" s="6" t="s">
        <v>19</v>
      </c>
      <c r="I1646" s="8">
        <v>0.40000000000000013</v>
      </c>
      <c r="J1646" s="9">
        <v>4250</v>
      </c>
      <c r="K1646" s="10">
        <f t="shared" si="12"/>
        <v>1700.0000000000005</v>
      </c>
      <c r="L1646" s="10">
        <f t="shared" si="13"/>
        <v>510.00000000000011</v>
      </c>
      <c r="M1646" s="11">
        <v>0.3</v>
      </c>
      <c r="O1646" s="16"/>
      <c r="P1646" s="17"/>
      <c r="Q1646" s="12"/>
      <c r="R1646" s="13"/>
    </row>
    <row r="1647" spans="1:18" ht="15.75" customHeight="1" x14ac:dyDescent="0.35">
      <c r="A1647" s="1"/>
      <c r="B1647" s="6" t="s">
        <v>14</v>
      </c>
      <c r="C1647" s="6">
        <v>1185732</v>
      </c>
      <c r="D1647" s="7">
        <v>44486</v>
      </c>
      <c r="E1647" s="6" t="s">
        <v>46</v>
      </c>
      <c r="F1647" s="6" t="s">
        <v>69</v>
      </c>
      <c r="G1647" s="6" t="s">
        <v>70</v>
      </c>
      <c r="H1647" s="6" t="s">
        <v>20</v>
      </c>
      <c r="I1647" s="8">
        <v>0.40000000000000013</v>
      </c>
      <c r="J1647" s="9">
        <v>4000</v>
      </c>
      <c r="K1647" s="10">
        <f t="shared" si="12"/>
        <v>1600.0000000000005</v>
      </c>
      <c r="L1647" s="10">
        <f t="shared" si="13"/>
        <v>560.00000000000011</v>
      </c>
      <c r="M1647" s="11">
        <v>0.35</v>
      </c>
      <c r="O1647" s="16"/>
      <c r="P1647" s="17"/>
      <c r="Q1647" s="12"/>
      <c r="R1647" s="13"/>
    </row>
    <row r="1648" spans="1:18" ht="15.75" customHeight="1" x14ac:dyDescent="0.35">
      <c r="A1648" s="1"/>
      <c r="B1648" s="6" t="s">
        <v>14</v>
      </c>
      <c r="C1648" s="6">
        <v>1185732</v>
      </c>
      <c r="D1648" s="7">
        <v>44486</v>
      </c>
      <c r="E1648" s="6" t="s">
        <v>46</v>
      </c>
      <c r="F1648" s="6" t="s">
        <v>69</v>
      </c>
      <c r="G1648" s="6" t="s">
        <v>70</v>
      </c>
      <c r="H1648" s="6" t="s">
        <v>21</v>
      </c>
      <c r="I1648" s="8">
        <v>0.50000000000000011</v>
      </c>
      <c r="J1648" s="9">
        <v>4000</v>
      </c>
      <c r="K1648" s="10">
        <f t="shared" si="12"/>
        <v>2000.0000000000005</v>
      </c>
      <c r="L1648" s="10">
        <f t="shared" si="13"/>
        <v>800.00000000000011</v>
      </c>
      <c r="M1648" s="11">
        <v>0.39999999999999997</v>
      </c>
      <c r="O1648" s="16"/>
      <c r="P1648" s="17"/>
      <c r="Q1648" s="12"/>
      <c r="R1648" s="13"/>
    </row>
    <row r="1649" spans="1:18" ht="15.75" customHeight="1" x14ac:dyDescent="0.35">
      <c r="A1649" s="1"/>
      <c r="B1649" s="6" t="s">
        <v>14</v>
      </c>
      <c r="C1649" s="6">
        <v>1185732</v>
      </c>
      <c r="D1649" s="7">
        <v>44486</v>
      </c>
      <c r="E1649" s="6" t="s">
        <v>46</v>
      </c>
      <c r="F1649" s="6" t="s">
        <v>69</v>
      </c>
      <c r="G1649" s="6" t="s">
        <v>70</v>
      </c>
      <c r="H1649" s="6" t="s">
        <v>22</v>
      </c>
      <c r="I1649" s="8">
        <v>0.55000000000000004</v>
      </c>
      <c r="J1649" s="9">
        <v>5250</v>
      </c>
      <c r="K1649" s="10">
        <f t="shared" si="12"/>
        <v>2887.5000000000005</v>
      </c>
      <c r="L1649" s="10">
        <f t="shared" si="13"/>
        <v>1588.1250000000005</v>
      </c>
      <c r="M1649" s="11">
        <v>0.55000000000000004</v>
      </c>
      <c r="O1649" s="16"/>
      <c r="P1649" s="17"/>
      <c r="Q1649" s="12"/>
      <c r="R1649" s="13"/>
    </row>
    <row r="1650" spans="1:18" ht="15.75" customHeight="1" x14ac:dyDescent="0.35">
      <c r="A1650" s="1"/>
      <c r="B1650" s="6" t="s">
        <v>14</v>
      </c>
      <c r="C1650" s="6">
        <v>1185732</v>
      </c>
      <c r="D1650" s="7">
        <v>44516</v>
      </c>
      <c r="E1650" s="6" t="s">
        <v>46</v>
      </c>
      <c r="F1650" s="6" t="s">
        <v>69</v>
      </c>
      <c r="G1650" s="6" t="s">
        <v>70</v>
      </c>
      <c r="H1650" s="6" t="s">
        <v>17</v>
      </c>
      <c r="I1650" s="8">
        <v>0.50000000000000011</v>
      </c>
      <c r="J1650" s="9">
        <v>6750</v>
      </c>
      <c r="K1650" s="10">
        <f t="shared" si="12"/>
        <v>3375.0000000000009</v>
      </c>
      <c r="L1650" s="10">
        <f t="shared" si="13"/>
        <v>1687.5000000000005</v>
      </c>
      <c r="M1650" s="11">
        <v>0.5</v>
      </c>
      <c r="O1650" s="16"/>
      <c r="P1650" s="17"/>
      <c r="Q1650" s="12"/>
      <c r="R1650" s="13"/>
    </row>
    <row r="1651" spans="1:18" ht="15.75" customHeight="1" x14ac:dyDescent="0.35">
      <c r="A1651" s="1"/>
      <c r="B1651" s="6" t="s">
        <v>14</v>
      </c>
      <c r="C1651" s="6">
        <v>1185732</v>
      </c>
      <c r="D1651" s="7">
        <v>44516</v>
      </c>
      <c r="E1651" s="6" t="s">
        <v>46</v>
      </c>
      <c r="F1651" s="6" t="s">
        <v>69</v>
      </c>
      <c r="G1651" s="6" t="s">
        <v>70</v>
      </c>
      <c r="H1651" s="6" t="s">
        <v>18</v>
      </c>
      <c r="I1651" s="8">
        <v>0.45000000000000012</v>
      </c>
      <c r="J1651" s="9">
        <v>5000</v>
      </c>
      <c r="K1651" s="10">
        <f t="shared" si="12"/>
        <v>2250.0000000000005</v>
      </c>
      <c r="L1651" s="10">
        <f t="shared" si="13"/>
        <v>900.00000000000011</v>
      </c>
      <c r="M1651" s="11">
        <v>0.39999999999999997</v>
      </c>
      <c r="O1651" s="16"/>
      <c r="P1651" s="17"/>
      <c r="Q1651" s="12"/>
      <c r="R1651" s="13"/>
    </row>
    <row r="1652" spans="1:18" ht="15.75" customHeight="1" x14ac:dyDescent="0.35">
      <c r="A1652" s="1"/>
      <c r="B1652" s="6" t="s">
        <v>14</v>
      </c>
      <c r="C1652" s="6">
        <v>1185732</v>
      </c>
      <c r="D1652" s="7">
        <v>44516</v>
      </c>
      <c r="E1652" s="6" t="s">
        <v>46</v>
      </c>
      <c r="F1652" s="6" t="s">
        <v>69</v>
      </c>
      <c r="G1652" s="6" t="s">
        <v>70</v>
      </c>
      <c r="H1652" s="6" t="s">
        <v>19</v>
      </c>
      <c r="I1652" s="8">
        <v>0.45000000000000012</v>
      </c>
      <c r="J1652" s="9">
        <v>4450</v>
      </c>
      <c r="K1652" s="10">
        <f t="shared" si="12"/>
        <v>2002.5000000000005</v>
      </c>
      <c r="L1652" s="10">
        <f t="shared" si="13"/>
        <v>600.75000000000011</v>
      </c>
      <c r="M1652" s="11">
        <v>0.3</v>
      </c>
      <c r="O1652" s="16"/>
      <c r="P1652" s="17"/>
      <c r="Q1652" s="12"/>
      <c r="R1652" s="13"/>
    </row>
    <row r="1653" spans="1:18" ht="15.75" customHeight="1" x14ac:dyDescent="0.35">
      <c r="A1653" s="1"/>
      <c r="B1653" s="6" t="s">
        <v>14</v>
      </c>
      <c r="C1653" s="6">
        <v>1185732</v>
      </c>
      <c r="D1653" s="7">
        <v>44516</v>
      </c>
      <c r="E1653" s="6" t="s">
        <v>46</v>
      </c>
      <c r="F1653" s="6" t="s">
        <v>69</v>
      </c>
      <c r="G1653" s="6" t="s">
        <v>70</v>
      </c>
      <c r="H1653" s="6" t="s">
        <v>20</v>
      </c>
      <c r="I1653" s="8">
        <v>0.45000000000000012</v>
      </c>
      <c r="J1653" s="9">
        <v>4750</v>
      </c>
      <c r="K1653" s="10">
        <f t="shared" si="12"/>
        <v>2137.5000000000005</v>
      </c>
      <c r="L1653" s="10">
        <f t="shared" si="13"/>
        <v>748.12500000000011</v>
      </c>
      <c r="M1653" s="11">
        <v>0.35</v>
      </c>
      <c r="O1653" s="16"/>
      <c r="P1653" s="17"/>
      <c r="Q1653" s="12"/>
      <c r="R1653" s="13"/>
    </row>
    <row r="1654" spans="1:18" ht="15.75" customHeight="1" x14ac:dyDescent="0.35">
      <c r="A1654" s="1"/>
      <c r="B1654" s="6" t="s">
        <v>14</v>
      </c>
      <c r="C1654" s="6">
        <v>1185732</v>
      </c>
      <c r="D1654" s="7">
        <v>44516</v>
      </c>
      <c r="E1654" s="6" t="s">
        <v>46</v>
      </c>
      <c r="F1654" s="6" t="s">
        <v>69</v>
      </c>
      <c r="G1654" s="6" t="s">
        <v>70</v>
      </c>
      <c r="H1654" s="6" t="s">
        <v>21</v>
      </c>
      <c r="I1654" s="8">
        <v>0.6</v>
      </c>
      <c r="J1654" s="9">
        <v>4500</v>
      </c>
      <c r="K1654" s="10">
        <f t="shared" si="12"/>
        <v>2700</v>
      </c>
      <c r="L1654" s="10">
        <f t="shared" si="13"/>
        <v>1080</v>
      </c>
      <c r="M1654" s="11">
        <v>0.39999999999999997</v>
      </c>
      <c r="O1654" s="16"/>
      <c r="P1654" s="17"/>
      <c r="Q1654" s="12"/>
      <c r="R1654" s="13"/>
    </row>
    <row r="1655" spans="1:18" ht="15.75" customHeight="1" x14ac:dyDescent="0.35">
      <c r="A1655" s="1"/>
      <c r="B1655" s="6" t="s">
        <v>14</v>
      </c>
      <c r="C1655" s="6">
        <v>1185732</v>
      </c>
      <c r="D1655" s="7">
        <v>44516</v>
      </c>
      <c r="E1655" s="6" t="s">
        <v>46</v>
      </c>
      <c r="F1655" s="6" t="s">
        <v>69</v>
      </c>
      <c r="G1655" s="6" t="s">
        <v>70</v>
      </c>
      <c r="H1655" s="6" t="s">
        <v>22</v>
      </c>
      <c r="I1655" s="8">
        <v>0.64999999999999991</v>
      </c>
      <c r="J1655" s="9">
        <v>6250</v>
      </c>
      <c r="K1655" s="10">
        <f t="shared" si="12"/>
        <v>4062.4999999999995</v>
      </c>
      <c r="L1655" s="10">
        <f t="shared" si="13"/>
        <v>2234.375</v>
      </c>
      <c r="M1655" s="11">
        <v>0.55000000000000004</v>
      </c>
      <c r="O1655" s="16"/>
      <c r="P1655" s="17"/>
      <c r="Q1655" s="12"/>
      <c r="R1655" s="13"/>
    </row>
    <row r="1656" spans="1:18" ht="15.75" customHeight="1" x14ac:dyDescent="0.35">
      <c r="A1656" s="1"/>
      <c r="B1656" s="6" t="s">
        <v>14</v>
      </c>
      <c r="C1656" s="6">
        <v>1185732</v>
      </c>
      <c r="D1656" s="7">
        <v>44545</v>
      </c>
      <c r="E1656" s="6" t="s">
        <v>46</v>
      </c>
      <c r="F1656" s="6" t="s">
        <v>69</v>
      </c>
      <c r="G1656" s="6" t="s">
        <v>70</v>
      </c>
      <c r="H1656" s="6" t="s">
        <v>17</v>
      </c>
      <c r="I1656" s="8">
        <v>0.6</v>
      </c>
      <c r="J1656" s="9">
        <v>8500</v>
      </c>
      <c r="K1656" s="10">
        <f t="shared" si="12"/>
        <v>5100</v>
      </c>
      <c r="L1656" s="10">
        <f t="shared" si="13"/>
        <v>2550</v>
      </c>
      <c r="M1656" s="11">
        <v>0.5</v>
      </c>
      <c r="O1656" s="16"/>
      <c r="P1656" s="17"/>
      <c r="Q1656" s="12"/>
      <c r="R1656" s="13"/>
    </row>
    <row r="1657" spans="1:18" ht="15.75" customHeight="1" x14ac:dyDescent="0.35">
      <c r="A1657" s="1"/>
      <c r="B1657" s="6" t="s">
        <v>14</v>
      </c>
      <c r="C1657" s="6">
        <v>1185732</v>
      </c>
      <c r="D1657" s="7">
        <v>44545</v>
      </c>
      <c r="E1657" s="6" t="s">
        <v>46</v>
      </c>
      <c r="F1657" s="6" t="s">
        <v>69</v>
      </c>
      <c r="G1657" s="6" t="s">
        <v>70</v>
      </c>
      <c r="H1657" s="6" t="s">
        <v>18</v>
      </c>
      <c r="I1657" s="8">
        <v>0.5</v>
      </c>
      <c r="J1657" s="9">
        <v>6500</v>
      </c>
      <c r="K1657" s="10">
        <f t="shared" si="12"/>
        <v>3250</v>
      </c>
      <c r="L1657" s="10">
        <f t="shared" si="13"/>
        <v>1300</v>
      </c>
      <c r="M1657" s="11">
        <v>0.39999999999999997</v>
      </c>
      <c r="O1657" s="16"/>
      <c r="P1657" s="17"/>
      <c r="Q1657" s="12"/>
      <c r="R1657" s="13"/>
    </row>
    <row r="1658" spans="1:18" ht="15.75" customHeight="1" x14ac:dyDescent="0.35">
      <c r="A1658" s="1"/>
      <c r="B1658" s="6" t="s">
        <v>14</v>
      </c>
      <c r="C1658" s="6">
        <v>1185732</v>
      </c>
      <c r="D1658" s="7">
        <v>44545</v>
      </c>
      <c r="E1658" s="6" t="s">
        <v>46</v>
      </c>
      <c r="F1658" s="6" t="s">
        <v>69</v>
      </c>
      <c r="G1658" s="6" t="s">
        <v>70</v>
      </c>
      <c r="H1658" s="6" t="s">
        <v>19</v>
      </c>
      <c r="I1658" s="8">
        <v>0.5</v>
      </c>
      <c r="J1658" s="9">
        <v>6000</v>
      </c>
      <c r="K1658" s="10">
        <f t="shared" si="12"/>
        <v>3000</v>
      </c>
      <c r="L1658" s="10">
        <f t="shared" si="13"/>
        <v>900</v>
      </c>
      <c r="M1658" s="11">
        <v>0.3</v>
      </c>
      <c r="O1658" s="16"/>
      <c r="P1658" s="17"/>
      <c r="Q1658" s="12"/>
      <c r="R1658" s="13"/>
    </row>
    <row r="1659" spans="1:18" ht="15.75" customHeight="1" x14ac:dyDescent="0.35">
      <c r="A1659" s="1"/>
      <c r="B1659" s="6" t="s">
        <v>14</v>
      </c>
      <c r="C1659" s="6">
        <v>1185732</v>
      </c>
      <c r="D1659" s="7">
        <v>44545</v>
      </c>
      <c r="E1659" s="6" t="s">
        <v>46</v>
      </c>
      <c r="F1659" s="6" t="s">
        <v>69</v>
      </c>
      <c r="G1659" s="6" t="s">
        <v>70</v>
      </c>
      <c r="H1659" s="6" t="s">
        <v>20</v>
      </c>
      <c r="I1659" s="8">
        <v>0.5</v>
      </c>
      <c r="J1659" s="9">
        <v>5500</v>
      </c>
      <c r="K1659" s="10">
        <f t="shared" si="12"/>
        <v>2750</v>
      </c>
      <c r="L1659" s="10">
        <f t="shared" si="13"/>
        <v>962.49999999999989</v>
      </c>
      <c r="M1659" s="11">
        <v>0.35</v>
      </c>
      <c r="O1659" s="16"/>
      <c r="P1659" s="17"/>
      <c r="Q1659" s="12"/>
      <c r="R1659" s="13"/>
    </row>
    <row r="1660" spans="1:18" ht="15.75" customHeight="1" x14ac:dyDescent="0.35">
      <c r="A1660" s="1"/>
      <c r="B1660" s="6" t="s">
        <v>14</v>
      </c>
      <c r="C1660" s="6">
        <v>1185732</v>
      </c>
      <c r="D1660" s="7">
        <v>44545</v>
      </c>
      <c r="E1660" s="6" t="s">
        <v>46</v>
      </c>
      <c r="F1660" s="6" t="s">
        <v>69</v>
      </c>
      <c r="G1660" s="6" t="s">
        <v>70</v>
      </c>
      <c r="H1660" s="6" t="s">
        <v>21</v>
      </c>
      <c r="I1660" s="8">
        <v>0.6</v>
      </c>
      <c r="J1660" s="9">
        <v>5500</v>
      </c>
      <c r="K1660" s="10">
        <f t="shared" si="12"/>
        <v>3300</v>
      </c>
      <c r="L1660" s="10">
        <f t="shared" si="13"/>
        <v>1320</v>
      </c>
      <c r="M1660" s="11">
        <v>0.39999999999999997</v>
      </c>
      <c r="O1660" s="16"/>
      <c r="P1660" s="17"/>
      <c r="Q1660" s="12"/>
      <c r="R1660" s="13"/>
    </row>
    <row r="1661" spans="1:18" ht="15.75" customHeight="1" x14ac:dyDescent="0.35">
      <c r="A1661" s="1"/>
      <c r="B1661" s="6" t="s">
        <v>14</v>
      </c>
      <c r="C1661" s="6">
        <v>1185732</v>
      </c>
      <c r="D1661" s="7">
        <v>44545</v>
      </c>
      <c r="E1661" s="6" t="s">
        <v>46</v>
      </c>
      <c r="F1661" s="6" t="s">
        <v>69</v>
      </c>
      <c r="G1661" s="6" t="s">
        <v>70</v>
      </c>
      <c r="H1661" s="6" t="s">
        <v>22</v>
      </c>
      <c r="I1661" s="8">
        <v>0.64999999999999991</v>
      </c>
      <c r="J1661" s="9">
        <v>6500</v>
      </c>
      <c r="K1661" s="10">
        <f t="shared" si="12"/>
        <v>4224.9999999999991</v>
      </c>
      <c r="L1661" s="10">
        <f t="shared" si="13"/>
        <v>2323.7499999999995</v>
      </c>
      <c r="M1661" s="11">
        <v>0.55000000000000004</v>
      </c>
      <c r="O1661" s="16"/>
      <c r="P1661" s="17"/>
      <c r="Q1661" s="12"/>
      <c r="R1661" s="13"/>
    </row>
    <row r="1662" spans="1:18" ht="15.75" customHeight="1" x14ac:dyDescent="0.35">
      <c r="A1662" s="1" t="s">
        <v>39</v>
      </c>
      <c r="B1662" s="6" t="s">
        <v>14</v>
      </c>
      <c r="C1662" s="6">
        <v>1185732</v>
      </c>
      <c r="D1662" s="7">
        <v>44214</v>
      </c>
      <c r="E1662" s="6" t="s">
        <v>33</v>
      </c>
      <c r="F1662" s="6" t="s">
        <v>71</v>
      </c>
      <c r="G1662" s="6" t="s">
        <v>72</v>
      </c>
      <c r="H1662" s="6" t="s">
        <v>17</v>
      </c>
      <c r="I1662" s="8">
        <v>0.3</v>
      </c>
      <c r="J1662" s="9">
        <v>6250</v>
      </c>
      <c r="K1662" s="10">
        <f t="shared" si="12"/>
        <v>1875</v>
      </c>
      <c r="L1662" s="10">
        <f t="shared" si="13"/>
        <v>750</v>
      </c>
      <c r="M1662" s="11">
        <v>0.4</v>
      </c>
      <c r="O1662" s="16"/>
      <c r="P1662" s="14"/>
      <c r="Q1662" s="12"/>
      <c r="R1662" s="13"/>
    </row>
    <row r="1663" spans="1:18" ht="15.75" customHeight="1" x14ac:dyDescent="0.35">
      <c r="A1663" s="1"/>
      <c r="B1663" s="6" t="s">
        <v>14</v>
      </c>
      <c r="C1663" s="6">
        <v>1185732</v>
      </c>
      <c r="D1663" s="7">
        <v>44214</v>
      </c>
      <c r="E1663" s="6" t="s">
        <v>33</v>
      </c>
      <c r="F1663" s="6" t="s">
        <v>71</v>
      </c>
      <c r="G1663" s="6" t="s">
        <v>72</v>
      </c>
      <c r="H1663" s="6" t="s">
        <v>18</v>
      </c>
      <c r="I1663" s="8">
        <v>0.3</v>
      </c>
      <c r="J1663" s="9">
        <v>4250</v>
      </c>
      <c r="K1663" s="10">
        <f t="shared" si="12"/>
        <v>1275</v>
      </c>
      <c r="L1663" s="10">
        <f t="shared" si="13"/>
        <v>446.25</v>
      </c>
      <c r="M1663" s="11">
        <v>0.35</v>
      </c>
      <c r="O1663" s="16"/>
      <c r="P1663" s="14"/>
      <c r="Q1663" s="12"/>
      <c r="R1663" s="13"/>
    </row>
    <row r="1664" spans="1:18" ht="15.75" customHeight="1" x14ac:dyDescent="0.35">
      <c r="A1664" s="1"/>
      <c r="B1664" s="6" t="s">
        <v>14</v>
      </c>
      <c r="C1664" s="6">
        <v>1185732</v>
      </c>
      <c r="D1664" s="7">
        <v>44214</v>
      </c>
      <c r="E1664" s="6" t="s">
        <v>33</v>
      </c>
      <c r="F1664" s="6" t="s">
        <v>71</v>
      </c>
      <c r="G1664" s="6" t="s">
        <v>72</v>
      </c>
      <c r="H1664" s="6" t="s">
        <v>19</v>
      </c>
      <c r="I1664" s="8">
        <v>0.2</v>
      </c>
      <c r="J1664" s="9">
        <v>4250</v>
      </c>
      <c r="K1664" s="10">
        <f t="shared" si="12"/>
        <v>850</v>
      </c>
      <c r="L1664" s="10">
        <f t="shared" si="13"/>
        <v>297.5</v>
      </c>
      <c r="M1664" s="11">
        <v>0.35</v>
      </c>
      <c r="O1664" s="16"/>
      <c r="P1664" s="14"/>
      <c r="Q1664" s="12"/>
      <c r="R1664" s="13"/>
    </row>
    <row r="1665" spans="1:18" ht="15.75" customHeight="1" x14ac:dyDescent="0.35">
      <c r="A1665" s="1"/>
      <c r="B1665" s="6" t="s">
        <v>14</v>
      </c>
      <c r="C1665" s="6">
        <v>1185732</v>
      </c>
      <c r="D1665" s="7">
        <v>44214</v>
      </c>
      <c r="E1665" s="6" t="s">
        <v>33</v>
      </c>
      <c r="F1665" s="6" t="s">
        <v>71</v>
      </c>
      <c r="G1665" s="6" t="s">
        <v>72</v>
      </c>
      <c r="H1665" s="6" t="s">
        <v>20</v>
      </c>
      <c r="I1665" s="8">
        <v>0.25000000000000006</v>
      </c>
      <c r="J1665" s="9">
        <v>2750</v>
      </c>
      <c r="K1665" s="10">
        <f t="shared" si="12"/>
        <v>687.50000000000011</v>
      </c>
      <c r="L1665" s="10">
        <f t="shared" si="13"/>
        <v>275.00000000000006</v>
      </c>
      <c r="M1665" s="11">
        <v>0.4</v>
      </c>
      <c r="O1665" s="16"/>
      <c r="P1665" s="14"/>
      <c r="Q1665" s="12"/>
      <c r="R1665" s="13"/>
    </row>
    <row r="1666" spans="1:18" ht="15.75" customHeight="1" x14ac:dyDescent="0.35">
      <c r="A1666" s="1"/>
      <c r="B1666" s="6" t="s">
        <v>14</v>
      </c>
      <c r="C1666" s="6">
        <v>1185732</v>
      </c>
      <c r="D1666" s="7">
        <v>44214</v>
      </c>
      <c r="E1666" s="6" t="s">
        <v>33</v>
      </c>
      <c r="F1666" s="6" t="s">
        <v>71</v>
      </c>
      <c r="G1666" s="6" t="s">
        <v>72</v>
      </c>
      <c r="H1666" s="6" t="s">
        <v>21</v>
      </c>
      <c r="I1666" s="8">
        <v>0.39999999999999997</v>
      </c>
      <c r="J1666" s="9">
        <v>3250</v>
      </c>
      <c r="K1666" s="10">
        <f t="shared" si="12"/>
        <v>1300</v>
      </c>
      <c r="L1666" s="10">
        <f t="shared" si="13"/>
        <v>454.99999999999994</v>
      </c>
      <c r="M1666" s="11">
        <v>0.35</v>
      </c>
      <c r="O1666" s="16"/>
      <c r="P1666" s="14"/>
      <c r="Q1666" s="12"/>
      <c r="R1666" s="13"/>
    </row>
    <row r="1667" spans="1:18" ht="15.75" customHeight="1" x14ac:dyDescent="0.35">
      <c r="A1667" s="1"/>
      <c r="B1667" s="6" t="s">
        <v>14</v>
      </c>
      <c r="C1667" s="6">
        <v>1185732</v>
      </c>
      <c r="D1667" s="7">
        <v>44214</v>
      </c>
      <c r="E1667" s="6" t="s">
        <v>33</v>
      </c>
      <c r="F1667" s="6" t="s">
        <v>71</v>
      </c>
      <c r="G1667" s="6" t="s">
        <v>72</v>
      </c>
      <c r="H1667" s="6" t="s">
        <v>22</v>
      </c>
      <c r="I1667" s="8">
        <v>0.3</v>
      </c>
      <c r="J1667" s="9">
        <v>4250</v>
      </c>
      <c r="K1667" s="10">
        <f t="shared" si="12"/>
        <v>1275</v>
      </c>
      <c r="L1667" s="10">
        <f t="shared" si="13"/>
        <v>637.5</v>
      </c>
      <c r="M1667" s="11">
        <v>0.5</v>
      </c>
      <c r="O1667" s="16"/>
      <c r="P1667" s="14"/>
      <c r="Q1667" s="12"/>
      <c r="R1667" s="13"/>
    </row>
    <row r="1668" spans="1:18" ht="15.75" customHeight="1" x14ac:dyDescent="0.35">
      <c r="A1668" s="1"/>
      <c r="B1668" s="6" t="s">
        <v>14</v>
      </c>
      <c r="C1668" s="6">
        <v>1185732</v>
      </c>
      <c r="D1668" s="7">
        <v>44245</v>
      </c>
      <c r="E1668" s="6" t="s">
        <v>33</v>
      </c>
      <c r="F1668" s="6" t="s">
        <v>71</v>
      </c>
      <c r="G1668" s="6" t="s">
        <v>72</v>
      </c>
      <c r="H1668" s="6" t="s">
        <v>17</v>
      </c>
      <c r="I1668" s="8">
        <v>0.3</v>
      </c>
      <c r="J1668" s="9">
        <v>6750</v>
      </c>
      <c r="K1668" s="10">
        <f t="shared" si="12"/>
        <v>2025</v>
      </c>
      <c r="L1668" s="10">
        <f t="shared" si="13"/>
        <v>810</v>
      </c>
      <c r="M1668" s="11">
        <v>0.4</v>
      </c>
      <c r="O1668" s="16"/>
      <c r="P1668" s="14"/>
      <c r="Q1668" s="12"/>
      <c r="R1668" s="13"/>
    </row>
    <row r="1669" spans="1:18" ht="15.75" customHeight="1" x14ac:dyDescent="0.35">
      <c r="A1669" s="1"/>
      <c r="B1669" s="6" t="s">
        <v>14</v>
      </c>
      <c r="C1669" s="6">
        <v>1185732</v>
      </c>
      <c r="D1669" s="7">
        <v>44245</v>
      </c>
      <c r="E1669" s="6" t="s">
        <v>33</v>
      </c>
      <c r="F1669" s="6" t="s">
        <v>71</v>
      </c>
      <c r="G1669" s="6" t="s">
        <v>72</v>
      </c>
      <c r="H1669" s="6" t="s">
        <v>18</v>
      </c>
      <c r="I1669" s="8">
        <v>0.3</v>
      </c>
      <c r="J1669" s="9">
        <v>3250</v>
      </c>
      <c r="K1669" s="10">
        <f t="shared" si="12"/>
        <v>975</v>
      </c>
      <c r="L1669" s="10">
        <f t="shared" si="13"/>
        <v>341.25</v>
      </c>
      <c r="M1669" s="11">
        <v>0.35</v>
      </c>
      <c r="O1669" s="16"/>
      <c r="P1669" s="14"/>
      <c r="Q1669" s="12"/>
      <c r="R1669" s="13"/>
    </row>
    <row r="1670" spans="1:18" ht="15.75" customHeight="1" x14ac:dyDescent="0.35">
      <c r="A1670" s="1"/>
      <c r="B1670" s="6" t="s">
        <v>14</v>
      </c>
      <c r="C1670" s="6">
        <v>1185732</v>
      </c>
      <c r="D1670" s="7">
        <v>44245</v>
      </c>
      <c r="E1670" s="6" t="s">
        <v>33</v>
      </c>
      <c r="F1670" s="6" t="s">
        <v>71</v>
      </c>
      <c r="G1670" s="6" t="s">
        <v>72</v>
      </c>
      <c r="H1670" s="6" t="s">
        <v>19</v>
      </c>
      <c r="I1670" s="8">
        <v>0.2</v>
      </c>
      <c r="J1670" s="9">
        <v>3750</v>
      </c>
      <c r="K1670" s="10">
        <f t="shared" si="12"/>
        <v>750</v>
      </c>
      <c r="L1670" s="10">
        <f t="shared" si="13"/>
        <v>262.5</v>
      </c>
      <c r="M1670" s="11">
        <v>0.35</v>
      </c>
      <c r="O1670" s="16"/>
      <c r="P1670" s="14"/>
      <c r="Q1670" s="12"/>
      <c r="R1670" s="13"/>
    </row>
    <row r="1671" spans="1:18" ht="15.75" customHeight="1" x14ac:dyDescent="0.35">
      <c r="A1671" s="1"/>
      <c r="B1671" s="6" t="s">
        <v>14</v>
      </c>
      <c r="C1671" s="6">
        <v>1185732</v>
      </c>
      <c r="D1671" s="7">
        <v>44245</v>
      </c>
      <c r="E1671" s="6" t="s">
        <v>33</v>
      </c>
      <c r="F1671" s="6" t="s">
        <v>71</v>
      </c>
      <c r="G1671" s="6" t="s">
        <v>72</v>
      </c>
      <c r="H1671" s="6" t="s">
        <v>20</v>
      </c>
      <c r="I1671" s="8">
        <v>0.25000000000000006</v>
      </c>
      <c r="J1671" s="9">
        <v>2500</v>
      </c>
      <c r="K1671" s="10">
        <f t="shared" si="12"/>
        <v>625.00000000000011</v>
      </c>
      <c r="L1671" s="10">
        <f t="shared" si="13"/>
        <v>250.00000000000006</v>
      </c>
      <c r="M1671" s="11">
        <v>0.4</v>
      </c>
      <c r="O1671" s="16"/>
      <c r="P1671" s="14"/>
      <c r="Q1671" s="12"/>
      <c r="R1671" s="13"/>
    </row>
    <row r="1672" spans="1:18" ht="15.75" customHeight="1" x14ac:dyDescent="0.35">
      <c r="A1672" s="1"/>
      <c r="B1672" s="6" t="s">
        <v>14</v>
      </c>
      <c r="C1672" s="6">
        <v>1185732</v>
      </c>
      <c r="D1672" s="7">
        <v>44245</v>
      </c>
      <c r="E1672" s="6" t="s">
        <v>33</v>
      </c>
      <c r="F1672" s="6" t="s">
        <v>71</v>
      </c>
      <c r="G1672" s="6" t="s">
        <v>72</v>
      </c>
      <c r="H1672" s="6" t="s">
        <v>21</v>
      </c>
      <c r="I1672" s="8">
        <v>0.39999999999999997</v>
      </c>
      <c r="J1672" s="9">
        <v>3250</v>
      </c>
      <c r="K1672" s="10">
        <f t="shared" si="12"/>
        <v>1300</v>
      </c>
      <c r="L1672" s="10">
        <f t="shared" si="13"/>
        <v>454.99999999999994</v>
      </c>
      <c r="M1672" s="11">
        <v>0.35</v>
      </c>
      <c r="O1672" s="16"/>
      <c r="P1672" s="14"/>
      <c r="Q1672" s="12"/>
      <c r="R1672" s="13"/>
    </row>
    <row r="1673" spans="1:18" ht="15.75" customHeight="1" x14ac:dyDescent="0.35">
      <c r="A1673" s="1"/>
      <c r="B1673" s="6" t="s">
        <v>14</v>
      </c>
      <c r="C1673" s="6">
        <v>1185732</v>
      </c>
      <c r="D1673" s="7">
        <v>44245</v>
      </c>
      <c r="E1673" s="6" t="s">
        <v>33</v>
      </c>
      <c r="F1673" s="6" t="s">
        <v>71</v>
      </c>
      <c r="G1673" s="6" t="s">
        <v>72</v>
      </c>
      <c r="H1673" s="6" t="s">
        <v>22</v>
      </c>
      <c r="I1673" s="8">
        <v>0.3</v>
      </c>
      <c r="J1673" s="9">
        <v>4000</v>
      </c>
      <c r="K1673" s="10">
        <f t="shared" si="12"/>
        <v>1200</v>
      </c>
      <c r="L1673" s="10">
        <f t="shared" si="13"/>
        <v>600</v>
      </c>
      <c r="M1673" s="11">
        <v>0.5</v>
      </c>
      <c r="O1673" s="16"/>
      <c r="P1673" s="14"/>
      <c r="Q1673" s="12"/>
      <c r="R1673" s="13"/>
    </row>
    <row r="1674" spans="1:18" ht="15.75" customHeight="1" x14ac:dyDescent="0.35">
      <c r="A1674" s="1"/>
      <c r="B1674" s="6" t="s">
        <v>14</v>
      </c>
      <c r="C1674" s="6">
        <v>1185732</v>
      </c>
      <c r="D1674" s="7">
        <v>44272</v>
      </c>
      <c r="E1674" s="6" t="s">
        <v>33</v>
      </c>
      <c r="F1674" s="6" t="s">
        <v>71</v>
      </c>
      <c r="G1674" s="6" t="s">
        <v>72</v>
      </c>
      <c r="H1674" s="6" t="s">
        <v>17</v>
      </c>
      <c r="I1674" s="8">
        <v>0.35000000000000003</v>
      </c>
      <c r="J1674" s="9">
        <v>6200</v>
      </c>
      <c r="K1674" s="10">
        <f t="shared" si="12"/>
        <v>2170</v>
      </c>
      <c r="L1674" s="10">
        <f t="shared" si="13"/>
        <v>868</v>
      </c>
      <c r="M1674" s="11">
        <v>0.4</v>
      </c>
      <c r="O1674" s="16"/>
      <c r="P1674" s="14"/>
      <c r="Q1674" s="12"/>
      <c r="R1674" s="13"/>
    </row>
    <row r="1675" spans="1:18" ht="15.75" customHeight="1" x14ac:dyDescent="0.35">
      <c r="A1675" s="1"/>
      <c r="B1675" s="6" t="s">
        <v>14</v>
      </c>
      <c r="C1675" s="6">
        <v>1185732</v>
      </c>
      <c r="D1675" s="7">
        <v>44272</v>
      </c>
      <c r="E1675" s="6" t="s">
        <v>33</v>
      </c>
      <c r="F1675" s="6" t="s">
        <v>71</v>
      </c>
      <c r="G1675" s="6" t="s">
        <v>72</v>
      </c>
      <c r="H1675" s="6" t="s">
        <v>18</v>
      </c>
      <c r="I1675" s="8">
        <v>0.35000000000000003</v>
      </c>
      <c r="J1675" s="9">
        <v>3000</v>
      </c>
      <c r="K1675" s="10">
        <f t="shared" si="12"/>
        <v>1050</v>
      </c>
      <c r="L1675" s="10">
        <f t="shared" si="13"/>
        <v>367.5</v>
      </c>
      <c r="M1675" s="11">
        <v>0.35</v>
      </c>
      <c r="O1675" s="16"/>
      <c r="P1675" s="14"/>
      <c r="Q1675" s="12"/>
      <c r="R1675" s="13"/>
    </row>
    <row r="1676" spans="1:18" ht="15.75" customHeight="1" x14ac:dyDescent="0.35">
      <c r="A1676" s="1"/>
      <c r="B1676" s="6" t="s">
        <v>14</v>
      </c>
      <c r="C1676" s="6">
        <v>1185732</v>
      </c>
      <c r="D1676" s="7">
        <v>44272</v>
      </c>
      <c r="E1676" s="6" t="s">
        <v>33</v>
      </c>
      <c r="F1676" s="6" t="s">
        <v>71</v>
      </c>
      <c r="G1676" s="6" t="s">
        <v>72</v>
      </c>
      <c r="H1676" s="6" t="s">
        <v>19</v>
      </c>
      <c r="I1676" s="8">
        <v>0.25000000000000006</v>
      </c>
      <c r="J1676" s="9">
        <v>3500</v>
      </c>
      <c r="K1676" s="10">
        <f t="shared" si="12"/>
        <v>875.00000000000023</v>
      </c>
      <c r="L1676" s="10">
        <f t="shared" si="13"/>
        <v>306.25000000000006</v>
      </c>
      <c r="M1676" s="11">
        <v>0.35</v>
      </c>
      <c r="O1676" s="16"/>
      <c r="P1676" s="14"/>
      <c r="Q1676" s="12"/>
      <c r="R1676" s="13"/>
    </row>
    <row r="1677" spans="1:18" ht="15.75" customHeight="1" x14ac:dyDescent="0.35">
      <c r="A1677" s="1"/>
      <c r="B1677" s="6" t="s">
        <v>14</v>
      </c>
      <c r="C1677" s="6">
        <v>1185732</v>
      </c>
      <c r="D1677" s="7">
        <v>44272</v>
      </c>
      <c r="E1677" s="6" t="s">
        <v>33</v>
      </c>
      <c r="F1677" s="6" t="s">
        <v>71</v>
      </c>
      <c r="G1677" s="6" t="s">
        <v>72</v>
      </c>
      <c r="H1677" s="6" t="s">
        <v>20</v>
      </c>
      <c r="I1677" s="8">
        <v>0.3</v>
      </c>
      <c r="J1677" s="9">
        <v>2000</v>
      </c>
      <c r="K1677" s="10">
        <f t="shared" si="12"/>
        <v>600</v>
      </c>
      <c r="L1677" s="10">
        <f t="shared" si="13"/>
        <v>240</v>
      </c>
      <c r="M1677" s="11">
        <v>0.4</v>
      </c>
      <c r="O1677" s="16"/>
      <c r="P1677" s="14"/>
      <c r="Q1677" s="12"/>
      <c r="R1677" s="13"/>
    </row>
    <row r="1678" spans="1:18" ht="15.75" customHeight="1" x14ac:dyDescent="0.35">
      <c r="A1678" s="1"/>
      <c r="B1678" s="6" t="s">
        <v>14</v>
      </c>
      <c r="C1678" s="6">
        <v>1185732</v>
      </c>
      <c r="D1678" s="7">
        <v>44272</v>
      </c>
      <c r="E1678" s="6" t="s">
        <v>33</v>
      </c>
      <c r="F1678" s="6" t="s">
        <v>71</v>
      </c>
      <c r="G1678" s="6" t="s">
        <v>72</v>
      </c>
      <c r="H1678" s="6" t="s">
        <v>21</v>
      </c>
      <c r="I1678" s="8">
        <v>0.45</v>
      </c>
      <c r="J1678" s="9">
        <v>2500</v>
      </c>
      <c r="K1678" s="10">
        <f t="shared" si="12"/>
        <v>1125</v>
      </c>
      <c r="L1678" s="10">
        <f t="shared" si="13"/>
        <v>393.75</v>
      </c>
      <c r="M1678" s="11">
        <v>0.35</v>
      </c>
      <c r="O1678" s="16"/>
      <c r="P1678" s="14"/>
      <c r="Q1678" s="12"/>
      <c r="R1678" s="13"/>
    </row>
    <row r="1679" spans="1:18" ht="15.75" customHeight="1" x14ac:dyDescent="0.35">
      <c r="A1679" s="1"/>
      <c r="B1679" s="6" t="s">
        <v>14</v>
      </c>
      <c r="C1679" s="6">
        <v>1185732</v>
      </c>
      <c r="D1679" s="7">
        <v>44272</v>
      </c>
      <c r="E1679" s="6" t="s">
        <v>33</v>
      </c>
      <c r="F1679" s="6" t="s">
        <v>71</v>
      </c>
      <c r="G1679" s="6" t="s">
        <v>72</v>
      </c>
      <c r="H1679" s="6" t="s">
        <v>22</v>
      </c>
      <c r="I1679" s="8">
        <v>0.35000000000000003</v>
      </c>
      <c r="J1679" s="9">
        <v>3500</v>
      </c>
      <c r="K1679" s="10">
        <f t="shared" si="12"/>
        <v>1225.0000000000002</v>
      </c>
      <c r="L1679" s="10">
        <f t="shared" si="13"/>
        <v>612.50000000000011</v>
      </c>
      <c r="M1679" s="11">
        <v>0.5</v>
      </c>
      <c r="O1679" s="16"/>
      <c r="P1679" s="14"/>
      <c r="Q1679" s="12"/>
      <c r="R1679" s="13"/>
    </row>
    <row r="1680" spans="1:18" ht="15.75" customHeight="1" x14ac:dyDescent="0.35">
      <c r="A1680" s="1"/>
      <c r="B1680" s="6" t="s">
        <v>14</v>
      </c>
      <c r="C1680" s="6">
        <v>1185732</v>
      </c>
      <c r="D1680" s="7">
        <v>44304</v>
      </c>
      <c r="E1680" s="6" t="s">
        <v>33</v>
      </c>
      <c r="F1680" s="6" t="s">
        <v>71</v>
      </c>
      <c r="G1680" s="6" t="s">
        <v>72</v>
      </c>
      <c r="H1680" s="6" t="s">
        <v>17</v>
      </c>
      <c r="I1680" s="8">
        <v>0.35000000000000003</v>
      </c>
      <c r="J1680" s="9">
        <v>5750</v>
      </c>
      <c r="K1680" s="10">
        <f t="shared" si="12"/>
        <v>2012.5000000000002</v>
      </c>
      <c r="L1680" s="10">
        <f t="shared" si="13"/>
        <v>805.00000000000011</v>
      </c>
      <c r="M1680" s="11">
        <v>0.4</v>
      </c>
      <c r="O1680" s="16"/>
      <c r="P1680" s="14"/>
      <c r="Q1680" s="12"/>
      <c r="R1680" s="13"/>
    </row>
    <row r="1681" spans="1:18" ht="15.75" customHeight="1" x14ac:dyDescent="0.35">
      <c r="A1681" s="1"/>
      <c r="B1681" s="6" t="s">
        <v>14</v>
      </c>
      <c r="C1681" s="6">
        <v>1185732</v>
      </c>
      <c r="D1681" s="7">
        <v>44304</v>
      </c>
      <c r="E1681" s="6" t="s">
        <v>33</v>
      </c>
      <c r="F1681" s="6" t="s">
        <v>71</v>
      </c>
      <c r="G1681" s="6" t="s">
        <v>72</v>
      </c>
      <c r="H1681" s="6" t="s">
        <v>18</v>
      </c>
      <c r="I1681" s="8">
        <v>0.30000000000000004</v>
      </c>
      <c r="J1681" s="9">
        <v>2750</v>
      </c>
      <c r="K1681" s="10">
        <f t="shared" si="12"/>
        <v>825.00000000000011</v>
      </c>
      <c r="L1681" s="10">
        <f t="shared" si="13"/>
        <v>288.75</v>
      </c>
      <c r="M1681" s="11">
        <v>0.35</v>
      </c>
      <c r="O1681" s="16"/>
      <c r="P1681" s="14"/>
      <c r="Q1681" s="12"/>
      <c r="R1681" s="13"/>
    </row>
    <row r="1682" spans="1:18" ht="15.75" customHeight="1" x14ac:dyDescent="0.35">
      <c r="A1682" s="1"/>
      <c r="B1682" s="6" t="s">
        <v>14</v>
      </c>
      <c r="C1682" s="6">
        <v>1185732</v>
      </c>
      <c r="D1682" s="7">
        <v>44304</v>
      </c>
      <c r="E1682" s="6" t="s">
        <v>33</v>
      </c>
      <c r="F1682" s="6" t="s">
        <v>71</v>
      </c>
      <c r="G1682" s="6" t="s">
        <v>72</v>
      </c>
      <c r="H1682" s="6" t="s">
        <v>19</v>
      </c>
      <c r="I1682" s="8">
        <v>0.20000000000000007</v>
      </c>
      <c r="J1682" s="9">
        <v>2750</v>
      </c>
      <c r="K1682" s="10">
        <f t="shared" si="12"/>
        <v>550.00000000000023</v>
      </c>
      <c r="L1682" s="10">
        <f t="shared" si="13"/>
        <v>192.50000000000006</v>
      </c>
      <c r="M1682" s="11">
        <v>0.35</v>
      </c>
      <c r="O1682" s="16"/>
      <c r="P1682" s="14"/>
      <c r="Q1682" s="12"/>
      <c r="R1682" s="13"/>
    </row>
    <row r="1683" spans="1:18" ht="15.75" customHeight="1" x14ac:dyDescent="0.35">
      <c r="A1683" s="1"/>
      <c r="B1683" s="6" t="s">
        <v>14</v>
      </c>
      <c r="C1683" s="6">
        <v>1185732</v>
      </c>
      <c r="D1683" s="7">
        <v>44304</v>
      </c>
      <c r="E1683" s="6" t="s">
        <v>33</v>
      </c>
      <c r="F1683" s="6" t="s">
        <v>71</v>
      </c>
      <c r="G1683" s="6" t="s">
        <v>72</v>
      </c>
      <c r="H1683" s="6" t="s">
        <v>20</v>
      </c>
      <c r="I1683" s="8">
        <v>0.25</v>
      </c>
      <c r="J1683" s="9">
        <v>2000</v>
      </c>
      <c r="K1683" s="10">
        <f t="shared" si="12"/>
        <v>500</v>
      </c>
      <c r="L1683" s="10">
        <f t="shared" si="13"/>
        <v>200</v>
      </c>
      <c r="M1683" s="11">
        <v>0.4</v>
      </c>
      <c r="O1683" s="16"/>
      <c r="P1683" s="14"/>
      <c r="Q1683" s="12"/>
      <c r="R1683" s="13"/>
    </row>
    <row r="1684" spans="1:18" ht="15.75" customHeight="1" x14ac:dyDescent="0.35">
      <c r="A1684" s="1"/>
      <c r="B1684" s="6" t="s">
        <v>14</v>
      </c>
      <c r="C1684" s="6">
        <v>1185732</v>
      </c>
      <c r="D1684" s="7">
        <v>44304</v>
      </c>
      <c r="E1684" s="6" t="s">
        <v>33</v>
      </c>
      <c r="F1684" s="6" t="s">
        <v>71</v>
      </c>
      <c r="G1684" s="6" t="s">
        <v>72</v>
      </c>
      <c r="H1684" s="6" t="s">
        <v>21</v>
      </c>
      <c r="I1684" s="8">
        <v>0.4</v>
      </c>
      <c r="J1684" s="9">
        <v>2250</v>
      </c>
      <c r="K1684" s="10">
        <f t="shared" si="12"/>
        <v>900</v>
      </c>
      <c r="L1684" s="10">
        <f t="shared" si="13"/>
        <v>315</v>
      </c>
      <c r="M1684" s="11">
        <v>0.35</v>
      </c>
      <c r="O1684" s="16"/>
      <c r="P1684" s="14"/>
      <c r="Q1684" s="12"/>
      <c r="R1684" s="13"/>
    </row>
    <row r="1685" spans="1:18" ht="15.75" customHeight="1" x14ac:dyDescent="0.35">
      <c r="A1685" s="1"/>
      <c r="B1685" s="6" t="s">
        <v>14</v>
      </c>
      <c r="C1685" s="6">
        <v>1185732</v>
      </c>
      <c r="D1685" s="7">
        <v>44304</v>
      </c>
      <c r="E1685" s="6" t="s">
        <v>33</v>
      </c>
      <c r="F1685" s="6" t="s">
        <v>71</v>
      </c>
      <c r="G1685" s="6" t="s">
        <v>72</v>
      </c>
      <c r="H1685" s="6" t="s">
        <v>22</v>
      </c>
      <c r="I1685" s="8">
        <v>0.30000000000000004</v>
      </c>
      <c r="J1685" s="9">
        <v>3500</v>
      </c>
      <c r="K1685" s="10">
        <f t="shared" si="12"/>
        <v>1050.0000000000002</v>
      </c>
      <c r="L1685" s="10">
        <f t="shared" si="13"/>
        <v>525.00000000000011</v>
      </c>
      <c r="M1685" s="11">
        <v>0.5</v>
      </c>
      <c r="O1685" s="16"/>
      <c r="P1685" s="14"/>
      <c r="Q1685" s="12"/>
      <c r="R1685" s="13"/>
    </row>
    <row r="1686" spans="1:18" ht="15.75" customHeight="1" x14ac:dyDescent="0.35">
      <c r="A1686" s="1"/>
      <c r="B1686" s="6" t="s">
        <v>14</v>
      </c>
      <c r="C1686" s="6">
        <v>1185732</v>
      </c>
      <c r="D1686" s="7">
        <v>44335</v>
      </c>
      <c r="E1686" s="6" t="s">
        <v>33</v>
      </c>
      <c r="F1686" s="6" t="s">
        <v>71</v>
      </c>
      <c r="G1686" s="6" t="s">
        <v>72</v>
      </c>
      <c r="H1686" s="6" t="s">
        <v>17</v>
      </c>
      <c r="I1686" s="8">
        <v>0.4</v>
      </c>
      <c r="J1686" s="9">
        <v>6200</v>
      </c>
      <c r="K1686" s="10">
        <f t="shared" si="12"/>
        <v>2480</v>
      </c>
      <c r="L1686" s="10">
        <f t="shared" si="13"/>
        <v>992</v>
      </c>
      <c r="M1686" s="11">
        <v>0.4</v>
      </c>
      <c r="O1686" s="16"/>
      <c r="P1686" s="14"/>
      <c r="Q1686" s="12"/>
      <c r="R1686" s="13"/>
    </row>
    <row r="1687" spans="1:18" ht="15.75" customHeight="1" x14ac:dyDescent="0.35">
      <c r="A1687" s="1"/>
      <c r="B1687" s="6" t="s">
        <v>14</v>
      </c>
      <c r="C1687" s="6">
        <v>1185732</v>
      </c>
      <c r="D1687" s="7">
        <v>44335</v>
      </c>
      <c r="E1687" s="6" t="s">
        <v>33</v>
      </c>
      <c r="F1687" s="6" t="s">
        <v>71</v>
      </c>
      <c r="G1687" s="6" t="s">
        <v>72</v>
      </c>
      <c r="H1687" s="6" t="s">
        <v>18</v>
      </c>
      <c r="I1687" s="8">
        <v>0.35000000000000009</v>
      </c>
      <c r="J1687" s="9">
        <v>3250</v>
      </c>
      <c r="K1687" s="10">
        <f t="shared" si="12"/>
        <v>1137.5000000000002</v>
      </c>
      <c r="L1687" s="10">
        <f t="shared" si="13"/>
        <v>398.12500000000006</v>
      </c>
      <c r="M1687" s="11">
        <v>0.35</v>
      </c>
      <c r="O1687" s="16"/>
      <c r="P1687" s="14"/>
      <c r="Q1687" s="12"/>
      <c r="R1687" s="13"/>
    </row>
    <row r="1688" spans="1:18" ht="15.75" customHeight="1" x14ac:dyDescent="0.35">
      <c r="A1688" s="1"/>
      <c r="B1688" s="6" t="s">
        <v>14</v>
      </c>
      <c r="C1688" s="6">
        <v>1185732</v>
      </c>
      <c r="D1688" s="7">
        <v>44335</v>
      </c>
      <c r="E1688" s="6" t="s">
        <v>33</v>
      </c>
      <c r="F1688" s="6" t="s">
        <v>71</v>
      </c>
      <c r="G1688" s="6" t="s">
        <v>72</v>
      </c>
      <c r="H1688" s="6" t="s">
        <v>19</v>
      </c>
      <c r="I1688" s="8">
        <v>0.30000000000000004</v>
      </c>
      <c r="J1688" s="9">
        <v>3000</v>
      </c>
      <c r="K1688" s="10">
        <f t="shared" si="12"/>
        <v>900.00000000000011</v>
      </c>
      <c r="L1688" s="10">
        <f t="shared" si="13"/>
        <v>315</v>
      </c>
      <c r="M1688" s="11">
        <v>0.35</v>
      </c>
      <c r="O1688" s="16"/>
      <c r="P1688" s="14"/>
      <c r="Q1688" s="12"/>
      <c r="R1688" s="13"/>
    </row>
    <row r="1689" spans="1:18" ht="15.75" customHeight="1" x14ac:dyDescent="0.35">
      <c r="A1689" s="1"/>
      <c r="B1689" s="6" t="s">
        <v>14</v>
      </c>
      <c r="C1689" s="6">
        <v>1185732</v>
      </c>
      <c r="D1689" s="7">
        <v>44335</v>
      </c>
      <c r="E1689" s="6" t="s">
        <v>33</v>
      </c>
      <c r="F1689" s="6" t="s">
        <v>71</v>
      </c>
      <c r="G1689" s="6" t="s">
        <v>72</v>
      </c>
      <c r="H1689" s="6" t="s">
        <v>20</v>
      </c>
      <c r="I1689" s="8">
        <v>0.30000000000000004</v>
      </c>
      <c r="J1689" s="9">
        <v>2250</v>
      </c>
      <c r="K1689" s="10">
        <f t="shared" si="12"/>
        <v>675.00000000000011</v>
      </c>
      <c r="L1689" s="10">
        <f t="shared" si="13"/>
        <v>270.00000000000006</v>
      </c>
      <c r="M1689" s="11">
        <v>0.4</v>
      </c>
      <c r="O1689" s="16"/>
      <c r="P1689" s="14"/>
      <c r="Q1689" s="12"/>
      <c r="R1689" s="13"/>
    </row>
    <row r="1690" spans="1:18" ht="15.75" customHeight="1" x14ac:dyDescent="0.35">
      <c r="A1690" s="1"/>
      <c r="B1690" s="6" t="s">
        <v>14</v>
      </c>
      <c r="C1690" s="6">
        <v>1185732</v>
      </c>
      <c r="D1690" s="7">
        <v>44335</v>
      </c>
      <c r="E1690" s="6" t="s">
        <v>33</v>
      </c>
      <c r="F1690" s="6" t="s">
        <v>71</v>
      </c>
      <c r="G1690" s="6" t="s">
        <v>72</v>
      </c>
      <c r="H1690" s="6" t="s">
        <v>21</v>
      </c>
      <c r="I1690" s="8">
        <v>0.44999999999999996</v>
      </c>
      <c r="J1690" s="9">
        <v>2500</v>
      </c>
      <c r="K1690" s="10">
        <f t="shared" si="12"/>
        <v>1125</v>
      </c>
      <c r="L1690" s="10">
        <f t="shared" si="13"/>
        <v>393.75</v>
      </c>
      <c r="M1690" s="11">
        <v>0.35</v>
      </c>
      <c r="O1690" s="16"/>
      <c r="P1690" s="14"/>
      <c r="Q1690" s="12"/>
      <c r="R1690" s="13"/>
    </row>
    <row r="1691" spans="1:18" ht="15.75" customHeight="1" x14ac:dyDescent="0.35">
      <c r="A1691" s="1"/>
      <c r="B1691" s="6" t="s">
        <v>14</v>
      </c>
      <c r="C1691" s="6">
        <v>1185732</v>
      </c>
      <c r="D1691" s="7">
        <v>44335</v>
      </c>
      <c r="E1691" s="6" t="s">
        <v>33</v>
      </c>
      <c r="F1691" s="6" t="s">
        <v>71</v>
      </c>
      <c r="G1691" s="6" t="s">
        <v>72</v>
      </c>
      <c r="H1691" s="6" t="s">
        <v>22</v>
      </c>
      <c r="I1691" s="8">
        <v>0.49999999999999994</v>
      </c>
      <c r="J1691" s="9">
        <v>3500</v>
      </c>
      <c r="K1691" s="10">
        <f t="shared" si="12"/>
        <v>1749.9999999999998</v>
      </c>
      <c r="L1691" s="10">
        <f t="shared" si="13"/>
        <v>874.99999999999989</v>
      </c>
      <c r="M1691" s="11">
        <v>0.5</v>
      </c>
      <c r="O1691" s="16"/>
      <c r="P1691" s="14"/>
      <c r="Q1691" s="12"/>
      <c r="R1691" s="13"/>
    </row>
    <row r="1692" spans="1:18" ht="15.75" customHeight="1" x14ac:dyDescent="0.35">
      <c r="A1692" s="1"/>
      <c r="B1692" s="6" t="s">
        <v>14</v>
      </c>
      <c r="C1692" s="6">
        <v>1185732</v>
      </c>
      <c r="D1692" s="7">
        <v>44365</v>
      </c>
      <c r="E1692" s="6" t="s">
        <v>33</v>
      </c>
      <c r="F1692" s="6" t="s">
        <v>71</v>
      </c>
      <c r="G1692" s="6" t="s">
        <v>72</v>
      </c>
      <c r="H1692" s="6" t="s">
        <v>17</v>
      </c>
      <c r="I1692" s="8">
        <v>0.35000000000000003</v>
      </c>
      <c r="J1692" s="9">
        <v>6000</v>
      </c>
      <c r="K1692" s="10">
        <f t="shared" si="12"/>
        <v>2100</v>
      </c>
      <c r="L1692" s="10">
        <f t="shared" si="13"/>
        <v>840</v>
      </c>
      <c r="M1692" s="11">
        <v>0.4</v>
      </c>
      <c r="O1692" s="16"/>
      <c r="P1692" s="14"/>
      <c r="Q1692" s="12"/>
      <c r="R1692" s="13"/>
    </row>
    <row r="1693" spans="1:18" ht="15.75" customHeight="1" x14ac:dyDescent="0.35">
      <c r="A1693" s="1"/>
      <c r="B1693" s="6" t="s">
        <v>14</v>
      </c>
      <c r="C1693" s="6">
        <v>1185732</v>
      </c>
      <c r="D1693" s="7">
        <v>44365</v>
      </c>
      <c r="E1693" s="6" t="s">
        <v>33</v>
      </c>
      <c r="F1693" s="6" t="s">
        <v>71</v>
      </c>
      <c r="G1693" s="6" t="s">
        <v>72</v>
      </c>
      <c r="H1693" s="6" t="s">
        <v>18</v>
      </c>
      <c r="I1693" s="8">
        <v>0.3000000000000001</v>
      </c>
      <c r="J1693" s="9">
        <v>3500</v>
      </c>
      <c r="K1693" s="10">
        <f t="shared" si="12"/>
        <v>1050.0000000000005</v>
      </c>
      <c r="L1693" s="10">
        <f t="shared" si="13"/>
        <v>367.50000000000011</v>
      </c>
      <c r="M1693" s="11">
        <v>0.35</v>
      </c>
      <c r="O1693" s="16"/>
      <c r="P1693" s="14"/>
      <c r="Q1693" s="12"/>
      <c r="R1693" s="13"/>
    </row>
    <row r="1694" spans="1:18" ht="15.75" customHeight="1" x14ac:dyDescent="0.35">
      <c r="A1694" s="1"/>
      <c r="B1694" s="6" t="s">
        <v>14</v>
      </c>
      <c r="C1694" s="6">
        <v>1185732</v>
      </c>
      <c r="D1694" s="7">
        <v>44365</v>
      </c>
      <c r="E1694" s="6" t="s">
        <v>33</v>
      </c>
      <c r="F1694" s="6" t="s">
        <v>71</v>
      </c>
      <c r="G1694" s="6" t="s">
        <v>72</v>
      </c>
      <c r="H1694" s="6" t="s">
        <v>19</v>
      </c>
      <c r="I1694" s="8">
        <v>0.25000000000000006</v>
      </c>
      <c r="J1694" s="9">
        <v>3750</v>
      </c>
      <c r="K1694" s="10">
        <f t="shared" si="12"/>
        <v>937.50000000000023</v>
      </c>
      <c r="L1694" s="10">
        <f t="shared" si="13"/>
        <v>328.12500000000006</v>
      </c>
      <c r="M1694" s="11">
        <v>0.35</v>
      </c>
      <c r="O1694" s="16"/>
      <c r="P1694" s="14"/>
      <c r="Q1694" s="12"/>
      <c r="R1694" s="13"/>
    </row>
    <row r="1695" spans="1:18" ht="15.75" customHeight="1" x14ac:dyDescent="0.35">
      <c r="A1695" s="1"/>
      <c r="B1695" s="6" t="s">
        <v>14</v>
      </c>
      <c r="C1695" s="6">
        <v>1185732</v>
      </c>
      <c r="D1695" s="7">
        <v>44365</v>
      </c>
      <c r="E1695" s="6" t="s">
        <v>33</v>
      </c>
      <c r="F1695" s="6" t="s">
        <v>71</v>
      </c>
      <c r="G1695" s="6" t="s">
        <v>72</v>
      </c>
      <c r="H1695" s="6" t="s">
        <v>20</v>
      </c>
      <c r="I1695" s="8">
        <v>0.25000000000000006</v>
      </c>
      <c r="J1695" s="9">
        <v>3500</v>
      </c>
      <c r="K1695" s="10">
        <f t="shared" si="12"/>
        <v>875.00000000000023</v>
      </c>
      <c r="L1695" s="10">
        <f t="shared" si="13"/>
        <v>350.00000000000011</v>
      </c>
      <c r="M1695" s="11">
        <v>0.4</v>
      </c>
      <c r="O1695" s="16"/>
      <c r="P1695" s="14"/>
      <c r="Q1695" s="12"/>
      <c r="R1695" s="13"/>
    </row>
    <row r="1696" spans="1:18" ht="15.75" customHeight="1" x14ac:dyDescent="0.35">
      <c r="A1696" s="1"/>
      <c r="B1696" s="6" t="s">
        <v>14</v>
      </c>
      <c r="C1696" s="6">
        <v>1185732</v>
      </c>
      <c r="D1696" s="7">
        <v>44365</v>
      </c>
      <c r="E1696" s="6" t="s">
        <v>33</v>
      </c>
      <c r="F1696" s="6" t="s">
        <v>71</v>
      </c>
      <c r="G1696" s="6" t="s">
        <v>72</v>
      </c>
      <c r="H1696" s="6" t="s">
        <v>21</v>
      </c>
      <c r="I1696" s="8">
        <v>0.4</v>
      </c>
      <c r="J1696" s="9">
        <v>3500</v>
      </c>
      <c r="K1696" s="10">
        <f t="shared" si="12"/>
        <v>1400</v>
      </c>
      <c r="L1696" s="10">
        <f t="shared" si="13"/>
        <v>489.99999999999994</v>
      </c>
      <c r="M1696" s="11">
        <v>0.35</v>
      </c>
      <c r="O1696" s="16"/>
      <c r="P1696" s="14"/>
      <c r="Q1696" s="12"/>
      <c r="R1696" s="13"/>
    </row>
    <row r="1697" spans="1:18" ht="15.75" customHeight="1" x14ac:dyDescent="0.35">
      <c r="A1697" s="1"/>
      <c r="B1697" s="6" t="s">
        <v>14</v>
      </c>
      <c r="C1697" s="6">
        <v>1185732</v>
      </c>
      <c r="D1697" s="7">
        <v>44365</v>
      </c>
      <c r="E1697" s="6" t="s">
        <v>33</v>
      </c>
      <c r="F1697" s="6" t="s">
        <v>71</v>
      </c>
      <c r="G1697" s="6" t="s">
        <v>72</v>
      </c>
      <c r="H1697" s="6" t="s">
        <v>22</v>
      </c>
      <c r="I1697" s="8">
        <v>0.45</v>
      </c>
      <c r="J1697" s="9">
        <v>5250</v>
      </c>
      <c r="K1697" s="10">
        <f t="shared" si="12"/>
        <v>2362.5</v>
      </c>
      <c r="L1697" s="10">
        <f t="shared" si="13"/>
        <v>1181.25</v>
      </c>
      <c r="M1697" s="11">
        <v>0.5</v>
      </c>
      <c r="O1697" s="16"/>
      <c r="P1697" s="14"/>
      <c r="Q1697" s="12"/>
      <c r="R1697" s="13"/>
    </row>
    <row r="1698" spans="1:18" ht="15.75" customHeight="1" x14ac:dyDescent="0.35">
      <c r="A1698" s="1"/>
      <c r="B1698" s="6" t="s">
        <v>14</v>
      </c>
      <c r="C1698" s="6">
        <v>1185732</v>
      </c>
      <c r="D1698" s="7">
        <v>44394</v>
      </c>
      <c r="E1698" s="6" t="s">
        <v>33</v>
      </c>
      <c r="F1698" s="6" t="s">
        <v>71</v>
      </c>
      <c r="G1698" s="6" t="s">
        <v>72</v>
      </c>
      <c r="H1698" s="6" t="s">
        <v>17</v>
      </c>
      <c r="I1698" s="8">
        <v>0.4</v>
      </c>
      <c r="J1698" s="9">
        <v>7500</v>
      </c>
      <c r="K1698" s="10">
        <f t="shared" si="12"/>
        <v>3000</v>
      </c>
      <c r="L1698" s="10">
        <f t="shared" si="13"/>
        <v>1200</v>
      </c>
      <c r="M1698" s="11">
        <v>0.4</v>
      </c>
      <c r="O1698" s="16"/>
      <c r="P1698" s="14"/>
      <c r="Q1698" s="12"/>
      <c r="R1698" s="13"/>
    </row>
    <row r="1699" spans="1:18" ht="15.75" customHeight="1" x14ac:dyDescent="0.35">
      <c r="A1699" s="1"/>
      <c r="B1699" s="6" t="s">
        <v>14</v>
      </c>
      <c r="C1699" s="6">
        <v>1185732</v>
      </c>
      <c r="D1699" s="7">
        <v>44394</v>
      </c>
      <c r="E1699" s="6" t="s">
        <v>33</v>
      </c>
      <c r="F1699" s="6" t="s">
        <v>71</v>
      </c>
      <c r="G1699" s="6" t="s">
        <v>72</v>
      </c>
      <c r="H1699" s="6" t="s">
        <v>18</v>
      </c>
      <c r="I1699" s="8">
        <v>0.35000000000000009</v>
      </c>
      <c r="J1699" s="9">
        <v>5000</v>
      </c>
      <c r="K1699" s="10">
        <f t="shared" si="12"/>
        <v>1750.0000000000005</v>
      </c>
      <c r="L1699" s="10">
        <f t="shared" si="13"/>
        <v>612.50000000000011</v>
      </c>
      <c r="M1699" s="11">
        <v>0.35</v>
      </c>
      <c r="O1699" s="16"/>
      <c r="P1699" s="14"/>
      <c r="Q1699" s="12"/>
      <c r="R1699" s="13"/>
    </row>
    <row r="1700" spans="1:18" ht="15.75" customHeight="1" x14ac:dyDescent="0.35">
      <c r="A1700" s="1"/>
      <c r="B1700" s="6" t="s">
        <v>14</v>
      </c>
      <c r="C1700" s="6">
        <v>1185732</v>
      </c>
      <c r="D1700" s="7">
        <v>44394</v>
      </c>
      <c r="E1700" s="6" t="s">
        <v>33</v>
      </c>
      <c r="F1700" s="6" t="s">
        <v>71</v>
      </c>
      <c r="G1700" s="6" t="s">
        <v>72</v>
      </c>
      <c r="H1700" s="6" t="s">
        <v>19</v>
      </c>
      <c r="I1700" s="8">
        <v>0.30000000000000004</v>
      </c>
      <c r="J1700" s="9">
        <v>4250</v>
      </c>
      <c r="K1700" s="10">
        <f t="shared" si="12"/>
        <v>1275.0000000000002</v>
      </c>
      <c r="L1700" s="10">
        <f t="shared" si="13"/>
        <v>446.25000000000006</v>
      </c>
      <c r="M1700" s="11">
        <v>0.35</v>
      </c>
      <c r="O1700" s="16"/>
      <c r="P1700" s="14"/>
      <c r="Q1700" s="12"/>
      <c r="R1700" s="13"/>
    </row>
    <row r="1701" spans="1:18" ht="15.75" customHeight="1" x14ac:dyDescent="0.35">
      <c r="A1701" s="1"/>
      <c r="B1701" s="6" t="s">
        <v>14</v>
      </c>
      <c r="C1701" s="6">
        <v>1185732</v>
      </c>
      <c r="D1701" s="7">
        <v>44394</v>
      </c>
      <c r="E1701" s="6" t="s">
        <v>33</v>
      </c>
      <c r="F1701" s="6" t="s">
        <v>71</v>
      </c>
      <c r="G1701" s="6" t="s">
        <v>72</v>
      </c>
      <c r="H1701" s="6" t="s">
        <v>20</v>
      </c>
      <c r="I1701" s="8">
        <v>0.30000000000000004</v>
      </c>
      <c r="J1701" s="9">
        <v>3750</v>
      </c>
      <c r="K1701" s="10">
        <f t="shared" si="12"/>
        <v>1125.0000000000002</v>
      </c>
      <c r="L1701" s="10">
        <f t="shared" si="13"/>
        <v>450.00000000000011</v>
      </c>
      <c r="M1701" s="11">
        <v>0.4</v>
      </c>
      <c r="O1701" s="16"/>
      <c r="P1701" s="14"/>
      <c r="Q1701" s="12"/>
      <c r="R1701" s="13"/>
    </row>
    <row r="1702" spans="1:18" ht="15.75" customHeight="1" x14ac:dyDescent="0.35">
      <c r="A1702" s="1"/>
      <c r="B1702" s="6" t="s">
        <v>14</v>
      </c>
      <c r="C1702" s="6">
        <v>1185732</v>
      </c>
      <c r="D1702" s="7">
        <v>44394</v>
      </c>
      <c r="E1702" s="6" t="s">
        <v>33</v>
      </c>
      <c r="F1702" s="6" t="s">
        <v>71</v>
      </c>
      <c r="G1702" s="6" t="s">
        <v>72</v>
      </c>
      <c r="H1702" s="6" t="s">
        <v>21</v>
      </c>
      <c r="I1702" s="8">
        <v>0.4</v>
      </c>
      <c r="J1702" s="9">
        <v>3750</v>
      </c>
      <c r="K1702" s="10">
        <f t="shared" si="12"/>
        <v>1500</v>
      </c>
      <c r="L1702" s="10">
        <f t="shared" si="13"/>
        <v>525</v>
      </c>
      <c r="M1702" s="11">
        <v>0.35</v>
      </c>
      <c r="O1702" s="16"/>
      <c r="P1702" s="14"/>
      <c r="Q1702" s="12"/>
      <c r="R1702" s="13"/>
    </row>
    <row r="1703" spans="1:18" ht="15.75" customHeight="1" x14ac:dyDescent="0.35">
      <c r="A1703" s="1"/>
      <c r="B1703" s="6" t="s">
        <v>14</v>
      </c>
      <c r="C1703" s="6">
        <v>1185732</v>
      </c>
      <c r="D1703" s="7">
        <v>44394</v>
      </c>
      <c r="E1703" s="6" t="s">
        <v>33</v>
      </c>
      <c r="F1703" s="6" t="s">
        <v>71</v>
      </c>
      <c r="G1703" s="6" t="s">
        <v>72</v>
      </c>
      <c r="H1703" s="6" t="s">
        <v>22</v>
      </c>
      <c r="I1703" s="8">
        <v>0.45</v>
      </c>
      <c r="J1703" s="9">
        <v>5500</v>
      </c>
      <c r="K1703" s="10">
        <f t="shared" si="12"/>
        <v>2475</v>
      </c>
      <c r="L1703" s="10">
        <f t="shared" si="13"/>
        <v>1237.5</v>
      </c>
      <c r="M1703" s="11">
        <v>0.5</v>
      </c>
      <c r="O1703" s="16"/>
      <c r="P1703" s="14"/>
      <c r="Q1703" s="12"/>
      <c r="R1703" s="13"/>
    </row>
    <row r="1704" spans="1:18" ht="15.75" customHeight="1" x14ac:dyDescent="0.35">
      <c r="A1704" s="1"/>
      <c r="B1704" s="6" t="s">
        <v>14</v>
      </c>
      <c r="C1704" s="6">
        <v>1185732</v>
      </c>
      <c r="D1704" s="7">
        <v>44426</v>
      </c>
      <c r="E1704" s="6" t="s">
        <v>33</v>
      </c>
      <c r="F1704" s="6" t="s">
        <v>71</v>
      </c>
      <c r="G1704" s="6" t="s">
        <v>72</v>
      </c>
      <c r="H1704" s="6" t="s">
        <v>17</v>
      </c>
      <c r="I1704" s="8">
        <v>0.4</v>
      </c>
      <c r="J1704" s="9">
        <v>7000</v>
      </c>
      <c r="K1704" s="10">
        <f t="shared" si="12"/>
        <v>2800</v>
      </c>
      <c r="L1704" s="10">
        <f t="shared" si="13"/>
        <v>1120</v>
      </c>
      <c r="M1704" s="11">
        <v>0.4</v>
      </c>
      <c r="O1704" s="16"/>
      <c r="P1704" s="14"/>
      <c r="Q1704" s="12"/>
      <c r="R1704" s="13"/>
    </row>
    <row r="1705" spans="1:18" ht="15.75" customHeight="1" x14ac:dyDescent="0.35">
      <c r="A1705" s="1"/>
      <c r="B1705" s="6" t="s">
        <v>14</v>
      </c>
      <c r="C1705" s="6">
        <v>1185732</v>
      </c>
      <c r="D1705" s="7">
        <v>44426</v>
      </c>
      <c r="E1705" s="6" t="s">
        <v>33</v>
      </c>
      <c r="F1705" s="6" t="s">
        <v>71</v>
      </c>
      <c r="G1705" s="6" t="s">
        <v>72</v>
      </c>
      <c r="H1705" s="6" t="s">
        <v>18</v>
      </c>
      <c r="I1705" s="8">
        <v>0.40000000000000008</v>
      </c>
      <c r="J1705" s="9">
        <v>4750</v>
      </c>
      <c r="K1705" s="10">
        <f t="shared" si="12"/>
        <v>1900.0000000000005</v>
      </c>
      <c r="L1705" s="10">
        <f t="shared" si="13"/>
        <v>665.00000000000011</v>
      </c>
      <c r="M1705" s="11">
        <v>0.35</v>
      </c>
      <c r="O1705" s="16"/>
      <c r="P1705" s="14"/>
      <c r="Q1705" s="12"/>
      <c r="R1705" s="13"/>
    </row>
    <row r="1706" spans="1:18" ht="15.75" customHeight="1" x14ac:dyDescent="0.35">
      <c r="A1706" s="1"/>
      <c r="B1706" s="6" t="s">
        <v>14</v>
      </c>
      <c r="C1706" s="6">
        <v>1185732</v>
      </c>
      <c r="D1706" s="7">
        <v>44426</v>
      </c>
      <c r="E1706" s="6" t="s">
        <v>33</v>
      </c>
      <c r="F1706" s="6" t="s">
        <v>71</v>
      </c>
      <c r="G1706" s="6" t="s">
        <v>72</v>
      </c>
      <c r="H1706" s="6" t="s">
        <v>19</v>
      </c>
      <c r="I1706" s="8">
        <v>0.35000000000000003</v>
      </c>
      <c r="J1706" s="9">
        <v>4000</v>
      </c>
      <c r="K1706" s="10">
        <f t="shared" si="12"/>
        <v>1400.0000000000002</v>
      </c>
      <c r="L1706" s="10">
        <f t="shared" si="13"/>
        <v>490.00000000000006</v>
      </c>
      <c r="M1706" s="11">
        <v>0.35</v>
      </c>
      <c r="O1706" s="16"/>
      <c r="P1706" s="14"/>
      <c r="Q1706" s="12"/>
      <c r="R1706" s="13"/>
    </row>
    <row r="1707" spans="1:18" ht="15.75" customHeight="1" x14ac:dyDescent="0.35">
      <c r="A1707" s="1"/>
      <c r="B1707" s="6" t="s">
        <v>14</v>
      </c>
      <c r="C1707" s="6">
        <v>1185732</v>
      </c>
      <c r="D1707" s="7">
        <v>44426</v>
      </c>
      <c r="E1707" s="6" t="s">
        <v>33</v>
      </c>
      <c r="F1707" s="6" t="s">
        <v>71</v>
      </c>
      <c r="G1707" s="6" t="s">
        <v>72</v>
      </c>
      <c r="H1707" s="6" t="s">
        <v>20</v>
      </c>
      <c r="I1707" s="8">
        <v>0.25000000000000006</v>
      </c>
      <c r="J1707" s="9">
        <v>3250</v>
      </c>
      <c r="K1707" s="10">
        <f t="shared" si="12"/>
        <v>812.50000000000023</v>
      </c>
      <c r="L1707" s="10">
        <f t="shared" si="13"/>
        <v>325.00000000000011</v>
      </c>
      <c r="M1707" s="11">
        <v>0.4</v>
      </c>
      <c r="O1707" s="16"/>
      <c r="P1707" s="14"/>
      <c r="Q1707" s="12"/>
      <c r="R1707" s="13"/>
    </row>
    <row r="1708" spans="1:18" ht="15.75" customHeight="1" x14ac:dyDescent="0.35">
      <c r="A1708" s="1"/>
      <c r="B1708" s="6" t="s">
        <v>14</v>
      </c>
      <c r="C1708" s="6">
        <v>1185732</v>
      </c>
      <c r="D1708" s="7">
        <v>44426</v>
      </c>
      <c r="E1708" s="6" t="s">
        <v>33</v>
      </c>
      <c r="F1708" s="6" t="s">
        <v>71</v>
      </c>
      <c r="G1708" s="6" t="s">
        <v>72</v>
      </c>
      <c r="H1708" s="6" t="s">
        <v>21</v>
      </c>
      <c r="I1708" s="8">
        <v>0.35000000000000003</v>
      </c>
      <c r="J1708" s="9">
        <v>3000</v>
      </c>
      <c r="K1708" s="10">
        <f t="shared" si="12"/>
        <v>1050</v>
      </c>
      <c r="L1708" s="10">
        <f t="shared" si="13"/>
        <v>367.5</v>
      </c>
      <c r="M1708" s="11">
        <v>0.35</v>
      </c>
      <c r="O1708" s="16"/>
      <c r="P1708" s="14"/>
      <c r="Q1708" s="12"/>
      <c r="R1708" s="13"/>
    </row>
    <row r="1709" spans="1:18" ht="15.75" customHeight="1" x14ac:dyDescent="0.35">
      <c r="A1709" s="1"/>
      <c r="B1709" s="6" t="s">
        <v>14</v>
      </c>
      <c r="C1709" s="6">
        <v>1185732</v>
      </c>
      <c r="D1709" s="7">
        <v>44426</v>
      </c>
      <c r="E1709" s="6" t="s">
        <v>33</v>
      </c>
      <c r="F1709" s="6" t="s">
        <v>71</v>
      </c>
      <c r="G1709" s="6" t="s">
        <v>72</v>
      </c>
      <c r="H1709" s="6" t="s">
        <v>22</v>
      </c>
      <c r="I1709" s="8">
        <v>0.4</v>
      </c>
      <c r="J1709" s="9">
        <v>4750</v>
      </c>
      <c r="K1709" s="10">
        <f t="shared" si="12"/>
        <v>1900</v>
      </c>
      <c r="L1709" s="10">
        <f t="shared" si="13"/>
        <v>950</v>
      </c>
      <c r="M1709" s="11">
        <v>0.5</v>
      </c>
      <c r="O1709" s="16"/>
      <c r="P1709" s="14"/>
      <c r="Q1709" s="12"/>
      <c r="R1709" s="13"/>
    </row>
    <row r="1710" spans="1:18" ht="15.75" customHeight="1" x14ac:dyDescent="0.35">
      <c r="A1710" s="1"/>
      <c r="B1710" s="6" t="s">
        <v>14</v>
      </c>
      <c r="C1710" s="6">
        <v>1185732</v>
      </c>
      <c r="D1710" s="7">
        <v>44458</v>
      </c>
      <c r="E1710" s="6" t="s">
        <v>33</v>
      </c>
      <c r="F1710" s="6" t="s">
        <v>71</v>
      </c>
      <c r="G1710" s="6" t="s">
        <v>72</v>
      </c>
      <c r="H1710" s="6" t="s">
        <v>17</v>
      </c>
      <c r="I1710" s="8">
        <v>0.35000000000000003</v>
      </c>
      <c r="J1710" s="9">
        <v>6000</v>
      </c>
      <c r="K1710" s="10">
        <f t="shared" si="12"/>
        <v>2100</v>
      </c>
      <c r="L1710" s="10">
        <f t="shared" si="13"/>
        <v>840</v>
      </c>
      <c r="M1710" s="11">
        <v>0.4</v>
      </c>
      <c r="O1710" s="16"/>
      <c r="P1710" s="14"/>
      <c r="Q1710" s="12"/>
      <c r="R1710" s="13"/>
    </row>
    <row r="1711" spans="1:18" ht="15.75" customHeight="1" x14ac:dyDescent="0.35">
      <c r="A1711" s="1"/>
      <c r="B1711" s="6" t="s">
        <v>14</v>
      </c>
      <c r="C1711" s="6">
        <v>1185732</v>
      </c>
      <c r="D1711" s="7">
        <v>44458</v>
      </c>
      <c r="E1711" s="6" t="s">
        <v>33</v>
      </c>
      <c r="F1711" s="6" t="s">
        <v>71</v>
      </c>
      <c r="G1711" s="6" t="s">
        <v>72</v>
      </c>
      <c r="H1711" s="6" t="s">
        <v>18</v>
      </c>
      <c r="I1711" s="8">
        <v>0.3000000000000001</v>
      </c>
      <c r="J1711" s="9">
        <v>4000</v>
      </c>
      <c r="K1711" s="10">
        <f t="shared" si="12"/>
        <v>1200.0000000000005</v>
      </c>
      <c r="L1711" s="10">
        <f t="shared" si="13"/>
        <v>420.00000000000011</v>
      </c>
      <c r="M1711" s="11">
        <v>0.35</v>
      </c>
      <c r="O1711" s="16"/>
      <c r="P1711" s="14"/>
      <c r="Q1711" s="12"/>
      <c r="R1711" s="13"/>
    </row>
    <row r="1712" spans="1:18" ht="15.75" customHeight="1" x14ac:dyDescent="0.35">
      <c r="A1712" s="1"/>
      <c r="B1712" s="6" t="s">
        <v>14</v>
      </c>
      <c r="C1712" s="6">
        <v>1185732</v>
      </c>
      <c r="D1712" s="7">
        <v>44458</v>
      </c>
      <c r="E1712" s="6" t="s">
        <v>33</v>
      </c>
      <c r="F1712" s="6" t="s">
        <v>71</v>
      </c>
      <c r="G1712" s="6" t="s">
        <v>72</v>
      </c>
      <c r="H1712" s="6" t="s">
        <v>19</v>
      </c>
      <c r="I1712" s="8">
        <v>0.15000000000000002</v>
      </c>
      <c r="J1712" s="9">
        <v>3000</v>
      </c>
      <c r="K1712" s="10">
        <f t="shared" si="12"/>
        <v>450.00000000000006</v>
      </c>
      <c r="L1712" s="10">
        <f t="shared" si="13"/>
        <v>157.5</v>
      </c>
      <c r="M1712" s="11">
        <v>0.35</v>
      </c>
      <c r="O1712" s="16"/>
      <c r="P1712" s="14"/>
      <c r="Q1712" s="12"/>
      <c r="R1712" s="13"/>
    </row>
    <row r="1713" spans="1:18" ht="15.75" customHeight="1" x14ac:dyDescent="0.35">
      <c r="A1713" s="1"/>
      <c r="B1713" s="6" t="s">
        <v>14</v>
      </c>
      <c r="C1713" s="6">
        <v>1185732</v>
      </c>
      <c r="D1713" s="7">
        <v>44458</v>
      </c>
      <c r="E1713" s="6" t="s">
        <v>33</v>
      </c>
      <c r="F1713" s="6" t="s">
        <v>71</v>
      </c>
      <c r="G1713" s="6" t="s">
        <v>72</v>
      </c>
      <c r="H1713" s="6" t="s">
        <v>20</v>
      </c>
      <c r="I1713" s="8">
        <v>0.15000000000000002</v>
      </c>
      <c r="J1713" s="9">
        <v>2750</v>
      </c>
      <c r="K1713" s="10">
        <f t="shared" si="12"/>
        <v>412.50000000000006</v>
      </c>
      <c r="L1713" s="10">
        <f t="shared" si="13"/>
        <v>165.00000000000003</v>
      </c>
      <c r="M1713" s="11">
        <v>0.4</v>
      </c>
      <c r="O1713" s="16"/>
      <c r="P1713" s="14"/>
      <c r="Q1713" s="12"/>
      <c r="R1713" s="13"/>
    </row>
    <row r="1714" spans="1:18" ht="15.75" customHeight="1" x14ac:dyDescent="0.35">
      <c r="A1714" s="1"/>
      <c r="B1714" s="6" t="s">
        <v>14</v>
      </c>
      <c r="C1714" s="6">
        <v>1185732</v>
      </c>
      <c r="D1714" s="7">
        <v>44458</v>
      </c>
      <c r="E1714" s="6" t="s">
        <v>33</v>
      </c>
      <c r="F1714" s="6" t="s">
        <v>71</v>
      </c>
      <c r="G1714" s="6" t="s">
        <v>72</v>
      </c>
      <c r="H1714" s="6" t="s">
        <v>21</v>
      </c>
      <c r="I1714" s="8">
        <v>0.25</v>
      </c>
      <c r="J1714" s="9">
        <v>2750</v>
      </c>
      <c r="K1714" s="10">
        <f t="shared" si="12"/>
        <v>687.5</v>
      </c>
      <c r="L1714" s="10">
        <f t="shared" si="13"/>
        <v>240.62499999999997</v>
      </c>
      <c r="M1714" s="11">
        <v>0.35</v>
      </c>
      <c r="O1714" s="16"/>
      <c r="P1714" s="14"/>
      <c r="Q1714" s="12"/>
      <c r="R1714" s="13"/>
    </row>
    <row r="1715" spans="1:18" ht="15.75" customHeight="1" x14ac:dyDescent="0.35">
      <c r="A1715" s="1"/>
      <c r="B1715" s="6" t="s">
        <v>14</v>
      </c>
      <c r="C1715" s="6">
        <v>1185732</v>
      </c>
      <c r="D1715" s="7">
        <v>44458</v>
      </c>
      <c r="E1715" s="6" t="s">
        <v>33</v>
      </c>
      <c r="F1715" s="6" t="s">
        <v>71</v>
      </c>
      <c r="G1715" s="6" t="s">
        <v>72</v>
      </c>
      <c r="H1715" s="6" t="s">
        <v>22</v>
      </c>
      <c r="I1715" s="8">
        <v>0.30000000000000004</v>
      </c>
      <c r="J1715" s="9">
        <v>3500</v>
      </c>
      <c r="K1715" s="10">
        <f t="shared" si="12"/>
        <v>1050.0000000000002</v>
      </c>
      <c r="L1715" s="10">
        <f t="shared" si="13"/>
        <v>525.00000000000011</v>
      </c>
      <c r="M1715" s="11">
        <v>0.5</v>
      </c>
      <c r="O1715" s="16"/>
      <c r="P1715" s="14"/>
      <c r="Q1715" s="12"/>
      <c r="R1715" s="13"/>
    </row>
    <row r="1716" spans="1:18" ht="15.75" customHeight="1" x14ac:dyDescent="0.35">
      <c r="A1716" s="1"/>
      <c r="B1716" s="6" t="s">
        <v>14</v>
      </c>
      <c r="C1716" s="6">
        <v>1185732</v>
      </c>
      <c r="D1716" s="7">
        <v>44487</v>
      </c>
      <c r="E1716" s="6" t="s">
        <v>33</v>
      </c>
      <c r="F1716" s="6" t="s">
        <v>71</v>
      </c>
      <c r="G1716" s="6" t="s">
        <v>72</v>
      </c>
      <c r="H1716" s="6" t="s">
        <v>17</v>
      </c>
      <c r="I1716" s="8">
        <v>0.35</v>
      </c>
      <c r="J1716" s="9">
        <v>5250</v>
      </c>
      <c r="K1716" s="10">
        <f t="shared" si="12"/>
        <v>1837.4999999999998</v>
      </c>
      <c r="L1716" s="10">
        <f t="shared" si="13"/>
        <v>735</v>
      </c>
      <c r="M1716" s="11">
        <v>0.4</v>
      </c>
      <c r="O1716" s="16"/>
      <c r="P1716" s="14"/>
      <c r="Q1716" s="12"/>
      <c r="R1716" s="13"/>
    </row>
    <row r="1717" spans="1:18" ht="15.75" customHeight="1" x14ac:dyDescent="0.35">
      <c r="A1717" s="1"/>
      <c r="B1717" s="6" t="s">
        <v>14</v>
      </c>
      <c r="C1717" s="6">
        <v>1185732</v>
      </c>
      <c r="D1717" s="7">
        <v>44487</v>
      </c>
      <c r="E1717" s="6" t="s">
        <v>33</v>
      </c>
      <c r="F1717" s="6" t="s">
        <v>71</v>
      </c>
      <c r="G1717" s="6" t="s">
        <v>72</v>
      </c>
      <c r="H1717" s="6" t="s">
        <v>18</v>
      </c>
      <c r="I1717" s="8">
        <v>0.25</v>
      </c>
      <c r="J1717" s="9">
        <v>3500</v>
      </c>
      <c r="K1717" s="10">
        <f t="shared" si="12"/>
        <v>875</v>
      </c>
      <c r="L1717" s="10">
        <f t="shared" si="13"/>
        <v>306.25</v>
      </c>
      <c r="M1717" s="11">
        <v>0.35</v>
      </c>
      <c r="O1717" s="16"/>
      <c r="P1717" s="14"/>
      <c r="Q1717" s="12"/>
      <c r="R1717" s="13"/>
    </row>
    <row r="1718" spans="1:18" ht="15.75" customHeight="1" x14ac:dyDescent="0.35">
      <c r="A1718" s="1"/>
      <c r="B1718" s="6" t="s">
        <v>14</v>
      </c>
      <c r="C1718" s="6">
        <v>1185732</v>
      </c>
      <c r="D1718" s="7">
        <v>44487</v>
      </c>
      <c r="E1718" s="6" t="s">
        <v>33</v>
      </c>
      <c r="F1718" s="6" t="s">
        <v>71</v>
      </c>
      <c r="G1718" s="6" t="s">
        <v>72</v>
      </c>
      <c r="H1718" s="6" t="s">
        <v>19</v>
      </c>
      <c r="I1718" s="8">
        <v>0.25</v>
      </c>
      <c r="J1718" s="9">
        <v>2500</v>
      </c>
      <c r="K1718" s="10">
        <f t="shared" si="12"/>
        <v>625</v>
      </c>
      <c r="L1718" s="10">
        <f t="shared" si="13"/>
        <v>218.75</v>
      </c>
      <c r="M1718" s="11">
        <v>0.35</v>
      </c>
      <c r="O1718" s="16"/>
      <c r="P1718" s="14"/>
      <c r="Q1718" s="12"/>
      <c r="R1718" s="13"/>
    </row>
    <row r="1719" spans="1:18" ht="15.75" customHeight="1" x14ac:dyDescent="0.35">
      <c r="A1719" s="1"/>
      <c r="B1719" s="6" t="s">
        <v>14</v>
      </c>
      <c r="C1719" s="6">
        <v>1185732</v>
      </c>
      <c r="D1719" s="7">
        <v>44487</v>
      </c>
      <c r="E1719" s="6" t="s">
        <v>33</v>
      </c>
      <c r="F1719" s="6" t="s">
        <v>71</v>
      </c>
      <c r="G1719" s="6" t="s">
        <v>72</v>
      </c>
      <c r="H1719" s="6" t="s">
        <v>20</v>
      </c>
      <c r="I1719" s="8">
        <v>0.25</v>
      </c>
      <c r="J1719" s="9">
        <v>2250</v>
      </c>
      <c r="K1719" s="10">
        <f t="shared" si="12"/>
        <v>562.5</v>
      </c>
      <c r="L1719" s="10">
        <f t="shared" si="13"/>
        <v>225</v>
      </c>
      <c r="M1719" s="11">
        <v>0.4</v>
      </c>
      <c r="O1719" s="16"/>
      <c r="P1719" s="14"/>
      <c r="Q1719" s="12"/>
      <c r="R1719" s="13"/>
    </row>
    <row r="1720" spans="1:18" ht="15.75" customHeight="1" x14ac:dyDescent="0.35">
      <c r="A1720" s="1"/>
      <c r="B1720" s="6" t="s">
        <v>14</v>
      </c>
      <c r="C1720" s="6">
        <v>1185732</v>
      </c>
      <c r="D1720" s="7">
        <v>44487</v>
      </c>
      <c r="E1720" s="6" t="s">
        <v>33</v>
      </c>
      <c r="F1720" s="6" t="s">
        <v>71</v>
      </c>
      <c r="G1720" s="6" t="s">
        <v>72</v>
      </c>
      <c r="H1720" s="6" t="s">
        <v>21</v>
      </c>
      <c r="I1720" s="8">
        <v>0.35</v>
      </c>
      <c r="J1720" s="9">
        <v>2250</v>
      </c>
      <c r="K1720" s="10">
        <f t="shared" si="12"/>
        <v>787.5</v>
      </c>
      <c r="L1720" s="10">
        <f t="shared" si="13"/>
        <v>275.625</v>
      </c>
      <c r="M1720" s="11">
        <v>0.35</v>
      </c>
      <c r="O1720" s="16"/>
      <c r="P1720" s="14"/>
      <c r="Q1720" s="12"/>
      <c r="R1720" s="13"/>
    </row>
    <row r="1721" spans="1:18" ht="15.75" customHeight="1" x14ac:dyDescent="0.35">
      <c r="A1721" s="1"/>
      <c r="B1721" s="6" t="s">
        <v>14</v>
      </c>
      <c r="C1721" s="6">
        <v>1185732</v>
      </c>
      <c r="D1721" s="7">
        <v>44487</v>
      </c>
      <c r="E1721" s="6" t="s">
        <v>33</v>
      </c>
      <c r="F1721" s="6" t="s">
        <v>71</v>
      </c>
      <c r="G1721" s="6" t="s">
        <v>72</v>
      </c>
      <c r="H1721" s="6" t="s">
        <v>22</v>
      </c>
      <c r="I1721" s="8">
        <v>0.39999999999999991</v>
      </c>
      <c r="J1721" s="9">
        <v>3500</v>
      </c>
      <c r="K1721" s="10">
        <f t="shared" si="12"/>
        <v>1399.9999999999998</v>
      </c>
      <c r="L1721" s="10">
        <f t="shared" si="13"/>
        <v>699.99999999999989</v>
      </c>
      <c r="M1721" s="11">
        <v>0.5</v>
      </c>
      <c r="O1721" s="16"/>
      <c r="P1721" s="14"/>
      <c r="Q1721" s="12"/>
      <c r="R1721" s="13"/>
    </row>
    <row r="1722" spans="1:18" ht="15.75" customHeight="1" x14ac:dyDescent="0.35">
      <c r="A1722" s="1"/>
      <c r="B1722" s="6" t="s">
        <v>14</v>
      </c>
      <c r="C1722" s="6">
        <v>1185732</v>
      </c>
      <c r="D1722" s="7">
        <v>44518</v>
      </c>
      <c r="E1722" s="6" t="s">
        <v>33</v>
      </c>
      <c r="F1722" s="6" t="s">
        <v>71</v>
      </c>
      <c r="G1722" s="6" t="s">
        <v>72</v>
      </c>
      <c r="H1722" s="6" t="s">
        <v>17</v>
      </c>
      <c r="I1722" s="8">
        <v>0.35000000000000003</v>
      </c>
      <c r="J1722" s="9">
        <v>5000</v>
      </c>
      <c r="K1722" s="10">
        <f t="shared" si="12"/>
        <v>1750.0000000000002</v>
      </c>
      <c r="L1722" s="10">
        <f t="shared" si="13"/>
        <v>700.00000000000011</v>
      </c>
      <c r="M1722" s="11">
        <v>0.4</v>
      </c>
      <c r="O1722" s="16"/>
      <c r="P1722" s="14"/>
      <c r="Q1722" s="12"/>
      <c r="R1722" s="13"/>
    </row>
    <row r="1723" spans="1:18" ht="15.75" customHeight="1" x14ac:dyDescent="0.35">
      <c r="A1723" s="1"/>
      <c r="B1723" s="6" t="s">
        <v>14</v>
      </c>
      <c r="C1723" s="6">
        <v>1185732</v>
      </c>
      <c r="D1723" s="7">
        <v>44518</v>
      </c>
      <c r="E1723" s="6" t="s">
        <v>33</v>
      </c>
      <c r="F1723" s="6" t="s">
        <v>71</v>
      </c>
      <c r="G1723" s="6" t="s">
        <v>72</v>
      </c>
      <c r="H1723" s="6" t="s">
        <v>18</v>
      </c>
      <c r="I1723" s="8">
        <v>0.25000000000000006</v>
      </c>
      <c r="J1723" s="9">
        <v>3500</v>
      </c>
      <c r="K1723" s="10">
        <f t="shared" si="12"/>
        <v>875.00000000000023</v>
      </c>
      <c r="L1723" s="10">
        <f t="shared" si="13"/>
        <v>306.25000000000006</v>
      </c>
      <c r="M1723" s="11">
        <v>0.35</v>
      </c>
      <c r="O1723" s="16"/>
      <c r="P1723" s="14"/>
      <c r="Q1723" s="12"/>
      <c r="R1723" s="13"/>
    </row>
    <row r="1724" spans="1:18" ht="15.75" customHeight="1" x14ac:dyDescent="0.35">
      <c r="A1724" s="1"/>
      <c r="B1724" s="6" t="s">
        <v>14</v>
      </c>
      <c r="C1724" s="6">
        <v>1185732</v>
      </c>
      <c r="D1724" s="7">
        <v>44518</v>
      </c>
      <c r="E1724" s="6" t="s">
        <v>33</v>
      </c>
      <c r="F1724" s="6" t="s">
        <v>71</v>
      </c>
      <c r="G1724" s="6" t="s">
        <v>72</v>
      </c>
      <c r="H1724" s="6" t="s">
        <v>19</v>
      </c>
      <c r="I1724" s="8">
        <v>0.25000000000000006</v>
      </c>
      <c r="J1724" s="9">
        <v>2950</v>
      </c>
      <c r="K1724" s="10">
        <f t="shared" si="12"/>
        <v>737.50000000000011</v>
      </c>
      <c r="L1724" s="10">
        <f t="shared" si="13"/>
        <v>258.125</v>
      </c>
      <c r="M1724" s="11">
        <v>0.35</v>
      </c>
      <c r="O1724" s="16"/>
      <c r="P1724" s="14"/>
      <c r="Q1724" s="12"/>
      <c r="R1724" s="13"/>
    </row>
    <row r="1725" spans="1:18" ht="15.75" customHeight="1" x14ac:dyDescent="0.35">
      <c r="A1725" s="1"/>
      <c r="B1725" s="6" t="s">
        <v>14</v>
      </c>
      <c r="C1725" s="6">
        <v>1185732</v>
      </c>
      <c r="D1725" s="7">
        <v>44518</v>
      </c>
      <c r="E1725" s="6" t="s">
        <v>33</v>
      </c>
      <c r="F1725" s="6" t="s">
        <v>71</v>
      </c>
      <c r="G1725" s="6" t="s">
        <v>72</v>
      </c>
      <c r="H1725" s="6" t="s">
        <v>20</v>
      </c>
      <c r="I1725" s="8">
        <v>0.25000000000000006</v>
      </c>
      <c r="J1725" s="9">
        <v>3250</v>
      </c>
      <c r="K1725" s="10">
        <f t="shared" si="12"/>
        <v>812.50000000000023</v>
      </c>
      <c r="L1725" s="10">
        <f t="shared" si="13"/>
        <v>325.00000000000011</v>
      </c>
      <c r="M1725" s="11">
        <v>0.4</v>
      </c>
      <c r="O1725" s="16"/>
      <c r="P1725" s="14"/>
      <c r="Q1725" s="12"/>
      <c r="R1725" s="13"/>
    </row>
    <row r="1726" spans="1:18" ht="15.75" customHeight="1" x14ac:dyDescent="0.35">
      <c r="A1726" s="1"/>
      <c r="B1726" s="6" t="s">
        <v>14</v>
      </c>
      <c r="C1726" s="6">
        <v>1185732</v>
      </c>
      <c r="D1726" s="7">
        <v>44518</v>
      </c>
      <c r="E1726" s="6" t="s">
        <v>33</v>
      </c>
      <c r="F1726" s="6" t="s">
        <v>71</v>
      </c>
      <c r="G1726" s="6" t="s">
        <v>72</v>
      </c>
      <c r="H1726" s="6" t="s">
        <v>21</v>
      </c>
      <c r="I1726" s="8">
        <v>0.44999999999999996</v>
      </c>
      <c r="J1726" s="9">
        <v>3000</v>
      </c>
      <c r="K1726" s="10">
        <f t="shared" si="12"/>
        <v>1349.9999999999998</v>
      </c>
      <c r="L1726" s="10">
        <f t="shared" si="13"/>
        <v>472.49999999999989</v>
      </c>
      <c r="M1726" s="11">
        <v>0.35</v>
      </c>
      <c r="O1726" s="16"/>
      <c r="P1726" s="14"/>
      <c r="Q1726" s="12"/>
      <c r="R1726" s="13"/>
    </row>
    <row r="1727" spans="1:18" ht="15.75" customHeight="1" x14ac:dyDescent="0.35">
      <c r="A1727" s="1"/>
      <c r="B1727" s="6" t="s">
        <v>14</v>
      </c>
      <c r="C1727" s="6">
        <v>1185732</v>
      </c>
      <c r="D1727" s="7">
        <v>44518</v>
      </c>
      <c r="E1727" s="6" t="s">
        <v>33</v>
      </c>
      <c r="F1727" s="6" t="s">
        <v>71</v>
      </c>
      <c r="G1727" s="6" t="s">
        <v>72</v>
      </c>
      <c r="H1727" s="6" t="s">
        <v>22</v>
      </c>
      <c r="I1727" s="8">
        <v>0.49999999999999983</v>
      </c>
      <c r="J1727" s="9">
        <v>4000</v>
      </c>
      <c r="K1727" s="10">
        <f t="shared" si="12"/>
        <v>1999.9999999999993</v>
      </c>
      <c r="L1727" s="10">
        <f t="shared" si="13"/>
        <v>999.99999999999966</v>
      </c>
      <c r="M1727" s="11">
        <v>0.5</v>
      </c>
      <c r="O1727" s="16"/>
      <c r="P1727" s="14"/>
      <c r="Q1727" s="12"/>
      <c r="R1727" s="13"/>
    </row>
    <row r="1728" spans="1:18" ht="15.75" customHeight="1" x14ac:dyDescent="0.35">
      <c r="A1728" s="1"/>
      <c r="B1728" s="6" t="s">
        <v>14</v>
      </c>
      <c r="C1728" s="6">
        <v>1185732</v>
      </c>
      <c r="D1728" s="7">
        <v>44547</v>
      </c>
      <c r="E1728" s="6" t="s">
        <v>33</v>
      </c>
      <c r="F1728" s="6" t="s">
        <v>71</v>
      </c>
      <c r="G1728" s="6" t="s">
        <v>72</v>
      </c>
      <c r="H1728" s="6" t="s">
        <v>17</v>
      </c>
      <c r="I1728" s="8">
        <v>0.44999999999999996</v>
      </c>
      <c r="J1728" s="9">
        <v>6500</v>
      </c>
      <c r="K1728" s="10">
        <f t="shared" si="12"/>
        <v>2924.9999999999995</v>
      </c>
      <c r="L1728" s="10">
        <f t="shared" si="13"/>
        <v>1169.9999999999998</v>
      </c>
      <c r="M1728" s="11">
        <v>0.4</v>
      </c>
      <c r="O1728" s="16"/>
      <c r="P1728" s="14"/>
      <c r="Q1728" s="12"/>
      <c r="R1728" s="13"/>
    </row>
    <row r="1729" spans="1:18" ht="15.75" customHeight="1" x14ac:dyDescent="0.35">
      <c r="A1729" s="1"/>
      <c r="B1729" s="6" t="s">
        <v>14</v>
      </c>
      <c r="C1729" s="6">
        <v>1185732</v>
      </c>
      <c r="D1729" s="7">
        <v>44547</v>
      </c>
      <c r="E1729" s="6" t="s">
        <v>33</v>
      </c>
      <c r="F1729" s="6" t="s">
        <v>71</v>
      </c>
      <c r="G1729" s="6" t="s">
        <v>72</v>
      </c>
      <c r="H1729" s="6" t="s">
        <v>18</v>
      </c>
      <c r="I1729" s="8">
        <v>0.35000000000000003</v>
      </c>
      <c r="J1729" s="9">
        <v>4500</v>
      </c>
      <c r="K1729" s="10">
        <f t="shared" si="12"/>
        <v>1575.0000000000002</v>
      </c>
      <c r="L1729" s="10">
        <f t="shared" si="13"/>
        <v>551.25</v>
      </c>
      <c r="M1729" s="11">
        <v>0.35</v>
      </c>
      <c r="O1729" s="16"/>
      <c r="P1729" s="14"/>
      <c r="Q1729" s="12"/>
      <c r="R1729" s="13"/>
    </row>
    <row r="1730" spans="1:18" ht="15.75" customHeight="1" x14ac:dyDescent="0.35">
      <c r="A1730" s="1"/>
      <c r="B1730" s="6" t="s">
        <v>14</v>
      </c>
      <c r="C1730" s="6">
        <v>1185732</v>
      </c>
      <c r="D1730" s="7">
        <v>44547</v>
      </c>
      <c r="E1730" s="6" t="s">
        <v>33</v>
      </c>
      <c r="F1730" s="6" t="s">
        <v>71</v>
      </c>
      <c r="G1730" s="6" t="s">
        <v>72</v>
      </c>
      <c r="H1730" s="6" t="s">
        <v>19</v>
      </c>
      <c r="I1730" s="8">
        <v>0.35000000000000003</v>
      </c>
      <c r="J1730" s="9">
        <v>4000</v>
      </c>
      <c r="K1730" s="10">
        <f t="shared" si="12"/>
        <v>1400.0000000000002</v>
      </c>
      <c r="L1730" s="10">
        <f t="shared" si="13"/>
        <v>490.00000000000006</v>
      </c>
      <c r="M1730" s="11">
        <v>0.35</v>
      </c>
      <c r="O1730" s="16"/>
      <c r="P1730" s="14"/>
      <c r="Q1730" s="12"/>
      <c r="R1730" s="13"/>
    </row>
    <row r="1731" spans="1:18" ht="15.75" customHeight="1" x14ac:dyDescent="0.35">
      <c r="A1731" s="1"/>
      <c r="B1731" s="6" t="s">
        <v>14</v>
      </c>
      <c r="C1731" s="6">
        <v>1185732</v>
      </c>
      <c r="D1731" s="7">
        <v>44547</v>
      </c>
      <c r="E1731" s="6" t="s">
        <v>33</v>
      </c>
      <c r="F1731" s="6" t="s">
        <v>71</v>
      </c>
      <c r="G1731" s="6" t="s">
        <v>72</v>
      </c>
      <c r="H1731" s="6" t="s">
        <v>20</v>
      </c>
      <c r="I1731" s="8">
        <v>0.35000000000000003</v>
      </c>
      <c r="J1731" s="9">
        <v>3500</v>
      </c>
      <c r="K1731" s="10">
        <f t="shared" si="12"/>
        <v>1225.0000000000002</v>
      </c>
      <c r="L1731" s="10">
        <f t="shared" si="13"/>
        <v>490.00000000000011</v>
      </c>
      <c r="M1731" s="11">
        <v>0.4</v>
      </c>
      <c r="O1731" s="16"/>
      <c r="P1731" s="14"/>
      <c r="Q1731" s="12"/>
      <c r="R1731" s="13"/>
    </row>
    <row r="1732" spans="1:18" ht="15.75" customHeight="1" x14ac:dyDescent="0.35">
      <c r="A1732" s="1"/>
      <c r="B1732" s="6" t="s">
        <v>14</v>
      </c>
      <c r="C1732" s="6">
        <v>1185732</v>
      </c>
      <c r="D1732" s="7">
        <v>44547</v>
      </c>
      <c r="E1732" s="6" t="s">
        <v>33</v>
      </c>
      <c r="F1732" s="6" t="s">
        <v>71</v>
      </c>
      <c r="G1732" s="6" t="s">
        <v>72</v>
      </c>
      <c r="H1732" s="6" t="s">
        <v>21</v>
      </c>
      <c r="I1732" s="8">
        <v>0.44999999999999996</v>
      </c>
      <c r="J1732" s="9">
        <v>3500</v>
      </c>
      <c r="K1732" s="10">
        <f t="shared" si="12"/>
        <v>1574.9999999999998</v>
      </c>
      <c r="L1732" s="10">
        <f t="shared" si="13"/>
        <v>551.24999999999989</v>
      </c>
      <c r="M1732" s="11">
        <v>0.35</v>
      </c>
      <c r="O1732" s="16"/>
      <c r="P1732" s="14"/>
      <c r="Q1732" s="12"/>
      <c r="R1732" s="13"/>
    </row>
    <row r="1733" spans="1:18" ht="15.75" customHeight="1" x14ac:dyDescent="0.35">
      <c r="A1733" s="1"/>
      <c r="B1733" s="6" t="s">
        <v>14</v>
      </c>
      <c r="C1733" s="6">
        <v>1185732</v>
      </c>
      <c r="D1733" s="7">
        <v>44547</v>
      </c>
      <c r="E1733" s="6" t="s">
        <v>33</v>
      </c>
      <c r="F1733" s="6" t="s">
        <v>71</v>
      </c>
      <c r="G1733" s="6" t="s">
        <v>72</v>
      </c>
      <c r="H1733" s="6" t="s">
        <v>22</v>
      </c>
      <c r="I1733" s="8">
        <v>0.49999999999999983</v>
      </c>
      <c r="J1733" s="9">
        <v>4500</v>
      </c>
      <c r="K1733" s="10">
        <f t="shared" si="12"/>
        <v>2249.9999999999991</v>
      </c>
      <c r="L1733" s="10">
        <f t="shared" si="13"/>
        <v>1124.9999999999995</v>
      </c>
      <c r="M1733" s="11">
        <v>0.5</v>
      </c>
      <c r="O1733" s="16"/>
      <c r="P1733" s="14"/>
      <c r="Q1733" s="12"/>
      <c r="R1733" s="13"/>
    </row>
    <row r="1734" spans="1:18" ht="15.75" customHeight="1" x14ac:dyDescent="0.35">
      <c r="A1734" s="1" t="s">
        <v>39</v>
      </c>
      <c r="B1734" s="6" t="s">
        <v>14</v>
      </c>
      <c r="C1734" s="6">
        <v>1185732</v>
      </c>
      <c r="D1734" s="7">
        <v>44207</v>
      </c>
      <c r="E1734" s="6" t="s">
        <v>33</v>
      </c>
      <c r="F1734" s="6" t="s">
        <v>73</v>
      </c>
      <c r="G1734" s="6" t="s">
        <v>74</v>
      </c>
      <c r="H1734" s="6" t="s">
        <v>17</v>
      </c>
      <c r="I1734" s="8">
        <v>0.25</v>
      </c>
      <c r="J1734" s="9">
        <v>6750</v>
      </c>
      <c r="K1734" s="10">
        <f t="shared" si="12"/>
        <v>1687.5</v>
      </c>
      <c r="L1734" s="10">
        <f t="shared" si="13"/>
        <v>675</v>
      </c>
      <c r="M1734" s="11">
        <v>0.4</v>
      </c>
      <c r="O1734" s="16"/>
      <c r="P1734" s="14"/>
      <c r="Q1734" s="12"/>
      <c r="R1734" s="13"/>
    </row>
    <row r="1735" spans="1:18" ht="15.75" customHeight="1" x14ac:dyDescent="0.35">
      <c r="A1735" s="1"/>
      <c r="B1735" s="6" t="s">
        <v>14</v>
      </c>
      <c r="C1735" s="6">
        <v>1185732</v>
      </c>
      <c r="D1735" s="7">
        <v>44207</v>
      </c>
      <c r="E1735" s="6" t="s">
        <v>33</v>
      </c>
      <c r="F1735" s="6" t="s">
        <v>73</v>
      </c>
      <c r="G1735" s="6" t="s">
        <v>74</v>
      </c>
      <c r="H1735" s="6" t="s">
        <v>18</v>
      </c>
      <c r="I1735" s="8">
        <v>0.25</v>
      </c>
      <c r="J1735" s="9">
        <v>4750</v>
      </c>
      <c r="K1735" s="10">
        <f t="shared" si="12"/>
        <v>1187.5</v>
      </c>
      <c r="L1735" s="10">
        <f t="shared" si="13"/>
        <v>415.625</v>
      </c>
      <c r="M1735" s="11">
        <v>0.35</v>
      </c>
      <c r="O1735" s="16"/>
      <c r="P1735" s="14"/>
      <c r="Q1735" s="12"/>
      <c r="R1735" s="13"/>
    </row>
    <row r="1736" spans="1:18" ht="15.75" customHeight="1" x14ac:dyDescent="0.35">
      <c r="A1736" s="1"/>
      <c r="B1736" s="6" t="s">
        <v>14</v>
      </c>
      <c r="C1736" s="6">
        <v>1185732</v>
      </c>
      <c r="D1736" s="7">
        <v>44207</v>
      </c>
      <c r="E1736" s="6" t="s">
        <v>33</v>
      </c>
      <c r="F1736" s="6" t="s">
        <v>73</v>
      </c>
      <c r="G1736" s="6" t="s">
        <v>74</v>
      </c>
      <c r="H1736" s="6" t="s">
        <v>19</v>
      </c>
      <c r="I1736" s="8">
        <v>0.15000000000000002</v>
      </c>
      <c r="J1736" s="9">
        <v>4750</v>
      </c>
      <c r="K1736" s="10">
        <f t="shared" si="12"/>
        <v>712.50000000000011</v>
      </c>
      <c r="L1736" s="10">
        <f t="shared" si="13"/>
        <v>249.37500000000003</v>
      </c>
      <c r="M1736" s="11">
        <v>0.35</v>
      </c>
      <c r="O1736" s="16"/>
      <c r="P1736" s="14"/>
      <c r="Q1736" s="12"/>
      <c r="R1736" s="13"/>
    </row>
    <row r="1737" spans="1:18" ht="15.75" customHeight="1" x14ac:dyDescent="0.35">
      <c r="A1737" s="1"/>
      <c r="B1737" s="6" t="s">
        <v>14</v>
      </c>
      <c r="C1737" s="6">
        <v>1185732</v>
      </c>
      <c r="D1737" s="7">
        <v>44207</v>
      </c>
      <c r="E1737" s="6" t="s">
        <v>33</v>
      </c>
      <c r="F1737" s="6" t="s">
        <v>73</v>
      </c>
      <c r="G1737" s="6" t="s">
        <v>74</v>
      </c>
      <c r="H1737" s="6" t="s">
        <v>20</v>
      </c>
      <c r="I1737" s="8">
        <v>0.20000000000000007</v>
      </c>
      <c r="J1737" s="9">
        <v>3250</v>
      </c>
      <c r="K1737" s="10">
        <f t="shared" si="12"/>
        <v>650.00000000000023</v>
      </c>
      <c r="L1737" s="10">
        <f t="shared" si="13"/>
        <v>260.00000000000011</v>
      </c>
      <c r="M1737" s="11">
        <v>0.4</v>
      </c>
      <c r="O1737" s="16"/>
      <c r="P1737" s="14"/>
      <c r="Q1737" s="12"/>
      <c r="R1737" s="13"/>
    </row>
    <row r="1738" spans="1:18" ht="15.75" customHeight="1" x14ac:dyDescent="0.35">
      <c r="A1738" s="1"/>
      <c r="B1738" s="6" t="s">
        <v>14</v>
      </c>
      <c r="C1738" s="6">
        <v>1185732</v>
      </c>
      <c r="D1738" s="7">
        <v>44207</v>
      </c>
      <c r="E1738" s="6" t="s">
        <v>33</v>
      </c>
      <c r="F1738" s="6" t="s">
        <v>73</v>
      </c>
      <c r="G1738" s="6" t="s">
        <v>74</v>
      </c>
      <c r="H1738" s="6" t="s">
        <v>21</v>
      </c>
      <c r="I1738" s="8">
        <v>0.35</v>
      </c>
      <c r="J1738" s="9">
        <v>3750</v>
      </c>
      <c r="K1738" s="10">
        <f t="shared" si="12"/>
        <v>1312.5</v>
      </c>
      <c r="L1738" s="10">
        <f t="shared" si="13"/>
        <v>459.37499999999994</v>
      </c>
      <c r="M1738" s="11">
        <v>0.35</v>
      </c>
      <c r="O1738" s="16"/>
      <c r="P1738" s="14"/>
      <c r="Q1738" s="12"/>
      <c r="R1738" s="13"/>
    </row>
    <row r="1739" spans="1:18" ht="15.75" customHeight="1" x14ac:dyDescent="0.35">
      <c r="A1739" s="1"/>
      <c r="B1739" s="6" t="s">
        <v>14</v>
      </c>
      <c r="C1739" s="6">
        <v>1185732</v>
      </c>
      <c r="D1739" s="7">
        <v>44207</v>
      </c>
      <c r="E1739" s="6" t="s">
        <v>33</v>
      </c>
      <c r="F1739" s="6" t="s">
        <v>73</v>
      </c>
      <c r="G1739" s="6" t="s">
        <v>74</v>
      </c>
      <c r="H1739" s="6" t="s">
        <v>22</v>
      </c>
      <c r="I1739" s="8">
        <v>0.25</v>
      </c>
      <c r="J1739" s="9">
        <v>4750</v>
      </c>
      <c r="K1739" s="10">
        <f t="shared" si="12"/>
        <v>1187.5</v>
      </c>
      <c r="L1739" s="10">
        <f t="shared" si="13"/>
        <v>593.75</v>
      </c>
      <c r="M1739" s="11">
        <v>0.5</v>
      </c>
      <c r="O1739" s="16"/>
      <c r="P1739" s="14"/>
      <c r="Q1739" s="12"/>
      <c r="R1739" s="13"/>
    </row>
    <row r="1740" spans="1:18" ht="15.75" customHeight="1" x14ac:dyDescent="0.35">
      <c r="A1740" s="1"/>
      <c r="B1740" s="6" t="s">
        <v>14</v>
      </c>
      <c r="C1740" s="6">
        <v>1185732</v>
      </c>
      <c r="D1740" s="7">
        <v>44238</v>
      </c>
      <c r="E1740" s="6" t="s">
        <v>33</v>
      </c>
      <c r="F1740" s="6" t="s">
        <v>73</v>
      </c>
      <c r="G1740" s="6" t="s">
        <v>74</v>
      </c>
      <c r="H1740" s="6" t="s">
        <v>17</v>
      </c>
      <c r="I1740" s="8">
        <v>0.25</v>
      </c>
      <c r="J1740" s="9">
        <v>7250</v>
      </c>
      <c r="K1740" s="10">
        <f t="shared" si="12"/>
        <v>1812.5</v>
      </c>
      <c r="L1740" s="10">
        <f t="shared" si="13"/>
        <v>725</v>
      </c>
      <c r="M1740" s="11">
        <v>0.4</v>
      </c>
      <c r="O1740" s="16"/>
      <c r="P1740" s="14"/>
      <c r="Q1740" s="12"/>
      <c r="R1740" s="13"/>
    </row>
    <row r="1741" spans="1:18" ht="15.75" customHeight="1" x14ac:dyDescent="0.35">
      <c r="A1741" s="1"/>
      <c r="B1741" s="6" t="s">
        <v>14</v>
      </c>
      <c r="C1741" s="6">
        <v>1185732</v>
      </c>
      <c r="D1741" s="7">
        <v>44238</v>
      </c>
      <c r="E1741" s="6" t="s">
        <v>33</v>
      </c>
      <c r="F1741" s="6" t="s">
        <v>73</v>
      </c>
      <c r="G1741" s="6" t="s">
        <v>74</v>
      </c>
      <c r="H1741" s="6" t="s">
        <v>18</v>
      </c>
      <c r="I1741" s="8">
        <v>0.25</v>
      </c>
      <c r="J1741" s="9">
        <v>3750</v>
      </c>
      <c r="K1741" s="10">
        <f t="shared" si="12"/>
        <v>937.5</v>
      </c>
      <c r="L1741" s="10">
        <f t="shared" si="13"/>
        <v>328.125</v>
      </c>
      <c r="M1741" s="11">
        <v>0.35</v>
      </c>
      <c r="O1741" s="16"/>
      <c r="P1741" s="14"/>
      <c r="Q1741" s="12"/>
      <c r="R1741" s="13"/>
    </row>
    <row r="1742" spans="1:18" ht="15.75" customHeight="1" x14ac:dyDescent="0.35">
      <c r="A1742" s="1"/>
      <c r="B1742" s="6" t="s">
        <v>14</v>
      </c>
      <c r="C1742" s="6">
        <v>1185732</v>
      </c>
      <c r="D1742" s="7">
        <v>44238</v>
      </c>
      <c r="E1742" s="6" t="s">
        <v>33</v>
      </c>
      <c r="F1742" s="6" t="s">
        <v>73</v>
      </c>
      <c r="G1742" s="6" t="s">
        <v>74</v>
      </c>
      <c r="H1742" s="6" t="s">
        <v>19</v>
      </c>
      <c r="I1742" s="8">
        <v>0.15000000000000002</v>
      </c>
      <c r="J1742" s="9">
        <v>4250</v>
      </c>
      <c r="K1742" s="10">
        <f t="shared" si="12"/>
        <v>637.50000000000011</v>
      </c>
      <c r="L1742" s="10">
        <f t="shared" si="13"/>
        <v>223.12500000000003</v>
      </c>
      <c r="M1742" s="11">
        <v>0.35</v>
      </c>
      <c r="O1742" s="16"/>
      <c r="P1742" s="14"/>
      <c r="Q1742" s="12"/>
      <c r="R1742" s="13"/>
    </row>
    <row r="1743" spans="1:18" ht="15.75" customHeight="1" x14ac:dyDescent="0.35">
      <c r="A1743" s="1"/>
      <c r="B1743" s="6" t="s">
        <v>14</v>
      </c>
      <c r="C1743" s="6">
        <v>1185732</v>
      </c>
      <c r="D1743" s="7">
        <v>44238</v>
      </c>
      <c r="E1743" s="6" t="s">
        <v>33</v>
      </c>
      <c r="F1743" s="6" t="s">
        <v>73</v>
      </c>
      <c r="G1743" s="6" t="s">
        <v>74</v>
      </c>
      <c r="H1743" s="6" t="s">
        <v>20</v>
      </c>
      <c r="I1743" s="8">
        <v>0.20000000000000007</v>
      </c>
      <c r="J1743" s="9">
        <v>3000</v>
      </c>
      <c r="K1743" s="10">
        <f t="shared" si="12"/>
        <v>600.00000000000023</v>
      </c>
      <c r="L1743" s="10">
        <f t="shared" si="13"/>
        <v>240.00000000000011</v>
      </c>
      <c r="M1743" s="11">
        <v>0.4</v>
      </c>
      <c r="O1743" s="16"/>
      <c r="P1743" s="14"/>
      <c r="Q1743" s="12"/>
      <c r="R1743" s="13"/>
    </row>
    <row r="1744" spans="1:18" ht="15.75" customHeight="1" x14ac:dyDescent="0.35">
      <c r="A1744" s="1"/>
      <c r="B1744" s="6" t="s">
        <v>14</v>
      </c>
      <c r="C1744" s="6">
        <v>1185732</v>
      </c>
      <c r="D1744" s="7">
        <v>44238</v>
      </c>
      <c r="E1744" s="6" t="s">
        <v>33</v>
      </c>
      <c r="F1744" s="6" t="s">
        <v>73</v>
      </c>
      <c r="G1744" s="6" t="s">
        <v>74</v>
      </c>
      <c r="H1744" s="6" t="s">
        <v>21</v>
      </c>
      <c r="I1744" s="8">
        <v>0.35</v>
      </c>
      <c r="J1744" s="9">
        <v>3750</v>
      </c>
      <c r="K1744" s="10">
        <f t="shared" si="12"/>
        <v>1312.5</v>
      </c>
      <c r="L1744" s="10">
        <f t="shared" si="13"/>
        <v>459.37499999999994</v>
      </c>
      <c r="M1744" s="11">
        <v>0.35</v>
      </c>
      <c r="O1744" s="16"/>
      <c r="P1744" s="14"/>
      <c r="Q1744" s="12"/>
      <c r="R1744" s="13"/>
    </row>
    <row r="1745" spans="1:18" ht="15.75" customHeight="1" x14ac:dyDescent="0.35">
      <c r="A1745" s="1"/>
      <c r="B1745" s="6" t="s">
        <v>14</v>
      </c>
      <c r="C1745" s="6">
        <v>1185732</v>
      </c>
      <c r="D1745" s="7">
        <v>44238</v>
      </c>
      <c r="E1745" s="6" t="s">
        <v>33</v>
      </c>
      <c r="F1745" s="6" t="s">
        <v>73</v>
      </c>
      <c r="G1745" s="6" t="s">
        <v>74</v>
      </c>
      <c r="H1745" s="6" t="s">
        <v>22</v>
      </c>
      <c r="I1745" s="8">
        <v>0.25</v>
      </c>
      <c r="J1745" s="9">
        <v>4500</v>
      </c>
      <c r="K1745" s="10">
        <f t="shared" si="12"/>
        <v>1125</v>
      </c>
      <c r="L1745" s="10">
        <f t="shared" si="13"/>
        <v>562.5</v>
      </c>
      <c r="M1745" s="11">
        <v>0.5</v>
      </c>
      <c r="O1745" s="16"/>
      <c r="P1745" s="14"/>
      <c r="Q1745" s="12"/>
      <c r="R1745" s="13"/>
    </row>
    <row r="1746" spans="1:18" ht="15.75" customHeight="1" x14ac:dyDescent="0.35">
      <c r="A1746" s="1"/>
      <c r="B1746" s="6" t="s">
        <v>14</v>
      </c>
      <c r="C1746" s="6">
        <v>1185732</v>
      </c>
      <c r="D1746" s="7">
        <v>44265</v>
      </c>
      <c r="E1746" s="6" t="s">
        <v>33</v>
      </c>
      <c r="F1746" s="6" t="s">
        <v>73</v>
      </c>
      <c r="G1746" s="6" t="s">
        <v>74</v>
      </c>
      <c r="H1746" s="6" t="s">
        <v>17</v>
      </c>
      <c r="I1746" s="8">
        <v>0.30000000000000004</v>
      </c>
      <c r="J1746" s="9">
        <v>6700</v>
      </c>
      <c r="K1746" s="10">
        <f t="shared" si="12"/>
        <v>2010.0000000000002</v>
      </c>
      <c r="L1746" s="10">
        <f t="shared" si="13"/>
        <v>804.00000000000011</v>
      </c>
      <c r="M1746" s="11">
        <v>0.4</v>
      </c>
      <c r="O1746" s="16"/>
      <c r="P1746" s="14"/>
      <c r="Q1746" s="12"/>
      <c r="R1746" s="13"/>
    </row>
    <row r="1747" spans="1:18" ht="15.75" customHeight="1" x14ac:dyDescent="0.35">
      <c r="A1747" s="1"/>
      <c r="B1747" s="6" t="s">
        <v>14</v>
      </c>
      <c r="C1747" s="6">
        <v>1185732</v>
      </c>
      <c r="D1747" s="7">
        <v>44265</v>
      </c>
      <c r="E1747" s="6" t="s">
        <v>33</v>
      </c>
      <c r="F1747" s="6" t="s">
        <v>73</v>
      </c>
      <c r="G1747" s="6" t="s">
        <v>74</v>
      </c>
      <c r="H1747" s="6" t="s">
        <v>18</v>
      </c>
      <c r="I1747" s="8">
        <v>0.30000000000000004</v>
      </c>
      <c r="J1747" s="9">
        <v>3500</v>
      </c>
      <c r="K1747" s="10">
        <f t="shared" si="12"/>
        <v>1050.0000000000002</v>
      </c>
      <c r="L1747" s="10">
        <f t="shared" si="13"/>
        <v>367.50000000000006</v>
      </c>
      <c r="M1747" s="11">
        <v>0.35</v>
      </c>
      <c r="O1747" s="16"/>
      <c r="P1747" s="14"/>
      <c r="Q1747" s="12"/>
      <c r="R1747" s="13"/>
    </row>
    <row r="1748" spans="1:18" ht="15.75" customHeight="1" x14ac:dyDescent="0.35">
      <c r="A1748" s="1"/>
      <c r="B1748" s="6" t="s">
        <v>14</v>
      </c>
      <c r="C1748" s="6">
        <v>1185732</v>
      </c>
      <c r="D1748" s="7">
        <v>44265</v>
      </c>
      <c r="E1748" s="6" t="s">
        <v>33</v>
      </c>
      <c r="F1748" s="6" t="s">
        <v>73</v>
      </c>
      <c r="G1748" s="6" t="s">
        <v>74</v>
      </c>
      <c r="H1748" s="6" t="s">
        <v>19</v>
      </c>
      <c r="I1748" s="8">
        <v>0.20000000000000007</v>
      </c>
      <c r="J1748" s="9">
        <v>4000</v>
      </c>
      <c r="K1748" s="10">
        <f t="shared" si="12"/>
        <v>800.00000000000023</v>
      </c>
      <c r="L1748" s="10">
        <f t="shared" si="13"/>
        <v>280.00000000000006</v>
      </c>
      <c r="M1748" s="11">
        <v>0.35</v>
      </c>
      <c r="O1748" s="16"/>
      <c r="P1748" s="14"/>
      <c r="Q1748" s="12"/>
      <c r="R1748" s="13"/>
    </row>
    <row r="1749" spans="1:18" ht="15.75" customHeight="1" x14ac:dyDescent="0.35">
      <c r="A1749" s="1"/>
      <c r="B1749" s="6" t="s">
        <v>14</v>
      </c>
      <c r="C1749" s="6">
        <v>1185732</v>
      </c>
      <c r="D1749" s="7">
        <v>44265</v>
      </c>
      <c r="E1749" s="6" t="s">
        <v>33</v>
      </c>
      <c r="F1749" s="6" t="s">
        <v>73</v>
      </c>
      <c r="G1749" s="6" t="s">
        <v>74</v>
      </c>
      <c r="H1749" s="6" t="s">
        <v>20</v>
      </c>
      <c r="I1749" s="8">
        <v>0.25</v>
      </c>
      <c r="J1749" s="9">
        <v>2500</v>
      </c>
      <c r="K1749" s="10">
        <f t="shared" si="12"/>
        <v>625</v>
      </c>
      <c r="L1749" s="10">
        <f t="shared" si="13"/>
        <v>250</v>
      </c>
      <c r="M1749" s="11">
        <v>0.4</v>
      </c>
      <c r="O1749" s="16"/>
      <c r="P1749" s="14"/>
      <c r="Q1749" s="12"/>
      <c r="R1749" s="13"/>
    </row>
    <row r="1750" spans="1:18" ht="15.75" customHeight="1" x14ac:dyDescent="0.35">
      <c r="A1750" s="1"/>
      <c r="B1750" s="6" t="s">
        <v>14</v>
      </c>
      <c r="C1750" s="6">
        <v>1185732</v>
      </c>
      <c r="D1750" s="7">
        <v>44265</v>
      </c>
      <c r="E1750" s="6" t="s">
        <v>33</v>
      </c>
      <c r="F1750" s="6" t="s">
        <v>73</v>
      </c>
      <c r="G1750" s="6" t="s">
        <v>74</v>
      </c>
      <c r="H1750" s="6" t="s">
        <v>21</v>
      </c>
      <c r="I1750" s="8">
        <v>0.4</v>
      </c>
      <c r="J1750" s="9">
        <v>3000</v>
      </c>
      <c r="K1750" s="10">
        <f t="shared" si="12"/>
        <v>1200</v>
      </c>
      <c r="L1750" s="10">
        <f t="shared" si="13"/>
        <v>420</v>
      </c>
      <c r="M1750" s="11">
        <v>0.35</v>
      </c>
      <c r="O1750" s="16"/>
      <c r="P1750" s="14"/>
      <c r="Q1750" s="12"/>
      <c r="R1750" s="13"/>
    </row>
    <row r="1751" spans="1:18" ht="15.75" customHeight="1" x14ac:dyDescent="0.35">
      <c r="A1751" s="1"/>
      <c r="B1751" s="6" t="s">
        <v>14</v>
      </c>
      <c r="C1751" s="6">
        <v>1185732</v>
      </c>
      <c r="D1751" s="7">
        <v>44265</v>
      </c>
      <c r="E1751" s="6" t="s">
        <v>33</v>
      </c>
      <c r="F1751" s="6" t="s">
        <v>73</v>
      </c>
      <c r="G1751" s="6" t="s">
        <v>74</v>
      </c>
      <c r="H1751" s="6" t="s">
        <v>22</v>
      </c>
      <c r="I1751" s="8">
        <v>0.30000000000000004</v>
      </c>
      <c r="J1751" s="9">
        <v>4000</v>
      </c>
      <c r="K1751" s="10">
        <f t="shared" si="12"/>
        <v>1200.0000000000002</v>
      </c>
      <c r="L1751" s="10">
        <f t="shared" si="13"/>
        <v>600.00000000000011</v>
      </c>
      <c r="M1751" s="11">
        <v>0.5</v>
      </c>
      <c r="O1751" s="16"/>
      <c r="P1751" s="14"/>
      <c r="Q1751" s="12"/>
      <c r="R1751" s="13"/>
    </row>
    <row r="1752" spans="1:18" ht="15.75" customHeight="1" x14ac:dyDescent="0.35">
      <c r="A1752" s="1"/>
      <c r="B1752" s="6" t="s">
        <v>14</v>
      </c>
      <c r="C1752" s="6">
        <v>1185732</v>
      </c>
      <c r="D1752" s="7">
        <v>44297</v>
      </c>
      <c r="E1752" s="6" t="s">
        <v>33</v>
      </c>
      <c r="F1752" s="6" t="s">
        <v>73</v>
      </c>
      <c r="G1752" s="6" t="s">
        <v>74</v>
      </c>
      <c r="H1752" s="6" t="s">
        <v>17</v>
      </c>
      <c r="I1752" s="8">
        <v>0.30000000000000004</v>
      </c>
      <c r="J1752" s="9">
        <v>6250</v>
      </c>
      <c r="K1752" s="10">
        <f t="shared" si="12"/>
        <v>1875.0000000000002</v>
      </c>
      <c r="L1752" s="10">
        <f t="shared" si="13"/>
        <v>750.00000000000011</v>
      </c>
      <c r="M1752" s="11">
        <v>0.4</v>
      </c>
      <c r="O1752" s="16"/>
      <c r="P1752" s="14"/>
      <c r="Q1752" s="12"/>
      <c r="R1752" s="13"/>
    </row>
    <row r="1753" spans="1:18" ht="15.75" customHeight="1" x14ac:dyDescent="0.35">
      <c r="A1753" s="1"/>
      <c r="B1753" s="6" t="s">
        <v>14</v>
      </c>
      <c r="C1753" s="6">
        <v>1185732</v>
      </c>
      <c r="D1753" s="7">
        <v>44297</v>
      </c>
      <c r="E1753" s="6" t="s">
        <v>33</v>
      </c>
      <c r="F1753" s="6" t="s">
        <v>73</v>
      </c>
      <c r="G1753" s="6" t="s">
        <v>74</v>
      </c>
      <c r="H1753" s="6" t="s">
        <v>18</v>
      </c>
      <c r="I1753" s="8">
        <v>0.25000000000000006</v>
      </c>
      <c r="J1753" s="9">
        <v>3250</v>
      </c>
      <c r="K1753" s="10">
        <f t="shared" si="12"/>
        <v>812.50000000000023</v>
      </c>
      <c r="L1753" s="10">
        <f t="shared" si="13"/>
        <v>284.37500000000006</v>
      </c>
      <c r="M1753" s="11">
        <v>0.35</v>
      </c>
      <c r="O1753" s="16"/>
      <c r="P1753" s="14"/>
      <c r="Q1753" s="12"/>
      <c r="R1753" s="13"/>
    </row>
    <row r="1754" spans="1:18" ht="15.75" customHeight="1" x14ac:dyDescent="0.35">
      <c r="A1754" s="1"/>
      <c r="B1754" s="6" t="s">
        <v>14</v>
      </c>
      <c r="C1754" s="6">
        <v>1185732</v>
      </c>
      <c r="D1754" s="7">
        <v>44297</v>
      </c>
      <c r="E1754" s="6" t="s">
        <v>33</v>
      </c>
      <c r="F1754" s="6" t="s">
        <v>73</v>
      </c>
      <c r="G1754" s="6" t="s">
        <v>74</v>
      </c>
      <c r="H1754" s="6" t="s">
        <v>19</v>
      </c>
      <c r="I1754" s="8">
        <v>0.15000000000000008</v>
      </c>
      <c r="J1754" s="9">
        <v>3250</v>
      </c>
      <c r="K1754" s="10">
        <f t="shared" si="12"/>
        <v>487.50000000000023</v>
      </c>
      <c r="L1754" s="10">
        <f t="shared" si="13"/>
        <v>170.62500000000006</v>
      </c>
      <c r="M1754" s="11">
        <v>0.35</v>
      </c>
      <c r="O1754" s="16"/>
      <c r="P1754" s="14"/>
      <c r="Q1754" s="12"/>
      <c r="R1754" s="13"/>
    </row>
    <row r="1755" spans="1:18" ht="15.75" customHeight="1" x14ac:dyDescent="0.35">
      <c r="A1755" s="1"/>
      <c r="B1755" s="6" t="s">
        <v>14</v>
      </c>
      <c r="C1755" s="6">
        <v>1185732</v>
      </c>
      <c r="D1755" s="7">
        <v>44297</v>
      </c>
      <c r="E1755" s="6" t="s">
        <v>33</v>
      </c>
      <c r="F1755" s="6" t="s">
        <v>73</v>
      </c>
      <c r="G1755" s="6" t="s">
        <v>74</v>
      </c>
      <c r="H1755" s="6" t="s">
        <v>20</v>
      </c>
      <c r="I1755" s="8">
        <v>0.2</v>
      </c>
      <c r="J1755" s="9">
        <v>2500</v>
      </c>
      <c r="K1755" s="10">
        <f t="shared" si="12"/>
        <v>500</v>
      </c>
      <c r="L1755" s="10">
        <f t="shared" si="13"/>
        <v>200</v>
      </c>
      <c r="M1755" s="11">
        <v>0.4</v>
      </c>
      <c r="O1755" s="16"/>
      <c r="P1755" s="14"/>
      <c r="Q1755" s="12"/>
      <c r="R1755" s="13"/>
    </row>
    <row r="1756" spans="1:18" ht="15.75" customHeight="1" x14ac:dyDescent="0.35">
      <c r="A1756" s="1"/>
      <c r="B1756" s="6" t="s">
        <v>14</v>
      </c>
      <c r="C1756" s="6">
        <v>1185732</v>
      </c>
      <c r="D1756" s="7">
        <v>44297</v>
      </c>
      <c r="E1756" s="6" t="s">
        <v>33</v>
      </c>
      <c r="F1756" s="6" t="s">
        <v>73</v>
      </c>
      <c r="G1756" s="6" t="s">
        <v>74</v>
      </c>
      <c r="H1756" s="6" t="s">
        <v>21</v>
      </c>
      <c r="I1756" s="8">
        <v>0.35000000000000003</v>
      </c>
      <c r="J1756" s="9">
        <v>2750</v>
      </c>
      <c r="K1756" s="10">
        <f t="shared" si="12"/>
        <v>962.50000000000011</v>
      </c>
      <c r="L1756" s="10">
        <f t="shared" si="13"/>
        <v>336.875</v>
      </c>
      <c r="M1756" s="11">
        <v>0.35</v>
      </c>
      <c r="O1756" s="16"/>
      <c r="P1756" s="14"/>
      <c r="Q1756" s="12"/>
      <c r="R1756" s="13"/>
    </row>
    <row r="1757" spans="1:18" ht="15.75" customHeight="1" x14ac:dyDescent="0.35">
      <c r="A1757" s="1"/>
      <c r="B1757" s="6" t="s">
        <v>14</v>
      </c>
      <c r="C1757" s="6">
        <v>1185732</v>
      </c>
      <c r="D1757" s="7">
        <v>44297</v>
      </c>
      <c r="E1757" s="6" t="s">
        <v>33</v>
      </c>
      <c r="F1757" s="6" t="s">
        <v>73</v>
      </c>
      <c r="G1757" s="6" t="s">
        <v>74</v>
      </c>
      <c r="H1757" s="6" t="s">
        <v>22</v>
      </c>
      <c r="I1757" s="8">
        <v>0.25000000000000006</v>
      </c>
      <c r="J1757" s="9">
        <v>4000</v>
      </c>
      <c r="K1757" s="10">
        <f t="shared" si="12"/>
        <v>1000.0000000000002</v>
      </c>
      <c r="L1757" s="10">
        <f t="shared" si="13"/>
        <v>500.00000000000011</v>
      </c>
      <c r="M1757" s="11">
        <v>0.5</v>
      </c>
      <c r="O1757" s="16"/>
      <c r="P1757" s="14"/>
      <c r="Q1757" s="12"/>
      <c r="R1757" s="13"/>
    </row>
    <row r="1758" spans="1:18" ht="15.75" customHeight="1" x14ac:dyDescent="0.35">
      <c r="A1758" s="1"/>
      <c r="B1758" s="6" t="s">
        <v>14</v>
      </c>
      <c r="C1758" s="6">
        <v>1185732</v>
      </c>
      <c r="D1758" s="7">
        <v>44328</v>
      </c>
      <c r="E1758" s="6" t="s">
        <v>33</v>
      </c>
      <c r="F1758" s="6" t="s">
        <v>73</v>
      </c>
      <c r="G1758" s="6" t="s">
        <v>74</v>
      </c>
      <c r="H1758" s="6" t="s">
        <v>17</v>
      </c>
      <c r="I1758" s="8">
        <v>0.35000000000000003</v>
      </c>
      <c r="J1758" s="9">
        <v>6700</v>
      </c>
      <c r="K1758" s="10">
        <f t="shared" si="12"/>
        <v>2345</v>
      </c>
      <c r="L1758" s="10">
        <f t="shared" si="13"/>
        <v>938</v>
      </c>
      <c r="M1758" s="11">
        <v>0.4</v>
      </c>
      <c r="O1758" s="16"/>
      <c r="P1758" s="14"/>
      <c r="Q1758" s="12"/>
      <c r="R1758" s="13"/>
    </row>
    <row r="1759" spans="1:18" ht="15.75" customHeight="1" x14ac:dyDescent="0.35">
      <c r="A1759" s="1"/>
      <c r="B1759" s="6" t="s">
        <v>14</v>
      </c>
      <c r="C1759" s="6">
        <v>1185732</v>
      </c>
      <c r="D1759" s="7">
        <v>44328</v>
      </c>
      <c r="E1759" s="6" t="s">
        <v>33</v>
      </c>
      <c r="F1759" s="6" t="s">
        <v>73</v>
      </c>
      <c r="G1759" s="6" t="s">
        <v>74</v>
      </c>
      <c r="H1759" s="6" t="s">
        <v>18</v>
      </c>
      <c r="I1759" s="8">
        <v>0.3000000000000001</v>
      </c>
      <c r="J1759" s="9">
        <v>3750</v>
      </c>
      <c r="K1759" s="10">
        <f t="shared" si="12"/>
        <v>1125.0000000000005</v>
      </c>
      <c r="L1759" s="10">
        <f t="shared" si="13"/>
        <v>393.75000000000011</v>
      </c>
      <c r="M1759" s="11">
        <v>0.35</v>
      </c>
      <c r="O1759" s="16"/>
      <c r="P1759" s="14"/>
      <c r="Q1759" s="12"/>
      <c r="R1759" s="13"/>
    </row>
    <row r="1760" spans="1:18" ht="15.75" customHeight="1" x14ac:dyDescent="0.35">
      <c r="A1760" s="1"/>
      <c r="B1760" s="6" t="s">
        <v>14</v>
      </c>
      <c r="C1760" s="6">
        <v>1185732</v>
      </c>
      <c r="D1760" s="7">
        <v>44328</v>
      </c>
      <c r="E1760" s="6" t="s">
        <v>33</v>
      </c>
      <c r="F1760" s="6" t="s">
        <v>73</v>
      </c>
      <c r="G1760" s="6" t="s">
        <v>74</v>
      </c>
      <c r="H1760" s="6" t="s">
        <v>19</v>
      </c>
      <c r="I1760" s="8">
        <v>0.25000000000000006</v>
      </c>
      <c r="J1760" s="9">
        <v>3500</v>
      </c>
      <c r="K1760" s="10">
        <f t="shared" si="12"/>
        <v>875.00000000000023</v>
      </c>
      <c r="L1760" s="10">
        <f t="shared" si="13"/>
        <v>306.25000000000006</v>
      </c>
      <c r="M1760" s="11">
        <v>0.35</v>
      </c>
      <c r="O1760" s="16"/>
      <c r="P1760" s="14"/>
      <c r="Q1760" s="12"/>
      <c r="R1760" s="13"/>
    </row>
    <row r="1761" spans="1:18" ht="15.75" customHeight="1" x14ac:dyDescent="0.35">
      <c r="A1761" s="1"/>
      <c r="B1761" s="6" t="s">
        <v>14</v>
      </c>
      <c r="C1761" s="6">
        <v>1185732</v>
      </c>
      <c r="D1761" s="7">
        <v>44328</v>
      </c>
      <c r="E1761" s="6" t="s">
        <v>33</v>
      </c>
      <c r="F1761" s="6" t="s">
        <v>73</v>
      </c>
      <c r="G1761" s="6" t="s">
        <v>74</v>
      </c>
      <c r="H1761" s="6" t="s">
        <v>20</v>
      </c>
      <c r="I1761" s="8">
        <v>0.25000000000000006</v>
      </c>
      <c r="J1761" s="9">
        <v>2750</v>
      </c>
      <c r="K1761" s="10">
        <f t="shared" si="12"/>
        <v>687.50000000000011</v>
      </c>
      <c r="L1761" s="10">
        <f t="shared" si="13"/>
        <v>275.00000000000006</v>
      </c>
      <c r="M1761" s="11">
        <v>0.4</v>
      </c>
      <c r="O1761" s="16"/>
      <c r="P1761" s="14"/>
      <c r="Q1761" s="12"/>
      <c r="R1761" s="13"/>
    </row>
    <row r="1762" spans="1:18" ht="15.75" customHeight="1" x14ac:dyDescent="0.35">
      <c r="A1762" s="1"/>
      <c r="B1762" s="6" t="s">
        <v>14</v>
      </c>
      <c r="C1762" s="6">
        <v>1185732</v>
      </c>
      <c r="D1762" s="7">
        <v>44328</v>
      </c>
      <c r="E1762" s="6" t="s">
        <v>33</v>
      </c>
      <c r="F1762" s="6" t="s">
        <v>73</v>
      </c>
      <c r="G1762" s="6" t="s">
        <v>74</v>
      </c>
      <c r="H1762" s="6" t="s">
        <v>21</v>
      </c>
      <c r="I1762" s="8">
        <v>0.39999999999999997</v>
      </c>
      <c r="J1762" s="9">
        <v>3000</v>
      </c>
      <c r="K1762" s="10">
        <f t="shared" si="12"/>
        <v>1200</v>
      </c>
      <c r="L1762" s="10">
        <f t="shared" si="13"/>
        <v>420</v>
      </c>
      <c r="M1762" s="11">
        <v>0.35</v>
      </c>
      <c r="O1762" s="16"/>
      <c r="P1762" s="14"/>
      <c r="Q1762" s="12"/>
      <c r="R1762" s="13"/>
    </row>
    <row r="1763" spans="1:18" ht="15.75" customHeight="1" x14ac:dyDescent="0.35">
      <c r="A1763" s="1"/>
      <c r="B1763" s="6" t="s">
        <v>14</v>
      </c>
      <c r="C1763" s="6">
        <v>1185732</v>
      </c>
      <c r="D1763" s="7">
        <v>44328</v>
      </c>
      <c r="E1763" s="6" t="s">
        <v>33</v>
      </c>
      <c r="F1763" s="6" t="s">
        <v>73</v>
      </c>
      <c r="G1763" s="6" t="s">
        <v>74</v>
      </c>
      <c r="H1763" s="6" t="s">
        <v>22</v>
      </c>
      <c r="I1763" s="8">
        <v>0.44999999999999996</v>
      </c>
      <c r="J1763" s="9">
        <v>4000</v>
      </c>
      <c r="K1763" s="10">
        <f t="shared" si="12"/>
        <v>1799.9999999999998</v>
      </c>
      <c r="L1763" s="10">
        <f t="shared" si="13"/>
        <v>899.99999999999989</v>
      </c>
      <c r="M1763" s="11">
        <v>0.5</v>
      </c>
      <c r="O1763" s="16"/>
      <c r="P1763" s="14"/>
      <c r="Q1763" s="12"/>
      <c r="R1763" s="13"/>
    </row>
    <row r="1764" spans="1:18" ht="15.75" customHeight="1" x14ac:dyDescent="0.35">
      <c r="A1764" s="1"/>
      <c r="B1764" s="6" t="s">
        <v>14</v>
      </c>
      <c r="C1764" s="6">
        <v>1185732</v>
      </c>
      <c r="D1764" s="7">
        <v>44358</v>
      </c>
      <c r="E1764" s="6" t="s">
        <v>33</v>
      </c>
      <c r="F1764" s="6" t="s">
        <v>73</v>
      </c>
      <c r="G1764" s="6" t="s">
        <v>74</v>
      </c>
      <c r="H1764" s="6" t="s">
        <v>17</v>
      </c>
      <c r="I1764" s="8">
        <v>0.30000000000000004</v>
      </c>
      <c r="J1764" s="9">
        <v>6500</v>
      </c>
      <c r="K1764" s="10">
        <f t="shared" si="12"/>
        <v>1950.0000000000002</v>
      </c>
      <c r="L1764" s="10">
        <f t="shared" si="13"/>
        <v>780.00000000000011</v>
      </c>
      <c r="M1764" s="11">
        <v>0.4</v>
      </c>
      <c r="O1764" s="16"/>
      <c r="P1764" s="14"/>
      <c r="Q1764" s="12"/>
      <c r="R1764" s="13"/>
    </row>
    <row r="1765" spans="1:18" ht="15.75" customHeight="1" x14ac:dyDescent="0.35">
      <c r="A1765" s="1"/>
      <c r="B1765" s="6" t="s">
        <v>14</v>
      </c>
      <c r="C1765" s="6">
        <v>1185732</v>
      </c>
      <c r="D1765" s="7">
        <v>44358</v>
      </c>
      <c r="E1765" s="6" t="s">
        <v>33</v>
      </c>
      <c r="F1765" s="6" t="s">
        <v>73</v>
      </c>
      <c r="G1765" s="6" t="s">
        <v>74</v>
      </c>
      <c r="H1765" s="6" t="s">
        <v>18</v>
      </c>
      <c r="I1765" s="8">
        <v>0.25000000000000011</v>
      </c>
      <c r="J1765" s="9">
        <v>4000</v>
      </c>
      <c r="K1765" s="10">
        <f t="shared" si="12"/>
        <v>1000.0000000000005</v>
      </c>
      <c r="L1765" s="10">
        <f t="shared" si="13"/>
        <v>350.00000000000011</v>
      </c>
      <c r="M1765" s="11">
        <v>0.35</v>
      </c>
      <c r="O1765" s="16"/>
      <c r="P1765" s="14"/>
      <c r="Q1765" s="12"/>
      <c r="R1765" s="13"/>
    </row>
    <row r="1766" spans="1:18" ht="15.75" customHeight="1" x14ac:dyDescent="0.35">
      <c r="A1766" s="1"/>
      <c r="B1766" s="6" t="s">
        <v>14</v>
      </c>
      <c r="C1766" s="6">
        <v>1185732</v>
      </c>
      <c r="D1766" s="7">
        <v>44358</v>
      </c>
      <c r="E1766" s="6" t="s">
        <v>33</v>
      </c>
      <c r="F1766" s="6" t="s">
        <v>73</v>
      </c>
      <c r="G1766" s="6" t="s">
        <v>74</v>
      </c>
      <c r="H1766" s="6" t="s">
        <v>19</v>
      </c>
      <c r="I1766" s="8">
        <v>0.20000000000000007</v>
      </c>
      <c r="J1766" s="9">
        <v>4250</v>
      </c>
      <c r="K1766" s="10">
        <f t="shared" si="12"/>
        <v>850.00000000000023</v>
      </c>
      <c r="L1766" s="10">
        <f t="shared" si="13"/>
        <v>297.50000000000006</v>
      </c>
      <c r="M1766" s="11">
        <v>0.35</v>
      </c>
      <c r="O1766" s="16"/>
      <c r="P1766" s="14"/>
      <c r="Q1766" s="12"/>
      <c r="R1766" s="13"/>
    </row>
    <row r="1767" spans="1:18" ht="15.75" customHeight="1" x14ac:dyDescent="0.35">
      <c r="A1767" s="1"/>
      <c r="B1767" s="6" t="s">
        <v>14</v>
      </c>
      <c r="C1767" s="6">
        <v>1185732</v>
      </c>
      <c r="D1767" s="7">
        <v>44358</v>
      </c>
      <c r="E1767" s="6" t="s">
        <v>33</v>
      </c>
      <c r="F1767" s="6" t="s">
        <v>73</v>
      </c>
      <c r="G1767" s="6" t="s">
        <v>74</v>
      </c>
      <c r="H1767" s="6" t="s">
        <v>20</v>
      </c>
      <c r="I1767" s="8">
        <v>0.20000000000000007</v>
      </c>
      <c r="J1767" s="9">
        <v>4000</v>
      </c>
      <c r="K1767" s="10">
        <f t="shared" si="12"/>
        <v>800.00000000000023</v>
      </c>
      <c r="L1767" s="10">
        <f t="shared" si="13"/>
        <v>320.00000000000011</v>
      </c>
      <c r="M1767" s="11">
        <v>0.4</v>
      </c>
      <c r="O1767" s="16"/>
      <c r="P1767" s="14"/>
      <c r="Q1767" s="12"/>
      <c r="R1767" s="13"/>
    </row>
    <row r="1768" spans="1:18" ht="15.75" customHeight="1" x14ac:dyDescent="0.35">
      <c r="A1768" s="1"/>
      <c r="B1768" s="6" t="s">
        <v>14</v>
      </c>
      <c r="C1768" s="6">
        <v>1185732</v>
      </c>
      <c r="D1768" s="7">
        <v>44358</v>
      </c>
      <c r="E1768" s="6" t="s">
        <v>33</v>
      </c>
      <c r="F1768" s="6" t="s">
        <v>73</v>
      </c>
      <c r="G1768" s="6" t="s">
        <v>74</v>
      </c>
      <c r="H1768" s="6" t="s">
        <v>21</v>
      </c>
      <c r="I1768" s="8">
        <v>0.35000000000000003</v>
      </c>
      <c r="J1768" s="9">
        <v>4000</v>
      </c>
      <c r="K1768" s="10">
        <f t="shared" si="12"/>
        <v>1400.0000000000002</v>
      </c>
      <c r="L1768" s="10">
        <f t="shared" si="13"/>
        <v>490.00000000000006</v>
      </c>
      <c r="M1768" s="11">
        <v>0.35</v>
      </c>
      <c r="O1768" s="16"/>
      <c r="P1768" s="14"/>
      <c r="Q1768" s="12"/>
      <c r="R1768" s="13"/>
    </row>
    <row r="1769" spans="1:18" ht="15.75" customHeight="1" x14ac:dyDescent="0.35">
      <c r="A1769" s="1"/>
      <c r="B1769" s="6" t="s">
        <v>14</v>
      </c>
      <c r="C1769" s="6">
        <v>1185732</v>
      </c>
      <c r="D1769" s="7">
        <v>44358</v>
      </c>
      <c r="E1769" s="6" t="s">
        <v>33</v>
      </c>
      <c r="F1769" s="6" t="s">
        <v>73</v>
      </c>
      <c r="G1769" s="6" t="s">
        <v>74</v>
      </c>
      <c r="H1769" s="6" t="s">
        <v>22</v>
      </c>
      <c r="I1769" s="8">
        <v>0.4</v>
      </c>
      <c r="J1769" s="9">
        <v>5750</v>
      </c>
      <c r="K1769" s="10">
        <f t="shared" si="12"/>
        <v>2300</v>
      </c>
      <c r="L1769" s="10">
        <f t="shared" si="13"/>
        <v>1150</v>
      </c>
      <c r="M1769" s="11">
        <v>0.5</v>
      </c>
      <c r="O1769" s="16"/>
      <c r="P1769" s="14"/>
      <c r="Q1769" s="12"/>
      <c r="R1769" s="13"/>
    </row>
    <row r="1770" spans="1:18" ht="15.75" customHeight="1" x14ac:dyDescent="0.35">
      <c r="A1770" s="1"/>
      <c r="B1770" s="6" t="s">
        <v>14</v>
      </c>
      <c r="C1770" s="6">
        <v>1185732</v>
      </c>
      <c r="D1770" s="7">
        <v>44387</v>
      </c>
      <c r="E1770" s="6" t="s">
        <v>33</v>
      </c>
      <c r="F1770" s="6" t="s">
        <v>73</v>
      </c>
      <c r="G1770" s="6" t="s">
        <v>74</v>
      </c>
      <c r="H1770" s="6" t="s">
        <v>17</v>
      </c>
      <c r="I1770" s="8">
        <v>0.35000000000000003</v>
      </c>
      <c r="J1770" s="9">
        <v>8000</v>
      </c>
      <c r="K1770" s="10">
        <f t="shared" si="12"/>
        <v>2800.0000000000005</v>
      </c>
      <c r="L1770" s="10">
        <f t="shared" si="13"/>
        <v>1120.0000000000002</v>
      </c>
      <c r="M1770" s="11">
        <v>0.4</v>
      </c>
      <c r="O1770" s="16"/>
      <c r="P1770" s="14"/>
      <c r="Q1770" s="12"/>
      <c r="R1770" s="13"/>
    </row>
    <row r="1771" spans="1:18" ht="15.75" customHeight="1" x14ac:dyDescent="0.35">
      <c r="A1771" s="1"/>
      <c r="B1771" s="6" t="s">
        <v>14</v>
      </c>
      <c r="C1771" s="6">
        <v>1185732</v>
      </c>
      <c r="D1771" s="7">
        <v>44387</v>
      </c>
      <c r="E1771" s="6" t="s">
        <v>33</v>
      </c>
      <c r="F1771" s="6" t="s">
        <v>73</v>
      </c>
      <c r="G1771" s="6" t="s">
        <v>74</v>
      </c>
      <c r="H1771" s="6" t="s">
        <v>18</v>
      </c>
      <c r="I1771" s="8">
        <v>0.3000000000000001</v>
      </c>
      <c r="J1771" s="9">
        <v>5500</v>
      </c>
      <c r="K1771" s="10">
        <f t="shared" si="12"/>
        <v>1650.0000000000005</v>
      </c>
      <c r="L1771" s="10">
        <f t="shared" si="13"/>
        <v>577.50000000000011</v>
      </c>
      <c r="M1771" s="11">
        <v>0.35</v>
      </c>
      <c r="O1771" s="16"/>
      <c r="P1771" s="14"/>
      <c r="Q1771" s="12"/>
      <c r="R1771" s="13"/>
    </row>
    <row r="1772" spans="1:18" ht="15.75" customHeight="1" x14ac:dyDescent="0.35">
      <c r="A1772" s="1"/>
      <c r="B1772" s="6" t="s">
        <v>14</v>
      </c>
      <c r="C1772" s="6">
        <v>1185732</v>
      </c>
      <c r="D1772" s="7">
        <v>44387</v>
      </c>
      <c r="E1772" s="6" t="s">
        <v>33</v>
      </c>
      <c r="F1772" s="6" t="s">
        <v>73</v>
      </c>
      <c r="G1772" s="6" t="s">
        <v>74</v>
      </c>
      <c r="H1772" s="6" t="s">
        <v>19</v>
      </c>
      <c r="I1772" s="8">
        <v>0.25000000000000006</v>
      </c>
      <c r="J1772" s="9">
        <v>4750</v>
      </c>
      <c r="K1772" s="10">
        <f t="shared" si="12"/>
        <v>1187.5000000000002</v>
      </c>
      <c r="L1772" s="10">
        <f t="shared" si="13"/>
        <v>415.62500000000006</v>
      </c>
      <c r="M1772" s="11">
        <v>0.35</v>
      </c>
      <c r="O1772" s="16"/>
      <c r="P1772" s="14"/>
      <c r="Q1772" s="12"/>
      <c r="R1772" s="13"/>
    </row>
    <row r="1773" spans="1:18" ht="15.75" customHeight="1" x14ac:dyDescent="0.35">
      <c r="A1773" s="1"/>
      <c r="B1773" s="6" t="s">
        <v>14</v>
      </c>
      <c r="C1773" s="6">
        <v>1185732</v>
      </c>
      <c r="D1773" s="7">
        <v>44387</v>
      </c>
      <c r="E1773" s="6" t="s">
        <v>33</v>
      </c>
      <c r="F1773" s="6" t="s">
        <v>73</v>
      </c>
      <c r="G1773" s="6" t="s">
        <v>74</v>
      </c>
      <c r="H1773" s="6" t="s">
        <v>20</v>
      </c>
      <c r="I1773" s="8">
        <v>0.25000000000000006</v>
      </c>
      <c r="J1773" s="9">
        <v>4250</v>
      </c>
      <c r="K1773" s="10">
        <f t="shared" si="12"/>
        <v>1062.5000000000002</v>
      </c>
      <c r="L1773" s="10">
        <f t="shared" si="13"/>
        <v>425.00000000000011</v>
      </c>
      <c r="M1773" s="11">
        <v>0.4</v>
      </c>
      <c r="O1773" s="16"/>
      <c r="P1773" s="14"/>
      <c r="Q1773" s="12"/>
      <c r="R1773" s="13"/>
    </row>
    <row r="1774" spans="1:18" ht="15.75" customHeight="1" x14ac:dyDescent="0.35">
      <c r="A1774" s="1"/>
      <c r="B1774" s="6" t="s">
        <v>14</v>
      </c>
      <c r="C1774" s="6">
        <v>1185732</v>
      </c>
      <c r="D1774" s="7">
        <v>44387</v>
      </c>
      <c r="E1774" s="6" t="s">
        <v>33</v>
      </c>
      <c r="F1774" s="6" t="s">
        <v>73</v>
      </c>
      <c r="G1774" s="6" t="s">
        <v>74</v>
      </c>
      <c r="H1774" s="6" t="s">
        <v>21</v>
      </c>
      <c r="I1774" s="8">
        <v>0.35000000000000003</v>
      </c>
      <c r="J1774" s="9">
        <v>4250</v>
      </c>
      <c r="K1774" s="10">
        <f t="shared" si="12"/>
        <v>1487.5000000000002</v>
      </c>
      <c r="L1774" s="10">
        <f t="shared" si="13"/>
        <v>520.625</v>
      </c>
      <c r="M1774" s="11">
        <v>0.35</v>
      </c>
      <c r="O1774" s="16"/>
      <c r="P1774" s="14"/>
      <c r="Q1774" s="12"/>
      <c r="R1774" s="13"/>
    </row>
    <row r="1775" spans="1:18" ht="15.75" customHeight="1" x14ac:dyDescent="0.35">
      <c r="A1775" s="1"/>
      <c r="B1775" s="6" t="s">
        <v>14</v>
      </c>
      <c r="C1775" s="6">
        <v>1185732</v>
      </c>
      <c r="D1775" s="7">
        <v>44387</v>
      </c>
      <c r="E1775" s="6" t="s">
        <v>33</v>
      </c>
      <c r="F1775" s="6" t="s">
        <v>73</v>
      </c>
      <c r="G1775" s="6" t="s">
        <v>74</v>
      </c>
      <c r="H1775" s="6" t="s">
        <v>22</v>
      </c>
      <c r="I1775" s="8">
        <v>0.4</v>
      </c>
      <c r="J1775" s="9">
        <v>6000</v>
      </c>
      <c r="K1775" s="10">
        <f t="shared" si="12"/>
        <v>2400</v>
      </c>
      <c r="L1775" s="10">
        <f t="shared" si="13"/>
        <v>1200</v>
      </c>
      <c r="M1775" s="11">
        <v>0.5</v>
      </c>
      <c r="O1775" s="16"/>
      <c r="P1775" s="14"/>
      <c r="Q1775" s="12"/>
      <c r="R1775" s="13"/>
    </row>
    <row r="1776" spans="1:18" ht="15.75" customHeight="1" x14ac:dyDescent="0.35">
      <c r="A1776" s="1"/>
      <c r="B1776" s="6" t="s">
        <v>14</v>
      </c>
      <c r="C1776" s="6">
        <v>1185732</v>
      </c>
      <c r="D1776" s="7">
        <v>44419</v>
      </c>
      <c r="E1776" s="6" t="s">
        <v>33</v>
      </c>
      <c r="F1776" s="6" t="s">
        <v>73</v>
      </c>
      <c r="G1776" s="6" t="s">
        <v>74</v>
      </c>
      <c r="H1776" s="6" t="s">
        <v>17</v>
      </c>
      <c r="I1776" s="8">
        <v>0.35000000000000003</v>
      </c>
      <c r="J1776" s="9">
        <v>7500</v>
      </c>
      <c r="K1776" s="10">
        <f t="shared" si="12"/>
        <v>2625.0000000000005</v>
      </c>
      <c r="L1776" s="10">
        <f t="shared" si="13"/>
        <v>1050.0000000000002</v>
      </c>
      <c r="M1776" s="11">
        <v>0.4</v>
      </c>
      <c r="O1776" s="16"/>
      <c r="P1776" s="14"/>
      <c r="Q1776" s="12"/>
      <c r="R1776" s="13"/>
    </row>
    <row r="1777" spans="1:18" ht="15.75" customHeight="1" x14ac:dyDescent="0.35">
      <c r="A1777" s="1"/>
      <c r="B1777" s="6" t="s">
        <v>14</v>
      </c>
      <c r="C1777" s="6">
        <v>1185732</v>
      </c>
      <c r="D1777" s="7">
        <v>44419</v>
      </c>
      <c r="E1777" s="6" t="s">
        <v>33</v>
      </c>
      <c r="F1777" s="6" t="s">
        <v>73</v>
      </c>
      <c r="G1777" s="6" t="s">
        <v>74</v>
      </c>
      <c r="H1777" s="6" t="s">
        <v>18</v>
      </c>
      <c r="I1777" s="8">
        <v>0.35000000000000009</v>
      </c>
      <c r="J1777" s="9">
        <v>5250</v>
      </c>
      <c r="K1777" s="10">
        <f t="shared" si="12"/>
        <v>1837.5000000000005</v>
      </c>
      <c r="L1777" s="10">
        <f t="shared" si="13"/>
        <v>643.12500000000011</v>
      </c>
      <c r="M1777" s="11">
        <v>0.35</v>
      </c>
      <c r="O1777" s="16"/>
      <c r="P1777" s="14"/>
      <c r="Q1777" s="12"/>
      <c r="R1777" s="13"/>
    </row>
    <row r="1778" spans="1:18" ht="15.75" customHeight="1" x14ac:dyDescent="0.35">
      <c r="A1778" s="1"/>
      <c r="B1778" s="6" t="s">
        <v>14</v>
      </c>
      <c r="C1778" s="6">
        <v>1185732</v>
      </c>
      <c r="D1778" s="7">
        <v>44419</v>
      </c>
      <c r="E1778" s="6" t="s">
        <v>33</v>
      </c>
      <c r="F1778" s="6" t="s">
        <v>73</v>
      </c>
      <c r="G1778" s="6" t="s">
        <v>74</v>
      </c>
      <c r="H1778" s="6" t="s">
        <v>19</v>
      </c>
      <c r="I1778" s="8">
        <v>0.30000000000000004</v>
      </c>
      <c r="J1778" s="9">
        <v>4500</v>
      </c>
      <c r="K1778" s="10">
        <f t="shared" si="12"/>
        <v>1350.0000000000002</v>
      </c>
      <c r="L1778" s="10">
        <f t="shared" si="13"/>
        <v>472.50000000000006</v>
      </c>
      <c r="M1778" s="11">
        <v>0.35</v>
      </c>
      <c r="O1778" s="16"/>
      <c r="P1778" s="14"/>
      <c r="Q1778" s="12"/>
      <c r="R1778" s="13"/>
    </row>
    <row r="1779" spans="1:18" ht="15.75" customHeight="1" x14ac:dyDescent="0.35">
      <c r="A1779" s="1"/>
      <c r="B1779" s="6" t="s">
        <v>14</v>
      </c>
      <c r="C1779" s="6">
        <v>1185732</v>
      </c>
      <c r="D1779" s="7">
        <v>44419</v>
      </c>
      <c r="E1779" s="6" t="s">
        <v>33</v>
      </c>
      <c r="F1779" s="6" t="s">
        <v>73</v>
      </c>
      <c r="G1779" s="6" t="s">
        <v>74</v>
      </c>
      <c r="H1779" s="6" t="s">
        <v>20</v>
      </c>
      <c r="I1779" s="8">
        <v>0.20000000000000007</v>
      </c>
      <c r="J1779" s="9">
        <v>3750</v>
      </c>
      <c r="K1779" s="10">
        <f t="shared" si="12"/>
        <v>750.00000000000023</v>
      </c>
      <c r="L1779" s="10">
        <f t="shared" si="13"/>
        <v>300.00000000000011</v>
      </c>
      <c r="M1779" s="11">
        <v>0.4</v>
      </c>
      <c r="O1779" s="16"/>
      <c r="P1779" s="14"/>
      <c r="Q1779" s="12"/>
      <c r="R1779" s="13"/>
    </row>
    <row r="1780" spans="1:18" ht="15.75" customHeight="1" x14ac:dyDescent="0.35">
      <c r="A1780" s="1"/>
      <c r="B1780" s="6" t="s">
        <v>14</v>
      </c>
      <c r="C1780" s="6">
        <v>1185732</v>
      </c>
      <c r="D1780" s="7">
        <v>44419</v>
      </c>
      <c r="E1780" s="6" t="s">
        <v>33</v>
      </c>
      <c r="F1780" s="6" t="s">
        <v>73</v>
      </c>
      <c r="G1780" s="6" t="s">
        <v>74</v>
      </c>
      <c r="H1780" s="6" t="s">
        <v>21</v>
      </c>
      <c r="I1780" s="8">
        <v>0.30000000000000004</v>
      </c>
      <c r="J1780" s="9">
        <v>3500</v>
      </c>
      <c r="K1780" s="10">
        <f t="shared" si="12"/>
        <v>1050.0000000000002</v>
      </c>
      <c r="L1780" s="10">
        <f t="shared" si="13"/>
        <v>367.50000000000006</v>
      </c>
      <c r="M1780" s="11">
        <v>0.35</v>
      </c>
      <c r="O1780" s="16"/>
      <c r="P1780" s="14"/>
      <c r="Q1780" s="12"/>
      <c r="R1780" s="13"/>
    </row>
    <row r="1781" spans="1:18" ht="15.75" customHeight="1" x14ac:dyDescent="0.35">
      <c r="A1781" s="1"/>
      <c r="B1781" s="6" t="s">
        <v>14</v>
      </c>
      <c r="C1781" s="6">
        <v>1185732</v>
      </c>
      <c r="D1781" s="7">
        <v>44419</v>
      </c>
      <c r="E1781" s="6" t="s">
        <v>33</v>
      </c>
      <c r="F1781" s="6" t="s">
        <v>73</v>
      </c>
      <c r="G1781" s="6" t="s">
        <v>74</v>
      </c>
      <c r="H1781" s="6" t="s">
        <v>22</v>
      </c>
      <c r="I1781" s="8">
        <v>0.35000000000000003</v>
      </c>
      <c r="J1781" s="9">
        <v>5250</v>
      </c>
      <c r="K1781" s="10">
        <f t="shared" si="12"/>
        <v>1837.5000000000002</v>
      </c>
      <c r="L1781" s="10">
        <f t="shared" si="13"/>
        <v>918.75000000000011</v>
      </c>
      <c r="M1781" s="11">
        <v>0.5</v>
      </c>
      <c r="O1781" s="16"/>
      <c r="P1781" s="14"/>
      <c r="Q1781" s="12"/>
      <c r="R1781" s="13"/>
    </row>
    <row r="1782" spans="1:18" ht="15.75" customHeight="1" x14ac:dyDescent="0.35">
      <c r="A1782" s="1"/>
      <c r="B1782" s="6" t="s">
        <v>14</v>
      </c>
      <c r="C1782" s="6">
        <v>1185732</v>
      </c>
      <c r="D1782" s="7">
        <v>44451</v>
      </c>
      <c r="E1782" s="6" t="s">
        <v>33</v>
      </c>
      <c r="F1782" s="6" t="s">
        <v>73</v>
      </c>
      <c r="G1782" s="6" t="s">
        <v>74</v>
      </c>
      <c r="H1782" s="6" t="s">
        <v>17</v>
      </c>
      <c r="I1782" s="8">
        <v>0.30000000000000004</v>
      </c>
      <c r="J1782" s="9">
        <v>6500</v>
      </c>
      <c r="K1782" s="10">
        <f t="shared" si="12"/>
        <v>1950.0000000000002</v>
      </c>
      <c r="L1782" s="10">
        <f t="shared" si="13"/>
        <v>780.00000000000011</v>
      </c>
      <c r="M1782" s="11">
        <v>0.4</v>
      </c>
      <c r="O1782" s="16"/>
      <c r="P1782" s="14"/>
      <c r="Q1782" s="12"/>
      <c r="R1782" s="13"/>
    </row>
    <row r="1783" spans="1:18" ht="15.75" customHeight="1" x14ac:dyDescent="0.35">
      <c r="A1783" s="1"/>
      <c r="B1783" s="6" t="s">
        <v>14</v>
      </c>
      <c r="C1783" s="6">
        <v>1185732</v>
      </c>
      <c r="D1783" s="7">
        <v>44451</v>
      </c>
      <c r="E1783" s="6" t="s">
        <v>33</v>
      </c>
      <c r="F1783" s="6" t="s">
        <v>73</v>
      </c>
      <c r="G1783" s="6" t="s">
        <v>74</v>
      </c>
      <c r="H1783" s="6" t="s">
        <v>18</v>
      </c>
      <c r="I1783" s="8">
        <v>0.25000000000000011</v>
      </c>
      <c r="J1783" s="9">
        <v>4500</v>
      </c>
      <c r="K1783" s="10">
        <f t="shared" si="12"/>
        <v>1125.0000000000005</v>
      </c>
      <c r="L1783" s="10">
        <f t="shared" si="13"/>
        <v>393.75000000000011</v>
      </c>
      <c r="M1783" s="11">
        <v>0.35</v>
      </c>
      <c r="O1783" s="16"/>
      <c r="P1783" s="14"/>
      <c r="Q1783" s="12"/>
      <c r="R1783" s="13"/>
    </row>
    <row r="1784" spans="1:18" ht="15.75" customHeight="1" x14ac:dyDescent="0.35">
      <c r="A1784" s="1"/>
      <c r="B1784" s="6" t="s">
        <v>14</v>
      </c>
      <c r="C1784" s="6">
        <v>1185732</v>
      </c>
      <c r="D1784" s="7">
        <v>44451</v>
      </c>
      <c r="E1784" s="6" t="s">
        <v>33</v>
      </c>
      <c r="F1784" s="6" t="s">
        <v>73</v>
      </c>
      <c r="G1784" s="6" t="s">
        <v>74</v>
      </c>
      <c r="H1784" s="6" t="s">
        <v>19</v>
      </c>
      <c r="I1784" s="8">
        <v>0.10000000000000002</v>
      </c>
      <c r="J1784" s="9">
        <v>3500</v>
      </c>
      <c r="K1784" s="10">
        <f t="shared" si="12"/>
        <v>350.00000000000006</v>
      </c>
      <c r="L1784" s="10">
        <f t="shared" si="13"/>
        <v>122.50000000000001</v>
      </c>
      <c r="M1784" s="11">
        <v>0.35</v>
      </c>
      <c r="O1784" s="16"/>
      <c r="P1784" s="14"/>
      <c r="Q1784" s="12"/>
      <c r="R1784" s="13"/>
    </row>
    <row r="1785" spans="1:18" ht="15.75" customHeight="1" x14ac:dyDescent="0.35">
      <c r="A1785" s="1"/>
      <c r="B1785" s="6" t="s">
        <v>14</v>
      </c>
      <c r="C1785" s="6">
        <v>1185732</v>
      </c>
      <c r="D1785" s="7">
        <v>44451</v>
      </c>
      <c r="E1785" s="6" t="s">
        <v>33</v>
      </c>
      <c r="F1785" s="6" t="s">
        <v>73</v>
      </c>
      <c r="G1785" s="6" t="s">
        <v>74</v>
      </c>
      <c r="H1785" s="6" t="s">
        <v>20</v>
      </c>
      <c r="I1785" s="8">
        <v>0.10000000000000002</v>
      </c>
      <c r="J1785" s="9">
        <v>3250</v>
      </c>
      <c r="K1785" s="10">
        <f t="shared" si="12"/>
        <v>325.00000000000006</v>
      </c>
      <c r="L1785" s="10">
        <f t="shared" si="13"/>
        <v>130.00000000000003</v>
      </c>
      <c r="M1785" s="11">
        <v>0.4</v>
      </c>
      <c r="O1785" s="16"/>
      <c r="P1785" s="14"/>
      <c r="Q1785" s="12"/>
      <c r="R1785" s="13"/>
    </row>
    <row r="1786" spans="1:18" ht="15.75" customHeight="1" x14ac:dyDescent="0.35">
      <c r="A1786" s="1"/>
      <c r="B1786" s="6" t="s">
        <v>14</v>
      </c>
      <c r="C1786" s="6">
        <v>1185732</v>
      </c>
      <c r="D1786" s="7">
        <v>44451</v>
      </c>
      <c r="E1786" s="6" t="s">
        <v>33</v>
      </c>
      <c r="F1786" s="6" t="s">
        <v>73</v>
      </c>
      <c r="G1786" s="6" t="s">
        <v>74</v>
      </c>
      <c r="H1786" s="6" t="s">
        <v>21</v>
      </c>
      <c r="I1786" s="8">
        <v>0.2</v>
      </c>
      <c r="J1786" s="9">
        <v>3250</v>
      </c>
      <c r="K1786" s="10">
        <f t="shared" si="12"/>
        <v>650</v>
      </c>
      <c r="L1786" s="10">
        <f t="shared" si="13"/>
        <v>227.49999999999997</v>
      </c>
      <c r="M1786" s="11">
        <v>0.35</v>
      </c>
      <c r="O1786" s="16"/>
      <c r="P1786" s="14"/>
      <c r="Q1786" s="12"/>
      <c r="R1786" s="13"/>
    </row>
    <row r="1787" spans="1:18" ht="15.75" customHeight="1" x14ac:dyDescent="0.35">
      <c r="A1787" s="1"/>
      <c r="B1787" s="6" t="s">
        <v>14</v>
      </c>
      <c r="C1787" s="6">
        <v>1185732</v>
      </c>
      <c r="D1787" s="7">
        <v>44451</v>
      </c>
      <c r="E1787" s="6" t="s">
        <v>33</v>
      </c>
      <c r="F1787" s="6" t="s">
        <v>73</v>
      </c>
      <c r="G1787" s="6" t="s">
        <v>74</v>
      </c>
      <c r="H1787" s="6" t="s">
        <v>22</v>
      </c>
      <c r="I1787" s="8">
        <v>0.25000000000000006</v>
      </c>
      <c r="J1787" s="9">
        <v>4000</v>
      </c>
      <c r="K1787" s="10">
        <f t="shared" si="12"/>
        <v>1000.0000000000002</v>
      </c>
      <c r="L1787" s="10">
        <f t="shared" si="13"/>
        <v>500.00000000000011</v>
      </c>
      <c r="M1787" s="11">
        <v>0.5</v>
      </c>
      <c r="O1787" s="16"/>
      <c r="P1787" s="14"/>
      <c r="Q1787" s="12"/>
      <c r="R1787" s="13"/>
    </row>
    <row r="1788" spans="1:18" ht="15.75" customHeight="1" x14ac:dyDescent="0.35">
      <c r="A1788" s="1"/>
      <c r="B1788" s="6" t="s">
        <v>14</v>
      </c>
      <c r="C1788" s="6">
        <v>1185732</v>
      </c>
      <c r="D1788" s="7">
        <v>44480</v>
      </c>
      <c r="E1788" s="6" t="s">
        <v>33</v>
      </c>
      <c r="F1788" s="6" t="s">
        <v>73</v>
      </c>
      <c r="G1788" s="6" t="s">
        <v>74</v>
      </c>
      <c r="H1788" s="6" t="s">
        <v>17</v>
      </c>
      <c r="I1788" s="8">
        <v>0.3</v>
      </c>
      <c r="J1788" s="9">
        <v>5750</v>
      </c>
      <c r="K1788" s="10">
        <f t="shared" si="12"/>
        <v>1725</v>
      </c>
      <c r="L1788" s="10">
        <f t="shared" si="13"/>
        <v>690</v>
      </c>
      <c r="M1788" s="11">
        <v>0.4</v>
      </c>
      <c r="O1788" s="16"/>
      <c r="P1788" s="14"/>
      <c r="Q1788" s="12"/>
      <c r="R1788" s="13"/>
    </row>
    <row r="1789" spans="1:18" ht="15.75" customHeight="1" x14ac:dyDescent="0.35">
      <c r="A1789" s="1"/>
      <c r="B1789" s="6" t="s">
        <v>14</v>
      </c>
      <c r="C1789" s="6">
        <v>1185732</v>
      </c>
      <c r="D1789" s="7">
        <v>44480</v>
      </c>
      <c r="E1789" s="6" t="s">
        <v>33</v>
      </c>
      <c r="F1789" s="6" t="s">
        <v>73</v>
      </c>
      <c r="G1789" s="6" t="s">
        <v>74</v>
      </c>
      <c r="H1789" s="6" t="s">
        <v>18</v>
      </c>
      <c r="I1789" s="8">
        <v>0.2</v>
      </c>
      <c r="J1789" s="9">
        <v>4000</v>
      </c>
      <c r="K1789" s="10">
        <f t="shared" si="12"/>
        <v>800</v>
      </c>
      <c r="L1789" s="10">
        <f t="shared" si="13"/>
        <v>280</v>
      </c>
      <c r="M1789" s="11">
        <v>0.35</v>
      </c>
      <c r="O1789" s="16"/>
      <c r="P1789" s="14"/>
      <c r="Q1789" s="12"/>
      <c r="R1789" s="13"/>
    </row>
    <row r="1790" spans="1:18" ht="15.75" customHeight="1" x14ac:dyDescent="0.35">
      <c r="A1790" s="1"/>
      <c r="B1790" s="6" t="s">
        <v>14</v>
      </c>
      <c r="C1790" s="6">
        <v>1185732</v>
      </c>
      <c r="D1790" s="7">
        <v>44480</v>
      </c>
      <c r="E1790" s="6" t="s">
        <v>33</v>
      </c>
      <c r="F1790" s="6" t="s">
        <v>73</v>
      </c>
      <c r="G1790" s="6" t="s">
        <v>74</v>
      </c>
      <c r="H1790" s="6" t="s">
        <v>19</v>
      </c>
      <c r="I1790" s="8">
        <v>0.2</v>
      </c>
      <c r="J1790" s="9">
        <v>3000</v>
      </c>
      <c r="K1790" s="10">
        <f t="shared" si="12"/>
        <v>600</v>
      </c>
      <c r="L1790" s="10">
        <f t="shared" si="13"/>
        <v>210</v>
      </c>
      <c r="M1790" s="11">
        <v>0.35</v>
      </c>
      <c r="O1790" s="16"/>
      <c r="P1790" s="14"/>
      <c r="Q1790" s="12"/>
      <c r="R1790" s="13"/>
    </row>
    <row r="1791" spans="1:18" ht="15.75" customHeight="1" x14ac:dyDescent="0.35">
      <c r="A1791" s="1"/>
      <c r="B1791" s="6" t="s">
        <v>14</v>
      </c>
      <c r="C1791" s="6">
        <v>1185732</v>
      </c>
      <c r="D1791" s="7">
        <v>44480</v>
      </c>
      <c r="E1791" s="6" t="s">
        <v>33</v>
      </c>
      <c r="F1791" s="6" t="s">
        <v>73</v>
      </c>
      <c r="G1791" s="6" t="s">
        <v>74</v>
      </c>
      <c r="H1791" s="6" t="s">
        <v>20</v>
      </c>
      <c r="I1791" s="8">
        <v>0.2</v>
      </c>
      <c r="J1791" s="9">
        <v>2750</v>
      </c>
      <c r="K1791" s="10">
        <f t="shared" ref="K1791:K2045" si="14">I1791*J1791</f>
        <v>550</v>
      </c>
      <c r="L1791" s="10">
        <f t="shared" ref="L1791:L2045" si="15">K1791*M1791</f>
        <v>220</v>
      </c>
      <c r="M1791" s="11">
        <v>0.4</v>
      </c>
      <c r="O1791" s="16"/>
      <c r="P1791" s="14"/>
      <c r="Q1791" s="12"/>
      <c r="R1791" s="13"/>
    </row>
    <row r="1792" spans="1:18" ht="15.75" customHeight="1" x14ac:dyDescent="0.35">
      <c r="A1792" s="1"/>
      <c r="B1792" s="6" t="s">
        <v>14</v>
      </c>
      <c r="C1792" s="6">
        <v>1185732</v>
      </c>
      <c r="D1792" s="7">
        <v>44480</v>
      </c>
      <c r="E1792" s="6" t="s">
        <v>33</v>
      </c>
      <c r="F1792" s="6" t="s">
        <v>73</v>
      </c>
      <c r="G1792" s="6" t="s">
        <v>74</v>
      </c>
      <c r="H1792" s="6" t="s">
        <v>21</v>
      </c>
      <c r="I1792" s="8">
        <v>0.3</v>
      </c>
      <c r="J1792" s="9">
        <v>2750</v>
      </c>
      <c r="K1792" s="10">
        <f t="shared" si="14"/>
        <v>825</v>
      </c>
      <c r="L1792" s="10">
        <f t="shared" si="15"/>
        <v>288.75</v>
      </c>
      <c r="M1792" s="11">
        <v>0.35</v>
      </c>
      <c r="O1792" s="16"/>
      <c r="P1792" s="14"/>
      <c r="Q1792" s="12"/>
      <c r="R1792" s="13"/>
    </row>
    <row r="1793" spans="1:18" ht="15.75" customHeight="1" x14ac:dyDescent="0.35">
      <c r="A1793" s="1"/>
      <c r="B1793" s="6" t="s">
        <v>14</v>
      </c>
      <c r="C1793" s="6">
        <v>1185732</v>
      </c>
      <c r="D1793" s="7">
        <v>44480</v>
      </c>
      <c r="E1793" s="6" t="s">
        <v>33</v>
      </c>
      <c r="F1793" s="6" t="s">
        <v>73</v>
      </c>
      <c r="G1793" s="6" t="s">
        <v>74</v>
      </c>
      <c r="H1793" s="6" t="s">
        <v>22</v>
      </c>
      <c r="I1793" s="8">
        <v>0.34999999999999992</v>
      </c>
      <c r="J1793" s="9">
        <v>4000</v>
      </c>
      <c r="K1793" s="10">
        <f t="shared" si="14"/>
        <v>1399.9999999999998</v>
      </c>
      <c r="L1793" s="10">
        <f t="shared" si="15"/>
        <v>699.99999999999989</v>
      </c>
      <c r="M1793" s="11">
        <v>0.5</v>
      </c>
      <c r="O1793" s="16"/>
      <c r="P1793" s="14"/>
      <c r="Q1793" s="12"/>
      <c r="R1793" s="13"/>
    </row>
    <row r="1794" spans="1:18" ht="15.75" customHeight="1" x14ac:dyDescent="0.35">
      <c r="A1794" s="1"/>
      <c r="B1794" s="6" t="s">
        <v>14</v>
      </c>
      <c r="C1794" s="6">
        <v>1185732</v>
      </c>
      <c r="D1794" s="7">
        <v>44511</v>
      </c>
      <c r="E1794" s="6" t="s">
        <v>33</v>
      </c>
      <c r="F1794" s="6" t="s">
        <v>73</v>
      </c>
      <c r="G1794" s="6" t="s">
        <v>74</v>
      </c>
      <c r="H1794" s="6" t="s">
        <v>17</v>
      </c>
      <c r="I1794" s="8">
        <v>0.30000000000000004</v>
      </c>
      <c r="J1794" s="9">
        <v>5500</v>
      </c>
      <c r="K1794" s="10">
        <f t="shared" si="14"/>
        <v>1650.0000000000002</v>
      </c>
      <c r="L1794" s="10">
        <f t="shared" si="15"/>
        <v>660.00000000000011</v>
      </c>
      <c r="M1794" s="11">
        <v>0.4</v>
      </c>
      <c r="O1794" s="16"/>
      <c r="P1794" s="14"/>
      <c r="Q1794" s="12"/>
      <c r="R1794" s="13"/>
    </row>
    <row r="1795" spans="1:18" ht="15.75" customHeight="1" x14ac:dyDescent="0.35">
      <c r="A1795" s="1"/>
      <c r="B1795" s="6" t="s">
        <v>14</v>
      </c>
      <c r="C1795" s="6">
        <v>1185732</v>
      </c>
      <c r="D1795" s="7">
        <v>44511</v>
      </c>
      <c r="E1795" s="6" t="s">
        <v>33</v>
      </c>
      <c r="F1795" s="6" t="s">
        <v>73</v>
      </c>
      <c r="G1795" s="6" t="s">
        <v>74</v>
      </c>
      <c r="H1795" s="6" t="s">
        <v>18</v>
      </c>
      <c r="I1795" s="8">
        <v>0.20000000000000007</v>
      </c>
      <c r="J1795" s="9">
        <v>4000</v>
      </c>
      <c r="K1795" s="10">
        <f t="shared" si="14"/>
        <v>800.00000000000023</v>
      </c>
      <c r="L1795" s="10">
        <f t="shared" si="15"/>
        <v>280.00000000000006</v>
      </c>
      <c r="M1795" s="11">
        <v>0.35</v>
      </c>
      <c r="O1795" s="16"/>
      <c r="P1795" s="14"/>
      <c r="Q1795" s="12"/>
      <c r="R1795" s="13"/>
    </row>
    <row r="1796" spans="1:18" ht="15.75" customHeight="1" x14ac:dyDescent="0.35">
      <c r="A1796" s="1"/>
      <c r="B1796" s="6" t="s">
        <v>14</v>
      </c>
      <c r="C1796" s="6">
        <v>1185732</v>
      </c>
      <c r="D1796" s="7">
        <v>44511</v>
      </c>
      <c r="E1796" s="6" t="s">
        <v>33</v>
      </c>
      <c r="F1796" s="6" t="s">
        <v>73</v>
      </c>
      <c r="G1796" s="6" t="s">
        <v>74</v>
      </c>
      <c r="H1796" s="6" t="s">
        <v>19</v>
      </c>
      <c r="I1796" s="8">
        <v>0.20000000000000007</v>
      </c>
      <c r="J1796" s="9">
        <v>3450</v>
      </c>
      <c r="K1796" s="10">
        <f t="shared" si="14"/>
        <v>690.00000000000023</v>
      </c>
      <c r="L1796" s="10">
        <f t="shared" si="15"/>
        <v>241.50000000000006</v>
      </c>
      <c r="M1796" s="11">
        <v>0.35</v>
      </c>
      <c r="O1796" s="16"/>
      <c r="P1796" s="14"/>
      <c r="Q1796" s="12"/>
      <c r="R1796" s="13"/>
    </row>
    <row r="1797" spans="1:18" ht="15.75" customHeight="1" x14ac:dyDescent="0.35">
      <c r="A1797" s="1"/>
      <c r="B1797" s="6" t="s">
        <v>14</v>
      </c>
      <c r="C1797" s="6">
        <v>1185732</v>
      </c>
      <c r="D1797" s="7">
        <v>44511</v>
      </c>
      <c r="E1797" s="6" t="s">
        <v>33</v>
      </c>
      <c r="F1797" s="6" t="s">
        <v>73</v>
      </c>
      <c r="G1797" s="6" t="s">
        <v>74</v>
      </c>
      <c r="H1797" s="6" t="s">
        <v>20</v>
      </c>
      <c r="I1797" s="8">
        <v>0.20000000000000007</v>
      </c>
      <c r="J1797" s="9">
        <v>3750</v>
      </c>
      <c r="K1797" s="10">
        <f t="shared" si="14"/>
        <v>750.00000000000023</v>
      </c>
      <c r="L1797" s="10">
        <f t="shared" si="15"/>
        <v>300.00000000000011</v>
      </c>
      <c r="M1797" s="11">
        <v>0.4</v>
      </c>
      <c r="O1797" s="16"/>
      <c r="P1797" s="14"/>
      <c r="Q1797" s="12"/>
      <c r="R1797" s="13"/>
    </row>
    <row r="1798" spans="1:18" ht="15.75" customHeight="1" x14ac:dyDescent="0.35">
      <c r="A1798" s="1"/>
      <c r="B1798" s="6" t="s">
        <v>14</v>
      </c>
      <c r="C1798" s="6">
        <v>1185732</v>
      </c>
      <c r="D1798" s="7">
        <v>44511</v>
      </c>
      <c r="E1798" s="6" t="s">
        <v>33</v>
      </c>
      <c r="F1798" s="6" t="s">
        <v>73</v>
      </c>
      <c r="G1798" s="6" t="s">
        <v>74</v>
      </c>
      <c r="H1798" s="6" t="s">
        <v>21</v>
      </c>
      <c r="I1798" s="8">
        <v>0.39999999999999997</v>
      </c>
      <c r="J1798" s="9">
        <v>3500</v>
      </c>
      <c r="K1798" s="10">
        <f t="shared" si="14"/>
        <v>1399.9999999999998</v>
      </c>
      <c r="L1798" s="10">
        <f t="shared" si="15"/>
        <v>489.99999999999989</v>
      </c>
      <c r="M1798" s="11">
        <v>0.35</v>
      </c>
      <c r="O1798" s="16"/>
      <c r="P1798" s="14"/>
      <c r="Q1798" s="12"/>
      <c r="R1798" s="13"/>
    </row>
    <row r="1799" spans="1:18" ht="15.75" customHeight="1" x14ac:dyDescent="0.35">
      <c r="A1799" s="1"/>
      <c r="B1799" s="6" t="s">
        <v>14</v>
      </c>
      <c r="C1799" s="6">
        <v>1185732</v>
      </c>
      <c r="D1799" s="7">
        <v>44511</v>
      </c>
      <c r="E1799" s="6" t="s">
        <v>33</v>
      </c>
      <c r="F1799" s="6" t="s">
        <v>73</v>
      </c>
      <c r="G1799" s="6" t="s">
        <v>74</v>
      </c>
      <c r="H1799" s="6" t="s">
        <v>22</v>
      </c>
      <c r="I1799" s="8">
        <v>0.44999999999999984</v>
      </c>
      <c r="J1799" s="9">
        <v>4500</v>
      </c>
      <c r="K1799" s="10">
        <f t="shared" si="14"/>
        <v>2024.9999999999993</v>
      </c>
      <c r="L1799" s="10">
        <f t="shared" si="15"/>
        <v>1012.4999999999997</v>
      </c>
      <c r="M1799" s="11">
        <v>0.5</v>
      </c>
      <c r="O1799" s="16"/>
      <c r="P1799" s="14"/>
      <c r="Q1799" s="12"/>
      <c r="R1799" s="13"/>
    </row>
    <row r="1800" spans="1:18" ht="15.75" customHeight="1" x14ac:dyDescent="0.35">
      <c r="A1800" s="1"/>
      <c r="B1800" s="6" t="s">
        <v>14</v>
      </c>
      <c r="C1800" s="6">
        <v>1185732</v>
      </c>
      <c r="D1800" s="7">
        <v>44540</v>
      </c>
      <c r="E1800" s="6" t="s">
        <v>33</v>
      </c>
      <c r="F1800" s="6" t="s">
        <v>73</v>
      </c>
      <c r="G1800" s="6" t="s">
        <v>74</v>
      </c>
      <c r="H1800" s="6" t="s">
        <v>17</v>
      </c>
      <c r="I1800" s="8">
        <v>0.39999999999999997</v>
      </c>
      <c r="J1800" s="9">
        <v>7000</v>
      </c>
      <c r="K1800" s="10">
        <f t="shared" si="14"/>
        <v>2799.9999999999995</v>
      </c>
      <c r="L1800" s="10">
        <f t="shared" si="15"/>
        <v>1119.9999999999998</v>
      </c>
      <c r="M1800" s="11">
        <v>0.4</v>
      </c>
      <c r="O1800" s="16"/>
      <c r="P1800" s="14"/>
      <c r="Q1800" s="12"/>
      <c r="R1800" s="13"/>
    </row>
    <row r="1801" spans="1:18" ht="15.75" customHeight="1" x14ac:dyDescent="0.35">
      <c r="A1801" s="1"/>
      <c r="B1801" s="6" t="s">
        <v>14</v>
      </c>
      <c r="C1801" s="6">
        <v>1185732</v>
      </c>
      <c r="D1801" s="7">
        <v>44540</v>
      </c>
      <c r="E1801" s="6" t="s">
        <v>33</v>
      </c>
      <c r="F1801" s="6" t="s">
        <v>73</v>
      </c>
      <c r="G1801" s="6" t="s">
        <v>74</v>
      </c>
      <c r="H1801" s="6" t="s">
        <v>18</v>
      </c>
      <c r="I1801" s="8">
        <v>0.30000000000000004</v>
      </c>
      <c r="J1801" s="9">
        <v>5000</v>
      </c>
      <c r="K1801" s="10">
        <f t="shared" si="14"/>
        <v>1500.0000000000002</v>
      </c>
      <c r="L1801" s="10">
        <f t="shared" si="15"/>
        <v>525</v>
      </c>
      <c r="M1801" s="11">
        <v>0.35</v>
      </c>
      <c r="O1801" s="16"/>
      <c r="P1801" s="14"/>
      <c r="Q1801" s="12"/>
      <c r="R1801" s="13"/>
    </row>
    <row r="1802" spans="1:18" ht="15.75" customHeight="1" x14ac:dyDescent="0.35">
      <c r="A1802" s="1"/>
      <c r="B1802" s="6" t="s">
        <v>14</v>
      </c>
      <c r="C1802" s="6">
        <v>1185732</v>
      </c>
      <c r="D1802" s="7">
        <v>44540</v>
      </c>
      <c r="E1802" s="6" t="s">
        <v>33</v>
      </c>
      <c r="F1802" s="6" t="s">
        <v>73</v>
      </c>
      <c r="G1802" s="6" t="s">
        <v>74</v>
      </c>
      <c r="H1802" s="6" t="s">
        <v>19</v>
      </c>
      <c r="I1802" s="8">
        <v>0.30000000000000004</v>
      </c>
      <c r="J1802" s="9">
        <v>4500</v>
      </c>
      <c r="K1802" s="10">
        <f t="shared" si="14"/>
        <v>1350.0000000000002</v>
      </c>
      <c r="L1802" s="10">
        <f t="shared" si="15"/>
        <v>472.50000000000006</v>
      </c>
      <c r="M1802" s="11">
        <v>0.35</v>
      </c>
      <c r="O1802" s="16"/>
      <c r="P1802" s="14"/>
      <c r="Q1802" s="12"/>
      <c r="R1802" s="13"/>
    </row>
    <row r="1803" spans="1:18" ht="15.75" customHeight="1" x14ac:dyDescent="0.35">
      <c r="A1803" s="1"/>
      <c r="B1803" s="6" t="s">
        <v>14</v>
      </c>
      <c r="C1803" s="6">
        <v>1185732</v>
      </c>
      <c r="D1803" s="7">
        <v>44540</v>
      </c>
      <c r="E1803" s="6" t="s">
        <v>33</v>
      </c>
      <c r="F1803" s="6" t="s">
        <v>73</v>
      </c>
      <c r="G1803" s="6" t="s">
        <v>74</v>
      </c>
      <c r="H1803" s="6" t="s">
        <v>20</v>
      </c>
      <c r="I1803" s="8">
        <v>0.30000000000000004</v>
      </c>
      <c r="J1803" s="9">
        <v>4000</v>
      </c>
      <c r="K1803" s="10">
        <f t="shared" si="14"/>
        <v>1200.0000000000002</v>
      </c>
      <c r="L1803" s="10">
        <f t="shared" si="15"/>
        <v>480.00000000000011</v>
      </c>
      <c r="M1803" s="11">
        <v>0.4</v>
      </c>
      <c r="O1803" s="16"/>
      <c r="P1803" s="14"/>
      <c r="Q1803" s="12"/>
      <c r="R1803" s="13"/>
    </row>
    <row r="1804" spans="1:18" ht="15.75" customHeight="1" x14ac:dyDescent="0.35">
      <c r="A1804" s="1"/>
      <c r="B1804" s="6" t="s">
        <v>14</v>
      </c>
      <c r="C1804" s="6">
        <v>1185732</v>
      </c>
      <c r="D1804" s="7">
        <v>44540</v>
      </c>
      <c r="E1804" s="6" t="s">
        <v>33</v>
      </c>
      <c r="F1804" s="6" t="s">
        <v>73</v>
      </c>
      <c r="G1804" s="6" t="s">
        <v>74</v>
      </c>
      <c r="H1804" s="6" t="s">
        <v>21</v>
      </c>
      <c r="I1804" s="8">
        <v>0.39999999999999997</v>
      </c>
      <c r="J1804" s="9">
        <v>4000</v>
      </c>
      <c r="K1804" s="10">
        <f t="shared" si="14"/>
        <v>1599.9999999999998</v>
      </c>
      <c r="L1804" s="10">
        <f t="shared" si="15"/>
        <v>559.99999999999989</v>
      </c>
      <c r="M1804" s="11">
        <v>0.35</v>
      </c>
      <c r="O1804" s="16"/>
      <c r="P1804" s="14"/>
      <c r="Q1804" s="12"/>
      <c r="R1804" s="13"/>
    </row>
    <row r="1805" spans="1:18" ht="15.75" customHeight="1" x14ac:dyDescent="0.35">
      <c r="A1805" s="1"/>
      <c r="B1805" s="6" t="s">
        <v>14</v>
      </c>
      <c r="C1805" s="6">
        <v>1185732</v>
      </c>
      <c r="D1805" s="7">
        <v>44540</v>
      </c>
      <c r="E1805" s="6" t="s">
        <v>33</v>
      </c>
      <c r="F1805" s="6" t="s">
        <v>73</v>
      </c>
      <c r="G1805" s="6" t="s">
        <v>74</v>
      </c>
      <c r="H1805" s="6" t="s">
        <v>22</v>
      </c>
      <c r="I1805" s="8">
        <v>0.44999999999999984</v>
      </c>
      <c r="J1805" s="9">
        <v>5000</v>
      </c>
      <c r="K1805" s="10">
        <f t="shared" si="14"/>
        <v>2249.9999999999991</v>
      </c>
      <c r="L1805" s="10">
        <f t="shared" si="15"/>
        <v>1124.9999999999995</v>
      </c>
      <c r="M1805" s="11">
        <v>0.5</v>
      </c>
      <c r="O1805" s="16"/>
      <c r="P1805" s="14"/>
      <c r="Q1805" s="12"/>
      <c r="R1805" s="13"/>
    </row>
    <row r="1806" spans="1:18" ht="15.75" customHeight="1" x14ac:dyDescent="0.35">
      <c r="A1806" s="1" t="s">
        <v>39</v>
      </c>
      <c r="B1806" s="6" t="s">
        <v>27</v>
      </c>
      <c r="C1806" s="6">
        <v>1128299</v>
      </c>
      <c r="D1806" s="7">
        <v>44220</v>
      </c>
      <c r="E1806" s="6" t="s">
        <v>28</v>
      </c>
      <c r="F1806" s="6" t="s">
        <v>75</v>
      </c>
      <c r="G1806" s="6" t="s">
        <v>76</v>
      </c>
      <c r="H1806" s="6" t="s">
        <v>17</v>
      </c>
      <c r="I1806" s="8">
        <v>0.30000000000000004</v>
      </c>
      <c r="J1806" s="9">
        <v>3500</v>
      </c>
      <c r="K1806" s="10">
        <f t="shared" si="14"/>
        <v>1050.0000000000002</v>
      </c>
      <c r="L1806" s="10">
        <f t="shared" si="15"/>
        <v>367.50000000000006</v>
      </c>
      <c r="M1806" s="11">
        <v>0.35</v>
      </c>
      <c r="O1806" s="16"/>
      <c r="P1806" s="14"/>
      <c r="Q1806" s="12"/>
      <c r="R1806" s="13"/>
    </row>
    <row r="1807" spans="1:18" ht="15.75" customHeight="1" x14ac:dyDescent="0.35">
      <c r="A1807" s="1"/>
      <c r="B1807" s="6" t="s">
        <v>27</v>
      </c>
      <c r="C1807" s="6">
        <v>1128299</v>
      </c>
      <c r="D1807" s="7">
        <v>44220</v>
      </c>
      <c r="E1807" s="6" t="s">
        <v>28</v>
      </c>
      <c r="F1807" s="6" t="s">
        <v>75</v>
      </c>
      <c r="G1807" s="6" t="s">
        <v>76</v>
      </c>
      <c r="H1807" s="6" t="s">
        <v>18</v>
      </c>
      <c r="I1807" s="8">
        <v>0.4</v>
      </c>
      <c r="J1807" s="9">
        <v>3500</v>
      </c>
      <c r="K1807" s="10">
        <f t="shared" si="14"/>
        <v>1400</v>
      </c>
      <c r="L1807" s="10">
        <f t="shared" si="15"/>
        <v>489.99999999999994</v>
      </c>
      <c r="M1807" s="11">
        <v>0.35</v>
      </c>
      <c r="O1807" s="16"/>
      <c r="P1807" s="14"/>
      <c r="Q1807" s="12"/>
      <c r="R1807" s="13"/>
    </row>
    <row r="1808" spans="1:18" ht="15.75" customHeight="1" x14ac:dyDescent="0.35">
      <c r="A1808" s="1"/>
      <c r="B1808" s="6" t="s">
        <v>27</v>
      </c>
      <c r="C1808" s="6">
        <v>1128299</v>
      </c>
      <c r="D1808" s="7">
        <v>44220</v>
      </c>
      <c r="E1808" s="6" t="s">
        <v>28</v>
      </c>
      <c r="F1808" s="6" t="s">
        <v>75</v>
      </c>
      <c r="G1808" s="6" t="s">
        <v>76</v>
      </c>
      <c r="H1808" s="6" t="s">
        <v>19</v>
      </c>
      <c r="I1808" s="8">
        <v>0.4</v>
      </c>
      <c r="J1808" s="9">
        <v>3500</v>
      </c>
      <c r="K1808" s="10">
        <f t="shared" si="14"/>
        <v>1400</v>
      </c>
      <c r="L1808" s="10">
        <f t="shared" si="15"/>
        <v>489.99999999999994</v>
      </c>
      <c r="M1808" s="11">
        <v>0.35</v>
      </c>
      <c r="O1808" s="16"/>
      <c r="P1808" s="14"/>
      <c r="Q1808" s="12"/>
      <c r="R1808" s="13"/>
    </row>
    <row r="1809" spans="1:18" ht="15.75" customHeight="1" x14ac:dyDescent="0.35">
      <c r="A1809" s="1"/>
      <c r="B1809" s="6" t="s">
        <v>27</v>
      </c>
      <c r="C1809" s="6">
        <v>1128299</v>
      </c>
      <c r="D1809" s="7">
        <v>44220</v>
      </c>
      <c r="E1809" s="6" t="s">
        <v>28</v>
      </c>
      <c r="F1809" s="6" t="s">
        <v>75</v>
      </c>
      <c r="G1809" s="6" t="s">
        <v>76</v>
      </c>
      <c r="H1809" s="6" t="s">
        <v>20</v>
      </c>
      <c r="I1809" s="8">
        <v>0.4</v>
      </c>
      <c r="J1809" s="9">
        <v>2000</v>
      </c>
      <c r="K1809" s="10">
        <f t="shared" si="14"/>
        <v>800</v>
      </c>
      <c r="L1809" s="10">
        <f t="shared" si="15"/>
        <v>280</v>
      </c>
      <c r="M1809" s="11">
        <v>0.35</v>
      </c>
      <c r="O1809" s="16"/>
      <c r="P1809" s="14"/>
      <c r="Q1809" s="12"/>
      <c r="R1809" s="13"/>
    </row>
    <row r="1810" spans="1:18" ht="15.75" customHeight="1" x14ac:dyDescent="0.35">
      <c r="A1810" s="1"/>
      <c r="B1810" s="6" t="s">
        <v>27</v>
      </c>
      <c r="C1810" s="6">
        <v>1128299</v>
      </c>
      <c r="D1810" s="7">
        <v>44220</v>
      </c>
      <c r="E1810" s="6" t="s">
        <v>28</v>
      </c>
      <c r="F1810" s="6" t="s">
        <v>75</v>
      </c>
      <c r="G1810" s="6" t="s">
        <v>76</v>
      </c>
      <c r="H1810" s="6" t="s">
        <v>21</v>
      </c>
      <c r="I1810" s="8">
        <v>0.45000000000000007</v>
      </c>
      <c r="J1810" s="9">
        <v>1500</v>
      </c>
      <c r="K1810" s="10">
        <f t="shared" si="14"/>
        <v>675.00000000000011</v>
      </c>
      <c r="L1810" s="10">
        <f t="shared" si="15"/>
        <v>270.00000000000006</v>
      </c>
      <c r="M1810" s="11">
        <v>0.4</v>
      </c>
      <c r="O1810" s="16"/>
      <c r="P1810" s="14"/>
      <c r="Q1810" s="12"/>
      <c r="R1810" s="13"/>
    </row>
    <row r="1811" spans="1:18" ht="15.75" customHeight="1" x14ac:dyDescent="0.35">
      <c r="A1811" s="1"/>
      <c r="B1811" s="6" t="s">
        <v>27</v>
      </c>
      <c r="C1811" s="6">
        <v>1128299</v>
      </c>
      <c r="D1811" s="7">
        <v>44220</v>
      </c>
      <c r="E1811" s="6" t="s">
        <v>28</v>
      </c>
      <c r="F1811" s="6" t="s">
        <v>75</v>
      </c>
      <c r="G1811" s="6" t="s">
        <v>76</v>
      </c>
      <c r="H1811" s="6" t="s">
        <v>22</v>
      </c>
      <c r="I1811" s="8">
        <v>0.4</v>
      </c>
      <c r="J1811" s="9">
        <v>4000</v>
      </c>
      <c r="K1811" s="10">
        <f t="shared" si="14"/>
        <v>1600</v>
      </c>
      <c r="L1811" s="10">
        <f t="shared" si="15"/>
        <v>480</v>
      </c>
      <c r="M1811" s="11">
        <v>0.3</v>
      </c>
      <c r="O1811" s="16"/>
      <c r="P1811" s="14"/>
      <c r="Q1811" s="12"/>
      <c r="R1811" s="13"/>
    </row>
    <row r="1812" spans="1:18" ht="15.75" customHeight="1" x14ac:dyDescent="0.35">
      <c r="A1812" s="1"/>
      <c r="B1812" s="6" t="s">
        <v>27</v>
      </c>
      <c r="C1812" s="6">
        <v>1128299</v>
      </c>
      <c r="D1812" s="7">
        <v>44251</v>
      </c>
      <c r="E1812" s="6" t="s">
        <v>28</v>
      </c>
      <c r="F1812" s="6" t="s">
        <v>75</v>
      </c>
      <c r="G1812" s="6" t="s">
        <v>76</v>
      </c>
      <c r="H1812" s="6" t="s">
        <v>17</v>
      </c>
      <c r="I1812" s="8">
        <v>0.30000000000000004</v>
      </c>
      <c r="J1812" s="9">
        <v>4500</v>
      </c>
      <c r="K1812" s="10">
        <f t="shared" si="14"/>
        <v>1350.0000000000002</v>
      </c>
      <c r="L1812" s="10">
        <f t="shared" si="15"/>
        <v>472.50000000000006</v>
      </c>
      <c r="M1812" s="11">
        <v>0.35</v>
      </c>
      <c r="O1812" s="16"/>
      <c r="P1812" s="14"/>
      <c r="Q1812" s="12"/>
      <c r="R1812" s="13"/>
    </row>
    <row r="1813" spans="1:18" ht="15.75" customHeight="1" x14ac:dyDescent="0.35">
      <c r="A1813" s="1"/>
      <c r="B1813" s="6" t="s">
        <v>27</v>
      </c>
      <c r="C1813" s="6">
        <v>1128299</v>
      </c>
      <c r="D1813" s="7">
        <v>44251</v>
      </c>
      <c r="E1813" s="6" t="s">
        <v>28</v>
      </c>
      <c r="F1813" s="6" t="s">
        <v>75</v>
      </c>
      <c r="G1813" s="6" t="s">
        <v>76</v>
      </c>
      <c r="H1813" s="6" t="s">
        <v>18</v>
      </c>
      <c r="I1813" s="8">
        <v>0.4</v>
      </c>
      <c r="J1813" s="9">
        <v>3500</v>
      </c>
      <c r="K1813" s="10">
        <f t="shared" si="14"/>
        <v>1400</v>
      </c>
      <c r="L1813" s="10">
        <f t="shared" si="15"/>
        <v>489.99999999999994</v>
      </c>
      <c r="M1813" s="11">
        <v>0.35</v>
      </c>
      <c r="O1813" s="16"/>
      <c r="P1813" s="14"/>
      <c r="Q1813" s="12"/>
      <c r="R1813" s="13"/>
    </row>
    <row r="1814" spans="1:18" ht="15.75" customHeight="1" x14ac:dyDescent="0.35">
      <c r="A1814" s="1"/>
      <c r="B1814" s="6" t="s">
        <v>27</v>
      </c>
      <c r="C1814" s="6">
        <v>1128299</v>
      </c>
      <c r="D1814" s="7">
        <v>44251</v>
      </c>
      <c r="E1814" s="6" t="s">
        <v>28</v>
      </c>
      <c r="F1814" s="6" t="s">
        <v>75</v>
      </c>
      <c r="G1814" s="6" t="s">
        <v>76</v>
      </c>
      <c r="H1814" s="6" t="s">
        <v>19</v>
      </c>
      <c r="I1814" s="8">
        <v>0.4</v>
      </c>
      <c r="J1814" s="9">
        <v>3500</v>
      </c>
      <c r="K1814" s="10">
        <f t="shared" si="14"/>
        <v>1400</v>
      </c>
      <c r="L1814" s="10">
        <f t="shared" si="15"/>
        <v>489.99999999999994</v>
      </c>
      <c r="M1814" s="11">
        <v>0.35</v>
      </c>
      <c r="O1814" s="16"/>
      <c r="P1814" s="14"/>
      <c r="Q1814" s="12"/>
      <c r="R1814" s="13"/>
    </row>
    <row r="1815" spans="1:18" ht="15.75" customHeight="1" x14ac:dyDescent="0.35">
      <c r="A1815" s="1"/>
      <c r="B1815" s="6" t="s">
        <v>27</v>
      </c>
      <c r="C1815" s="6">
        <v>1128299</v>
      </c>
      <c r="D1815" s="7">
        <v>44251</v>
      </c>
      <c r="E1815" s="6" t="s">
        <v>28</v>
      </c>
      <c r="F1815" s="6" t="s">
        <v>75</v>
      </c>
      <c r="G1815" s="6" t="s">
        <v>76</v>
      </c>
      <c r="H1815" s="6" t="s">
        <v>20</v>
      </c>
      <c r="I1815" s="8">
        <v>0.4</v>
      </c>
      <c r="J1815" s="9">
        <v>2000</v>
      </c>
      <c r="K1815" s="10">
        <f t="shared" si="14"/>
        <v>800</v>
      </c>
      <c r="L1815" s="10">
        <f t="shared" si="15"/>
        <v>280</v>
      </c>
      <c r="M1815" s="11">
        <v>0.35</v>
      </c>
      <c r="O1815" s="16"/>
      <c r="P1815" s="14"/>
      <c r="Q1815" s="12"/>
      <c r="R1815" s="13"/>
    </row>
    <row r="1816" spans="1:18" ht="15.75" customHeight="1" x14ac:dyDescent="0.35">
      <c r="A1816" s="1"/>
      <c r="B1816" s="6" t="s">
        <v>27</v>
      </c>
      <c r="C1816" s="6">
        <v>1128299</v>
      </c>
      <c r="D1816" s="7">
        <v>44251</v>
      </c>
      <c r="E1816" s="6" t="s">
        <v>28</v>
      </c>
      <c r="F1816" s="6" t="s">
        <v>75</v>
      </c>
      <c r="G1816" s="6" t="s">
        <v>76</v>
      </c>
      <c r="H1816" s="6" t="s">
        <v>21</v>
      </c>
      <c r="I1816" s="8">
        <v>0.45000000000000007</v>
      </c>
      <c r="J1816" s="9">
        <v>1250</v>
      </c>
      <c r="K1816" s="10">
        <f t="shared" si="14"/>
        <v>562.50000000000011</v>
      </c>
      <c r="L1816" s="10">
        <f t="shared" si="15"/>
        <v>225.00000000000006</v>
      </c>
      <c r="M1816" s="11">
        <v>0.4</v>
      </c>
      <c r="O1816" s="16"/>
      <c r="P1816" s="14"/>
      <c r="Q1816" s="12"/>
      <c r="R1816" s="13"/>
    </row>
    <row r="1817" spans="1:18" ht="15.75" customHeight="1" x14ac:dyDescent="0.35">
      <c r="A1817" s="1"/>
      <c r="B1817" s="6" t="s">
        <v>27</v>
      </c>
      <c r="C1817" s="6">
        <v>1128299</v>
      </c>
      <c r="D1817" s="7">
        <v>44251</v>
      </c>
      <c r="E1817" s="6" t="s">
        <v>28</v>
      </c>
      <c r="F1817" s="6" t="s">
        <v>75</v>
      </c>
      <c r="G1817" s="6" t="s">
        <v>76</v>
      </c>
      <c r="H1817" s="6" t="s">
        <v>22</v>
      </c>
      <c r="I1817" s="8">
        <v>0.4</v>
      </c>
      <c r="J1817" s="9">
        <v>3250</v>
      </c>
      <c r="K1817" s="10">
        <f t="shared" si="14"/>
        <v>1300</v>
      </c>
      <c r="L1817" s="10">
        <f t="shared" si="15"/>
        <v>390</v>
      </c>
      <c r="M1817" s="11">
        <v>0.3</v>
      </c>
      <c r="O1817" s="16"/>
      <c r="P1817" s="14"/>
      <c r="Q1817" s="12"/>
      <c r="R1817" s="13"/>
    </row>
    <row r="1818" spans="1:18" ht="15.75" customHeight="1" x14ac:dyDescent="0.35">
      <c r="A1818" s="1"/>
      <c r="B1818" s="6" t="s">
        <v>27</v>
      </c>
      <c r="C1818" s="6">
        <v>1128299</v>
      </c>
      <c r="D1818" s="7">
        <v>44278</v>
      </c>
      <c r="E1818" s="6" t="s">
        <v>28</v>
      </c>
      <c r="F1818" s="6" t="s">
        <v>75</v>
      </c>
      <c r="G1818" s="6" t="s">
        <v>76</v>
      </c>
      <c r="H1818" s="6" t="s">
        <v>17</v>
      </c>
      <c r="I1818" s="8">
        <v>0.4</v>
      </c>
      <c r="J1818" s="9">
        <v>4750</v>
      </c>
      <c r="K1818" s="10">
        <f t="shared" si="14"/>
        <v>1900</v>
      </c>
      <c r="L1818" s="10">
        <f t="shared" si="15"/>
        <v>665</v>
      </c>
      <c r="M1818" s="11">
        <v>0.35</v>
      </c>
      <c r="O1818" s="16"/>
      <c r="P1818" s="14"/>
      <c r="Q1818" s="12"/>
      <c r="R1818" s="13"/>
    </row>
    <row r="1819" spans="1:18" ht="15.75" customHeight="1" x14ac:dyDescent="0.35">
      <c r="A1819" s="1"/>
      <c r="B1819" s="6" t="s">
        <v>27</v>
      </c>
      <c r="C1819" s="6">
        <v>1128299</v>
      </c>
      <c r="D1819" s="7">
        <v>44278</v>
      </c>
      <c r="E1819" s="6" t="s">
        <v>28</v>
      </c>
      <c r="F1819" s="6" t="s">
        <v>75</v>
      </c>
      <c r="G1819" s="6" t="s">
        <v>76</v>
      </c>
      <c r="H1819" s="6" t="s">
        <v>18</v>
      </c>
      <c r="I1819" s="8">
        <v>0.5</v>
      </c>
      <c r="J1819" s="9">
        <v>3250</v>
      </c>
      <c r="K1819" s="10">
        <f t="shared" si="14"/>
        <v>1625</v>
      </c>
      <c r="L1819" s="10">
        <f t="shared" si="15"/>
        <v>568.75</v>
      </c>
      <c r="M1819" s="11">
        <v>0.35</v>
      </c>
      <c r="O1819" s="16"/>
      <c r="P1819" s="14"/>
      <c r="Q1819" s="12"/>
      <c r="R1819" s="13"/>
    </row>
    <row r="1820" spans="1:18" ht="15.75" customHeight="1" x14ac:dyDescent="0.35">
      <c r="A1820" s="1"/>
      <c r="B1820" s="6" t="s">
        <v>27</v>
      </c>
      <c r="C1820" s="6">
        <v>1128299</v>
      </c>
      <c r="D1820" s="7">
        <v>44278</v>
      </c>
      <c r="E1820" s="6" t="s">
        <v>28</v>
      </c>
      <c r="F1820" s="6" t="s">
        <v>75</v>
      </c>
      <c r="G1820" s="6" t="s">
        <v>76</v>
      </c>
      <c r="H1820" s="6" t="s">
        <v>19</v>
      </c>
      <c r="I1820" s="8">
        <v>0.54999999999999993</v>
      </c>
      <c r="J1820" s="9">
        <v>3500</v>
      </c>
      <c r="K1820" s="10">
        <f t="shared" si="14"/>
        <v>1924.9999999999998</v>
      </c>
      <c r="L1820" s="10">
        <f t="shared" si="15"/>
        <v>673.74999999999989</v>
      </c>
      <c r="M1820" s="11">
        <v>0.35</v>
      </c>
      <c r="O1820" s="16"/>
      <c r="P1820" s="14"/>
      <c r="Q1820" s="12"/>
      <c r="R1820" s="13"/>
    </row>
    <row r="1821" spans="1:18" ht="15.75" customHeight="1" x14ac:dyDescent="0.35">
      <c r="A1821" s="1"/>
      <c r="B1821" s="6" t="s">
        <v>27</v>
      </c>
      <c r="C1821" s="6">
        <v>1128299</v>
      </c>
      <c r="D1821" s="7">
        <v>44278</v>
      </c>
      <c r="E1821" s="6" t="s">
        <v>28</v>
      </c>
      <c r="F1821" s="6" t="s">
        <v>75</v>
      </c>
      <c r="G1821" s="6" t="s">
        <v>76</v>
      </c>
      <c r="H1821" s="6" t="s">
        <v>20</v>
      </c>
      <c r="I1821" s="8">
        <v>0.5</v>
      </c>
      <c r="J1821" s="9">
        <v>2500</v>
      </c>
      <c r="K1821" s="10">
        <f t="shared" si="14"/>
        <v>1250</v>
      </c>
      <c r="L1821" s="10">
        <f t="shared" si="15"/>
        <v>437.5</v>
      </c>
      <c r="M1821" s="11">
        <v>0.35</v>
      </c>
      <c r="O1821" s="16"/>
      <c r="P1821" s="14"/>
      <c r="Q1821" s="12"/>
      <c r="R1821" s="13"/>
    </row>
    <row r="1822" spans="1:18" ht="15.75" customHeight="1" x14ac:dyDescent="0.35">
      <c r="A1822" s="1"/>
      <c r="B1822" s="6" t="s">
        <v>27</v>
      </c>
      <c r="C1822" s="6">
        <v>1128299</v>
      </c>
      <c r="D1822" s="7">
        <v>44278</v>
      </c>
      <c r="E1822" s="6" t="s">
        <v>28</v>
      </c>
      <c r="F1822" s="6" t="s">
        <v>75</v>
      </c>
      <c r="G1822" s="6" t="s">
        <v>76</v>
      </c>
      <c r="H1822" s="6" t="s">
        <v>21</v>
      </c>
      <c r="I1822" s="8">
        <v>0.55000000000000004</v>
      </c>
      <c r="J1822" s="9">
        <v>1000</v>
      </c>
      <c r="K1822" s="10">
        <f t="shared" si="14"/>
        <v>550</v>
      </c>
      <c r="L1822" s="10">
        <f t="shared" si="15"/>
        <v>220</v>
      </c>
      <c r="M1822" s="11">
        <v>0.4</v>
      </c>
      <c r="O1822" s="16"/>
      <c r="P1822" s="14"/>
      <c r="Q1822" s="12"/>
      <c r="R1822" s="13"/>
    </row>
    <row r="1823" spans="1:18" ht="15.75" customHeight="1" x14ac:dyDescent="0.35">
      <c r="A1823" s="1"/>
      <c r="B1823" s="6" t="s">
        <v>27</v>
      </c>
      <c r="C1823" s="6">
        <v>1128299</v>
      </c>
      <c r="D1823" s="7">
        <v>44278</v>
      </c>
      <c r="E1823" s="6" t="s">
        <v>28</v>
      </c>
      <c r="F1823" s="6" t="s">
        <v>75</v>
      </c>
      <c r="G1823" s="6" t="s">
        <v>76</v>
      </c>
      <c r="H1823" s="6" t="s">
        <v>22</v>
      </c>
      <c r="I1823" s="8">
        <v>0.5</v>
      </c>
      <c r="J1823" s="9">
        <v>3000</v>
      </c>
      <c r="K1823" s="10">
        <f t="shared" si="14"/>
        <v>1500</v>
      </c>
      <c r="L1823" s="10">
        <f t="shared" si="15"/>
        <v>450</v>
      </c>
      <c r="M1823" s="11">
        <v>0.3</v>
      </c>
      <c r="O1823" s="16"/>
      <c r="P1823" s="14"/>
      <c r="Q1823" s="12"/>
      <c r="R1823" s="13"/>
    </row>
    <row r="1824" spans="1:18" ht="15.75" customHeight="1" x14ac:dyDescent="0.35">
      <c r="A1824" s="1"/>
      <c r="B1824" s="6" t="s">
        <v>27</v>
      </c>
      <c r="C1824" s="6">
        <v>1128299</v>
      </c>
      <c r="D1824" s="7">
        <v>44310</v>
      </c>
      <c r="E1824" s="6" t="s">
        <v>28</v>
      </c>
      <c r="F1824" s="6" t="s">
        <v>75</v>
      </c>
      <c r="G1824" s="6" t="s">
        <v>76</v>
      </c>
      <c r="H1824" s="6" t="s">
        <v>17</v>
      </c>
      <c r="I1824" s="8">
        <v>0.55000000000000004</v>
      </c>
      <c r="J1824" s="9">
        <v>4750</v>
      </c>
      <c r="K1824" s="10">
        <f t="shared" si="14"/>
        <v>2612.5</v>
      </c>
      <c r="L1824" s="10">
        <f t="shared" si="15"/>
        <v>914.37499999999989</v>
      </c>
      <c r="M1824" s="11">
        <v>0.35</v>
      </c>
      <c r="O1824" s="16"/>
      <c r="P1824" s="14"/>
      <c r="Q1824" s="12"/>
      <c r="R1824" s="13"/>
    </row>
    <row r="1825" spans="1:18" ht="15.75" customHeight="1" x14ac:dyDescent="0.35">
      <c r="A1825" s="1"/>
      <c r="B1825" s="6" t="s">
        <v>27</v>
      </c>
      <c r="C1825" s="6">
        <v>1128299</v>
      </c>
      <c r="D1825" s="7">
        <v>44310</v>
      </c>
      <c r="E1825" s="6" t="s">
        <v>28</v>
      </c>
      <c r="F1825" s="6" t="s">
        <v>75</v>
      </c>
      <c r="G1825" s="6" t="s">
        <v>76</v>
      </c>
      <c r="H1825" s="6" t="s">
        <v>18</v>
      </c>
      <c r="I1825" s="8">
        <v>0.60000000000000009</v>
      </c>
      <c r="J1825" s="9">
        <v>2750</v>
      </c>
      <c r="K1825" s="10">
        <f t="shared" si="14"/>
        <v>1650.0000000000002</v>
      </c>
      <c r="L1825" s="10">
        <f t="shared" si="15"/>
        <v>577.5</v>
      </c>
      <c r="M1825" s="11">
        <v>0.35</v>
      </c>
      <c r="O1825" s="16"/>
      <c r="P1825" s="14"/>
      <c r="Q1825" s="12"/>
      <c r="R1825" s="13"/>
    </row>
    <row r="1826" spans="1:18" ht="15.75" customHeight="1" x14ac:dyDescent="0.35">
      <c r="A1826" s="1"/>
      <c r="B1826" s="6" t="s">
        <v>27</v>
      </c>
      <c r="C1826" s="6">
        <v>1128299</v>
      </c>
      <c r="D1826" s="7">
        <v>44310</v>
      </c>
      <c r="E1826" s="6" t="s">
        <v>28</v>
      </c>
      <c r="F1826" s="6" t="s">
        <v>75</v>
      </c>
      <c r="G1826" s="6" t="s">
        <v>76</v>
      </c>
      <c r="H1826" s="6" t="s">
        <v>19</v>
      </c>
      <c r="I1826" s="8">
        <v>0.60000000000000009</v>
      </c>
      <c r="J1826" s="9">
        <v>3250</v>
      </c>
      <c r="K1826" s="10">
        <f t="shared" si="14"/>
        <v>1950.0000000000002</v>
      </c>
      <c r="L1826" s="10">
        <f t="shared" si="15"/>
        <v>682.5</v>
      </c>
      <c r="M1826" s="11">
        <v>0.35</v>
      </c>
      <c r="O1826" s="16"/>
      <c r="P1826" s="14"/>
      <c r="Q1826" s="12"/>
      <c r="R1826" s="13"/>
    </row>
    <row r="1827" spans="1:18" ht="15.75" customHeight="1" x14ac:dyDescent="0.35">
      <c r="A1827" s="1"/>
      <c r="B1827" s="6" t="s">
        <v>27</v>
      </c>
      <c r="C1827" s="6">
        <v>1128299</v>
      </c>
      <c r="D1827" s="7">
        <v>44310</v>
      </c>
      <c r="E1827" s="6" t="s">
        <v>28</v>
      </c>
      <c r="F1827" s="6" t="s">
        <v>75</v>
      </c>
      <c r="G1827" s="6" t="s">
        <v>76</v>
      </c>
      <c r="H1827" s="6" t="s">
        <v>20</v>
      </c>
      <c r="I1827" s="8">
        <v>0.45000000000000007</v>
      </c>
      <c r="J1827" s="9">
        <v>2250</v>
      </c>
      <c r="K1827" s="10">
        <f t="shared" si="14"/>
        <v>1012.5000000000001</v>
      </c>
      <c r="L1827" s="10">
        <f t="shared" si="15"/>
        <v>354.375</v>
      </c>
      <c r="M1827" s="11">
        <v>0.35</v>
      </c>
      <c r="O1827" s="16"/>
      <c r="P1827" s="14"/>
      <c r="Q1827" s="12"/>
      <c r="R1827" s="13"/>
    </row>
    <row r="1828" spans="1:18" ht="15.75" customHeight="1" x14ac:dyDescent="0.35">
      <c r="A1828" s="1"/>
      <c r="B1828" s="6" t="s">
        <v>27</v>
      </c>
      <c r="C1828" s="6">
        <v>1128299</v>
      </c>
      <c r="D1828" s="7">
        <v>44310</v>
      </c>
      <c r="E1828" s="6" t="s">
        <v>28</v>
      </c>
      <c r="F1828" s="6" t="s">
        <v>75</v>
      </c>
      <c r="G1828" s="6" t="s">
        <v>76</v>
      </c>
      <c r="H1828" s="6" t="s">
        <v>21</v>
      </c>
      <c r="I1828" s="8">
        <v>0.50000000000000011</v>
      </c>
      <c r="J1828" s="9">
        <v>1250</v>
      </c>
      <c r="K1828" s="10">
        <f t="shared" si="14"/>
        <v>625.00000000000011</v>
      </c>
      <c r="L1828" s="10">
        <f t="shared" si="15"/>
        <v>250.00000000000006</v>
      </c>
      <c r="M1828" s="11">
        <v>0.4</v>
      </c>
      <c r="O1828" s="16"/>
      <c r="P1828" s="14"/>
      <c r="Q1828" s="12"/>
      <c r="R1828" s="13"/>
    </row>
    <row r="1829" spans="1:18" ht="15.75" customHeight="1" x14ac:dyDescent="0.35">
      <c r="A1829" s="1"/>
      <c r="B1829" s="6" t="s">
        <v>27</v>
      </c>
      <c r="C1829" s="6">
        <v>1128299</v>
      </c>
      <c r="D1829" s="7">
        <v>44310</v>
      </c>
      <c r="E1829" s="6" t="s">
        <v>28</v>
      </c>
      <c r="F1829" s="6" t="s">
        <v>75</v>
      </c>
      <c r="G1829" s="6" t="s">
        <v>76</v>
      </c>
      <c r="H1829" s="6" t="s">
        <v>22</v>
      </c>
      <c r="I1829" s="8">
        <v>0.65000000000000013</v>
      </c>
      <c r="J1829" s="9">
        <v>3000</v>
      </c>
      <c r="K1829" s="10">
        <f t="shared" si="14"/>
        <v>1950.0000000000005</v>
      </c>
      <c r="L1829" s="10">
        <f t="shared" si="15"/>
        <v>585.00000000000011</v>
      </c>
      <c r="M1829" s="11">
        <v>0.3</v>
      </c>
      <c r="O1829" s="16"/>
      <c r="P1829" s="14"/>
      <c r="Q1829" s="12"/>
      <c r="R1829" s="13"/>
    </row>
    <row r="1830" spans="1:18" ht="15.75" customHeight="1" x14ac:dyDescent="0.35">
      <c r="A1830" s="1"/>
      <c r="B1830" s="6" t="s">
        <v>27</v>
      </c>
      <c r="C1830" s="6">
        <v>1128299</v>
      </c>
      <c r="D1830" s="7">
        <v>44341</v>
      </c>
      <c r="E1830" s="6" t="s">
        <v>28</v>
      </c>
      <c r="F1830" s="6" t="s">
        <v>75</v>
      </c>
      <c r="G1830" s="6" t="s">
        <v>76</v>
      </c>
      <c r="H1830" s="6" t="s">
        <v>17</v>
      </c>
      <c r="I1830" s="8">
        <v>0.5</v>
      </c>
      <c r="J1830" s="9">
        <v>5000</v>
      </c>
      <c r="K1830" s="10">
        <f t="shared" si="14"/>
        <v>2500</v>
      </c>
      <c r="L1830" s="10">
        <f t="shared" si="15"/>
        <v>875</v>
      </c>
      <c r="M1830" s="11">
        <v>0.35</v>
      </c>
      <c r="O1830" s="16"/>
      <c r="P1830" s="14"/>
      <c r="Q1830" s="12"/>
      <c r="R1830" s="13"/>
    </row>
    <row r="1831" spans="1:18" ht="15.75" customHeight="1" x14ac:dyDescent="0.35">
      <c r="A1831" s="1"/>
      <c r="B1831" s="6" t="s">
        <v>27</v>
      </c>
      <c r="C1831" s="6">
        <v>1128299</v>
      </c>
      <c r="D1831" s="7">
        <v>44341</v>
      </c>
      <c r="E1831" s="6" t="s">
        <v>28</v>
      </c>
      <c r="F1831" s="6" t="s">
        <v>75</v>
      </c>
      <c r="G1831" s="6" t="s">
        <v>76</v>
      </c>
      <c r="H1831" s="6" t="s">
        <v>18</v>
      </c>
      <c r="I1831" s="8">
        <v>0.55000000000000004</v>
      </c>
      <c r="J1831" s="9">
        <v>3500</v>
      </c>
      <c r="K1831" s="10">
        <f t="shared" si="14"/>
        <v>1925.0000000000002</v>
      </c>
      <c r="L1831" s="10">
        <f t="shared" si="15"/>
        <v>673.75</v>
      </c>
      <c r="M1831" s="11">
        <v>0.35</v>
      </c>
      <c r="O1831" s="16"/>
      <c r="P1831" s="14"/>
      <c r="Q1831" s="12"/>
      <c r="R1831" s="13"/>
    </row>
    <row r="1832" spans="1:18" ht="15.75" customHeight="1" x14ac:dyDescent="0.35">
      <c r="A1832" s="1"/>
      <c r="B1832" s="6" t="s">
        <v>27</v>
      </c>
      <c r="C1832" s="6">
        <v>1128299</v>
      </c>
      <c r="D1832" s="7">
        <v>44341</v>
      </c>
      <c r="E1832" s="6" t="s">
        <v>28</v>
      </c>
      <c r="F1832" s="6" t="s">
        <v>75</v>
      </c>
      <c r="G1832" s="6" t="s">
        <v>76</v>
      </c>
      <c r="H1832" s="6" t="s">
        <v>19</v>
      </c>
      <c r="I1832" s="8">
        <v>0.55000000000000004</v>
      </c>
      <c r="J1832" s="9">
        <v>3500</v>
      </c>
      <c r="K1832" s="10">
        <f t="shared" si="14"/>
        <v>1925.0000000000002</v>
      </c>
      <c r="L1832" s="10">
        <f t="shared" si="15"/>
        <v>673.75</v>
      </c>
      <c r="M1832" s="11">
        <v>0.35</v>
      </c>
      <c r="O1832" s="16"/>
      <c r="P1832" s="14"/>
      <c r="Q1832" s="12"/>
      <c r="R1832" s="13"/>
    </row>
    <row r="1833" spans="1:18" ht="15.75" customHeight="1" x14ac:dyDescent="0.35">
      <c r="A1833" s="1"/>
      <c r="B1833" s="6" t="s">
        <v>27</v>
      </c>
      <c r="C1833" s="6">
        <v>1128299</v>
      </c>
      <c r="D1833" s="7">
        <v>44341</v>
      </c>
      <c r="E1833" s="6" t="s">
        <v>28</v>
      </c>
      <c r="F1833" s="6" t="s">
        <v>75</v>
      </c>
      <c r="G1833" s="6" t="s">
        <v>76</v>
      </c>
      <c r="H1833" s="6" t="s">
        <v>20</v>
      </c>
      <c r="I1833" s="8">
        <v>0.5</v>
      </c>
      <c r="J1833" s="9">
        <v>2750</v>
      </c>
      <c r="K1833" s="10">
        <f t="shared" si="14"/>
        <v>1375</v>
      </c>
      <c r="L1833" s="10">
        <f t="shared" si="15"/>
        <v>481.24999999999994</v>
      </c>
      <c r="M1833" s="11">
        <v>0.35</v>
      </c>
      <c r="O1833" s="16"/>
      <c r="P1833" s="14"/>
      <c r="Q1833" s="12"/>
      <c r="R1833" s="13"/>
    </row>
    <row r="1834" spans="1:18" ht="15.75" customHeight="1" x14ac:dyDescent="0.35">
      <c r="A1834" s="1"/>
      <c r="B1834" s="6" t="s">
        <v>27</v>
      </c>
      <c r="C1834" s="6">
        <v>1128299</v>
      </c>
      <c r="D1834" s="7">
        <v>44341</v>
      </c>
      <c r="E1834" s="6" t="s">
        <v>28</v>
      </c>
      <c r="F1834" s="6" t="s">
        <v>75</v>
      </c>
      <c r="G1834" s="6" t="s">
        <v>76</v>
      </c>
      <c r="H1834" s="6" t="s">
        <v>21</v>
      </c>
      <c r="I1834" s="8">
        <v>0.44999999999999996</v>
      </c>
      <c r="J1834" s="9">
        <v>1750</v>
      </c>
      <c r="K1834" s="10">
        <f t="shared" si="14"/>
        <v>787.49999999999989</v>
      </c>
      <c r="L1834" s="10">
        <f t="shared" si="15"/>
        <v>315</v>
      </c>
      <c r="M1834" s="11">
        <v>0.4</v>
      </c>
      <c r="O1834" s="16"/>
      <c r="P1834" s="14"/>
      <c r="Q1834" s="12"/>
      <c r="R1834" s="13"/>
    </row>
    <row r="1835" spans="1:18" ht="15.75" customHeight="1" x14ac:dyDescent="0.35">
      <c r="A1835" s="1"/>
      <c r="B1835" s="6" t="s">
        <v>27</v>
      </c>
      <c r="C1835" s="6">
        <v>1128299</v>
      </c>
      <c r="D1835" s="7">
        <v>44341</v>
      </c>
      <c r="E1835" s="6" t="s">
        <v>28</v>
      </c>
      <c r="F1835" s="6" t="s">
        <v>75</v>
      </c>
      <c r="G1835" s="6" t="s">
        <v>76</v>
      </c>
      <c r="H1835" s="6" t="s">
        <v>22</v>
      </c>
      <c r="I1835" s="8">
        <v>0.6</v>
      </c>
      <c r="J1835" s="9">
        <v>5250</v>
      </c>
      <c r="K1835" s="10">
        <f t="shared" si="14"/>
        <v>3150</v>
      </c>
      <c r="L1835" s="10">
        <f t="shared" si="15"/>
        <v>945</v>
      </c>
      <c r="M1835" s="11">
        <v>0.3</v>
      </c>
      <c r="O1835" s="16"/>
      <c r="P1835" s="14"/>
      <c r="Q1835" s="12"/>
      <c r="R1835" s="13"/>
    </row>
    <row r="1836" spans="1:18" ht="15.75" customHeight="1" x14ac:dyDescent="0.35">
      <c r="A1836" s="1"/>
      <c r="B1836" s="6" t="s">
        <v>27</v>
      </c>
      <c r="C1836" s="6">
        <v>1128299</v>
      </c>
      <c r="D1836" s="7">
        <v>44371</v>
      </c>
      <c r="E1836" s="6" t="s">
        <v>28</v>
      </c>
      <c r="F1836" s="6" t="s">
        <v>75</v>
      </c>
      <c r="G1836" s="6" t="s">
        <v>76</v>
      </c>
      <c r="H1836" s="6" t="s">
        <v>17</v>
      </c>
      <c r="I1836" s="8">
        <v>0.54999999999999993</v>
      </c>
      <c r="J1836" s="9">
        <v>7750</v>
      </c>
      <c r="K1836" s="10">
        <f t="shared" si="14"/>
        <v>4262.4999999999991</v>
      </c>
      <c r="L1836" s="10">
        <f t="shared" si="15"/>
        <v>1491.8749999999995</v>
      </c>
      <c r="M1836" s="11">
        <v>0.35</v>
      </c>
      <c r="O1836" s="16"/>
      <c r="P1836" s="14"/>
      <c r="Q1836" s="12"/>
      <c r="R1836" s="13"/>
    </row>
    <row r="1837" spans="1:18" ht="15.75" customHeight="1" x14ac:dyDescent="0.35">
      <c r="A1837" s="1"/>
      <c r="B1837" s="6" t="s">
        <v>27</v>
      </c>
      <c r="C1837" s="6">
        <v>1128299</v>
      </c>
      <c r="D1837" s="7">
        <v>44371</v>
      </c>
      <c r="E1837" s="6" t="s">
        <v>28</v>
      </c>
      <c r="F1837" s="6" t="s">
        <v>75</v>
      </c>
      <c r="G1837" s="6" t="s">
        <v>76</v>
      </c>
      <c r="H1837" s="6" t="s">
        <v>18</v>
      </c>
      <c r="I1837" s="8">
        <v>0.64999999999999991</v>
      </c>
      <c r="J1837" s="9">
        <v>6500</v>
      </c>
      <c r="K1837" s="10">
        <f t="shared" si="14"/>
        <v>4224.9999999999991</v>
      </c>
      <c r="L1837" s="10">
        <f t="shared" si="15"/>
        <v>1478.7499999999995</v>
      </c>
      <c r="M1837" s="11">
        <v>0.35</v>
      </c>
      <c r="O1837" s="16"/>
      <c r="P1837" s="14"/>
      <c r="Q1837" s="12"/>
      <c r="R1837" s="13"/>
    </row>
    <row r="1838" spans="1:18" ht="15.75" customHeight="1" x14ac:dyDescent="0.35">
      <c r="A1838" s="1"/>
      <c r="B1838" s="6" t="s">
        <v>27</v>
      </c>
      <c r="C1838" s="6">
        <v>1128299</v>
      </c>
      <c r="D1838" s="7">
        <v>44371</v>
      </c>
      <c r="E1838" s="6" t="s">
        <v>28</v>
      </c>
      <c r="F1838" s="6" t="s">
        <v>75</v>
      </c>
      <c r="G1838" s="6" t="s">
        <v>76</v>
      </c>
      <c r="H1838" s="6" t="s">
        <v>19</v>
      </c>
      <c r="I1838" s="8">
        <v>0.79999999999999993</v>
      </c>
      <c r="J1838" s="9">
        <v>6500</v>
      </c>
      <c r="K1838" s="10">
        <f t="shared" si="14"/>
        <v>5200</v>
      </c>
      <c r="L1838" s="10">
        <f t="shared" si="15"/>
        <v>1819.9999999999998</v>
      </c>
      <c r="M1838" s="11">
        <v>0.35</v>
      </c>
      <c r="O1838" s="16"/>
      <c r="P1838" s="14"/>
      <c r="Q1838" s="12"/>
      <c r="R1838" s="13"/>
    </row>
    <row r="1839" spans="1:18" ht="15.75" customHeight="1" x14ac:dyDescent="0.35">
      <c r="A1839" s="1"/>
      <c r="B1839" s="6" t="s">
        <v>27</v>
      </c>
      <c r="C1839" s="6">
        <v>1128299</v>
      </c>
      <c r="D1839" s="7">
        <v>44371</v>
      </c>
      <c r="E1839" s="6" t="s">
        <v>28</v>
      </c>
      <c r="F1839" s="6" t="s">
        <v>75</v>
      </c>
      <c r="G1839" s="6" t="s">
        <v>76</v>
      </c>
      <c r="H1839" s="6" t="s">
        <v>20</v>
      </c>
      <c r="I1839" s="8">
        <v>0.79999999999999993</v>
      </c>
      <c r="J1839" s="9">
        <v>5250</v>
      </c>
      <c r="K1839" s="10">
        <f t="shared" si="14"/>
        <v>4200</v>
      </c>
      <c r="L1839" s="10">
        <f t="shared" si="15"/>
        <v>1470</v>
      </c>
      <c r="M1839" s="11">
        <v>0.35</v>
      </c>
      <c r="O1839" s="16"/>
      <c r="P1839" s="14"/>
      <c r="Q1839" s="12"/>
      <c r="R1839" s="13"/>
    </row>
    <row r="1840" spans="1:18" ht="15.75" customHeight="1" x14ac:dyDescent="0.35">
      <c r="A1840" s="1"/>
      <c r="B1840" s="6" t="s">
        <v>27</v>
      </c>
      <c r="C1840" s="6">
        <v>1128299</v>
      </c>
      <c r="D1840" s="7">
        <v>44371</v>
      </c>
      <c r="E1840" s="6" t="s">
        <v>28</v>
      </c>
      <c r="F1840" s="6" t="s">
        <v>75</v>
      </c>
      <c r="G1840" s="6" t="s">
        <v>76</v>
      </c>
      <c r="H1840" s="6" t="s">
        <v>21</v>
      </c>
      <c r="I1840" s="8">
        <v>0.9</v>
      </c>
      <c r="J1840" s="9">
        <v>4000</v>
      </c>
      <c r="K1840" s="10">
        <f t="shared" si="14"/>
        <v>3600</v>
      </c>
      <c r="L1840" s="10">
        <f t="shared" si="15"/>
        <v>1440</v>
      </c>
      <c r="M1840" s="11">
        <v>0.4</v>
      </c>
      <c r="O1840" s="16"/>
      <c r="P1840" s="14"/>
      <c r="Q1840" s="12"/>
      <c r="R1840" s="13"/>
    </row>
    <row r="1841" spans="1:18" ht="15.75" customHeight="1" x14ac:dyDescent="0.35">
      <c r="A1841" s="1"/>
      <c r="B1841" s="6" t="s">
        <v>27</v>
      </c>
      <c r="C1841" s="6">
        <v>1128299</v>
      </c>
      <c r="D1841" s="7">
        <v>44371</v>
      </c>
      <c r="E1841" s="6" t="s">
        <v>28</v>
      </c>
      <c r="F1841" s="6" t="s">
        <v>75</v>
      </c>
      <c r="G1841" s="6" t="s">
        <v>76</v>
      </c>
      <c r="H1841" s="6" t="s">
        <v>22</v>
      </c>
      <c r="I1841" s="8">
        <v>1.05</v>
      </c>
      <c r="J1841" s="9">
        <v>7000</v>
      </c>
      <c r="K1841" s="10">
        <f t="shared" si="14"/>
        <v>7350</v>
      </c>
      <c r="L1841" s="10">
        <f t="shared" si="15"/>
        <v>2205</v>
      </c>
      <c r="M1841" s="11">
        <v>0.3</v>
      </c>
      <c r="O1841" s="16"/>
      <c r="P1841" s="14"/>
      <c r="Q1841" s="12"/>
      <c r="R1841" s="13"/>
    </row>
    <row r="1842" spans="1:18" ht="15.75" customHeight="1" x14ac:dyDescent="0.35">
      <c r="A1842" s="1"/>
      <c r="B1842" s="6" t="s">
        <v>27</v>
      </c>
      <c r="C1842" s="6">
        <v>1128299</v>
      </c>
      <c r="D1842" s="7">
        <v>44400</v>
      </c>
      <c r="E1842" s="6" t="s">
        <v>28</v>
      </c>
      <c r="F1842" s="6" t="s">
        <v>75</v>
      </c>
      <c r="G1842" s="6" t="s">
        <v>76</v>
      </c>
      <c r="H1842" s="6" t="s">
        <v>17</v>
      </c>
      <c r="I1842" s="8">
        <v>0.85</v>
      </c>
      <c r="J1842" s="9">
        <v>8500</v>
      </c>
      <c r="K1842" s="10">
        <f t="shared" si="14"/>
        <v>7225</v>
      </c>
      <c r="L1842" s="10">
        <f t="shared" si="15"/>
        <v>2528.75</v>
      </c>
      <c r="M1842" s="11">
        <v>0.35</v>
      </c>
      <c r="O1842" s="16"/>
      <c r="P1842" s="14"/>
      <c r="Q1842" s="12"/>
      <c r="R1842" s="13"/>
    </row>
    <row r="1843" spans="1:18" ht="15.75" customHeight="1" x14ac:dyDescent="0.35">
      <c r="A1843" s="1"/>
      <c r="B1843" s="6" t="s">
        <v>27</v>
      </c>
      <c r="C1843" s="6">
        <v>1128299</v>
      </c>
      <c r="D1843" s="7">
        <v>44400</v>
      </c>
      <c r="E1843" s="6" t="s">
        <v>28</v>
      </c>
      <c r="F1843" s="6" t="s">
        <v>75</v>
      </c>
      <c r="G1843" s="6" t="s">
        <v>76</v>
      </c>
      <c r="H1843" s="6" t="s">
        <v>18</v>
      </c>
      <c r="I1843" s="8">
        <v>0.9</v>
      </c>
      <c r="J1843" s="9">
        <v>7000</v>
      </c>
      <c r="K1843" s="10">
        <f t="shared" si="14"/>
        <v>6300</v>
      </c>
      <c r="L1843" s="10">
        <f t="shared" si="15"/>
        <v>2205</v>
      </c>
      <c r="M1843" s="11">
        <v>0.35</v>
      </c>
      <c r="O1843" s="16"/>
      <c r="P1843" s="14"/>
      <c r="Q1843" s="12"/>
      <c r="R1843" s="13"/>
    </row>
    <row r="1844" spans="1:18" ht="15.75" customHeight="1" x14ac:dyDescent="0.35">
      <c r="A1844" s="1"/>
      <c r="B1844" s="6" t="s">
        <v>27</v>
      </c>
      <c r="C1844" s="6">
        <v>1128299</v>
      </c>
      <c r="D1844" s="7">
        <v>44400</v>
      </c>
      <c r="E1844" s="6" t="s">
        <v>28</v>
      </c>
      <c r="F1844" s="6" t="s">
        <v>75</v>
      </c>
      <c r="G1844" s="6" t="s">
        <v>76</v>
      </c>
      <c r="H1844" s="6" t="s">
        <v>19</v>
      </c>
      <c r="I1844" s="8">
        <v>0.9</v>
      </c>
      <c r="J1844" s="9">
        <v>6500</v>
      </c>
      <c r="K1844" s="10">
        <f t="shared" si="14"/>
        <v>5850</v>
      </c>
      <c r="L1844" s="10">
        <f t="shared" si="15"/>
        <v>2047.4999999999998</v>
      </c>
      <c r="M1844" s="11">
        <v>0.35</v>
      </c>
      <c r="O1844" s="16"/>
      <c r="P1844" s="14"/>
      <c r="Q1844" s="12"/>
      <c r="R1844" s="13"/>
    </row>
    <row r="1845" spans="1:18" ht="15.75" customHeight="1" x14ac:dyDescent="0.35">
      <c r="A1845" s="1"/>
      <c r="B1845" s="6" t="s">
        <v>27</v>
      </c>
      <c r="C1845" s="6">
        <v>1128299</v>
      </c>
      <c r="D1845" s="7">
        <v>44400</v>
      </c>
      <c r="E1845" s="6" t="s">
        <v>28</v>
      </c>
      <c r="F1845" s="6" t="s">
        <v>75</v>
      </c>
      <c r="G1845" s="6" t="s">
        <v>76</v>
      </c>
      <c r="H1845" s="6" t="s">
        <v>20</v>
      </c>
      <c r="I1845" s="8">
        <v>0.85</v>
      </c>
      <c r="J1845" s="9">
        <v>5500</v>
      </c>
      <c r="K1845" s="10">
        <f t="shared" si="14"/>
        <v>4675</v>
      </c>
      <c r="L1845" s="10">
        <f t="shared" si="15"/>
        <v>1636.25</v>
      </c>
      <c r="M1845" s="11">
        <v>0.35</v>
      </c>
      <c r="O1845" s="16"/>
      <c r="P1845" s="14"/>
      <c r="Q1845" s="12"/>
      <c r="R1845" s="13"/>
    </row>
    <row r="1846" spans="1:18" ht="15.75" customHeight="1" x14ac:dyDescent="0.35">
      <c r="A1846" s="1"/>
      <c r="B1846" s="6" t="s">
        <v>27</v>
      </c>
      <c r="C1846" s="6">
        <v>1128299</v>
      </c>
      <c r="D1846" s="7">
        <v>44400</v>
      </c>
      <c r="E1846" s="6" t="s">
        <v>28</v>
      </c>
      <c r="F1846" s="6" t="s">
        <v>75</v>
      </c>
      <c r="G1846" s="6" t="s">
        <v>76</v>
      </c>
      <c r="H1846" s="6" t="s">
        <v>21</v>
      </c>
      <c r="I1846" s="8">
        <v>0.9</v>
      </c>
      <c r="J1846" s="9">
        <v>6000</v>
      </c>
      <c r="K1846" s="10">
        <f t="shared" si="14"/>
        <v>5400</v>
      </c>
      <c r="L1846" s="10">
        <f t="shared" si="15"/>
        <v>2160</v>
      </c>
      <c r="M1846" s="11">
        <v>0.4</v>
      </c>
      <c r="O1846" s="16"/>
      <c r="P1846" s="14"/>
      <c r="Q1846" s="12"/>
      <c r="R1846" s="13"/>
    </row>
    <row r="1847" spans="1:18" ht="15.75" customHeight="1" x14ac:dyDescent="0.35">
      <c r="A1847" s="1"/>
      <c r="B1847" s="6" t="s">
        <v>27</v>
      </c>
      <c r="C1847" s="6">
        <v>1128299</v>
      </c>
      <c r="D1847" s="7">
        <v>44400</v>
      </c>
      <c r="E1847" s="6" t="s">
        <v>28</v>
      </c>
      <c r="F1847" s="6" t="s">
        <v>75</v>
      </c>
      <c r="G1847" s="6" t="s">
        <v>76</v>
      </c>
      <c r="H1847" s="6" t="s">
        <v>22</v>
      </c>
      <c r="I1847" s="8">
        <v>1.05</v>
      </c>
      <c r="J1847" s="9">
        <v>6000</v>
      </c>
      <c r="K1847" s="10">
        <f t="shared" si="14"/>
        <v>6300</v>
      </c>
      <c r="L1847" s="10">
        <f t="shared" si="15"/>
        <v>1890</v>
      </c>
      <c r="M1847" s="11">
        <v>0.3</v>
      </c>
      <c r="O1847" s="16"/>
      <c r="P1847" s="14"/>
      <c r="Q1847" s="12"/>
      <c r="R1847" s="13"/>
    </row>
    <row r="1848" spans="1:18" ht="15.75" customHeight="1" x14ac:dyDescent="0.35">
      <c r="A1848" s="1"/>
      <c r="B1848" s="6" t="s">
        <v>27</v>
      </c>
      <c r="C1848" s="6">
        <v>1128299</v>
      </c>
      <c r="D1848" s="7">
        <v>44432</v>
      </c>
      <c r="E1848" s="6" t="s">
        <v>28</v>
      </c>
      <c r="F1848" s="6" t="s">
        <v>75</v>
      </c>
      <c r="G1848" s="6" t="s">
        <v>76</v>
      </c>
      <c r="H1848" s="6" t="s">
        <v>17</v>
      </c>
      <c r="I1848" s="8">
        <v>0.9</v>
      </c>
      <c r="J1848" s="9">
        <v>8000</v>
      </c>
      <c r="K1848" s="10">
        <f t="shared" si="14"/>
        <v>7200</v>
      </c>
      <c r="L1848" s="10">
        <f t="shared" si="15"/>
        <v>2520</v>
      </c>
      <c r="M1848" s="11">
        <v>0.35</v>
      </c>
      <c r="O1848" s="16"/>
      <c r="P1848" s="14"/>
      <c r="Q1848" s="12"/>
      <c r="R1848" s="13"/>
    </row>
    <row r="1849" spans="1:18" ht="15.75" customHeight="1" x14ac:dyDescent="0.35">
      <c r="A1849" s="1"/>
      <c r="B1849" s="6" t="s">
        <v>27</v>
      </c>
      <c r="C1849" s="6">
        <v>1128299</v>
      </c>
      <c r="D1849" s="7">
        <v>44432</v>
      </c>
      <c r="E1849" s="6" t="s">
        <v>28</v>
      </c>
      <c r="F1849" s="6" t="s">
        <v>75</v>
      </c>
      <c r="G1849" s="6" t="s">
        <v>76</v>
      </c>
      <c r="H1849" s="6" t="s">
        <v>18</v>
      </c>
      <c r="I1849" s="8">
        <v>0.8</v>
      </c>
      <c r="J1849" s="9">
        <v>7750</v>
      </c>
      <c r="K1849" s="10">
        <f t="shared" si="14"/>
        <v>6200</v>
      </c>
      <c r="L1849" s="10">
        <f t="shared" si="15"/>
        <v>2170</v>
      </c>
      <c r="M1849" s="11">
        <v>0.35</v>
      </c>
      <c r="O1849" s="16"/>
      <c r="P1849" s="14"/>
      <c r="Q1849" s="12"/>
      <c r="R1849" s="13"/>
    </row>
    <row r="1850" spans="1:18" ht="15.75" customHeight="1" x14ac:dyDescent="0.35">
      <c r="A1850" s="1"/>
      <c r="B1850" s="6" t="s">
        <v>27</v>
      </c>
      <c r="C1850" s="6">
        <v>1128299</v>
      </c>
      <c r="D1850" s="7">
        <v>44432</v>
      </c>
      <c r="E1850" s="6" t="s">
        <v>28</v>
      </c>
      <c r="F1850" s="6" t="s">
        <v>75</v>
      </c>
      <c r="G1850" s="6" t="s">
        <v>76</v>
      </c>
      <c r="H1850" s="6" t="s">
        <v>19</v>
      </c>
      <c r="I1850" s="8">
        <v>0.70000000000000007</v>
      </c>
      <c r="J1850" s="9">
        <v>6500</v>
      </c>
      <c r="K1850" s="10">
        <f t="shared" si="14"/>
        <v>4550</v>
      </c>
      <c r="L1850" s="10">
        <f t="shared" si="15"/>
        <v>1592.5</v>
      </c>
      <c r="M1850" s="11">
        <v>0.35</v>
      </c>
      <c r="O1850" s="16"/>
      <c r="P1850" s="14"/>
      <c r="Q1850" s="12"/>
      <c r="R1850" s="13"/>
    </row>
    <row r="1851" spans="1:18" ht="15.75" customHeight="1" x14ac:dyDescent="0.35">
      <c r="A1851" s="1"/>
      <c r="B1851" s="6" t="s">
        <v>27</v>
      </c>
      <c r="C1851" s="6">
        <v>1128299</v>
      </c>
      <c r="D1851" s="7">
        <v>44432</v>
      </c>
      <c r="E1851" s="6" t="s">
        <v>28</v>
      </c>
      <c r="F1851" s="6" t="s">
        <v>75</v>
      </c>
      <c r="G1851" s="6" t="s">
        <v>76</v>
      </c>
      <c r="H1851" s="6" t="s">
        <v>20</v>
      </c>
      <c r="I1851" s="8">
        <v>0.70000000000000007</v>
      </c>
      <c r="J1851" s="9">
        <v>4250</v>
      </c>
      <c r="K1851" s="10">
        <f t="shared" si="14"/>
        <v>2975.0000000000005</v>
      </c>
      <c r="L1851" s="10">
        <f t="shared" si="15"/>
        <v>1041.25</v>
      </c>
      <c r="M1851" s="11">
        <v>0.35</v>
      </c>
      <c r="O1851" s="16"/>
      <c r="P1851" s="14"/>
      <c r="Q1851" s="12"/>
      <c r="R1851" s="13"/>
    </row>
    <row r="1852" spans="1:18" ht="15.75" customHeight="1" x14ac:dyDescent="0.35">
      <c r="A1852" s="1"/>
      <c r="B1852" s="6" t="s">
        <v>27</v>
      </c>
      <c r="C1852" s="6">
        <v>1128299</v>
      </c>
      <c r="D1852" s="7">
        <v>44432</v>
      </c>
      <c r="E1852" s="6" t="s">
        <v>28</v>
      </c>
      <c r="F1852" s="6" t="s">
        <v>75</v>
      </c>
      <c r="G1852" s="6" t="s">
        <v>76</v>
      </c>
      <c r="H1852" s="6" t="s">
        <v>21</v>
      </c>
      <c r="I1852" s="8">
        <v>0.7</v>
      </c>
      <c r="J1852" s="9">
        <v>4250</v>
      </c>
      <c r="K1852" s="10">
        <f t="shared" si="14"/>
        <v>2975</v>
      </c>
      <c r="L1852" s="10">
        <f t="shared" si="15"/>
        <v>1190</v>
      </c>
      <c r="M1852" s="11">
        <v>0.4</v>
      </c>
      <c r="O1852" s="16"/>
      <c r="P1852" s="14"/>
      <c r="Q1852" s="12"/>
      <c r="R1852" s="13"/>
    </row>
    <row r="1853" spans="1:18" ht="15.75" customHeight="1" x14ac:dyDescent="0.35">
      <c r="A1853" s="1"/>
      <c r="B1853" s="6" t="s">
        <v>27</v>
      </c>
      <c r="C1853" s="6">
        <v>1128299</v>
      </c>
      <c r="D1853" s="7">
        <v>44432</v>
      </c>
      <c r="E1853" s="6" t="s">
        <v>28</v>
      </c>
      <c r="F1853" s="6" t="s">
        <v>75</v>
      </c>
      <c r="G1853" s="6" t="s">
        <v>76</v>
      </c>
      <c r="H1853" s="6" t="s">
        <v>22</v>
      </c>
      <c r="I1853" s="8">
        <v>0.75</v>
      </c>
      <c r="J1853" s="9">
        <v>2500</v>
      </c>
      <c r="K1853" s="10">
        <f t="shared" si="14"/>
        <v>1875</v>
      </c>
      <c r="L1853" s="10">
        <f t="shared" si="15"/>
        <v>562.5</v>
      </c>
      <c r="M1853" s="11">
        <v>0.3</v>
      </c>
      <c r="O1853" s="16"/>
      <c r="P1853" s="14"/>
      <c r="Q1853" s="12"/>
      <c r="R1853" s="13"/>
    </row>
    <row r="1854" spans="1:18" ht="15.75" customHeight="1" x14ac:dyDescent="0.35">
      <c r="A1854" s="1"/>
      <c r="B1854" s="6" t="s">
        <v>27</v>
      </c>
      <c r="C1854" s="6">
        <v>1128299</v>
      </c>
      <c r="D1854" s="7">
        <v>44464</v>
      </c>
      <c r="E1854" s="6" t="s">
        <v>28</v>
      </c>
      <c r="F1854" s="6" t="s">
        <v>75</v>
      </c>
      <c r="G1854" s="6" t="s">
        <v>76</v>
      </c>
      <c r="H1854" s="6" t="s">
        <v>17</v>
      </c>
      <c r="I1854" s="8">
        <v>0.50000000000000011</v>
      </c>
      <c r="J1854" s="9">
        <v>4500</v>
      </c>
      <c r="K1854" s="10">
        <f t="shared" si="14"/>
        <v>2250.0000000000005</v>
      </c>
      <c r="L1854" s="10">
        <f t="shared" si="15"/>
        <v>787.50000000000011</v>
      </c>
      <c r="M1854" s="11">
        <v>0.35</v>
      </c>
      <c r="O1854" s="16"/>
      <c r="P1854" s="14"/>
      <c r="Q1854" s="12"/>
      <c r="R1854" s="13"/>
    </row>
    <row r="1855" spans="1:18" ht="15.75" customHeight="1" x14ac:dyDescent="0.35">
      <c r="A1855" s="1"/>
      <c r="B1855" s="6" t="s">
        <v>27</v>
      </c>
      <c r="C1855" s="6">
        <v>1128299</v>
      </c>
      <c r="D1855" s="7">
        <v>44464</v>
      </c>
      <c r="E1855" s="6" t="s">
        <v>28</v>
      </c>
      <c r="F1855" s="6" t="s">
        <v>75</v>
      </c>
      <c r="G1855" s="6" t="s">
        <v>76</v>
      </c>
      <c r="H1855" s="6" t="s">
        <v>18</v>
      </c>
      <c r="I1855" s="8">
        <v>0.55000000000000016</v>
      </c>
      <c r="J1855" s="9">
        <v>4500</v>
      </c>
      <c r="K1855" s="10">
        <f t="shared" si="14"/>
        <v>2475.0000000000009</v>
      </c>
      <c r="L1855" s="10">
        <f t="shared" si="15"/>
        <v>866.25000000000023</v>
      </c>
      <c r="M1855" s="11">
        <v>0.35</v>
      </c>
      <c r="O1855" s="16"/>
      <c r="P1855" s="14"/>
      <c r="Q1855" s="12"/>
      <c r="R1855" s="13"/>
    </row>
    <row r="1856" spans="1:18" ht="15.75" customHeight="1" x14ac:dyDescent="0.35">
      <c r="A1856" s="1"/>
      <c r="B1856" s="6" t="s">
        <v>27</v>
      </c>
      <c r="C1856" s="6">
        <v>1128299</v>
      </c>
      <c r="D1856" s="7">
        <v>44464</v>
      </c>
      <c r="E1856" s="6" t="s">
        <v>28</v>
      </c>
      <c r="F1856" s="6" t="s">
        <v>75</v>
      </c>
      <c r="G1856" s="6" t="s">
        <v>76</v>
      </c>
      <c r="H1856" s="6" t="s">
        <v>19</v>
      </c>
      <c r="I1856" s="8">
        <v>0.50000000000000011</v>
      </c>
      <c r="J1856" s="9">
        <v>2500</v>
      </c>
      <c r="K1856" s="10">
        <f t="shared" si="14"/>
        <v>1250.0000000000002</v>
      </c>
      <c r="L1856" s="10">
        <f t="shared" si="15"/>
        <v>437.50000000000006</v>
      </c>
      <c r="M1856" s="11">
        <v>0.35</v>
      </c>
      <c r="O1856" s="16"/>
      <c r="P1856" s="14"/>
      <c r="Q1856" s="12"/>
      <c r="R1856" s="13"/>
    </row>
    <row r="1857" spans="1:18" ht="15.75" customHeight="1" x14ac:dyDescent="0.35">
      <c r="A1857" s="1"/>
      <c r="B1857" s="6" t="s">
        <v>27</v>
      </c>
      <c r="C1857" s="6">
        <v>1128299</v>
      </c>
      <c r="D1857" s="7">
        <v>44464</v>
      </c>
      <c r="E1857" s="6" t="s">
        <v>28</v>
      </c>
      <c r="F1857" s="6" t="s">
        <v>75</v>
      </c>
      <c r="G1857" s="6" t="s">
        <v>76</v>
      </c>
      <c r="H1857" s="6" t="s">
        <v>20</v>
      </c>
      <c r="I1857" s="8">
        <v>0.50000000000000011</v>
      </c>
      <c r="J1857" s="9">
        <v>2000</v>
      </c>
      <c r="K1857" s="10">
        <f t="shared" si="14"/>
        <v>1000.0000000000002</v>
      </c>
      <c r="L1857" s="10">
        <f t="shared" si="15"/>
        <v>350.00000000000006</v>
      </c>
      <c r="M1857" s="11">
        <v>0.35</v>
      </c>
      <c r="O1857" s="16"/>
      <c r="P1857" s="14"/>
      <c r="Q1857" s="12"/>
      <c r="R1857" s="13"/>
    </row>
    <row r="1858" spans="1:18" ht="15.75" customHeight="1" x14ac:dyDescent="0.35">
      <c r="A1858" s="1"/>
      <c r="B1858" s="6" t="s">
        <v>27</v>
      </c>
      <c r="C1858" s="6">
        <v>1128299</v>
      </c>
      <c r="D1858" s="7">
        <v>44464</v>
      </c>
      <c r="E1858" s="6" t="s">
        <v>28</v>
      </c>
      <c r="F1858" s="6" t="s">
        <v>75</v>
      </c>
      <c r="G1858" s="6" t="s">
        <v>76</v>
      </c>
      <c r="H1858" s="6" t="s">
        <v>21</v>
      </c>
      <c r="I1858" s="8">
        <v>0.60000000000000009</v>
      </c>
      <c r="J1858" s="9">
        <v>2250</v>
      </c>
      <c r="K1858" s="10">
        <f t="shared" si="14"/>
        <v>1350.0000000000002</v>
      </c>
      <c r="L1858" s="10">
        <f t="shared" si="15"/>
        <v>540.00000000000011</v>
      </c>
      <c r="M1858" s="11">
        <v>0.4</v>
      </c>
      <c r="O1858" s="16"/>
      <c r="P1858" s="14"/>
      <c r="Q1858" s="12"/>
      <c r="R1858" s="13"/>
    </row>
    <row r="1859" spans="1:18" ht="15.75" customHeight="1" x14ac:dyDescent="0.35">
      <c r="A1859" s="1"/>
      <c r="B1859" s="6" t="s">
        <v>27</v>
      </c>
      <c r="C1859" s="6">
        <v>1128299</v>
      </c>
      <c r="D1859" s="7">
        <v>44464</v>
      </c>
      <c r="E1859" s="6" t="s">
        <v>28</v>
      </c>
      <c r="F1859" s="6" t="s">
        <v>75</v>
      </c>
      <c r="G1859" s="6" t="s">
        <v>76</v>
      </c>
      <c r="H1859" s="6" t="s">
        <v>22</v>
      </c>
      <c r="I1859" s="8">
        <v>0.44999999999999996</v>
      </c>
      <c r="J1859" s="9">
        <v>2500</v>
      </c>
      <c r="K1859" s="10">
        <f t="shared" si="14"/>
        <v>1125</v>
      </c>
      <c r="L1859" s="10">
        <f t="shared" si="15"/>
        <v>337.5</v>
      </c>
      <c r="M1859" s="11">
        <v>0.3</v>
      </c>
      <c r="O1859" s="16"/>
      <c r="P1859" s="14"/>
      <c r="Q1859" s="12"/>
      <c r="R1859" s="13"/>
    </row>
    <row r="1860" spans="1:18" ht="15.75" customHeight="1" x14ac:dyDescent="0.35">
      <c r="A1860" s="1"/>
      <c r="B1860" s="6" t="s">
        <v>27</v>
      </c>
      <c r="C1860" s="6">
        <v>1128299</v>
      </c>
      <c r="D1860" s="7">
        <v>44493</v>
      </c>
      <c r="E1860" s="6" t="s">
        <v>28</v>
      </c>
      <c r="F1860" s="6" t="s">
        <v>75</v>
      </c>
      <c r="G1860" s="6" t="s">
        <v>76</v>
      </c>
      <c r="H1860" s="6" t="s">
        <v>17</v>
      </c>
      <c r="I1860" s="8">
        <v>0.4</v>
      </c>
      <c r="J1860" s="9">
        <v>3500</v>
      </c>
      <c r="K1860" s="10">
        <f t="shared" si="14"/>
        <v>1400</v>
      </c>
      <c r="L1860" s="10">
        <f t="shared" si="15"/>
        <v>489.99999999999994</v>
      </c>
      <c r="M1860" s="11">
        <v>0.35</v>
      </c>
      <c r="O1860" s="16"/>
      <c r="P1860" s="14"/>
      <c r="Q1860" s="12"/>
      <c r="R1860" s="13"/>
    </row>
    <row r="1861" spans="1:18" ht="15.75" customHeight="1" x14ac:dyDescent="0.35">
      <c r="A1861" s="1"/>
      <c r="B1861" s="6" t="s">
        <v>27</v>
      </c>
      <c r="C1861" s="6">
        <v>1128299</v>
      </c>
      <c r="D1861" s="7">
        <v>44493</v>
      </c>
      <c r="E1861" s="6" t="s">
        <v>28</v>
      </c>
      <c r="F1861" s="6" t="s">
        <v>75</v>
      </c>
      <c r="G1861" s="6" t="s">
        <v>76</v>
      </c>
      <c r="H1861" s="6" t="s">
        <v>18</v>
      </c>
      <c r="I1861" s="8">
        <v>0.55000000000000016</v>
      </c>
      <c r="J1861" s="9">
        <v>5250</v>
      </c>
      <c r="K1861" s="10">
        <f t="shared" si="14"/>
        <v>2887.5000000000009</v>
      </c>
      <c r="L1861" s="10">
        <f t="shared" si="15"/>
        <v>1010.6250000000002</v>
      </c>
      <c r="M1861" s="11">
        <v>0.35</v>
      </c>
      <c r="O1861" s="16"/>
      <c r="P1861" s="14"/>
      <c r="Q1861" s="12"/>
      <c r="R1861" s="13"/>
    </row>
    <row r="1862" spans="1:18" ht="15.75" customHeight="1" x14ac:dyDescent="0.35">
      <c r="A1862" s="1"/>
      <c r="B1862" s="6" t="s">
        <v>27</v>
      </c>
      <c r="C1862" s="6">
        <v>1128299</v>
      </c>
      <c r="D1862" s="7">
        <v>44493</v>
      </c>
      <c r="E1862" s="6" t="s">
        <v>28</v>
      </c>
      <c r="F1862" s="6" t="s">
        <v>75</v>
      </c>
      <c r="G1862" s="6" t="s">
        <v>76</v>
      </c>
      <c r="H1862" s="6" t="s">
        <v>19</v>
      </c>
      <c r="I1862" s="8">
        <v>0.50000000000000011</v>
      </c>
      <c r="J1862" s="9">
        <v>3500</v>
      </c>
      <c r="K1862" s="10">
        <f t="shared" si="14"/>
        <v>1750.0000000000005</v>
      </c>
      <c r="L1862" s="10">
        <f t="shared" si="15"/>
        <v>612.50000000000011</v>
      </c>
      <c r="M1862" s="11">
        <v>0.35</v>
      </c>
      <c r="O1862" s="16"/>
      <c r="P1862" s="14"/>
      <c r="Q1862" s="12"/>
      <c r="R1862" s="13"/>
    </row>
    <row r="1863" spans="1:18" ht="15.75" customHeight="1" x14ac:dyDescent="0.35">
      <c r="A1863" s="1"/>
      <c r="B1863" s="6" t="s">
        <v>27</v>
      </c>
      <c r="C1863" s="6">
        <v>1128299</v>
      </c>
      <c r="D1863" s="7">
        <v>44493</v>
      </c>
      <c r="E1863" s="6" t="s">
        <v>28</v>
      </c>
      <c r="F1863" s="6" t="s">
        <v>75</v>
      </c>
      <c r="G1863" s="6" t="s">
        <v>76</v>
      </c>
      <c r="H1863" s="6" t="s">
        <v>20</v>
      </c>
      <c r="I1863" s="8">
        <v>0.45000000000000007</v>
      </c>
      <c r="J1863" s="9">
        <v>3250</v>
      </c>
      <c r="K1863" s="10">
        <f t="shared" si="14"/>
        <v>1462.5000000000002</v>
      </c>
      <c r="L1863" s="10">
        <f t="shared" si="15"/>
        <v>511.87500000000006</v>
      </c>
      <c r="M1863" s="11">
        <v>0.35</v>
      </c>
      <c r="O1863" s="16"/>
      <c r="P1863" s="14"/>
      <c r="Q1863" s="12"/>
      <c r="R1863" s="13"/>
    </row>
    <row r="1864" spans="1:18" ht="15.75" customHeight="1" x14ac:dyDescent="0.35">
      <c r="A1864" s="1"/>
      <c r="B1864" s="6" t="s">
        <v>27</v>
      </c>
      <c r="C1864" s="6">
        <v>1128299</v>
      </c>
      <c r="D1864" s="7">
        <v>44493</v>
      </c>
      <c r="E1864" s="6" t="s">
        <v>28</v>
      </c>
      <c r="F1864" s="6" t="s">
        <v>75</v>
      </c>
      <c r="G1864" s="6" t="s">
        <v>76</v>
      </c>
      <c r="H1864" s="6" t="s">
        <v>21</v>
      </c>
      <c r="I1864" s="8">
        <v>0.55000000000000004</v>
      </c>
      <c r="J1864" s="9">
        <v>3000</v>
      </c>
      <c r="K1864" s="10">
        <f t="shared" si="14"/>
        <v>1650.0000000000002</v>
      </c>
      <c r="L1864" s="10">
        <f t="shared" si="15"/>
        <v>660.00000000000011</v>
      </c>
      <c r="M1864" s="11">
        <v>0.4</v>
      </c>
      <c r="O1864" s="16"/>
      <c r="P1864" s="14"/>
      <c r="Q1864" s="12"/>
      <c r="R1864" s="13"/>
    </row>
    <row r="1865" spans="1:18" ht="15.75" customHeight="1" x14ac:dyDescent="0.35">
      <c r="A1865" s="1"/>
      <c r="B1865" s="6" t="s">
        <v>27</v>
      </c>
      <c r="C1865" s="6">
        <v>1128299</v>
      </c>
      <c r="D1865" s="7">
        <v>44493</v>
      </c>
      <c r="E1865" s="6" t="s">
        <v>28</v>
      </c>
      <c r="F1865" s="6" t="s">
        <v>75</v>
      </c>
      <c r="G1865" s="6" t="s">
        <v>76</v>
      </c>
      <c r="H1865" s="6" t="s">
        <v>22</v>
      </c>
      <c r="I1865" s="8">
        <v>0.60000000000000009</v>
      </c>
      <c r="J1865" s="9">
        <v>3500</v>
      </c>
      <c r="K1865" s="10">
        <f t="shared" si="14"/>
        <v>2100.0000000000005</v>
      </c>
      <c r="L1865" s="10">
        <f t="shared" si="15"/>
        <v>630.00000000000011</v>
      </c>
      <c r="M1865" s="11">
        <v>0.3</v>
      </c>
      <c r="O1865" s="16"/>
      <c r="P1865" s="14"/>
      <c r="Q1865" s="12"/>
      <c r="R1865" s="13"/>
    </row>
    <row r="1866" spans="1:18" ht="15.75" customHeight="1" x14ac:dyDescent="0.35">
      <c r="A1866" s="1"/>
      <c r="B1866" s="6" t="s">
        <v>27</v>
      </c>
      <c r="C1866" s="6">
        <v>1128299</v>
      </c>
      <c r="D1866" s="7">
        <v>44524</v>
      </c>
      <c r="E1866" s="6" t="s">
        <v>28</v>
      </c>
      <c r="F1866" s="6" t="s">
        <v>75</v>
      </c>
      <c r="G1866" s="6" t="s">
        <v>76</v>
      </c>
      <c r="H1866" s="6" t="s">
        <v>17</v>
      </c>
      <c r="I1866" s="8">
        <v>0.45000000000000007</v>
      </c>
      <c r="J1866" s="9">
        <v>5750</v>
      </c>
      <c r="K1866" s="10">
        <f t="shared" si="14"/>
        <v>2587.5000000000005</v>
      </c>
      <c r="L1866" s="10">
        <f t="shared" si="15"/>
        <v>905.62500000000011</v>
      </c>
      <c r="M1866" s="11">
        <v>0.35</v>
      </c>
      <c r="O1866" s="16"/>
      <c r="P1866" s="14"/>
      <c r="Q1866" s="12"/>
      <c r="R1866" s="13"/>
    </row>
    <row r="1867" spans="1:18" ht="15.75" customHeight="1" x14ac:dyDescent="0.35">
      <c r="A1867" s="1"/>
      <c r="B1867" s="6" t="s">
        <v>27</v>
      </c>
      <c r="C1867" s="6">
        <v>1128299</v>
      </c>
      <c r="D1867" s="7">
        <v>44524</v>
      </c>
      <c r="E1867" s="6" t="s">
        <v>28</v>
      </c>
      <c r="F1867" s="6" t="s">
        <v>75</v>
      </c>
      <c r="G1867" s="6" t="s">
        <v>76</v>
      </c>
      <c r="H1867" s="6" t="s">
        <v>18</v>
      </c>
      <c r="I1867" s="8">
        <v>0.50000000000000011</v>
      </c>
      <c r="J1867" s="9">
        <v>6500</v>
      </c>
      <c r="K1867" s="10">
        <f t="shared" si="14"/>
        <v>3250.0000000000009</v>
      </c>
      <c r="L1867" s="10">
        <f t="shared" si="15"/>
        <v>1137.5000000000002</v>
      </c>
      <c r="M1867" s="11">
        <v>0.35</v>
      </c>
      <c r="O1867" s="16"/>
      <c r="P1867" s="14"/>
      <c r="Q1867" s="12"/>
      <c r="R1867" s="13"/>
    </row>
    <row r="1868" spans="1:18" ht="15.75" customHeight="1" x14ac:dyDescent="0.35">
      <c r="A1868" s="1"/>
      <c r="B1868" s="6" t="s">
        <v>27</v>
      </c>
      <c r="C1868" s="6">
        <v>1128299</v>
      </c>
      <c r="D1868" s="7">
        <v>44524</v>
      </c>
      <c r="E1868" s="6" t="s">
        <v>28</v>
      </c>
      <c r="F1868" s="6" t="s">
        <v>75</v>
      </c>
      <c r="G1868" s="6" t="s">
        <v>76</v>
      </c>
      <c r="H1868" s="6" t="s">
        <v>19</v>
      </c>
      <c r="I1868" s="8">
        <v>0.45000000000000007</v>
      </c>
      <c r="J1868" s="9">
        <v>4750</v>
      </c>
      <c r="K1868" s="10">
        <f t="shared" si="14"/>
        <v>2137.5000000000005</v>
      </c>
      <c r="L1868" s="10">
        <f t="shared" si="15"/>
        <v>748.12500000000011</v>
      </c>
      <c r="M1868" s="11">
        <v>0.35</v>
      </c>
      <c r="O1868" s="16"/>
      <c r="P1868" s="14"/>
      <c r="Q1868" s="12"/>
      <c r="R1868" s="13"/>
    </row>
    <row r="1869" spans="1:18" ht="15.75" customHeight="1" x14ac:dyDescent="0.35">
      <c r="A1869" s="1"/>
      <c r="B1869" s="6" t="s">
        <v>27</v>
      </c>
      <c r="C1869" s="6">
        <v>1128299</v>
      </c>
      <c r="D1869" s="7">
        <v>44524</v>
      </c>
      <c r="E1869" s="6" t="s">
        <v>28</v>
      </c>
      <c r="F1869" s="6" t="s">
        <v>75</v>
      </c>
      <c r="G1869" s="6" t="s">
        <v>76</v>
      </c>
      <c r="H1869" s="6" t="s">
        <v>20</v>
      </c>
      <c r="I1869" s="8">
        <v>0.55000000000000016</v>
      </c>
      <c r="J1869" s="9">
        <v>4500</v>
      </c>
      <c r="K1869" s="10">
        <f t="shared" si="14"/>
        <v>2475.0000000000009</v>
      </c>
      <c r="L1869" s="10">
        <f t="shared" si="15"/>
        <v>866.25000000000023</v>
      </c>
      <c r="M1869" s="11">
        <v>0.35</v>
      </c>
      <c r="O1869" s="16"/>
      <c r="P1869" s="14"/>
      <c r="Q1869" s="12"/>
      <c r="R1869" s="13"/>
    </row>
    <row r="1870" spans="1:18" ht="15.75" customHeight="1" x14ac:dyDescent="0.35">
      <c r="A1870" s="1"/>
      <c r="B1870" s="6" t="s">
        <v>27</v>
      </c>
      <c r="C1870" s="6">
        <v>1128299</v>
      </c>
      <c r="D1870" s="7">
        <v>44524</v>
      </c>
      <c r="E1870" s="6" t="s">
        <v>28</v>
      </c>
      <c r="F1870" s="6" t="s">
        <v>75</v>
      </c>
      <c r="G1870" s="6" t="s">
        <v>76</v>
      </c>
      <c r="H1870" s="6" t="s">
        <v>21</v>
      </c>
      <c r="I1870" s="8">
        <v>0.75000000000000011</v>
      </c>
      <c r="J1870" s="9">
        <v>4250</v>
      </c>
      <c r="K1870" s="10">
        <f t="shared" si="14"/>
        <v>3187.5000000000005</v>
      </c>
      <c r="L1870" s="10">
        <f t="shared" si="15"/>
        <v>1275.0000000000002</v>
      </c>
      <c r="M1870" s="11">
        <v>0.4</v>
      </c>
      <c r="O1870" s="16"/>
      <c r="P1870" s="14"/>
      <c r="Q1870" s="12"/>
      <c r="R1870" s="13"/>
    </row>
    <row r="1871" spans="1:18" ht="15.75" customHeight="1" x14ac:dyDescent="0.35">
      <c r="A1871" s="1"/>
      <c r="B1871" s="6" t="s">
        <v>27</v>
      </c>
      <c r="C1871" s="6">
        <v>1128299</v>
      </c>
      <c r="D1871" s="7">
        <v>44524</v>
      </c>
      <c r="E1871" s="6" t="s">
        <v>28</v>
      </c>
      <c r="F1871" s="6" t="s">
        <v>75</v>
      </c>
      <c r="G1871" s="6" t="s">
        <v>76</v>
      </c>
      <c r="H1871" s="6" t="s">
        <v>22</v>
      </c>
      <c r="I1871" s="8">
        <v>0.80000000000000016</v>
      </c>
      <c r="J1871" s="9">
        <v>5500</v>
      </c>
      <c r="K1871" s="10">
        <f t="shared" si="14"/>
        <v>4400.0000000000009</v>
      </c>
      <c r="L1871" s="10">
        <f t="shared" si="15"/>
        <v>1320.0000000000002</v>
      </c>
      <c r="M1871" s="11">
        <v>0.3</v>
      </c>
      <c r="O1871" s="16"/>
      <c r="P1871" s="14"/>
      <c r="Q1871" s="12"/>
      <c r="R1871" s="13"/>
    </row>
    <row r="1872" spans="1:18" ht="15.75" customHeight="1" x14ac:dyDescent="0.35">
      <c r="A1872" s="1"/>
      <c r="B1872" s="6" t="s">
        <v>27</v>
      </c>
      <c r="C1872" s="6">
        <v>1128299</v>
      </c>
      <c r="D1872" s="7">
        <v>44553</v>
      </c>
      <c r="E1872" s="6" t="s">
        <v>28</v>
      </c>
      <c r="F1872" s="6" t="s">
        <v>75</v>
      </c>
      <c r="G1872" s="6" t="s">
        <v>76</v>
      </c>
      <c r="H1872" s="6" t="s">
        <v>17</v>
      </c>
      <c r="I1872" s="8">
        <v>0.65000000000000013</v>
      </c>
      <c r="J1872" s="9">
        <v>7500</v>
      </c>
      <c r="K1872" s="10">
        <f t="shared" si="14"/>
        <v>4875.0000000000009</v>
      </c>
      <c r="L1872" s="10">
        <f t="shared" si="15"/>
        <v>1706.2500000000002</v>
      </c>
      <c r="M1872" s="11">
        <v>0.35</v>
      </c>
      <c r="O1872" s="16"/>
      <c r="P1872" s="14"/>
      <c r="Q1872" s="12"/>
      <c r="R1872" s="13"/>
    </row>
    <row r="1873" spans="1:18" ht="15.75" customHeight="1" x14ac:dyDescent="0.35">
      <c r="A1873" s="1"/>
      <c r="B1873" s="6" t="s">
        <v>27</v>
      </c>
      <c r="C1873" s="6">
        <v>1128299</v>
      </c>
      <c r="D1873" s="7">
        <v>44553</v>
      </c>
      <c r="E1873" s="6" t="s">
        <v>28</v>
      </c>
      <c r="F1873" s="6" t="s">
        <v>75</v>
      </c>
      <c r="G1873" s="6" t="s">
        <v>76</v>
      </c>
      <c r="H1873" s="6" t="s">
        <v>18</v>
      </c>
      <c r="I1873" s="8">
        <v>0.75000000000000022</v>
      </c>
      <c r="J1873" s="9">
        <v>7500</v>
      </c>
      <c r="K1873" s="10">
        <f t="shared" si="14"/>
        <v>5625.0000000000018</v>
      </c>
      <c r="L1873" s="10">
        <f t="shared" si="15"/>
        <v>1968.7500000000005</v>
      </c>
      <c r="M1873" s="11">
        <v>0.35</v>
      </c>
      <c r="O1873" s="16"/>
      <c r="P1873" s="14"/>
      <c r="Q1873" s="12"/>
      <c r="R1873" s="13"/>
    </row>
    <row r="1874" spans="1:18" ht="15.75" customHeight="1" x14ac:dyDescent="0.35">
      <c r="A1874" s="1"/>
      <c r="B1874" s="6" t="s">
        <v>27</v>
      </c>
      <c r="C1874" s="6">
        <v>1128299</v>
      </c>
      <c r="D1874" s="7">
        <v>44553</v>
      </c>
      <c r="E1874" s="6" t="s">
        <v>28</v>
      </c>
      <c r="F1874" s="6" t="s">
        <v>75</v>
      </c>
      <c r="G1874" s="6" t="s">
        <v>76</v>
      </c>
      <c r="H1874" s="6" t="s">
        <v>19</v>
      </c>
      <c r="I1874" s="8">
        <v>0.70000000000000018</v>
      </c>
      <c r="J1874" s="9">
        <v>5500</v>
      </c>
      <c r="K1874" s="10">
        <f t="shared" si="14"/>
        <v>3850.0000000000009</v>
      </c>
      <c r="L1874" s="10">
        <f t="shared" si="15"/>
        <v>1347.5000000000002</v>
      </c>
      <c r="M1874" s="11">
        <v>0.35</v>
      </c>
      <c r="O1874" s="16"/>
      <c r="P1874" s="14"/>
      <c r="Q1874" s="12"/>
      <c r="R1874" s="13"/>
    </row>
    <row r="1875" spans="1:18" ht="15.75" customHeight="1" x14ac:dyDescent="0.35">
      <c r="A1875" s="1"/>
      <c r="B1875" s="6" t="s">
        <v>27</v>
      </c>
      <c r="C1875" s="6">
        <v>1128299</v>
      </c>
      <c r="D1875" s="7">
        <v>44553</v>
      </c>
      <c r="E1875" s="6" t="s">
        <v>28</v>
      </c>
      <c r="F1875" s="6" t="s">
        <v>75</v>
      </c>
      <c r="G1875" s="6" t="s">
        <v>76</v>
      </c>
      <c r="H1875" s="6" t="s">
        <v>20</v>
      </c>
      <c r="I1875" s="8">
        <v>0.70000000000000018</v>
      </c>
      <c r="J1875" s="9">
        <v>5500</v>
      </c>
      <c r="K1875" s="10">
        <f t="shared" si="14"/>
        <v>3850.0000000000009</v>
      </c>
      <c r="L1875" s="10">
        <f t="shared" si="15"/>
        <v>1347.5000000000002</v>
      </c>
      <c r="M1875" s="11">
        <v>0.35</v>
      </c>
      <c r="O1875" s="16"/>
      <c r="P1875" s="14"/>
      <c r="Q1875" s="12"/>
      <c r="R1875" s="13"/>
    </row>
    <row r="1876" spans="1:18" ht="15.75" customHeight="1" x14ac:dyDescent="0.35">
      <c r="A1876" s="1"/>
      <c r="B1876" s="6" t="s">
        <v>27</v>
      </c>
      <c r="C1876" s="6">
        <v>1128299</v>
      </c>
      <c r="D1876" s="7">
        <v>44553</v>
      </c>
      <c r="E1876" s="6" t="s">
        <v>28</v>
      </c>
      <c r="F1876" s="6" t="s">
        <v>75</v>
      </c>
      <c r="G1876" s="6" t="s">
        <v>76</v>
      </c>
      <c r="H1876" s="6" t="s">
        <v>21</v>
      </c>
      <c r="I1876" s="8">
        <v>0.80000000000000016</v>
      </c>
      <c r="J1876" s="9">
        <v>4750</v>
      </c>
      <c r="K1876" s="10">
        <f t="shared" si="14"/>
        <v>3800.0000000000009</v>
      </c>
      <c r="L1876" s="10">
        <f t="shared" si="15"/>
        <v>1520.0000000000005</v>
      </c>
      <c r="M1876" s="11">
        <v>0.4</v>
      </c>
      <c r="O1876" s="16"/>
      <c r="P1876" s="14"/>
      <c r="Q1876" s="12"/>
      <c r="R1876" s="13"/>
    </row>
    <row r="1877" spans="1:18" ht="15.75" customHeight="1" x14ac:dyDescent="0.35">
      <c r="A1877" s="1"/>
      <c r="B1877" s="6" t="s">
        <v>27</v>
      </c>
      <c r="C1877" s="6">
        <v>1128299</v>
      </c>
      <c r="D1877" s="7">
        <v>44553</v>
      </c>
      <c r="E1877" s="6" t="s">
        <v>28</v>
      </c>
      <c r="F1877" s="6" t="s">
        <v>75</v>
      </c>
      <c r="G1877" s="6" t="s">
        <v>76</v>
      </c>
      <c r="H1877" s="6" t="s">
        <v>22</v>
      </c>
      <c r="I1877" s="8">
        <v>0.8500000000000002</v>
      </c>
      <c r="J1877" s="9">
        <v>5750</v>
      </c>
      <c r="K1877" s="10">
        <f t="shared" si="14"/>
        <v>4887.5000000000009</v>
      </c>
      <c r="L1877" s="10">
        <f t="shared" si="15"/>
        <v>1466.2500000000002</v>
      </c>
      <c r="M1877" s="11">
        <v>0.3</v>
      </c>
      <c r="O1877" s="16"/>
      <c r="P1877" s="14"/>
      <c r="Q1877" s="12"/>
      <c r="R1877" s="13"/>
    </row>
    <row r="1878" spans="1:18" ht="15.75" customHeight="1" x14ac:dyDescent="0.35">
      <c r="A1878" s="1" t="s">
        <v>39</v>
      </c>
      <c r="B1878" s="6" t="s">
        <v>27</v>
      </c>
      <c r="C1878" s="6">
        <v>1128299</v>
      </c>
      <c r="D1878" s="7">
        <v>44213</v>
      </c>
      <c r="E1878" s="6" t="s">
        <v>28</v>
      </c>
      <c r="F1878" s="6" t="s">
        <v>77</v>
      </c>
      <c r="G1878" s="6" t="s">
        <v>60</v>
      </c>
      <c r="H1878" s="6" t="s">
        <v>17</v>
      </c>
      <c r="I1878" s="8">
        <v>0.35000000000000003</v>
      </c>
      <c r="J1878" s="9">
        <v>4000</v>
      </c>
      <c r="K1878" s="10">
        <f t="shared" si="14"/>
        <v>1400.0000000000002</v>
      </c>
      <c r="L1878" s="10">
        <f t="shared" si="15"/>
        <v>560</v>
      </c>
      <c r="M1878" s="11">
        <v>0.39999999999999997</v>
      </c>
      <c r="O1878" s="16"/>
      <c r="P1878" s="14"/>
      <c r="Q1878" s="12"/>
      <c r="R1878" s="13"/>
    </row>
    <row r="1879" spans="1:18" ht="15.75" customHeight="1" x14ac:dyDescent="0.35">
      <c r="A1879" s="1"/>
      <c r="B1879" s="6" t="s">
        <v>27</v>
      </c>
      <c r="C1879" s="6">
        <v>1128299</v>
      </c>
      <c r="D1879" s="7">
        <v>44213</v>
      </c>
      <c r="E1879" s="6" t="s">
        <v>28</v>
      </c>
      <c r="F1879" s="6" t="s">
        <v>77</v>
      </c>
      <c r="G1879" s="6" t="s">
        <v>60</v>
      </c>
      <c r="H1879" s="6" t="s">
        <v>18</v>
      </c>
      <c r="I1879" s="8">
        <v>0.45</v>
      </c>
      <c r="J1879" s="9">
        <v>4000</v>
      </c>
      <c r="K1879" s="10">
        <f t="shared" si="14"/>
        <v>1800</v>
      </c>
      <c r="L1879" s="10">
        <f t="shared" si="15"/>
        <v>719.99999999999989</v>
      </c>
      <c r="M1879" s="11">
        <v>0.39999999999999997</v>
      </c>
      <c r="O1879" s="16"/>
      <c r="P1879" s="14"/>
      <c r="Q1879" s="12"/>
      <c r="R1879" s="13"/>
    </row>
    <row r="1880" spans="1:18" ht="15.75" customHeight="1" x14ac:dyDescent="0.35">
      <c r="A1880" s="1"/>
      <c r="B1880" s="6" t="s">
        <v>27</v>
      </c>
      <c r="C1880" s="6">
        <v>1128299</v>
      </c>
      <c r="D1880" s="7">
        <v>44213</v>
      </c>
      <c r="E1880" s="6" t="s">
        <v>28</v>
      </c>
      <c r="F1880" s="6" t="s">
        <v>77</v>
      </c>
      <c r="G1880" s="6" t="s">
        <v>60</v>
      </c>
      <c r="H1880" s="6" t="s">
        <v>19</v>
      </c>
      <c r="I1880" s="8">
        <v>0.45</v>
      </c>
      <c r="J1880" s="9">
        <v>4000</v>
      </c>
      <c r="K1880" s="10">
        <f t="shared" si="14"/>
        <v>1800</v>
      </c>
      <c r="L1880" s="10">
        <f t="shared" si="15"/>
        <v>719.99999999999989</v>
      </c>
      <c r="M1880" s="11">
        <v>0.39999999999999997</v>
      </c>
      <c r="O1880" s="16"/>
      <c r="P1880" s="14"/>
      <c r="Q1880" s="12"/>
      <c r="R1880" s="13"/>
    </row>
    <row r="1881" spans="1:18" ht="15.75" customHeight="1" x14ac:dyDescent="0.35">
      <c r="A1881" s="1"/>
      <c r="B1881" s="6" t="s">
        <v>27</v>
      </c>
      <c r="C1881" s="6">
        <v>1128299</v>
      </c>
      <c r="D1881" s="7">
        <v>44213</v>
      </c>
      <c r="E1881" s="6" t="s">
        <v>28</v>
      </c>
      <c r="F1881" s="6" t="s">
        <v>77</v>
      </c>
      <c r="G1881" s="6" t="s">
        <v>60</v>
      </c>
      <c r="H1881" s="6" t="s">
        <v>20</v>
      </c>
      <c r="I1881" s="8">
        <v>0.45</v>
      </c>
      <c r="J1881" s="9">
        <v>2500</v>
      </c>
      <c r="K1881" s="10">
        <f t="shared" si="14"/>
        <v>1125</v>
      </c>
      <c r="L1881" s="10">
        <f t="shared" si="15"/>
        <v>449.99999999999994</v>
      </c>
      <c r="M1881" s="11">
        <v>0.39999999999999997</v>
      </c>
      <c r="O1881" s="16"/>
      <c r="P1881" s="14"/>
      <c r="Q1881" s="12"/>
      <c r="R1881" s="13"/>
    </row>
    <row r="1882" spans="1:18" ht="15.75" customHeight="1" x14ac:dyDescent="0.35">
      <c r="A1882" s="1"/>
      <c r="B1882" s="6" t="s">
        <v>27</v>
      </c>
      <c r="C1882" s="6">
        <v>1128299</v>
      </c>
      <c r="D1882" s="7">
        <v>44213</v>
      </c>
      <c r="E1882" s="6" t="s">
        <v>28</v>
      </c>
      <c r="F1882" s="6" t="s">
        <v>77</v>
      </c>
      <c r="G1882" s="6" t="s">
        <v>60</v>
      </c>
      <c r="H1882" s="6" t="s">
        <v>21</v>
      </c>
      <c r="I1882" s="8">
        <v>0.50000000000000011</v>
      </c>
      <c r="J1882" s="9">
        <v>2000</v>
      </c>
      <c r="K1882" s="10">
        <f t="shared" si="14"/>
        <v>1000.0000000000002</v>
      </c>
      <c r="L1882" s="10">
        <f t="shared" si="15"/>
        <v>450.00000000000011</v>
      </c>
      <c r="M1882" s="11">
        <v>0.45</v>
      </c>
      <c r="O1882" s="16"/>
      <c r="P1882" s="14"/>
      <c r="Q1882" s="12"/>
      <c r="R1882" s="13"/>
    </row>
    <row r="1883" spans="1:18" ht="15.75" customHeight="1" x14ac:dyDescent="0.35">
      <c r="A1883" s="1"/>
      <c r="B1883" s="6" t="s">
        <v>27</v>
      </c>
      <c r="C1883" s="6">
        <v>1128299</v>
      </c>
      <c r="D1883" s="7">
        <v>44213</v>
      </c>
      <c r="E1883" s="6" t="s">
        <v>28</v>
      </c>
      <c r="F1883" s="6" t="s">
        <v>77</v>
      </c>
      <c r="G1883" s="6" t="s">
        <v>60</v>
      </c>
      <c r="H1883" s="6" t="s">
        <v>22</v>
      </c>
      <c r="I1883" s="8">
        <v>0.45</v>
      </c>
      <c r="J1883" s="9">
        <v>4500</v>
      </c>
      <c r="K1883" s="10">
        <f t="shared" si="14"/>
        <v>2025</v>
      </c>
      <c r="L1883" s="10">
        <f t="shared" si="15"/>
        <v>708.75</v>
      </c>
      <c r="M1883" s="11">
        <v>0.35</v>
      </c>
      <c r="O1883" s="16"/>
      <c r="P1883" s="14"/>
      <c r="Q1883" s="12"/>
      <c r="R1883" s="13"/>
    </row>
    <row r="1884" spans="1:18" ht="15.75" customHeight="1" x14ac:dyDescent="0.35">
      <c r="A1884" s="1"/>
      <c r="B1884" s="6" t="s">
        <v>27</v>
      </c>
      <c r="C1884" s="6">
        <v>1128299</v>
      </c>
      <c r="D1884" s="7">
        <v>44244</v>
      </c>
      <c r="E1884" s="6" t="s">
        <v>28</v>
      </c>
      <c r="F1884" s="6" t="s">
        <v>77</v>
      </c>
      <c r="G1884" s="6" t="s">
        <v>60</v>
      </c>
      <c r="H1884" s="6" t="s">
        <v>17</v>
      </c>
      <c r="I1884" s="8">
        <v>0.35000000000000003</v>
      </c>
      <c r="J1884" s="9">
        <v>5000</v>
      </c>
      <c r="K1884" s="10">
        <f t="shared" si="14"/>
        <v>1750.0000000000002</v>
      </c>
      <c r="L1884" s="10">
        <f t="shared" si="15"/>
        <v>700</v>
      </c>
      <c r="M1884" s="11">
        <v>0.39999999999999997</v>
      </c>
      <c r="O1884" s="16"/>
      <c r="P1884" s="14"/>
      <c r="Q1884" s="12"/>
      <c r="R1884" s="13"/>
    </row>
    <row r="1885" spans="1:18" ht="15.75" customHeight="1" x14ac:dyDescent="0.35">
      <c r="A1885" s="1"/>
      <c r="B1885" s="6" t="s">
        <v>27</v>
      </c>
      <c r="C1885" s="6">
        <v>1128299</v>
      </c>
      <c r="D1885" s="7">
        <v>44244</v>
      </c>
      <c r="E1885" s="6" t="s">
        <v>28</v>
      </c>
      <c r="F1885" s="6" t="s">
        <v>77</v>
      </c>
      <c r="G1885" s="6" t="s">
        <v>60</v>
      </c>
      <c r="H1885" s="6" t="s">
        <v>18</v>
      </c>
      <c r="I1885" s="8">
        <v>0.45</v>
      </c>
      <c r="J1885" s="9">
        <v>4000</v>
      </c>
      <c r="K1885" s="10">
        <f t="shared" si="14"/>
        <v>1800</v>
      </c>
      <c r="L1885" s="10">
        <f t="shared" si="15"/>
        <v>719.99999999999989</v>
      </c>
      <c r="M1885" s="11">
        <v>0.39999999999999997</v>
      </c>
      <c r="O1885" s="16"/>
      <c r="P1885" s="14"/>
      <c r="Q1885" s="12"/>
      <c r="R1885" s="13"/>
    </row>
    <row r="1886" spans="1:18" ht="15.75" customHeight="1" x14ac:dyDescent="0.35">
      <c r="A1886" s="1"/>
      <c r="B1886" s="6" t="s">
        <v>27</v>
      </c>
      <c r="C1886" s="6">
        <v>1128299</v>
      </c>
      <c r="D1886" s="7">
        <v>44244</v>
      </c>
      <c r="E1886" s="6" t="s">
        <v>28</v>
      </c>
      <c r="F1886" s="6" t="s">
        <v>77</v>
      </c>
      <c r="G1886" s="6" t="s">
        <v>60</v>
      </c>
      <c r="H1886" s="6" t="s">
        <v>19</v>
      </c>
      <c r="I1886" s="8">
        <v>0.45</v>
      </c>
      <c r="J1886" s="9">
        <v>4000</v>
      </c>
      <c r="K1886" s="10">
        <f t="shared" si="14"/>
        <v>1800</v>
      </c>
      <c r="L1886" s="10">
        <f t="shared" si="15"/>
        <v>719.99999999999989</v>
      </c>
      <c r="M1886" s="11">
        <v>0.39999999999999997</v>
      </c>
      <c r="O1886" s="16"/>
      <c r="P1886" s="14"/>
      <c r="Q1886" s="12"/>
      <c r="R1886" s="13"/>
    </row>
    <row r="1887" spans="1:18" ht="15.75" customHeight="1" x14ac:dyDescent="0.35">
      <c r="A1887" s="1"/>
      <c r="B1887" s="6" t="s">
        <v>27</v>
      </c>
      <c r="C1887" s="6">
        <v>1128299</v>
      </c>
      <c r="D1887" s="7">
        <v>44244</v>
      </c>
      <c r="E1887" s="6" t="s">
        <v>28</v>
      </c>
      <c r="F1887" s="6" t="s">
        <v>77</v>
      </c>
      <c r="G1887" s="6" t="s">
        <v>60</v>
      </c>
      <c r="H1887" s="6" t="s">
        <v>20</v>
      </c>
      <c r="I1887" s="8">
        <v>0.45</v>
      </c>
      <c r="J1887" s="9">
        <v>2500</v>
      </c>
      <c r="K1887" s="10">
        <f t="shared" si="14"/>
        <v>1125</v>
      </c>
      <c r="L1887" s="10">
        <f t="shared" si="15"/>
        <v>449.99999999999994</v>
      </c>
      <c r="M1887" s="11">
        <v>0.39999999999999997</v>
      </c>
      <c r="O1887" s="16"/>
      <c r="P1887" s="14"/>
      <c r="Q1887" s="12"/>
      <c r="R1887" s="13"/>
    </row>
    <row r="1888" spans="1:18" ht="15.75" customHeight="1" x14ac:dyDescent="0.35">
      <c r="A1888" s="1"/>
      <c r="B1888" s="6" t="s">
        <v>27</v>
      </c>
      <c r="C1888" s="6">
        <v>1128299</v>
      </c>
      <c r="D1888" s="7">
        <v>44244</v>
      </c>
      <c r="E1888" s="6" t="s">
        <v>28</v>
      </c>
      <c r="F1888" s="6" t="s">
        <v>77</v>
      </c>
      <c r="G1888" s="6" t="s">
        <v>60</v>
      </c>
      <c r="H1888" s="6" t="s">
        <v>21</v>
      </c>
      <c r="I1888" s="8">
        <v>0.50000000000000011</v>
      </c>
      <c r="J1888" s="9">
        <v>1750</v>
      </c>
      <c r="K1888" s="10">
        <f t="shared" si="14"/>
        <v>875.00000000000023</v>
      </c>
      <c r="L1888" s="10">
        <f t="shared" si="15"/>
        <v>393.75000000000011</v>
      </c>
      <c r="M1888" s="11">
        <v>0.45</v>
      </c>
      <c r="O1888" s="16"/>
      <c r="P1888" s="14"/>
      <c r="Q1888" s="12"/>
      <c r="R1888" s="13"/>
    </row>
    <row r="1889" spans="1:18" ht="15.75" customHeight="1" x14ac:dyDescent="0.35">
      <c r="A1889" s="1"/>
      <c r="B1889" s="6" t="s">
        <v>27</v>
      </c>
      <c r="C1889" s="6">
        <v>1128299</v>
      </c>
      <c r="D1889" s="7">
        <v>44244</v>
      </c>
      <c r="E1889" s="6" t="s">
        <v>28</v>
      </c>
      <c r="F1889" s="6" t="s">
        <v>77</v>
      </c>
      <c r="G1889" s="6" t="s">
        <v>60</v>
      </c>
      <c r="H1889" s="6" t="s">
        <v>22</v>
      </c>
      <c r="I1889" s="8">
        <v>0.45</v>
      </c>
      <c r="J1889" s="9">
        <v>3750</v>
      </c>
      <c r="K1889" s="10">
        <f t="shared" si="14"/>
        <v>1687.5</v>
      </c>
      <c r="L1889" s="10">
        <f t="shared" si="15"/>
        <v>590.625</v>
      </c>
      <c r="M1889" s="11">
        <v>0.35</v>
      </c>
      <c r="O1889" s="16"/>
      <c r="P1889" s="14"/>
      <c r="Q1889" s="12"/>
      <c r="R1889" s="13"/>
    </row>
    <row r="1890" spans="1:18" ht="15.75" customHeight="1" x14ac:dyDescent="0.35">
      <c r="A1890" s="1"/>
      <c r="B1890" s="6" t="s">
        <v>27</v>
      </c>
      <c r="C1890" s="6">
        <v>1128299</v>
      </c>
      <c r="D1890" s="7">
        <v>44271</v>
      </c>
      <c r="E1890" s="6" t="s">
        <v>28</v>
      </c>
      <c r="F1890" s="6" t="s">
        <v>77</v>
      </c>
      <c r="G1890" s="6" t="s">
        <v>60</v>
      </c>
      <c r="H1890" s="6" t="s">
        <v>17</v>
      </c>
      <c r="I1890" s="8">
        <v>0.45</v>
      </c>
      <c r="J1890" s="9">
        <v>5250</v>
      </c>
      <c r="K1890" s="10">
        <f t="shared" si="14"/>
        <v>2362.5</v>
      </c>
      <c r="L1890" s="10">
        <f t="shared" si="15"/>
        <v>944.99999999999989</v>
      </c>
      <c r="M1890" s="11">
        <v>0.39999999999999997</v>
      </c>
      <c r="O1890" s="16"/>
      <c r="P1890" s="14"/>
      <c r="Q1890" s="12"/>
      <c r="R1890" s="13"/>
    </row>
    <row r="1891" spans="1:18" ht="15.75" customHeight="1" x14ac:dyDescent="0.35">
      <c r="A1891" s="1"/>
      <c r="B1891" s="6" t="s">
        <v>27</v>
      </c>
      <c r="C1891" s="6">
        <v>1128299</v>
      </c>
      <c r="D1891" s="7">
        <v>44271</v>
      </c>
      <c r="E1891" s="6" t="s">
        <v>28</v>
      </c>
      <c r="F1891" s="6" t="s">
        <v>77</v>
      </c>
      <c r="G1891" s="6" t="s">
        <v>60</v>
      </c>
      <c r="H1891" s="6" t="s">
        <v>18</v>
      </c>
      <c r="I1891" s="8">
        <v>0.55000000000000004</v>
      </c>
      <c r="J1891" s="9">
        <v>3750</v>
      </c>
      <c r="K1891" s="10">
        <f t="shared" si="14"/>
        <v>2062.5</v>
      </c>
      <c r="L1891" s="10">
        <f t="shared" si="15"/>
        <v>824.99999999999989</v>
      </c>
      <c r="M1891" s="11">
        <v>0.39999999999999997</v>
      </c>
      <c r="O1891" s="16"/>
      <c r="P1891" s="14"/>
      <c r="Q1891" s="12"/>
      <c r="R1891" s="13"/>
    </row>
    <row r="1892" spans="1:18" ht="15.75" customHeight="1" x14ac:dyDescent="0.35">
      <c r="A1892" s="1"/>
      <c r="B1892" s="6" t="s">
        <v>27</v>
      </c>
      <c r="C1892" s="6">
        <v>1128299</v>
      </c>
      <c r="D1892" s="7">
        <v>44271</v>
      </c>
      <c r="E1892" s="6" t="s">
        <v>28</v>
      </c>
      <c r="F1892" s="6" t="s">
        <v>77</v>
      </c>
      <c r="G1892" s="6" t="s">
        <v>60</v>
      </c>
      <c r="H1892" s="6" t="s">
        <v>19</v>
      </c>
      <c r="I1892" s="8">
        <v>0.6</v>
      </c>
      <c r="J1892" s="9">
        <v>4000</v>
      </c>
      <c r="K1892" s="10">
        <f t="shared" si="14"/>
        <v>2400</v>
      </c>
      <c r="L1892" s="10">
        <f t="shared" si="15"/>
        <v>959.99999999999989</v>
      </c>
      <c r="M1892" s="11">
        <v>0.39999999999999997</v>
      </c>
      <c r="O1892" s="16"/>
      <c r="P1892" s="14"/>
      <c r="Q1892" s="12"/>
      <c r="R1892" s="13"/>
    </row>
    <row r="1893" spans="1:18" ht="15.75" customHeight="1" x14ac:dyDescent="0.35">
      <c r="A1893" s="1"/>
      <c r="B1893" s="6" t="s">
        <v>27</v>
      </c>
      <c r="C1893" s="6">
        <v>1128299</v>
      </c>
      <c r="D1893" s="7">
        <v>44271</v>
      </c>
      <c r="E1893" s="6" t="s">
        <v>28</v>
      </c>
      <c r="F1893" s="6" t="s">
        <v>77</v>
      </c>
      <c r="G1893" s="6" t="s">
        <v>60</v>
      </c>
      <c r="H1893" s="6" t="s">
        <v>20</v>
      </c>
      <c r="I1893" s="8">
        <v>0.55000000000000004</v>
      </c>
      <c r="J1893" s="9">
        <v>3000</v>
      </c>
      <c r="K1893" s="10">
        <f t="shared" si="14"/>
        <v>1650.0000000000002</v>
      </c>
      <c r="L1893" s="10">
        <f t="shared" si="15"/>
        <v>660</v>
      </c>
      <c r="M1893" s="11">
        <v>0.39999999999999997</v>
      </c>
      <c r="O1893" s="16"/>
      <c r="P1893" s="14"/>
      <c r="Q1893" s="12"/>
      <c r="R1893" s="13"/>
    </row>
    <row r="1894" spans="1:18" ht="15.75" customHeight="1" x14ac:dyDescent="0.35">
      <c r="A1894" s="1"/>
      <c r="B1894" s="6" t="s">
        <v>27</v>
      </c>
      <c r="C1894" s="6">
        <v>1128299</v>
      </c>
      <c r="D1894" s="7">
        <v>44271</v>
      </c>
      <c r="E1894" s="6" t="s">
        <v>28</v>
      </c>
      <c r="F1894" s="6" t="s">
        <v>77</v>
      </c>
      <c r="G1894" s="6" t="s">
        <v>60</v>
      </c>
      <c r="H1894" s="6" t="s">
        <v>21</v>
      </c>
      <c r="I1894" s="8">
        <v>0.60000000000000009</v>
      </c>
      <c r="J1894" s="9">
        <v>1500</v>
      </c>
      <c r="K1894" s="10">
        <f t="shared" si="14"/>
        <v>900.00000000000011</v>
      </c>
      <c r="L1894" s="10">
        <f t="shared" si="15"/>
        <v>405.00000000000006</v>
      </c>
      <c r="M1894" s="11">
        <v>0.45</v>
      </c>
      <c r="O1894" s="16"/>
      <c r="P1894" s="14"/>
      <c r="Q1894" s="12"/>
      <c r="R1894" s="13"/>
    </row>
    <row r="1895" spans="1:18" ht="15.75" customHeight="1" x14ac:dyDescent="0.35">
      <c r="A1895" s="1"/>
      <c r="B1895" s="6" t="s">
        <v>27</v>
      </c>
      <c r="C1895" s="6">
        <v>1128299</v>
      </c>
      <c r="D1895" s="7">
        <v>44271</v>
      </c>
      <c r="E1895" s="6" t="s">
        <v>28</v>
      </c>
      <c r="F1895" s="6" t="s">
        <v>77</v>
      </c>
      <c r="G1895" s="6" t="s">
        <v>60</v>
      </c>
      <c r="H1895" s="6" t="s">
        <v>22</v>
      </c>
      <c r="I1895" s="8">
        <v>0.45</v>
      </c>
      <c r="J1895" s="9">
        <v>3500</v>
      </c>
      <c r="K1895" s="10">
        <f t="shared" si="14"/>
        <v>1575</v>
      </c>
      <c r="L1895" s="10">
        <f t="shared" si="15"/>
        <v>551.25</v>
      </c>
      <c r="M1895" s="11">
        <v>0.35</v>
      </c>
      <c r="O1895" s="16"/>
      <c r="P1895" s="14"/>
      <c r="Q1895" s="12"/>
      <c r="R1895" s="13"/>
    </row>
    <row r="1896" spans="1:18" ht="15.75" customHeight="1" x14ac:dyDescent="0.35">
      <c r="A1896" s="1"/>
      <c r="B1896" s="6" t="s">
        <v>27</v>
      </c>
      <c r="C1896" s="6">
        <v>1128299</v>
      </c>
      <c r="D1896" s="7">
        <v>44303</v>
      </c>
      <c r="E1896" s="6" t="s">
        <v>28</v>
      </c>
      <c r="F1896" s="6" t="s">
        <v>77</v>
      </c>
      <c r="G1896" s="6" t="s">
        <v>60</v>
      </c>
      <c r="H1896" s="6" t="s">
        <v>17</v>
      </c>
      <c r="I1896" s="8">
        <v>0.5</v>
      </c>
      <c r="J1896" s="9">
        <v>5250</v>
      </c>
      <c r="K1896" s="10">
        <f t="shared" si="14"/>
        <v>2625</v>
      </c>
      <c r="L1896" s="10">
        <f t="shared" si="15"/>
        <v>1050</v>
      </c>
      <c r="M1896" s="11">
        <v>0.39999999999999997</v>
      </c>
      <c r="O1896" s="16"/>
      <c r="P1896" s="14"/>
      <c r="Q1896" s="12"/>
      <c r="R1896" s="13"/>
    </row>
    <row r="1897" spans="1:18" ht="15.75" customHeight="1" x14ac:dyDescent="0.35">
      <c r="A1897" s="1"/>
      <c r="B1897" s="6" t="s">
        <v>27</v>
      </c>
      <c r="C1897" s="6">
        <v>1128299</v>
      </c>
      <c r="D1897" s="7">
        <v>44303</v>
      </c>
      <c r="E1897" s="6" t="s">
        <v>28</v>
      </c>
      <c r="F1897" s="6" t="s">
        <v>77</v>
      </c>
      <c r="G1897" s="6" t="s">
        <v>60</v>
      </c>
      <c r="H1897" s="6" t="s">
        <v>18</v>
      </c>
      <c r="I1897" s="8">
        <v>0.55000000000000004</v>
      </c>
      <c r="J1897" s="9">
        <v>3250</v>
      </c>
      <c r="K1897" s="10">
        <f t="shared" si="14"/>
        <v>1787.5000000000002</v>
      </c>
      <c r="L1897" s="10">
        <f t="shared" si="15"/>
        <v>715</v>
      </c>
      <c r="M1897" s="11">
        <v>0.39999999999999997</v>
      </c>
      <c r="O1897" s="16"/>
      <c r="P1897" s="14"/>
      <c r="Q1897" s="12"/>
      <c r="R1897" s="13"/>
    </row>
    <row r="1898" spans="1:18" ht="15.75" customHeight="1" x14ac:dyDescent="0.35">
      <c r="A1898" s="1"/>
      <c r="B1898" s="6" t="s">
        <v>27</v>
      </c>
      <c r="C1898" s="6">
        <v>1128299</v>
      </c>
      <c r="D1898" s="7">
        <v>44303</v>
      </c>
      <c r="E1898" s="6" t="s">
        <v>28</v>
      </c>
      <c r="F1898" s="6" t="s">
        <v>77</v>
      </c>
      <c r="G1898" s="6" t="s">
        <v>60</v>
      </c>
      <c r="H1898" s="6" t="s">
        <v>19</v>
      </c>
      <c r="I1898" s="8">
        <v>0.55000000000000004</v>
      </c>
      <c r="J1898" s="9">
        <v>3750</v>
      </c>
      <c r="K1898" s="10">
        <f t="shared" si="14"/>
        <v>2062.5</v>
      </c>
      <c r="L1898" s="10">
        <f t="shared" si="15"/>
        <v>824.99999999999989</v>
      </c>
      <c r="M1898" s="11">
        <v>0.39999999999999997</v>
      </c>
      <c r="O1898" s="16"/>
      <c r="P1898" s="14"/>
      <c r="Q1898" s="12"/>
      <c r="R1898" s="13"/>
    </row>
    <row r="1899" spans="1:18" ht="15.75" customHeight="1" x14ac:dyDescent="0.35">
      <c r="A1899" s="1"/>
      <c r="B1899" s="6" t="s">
        <v>27</v>
      </c>
      <c r="C1899" s="6">
        <v>1128299</v>
      </c>
      <c r="D1899" s="7">
        <v>44303</v>
      </c>
      <c r="E1899" s="6" t="s">
        <v>28</v>
      </c>
      <c r="F1899" s="6" t="s">
        <v>77</v>
      </c>
      <c r="G1899" s="6" t="s">
        <v>60</v>
      </c>
      <c r="H1899" s="6" t="s">
        <v>20</v>
      </c>
      <c r="I1899" s="8">
        <v>0.40000000000000008</v>
      </c>
      <c r="J1899" s="9">
        <v>2750</v>
      </c>
      <c r="K1899" s="10">
        <f t="shared" si="14"/>
        <v>1100.0000000000002</v>
      </c>
      <c r="L1899" s="10">
        <f t="shared" si="15"/>
        <v>440.00000000000006</v>
      </c>
      <c r="M1899" s="11">
        <v>0.39999999999999997</v>
      </c>
      <c r="O1899" s="16"/>
      <c r="P1899" s="14"/>
      <c r="Q1899" s="12"/>
      <c r="R1899" s="13"/>
    </row>
    <row r="1900" spans="1:18" ht="15.75" customHeight="1" x14ac:dyDescent="0.35">
      <c r="A1900" s="1"/>
      <c r="B1900" s="6" t="s">
        <v>27</v>
      </c>
      <c r="C1900" s="6">
        <v>1128299</v>
      </c>
      <c r="D1900" s="7">
        <v>44303</v>
      </c>
      <c r="E1900" s="6" t="s">
        <v>28</v>
      </c>
      <c r="F1900" s="6" t="s">
        <v>77</v>
      </c>
      <c r="G1900" s="6" t="s">
        <v>60</v>
      </c>
      <c r="H1900" s="6" t="s">
        <v>21</v>
      </c>
      <c r="I1900" s="8">
        <v>0.45000000000000012</v>
      </c>
      <c r="J1900" s="9">
        <v>1750</v>
      </c>
      <c r="K1900" s="10">
        <f t="shared" si="14"/>
        <v>787.50000000000023</v>
      </c>
      <c r="L1900" s="10">
        <f t="shared" si="15"/>
        <v>354.37500000000011</v>
      </c>
      <c r="M1900" s="11">
        <v>0.45</v>
      </c>
      <c r="O1900" s="16"/>
      <c r="P1900" s="14"/>
      <c r="Q1900" s="12"/>
      <c r="R1900" s="13"/>
    </row>
    <row r="1901" spans="1:18" ht="15.75" customHeight="1" x14ac:dyDescent="0.35">
      <c r="A1901" s="1"/>
      <c r="B1901" s="6" t="s">
        <v>27</v>
      </c>
      <c r="C1901" s="6">
        <v>1128299</v>
      </c>
      <c r="D1901" s="7">
        <v>44303</v>
      </c>
      <c r="E1901" s="6" t="s">
        <v>28</v>
      </c>
      <c r="F1901" s="6" t="s">
        <v>77</v>
      </c>
      <c r="G1901" s="6" t="s">
        <v>60</v>
      </c>
      <c r="H1901" s="6" t="s">
        <v>22</v>
      </c>
      <c r="I1901" s="8">
        <v>0.60000000000000009</v>
      </c>
      <c r="J1901" s="9">
        <v>3500</v>
      </c>
      <c r="K1901" s="10">
        <f t="shared" si="14"/>
        <v>2100.0000000000005</v>
      </c>
      <c r="L1901" s="10">
        <f t="shared" si="15"/>
        <v>735.00000000000011</v>
      </c>
      <c r="M1901" s="11">
        <v>0.35</v>
      </c>
      <c r="O1901" s="16"/>
      <c r="P1901" s="14"/>
      <c r="Q1901" s="12"/>
      <c r="R1901" s="13"/>
    </row>
    <row r="1902" spans="1:18" ht="15.75" customHeight="1" x14ac:dyDescent="0.35">
      <c r="A1902" s="1"/>
      <c r="B1902" s="6" t="s">
        <v>27</v>
      </c>
      <c r="C1902" s="6">
        <v>1128299</v>
      </c>
      <c r="D1902" s="7">
        <v>44334</v>
      </c>
      <c r="E1902" s="6" t="s">
        <v>28</v>
      </c>
      <c r="F1902" s="6" t="s">
        <v>77</v>
      </c>
      <c r="G1902" s="6" t="s">
        <v>60</v>
      </c>
      <c r="H1902" s="6" t="s">
        <v>17</v>
      </c>
      <c r="I1902" s="8">
        <v>0.45</v>
      </c>
      <c r="J1902" s="9">
        <v>5500</v>
      </c>
      <c r="K1902" s="10">
        <f t="shared" si="14"/>
        <v>2475</v>
      </c>
      <c r="L1902" s="10">
        <f t="shared" si="15"/>
        <v>989.99999999999989</v>
      </c>
      <c r="M1902" s="11">
        <v>0.39999999999999997</v>
      </c>
      <c r="O1902" s="16"/>
      <c r="P1902" s="14"/>
      <c r="Q1902" s="12"/>
      <c r="R1902" s="13"/>
    </row>
    <row r="1903" spans="1:18" ht="15.75" customHeight="1" x14ac:dyDescent="0.35">
      <c r="A1903" s="1"/>
      <c r="B1903" s="6" t="s">
        <v>27</v>
      </c>
      <c r="C1903" s="6">
        <v>1128299</v>
      </c>
      <c r="D1903" s="7">
        <v>44334</v>
      </c>
      <c r="E1903" s="6" t="s">
        <v>28</v>
      </c>
      <c r="F1903" s="6" t="s">
        <v>77</v>
      </c>
      <c r="G1903" s="6" t="s">
        <v>60</v>
      </c>
      <c r="H1903" s="6" t="s">
        <v>18</v>
      </c>
      <c r="I1903" s="8">
        <v>0.5</v>
      </c>
      <c r="J1903" s="9">
        <v>4000</v>
      </c>
      <c r="K1903" s="10">
        <f t="shared" si="14"/>
        <v>2000</v>
      </c>
      <c r="L1903" s="10">
        <f t="shared" si="15"/>
        <v>799.99999999999989</v>
      </c>
      <c r="M1903" s="11">
        <v>0.39999999999999997</v>
      </c>
      <c r="O1903" s="16"/>
      <c r="P1903" s="14"/>
      <c r="Q1903" s="12"/>
      <c r="R1903" s="13"/>
    </row>
    <row r="1904" spans="1:18" ht="15.75" customHeight="1" x14ac:dyDescent="0.35">
      <c r="A1904" s="1"/>
      <c r="B1904" s="6" t="s">
        <v>27</v>
      </c>
      <c r="C1904" s="6">
        <v>1128299</v>
      </c>
      <c r="D1904" s="7">
        <v>44334</v>
      </c>
      <c r="E1904" s="6" t="s">
        <v>28</v>
      </c>
      <c r="F1904" s="6" t="s">
        <v>77</v>
      </c>
      <c r="G1904" s="6" t="s">
        <v>60</v>
      </c>
      <c r="H1904" s="6" t="s">
        <v>19</v>
      </c>
      <c r="I1904" s="8">
        <v>0.5</v>
      </c>
      <c r="J1904" s="9">
        <v>4000</v>
      </c>
      <c r="K1904" s="10">
        <f t="shared" si="14"/>
        <v>2000</v>
      </c>
      <c r="L1904" s="10">
        <f t="shared" si="15"/>
        <v>799.99999999999989</v>
      </c>
      <c r="M1904" s="11">
        <v>0.39999999999999997</v>
      </c>
      <c r="O1904" s="16"/>
      <c r="P1904" s="14"/>
      <c r="Q1904" s="12"/>
      <c r="R1904" s="13"/>
    </row>
    <row r="1905" spans="1:18" ht="15.75" customHeight="1" x14ac:dyDescent="0.35">
      <c r="A1905" s="1"/>
      <c r="B1905" s="6" t="s">
        <v>27</v>
      </c>
      <c r="C1905" s="6">
        <v>1128299</v>
      </c>
      <c r="D1905" s="7">
        <v>44334</v>
      </c>
      <c r="E1905" s="6" t="s">
        <v>28</v>
      </c>
      <c r="F1905" s="6" t="s">
        <v>77</v>
      </c>
      <c r="G1905" s="6" t="s">
        <v>60</v>
      </c>
      <c r="H1905" s="6" t="s">
        <v>20</v>
      </c>
      <c r="I1905" s="8">
        <v>0.45</v>
      </c>
      <c r="J1905" s="9">
        <v>3250</v>
      </c>
      <c r="K1905" s="10">
        <f t="shared" si="14"/>
        <v>1462.5</v>
      </c>
      <c r="L1905" s="10">
        <f t="shared" si="15"/>
        <v>585</v>
      </c>
      <c r="M1905" s="11">
        <v>0.39999999999999997</v>
      </c>
      <c r="O1905" s="16"/>
      <c r="P1905" s="14"/>
      <c r="Q1905" s="12"/>
      <c r="R1905" s="13"/>
    </row>
    <row r="1906" spans="1:18" ht="15.75" customHeight="1" x14ac:dyDescent="0.35">
      <c r="A1906" s="1"/>
      <c r="B1906" s="6" t="s">
        <v>27</v>
      </c>
      <c r="C1906" s="6">
        <v>1128299</v>
      </c>
      <c r="D1906" s="7">
        <v>44334</v>
      </c>
      <c r="E1906" s="6" t="s">
        <v>28</v>
      </c>
      <c r="F1906" s="6" t="s">
        <v>77</v>
      </c>
      <c r="G1906" s="6" t="s">
        <v>60</v>
      </c>
      <c r="H1906" s="6" t="s">
        <v>21</v>
      </c>
      <c r="I1906" s="8">
        <v>0.39999999999999997</v>
      </c>
      <c r="J1906" s="9">
        <v>2250</v>
      </c>
      <c r="K1906" s="10">
        <f t="shared" si="14"/>
        <v>899.99999999999989</v>
      </c>
      <c r="L1906" s="10">
        <f t="shared" si="15"/>
        <v>404.99999999999994</v>
      </c>
      <c r="M1906" s="11">
        <v>0.45</v>
      </c>
      <c r="O1906" s="16"/>
      <c r="P1906" s="14"/>
      <c r="Q1906" s="12"/>
      <c r="R1906" s="13"/>
    </row>
    <row r="1907" spans="1:18" ht="15.75" customHeight="1" x14ac:dyDescent="0.35">
      <c r="A1907" s="1"/>
      <c r="B1907" s="6" t="s">
        <v>27</v>
      </c>
      <c r="C1907" s="6">
        <v>1128299</v>
      </c>
      <c r="D1907" s="7">
        <v>44334</v>
      </c>
      <c r="E1907" s="6" t="s">
        <v>28</v>
      </c>
      <c r="F1907" s="6" t="s">
        <v>77</v>
      </c>
      <c r="G1907" s="6" t="s">
        <v>60</v>
      </c>
      <c r="H1907" s="6" t="s">
        <v>22</v>
      </c>
      <c r="I1907" s="8">
        <v>0.65</v>
      </c>
      <c r="J1907" s="9">
        <v>5750</v>
      </c>
      <c r="K1907" s="10">
        <f t="shared" si="14"/>
        <v>3737.5</v>
      </c>
      <c r="L1907" s="10">
        <f t="shared" si="15"/>
        <v>1308.125</v>
      </c>
      <c r="M1907" s="11">
        <v>0.35</v>
      </c>
      <c r="O1907" s="16"/>
      <c r="P1907" s="14"/>
      <c r="Q1907" s="12"/>
      <c r="R1907" s="13"/>
    </row>
    <row r="1908" spans="1:18" ht="15.75" customHeight="1" x14ac:dyDescent="0.35">
      <c r="A1908" s="1"/>
      <c r="B1908" s="6" t="s">
        <v>27</v>
      </c>
      <c r="C1908" s="6">
        <v>1128299</v>
      </c>
      <c r="D1908" s="7">
        <v>44364</v>
      </c>
      <c r="E1908" s="6" t="s">
        <v>28</v>
      </c>
      <c r="F1908" s="6" t="s">
        <v>77</v>
      </c>
      <c r="G1908" s="6" t="s">
        <v>60</v>
      </c>
      <c r="H1908" s="6" t="s">
        <v>17</v>
      </c>
      <c r="I1908" s="8">
        <v>0.6</v>
      </c>
      <c r="J1908" s="9">
        <v>8250</v>
      </c>
      <c r="K1908" s="10">
        <f t="shared" si="14"/>
        <v>4950</v>
      </c>
      <c r="L1908" s="10">
        <f t="shared" si="15"/>
        <v>1979.9999999999998</v>
      </c>
      <c r="M1908" s="11">
        <v>0.39999999999999997</v>
      </c>
      <c r="O1908" s="16"/>
      <c r="P1908" s="14"/>
      <c r="Q1908" s="12"/>
      <c r="R1908" s="13"/>
    </row>
    <row r="1909" spans="1:18" ht="15.75" customHeight="1" x14ac:dyDescent="0.35">
      <c r="A1909" s="1"/>
      <c r="B1909" s="6" t="s">
        <v>27</v>
      </c>
      <c r="C1909" s="6">
        <v>1128299</v>
      </c>
      <c r="D1909" s="7">
        <v>44364</v>
      </c>
      <c r="E1909" s="6" t="s">
        <v>28</v>
      </c>
      <c r="F1909" s="6" t="s">
        <v>77</v>
      </c>
      <c r="G1909" s="6" t="s">
        <v>60</v>
      </c>
      <c r="H1909" s="6" t="s">
        <v>18</v>
      </c>
      <c r="I1909" s="8">
        <v>0.7</v>
      </c>
      <c r="J1909" s="9">
        <v>7000</v>
      </c>
      <c r="K1909" s="10">
        <f t="shared" si="14"/>
        <v>4900</v>
      </c>
      <c r="L1909" s="10">
        <f t="shared" si="15"/>
        <v>1959.9999999999998</v>
      </c>
      <c r="M1909" s="11">
        <v>0.39999999999999997</v>
      </c>
      <c r="O1909" s="16"/>
      <c r="P1909" s="14"/>
      <c r="Q1909" s="12"/>
      <c r="R1909" s="13"/>
    </row>
    <row r="1910" spans="1:18" ht="15.75" customHeight="1" x14ac:dyDescent="0.35">
      <c r="A1910" s="1"/>
      <c r="B1910" s="6" t="s">
        <v>27</v>
      </c>
      <c r="C1910" s="6">
        <v>1128299</v>
      </c>
      <c r="D1910" s="7">
        <v>44364</v>
      </c>
      <c r="E1910" s="6" t="s">
        <v>28</v>
      </c>
      <c r="F1910" s="6" t="s">
        <v>77</v>
      </c>
      <c r="G1910" s="6" t="s">
        <v>60</v>
      </c>
      <c r="H1910" s="6" t="s">
        <v>19</v>
      </c>
      <c r="I1910" s="8">
        <v>0.85</v>
      </c>
      <c r="J1910" s="9">
        <v>7000</v>
      </c>
      <c r="K1910" s="10">
        <f t="shared" si="14"/>
        <v>5950</v>
      </c>
      <c r="L1910" s="10">
        <f t="shared" si="15"/>
        <v>2380</v>
      </c>
      <c r="M1910" s="11">
        <v>0.39999999999999997</v>
      </c>
      <c r="O1910" s="16"/>
      <c r="P1910" s="14"/>
      <c r="Q1910" s="12"/>
      <c r="R1910" s="13"/>
    </row>
    <row r="1911" spans="1:18" ht="15.75" customHeight="1" x14ac:dyDescent="0.35">
      <c r="A1911" s="1"/>
      <c r="B1911" s="6" t="s">
        <v>27</v>
      </c>
      <c r="C1911" s="6">
        <v>1128299</v>
      </c>
      <c r="D1911" s="7">
        <v>44364</v>
      </c>
      <c r="E1911" s="6" t="s">
        <v>28</v>
      </c>
      <c r="F1911" s="6" t="s">
        <v>77</v>
      </c>
      <c r="G1911" s="6" t="s">
        <v>60</v>
      </c>
      <c r="H1911" s="6" t="s">
        <v>20</v>
      </c>
      <c r="I1911" s="8">
        <v>0.85</v>
      </c>
      <c r="J1911" s="9">
        <v>5750</v>
      </c>
      <c r="K1911" s="10">
        <f t="shared" si="14"/>
        <v>4887.5</v>
      </c>
      <c r="L1911" s="10">
        <f t="shared" si="15"/>
        <v>1954.9999999999998</v>
      </c>
      <c r="M1911" s="11">
        <v>0.39999999999999997</v>
      </c>
      <c r="O1911" s="16"/>
      <c r="P1911" s="14"/>
      <c r="Q1911" s="12"/>
      <c r="R1911" s="13"/>
    </row>
    <row r="1912" spans="1:18" ht="15.75" customHeight="1" x14ac:dyDescent="0.35">
      <c r="A1912" s="1"/>
      <c r="B1912" s="6" t="s">
        <v>27</v>
      </c>
      <c r="C1912" s="6">
        <v>1128299</v>
      </c>
      <c r="D1912" s="7">
        <v>44364</v>
      </c>
      <c r="E1912" s="6" t="s">
        <v>28</v>
      </c>
      <c r="F1912" s="6" t="s">
        <v>77</v>
      </c>
      <c r="G1912" s="6" t="s">
        <v>60</v>
      </c>
      <c r="H1912" s="6" t="s">
        <v>21</v>
      </c>
      <c r="I1912" s="8">
        <v>0.95000000000000007</v>
      </c>
      <c r="J1912" s="9">
        <v>4500</v>
      </c>
      <c r="K1912" s="10">
        <f t="shared" si="14"/>
        <v>4275</v>
      </c>
      <c r="L1912" s="10">
        <f t="shared" si="15"/>
        <v>1923.75</v>
      </c>
      <c r="M1912" s="11">
        <v>0.45</v>
      </c>
      <c r="O1912" s="16"/>
      <c r="P1912" s="14"/>
      <c r="Q1912" s="12"/>
      <c r="R1912" s="13"/>
    </row>
    <row r="1913" spans="1:18" ht="15.75" customHeight="1" x14ac:dyDescent="0.35">
      <c r="A1913" s="1"/>
      <c r="B1913" s="6" t="s">
        <v>27</v>
      </c>
      <c r="C1913" s="6">
        <v>1128299</v>
      </c>
      <c r="D1913" s="7">
        <v>44364</v>
      </c>
      <c r="E1913" s="6" t="s">
        <v>28</v>
      </c>
      <c r="F1913" s="6" t="s">
        <v>77</v>
      </c>
      <c r="G1913" s="6" t="s">
        <v>60</v>
      </c>
      <c r="H1913" s="6" t="s">
        <v>22</v>
      </c>
      <c r="I1913" s="8">
        <v>1.1000000000000001</v>
      </c>
      <c r="J1913" s="9">
        <v>7500</v>
      </c>
      <c r="K1913" s="10">
        <f t="shared" si="14"/>
        <v>8250</v>
      </c>
      <c r="L1913" s="10">
        <f t="shared" si="15"/>
        <v>2887.5</v>
      </c>
      <c r="M1913" s="11">
        <v>0.35</v>
      </c>
      <c r="O1913" s="16"/>
      <c r="P1913" s="14"/>
      <c r="Q1913" s="12"/>
      <c r="R1913" s="13"/>
    </row>
    <row r="1914" spans="1:18" ht="15.75" customHeight="1" x14ac:dyDescent="0.35">
      <c r="A1914" s="1"/>
      <c r="B1914" s="6" t="s">
        <v>27</v>
      </c>
      <c r="C1914" s="6">
        <v>1128299</v>
      </c>
      <c r="D1914" s="7">
        <v>44393</v>
      </c>
      <c r="E1914" s="6" t="s">
        <v>28</v>
      </c>
      <c r="F1914" s="6" t="s">
        <v>77</v>
      </c>
      <c r="G1914" s="6" t="s">
        <v>60</v>
      </c>
      <c r="H1914" s="6" t="s">
        <v>17</v>
      </c>
      <c r="I1914" s="8">
        <v>0.9</v>
      </c>
      <c r="J1914" s="9">
        <v>9000</v>
      </c>
      <c r="K1914" s="10">
        <f t="shared" si="14"/>
        <v>8100</v>
      </c>
      <c r="L1914" s="10">
        <f t="shared" si="15"/>
        <v>3239.9999999999995</v>
      </c>
      <c r="M1914" s="11">
        <v>0.39999999999999997</v>
      </c>
      <c r="O1914" s="16"/>
      <c r="P1914" s="14"/>
      <c r="Q1914" s="12"/>
      <c r="R1914" s="13"/>
    </row>
    <row r="1915" spans="1:18" ht="15.75" customHeight="1" x14ac:dyDescent="0.35">
      <c r="A1915" s="1"/>
      <c r="B1915" s="6" t="s">
        <v>27</v>
      </c>
      <c r="C1915" s="6">
        <v>1128299</v>
      </c>
      <c r="D1915" s="7">
        <v>44393</v>
      </c>
      <c r="E1915" s="6" t="s">
        <v>28</v>
      </c>
      <c r="F1915" s="6" t="s">
        <v>77</v>
      </c>
      <c r="G1915" s="6" t="s">
        <v>60</v>
      </c>
      <c r="H1915" s="6" t="s">
        <v>18</v>
      </c>
      <c r="I1915" s="8">
        <v>0.95000000000000007</v>
      </c>
      <c r="J1915" s="9">
        <v>7500</v>
      </c>
      <c r="K1915" s="10">
        <f t="shared" si="14"/>
        <v>7125.0000000000009</v>
      </c>
      <c r="L1915" s="10">
        <f t="shared" si="15"/>
        <v>2850</v>
      </c>
      <c r="M1915" s="11">
        <v>0.39999999999999997</v>
      </c>
      <c r="O1915" s="16"/>
      <c r="P1915" s="14"/>
      <c r="Q1915" s="12"/>
      <c r="R1915" s="13"/>
    </row>
    <row r="1916" spans="1:18" ht="15.75" customHeight="1" x14ac:dyDescent="0.35">
      <c r="A1916" s="1"/>
      <c r="B1916" s="6" t="s">
        <v>27</v>
      </c>
      <c r="C1916" s="6">
        <v>1128299</v>
      </c>
      <c r="D1916" s="7">
        <v>44393</v>
      </c>
      <c r="E1916" s="6" t="s">
        <v>28</v>
      </c>
      <c r="F1916" s="6" t="s">
        <v>77</v>
      </c>
      <c r="G1916" s="6" t="s">
        <v>60</v>
      </c>
      <c r="H1916" s="6" t="s">
        <v>19</v>
      </c>
      <c r="I1916" s="8">
        <v>0.95000000000000007</v>
      </c>
      <c r="J1916" s="9">
        <v>7000</v>
      </c>
      <c r="K1916" s="10">
        <f t="shared" si="14"/>
        <v>6650.0000000000009</v>
      </c>
      <c r="L1916" s="10">
        <f t="shared" si="15"/>
        <v>2660</v>
      </c>
      <c r="M1916" s="11">
        <v>0.39999999999999997</v>
      </c>
      <c r="O1916" s="16"/>
      <c r="P1916" s="14"/>
      <c r="Q1916" s="12"/>
      <c r="R1916" s="13"/>
    </row>
    <row r="1917" spans="1:18" ht="15.75" customHeight="1" x14ac:dyDescent="0.35">
      <c r="A1917" s="1"/>
      <c r="B1917" s="6" t="s">
        <v>27</v>
      </c>
      <c r="C1917" s="6">
        <v>1128299</v>
      </c>
      <c r="D1917" s="7">
        <v>44393</v>
      </c>
      <c r="E1917" s="6" t="s">
        <v>28</v>
      </c>
      <c r="F1917" s="6" t="s">
        <v>77</v>
      </c>
      <c r="G1917" s="6" t="s">
        <v>60</v>
      </c>
      <c r="H1917" s="6" t="s">
        <v>20</v>
      </c>
      <c r="I1917" s="8">
        <v>0.9</v>
      </c>
      <c r="J1917" s="9">
        <v>6000</v>
      </c>
      <c r="K1917" s="10">
        <f t="shared" si="14"/>
        <v>5400</v>
      </c>
      <c r="L1917" s="10">
        <f t="shared" si="15"/>
        <v>2160</v>
      </c>
      <c r="M1917" s="11">
        <v>0.39999999999999997</v>
      </c>
      <c r="O1917" s="16"/>
      <c r="P1917" s="14"/>
      <c r="Q1917" s="12"/>
      <c r="R1917" s="13"/>
    </row>
    <row r="1918" spans="1:18" ht="15.75" customHeight="1" x14ac:dyDescent="0.35">
      <c r="A1918" s="1"/>
      <c r="B1918" s="6" t="s">
        <v>27</v>
      </c>
      <c r="C1918" s="6">
        <v>1128299</v>
      </c>
      <c r="D1918" s="7">
        <v>44393</v>
      </c>
      <c r="E1918" s="6" t="s">
        <v>28</v>
      </c>
      <c r="F1918" s="6" t="s">
        <v>77</v>
      </c>
      <c r="G1918" s="6" t="s">
        <v>60</v>
      </c>
      <c r="H1918" s="6" t="s">
        <v>21</v>
      </c>
      <c r="I1918" s="8">
        <v>0.95000000000000007</v>
      </c>
      <c r="J1918" s="9">
        <v>6500</v>
      </c>
      <c r="K1918" s="10">
        <f t="shared" si="14"/>
        <v>6175</v>
      </c>
      <c r="L1918" s="10">
        <f t="shared" si="15"/>
        <v>2778.75</v>
      </c>
      <c r="M1918" s="11">
        <v>0.45</v>
      </c>
      <c r="O1918" s="16"/>
      <c r="P1918" s="14"/>
      <c r="Q1918" s="12"/>
      <c r="R1918" s="13"/>
    </row>
    <row r="1919" spans="1:18" ht="15.75" customHeight="1" x14ac:dyDescent="0.35">
      <c r="A1919" s="1"/>
      <c r="B1919" s="6" t="s">
        <v>27</v>
      </c>
      <c r="C1919" s="6">
        <v>1128299</v>
      </c>
      <c r="D1919" s="7">
        <v>44393</v>
      </c>
      <c r="E1919" s="6" t="s">
        <v>28</v>
      </c>
      <c r="F1919" s="6" t="s">
        <v>77</v>
      </c>
      <c r="G1919" s="6" t="s">
        <v>60</v>
      </c>
      <c r="H1919" s="6" t="s">
        <v>22</v>
      </c>
      <c r="I1919" s="8">
        <v>1.1000000000000001</v>
      </c>
      <c r="J1919" s="9">
        <v>6500</v>
      </c>
      <c r="K1919" s="10">
        <f t="shared" si="14"/>
        <v>7150.0000000000009</v>
      </c>
      <c r="L1919" s="10">
        <f t="shared" si="15"/>
        <v>2502.5</v>
      </c>
      <c r="M1919" s="11">
        <v>0.35</v>
      </c>
      <c r="O1919" s="16"/>
      <c r="P1919" s="14"/>
      <c r="Q1919" s="12"/>
      <c r="R1919" s="13"/>
    </row>
    <row r="1920" spans="1:18" ht="15.75" customHeight="1" x14ac:dyDescent="0.35">
      <c r="A1920" s="1"/>
      <c r="B1920" s="6" t="s">
        <v>27</v>
      </c>
      <c r="C1920" s="6">
        <v>1128299</v>
      </c>
      <c r="D1920" s="7">
        <v>44425</v>
      </c>
      <c r="E1920" s="6" t="s">
        <v>28</v>
      </c>
      <c r="F1920" s="6" t="s">
        <v>77</v>
      </c>
      <c r="G1920" s="6" t="s">
        <v>60</v>
      </c>
      <c r="H1920" s="6" t="s">
        <v>17</v>
      </c>
      <c r="I1920" s="8">
        <v>0.95000000000000007</v>
      </c>
      <c r="J1920" s="9">
        <v>8500</v>
      </c>
      <c r="K1920" s="10">
        <f t="shared" si="14"/>
        <v>8075.0000000000009</v>
      </c>
      <c r="L1920" s="10">
        <f t="shared" si="15"/>
        <v>3230</v>
      </c>
      <c r="M1920" s="11">
        <v>0.39999999999999997</v>
      </c>
      <c r="O1920" s="16"/>
      <c r="P1920" s="14"/>
      <c r="Q1920" s="12"/>
      <c r="R1920" s="13"/>
    </row>
    <row r="1921" spans="1:18" ht="15.75" customHeight="1" x14ac:dyDescent="0.35">
      <c r="A1921" s="1"/>
      <c r="B1921" s="6" t="s">
        <v>27</v>
      </c>
      <c r="C1921" s="6">
        <v>1128299</v>
      </c>
      <c r="D1921" s="7">
        <v>44425</v>
      </c>
      <c r="E1921" s="6" t="s">
        <v>28</v>
      </c>
      <c r="F1921" s="6" t="s">
        <v>77</v>
      </c>
      <c r="G1921" s="6" t="s">
        <v>60</v>
      </c>
      <c r="H1921" s="6" t="s">
        <v>18</v>
      </c>
      <c r="I1921" s="8">
        <v>0.85000000000000009</v>
      </c>
      <c r="J1921" s="9">
        <v>8250</v>
      </c>
      <c r="K1921" s="10">
        <f t="shared" si="14"/>
        <v>7012.5000000000009</v>
      </c>
      <c r="L1921" s="10">
        <f t="shared" si="15"/>
        <v>2805</v>
      </c>
      <c r="M1921" s="11">
        <v>0.39999999999999997</v>
      </c>
      <c r="O1921" s="16"/>
      <c r="P1921" s="14"/>
      <c r="Q1921" s="12"/>
      <c r="R1921" s="13"/>
    </row>
    <row r="1922" spans="1:18" ht="15.75" customHeight="1" x14ac:dyDescent="0.35">
      <c r="A1922" s="1"/>
      <c r="B1922" s="6" t="s">
        <v>27</v>
      </c>
      <c r="C1922" s="6">
        <v>1128299</v>
      </c>
      <c r="D1922" s="7">
        <v>44425</v>
      </c>
      <c r="E1922" s="6" t="s">
        <v>28</v>
      </c>
      <c r="F1922" s="6" t="s">
        <v>77</v>
      </c>
      <c r="G1922" s="6" t="s">
        <v>60</v>
      </c>
      <c r="H1922" s="6" t="s">
        <v>19</v>
      </c>
      <c r="I1922" s="8">
        <v>0.75000000000000011</v>
      </c>
      <c r="J1922" s="9">
        <v>7000</v>
      </c>
      <c r="K1922" s="10">
        <f t="shared" si="14"/>
        <v>5250.0000000000009</v>
      </c>
      <c r="L1922" s="10">
        <f t="shared" si="15"/>
        <v>2100</v>
      </c>
      <c r="M1922" s="11">
        <v>0.39999999999999997</v>
      </c>
      <c r="O1922" s="16"/>
      <c r="P1922" s="14"/>
      <c r="Q1922" s="12"/>
      <c r="R1922" s="13"/>
    </row>
    <row r="1923" spans="1:18" ht="15.75" customHeight="1" x14ac:dyDescent="0.35">
      <c r="A1923" s="1"/>
      <c r="B1923" s="6" t="s">
        <v>27</v>
      </c>
      <c r="C1923" s="6">
        <v>1128299</v>
      </c>
      <c r="D1923" s="7">
        <v>44425</v>
      </c>
      <c r="E1923" s="6" t="s">
        <v>28</v>
      </c>
      <c r="F1923" s="6" t="s">
        <v>77</v>
      </c>
      <c r="G1923" s="6" t="s">
        <v>60</v>
      </c>
      <c r="H1923" s="6" t="s">
        <v>20</v>
      </c>
      <c r="I1923" s="8">
        <v>0.75000000000000011</v>
      </c>
      <c r="J1923" s="9">
        <v>4750</v>
      </c>
      <c r="K1923" s="10">
        <f t="shared" si="14"/>
        <v>3562.5000000000005</v>
      </c>
      <c r="L1923" s="10">
        <f t="shared" si="15"/>
        <v>1425</v>
      </c>
      <c r="M1923" s="11">
        <v>0.39999999999999997</v>
      </c>
      <c r="O1923" s="16"/>
      <c r="P1923" s="14"/>
      <c r="Q1923" s="12"/>
      <c r="R1923" s="13"/>
    </row>
    <row r="1924" spans="1:18" ht="15.75" customHeight="1" x14ac:dyDescent="0.35">
      <c r="A1924" s="1"/>
      <c r="B1924" s="6" t="s">
        <v>27</v>
      </c>
      <c r="C1924" s="6">
        <v>1128299</v>
      </c>
      <c r="D1924" s="7">
        <v>44425</v>
      </c>
      <c r="E1924" s="6" t="s">
        <v>28</v>
      </c>
      <c r="F1924" s="6" t="s">
        <v>77</v>
      </c>
      <c r="G1924" s="6" t="s">
        <v>60</v>
      </c>
      <c r="H1924" s="6" t="s">
        <v>21</v>
      </c>
      <c r="I1924" s="8">
        <v>0.64999999999999991</v>
      </c>
      <c r="J1924" s="9">
        <v>4750</v>
      </c>
      <c r="K1924" s="10">
        <f t="shared" si="14"/>
        <v>3087.4999999999995</v>
      </c>
      <c r="L1924" s="10">
        <f t="shared" si="15"/>
        <v>1389.3749999999998</v>
      </c>
      <c r="M1924" s="11">
        <v>0.45</v>
      </c>
      <c r="O1924" s="16"/>
      <c r="P1924" s="14"/>
      <c r="Q1924" s="12"/>
      <c r="R1924" s="13"/>
    </row>
    <row r="1925" spans="1:18" ht="15.75" customHeight="1" x14ac:dyDescent="0.35">
      <c r="A1925" s="1"/>
      <c r="B1925" s="6" t="s">
        <v>27</v>
      </c>
      <c r="C1925" s="6">
        <v>1128299</v>
      </c>
      <c r="D1925" s="7">
        <v>44425</v>
      </c>
      <c r="E1925" s="6" t="s">
        <v>28</v>
      </c>
      <c r="F1925" s="6" t="s">
        <v>77</v>
      </c>
      <c r="G1925" s="6" t="s">
        <v>60</v>
      </c>
      <c r="H1925" s="6" t="s">
        <v>22</v>
      </c>
      <c r="I1925" s="8">
        <v>0.7</v>
      </c>
      <c r="J1925" s="9">
        <v>3000</v>
      </c>
      <c r="K1925" s="10">
        <f t="shared" si="14"/>
        <v>2100</v>
      </c>
      <c r="L1925" s="10">
        <f t="shared" si="15"/>
        <v>735</v>
      </c>
      <c r="M1925" s="11">
        <v>0.35</v>
      </c>
      <c r="O1925" s="16"/>
      <c r="P1925" s="14"/>
      <c r="Q1925" s="12"/>
      <c r="R1925" s="13"/>
    </row>
    <row r="1926" spans="1:18" ht="15.75" customHeight="1" x14ac:dyDescent="0.35">
      <c r="A1926" s="1"/>
      <c r="B1926" s="6" t="s">
        <v>27</v>
      </c>
      <c r="C1926" s="6">
        <v>1128299</v>
      </c>
      <c r="D1926" s="7">
        <v>44457</v>
      </c>
      <c r="E1926" s="6" t="s">
        <v>28</v>
      </c>
      <c r="F1926" s="6" t="s">
        <v>77</v>
      </c>
      <c r="G1926" s="6" t="s">
        <v>60</v>
      </c>
      <c r="H1926" s="6" t="s">
        <v>17</v>
      </c>
      <c r="I1926" s="8">
        <v>0.45000000000000012</v>
      </c>
      <c r="J1926" s="9">
        <v>5000</v>
      </c>
      <c r="K1926" s="10">
        <f t="shared" si="14"/>
        <v>2250.0000000000005</v>
      </c>
      <c r="L1926" s="10">
        <f t="shared" si="15"/>
        <v>900.00000000000011</v>
      </c>
      <c r="M1926" s="11">
        <v>0.39999999999999997</v>
      </c>
      <c r="O1926" s="16"/>
      <c r="P1926" s="14"/>
      <c r="Q1926" s="12"/>
      <c r="R1926" s="13"/>
    </row>
    <row r="1927" spans="1:18" ht="15.75" customHeight="1" x14ac:dyDescent="0.35">
      <c r="A1927" s="1"/>
      <c r="B1927" s="6" t="s">
        <v>27</v>
      </c>
      <c r="C1927" s="6">
        <v>1128299</v>
      </c>
      <c r="D1927" s="7">
        <v>44457</v>
      </c>
      <c r="E1927" s="6" t="s">
        <v>28</v>
      </c>
      <c r="F1927" s="6" t="s">
        <v>77</v>
      </c>
      <c r="G1927" s="6" t="s">
        <v>60</v>
      </c>
      <c r="H1927" s="6" t="s">
        <v>18</v>
      </c>
      <c r="I1927" s="8">
        <v>0.50000000000000011</v>
      </c>
      <c r="J1927" s="9">
        <v>5000</v>
      </c>
      <c r="K1927" s="10">
        <f t="shared" si="14"/>
        <v>2500.0000000000005</v>
      </c>
      <c r="L1927" s="10">
        <f t="shared" si="15"/>
        <v>1000.0000000000001</v>
      </c>
      <c r="M1927" s="11">
        <v>0.39999999999999997</v>
      </c>
      <c r="O1927" s="16"/>
      <c r="P1927" s="14"/>
      <c r="Q1927" s="12"/>
      <c r="R1927" s="13"/>
    </row>
    <row r="1928" spans="1:18" ht="15.75" customHeight="1" x14ac:dyDescent="0.35">
      <c r="A1928" s="1"/>
      <c r="B1928" s="6" t="s">
        <v>27</v>
      </c>
      <c r="C1928" s="6">
        <v>1128299</v>
      </c>
      <c r="D1928" s="7">
        <v>44457</v>
      </c>
      <c r="E1928" s="6" t="s">
        <v>28</v>
      </c>
      <c r="F1928" s="6" t="s">
        <v>77</v>
      </c>
      <c r="G1928" s="6" t="s">
        <v>60</v>
      </c>
      <c r="H1928" s="6" t="s">
        <v>19</v>
      </c>
      <c r="I1928" s="8">
        <v>0.45000000000000012</v>
      </c>
      <c r="J1928" s="9">
        <v>3000</v>
      </c>
      <c r="K1928" s="10">
        <f t="shared" si="14"/>
        <v>1350.0000000000005</v>
      </c>
      <c r="L1928" s="10">
        <f t="shared" si="15"/>
        <v>540.00000000000011</v>
      </c>
      <c r="M1928" s="11">
        <v>0.39999999999999997</v>
      </c>
      <c r="O1928" s="16"/>
      <c r="P1928" s="14"/>
      <c r="Q1928" s="12"/>
      <c r="R1928" s="13"/>
    </row>
    <row r="1929" spans="1:18" ht="15.75" customHeight="1" x14ac:dyDescent="0.35">
      <c r="A1929" s="1"/>
      <c r="B1929" s="6" t="s">
        <v>27</v>
      </c>
      <c r="C1929" s="6">
        <v>1128299</v>
      </c>
      <c r="D1929" s="7">
        <v>44457</v>
      </c>
      <c r="E1929" s="6" t="s">
        <v>28</v>
      </c>
      <c r="F1929" s="6" t="s">
        <v>77</v>
      </c>
      <c r="G1929" s="6" t="s">
        <v>60</v>
      </c>
      <c r="H1929" s="6" t="s">
        <v>20</v>
      </c>
      <c r="I1929" s="8">
        <v>0.45000000000000012</v>
      </c>
      <c r="J1929" s="9">
        <v>2500</v>
      </c>
      <c r="K1929" s="10">
        <f t="shared" si="14"/>
        <v>1125.0000000000002</v>
      </c>
      <c r="L1929" s="10">
        <f t="shared" si="15"/>
        <v>450.00000000000006</v>
      </c>
      <c r="M1929" s="11">
        <v>0.39999999999999997</v>
      </c>
      <c r="O1929" s="16"/>
      <c r="P1929" s="14"/>
      <c r="Q1929" s="12"/>
      <c r="R1929" s="13"/>
    </row>
    <row r="1930" spans="1:18" ht="15.75" customHeight="1" x14ac:dyDescent="0.35">
      <c r="A1930" s="1"/>
      <c r="B1930" s="6" t="s">
        <v>27</v>
      </c>
      <c r="C1930" s="6">
        <v>1128299</v>
      </c>
      <c r="D1930" s="7">
        <v>44457</v>
      </c>
      <c r="E1930" s="6" t="s">
        <v>28</v>
      </c>
      <c r="F1930" s="6" t="s">
        <v>77</v>
      </c>
      <c r="G1930" s="6" t="s">
        <v>60</v>
      </c>
      <c r="H1930" s="6" t="s">
        <v>21</v>
      </c>
      <c r="I1930" s="8">
        <v>0.55000000000000004</v>
      </c>
      <c r="J1930" s="9">
        <v>2750</v>
      </c>
      <c r="K1930" s="10">
        <f t="shared" si="14"/>
        <v>1512.5000000000002</v>
      </c>
      <c r="L1930" s="10">
        <f t="shared" si="15"/>
        <v>680.62500000000011</v>
      </c>
      <c r="M1930" s="11">
        <v>0.45</v>
      </c>
      <c r="O1930" s="16"/>
      <c r="P1930" s="14"/>
      <c r="Q1930" s="12"/>
      <c r="R1930" s="13"/>
    </row>
    <row r="1931" spans="1:18" ht="15.75" customHeight="1" x14ac:dyDescent="0.35">
      <c r="A1931" s="1"/>
      <c r="B1931" s="6" t="s">
        <v>27</v>
      </c>
      <c r="C1931" s="6">
        <v>1128299</v>
      </c>
      <c r="D1931" s="7">
        <v>44457</v>
      </c>
      <c r="E1931" s="6" t="s">
        <v>28</v>
      </c>
      <c r="F1931" s="6" t="s">
        <v>77</v>
      </c>
      <c r="G1931" s="6" t="s">
        <v>60</v>
      </c>
      <c r="H1931" s="6" t="s">
        <v>22</v>
      </c>
      <c r="I1931" s="8">
        <v>0.39999999999999997</v>
      </c>
      <c r="J1931" s="9">
        <v>3000</v>
      </c>
      <c r="K1931" s="10">
        <f t="shared" si="14"/>
        <v>1200</v>
      </c>
      <c r="L1931" s="10">
        <f t="shared" si="15"/>
        <v>420</v>
      </c>
      <c r="M1931" s="11">
        <v>0.35</v>
      </c>
      <c r="O1931" s="16"/>
      <c r="P1931" s="14"/>
      <c r="Q1931" s="12"/>
      <c r="R1931" s="13"/>
    </row>
    <row r="1932" spans="1:18" ht="15.75" customHeight="1" x14ac:dyDescent="0.35">
      <c r="A1932" s="1"/>
      <c r="B1932" s="6" t="s">
        <v>27</v>
      </c>
      <c r="C1932" s="6">
        <v>1128299</v>
      </c>
      <c r="D1932" s="7">
        <v>44486</v>
      </c>
      <c r="E1932" s="6" t="s">
        <v>28</v>
      </c>
      <c r="F1932" s="6" t="s">
        <v>77</v>
      </c>
      <c r="G1932" s="6" t="s">
        <v>60</v>
      </c>
      <c r="H1932" s="6" t="s">
        <v>17</v>
      </c>
      <c r="I1932" s="8">
        <v>0.35000000000000003</v>
      </c>
      <c r="J1932" s="9">
        <v>4000</v>
      </c>
      <c r="K1932" s="10">
        <f t="shared" si="14"/>
        <v>1400.0000000000002</v>
      </c>
      <c r="L1932" s="10">
        <f t="shared" si="15"/>
        <v>560</v>
      </c>
      <c r="M1932" s="11">
        <v>0.39999999999999997</v>
      </c>
      <c r="O1932" s="16"/>
      <c r="P1932" s="14"/>
      <c r="Q1932" s="12"/>
      <c r="R1932" s="13"/>
    </row>
    <row r="1933" spans="1:18" ht="15.75" customHeight="1" x14ac:dyDescent="0.35">
      <c r="A1933" s="1"/>
      <c r="B1933" s="6" t="s">
        <v>27</v>
      </c>
      <c r="C1933" s="6">
        <v>1128299</v>
      </c>
      <c r="D1933" s="7">
        <v>44486</v>
      </c>
      <c r="E1933" s="6" t="s">
        <v>28</v>
      </c>
      <c r="F1933" s="6" t="s">
        <v>77</v>
      </c>
      <c r="G1933" s="6" t="s">
        <v>60</v>
      </c>
      <c r="H1933" s="6" t="s">
        <v>18</v>
      </c>
      <c r="I1933" s="8">
        <v>0.50000000000000011</v>
      </c>
      <c r="J1933" s="9">
        <v>5750</v>
      </c>
      <c r="K1933" s="10">
        <f t="shared" si="14"/>
        <v>2875.0000000000005</v>
      </c>
      <c r="L1933" s="10">
        <f t="shared" si="15"/>
        <v>1150</v>
      </c>
      <c r="M1933" s="11">
        <v>0.39999999999999997</v>
      </c>
      <c r="O1933" s="16"/>
      <c r="P1933" s="14"/>
      <c r="Q1933" s="12"/>
      <c r="R1933" s="13"/>
    </row>
    <row r="1934" spans="1:18" ht="15.75" customHeight="1" x14ac:dyDescent="0.35">
      <c r="A1934" s="1"/>
      <c r="B1934" s="6" t="s">
        <v>27</v>
      </c>
      <c r="C1934" s="6">
        <v>1128299</v>
      </c>
      <c r="D1934" s="7">
        <v>44486</v>
      </c>
      <c r="E1934" s="6" t="s">
        <v>28</v>
      </c>
      <c r="F1934" s="6" t="s">
        <v>77</v>
      </c>
      <c r="G1934" s="6" t="s">
        <v>60</v>
      </c>
      <c r="H1934" s="6" t="s">
        <v>19</v>
      </c>
      <c r="I1934" s="8">
        <v>0.45000000000000012</v>
      </c>
      <c r="J1934" s="9">
        <v>4000</v>
      </c>
      <c r="K1934" s="10">
        <f t="shared" si="14"/>
        <v>1800.0000000000005</v>
      </c>
      <c r="L1934" s="10">
        <f t="shared" si="15"/>
        <v>720.00000000000011</v>
      </c>
      <c r="M1934" s="11">
        <v>0.39999999999999997</v>
      </c>
      <c r="O1934" s="16"/>
      <c r="P1934" s="14"/>
      <c r="Q1934" s="12"/>
      <c r="R1934" s="13"/>
    </row>
    <row r="1935" spans="1:18" ht="15.75" customHeight="1" x14ac:dyDescent="0.35">
      <c r="A1935" s="1"/>
      <c r="B1935" s="6" t="s">
        <v>27</v>
      </c>
      <c r="C1935" s="6">
        <v>1128299</v>
      </c>
      <c r="D1935" s="7">
        <v>44486</v>
      </c>
      <c r="E1935" s="6" t="s">
        <v>28</v>
      </c>
      <c r="F1935" s="6" t="s">
        <v>77</v>
      </c>
      <c r="G1935" s="6" t="s">
        <v>60</v>
      </c>
      <c r="H1935" s="6" t="s">
        <v>20</v>
      </c>
      <c r="I1935" s="8">
        <v>0.40000000000000008</v>
      </c>
      <c r="J1935" s="9">
        <v>3750</v>
      </c>
      <c r="K1935" s="10">
        <f t="shared" si="14"/>
        <v>1500.0000000000002</v>
      </c>
      <c r="L1935" s="10">
        <f t="shared" si="15"/>
        <v>600</v>
      </c>
      <c r="M1935" s="11">
        <v>0.39999999999999997</v>
      </c>
      <c r="O1935" s="16"/>
      <c r="P1935" s="14"/>
      <c r="Q1935" s="12"/>
      <c r="R1935" s="13"/>
    </row>
    <row r="1936" spans="1:18" ht="15.75" customHeight="1" x14ac:dyDescent="0.35">
      <c r="A1936" s="1"/>
      <c r="B1936" s="6" t="s">
        <v>27</v>
      </c>
      <c r="C1936" s="6">
        <v>1128299</v>
      </c>
      <c r="D1936" s="7">
        <v>44486</v>
      </c>
      <c r="E1936" s="6" t="s">
        <v>28</v>
      </c>
      <c r="F1936" s="6" t="s">
        <v>77</v>
      </c>
      <c r="G1936" s="6" t="s">
        <v>60</v>
      </c>
      <c r="H1936" s="6" t="s">
        <v>21</v>
      </c>
      <c r="I1936" s="8">
        <v>0.5</v>
      </c>
      <c r="J1936" s="9">
        <v>3500</v>
      </c>
      <c r="K1936" s="10">
        <f t="shared" si="14"/>
        <v>1750</v>
      </c>
      <c r="L1936" s="10">
        <f t="shared" si="15"/>
        <v>787.5</v>
      </c>
      <c r="M1936" s="11">
        <v>0.45</v>
      </c>
      <c r="O1936" s="16"/>
      <c r="P1936" s="14"/>
      <c r="Q1936" s="12"/>
      <c r="R1936" s="13"/>
    </row>
    <row r="1937" spans="1:18" ht="15.75" customHeight="1" x14ac:dyDescent="0.35">
      <c r="A1937" s="1"/>
      <c r="B1937" s="6" t="s">
        <v>27</v>
      </c>
      <c r="C1937" s="6">
        <v>1128299</v>
      </c>
      <c r="D1937" s="7">
        <v>44486</v>
      </c>
      <c r="E1937" s="6" t="s">
        <v>28</v>
      </c>
      <c r="F1937" s="6" t="s">
        <v>77</v>
      </c>
      <c r="G1937" s="6" t="s">
        <v>60</v>
      </c>
      <c r="H1937" s="6" t="s">
        <v>22</v>
      </c>
      <c r="I1937" s="8">
        <v>0.55000000000000004</v>
      </c>
      <c r="J1937" s="9">
        <v>4000</v>
      </c>
      <c r="K1937" s="10">
        <f t="shared" si="14"/>
        <v>2200</v>
      </c>
      <c r="L1937" s="10">
        <f t="shared" si="15"/>
        <v>770</v>
      </c>
      <c r="M1937" s="11">
        <v>0.35</v>
      </c>
      <c r="O1937" s="16"/>
      <c r="P1937" s="14"/>
      <c r="Q1937" s="12"/>
      <c r="R1937" s="13"/>
    </row>
    <row r="1938" spans="1:18" ht="15.75" customHeight="1" x14ac:dyDescent="0.35">
      <c r="A1938" s="1"/>
      <c r="B1938" s="6" t="s">
        <v>27</v>
      </c>
      <c r="C1938" s="6">
        <v>1128299</v>
      </c>
      <c r="D1938" s="7">
        <v>44517</v>
      </c>
      <c r="E1938" s="6" t="s">
        <v>28</v>
      </c>
      <c r="F1938" s="6" t="s">
        <v>77</v>
      </c>
      <c r="G1938" s="6" t="s">
        <v>60</v>
      </c>
      <c r="H1938" s="6" t="s">
        <v>17</v>
      </c>
      <c r="I1938" s="8">
        <v>0.40000000000000008</v>
      </c>
      <c r="J1938" s="9">
        <v>6250</v>
      </c>
      <c r="K1938" s="10">
        <f t="shared" si="14"/>
        <v>2500.0000000000005</v>
      </c>
      <c r="L1938" s="10">
        <f t="shared" si="15"/>
        <v>1000.0000000000001</v>
      </c>
      <c r="M1938" s="11">
        <v>0.39999999999999997</v>
      </c>
      <c r="O1938" s="16"/>
      <c r="P1938" s="14"/>
      <c r="Q1938" s="12"/>
      <c r="R1938" s="13"/>
    </row>
    <row r="1939" spans="1:18" ht="15.75" customHeight="1" x14ac:dyDescent="0.35">
      <c r="A1939" s="1"/>
      <c r="B1939" s="6" t="s">
        <v>27</v>
      </c>
      <c r="C1939" s="6">
        <v>1128299</v>
      </c>
      <c r="D1939" s="7">
        <v>44517</v>
      </c>
      <c r="E1939" s="6" t="s">
        <v>28</v>
      </c>
      <c r="F1939" s="6" t="s">
        <v>77</v>
      </c>
      <c r="G1939" s="6" t="s">
        <v>60</v>
      </c>
      <c r="H1939" s="6" t="s">
        <v>18</v>
      </c>
      <c r="I1939" s="8">
        <v>0.45000000000000012</v>
      </c>
      <c r="J1939" s="9">
        <v>7000</v>
      </c>
      <c r="K1939" s="10">
        <f t="shared" si="14"/>
        <v>3150.0000000000009</v>
      </c>
      <c r="L1939" s="10">
        <f t="shared" si="15"/>
        <v>1260.0000000000002</v>
      </c>
      <c r="M1939" s="11">
        <v>0.39999999999999997</v>
      </c>
      <c r="O1939" s="16"/>
      <c r="P1939" s="14"/>
      <c r="Q1939" s="12"/>
      <c r="R1939" s="13"/>
    </row>
    <row r="1940" spans="1:18" ht="15.75" customHeight="1" x14ac:dyDescent="0.35">
      <c r="A1940" s="1"/>
      <c r="B1940" s="6" t="s">
        <v>27</v>
      </c>
      <c r="C1940" s="6">
        <v>1128299</v>
      </c>
      <c r="D1940" s="7">
        <v>44517</v>
      </c>
      <c r="E1940" s="6" t="s">
        <v>28</v>
      </c>
      <c r="F1940" s="6" t="s">
        <v>77</v>
      </c>
      <c r="G1940" s="6" t="s">
        <v>60</v>
      </c>
      <c r="H1940" s="6" t="s">
        <v>19</v>
      </c>
      <c r="I1940" s="8">
        <v>0.40000000000000008</v>
      </c>
      <c r="J1940" s="9">
        <v>5250</v>
      </c>
      <c r="K1940" s="10">
        <f t="shared" si="14"/>
        <v>2100.0000000000005</v>
      </c>
      <c r="L1940" s="10">
        <f t="shared" si="15"/>
        <v>840.00000000000011</v>
      </c>
      <c r="M1940" s="11">
        <v>0.39999999999999997</v>
      </c>
      <c r="O1940" s="16"/>
      <c r="P1940" s="14"/>
      <c r="Q1940" s="12"/>
      <c r="R1940" s="13"/>
    </row>
    <row r="1941" spans="1:18" ht="15.75" customHeight="1" x14ac:dyDescent="0.35">
      <c r="A1941" s="1"/>
      <c r="B1941" s="6" t="s">
        <v>27</v>
      </c>
      <c r="C1941" s="6">
        <v>1128299</v>
      </c>
      <c r="D1941" s="7">
        <v>44517</v>
      </c>
      <c r="E1941" s="6" t="s">
        <v>28</v>
      </c>
      <c r="F1941" s="6" t="s">
        <v>77</v>
      </c>
      <c r="G1941" s="6" t="s">
        <v>60</v>
      </c>
      <c r="H1941" s="6" t="s">
        <v>20</v>
      </c>
      <c r="I1941" s="8">
        <v>0.50000000000000011</v>
      </c>
      <c r="J1941" s="9">
        <v>5000</v>
      </c>
      <c r="K1941" s="10">
        <f t="shared" si="14"/>
        <v>2500.0000000000005</v>
      </c>
      <c r="L1941" s="10">
        <f t="shared" si="15"/>
        <v>1000.0000000000001</v>
      </c>
      <c r="M1941" s="11">
        <v>0.39999999999999997</v>
      </c>
      <c r="O1941" s="16"/>
      <c r="P1941" s="14"/>
      <c r="Q1941" s="12"/>
      <c r="R1941" s="13"/>
    </row>
    <row r="1942" spans="1:18" ht="15.75" customHeight="1" x14ac:dyDescent="0.35">
      <c r="A1942" s="1"/>
      <c r="B1942" s="6" t="s">
        <v>27</v>
      </c>
      <c r="C1942" s="6">
        <v>1128299</v>
      </c>
      <c r="D1942" s="7">
        <v>44517</v>
      </c>
      <c r="E1942" s="6" t="s">
        <v>28</v>
      </c>
      <c r="F1942" s="6" t="s">
        <v>77</v>
      </c>
      <c r="G1942" s="6" t="s">
        <v>60</v>
      </c>
      <c r="H1942" s="6" t="s">
        <v>21</v>
      </c>
      <c r="I1942" s="8">
        <v>0.70000000000000007</v>
      </c>
      <c r="J1942" s="9">
        <v>4750</v>
      </c>
      <c r="K1942" s="10">
        <f t="shared" si="14"/>
        <v>3325.0000000000005</v>
      </c>
      <c r="L1942" s="10">
        <f t="shared" si="15"/>
        <v>1496.2500000000002</v>
      </c>
      <c r="M1942" s="11">
        <v>0.45</v>
      </c>
      <c r="O1942" s="16"/>
      <c r="P1942" s="14"/>
      <c r="Q1942" s="12"/>
      <c r="R1942" s="13"/>
    </row>
    <row r="1943" spans="1:18" ht="15.75" customHeight="1" x14ac:dyDescent="0.35">
      <c r="A1943" s="1"/>
      <c r="B1943" s="6" t="s">
        <v>27</v>
      </c>
      <c r="C1943" s="6">
        <v>1128299</v>
      </c>
      <c r="D1943" s="7">
        <v>44517</v>
      </c>
      <c r="E1943" s="6" t="s">
        <v>28</v>
      </c>
      <c r="F1943" s="6" t="s">
        <v>77</v>
      </c>
      <c r="G1943" s="6" t="s">
        <v>60</v>
      </c>
      <c r="H1943" s="6" t="s">
        <v>22</v>
      </c>
      <c r="I1943" s="8">
        <v>0.8500000000000002</v>
      </c>
      <c r="J1943" s="9">
        <v>6000</v>
      </c>
      <c r="K1943" s="10">
        <f t="shared" si="14"/>
        <v>5100.0000000000009</v>
      </c>
      <c r="L1943" s="10">
        <f t="shared" si="15"/>
        <v>1785.0000000000002</v>
      </c>
      <c r="M1943" s="11">
        <v>0.35</v>
      </c>
      <c r="O1943" s="16"/>
      <c r="P1943" s="14"/>
      <c r="Q1943" s="12"/>
      <c r="R1943" s="13"/>
    </row>
    <row r="1944" spans="1:18" ht="15.75" customHeight="1" x14ac:dyDescent="0.35">
      <c r="A1944" s="1"/>
      <c r="B1944" s="6" t="s">
        <v>27</v>
      </c>
      <c r="C1944" s="6">
        <v>1128299</v>
      </c>
      <c r="D1944" s="7">
        <v>44546</v>
      </c>
      <c r="E1944" s="6" t="s">
        <v>28</v>
      </c>
      <c r="F1944" s="6" t="s">
        <v>77</v>
      </c>
      <c r="G1944" s="6" t="s">
        <v>60</v>
      </c>
      <c r="H1944" s="6" t="s">
        <v>17</v>
      </c>
      <c r="I1944" s="8">
        <v>0.70000000000000018</v>
      </c>
      <c r="J1944" s="9">
        <v>8000</v>
      </c>
      <c r="K1944" s="10">
        <f t="shared" si="14"/>
        <v>5600.0000000000018</v>
      </c>
      <c r="L1944" s="10">
        <f t="shared" si="15"/>
        <v>2240.0000000000005</v>
      </c>
      <c r="M1944" s="11">
        <v>0.39999999999999997</v>
      </c>
      <c r="O1944" s="16"/>
      <c r="P1944" s="14"/>
      <c r="Q1944" s="12"/>
      <c r="R1944" s="13"/>
    </row>
    <row r="1945" spans="1:18" ht="15.75" customHeight="1" x14ac:dyDescent="0.35">
      <c r="A1945" s="1"/>
      <c r="B1945" s="6" t="s">
        <v>27</v>
      </c>
      <c r="C1945" s="6">
        <v>1128299</v>
      </c>
      <c r="D1945" s="7">
        <v>44546</v>
      </c>
      <c r="E1945" s="6" t="s">
        <v>28</v>
      </c>
      <c r="F1945" s="6" t="s">
        <v>77</v>
      </c>
      <c r="G1945" s="6" t="s">
        <v>60</v>
      </c>
      <c r="H1945" s="6" t="s">
        <v>18</v>
      </c>
      <c r="I1945" s="8">
        <v>0.80000000000000027</v>
      </c>
      <c r="J1945" s="9">
        <v>8000</v>
      </c>
      <c r="K1945" s="10">
        <f t="shared" si="14"/>
        <v>6400.0000000000018</v>
      </c>
      <c r="L1945" s="10">
        <f t="shared" si="15"/>
        <v>2560.0000000000005</v>
      </c>
      <c r="M1945" s="11">
        <v>0.39999999999999997</v>
      </c>
      <c r="O1945" s="16"/>
      <c r="P1945" s="14"/>
      <c r="Q1945" s="12"/>
      <c r="R1945" s="13"/>
    </row>
    <row r="1946" spans="1:18" ht="15.75" customHeight="1" x14ac:dyDescent="0.35">
      <c r="A1946" s="1"/>
      <c r="B1946" s="6" t="s">
        <v>27</v>
      </c>
      <c r="C1946" s="6">
        <v>1128299</v>
      </c>
      <c r="D1946" s="7">
        <v>44546</v>
      </c>
      <c r="E1946" s="6" t="s">
        <v>28</v>
      </c>
      <c r="F1946" s="6" t="s">
        <v>77</v>
      </c>
      <c r="G1946" s="6" t="s">
        <v>60</v>
      </c>
      <c r="H1946" s="6" t="s">
        <v>19</v>
      </c>
      <c r="I1946" s="8">
        <v>0.75000000000000022</v>
      </c>
      <c r="J1946" s="9">
        <v>6000</v>
      </c>
      <c r="K1946" s="10">
        <f t="shared" si="14"/>
        <v>4500.0000000000009</v>
      </c>
      <c r="L1946" s="10">
        <f t="shared" si="15"/>
        <v>1800.0000000000002</v>
      </c>
      <c r="M1946" s="11">
        <v>0.39999999999999997</v>
      </c>
      <c r="O1946" s="16"/>
      <c r="P1946" s="14"/>
      <c r="Q1946" s="12"/>
      <c r="R1946" s="13"/>
    </row>
    <row r="1947" spans="1:18" ht="15.75" customHeight="1" x14ac:dyDescent="0.35">
      <c r="A1947" s="1"/>
      <c r="B1947" s="6" t="s">
        <v>27</v>
      </c>
      <c r="C1947" s="6">
        <v>1128299</v>
      </c>
      <c r="D1947" s="7">
        <v>44546</v>
      </c>
      <c r="E1947" s="6" t="s">
        <v>28</v>
      </c>
      <c r="F1947" s="6" t="s">
        <v>77</v>
      </c>
      <c r="G1947" s="6" t="s">
        <v>60</v>
      </c>
      <c r="H1947" s="6" t="s">
        <v>20</v>
      </c>
      <c r="I1947" s="8">
        <v>0.75000000000000022</v>
      </c>
      <c r="J1947" s="9">
        <v>6000</v>
      </c>
      <c r="K1947" s="10">
        <f t="shared" si="14"/>
        <v>4500.0000000000009</v>
      </c>
      <c r="L1947" s="10">
        <f t="shared" si="15"/>
        <v>1800.0000000000002</v>
      </c>
      <c r="M1947" s="11">
        <v>0.39999999999999997</v>
      </c>
      <c r="O1947" s="16"/>
      <c r="P1947" s="14"/>
      <c r="Q1947" s="12"/>
      <c r="R1947" s="13"/>
    </row>
    <row r="1948" spans="1:18" ht="15.75" customHeight="1" x14ac:dyDescent="0.35">
      <c r="A1948" s="1"/>
      <c r="B1948" s="6" t="s">
        <v>27</v>
      </c>
      <c r="C1948" s="6">
        <v>1128299</v>
      </c>
      <c r="D1948" s="7">
        <v>44546</v>
      </c>
      <c r="E1948" s="6" t="s">
        <v>28</v>
      </c>
      <c r="F1948" s="6" t="s">
        <v>77</v>
      </c>
      <c r="G1948" s="6" t="s">
        <v>60</v>
      </c>
      <c r="H1948" s="6" t="s">
        <v>21</v>
      </c>
      <c r="I1948" s="8">
        <v>0.8500000000000002</v>
      </c>
      <c r="J1948" s="9">
        <v>5250</v>
      </c>
      <c r="K1948" s="10">
        <f t="shared" si="14"/>
        <v>4462.5000000000009</v>
      </c>
      <c r="L1948" s="10">
        <f t="shared" si="15"/>
        <v>2008.1250000000005</v>
      </c>
      <c r="M1948" s="11">
        <v>0.45</v>
      </c>
      <c r="O1948" s="16"/>
      <c r="P1948" s="14"/>
      <c r="Q1948" s="12"/>
      <c r="R1948" s="13"/>
    </row>
    <row r="1949" spans="1:18" ht="15.75" customHeight="1" x14ac:dyDescent="0.35">
      <c r="A1949" s="1"/>
      <c r="B1949" s="6" t="s">
        <v>27</v>
      </c>
      <c r="C1949" s="6">
        <v>1128299</v>
      </c>
      <c r="D1949" s="7">
        <v>44546</v>
      </c>
      <c r="E1949" s="6" t="s">
        <v>28</v>
      </c>
      <c r="F1949" s="6" t="s">
        <v>77</v>
      </c>
      <c r="G1949" s="6" t="s">
        <v>60</v>
      </c>
      <c r="H1949" s="6" t="s">
        <v>22</v>
      </c>
      <c r="I1949" s="8">
        <v>0.90000000000000024</v>
      </c>
      <c r="J1949" s="9">
        <v>6250</v>
      </c>
      <c r="K1949" s="10">
        <f t="shared" si="14"/>
        <v>5625.0000000000018</v>
      </c>
      <c r="L1949" s="10">
        <f t="shared" si="15"/>
        <v>1968.7500000000005</v>
      </c>
      <c r="M1949" s="11">
        <v>0.35</v>
      </c>
      <c r="O1949" s="16"/>
      <c r="P1949" s="14"/>
      <c r="Q1949" s="12"/>
      <c r="R1949" s="13"/>
    </row>
    <row r="1950" spans="1:18" ht="15.75" customHeight="1" x14ac:dyDescent="0.35">
      <c r="A1950" s="1" t="s">
        <v>39</v>
      </c>
      <c r="B1950" s="6" t="s">
        <v>23</v>
      </c>
      <c r="C1950" s="6">
        <v>1197831</v>
      </c>
      <c r="D1950" s="7">
        <v>44201</v>
      </c>
      <c r="E1950" s="6" t="s">
        <v>24</v>
      </c>
      <c r="F1950" s="6" t="s">
        <v>78</v>
      </c>
      <c r="G1950" s="6" t="s">
        <v>79</v>
      </c>
      <c r="H1950" s="6" t="s">
        <v>17</v>
      </c>
      <c r="I1950" s="8">
        <v>0.2</v>
      </c>
      <c r="J1950" s="9">
        <v>6750</v>
      </c>
      <c r="K1950" s="10">
        <f t="shared" si="14"/>
        <v>1350</v>
      </c>
      <c r="L1950" s="10">
        <f t="shared" si="15"/>
        <v>405</v>
      </c>
      <c r="M1950" s="11">
        <v>0.3</v>
      </c>
      <c r="O1950" s="16"/>
      <c r="P1950" s="14"/>
      <c r="Q1950" s="12"/>
      <c r="R1950" s="13"/>
    </row>
    <row r="1951" spans="1:18" ht="15.75" customHeight="1" x14ac:dyDescent="0.35">
      <c r="A1951" s="1"/>
      <c r="B1951" s="6" t="s">
        <v>23</v>
      </c>
      <c r="C1951" s="6">
        <v>1197831</v>
      </c>
      <c r="D1951" s="7">
        <v>44201</v>
      </c>
      <c r="E1951" s="6" t="s">
        <v>24</v>
      </c>
      <c r="F1951" s="6" t="s">
        <v>78</v>
      </c>
      <c r="G1951" s="6" t="s">
        <v>79</v>
      </c>
      <c r="H1951" s="6" t="s">
        <v>18</v>
      </c>
      <c r="I1951" s="8">
        <v>0.3</v>
      </c>
      <c r="J1951" s="9">
        <v>6750</v>
      </c>
      <c r="K1951" s="10">
        <f t="shared" si="14"/>
        <v>2025</v>
      </c>
      <c r="L1951" s="10">
        <f t="shared" si="15"/>
        <v>607.5</v>
      </c>
      <c r="M1951" s="11">
        <v>0.3</v>
      </c>
      <c r="O1951" s="16"/>
      <c r="P1951" s="14"/>
      <c r="Q1951" s="12"/>
      <c r="R1951" s="13"/>
    </row>
    <row r="1952" spans="1:18" ht="15.75" customHeight="1" x14ac:dyDescent="0.35">
      <c r="A1952" s="1"/>
      <c r="B1952" s="6" t="s">
        <v>23</v>
      </c>
      <c r="C1952" s="6">
        <v>1197831</v>
      </c>
      <c r="D1952" s="7">
        <v>44201</v>
      </c>
      <c r="E1952" s="6" t="s">
        <v>24</v>
      </c>
      <c r="F1952" s="6" t="s">
        <v>78</v>
      </c>
      <c r="G1952" s="6" t="s">
        <v>79</v>
      </c>
      <c r="H1952" s="6" t="s">
        <v>19</v>
      </c>
      <c r="I1952" s="8">
        <v>0.3</v>
      </c>
      <c r="J1952" s="9">
        <v>4750</v>
      </c>
      <c r="K1952" s="10">
        <f t="shared" si="14"/>
        <v>1425</v>
      </c>
      <c r="L1952" s="10">
        <f t="shared" si="15"/>
        <v>427.5</v>
      </c>
      <c r="M1952" s="11">
        <v>0.3</v>
      </c>
      <c r="O1952" s="16"/>
      <c r="P1952" s="14"/>
      <c r="Q1952" s="12"/>
      <c r="R1952" s="13"/>
    </row>
    <row r="1953" spans="1:18" ht="15.75" customHeight="1" x14ac:dyDescent="0.35">
      <c r="A1953" s="1"/>
      <c r="B1953" s="6" t="s">
        <v>23</v>
      </c>
      <c r="C1953" s="6">
        <v>1197831</v>
      </c>
      <c r="D1953" s="7">
        <v>44201</v>
      </c>
      <c r="E1953" s="6" t="s">
        <v>24</v>
      </c>
      <c r="F1953" s="6" t="s">
        <v>78</v>
      </c>
      <c r="G1953" s="6" t="s">
        <v>79</v>
      </c>
      <c r="H1953" s="6" t="s">
        <v>20</v>
      </c>
      <c r="I1953" s="8">
        <v>0.35</v>
      </c>
      <c r="J1953" s="9">
        <v>4750</v>
      </c>
      <c r="K1953" s="10">
        <f t="shared" si="14"/>
        <v>1662.5</v>
      </c>
      <c r="L1953" s="10">
        <f t="shared" si="15"/>
        <v>665</v>
      </c>
      <c r="M1953" s="11">
        <v>0.4</v>
      </c>
      <c r="O1953" s="16"/>
      <c r="P1953" s="14"/>
      <c r="Q1953" s="12"/>
      <c r="R1953" s="13"/>
    </row>
    <row r="1954" spans="1:18" ht="15.75" customHeight="1" x14ac:dyDescent="0.35">
      <c r="A1954" s="1"/>
      <c r="B1954" s="6" t="s">
        <v>23</v>
      </c>
      <c r="C1954" s="6">
        <v>1197831</v>
      </c>
      <c r="D1954" s="7">
        <v>44201</v>
      </c>
      <c r="E1954" s="6" t="s">
        <v>24</v>
      </c>
      <c r="F1954" s="6" t="s">
        <v>78</v>
      </c>
      <c r="G1954" s="6" t="s">
        <v>79</v>
      </c>
      <c r="H1954" s="6" t="s">
        <v>21</v>
      </c>
      <c r="I1954" s="8">
        <v>0.4</v>
      </c>
      <c r="J1954" s="9">
        <v>3250</v>
      </c>
      <c r="K1954" s="10">
        <f t="shared" si="14"/>
        <v>1300</v>
      </c>
      <c r="L1954" s="10">
        <f t="shared" si="15"/>
        <v>325</v>
      </c>
      <c r="M1954" s="11">
        <v>0.25</v>
      </c>
      <c r="O1954" s="16"/>
      <c r="P1954" s="14"/>
      <c r="Q1954" s="12"/>
      <c r="R1954" s="13"/>
    </row>
    <row r="1955" spans="1:18" ht="15.75" customHeight="1" x14ac:dyDescent="0.35">
      <c r="A1955" s="1"/>
      <c r="B1955" s="6" t="s">
        <v>23</v>
      </c>
      <c r="C1955" s="6">
        <v>1197831</v>
      </c>
      <c r="D1955" s="7">
        <v>44201</v>
      </c>
      <c r="E1955" s="6" t="s">
        <v>24</v>
      </c>
      <c r="F1955" s="6" t="s">
        <v>78</v>
      </c>
      <c r="G1955" s="6" t="s">
        <v>79</v>
      </c>
      <c r="H1955" s="6" t="s">
        <v>22</v>
      </c>
      <c r="I1955" s="8">
        <v>0.35</v>
      </c>
      <c r="J1955" s="9">
        <v>4750</v>
      </c>
      <c r="K1955" s="10">
        <f t="shared" si="14"/>
        <v>1662.5</v>
      </c>
      <c r="L1955" s="10">
        <f t="shared" si="15"/>
        <v>748.125</v>
      </c>
      <c r="M1955" s="11">
        <v>0.45</v>
      </c>
      <c r="O1955" s="16"/>
      <c r="P1955" s="14"/>
      <c r="Q1955" s="12"/>
      <c r="R1955" s="13"/>
    </row>
    <row r="1956" spans="1:18" ht="15.75" customHeight="1" x14ac:dyDescent="0.35">
      <c r="A1956" s="1"/>
      <c r="B1956" s="6" t="s">
        <v>23</v>
      </c>
      <c r="C1956" s="6">
        <v>1197831</v>
      </c>
      <c r="D1956" s="7">
        <v>44231</v>
      </c>
      <c r="E1956" s="6" t="s">
        <v>24</v>
      </c>
      <c r="F1956" s="6" t="s">
        <v>78</v>
      </c>
      <c r="G1956" s="6" t="s">
        <v>79</v>
      </c>
      <c r="H1956" s="6" t="s">
        <v>17</v>
      </c>
      <c r="I1956" s="8">
        <v>0.25</v>
      </c>
      <c r="J1956" s="9">
        <v>6250</v>
      </c>
      <c r="K1956" s="10">
        <f t="shared" si="14"/>
        <v>1562.5</v>
      </c>
      <c r="L1956" s="10">
        <f t="shared" si="15"/>
        <v>468.75</v>
      </c>
      <c r="M1956" s="11">
        <v>0.3</v>
      </c>
      <c r="O1956" s="16"/>
      <c r="P1956" s="14"/>
      <c r="Q1956" s="12"/>
      <c r="R1956" s="13"/>
    </row>
    <row r="1957" spans="1:18" ht="15.75" customHeight="1" x14ac:dyDescent="0.35">
      <c r="A1957" s="1"/>
      <c r="B1957" s="6" t="s">
        <v>23</v>
      </c>
      <c r="C1957" s="6">
        <v>1197831</v>
      </c>
      <c r="D1957" s="7">
        <v>44231</v>
      </c>
      <c r="E1957" s="6" t="s">
        <v>24</v>
      </c>
      <c r="F1957" s="6" t="s">
        <v>78</v>
      </c>
      <c r="G1957" s="6" t="s">
        <v>79</v>
      </c>
      <c r="H1957" s="6" t="s">
        <v>18</v>
      </c>
      <c r="I1957" s="8">
        <v>0.35</v>
      </c>
      <c r="J1957" s="9">
        <v>6000</v>
      </c>
      <c r="K1957" s="10">
        <f t="shared" si="14"/>
        <v>2100</v>
      </c>
      <c r="L1957" s="10">
        <f t="shared" si="15"/>
        <v>630</v>
      </c>
      <c r="M1957" s="11">
        <v>0.3</v>
      </c>
      <c r="O1957" s="16"/>
      <c r="P1957" s="14"/>
      <c r="Q1957" s="12"/>
      <c r="R1957" s="13"/>
    </row>
    <row r="1958" spans="1:18" ht="15.75" customHeight="1" x14ac:dyDescent="0.35">
      <c r="A1958" s="1"/>
      <c r="B1958" s="6" t="s">
        <v>23</v>
      </c>
      <c r="C1958" s="6">
        <v>1197831</v>
      </c>
      <c r="D1958" s="7">
        <v>44231</v>
      </c>
      <c r="E1958" s="6" t="s">
        <v>24</v>
      </c>
      <c r="F1958" s="6" t="s">
        <v>78</v>
      </c>
      <c r="G1958" s="6" t="s">
        <v>79</v>
      </c>
      <c r="H1958" s="6" t="s">
        <v>19</v>
      </c>
      <c r="I1958" s="8">
        <v>0.35</v>
      </c>
      <c r="J1958" s="9">
        <v>4250</v>
      </c>
      <c r="K1958" s="10">
        <f t="shared" si="14"/>
        <v>1487.5</v>
      </c>
      <c r="L1958" s="10">
        <f t="shared" si="15"/>
        <v>446.25</v>
      </c>
      <c r="M1958" s="11">
        <v>0.3</v>
      </c>
      <c r="O1958" s="16"/>
      <c r="P1958" s="14"/>
      <c r="Q1958" s="12"/>
      <c r="R1958" s="13"/>
    </row>
    <row r="1959" spans="1:18" ht="15.75" customHeight="1" x14ac:dyDescent="0.35">
      <c r="A1959" s="1"/>
      <c r="B1959" s="6" t="s">
        <v>23</v>
      </c>
      <c r="C1959" s="6">
        <v>1197831</v>
      </c>
      <c r="D1959" s="7">
        <v>44231</v>
      </c>
      <c r="E1959" s="6" t="s">
        <v>24</v>
      </c>
      <c r="F1959" s="6" t="s">
        <v>78</v>
      </c>
      <c r="G1959" s="6" t="s">
        <v>79</v>
      </c>
      <c r="H1959" s="6" t="s">
        <v>20</v>
      </c>
      <c r="I1959" s="8">
        <v>0.35</v>
      </c>
      <c r="J1959" s="9">
        <v>3750</v>
      </c>
      <c r="K1959" s="10">
        <f t="shared" si="14"/>
        <v>1312.5</v>
      </c>
      <c r="L1959" s="10">
        <f t="shared" si="15"/>
        <v>525</v>
      </c>
      <c r="M1959" s="11">
        <v>0.4</v>
      </c>
      <c r="O1959" s="16"/>
      <c r="P1959" s="14"/>
      <c r="Q1959" s="12"/>
      <c r="R1959" s="13"/>
    </row>
    <row r="1960" spans="1:18" ht="15.75" customHeight="1" x14ac:dyDescent="0.35">
      <c r="A1960" s="1"/>
      <c r="B1960" s="6" t="s">
        <v>23</v>
      </c>
      <c r="C1960" s="6">
        <v>1197831</v>
      </c>
      <c r="D1960" s="7">
        <v>44231</v>
      </c>
      <c r="E1960" s="6" t="s">
        <v>24</v>
      </c>
      <c r="F1960" s="6" t="s">
        <v>78</v>
      </c>
      <c r="G1960" s="6" t="s">
        <v>79</v>
      </c>
      <c r="H1960" s="6" t="s">
        <v>21</v>
      </c>
      <c r="I1960" s="8">
        <v>0.4</v>
      </c>
      <c r="J1960" s="9">
        <v>2500</v>
      </c>
      <c r="K1960" s="10">
        <f t="shared" si="14"/>
        <v>1000</v>
      </c>
      <c r="L1960" s="10">
        <f t="shared" si="15"/>
        <v>250</v>
      </c>
      <c r="M1960" s="11">
        <v>0.25</v>
      </c>
      <c r="O1960" s="16"/>
      <c r="P1960" s="14"/>
      <c r="Q1960" s="12"/>
      <c r="R1960" s="13"/>
    </row>
    <row r="1961" spans="1:18" ht="15.75" customHeight="1" x14ac:dyDescent="0.35">
      <c r="A1961" s="1"/>
      <c r="B1961" s="6" t="s">
        <v>23</v>
      </c>
      <c r="C1961" s="6">
        <v>1197831</v>
      </c>
      <c r="D1961" s="7">
        <v>44231</v>
      </c>
      <c r="E1961" s="6" t="s">
        <v>24</v>
      </c>
      <c r="F1961" s="6" t="s">
        <v>78</v>
      </c>
      <c r="G1961" s="6" t="s">
        <v>79</v>
      </c>
      <c r="H1961" s="6" t="s">
        <v>22</v>
      </c>
      <c r="I1961" s="8">
        <v>0.35</v>
      </c>
      <c r="J1961" s="9">
        <v>4500</v>
      </c>
      <c r="K1961" s="10">
        <f t="shared" si="14"/>
        <v>1575</v>
      </c>
      <c r="L1961" s="10">
        <f t="shared" si="15"/>
        <v>708.75</v>
      </c>
      <c r="M1961" s="11">
        <v>0.45</v>
      </c>
      <c r="O1961" s="16"/>
      <c r="P1961" s="14"/>
      <c r="Q1961" s="12"/>
      <c r="R1961" s="13"/>
    </row>
    <row r="1962" spans="1:18" ht="15.75" customHeight="1" x14ac:dyDescent="0.35">
      <c r="A1962" s="1"/>
      <c r="B1962" s="6" t="s">
        <v>23</v>
      </c>
      <c r="C1962" s="6">
        <v>1197831</v>
      </c>
      <c r="D1962" s="7">
        <v>44261</v>
      </c>
      <c r="E1962" s="6" t="s">
        <v>24</v>
      </c>
      <c r="F1962" s="6" t="s">
        <v>78</v>
      </c>
      <c r="G1962" s="6" t="s">
        <v>79</v>
      </c>
      <c r="H1962" s="6" t="s">
        <v>17</v>
      </c>
      <c r="I1962" s="8">
        <v>0.3</v>
      </c>
      <c r="J1962" s="9">
        <v>6250</v>
      </c>
      <c r="K1962" s="10">
        <f t="shared" si="14"/>
        <v>1875</v>
      </c>
      <c r="L1962" s="10">
        <f t="shared" si="15"/>
        <v>656.25</v>
      </c>
      <c r="M1962" s="11">
        <v>0.35</v>
      </c>
      <c r="O1962" s="16"/>
      <c r="P1962" s="14"/>
      <c r="Q1962" s="12"/>
      <c r="R1962" s="13"/>
    </row>
    <row r="1963" spans="1:18" ht="15.75" customHeight="1" x14ac:dyDescent="0.35">
      <c r="A1963" s="1"/>
      <c r="B1963" s="6" t="s">
        <v>23</v>
      </c>
      <c r="C1963" s="6">
        <v>1197831</v>
      </c>
      <c r="D1963" s="7">
        <v>44261</v>
      </c>
      <c r="E1963" s="6" t="s">
        <v>24</v>
      </c>
      <c r="F1963" s="6" t="s">
        <v>78</v>
      </c>
      <c r="G1963" s="6" t="s">
        <v>79</v>
      </c>
      <c r="H1963" s="6" t="s">
        <v>18</v>
      </c>
      <c r="I1963" s="8">
        <v>0.4</v>
      </c>
      <c r="J1963" s="9">
        <v>6250</v>
      </c>
      <c r="K1963" s="10">
        <f t="shared" si="14"/>
        <v>2500</v>
      </c>
      <c r="L1963" s="10">
        <f t="shared" si="15"/>
        <v>875</v>
      </c>
      <c r="M1963" s="11">
        <v>0.35</v>
      </c>
      <c r="O1963" s="16"/>
      <c r="P1963" s="14"/>
      <c r="Q1963" s="12"/>
      <c r="R1963" s="13"/>
    </row>
    <row r="1964" spans="1:18" ht="15.75" customHeight="1" x14ac:dyDescent="0.35">
      <c r="A1964" s="1"/>
      <c r="B1964" s="6" t="s">
        <v>23</v>
      </c>
      <c r="C1964" s="6">
        <v>1197831</v>
      </c>
      <c r="D1964" s="7">
        <v>44261</v>
      </c>
      <c r="E1964" s="6" t="s">
        <v>24</v>
      </c>
      <c r="F1964" s="6" t="s">
        <v>78</v>
      </c>
      <c r="G1964" s="6" t="s">
        <v>79</v>
      </c>
      <c r="H1964" s="6" t="s">
        <v>19</v>
      </c>
      <c r="I1964" s="8">
        <v>0.3</v>
      </c>
      <c r="J1964" s="9">
        <v>4500</v>
      </c>
      <c r="K1964" s="10">
        <f t="shared" si="14"/>
        <v>1350</v>
      </c>
      <c r="L1964" s="10">
        <f t="shared" si="15"/>
        <v>472.49999999999994</v>
      </c>
      <c r="M1964" s="11">
        <v>0.35</v>
      </c>
      <c r="O1964" s="16"/>
      <c r="P1964" s="14"/>
      <c r="Q1964" s="12"/>
      <c r="R1964" s="13"/>
    </row>
    <row r="1965" spans="1:18" ht="15.75" customHeight="1" x14ac:dyDescent="0.35">
      <c r="A1965" s="1"/>
      <c r="B1965" s="6" t="s">
        <v>23</v>
      </c>
      <c r="C1965" s="6">
        <v>1197831</v>
      </c>
      <c r="D1965" s="7">
        <v>44261</v>
      </c>
      <c r="E1965" s="6" t="s">
        <v>24</v>
      </c>
      <c r="F1965" s="6" t="s">
        <v>78</v>
      </c>
      <c r="G1965" s="6" t="s">
        <v>79</v>
      </c>
      <c r="H1965" s="6" t="s">
        <v>20</v>
      </c>
      <c r="I1965" s="8">
        <v>0.35000000000000003</v>
      </c>
      <c r="J1965" s="9">
        <v>3500</v>
      </c>
      <c r="K1965" s="10">
        <f t="shared" si="14"/>
        <v>1225.0000000000002</v>
      </c>
      <c r="L1965" s="10">
        <f t="shared" si="15"/>
        <v>551.25000000000011</v>
      </c>
      <c r="M1965" s="11">
        <v>0.45</v>
      </c>
      <c r="O1965" s="16"/>
      <c r="P1965" s="14"/>
      <c r="Q1965" s="12"/>
      <c r="R1965" s="13"/>
    </row>
    <row r="1966" spans="1:18" ht="15.75" customHeight="1" x14ac:dyDescent="0.35">
      <c r="A1966" s="1"/>
      <c r="B1966" s="6" t="s">
        <v>23</v>
      </c>
      <c r="C1966" s="6">
        <v>1197831</v>
      </c>
      <c r="D1966" s="7">
        <v>44261</v>
      </c>
      <c r="E1966" s="6" t="s">
        <v>24</v>
      </c>
      <c r="F1966" s="6" t="s">
        <v>78</v>
      </c>
      <c r="G1966" s="6" t="s">
        <v>79</v>
      </c>
      <c r="H1966" s="6" t="s">
        <v>21</v>
      </c>
      <c r="I1966" s="8">
        <v>0.4</v>
      </c>
      <c r="J1966" s="9">
        <v>2500</v>
      </c>
      <c r="K1966" s="10">
        <f t="shared" si="14"/>
        <v>1000</v>
      </c>
      <c r="L1966" s="10">
        <f t="shared" si="15"/>
        <v>300</v>
      </c>
      <c r="M1966" s="11">
        <v>0.3</v>
      </c>
      <c r="O1966" s="16"/>
      <c r="P1966" s="14"/>
      <c r="Q1966" s="12"/>
      <c r="R1966" s="13"/>
    </row>
    <row r="1967" spans="1:18" ht="15.75" customHeight="1" x14ac:dyDescent="0.35">
      <c r="A1967" s="1"/>
      <c r="B1967" s="6" t="s">
        <v>23</v>
      </c>
      <c r="C1967" s="6">
        <v>1197831</v>
      </c>
      <c r="D1967" s="7">
        <v>44261</v>
      </c>
      <c r="E1967" s="6" t="s">
        <v>24</v>
      </c>
      <c r="F1967" s="6" t="s">
        <v>78</v>
      </c>
      <c r="G1967" s="6" t="s">
        <v>79</v>
      </c>
      <c r="H1967" s="6" t="s">
        <v>22</v>
      </c>
      <c r="I1967" s="8">
        <v>0.35000000000000003</v>
      </c>
      <c r="J1967" s="9">
        <v>4000</v>
      </c>
      <c r="K1967" s="10">
        <f t="shared" si="14"/>
        <v>1400.0000000000002</v>
      </c>
      <c r="L1967" s="10">
        <f t="shared" si="15"/>
        <v>700.00000000000011</v>
      </c>
      <c r="M1967" s="11">
        <v>0.5</v>
      </c>
      <c r="O1967" s="16"/>
      <c r="P1967" s="14"/>
      <c r="Q1967" s="12"/>
      <c r="R1967" s="13"/>
    </row>
    <row r="1968" spans="1:18" ht="15.75" customHeight="1" x14ac:dyDescent="0.35">
      <c r="A1968" s="1"/>
      <c r="B1968" s="6" t="s">
        <v>23</v>
      </c>
      <c r="C1968" s="6">
        <v>1197831</v>
      </c>
      <c r="D1968" s="7">
        <v>44291</v>
      </c>
      <c r="E1968" s="6" t="s">
        <v>24</v>
      </c>
      <c r="F1968" s="6" t="s">
        <v>78</v>
      </c>
      <c r="G1968" s="6" t="s">
        <v>79</v>
      </c>
      <c r="H1968" s="6" t="s">
        <v>17</v>
      </c>
      <c r="I1968" s="8">
        <v>0.19999999999999998</v>
      </c>
      <c r="J1968" s="9">
        <v>6500</v>
      </c>
      <c r="K1968" s="10">
        <f t="shared" si="14"/>
        <v>1300</v>
      </c>
      <c r="L1968" s="10">
        <f t="shared" si="15"/>
        <v>454.99999999999994</v>
      </c>
      <c r="M1968" s="11">
        <v>0.35</v>
      </c>
      <c r="O1968" s="16"/>
      <c r="P1968" s="14"/>
      <c r="Q1968" s="12"/>
      <c r="R1968" s="13"/>
    </row>
    <row r="1969" spans="1:18" ht="15.75" customHeight="1" x14ac:dyDescent="0.35">
      <c r="A1969" s="1"/>
      <c r="B1969" s="6" t="s">
        <v>23</v>
      </c>
      <c r="C1969" s="6">
        <v>1197831</v>
      </c>
      <c r="D1969" s="7">
        <v>44291</v>
      </c>
      <c r="E1969" s="6" t="s">
        <v>24</v>
      </c>
      <c r="F1969" s="6" t="s">
        <v>78</v>
      </c>
      <c r="G1969" s="6" t="s">
        <v>79</v>
      </c>
      <c r="H1969" s="6" t="s">
        <v>18</v>
      </c>
      <c r="I1969" s="8">
        <v>0.30000000000000004</v>
      </c>
      <c r="J1969" s="9">
        <v>6500</v>
      </c>
      <c r="K1969" s="10">
        <f t="shared" si="14"/>
        <v>1950.0000000000002</v>
      </c>
      <c r="L1969" s="10">
        <f t="shared" si="15"/>
        <v>682.5</v>
      </c>
      <c r="M1969" s="11">
        <v>0.35</v>
      </c>
      <c r="O1969" s="16"/>
      <c r="P1969" s="14"/>
      <c r="Q1969" s="12"/>
      <c r="R1969" s="13"/>
    </row>
    <row r="1970" spans="1:18" ht="15.75" customHeight="1" x14ac:dyDescent="0.35">
      <c r="A1970" s="1"/>
      <c r="B1970" s="6" t="s">
        <v>23</v>
      </c>
      <c r="C1970" s="6">
        <v>1197831</v>
      </c>
      <c r="D1970" s="7">
        <v>44291</v>
      </c>
      <c r="E1970" s="6" t="s">
        <v>24</v>
      </c>
      <c r="F1970" s="6" t="s">
        <v>78</v>
      </c>
      <c r="G1970" s="6" t="s">
        <v>79</v>
      </c>
      <c r="H1970" s="6" t="s">
        <v>19</v>
      </c>
      <c r="I1970" s="8">
        <v>0.24999999999999997</v>
      </c>
      <c r="J1970" s="9">
        <v>4750</v>
      </c>
      <c r="K1970" s="10">
        <f t="shared" si="14"/>
        <v>1187.4999999999998</v>
      </c>
      <c r="L1970" s="10">
        <f t="shared" si="15"/>
        <v>415.62499999999989</v>
      </c>
      <c r="M1970" s="11">
        <v>0.35</v>
      </c>
      <c r="O1970" s="16"/>
      <c r="P1970" s="14"/>
      <c r="Q1970" s="12"/>
      <c r="R1970" s="13"/>
    </row>
    <row r="1971" spans="1:18" ht="15.75" customHeight="1" x14ac:dyDescent="0.35">
      <c r="A1971" s="1"/>
      <c r="B1971" s="6" t="s">
        <v>23</v>
      </c>
      <c r="C1971" s="6">
        <v>1197831</v>
      </c>
      <c r="D1971" s="7">
        <v>44291</v>
      </c>
      <c r="E1971" s="6" t="s">
        <v>24</v>
      </c>
      <c r="F1971" s="6" t="s">
        <v>78</v>
      </c>
      <c r="G1971" s="6" t="s">
        <v>79</v>
      </c>
      <c r="H1971" s="6" t="s">
        <v>20</v>
      </c>
      <c r="I1971" s="8">
        <v>0.30000000000000004</v>
      </c>
      <c r="J1971" s="9">
        <v>3750</v>
      </c>
      <c r="K1971" s="10">
        <f t="shared" si="14"/>
        <v>1125.0000000000002</v>
      </c>
      <c r="L1971" s="10">
        <f t="shared" si="15"/>
        <v>506.25000000000011</v>
      </c>
      <c r="M1971" s="11">
        <v>0.45</v>
      </c>
      <c r="O1971" s="16"/>
      <c r="P1971" s="14"/>
      <c r="Q1971" s="12"/>
      <c r="R1971" s="13"/>
    </row>
    <row r="1972" spans="1:18" ht="15.75" customHeight="1" x14ac:dyDescent="0.35">
      <c r="A1972" s="1"/>
      <c r="B1972" s="6" t="s">
        <v>23</v>
      </c>
      <c r="C1972" s="6">
        <v>1197831</v>
      </c>
      <c r="D1972" s="7">
        <v>44291</v>
      </c>
      <c r="E1972" s="6" t="s">
        <v>24</v>
      </c>
      <c r="F1972" s="6" t="s">
        <v>78</v>
      </c>
      <c r="G1972" s="6" t="s">
        <v>79</v>
      </c>
      <c r="H1972" s="6" t="s">
        <v>21</v>
      </c>
      <c r="I1972" s="8">
        <v>0.35</v>
      </c>
      <c r="J1972" s="9">
        <v>2750</v>
      </c>
      <c r="K1972" s="10">
        <f t="shared" si="14"/>
        <v>962.49999999999989</v>
      </c>
      <c r="L1972" s="10">
        <f t="shared" si="15"/>
        <v>288.74999999999994</v>
      </c>
      <c r="M1972" s="11">
        <v>0.3</v>
      </c>
      <c r="O1972" s="16"/>
      <c r="P1972" s="14"/>
      <c r="Q1972" s="12"/>
      <c r="R1972" s="13"/>
    </row>
    <row r="1973" spans="1:18" ht="15.75" customHeight="1" x14ac:dyDescent="0.35">
      <c r="A1973" s="1"/>
      <c r="B1973" s="6" t="s">
        <v>23</v>
      </c>
      <c r="C1973" s="6">
        <v>1197831</v>
      </c>
      <c r="D1973" s="7">
        <v>44291</v>
      </c>
      <c r="E1973" s="6" t="s">
        <v>24</v>
      </c>
      <c r="F1973" s="6" t="s">
        <v>78</v>
      </c>
      <c r="G1973" s="6" t="s">
        <v>79</v>
      </c>
      <c r="H1973" s="6" t="s">
        <v>22</v>
      </c>
      <c r="I1973" s="8">
        <v>0.30000000000000004</v>
      </c>
      <c r="J1973" s="9">
        <v>5500</v>
      </c>
      <c r="K1973" s="10">
        <f t="shared" si="14"/>
        <v>1650.0000000000002</v>
      </c>
      <c r="L1973" s="10">
        <f t="shared" si="15"/>
        <v>825.00000000000011</v>
      </c>
      <c r="M1973" s="11">
        <v>0.5</v>
      </c>
      <c r="O1973" s="16"/>
      <c r="P1973" s="14"/>
      <c r="Q1973" s="12"/>
      <c r="R1973" s="13"/>
    </row>
    <row r="1974" spans="1:18" ht="15.75" customHeight="1" x14ac:dyDescent="0.35">
      <c r="A1974" s="1"/>
      <c r="B1974" s="6" t="s">
        <v>23</v>
      </c>
      <c r="C1974" s="6">
        <v>1197831</v>
      </c>
      <c r="D1974" s="7">
        <v>44321</v>
      </c>
      <c r="E1974" s="6" t="s">
        <v>24</v>
      </c>
      <c r="F1974" s="6" t="s">
        <v>78</v>
      </c>
      <c r="G1974" s="6" t="s">
        <v>79</v>
      </c>
      <c r="H1974" s="6" t="s">
        <v>17</v>
      </c>
      <c r="I1974" s="8">
        <v>0.19999999999999998</v>
      </c>
      <c r="J1974" s="9">
        <v>7000</v>
      </c>
      <c r="K1974" s="10">
        <f t="shared" si="14"/>
        <v>1399.9999999999998</v>
      </c>
      <c r="L1974" s="10">
        <f t="shared" si="15"/>
        <v>489.99999999999989</v>
      </c>
      <c r="M1974" s="11">
        <v>0.35</v>
      </c>
      <c r="O1974" s="16"/>
      <c r="P1974" s="14"/>
      <c r="Q1974" s="12"/>
      <c r="R1974" s="13"/>
    </row>
    <row r="1975" spans="1:18" ht="15.75" customHeight="1" x14ac:dyDescent="0.35">
      <c r="A1975" s="1"/>
      <c r="B1975" s="6" t="s">
        <v>23</v>
      </c>
      <c r="C1975" s="6">
        <v>1197831</v>
      </c>
      <c r="D1975" s="7">
        <v>44321</v>
      </c>
      <c r="E1975" s="6" t="s">
        <v>24</v>
      </c>
      <c r="F1975" s="6" t="s">
        <v>78</v>
      </c>
      <c r="G1975" s="6" t="s">
        <v>79</v>
      </c>
      <c r="H1975" s="6" t="s">
        <v>18</v>
      </c>
      <c r="I1975" s="8">
        <v>0.30000000000000004</v>
      </c>
      <c r="J1975" s="9">
        <v>7250</v>
      </c>
      <c r="K1975" s="10">
        <f t="shared" si="14"/>
        <v>2175.0000000000005</v>
      </c>
      <c r="L1975" s="10">
        <f t="shared" si="15"/>
        <v>761.25000000000011</v>
      </c>
      <c r="M1975" s="11">
        <v>0.35</v>
      </c>
      <c r="O1975" s="16"/>
      <c r="P1975" s="14"/>
      <c r="Q1975" s="12"/>
      <c r="R1975" s="13"/>
    </row>
    <row r="1976" spans="1:18" ht="15.75" customHeight="1" x14ac:dyDescent="0.35">
      <c r="A1976" s="1"/>
      <c r="B1976" s="6" t="s">
        <v>23</v>
      </c>
      <c r="C1976" s="6">
        <v>1197831</v>
      </c>
      <c r="D1976" s="7">
        <v>44321</v>
      </c>
      <c r="E1976" s="6" t="s">
        <v>24</v>
      </c>
      <c r="F1976" s="6" t="s">
        <v>78</v>
      </c>
      <c r="G1976" s="6" t="s">
        <v>79</v>
      </c>
      <c r="H1976" s="6" t="s">
        <v>19</v>
      </c>
      <c r="I1976" s="8">
        <v>0.24999999999999997</v>
      </c>
      <c r="J1976" s="9">
        <v>5750</v>
      </c>
      <c r="K1976" s="10">
        <f t="shared" si="14"/>
        <v>1437.4999999999998</v>
      </c>
      <c r="L1976" s="10">
        <f t="shared" si="15"/>
        <v>503.12499999999989</v>
      </c>
      <c r="M1976" s="11">
        <v>0.35</v>
      </c>
      <c r="O1976" s="16"/>
      <c r="P1976" s="14"/>
      <c r="Q1976" s="12"/>
      <c r="R1976" s="13"/>
    </row>
    <row r="1977" spans="1:18" ht="15.75" customHeight="1" x14ac:dyDescent="0.35">
      <c r="A1977" s="1"/>
      <c r="B1977" s="6" t="s">
        <v>23</v>
      </c>
      <c r="C1977" s="6">
        <v>1197831</v>
      </c>
      <c r="D1977" s="7">
        <v>44321</v>
      </c>
      <c r="E1977" s="6" t="s">
        <v>24</v>
      </c>
      <c r="F1977" s="6" t="s">
        <v>78</v>
      </c>
      <c r="G1977" s="6" t="s">
        <v>79</v>
      </c>
      <c r="H1977" s="6" t="s">
        <v>20</v>
      </c>
      <c r="I1977" s="8">
        <v>0.35000000000000003</v>
      </c>
      <c r="J1977" s="9">
        <v>5000</v>
      </c>
      <c r="K1977" s="10">
        <f t="shared" si="14"/>
        <v>1750.0000000000002</v>
      </c>
      <c r="L1977" s="10">
        <f t="shared" si="15"/>
        <v>787.50000000000011</v>
      </c>
      <c r="M1977" s="11">
        <v>0.45</v>
      </c>
      <c r="O1977" s="16"/>
      <c r="P1977" s="14"/>
      <c r="Q1977" s="12"/>
      <c r="R1977" s="13"/>
    </row>
    <row r="1978" spans="1:18" ht="15.75" customHeight="1" x14ac:dyDescent="0.35">
      <c r="A1978" s="1"/>
      <c r="B1978" s="6" t="s">
        <v>23</v>
      </c>
      <c r="C1978" s="6">
        <v>1197831</v>
      </c>
      <c r="D1978" s="7">
        <v>44321</v>
      </c>
      <c r="E1978" s="6" t="s">
        <v>24</v>
      </c>
      <c r="F1978" s="6" t="s">
        <v>78</v>
      </c>
      <c r="G1978" s="6" t="s">
        <v>79</v>
      </c>
      <c r="H1978" s="6" t="s">
        <v>21</v>
      </c>
      <c r="I1978" s="8">
        <v>0.5</v>
      </c>
      <c r="J1978" s="9">
        <v>4000</v>
      </c>
      <c r="K1978" s="10">
        <f t="shared" si="14"/>
        <v>2000</v>
      </c>
      <c r="L1978" s="10">
        <f t="shared" si="15"/>
        <v>600</v>
      </c>
      <c r="M1978" s="11">
        <v>0.3</v>
      </c>
      <c r="O1978" s="16"/>
      <c r="P1978" s="14"/>
      <c r="Q1978" s="12"/>
      <c r="R1978" s="13"/>
    </row>
    <row r="1979" spans="1:18" ht="15.75" customHeight="1" x14ac:dyDescent="0.35">
      <c r="A1979" s="1"/>
      <c r="B1979" s="6" t="s">
        <v>23</v>
      </c>
      <c r="C1979" s="6">
        <v>1197831</v>
      </c>
      <c r="D1979" s="7">
        <v>44321</v>
      </c>
      <c r="E1979" s="6" t="s">
        <v>24</v>
      </c>
      <c r="F1979" s="6" t="s">
        <v>78</v>
      </c>
      <c r="G1979" s="6" t="s">
        <v>79</v>
      </c>
      <c r="H1979" s="6" t="s">
        <v>22</v>
      </c>
      <c r="I1979" s="8">
        <v>0.45</v>
      </c>
      <c r="J1979" s="9">
        <v>7500</v>
      </c>
      <c r="K1979" s="10">
        <f t="shared" si="14"/>
        <v>3375</v>
      </c>
      <c r="L1979" s="10">
        <f t="shared" si="15"/>
        <v>1687.5</v>
      </c>
      <c r="M1979" s="11">
        <v>0.5</v>
      </c>
      <c r="O1979" s="16"/>
      <c r="P1979" s="14"/>
      <c r="Q1979" s="12"/>
      <c r="R1979" s="13"/>
    </row>
    <row r="1980" spans="1:18" ht="15.75" customHeight="1" x14ac:dyDescent="0.35">
      <c r="A1980" s="1"/>
      <c r="B1980" s="6" t="s">
        <v>23</v>
      </c>
      <c r="C1980" s="6">
        <v>1197831</v>
      </c>
      <c r="D1980" s="7">
        <v>44351</v>
      </c>
      <c r="E1980" s="6" t="s">
        <v>24</v>
      </c>
      <c r="F1980" s="6" t="s">
        <v>78</v>
      </c>
      <c r="G1980" s="6" t="s">
        <v>79</v>
      </c>
      <c r="H1980" s="6" t="s">
        <v>17</v>
      </c>
      <c r="I1980" s="8">
        <v>0.45</v>
      </c>
      <c r="J1980" s="9">
        <v>7500</v>
      </c>
      <c r="K1980" s="10">
        <f t="shared" si="14"/>
        <v>3375</v>
      </c>
      <c r="L1980" s="10">
        <f t="shared" si="15"/>
        <v>1181.25</v>
      </c>
      <c r="M1980" s="11">
        <v>0.35</v>
      </c>
      <c r="O1980" s="16"/>
      <c r="P1980" s="14"/>
      <c r="Q1980" s="12"/>
      <c r="R1980" s="13"/>
    </row>
    <row r="1981" spans="1:18" ht="15.75" customHeight="1" x14ac:dyDescent="0.35">
      <c r="A1981" s="1"/>
      <c r="B1981" s="6" t="s">
        <v>23</v>
      </c>
      <c r="C1981" s="6">
        <v>1197831</v>
      </c>
      <c r="D1981" s="7">
        <v>44351</v>
      </c>
      <c r="E1981" s="6" t="s">
        <v>24</v>
      </c>
      <c r="F1981" s="6" t="s">
        <v>78</v>
      </c>
      <c r="G1981" s="6" t="s">
        <v>79</v>
      </c>
      <c r="H1981" s="6" t="s">
        <v>18</v>
      </c>
      <c r="I1981" s="8">
        <v>0.5</v>
      </c>
      <c r="J1981" s="9">
        <v>7500</v>
      </c>
      <c r="K1981" s="10">
        <f t="shared" si="14"/>
        <v>3750</v>
      </c>
      <c r="L1981" s="10">
        <f t="shared" si="15"/>
        <v>1312.5</v>
      </c>
      <c r="M1981" s="11">
        <v>0.35</v>
      </c>
      <c r="O1981" s="16"/>
      <c r="P1981" s="14"/>
      <c r="Q1981" s="12"/>
      <c r="R1981" s="13"/>
    </row>
    <row r="1982" spans="1:18" ht="15.75" customHeight="1" x14ac:dyDescent="0.35">
      <c r="A1982" s="1"/>
      <c r="B1982" s="6" t="s">
        <v>23</v>
      </c>
      <c r="C1982" s="6">
        <v>1197831</v>
      </c>
      <c r="D1982" s="7">
        <v>44351</v>
      </c>
      <c r="E1982" s="6" t="s">
        <v>24</v>
      </c>
      <c r="F1982" s="6" t="s">
        <v>78</v>
      </c>
      <c r="G1982" s="6" t="s">
        <v>79</v>
      </c>
      <c r="H1982" s="6" t="s">
        <v>19</v>
      </c>
      <c r="I1982" s="8">
        <v>0.5</v>
      </c>
      <c r="J1982" s="9">
        <v>6000</v>
      </c>
      <c r="K1982" s="10">
        <f t="shared" si="14"/>
        <v>3000</v>
      </c>
      <c r="L1982" s="10">
        <f t="shared" si="15"/>
        <v>1050</v>
      </c>
      <c r="M1982" s="11">
        <v>0.35</v>
      </c>
      <c r="O1982" s="16"/>
      <c r="P1982" s="14"/>
      <c r="Q1982" s="12"/>
      <c r="R1982" s="13"/>
    </row>
    <row r="1983" spans="1:18" ht="15.75" customHeight="1" x14ac:dyDescent="0.35">
      <c r="A1983" s="1"/>
      <c r="B1983" s="6" t="s">
        <v>23</v>
      </c>
      <c r="C1983" s="6">
        <v>1197831</v>
      </c>
      <c r="D1983" s="7">
        <v>44351</v>
      </c>
      <c r="E1983" s="6" t="s">
        <v>24</v>
      </c>
      <c r="F1983" s="6" t="s">
        <v>78</v>
      </c>
      <c r="G1983" s="6" t="s">
        <v>79</v>
      </c>
      <c r="H1983" s="6" t="s">
        <v>20</v>
      </c>
      <c r="I1983" s="8">
        <v>0.5</v>
      </c>
      <c r="J1983" s="9">
        <v>5500</v>
      </c>
      <c r="K1983" s="10">
        <f t="shared" si="14"/>
        <v>2750</v>
      </c>
      <c r="L1983" s="10">
        <f t="shared" si="15"/>
        <v>1237.5</v>
      </c>
      <c r="M1983" s="11">
        <v>0.45</v>
      </c>
      <c r="O1983" s="16"/>
      <c r="P1983" s="14"/>
      <c r="Q1983" s="12"/>
      <c r="R1983" s="13"/>
    </row>
    <row r="1984" spans="1:18" ht="15.75" customHeight="1" x14ac:dyDescent="0.35">
      <c r="A1984" s="1"/>
      <c r="B1984" s="6" t="s">
        <v>23</v>
      </c>
      <c r="C1984" s="6">
        <v>1197831</v>
      </c>
      <c r="D1984" s="7">
        <v>44351</v>
      </c>
      <c r="E1984" s="6" t="s">
        <v>24</v>
      </c>
      <c r="F1984" s="6" t="s">
        <v>78</v>
      </c>
      <c r="G1984" s="6" t="s">
        <v>79</v>
      </c>
      <c r="H1984" s="6" t="s">
        <v>21</v>
      </c>
      <c r="I1984" s="8">
        <v>0.55000000000000004</v>
      </c>
      <c r="J1984" s="9">
        <v>4500</v>
      </c>
      <c r="K1984" s="10">
        <f t="shared" si="14"/>
        <v>2475</v>
      </c>
      <c r="L1984" s="10">
        <f t="shared" si="15"/>
        <v>742.5</v>
      </c>
      <c r="M1984" s="11">
        <v>0.3</v>
      </c>
      <c r="O1984" s="16"/>
      <c r="P1984" s="14"/>
      <c r="Q1984" s="12"/>
      <c r="R1984" s="13"/>
    </row>
    <row r="1985" spans="1:18" ht="15.75" customHeight="1" x14ac:dyDescent="0.35">
      <c r="A1985" s="1"/>
      <c r="B1985" s="6" t="s">
        <v>23</v>
      </c>
      <c r="C1985" s="6">
        <v>1197831</v>
      </c>
      <c r="D1985" s="7">
        <v>44351</v>
      </c>
      <c r="E1985" s="6" t="s">
        <v>24</v>
      </c>
      <c r="F1985" s="6" t="s">
        <v>78</v>
      </c>
      <c r="G1985" s="6" t="s">
        <v>79</v>
      </c>
      <c r="H1985" s="6" t="s">
        <v>22</v>
      </c>
      <c r="I1985" s="8">
        <v>0.60000000000000009</v>
      </c>
      <c r="J1985" s="9">
        <v>8250</v>
      </c>
      <c r="K1985" s="10">
        <f t="shared" si="14"/>
        <v>4950.0000000000009</v>
      </c>
      <c r="L1985" s="10">
        <f t="shared" si="15"/>
        <v>2475.0000000000005</v>
      </c>
      <c r="M1985" s="11">
        <v>0.5</v>
      </c>
      <c r="O1985" s="16"/>
      <c r="P1985" s="14"/>
      <c r="Q1985" s="12"/>
      <c r="R1985" s="13"/>
    </row>
    <row r="1986" spans="1:18" ht="15.75" customHeight="1" x14ac:dyDescent="0.35">
      <c r="A1986" s="1"/>
      <c r="B1986" s="6" t="s">
        <v>23</v>
      </c>
      <c r="C1986" s="6">
        <v>1197831</v>
      </c>
      <c r="D1986" s="7">
        <v>44383</v>
      </c>
      <c r="E1986" s="6" t="s">
        <v>24</v>
      </c>
      <c r="F1986" s="6" t="s">
        <v>78</v>
      </c>
      <c r="G1986" s="6" t="s">
        <v>79</v>
      </c>
      <c r="H1986" s="6" t="s">
        <v>17</v>
      </c>
      <c r="I1986" s="8">
        <v>0.5</v>
      </c>
      <c r="J1986" s="9">
        <v>7750</v>
      </c>
      <c r="K1986" s="10">
        <f t="shared" si="14"/>
        <v>3875</v>
      </c>
      <c r="L1986" s="10">
        <f t="shared" si="15"/>
        <v>1549.9999999999998</v>
      </c>
      <c r="M1986" s="11">
        <v>0.39999999999999997</v>
      </c>
      <c r="O1986" s="16"/>
      <c r="P1986" s="14"/>
      <c r="Q1986" s="12"/>
      <c r="R1986" s="13"/>
    </row>
    <row r="1987" spans="1:18" ht="15.75" customHeight="1" x14ac:dyDescent="0.35">
      <c r="A1987" s="1"/>
      <c r="B1987" s="6" t="s">
        <v>23</v>
      </c>
      <c r="C1987" s="6">
        <v>1197831</v>
      </c>
      <c r="D1987" s="7">
        <v>44383</v>
      </c>
      <c r="E1987" s="6" t="s">
        <v>24</v>
      </c>
      <c r="F1987" s="6" t="s">
        <v>78</v>
      </c>
      <c r="G1987" s="6" t="s">
        <v>79</v>
      </c>
      <c r="H1987" s="6" t="s">
        <v>18</v>
      </c>
      <c r="I1987" s="8">
        <v>0.55000000000000004</v>
      </c>
      <c r="J1987" s="9">
        <v>7750</v>
      </c>
      <c r="K1987" s="10">
        <f t="shared" si="14"/>
        <v>4262.5</v>
      </c>
      <c r="L1987" s="10">
        <f t="shared" si="15"/>
        <v>1704.9999999999998</v>
      </c>
      <c r="M1987" s="11">
        <v>0.39999999999999997</v>
      </c>
      <c r="O1987" s="16"/>
      <c r="P1987" s="14"/>
      <c r="Q1987" s="12"/>
      <c r="R1987" s="13"/>
    </row>
    <row r="1988" spans="1:18" ht="15.75" customHeight="1" x14ac:dyDescent="0.35">
      <c r="A1988" s="1"/>
      <c r="B1988" s="6" t="s">
        <v>23</v>
      </c>
      <c r="C1988" s="6">
        <v>1197831</v>
      </c>
      <c r="D1988" s="7">
        <v>44383</v>
      </c>
      <c r="E1988" s="6" t="s">
        <v>24</v>
      </c>
      <c r="F1988" s="6" t="s">
        <v>78</v>
      </c>
      <c r="G1988" s="6" t="s">
        <v>79</v>
      </c>
      <c r="H1988" s="6" t="s">
        <v>19</v>
      </c>
      <c r="I1988" s="8">
        <v>0.5</v>
      </c>
      <c r="J1988" s="9">
        <v>9250</v>
      </c>
      <c r="K1988" s="10">
        <f t="shared" si="14"/>
        <v>4625</v>
      </c>
      <c r="L1988" s="10">
        <f t="shared" si="15"/>
        <v>1849.9999999999998</v>
      </c>
      <c r="M1988" s="11">
        <v>0.39999999999999997</v>
      </c>
      <c r="O1988" s="16"/>
      <c r="P1988" s="14"/>
      <c r="Q1988" s="12"/>
      <c r="R1988" s="13"/>
    </row>
    <row r="1989" spans="1:18" ht="15.75" customHeight="1" x14ac:dyDescent="0.35">
      <c r="A1989" s="1"/>
      <c r="B1989" s="6" t="s">
        <v>23</v>
      </c>
      <c r="C1989" s="6">
        <v>1197831</v>
      </c>
      <c r="D1989" s="7">
        <v>44383</v>
      </c>
      <c r="E1989" s="6" t="s">
        <v>24</v>
      </c>
      <c r="F1989" s="6" t="s">
        <v>78</v>
      </c>
      <c r="G1989" s="6" t="s">
        <v>79</v>
      </c>
      <c r="H1989" s="6" t="s">
        <v>20</v>
      </c>
      <c r="I1989" s="8">
        <v>0.5</v>
      </c>
      <c r="J1989" s="9">
        <v>5250</v>
      </c>
      <c r="K1989" s="10">
        <f t="shared" si="14"/>
        <v>2625</v>
      </c>
      <c r="L1989" s="10">
        <f t="shared" si="15"/>
        <v>1312.5</v>
      </c>
      <c r="M1989" s="11">
        <v>0.5</v>
      </c>
      <c r="O1989" s="16"/>
      <c r="P1989" s="14"/>
      <c r="Q1989" s="12"/>
      <c r="R1989" s="13"/>
    </row>
    <row r="1990" spans="1:18" ht="15.75" customHeight="1" x14ac:dyDescent="0.35">
      <c r="A1990" s="1"/>
      <c r="B1990" s="6" t="s">
        <v>23</v>
      </c>
      <c r="C1990" s="6">
        <v>1197831</v>
      </c>
      <c r="D1990" s="7">
        <v>44383</v>
      </c>
      <c r="E1990" s="6" t="s">
        <v>24</v>
      </c>
      <c r="F1990" s="6" t="s">
        <v>78</v>
      </c>
      <c r="G1990" s="6" t="s">
        <v>79</v>
      </c>
      <c r="H1990" s="6" t="s">
        <v>21</v>
      </c>
      <c r="I1990" s="8">
        <v>0.55000000000000004</v>
      </c>
      <c r="J1990" s="9">
        <v>5250</v>
      </c>
      <c r="K1990" s="10">
        <f t="shared" si="14"/>
        <v>2887.5000000000005</v>
      </c>
      <c r="L1990" s="10">
        <f t="shared" si="15"/>
        <v>1010.6250000000001</v>
      </c>
      <c r="M1990" s="11">
        <v>0.35</v>
      </c>
      <c r="O1990" s="16"/>
      <c r="P1990" s="14"/>
      <c r="Q1990" s="12"/>
      <c r="R1990" s="13"/>
    </row>
    <row r="1991" spans="1:18" ht="15.75" customHeight="1" x14ac:dyDescent="0.35">
      <c r="A1991" s="1"/>
      <c r="B1991" s="6" t="s">
        <v>23</v>
      </c>
      <c r="C1991" s="6">
        <v>1197831</v>
      </c>
      <c r="D1991" s="7">
        <v>44383</v>
      </c>
      <c r="E1991" s="6" t="s">
        <v>24</v>
      </c>
      <c r="F1991" s="6" t="s">
        <v>78</v>
      </c>
      <c r="G1991" s="6" t="s">
        <v>79</v>
      </c>
      <c r="H1991" s="6" t="s">
        <v>22</v>
      </c>
      <c r="I1991" s="8">
        <v>0.65</v>
      </c>
      <c r="J1991" s="9">
        <v>8000</v>
      </c>
      <c r="K1991" s="10">
        <f t="shared" si="14"/>
        <v>5200</v>
      </c>
      <c r="L1991" s="10">
        <f t="shared" si="15"/>
        <v>2860.0000000000005</v>
      </c>
      <c r="M1991" s="11">
        <v>0.55000000000000004</v>
      </c>
      <c r="O1991" s="16"/>
      <c r="P1991" s="14"/>
      <c r="Q1991" s="12"/>
      <c r="R1991" s="13"/>
    </row>
    <row r="1992" spans="1:18" ht="15.75" customHeight="1" x14ac:dyDescent="0.35">
      <c r="A1992" s="1"/>
      <c r="B1992" s="6" t="s">
        <v>23</v>
      </c>
      <c r="C1992" s="6">
        <v>1197831</v>
      </c>
      <c r="D1992" s="7">
        <v>44416</v>
      </c>
      <c r="E1992" s="6" t="s">
        <v>24</v>
      </c>
      <c r="F1992" s="6" t="s">
        <v>78</v>
      </c>
      <c r="G1992" s="6" t="s">
        <v>79</v>
      </c>
      <c r="H1992" s="6" t="s">
        <v>17</v>
      </c>
      <c r="I1992" s="8">
        <v>0.5</v>
      </c>
      <c r="J1992" s="9">
        <v>7500</v>
      </c>
      <c r="K1992" s="10">
        <f t="shared" si="14"/>
        <v>3750</v>
      </c>
      <c r="L1992" s="10">
        <f t="shared" si="15"/>
        <v>1499.9999999999998</v>
      </c>
      <c r="M1992" s="11">
        <v>0.39999999999999997</v>
      </c>
      <c r="O1992" s="16"/>
      <c r="P1992" s="14"/>
      <c r="Q1992" s="12"/>
      <c r="R1992" s="13"/>
    </row>
    <row r="1993" spans="1:18" ht="15.75" customHeight="1" x14ac:dyDescent="0.35">
      <c r="A1993" s="1"/>
      <c r="B1993" s="6" t="s">
        <v>23</v>
      </c>
      <c r="C1993" s="6">
        <v>1197831</v>
      </c>
      <c r="D1993" s="7">
        <v>44416</v>
      </c>
      <c r="E1993" s="6" t="s">
        <v>24</v>
      </c>
      <c r="F1993" s="6" t="s">
        <v>78</v>
      </c>
      <c r="G1993" s="6" t="s">
        <v>79</v>
      </c>
      <c r="H1993" s="6" t="s">
        <v>18</v>
      </c>
      <c r="I1993" s="8">
        <v>0.55000000000000004</v>
      </c>
      <c r="J1993" s="9">
        <v>7500</v>
      </c>
      <c r="K1993" s="10">
        <f t="shared" si="14"/>
        <v>4125</v>
      </c>
      <c r="L1993" s="10">
        <f t="shared" si="15"/>
        <v>1649.9999999999998</v>
      </c>
      <c r="M1993" s="11">
        <v>0.39999999999999997</v>
      </c>
      <c r="O1993" s="16"/>
      <c r="P1993" s="14"/>
      <c r="Q1993" s="12"/>
      <c r="R1993" s="13"/>
    </row>
    <row r="1994" spans="1:18" ht="15.75" customHeight="1" x14ac:dyDescent="0.35">
      <c r="A1994" s="1"/>
      <c r="B1994" s="6" t="s">
        <v>23</v>
      </c>
      <c r="C1994" s="6">
        <v>1197831</v>
      </c>
      <c r="D1994" s="7">
        <v>44416</v>
      </c>
      <c r="E1994" s="6" t="s">
        <v>24</v>
      </c>
      <c r="F1994" s="6" t="s">
        <v>78</v>
      </c>
      <c r="G1994" s="6" t="s">
        <v>79</v>
      </c>
      <c r="H1994" s="6" t="s">
        <v>19</v>
      </c>
      <c r="I1994" s="8">
        <v>0.5</v>
      </c>
      <c r="J1994" s="9">
        <v>9250</v>
      </c>
      <c r="K1994" s="10">
        <f t="shared" si="14"/>
        <v>4625</v>
      </c>
      <c r="L1994" s="10">
        <f t="shared" si="15"/>
        <v>1849.9999999999998</v>
      </c>
      <c r="M1994" s="11">
        <v>0.39999999999999997</v>
      </c>
      <c r="O1994" s="16"/>
      <c r="P1994" s="14"/>
      <c r="Q1994" s="12"/>
      <c r="R1994" s="13"/>
    </row>
    <row r="1995" spans="1:18" ht="15.75" customHeight="1" x14ac:dyDescent="0.35">
      <c r="A1995" s="1"/>
      <c r="B1995" s="6" t="s">
        <v>23</v>
      </c>
      <c r="C1995" s="6">
        <v>1197831</v>
      </c>
      <c r="D1995" s="7">
        <v>44416</v>
      </c>
      <c r="E1995" s="6" t="s">
        <v>24</v>
      </c>
      <c r="F1995" s="6" t="s">
        <v>78</v>
      </c>
      <c r="G1995" s="6" t="s">
        <v>79</v>
      </c>
      <c r="H1995" s="6" t="s">
        <v>20</v>
      </c>
      <c r="I1995" s="8">
        <v>0.5</v>
      </c>
      <c r="J1995" s="9">
        <v>4750</v>
      </c>
      <c r="K1995" s="10">
        <f t="shared" si="14"/>
        <v>2375</v>
      </c>
      <c r="L1995" s="10">
        <f t="shared" si="15"/>
        <v>1187.5</v>
      </c>
      <c r="M1995" s="11">
        <v>0.5</v>
      </c>
      <c r="O1995" s="16"/>
      <c r="P1995" s="14"/>
      <c r="Q1995" s="12"/>
      <c r="R1995" s="13"/>
    </row>
    <row r="1996" spans="1:18" ht="15.75" customHeight="1" x14ac:dyDescent="0.35">
      <c r="A1996" s="1"/>
      <c r="B1996" s="6" t="s">
        <v>23</v>
      </c>
      <c r="C1996" s="6">
        <v>1197831</v>
      </c>
      <c r="D1996" s="7">
        <v>44416</v>
      </c>
      <c r="E1996" s="6" t="s">
        <v>24</v>
      </c>
      <c r="F1996" s="6" t="s">
        <v>78</v>
      </c>
      <c r="G1996" s="6" t="s">
        <v>79</v>
      </c>
      <c r="H1996" s="6" t="s">
        <v>21</v>
      </c>
      <c r="I1996" s="8">
        <v>0.55000000000000004</v>
      </c>
      <c r="J1996" s="9">
        <v>4750</v>
      </c>
      <c r="K1996" s="10">
        <f t="shared" si="14"/>
        <v>2612.5</v>
      </c>
      <c r="L1996" s="10">
        <f t="shared" si="15"/>
        <v>914.37499999999989</v>
      </c>
      <c r="M1996" s="11">
        <v>0.35</v>
      </c>
      <c r="O1996" s="16"/>
      <c r="P1996" s="14"/>
      <c r="Q1996" s="12"/>
      <c r="R1996" s="13"/>
    </row>
    <row r="1997" spans="1:18" ht="15.75" customHeight="1" x14ac:dyDescent="0.35">
      <c r="A1997" s="1"/>
      <c r="B1997" s="6" t="s">
        <v>23</v>
      </c>
      <c r="C1997" s="6">
        <v>1197831</v>
      </c>
      <c r="D1997" s="7">
        <v>44416</v>
      </c>
      <c r="E1997" s="6" t="s">
        <v>24</v>
      </c>
      <c r="F1997" s="6" t="s">
        <v>78</v>
      </c>
      <c r="G1997" s="6" t="s">
        <v>79</v>
      </c>
      <c r="H1997" s="6" t="s">
        <v>22</v>
      </c>
      <c r="I1997" s="8">
        <v>0.6</v>
      </c>
      <c r="J1997" s="9">
        <v>7250</v>
      </c>
      <c r="K1997" s="10">
        <f t="shared" si="14"/>
        <v>4350</v>
      </c>
      <c r="L1997" s="10">
        <f t="shared" si="15"/>
        <v>2392.5</v>
      </c>
      <c r="M1997" s="11">
        <v>0.55000000000000004</v>
      </c>
      <c r="O1997" s="16"/>
      <c r="P1997" s="14"/>
      <c r="Q1997" s="12"/>
      <c r="R1997" s="13"/>
    </row>
    <row r="1998" spans="1:18" ht="15.75" customHeight="1" x14ac:dyDescent="0.35">
      <c r="A1998" s="1"/>
      <c r="B1998" s="6" t="s">
        <v>23</v>
      </c>
      <c r="C1998" s="6">
        <v>1197831</v>
      </c>
      <c r="D1998" s="7">
        <v>44444</v>
      </c>
      <c r="E1998" s="6" t="s">
        <v>24</v>
      </c>
      <c r="F1998" s="6" t="s">
        <v>78</v>
      </c>
      <c r="G1998" s="6" t="s">
        <v>79</v>
      </c>
      <c r="H1998" s="6" t="s">
        <v>17</v>
      </c>
      <c r="I1998" s="8">
        <v>0.55000000000000004</v>
      </c>
      <c r="J1998" s="9">
        <v>6750</v>
      </c>
      <c r="K1998" s="10">
        <f t="shared" si="14"/>
        <v>3712.5000000000005</v>
      </c>
      <c r="L1998" s="10">
        <f t="shared" si="15"/>
        <v>1485</v>
      </c>
      <c r="M1998" s="11">
        <v>0.39999999999999997</v>
      </c>
      <c r="O1998" s="16"/>
      <c r="P1998" s="14"/>
      <c r="Q1998" s="12"/>
      <c r="R1998" s="13"/>
    </row>
    <row r="1999" spans="1:18" ht="15.75" customHeight="1" x14ac:dyDescent="0.35">
      <c r="A1999" s="1"/>
      <c r="B1999" s="6" t="s">
        <v>23</v>
      </c>
      <c r="C1999" s="6">
        <v>1197831</v>
      </c>
      <c r="D1999" s="7">
        <v>44444</v>
      </c>
      <c r="E1999" s="6" t="s">
        <v>24</v>
      </c>
      <c r="F1999" s="6" t="s">
        <v>78</v>
      </c>
      <c r="G1999" s="6" t="s">
        <v>79</v>
      </c>
      <c r="H1999" s="6" t="s">
        <v>18</v>
      </c>
      <c r="I1999" s="8">
        <v>0.55000000000000004</v>
      </c>
      <c r="J1999" s="9">
        <v>6250</v>
      </c>
      <c r="K1999" s="10">
        <f t="shared" si="14"/>
        <v>3437.5000000000005</v>
      </c>
      <c r="L1999" s="10">
        <f t="shared" si="15"/>
        <v>1375</v>
      </c>
      <c r="M1999" s="11">
        <v>0.39999999999999997</v>
      </c>
      <c r="O1999" s="16"/>
      <c r="P1999" s="14"/>
      <c r="Q1999" s="12"/>
      <c r="R1999" s="13"/>
    </row>
    <row r="2000" spans="1:18" ht="15.75" customHeight="1" x14ac:dyDescent="0.35">
      <c r="A2000" s="1"/>
      <c r="B2000" s="6" t="s">
        <v>23</v>
      </c>
      <c r="C2000" s="6">
        <v>1197831</v>
      </c>
      <c r="D2000" s="7">
        <v>44444</v>
      </c>
      <c r="E2000" s="6" t="s">
        <v>24</v>
      </c>
      <c r="F2000" s="6" t="s">
        <v>78</v>
      </c>
      <c r="G2000" s="6" t="s">
        <v>79</v>
      </c>
      <c r="H2000" s="6" t="s">
        <v>19</v>
      </c>
      <c r="I2000" s="8">
        <v>0.6</v>
      </c>
      <c r="J2000" s="9">
        <v>6750</v>
      </c>
      <c r="K2000" s="10">
        <f t="shared" si="14"/>
        <v>4050</v>
      </c>
      <c r="L2000" s="10">
        <f t="shared" si="15"/>
        <v>1619.9999999999998</v>
      </c>
      <c r="M2000" s="11">
        <v>0.39999999999999997</v>
      </c>
      <c r="O2000" s="16"/>
      <c r="P2000" s="14"/>
      <c r="Q2000" s="12"/>
      <c r="R2000" s="13"/>
    </row>
    <row r="2001" spans="1:18" ht="15.75" customHeight="1" x14ac:dyDescent="0.35">
      <c r="A2001" s="1"/>
      <c r="B2001" s="6" t="s">
        <v>23</v>
      </c>
      <c r="C2001" s="6">
        <v>1197831</v>
      </c>
      <c r="D2001" s="7">
        <v>44444</v>
      </c>
      <c r="E2001" s="6" t="s">
        <v>24</v>
      </c>
      <c r="F2001" s="6" t="s">
        <v>78</v>
      </c>
      <c r="G2001" s="6" t="s">
        <v>79</v>
      </c>
      <c r="H2001" s="6" t="s">
        <v>20</v>
      </c>
      <c r="I2001" s="8">
        <v>0.6</v>
      </c>
      <c r="J2001" s="9">
        <v>4000</v>
      </c>
      <c r="K2001" s="10">
        <f t="shared" si="14"/>
        <v>2400</v>
      </c>
      <c r="L2001" s="10">
        <f t="shared" si="15"/>
        <v>1200</v>
      </c>
      <c r="M2001" s="11">
        <v>0.5</v>
      </c>
      <c r="O2001" s="16"/>
      <c r="P2001" s="14"/>
      <c r="Q2001" s="12"/>
      <c r="R2001" s="13"/>
    </row>
    <row r="2002" spans="1:18" ht="15.75" customHeight="1" x14ac:dyDescent="0.35">
      <c r="A2002" s="1"/>
      <c r="B2002" s="6" t="s">
        <v>23</v>
      </c>
      <c r="C2002" s="6">
        <v>1197831</v>
      </c>
      <c r="D2002" s="7">
        <v>44444</v>
      </c>
      <c r="E2002" s="6" t="s">
        <v>24</v>
      </c>
      <c r="F2002" s="6" t="s">
        <v>78</v>
      </c>
      <c r="G2002" s="6" t="s">
        <v>79</v>
      </c>
      <c r="H2002" s="6" t="s">
        <v>21</v>
      </c>
      <c r="I2002" s="8">
        <v>0.55000000000000004</v>
      </c>
      <c r="J2002" s="9">
        <v>4000</v>
      </c>
      <c r="K2002" s="10">
        <f t="shared" si="14"/>
        <v>2200</v>
      </c>
      <c r="L2002" s="10">
        <f t="shared" si="15"/>
        <v>770</v>
      </c>
      <c r="M2002" s="11">
        <v>0.35</v>
      </c>
      <c r="O2002" s="16"/>
      <c r="P2002" s="14"/>
      <c r="Q2002" s="12"/>
      <c r="R2002" s="13"/>
    </row>
    <row r="2003" spans="1:18" ht="15.75" customHeight="1" x14ac:dyDescent="0.35">
      <c r="A2003" s="1"/>
      <c r="B2003" s="6" t="s">
        <v>23</v>
      </c>
      <c r="C2003" s="6">
        <v>1197831</v>
      </c>
      <c r="D2003" s="7">
        <v>44444</v>
      </c>
      <c r="E2003" s="6" t="s">
        <v>24</v>
      </c>
      <c r="F2003" s="6" t="s">
        <v>78</v>
      </c>
      <c r="G2003" s="6" t="s">
        <v>79</v>
      </c>
      <c r="H2003" s="6" t="s">
        <v>22</v>
      </c>
      <c r="I2003" s="8">
        <v>0.5</v>
      </c>
      <c r="J2003" s="9">
        <v>6250</v>
      </c>
      <c r="K2003" s="10">
        <f t="shared" si="14"/>
        <v>3125</v>
      </c>
      <c r="L2003" s="10">
        <f t="shared" si="15"/>
        <v>1718.7500000000002</v>
      </c>
      <c r="M2003" s="11">
        <v>0.55000000000000004</v>
      </c>
      <c r="O2003" s="16"/>
      <c r="P2003" s="14"/>
      <c r="Q2003" s="12"/>
      <c r="R2003" s="13"/>
    </row>
    <row r="2004" spans="1:18" ht="15.75" customHeight="1" x14ac:dyDescent="0.35">
      <c r="A2004" s="1"/>
      <c r="B2004" s="6" t="s">
        <v>23</v>
      </c>
      <c r="C2004" s="6">
        <v>1197831</v>
      </c>
      <c r="D2004" s="7">
        <v>44473</v>
      </c>
      <c r="E2004" s="6" t="s">
        <v>24</v>
      </c>
      <c r="F2004" s="6" t="s">
        <v>78</v>
      </c>
      <c r="G2004" s="6" t="s">
        <v>79</v>
      </c>
      <c r="H2004" s="6" t="s">
        <v>17</v>
      </c>
      <c r="I2004" s="8">
        <v>0.4</v>
      </c>
      <c r="J2004" s="9">
        <v>5750</v>
      </c>
      <c r="K2004" s="10">
        <f t="shared" si="14"/>
        <v>2300</v>
      </c>
      <c r="L2004" s="10">
        <f t="shared" si="15"/>
        <v>919.99999999999989</v>
      </c>
      <c r="M2004" s="11">
        <v>0.39999999999999997</v>
      </c>
      <c r="O2004" s="16"/>
      <c r="P2004" s="14"/>
      <c r="Q2004" s="12"/>
      <c r="R2004" s="13"/>
    </row>
    <row r="2005" spans="1:18" ht="15.75" customHeight="1" x14ac:dyDescent="0.35">
      <c r="A2005" s="1"/>
      <c r="B2005" s="6" t="s">
        <v>23</v>
      </c>
      <c r="C2005" s="6">
        <v>1197831</v>
      </c>
      <c r="D2005" s="7">
        <v>44473</v>
      </c>
      <c r="E2005" s="6" t="s">
        <v>24</v>
      </c>
      <c r="F2005" s="6" t="s">
        <v>78</v>
      </c>
      <c r="G2005" s="6" t="s">
        <v>79</v>
      </c>
      <c r="H2005" s="6" t="s">
        <v>18</v>
      </c>
      <c r="I2005" s="8">
        <v>0.4</v>
      </c>
      <c r="J2005" s="9">
        <v>5750</v>
      </c>
      <c r="K2005" s="10">
        <f t="shared" si="14"/>
        <v>2300</v>
      </c>
      <c r="L2005" s="10">
        <f t="shared" si="15"/>
        <v>919.99999999999989</v>
      </c>
      <c r="M2005" s="11">
        <v>0.39999999999999997</v>
      </c>
      <c r="O2005" s="16"/>
      <c r="P2005" s="14"/>
      <c r="Q2005" s="12"/>
      <c r="R2005" s="13"/>
    </row>
    <row r="2006" spans="1:18" ht="15.75" customHeight="1" x14ac:dyDescent="0.35">
      <c r="A2006" s="1"/>
      <c r="B2006" s="6" t="s">
        <v>23</v>
      </c>
      <c r="C2006" s="6">
        <v>1197831</v>
      </c>
      <c r="D2006" s="7">
        <v>44473</v>
      </c>
      <c r="E2006" s="6" t="s">
        <v>24</v>
      </c>
      <c r="F2006" s="6" t="s">
        <v>78</v>
      </c>
      <c r="G2006" s="6" t="s">
        <v>79</v>
      </c>
      <c r="H2006" s="6" t="s">
        <v>19</v>
      </c>
      <c r="I2006" s="8">
        <v>0.45</v>
      </c>
      <c r="J2006" s="9">
        <v>5250</v>
      </c>
      <c r="K2006" s="10">
        <f t="shared" si="14"/>
        <v>2362.5</v>
      </c>
      <c r="L2006" s="10">
        <f t="shared" si="15"/>
        <v>944.99999999999989</v>
      </c>
      <c r="M2006" s="11">
        <v>0.39999999999999997</v>
      </c>
      <c r="O2006" s="16"/>
      <c r="P2006" s="14"/>
      <c r="Q2006" s="12"/>
      <c r="R2006" s="13"/>
    </row>
    <row r="2007" spans="1:18" ht="15.75" customHeight="1" x14ac:dyDescent="0.35">
      <c r="A2007" s="1"/>
      <c r="B2007" s="6" t="s">
        <v>23</v>
      </c>
      <c r="C2007" s="6">
        <v>1197831</v>
      </c>
      <c r="D2007" s="7">
        <v>44473</v>
      </c>
      <c r="E2007" s="6" t="s">
        <v>24</v>
      </c>
      <c r="F2007" s="6" t="s">
        <v>78</v>
      </c>
      <c r="G2007" s="6" t="s">
        <v>79</v>
      </c>
      <c r="H2007" s="6" t="s">
        <v>20</v>
      </c>
      <c r="I2007" s="8">
        <v>0.45</v>
      </c>
      <c r="J2007" s="9">
        <v>3750</v>
      </c>
      <c r="K2007" s="10">
        <f t="shared" si="14"/>
        <v>1687.5</v>
      </c>
      <c r="L2007" s="10">
        <f t="shared" si="15"/>
        <v>843.75</v>
      </c>
      <c r="M2007" s="11">
        <v>0.5</v>
      </c>
      <c r="O2007" s="16"/>
      <c r="P2007" s="14"/>
      <c r="Q2007" s="12"/>
      <c r="R2007" s="13"/>
    </row>
    <row r="2008" spans="1:18" ht="15.75" customHeight="1" x14ac:dyDescent="0.35">
      <c r="A2008" s="1"/>
      <c r="B2008" s="6" t="s">
        <v>23</v>
      </c>
      <c r="C2008" s="6">
        <v>1197831</v>
      </c>
      <c r="D2008" s="7">
        <v>44473</v>
      </c>
      <c r="E2008" s="6" t="s">
        <v>24</v>
      </c>
      <c r="F2008" s="6" t="s">
        <v>78</v>
      </c>
      <c r="G2008" s="6" t="s">
        <v>79</v>
      </c>
      <c r="H2008" s="6" t="s">
        <v>21</v>
      </c>
      <c r="I2008" s="8">
        <v>0.35000000000000003</v>
      </c>
      <c r="J2008" s="9">
        <v>3500</v>
      </c>
      <c r="K2008" s="10">
        <f t="shared" si="14"/>
        <v>1225.0000000000002</v>
      </c>
      <c r="L2008" s="10">
        <f t="shared" si="15"/>
        <v>428.75000000000006</v>
      </c>
      <c r="M2008" s="11">
        <v>0.35</v>
      </c>
      <c r="O2008" s="16"/>
      <c r="P2008" s="14"/>
      <c r="Q2008" s="12"/>
      <c r="R2008" s="13"/>
    </row>
    <row r="2009" spans="1:18" ht="15.75" customHeight="1" x14ac:dyDescent="0.35">
      <c r="A2009" s="1"/>
      <c r="B2009" s="6" t="s">
        <v>23</v>
      </c>
      <c r="C2009" s="6">
        <v>1197831</v>
      </c>
      <c r="D2009" s="7">
        <v>44473</v>
      </c>
      <c r="E2009" s="6" t="s">
        <v>24</v>
      </c>
      <c r="F2009" s="6" t="s">
        <v>78</v>
      </c>
      <c r="G2009" s="6" t="s">
        <v>79</v>
      </c>
      <c r="H2009" s="6" t="s">
        <v>22</v>
      </c>
      <c r="I2009" s="8">
        <v>0.45</v>
      </c>
      <c r="J2009" s="9">
        <v>5250</v>
      </c>
      <c r="K2009" s="10">
        <f t="shared" si="14"/>
        <v>2362.5</v>
      </c>
      <c r="L2009" s="10">
        <f t="shared" si="15"/>
        <v>1299.375</v>
      </c>
      <c r="M2009" s="11">
        <v>0.55000000000000004</v>
      </c>
      <c r="O2009" s="16"/>
      <c r="P2009" s="14"/>
      <c r="Q2009" s="12"/>
      <c r="R2009" s="13"/>
    </row>
    <row r="2010" spans="1:18" ht="15.75" customHeight="1" x14ac:dyDescent="0.35">
      <c r="A2010" s="1"/>
      <c r="B2010" s="6" t="s">
        <v>23</v>
      </c>
      <c r="C2010" s="6">
        <v>1197831</v>
      </c>
      <c r="D2010" s="7">
        <v>44505</v>
      </c>
      <c r="E2010" s="6" t="s">
        <v>24</v>
      </c>
      <c r="F2010" s="6" t="s">
        <v>78</v>
      </c>
      <c r="G2010" s="6" t="s">
        <v>79</v>
      </c>
      <c r="H2010" s="6" t="s">
        <v>17</v>
      </c>
      <c r="I2010" s="8">
        <v>0.35000000000000003</v>
      </c>
      <c r="J2010" s="9">
        <v>6750</v>
      </c>
      <c r="K2010" s="10">
        <f t="shared" si="14"/>
        <v>2362.5</v>
      </c>
      <c r="L2010" s="10">
        <f t="shared" si="15"/>
        <v>944.99999999999989</v>
      </c>
      <c r="M2010" s="11">
        <v>0.39999999999999997</v>
      </c>
      <c r="O2010" s="16"/>
      <c r="P2010" s="14"/>
      <c r="Q2010" s="12"/>
      <c r="R2010" s="13"/>
    </row>
    <row r="2011" spans="1:18" ht="15.75" customHeight="1" x14ac:dyDescent="0.35">
      <c r="A2011" s="1"/>
      <c r="B2011" s="6" t="s">
        <v>23</v>
      </c>
      <c r="C2011" s="6">
        <v>1197831</v>
      </c>
      <c r="D2011" s="7">
        <v>44505</v>
      </c>
      <c r="E2011" s="6" t="s">
        <v>24</v>
      </c>
      <c r="F2011" s="6" t="s">
        <v>78</v>
      </c>
      <c r="G2011" s="6" t="s">
        <v>79</v>
      </c>
      <c r="H2011" s="6" t="s">
        <v>18</v>
      </c>
      <c r="I2011" s="8">
        <v>0.35000000000000003</v>
      </c>
      <c r="J2011" s="9">
        <v>6750</v>
      </c>
      <c r="K2011" s="10">
        <f t="shared" si="14"/>
        <v>2362.5</v>
      </c>
      <c r="L2011" s="10">
        <f t="shared" si="15"/>
        <v>944.99999999999989</v>
      </c>
      <c r="M2011" s="11">
        <v>0.39999999999999997</v>
      </c>
      <c r="O2011" s="16"/>
      <c r="P2011" s="14"/>
      <c r="Q2011" s="12"/>
      <c r="R2011" s="13"/>
    </row>
    <row r="2012" spans="1:18" ht="15.75" customHeight="1" x14ac:dyDescent="0.35">
      <c r="A2012" s="1"/>
      <c r="B2012" s="6" t="s">
        <v>23</v>
      </c>
      <c r="C2012" s="6">
        <v>1197831</v>
      </c>
      <c r="D2012" s="7">
        <v>44505</v>
      </c>
      <c r="E2012" s="6" t="s">
        <v>24</v>
      </c>
      <c r="F2012" s="6" t="s">
        <v>78</v>
      </c>
      <c r="G2012" s="6" t="s">
        <v>79</v>
      </c>
      <c r="H2012" s="6" t="s">
        <v>19</v>
      </c>
      <c r="I2012" s="8">
        <v>0.6</v>
      </c>
      <c r="J2012" s="9">
        <v>6000</v>
      </c>
      <c r="K2012" s="10">
        <f t="shared" si="14"/>
        <v>3600</v>
      </c>
      <c r="L2012" s="10">
        <f t="shared" si="15"/>
        <v>1439.9999999999998</v>
      </c>
      <c r="M2012" s="11">
        <v>0.39999999999999997</v>
      </c>
      <c r="O2012" s="16"/>
      <c r="P2012" s="14"/>
      <c r="Q2012" s="12"/>
      <c r="R2012" s="13"/>
    </row>
    <row r="2013" spans="1:18" ht="15.75" customHeight="1" x14ac:dyDescent="0.35">
      <c r="A2013" s="1"/>
      <c r="B2013" s="6" t="s">
        <v>23</v>
      </c>
      <c r="C2013" s="6">
        <v>1197831</v>
      </c>
      <c r="D2013" s="7">
        <v>44505</v>
      </c>
      <c r="E2013" s="6" t="s">
        <v>24</v>
      </c>
      <c r="F2013" s="6" t="s">
        <v>78</v>
      </c>
      <c r="G2013" s="6" t="s">
        <v>79</v>
      </c>
      <c r="H2013" s="6" t="s">
        <v>20</v>
      </c>
      <c r="I2013" s="8">
        <v>0.6</v>
      </c>
      <c r="J2013" s="9">
        <v>4500</v>
      </c>
      <c r="K2013" s="10">
        <f t="shared" si="14"/>
        <v>2700</v>
      </c>
      <c r="L2013" s="10">
        <f t="shared" si="15"/>
        <v>1350</v>
      </c>
      <c r="M2013" s="11">
        <v>0.5</v>
      </c>
      <c r="O2013" s="16"/>
      <c r="P2013" s="14"/>
      <c r="Q2013" s="12"/>
      <c r="R2013" s="13"/>
    </row>
    <row r="2014" spans="1:18" ht="15.75" customHeight="1" x14ac:dyDescent="0.35">
      <c r="A2014" s="1"/>
      <c r="B2014" s="6" t="s">
        <v>23</v>
      </c>
      <c r="C2014" s="6">
        <v>1197831</v>
      </c>
      <c r="D2014" s="7">
        <v>44505</v>
      </c>
      <c r="E2014" s="6" t="s">
        <v>24</v>
      </c>
      <c r="F2014" s="6" t="s">
        <v>78</v>
      </c>
      <c r="G2014" s="6" t="s">
        <v>79</v>
      </c>
      <c r="H2014" s="6" t="s">
        <v>21</v>
      </c>
      <c r="I2014" s="8">
        <v>0.54999999999999993</v>
      </c>
      <c r="J2014" s="9">
        <v>4250</v>
      </c>
      <c r="K2014" s="10">
        <f t="shared" si="14"/>
        <v>2337.4999999999995</v>
      </c>
      <c r="L2014" s="10">
        <f t="shared" si="15"/>
        <v>818.12499999999977</v>
      </c>
      <c r="M2014" s="11">
        <v>0.35</v>
      </c>
      <c r="O2014" s="16"/>
      <c r="P2014" s="14"/>
      <c r="Q2014" s="12"/>
      <c r="R2014" s="13"/>
    </row>
    <row r="2015" spans="1:18" ht="15.75" customHeight="1" x14ac:dyDescent="0.35">
      <c r="A2015" s="1"/>
      <c r="B2015" s="6" t="s">
        <v>23</v>
      </c>
      <c r="C2015" s="6">
        <v>1197831</v>
      </c>
      <c r="D2015" s="7">
        <v>44505</v>
      </c>
      <c r="E2015" s="6" t="s">
        <v>24</v>
      </c>
      <c r="F2015" s="6" t="s">
        <v>78</v>
      </c>
      <c r="G2015" s="6" t="s">
        <v>79</v>
      </c>
      <c r="H2015" s="6" t="s">
        <v>22</v>
      </c>
      <c r="I2015" s="8">
        <v>0.65</v>
      </c>
      <c r="J2015" s="9">
        <v>6250</v>
      </c>
      <c r="K2015" s="10">
        <f t="shared" si="14"/>
        <v>4062.5</v>
      </c>
      <c r="L2015" s="10">
        <f t="shared" si="15"/>
        <v>2234.375</v>
      </c>
      <c r="M2015" s="11">
        <v>0.55000000000000004</v>
      </c>
      <c r="O2015" s="16"/>
      <c r="P2015" s="14"/>
      <c r="Q2015" s="12"/>
      <c r="R2015" s="13"/>
    </row>
    <row r="2016" spans="1:18" ht="15.75" customHeight="1" x14ac:dyDescent="0.35">
      <c r="A2016" s="1"/>
      <c r="B2016" s="6" t="s">
        <v>23</v>
      </c>
      <c r="C2016" s="6">
        <v>1197831</v>
      </c>
      <c r="D2016" s="7">
        <v>44534</v>
      </c>
      <c r="E2016" s="6" t="s">
        <v>24</v>
      </c>
      <c r="F2016" s="6" t="s">
        <v>78</v>
      </c>
      <c r="G2016" s="6" t="s">
        <v>79</v>
      </c>
      <c r="H2016" s="6" t="s">
        <v>17</v>
      </c>
      <c r="I2016" s="8">
        <v>0.54999999999999993</v>
      </c>
      <c r="J2016" s="9">
        <v>7750</v>
      </c>
      <c r="K2016" s="10">
        <f t="shared" si="14"/>
        <v>4262.4999999999991</v>
      </c>
      <c r="L2016" s="10">
        <f t="shared" si="15"/>
        <v>1704.9999999999995</v>
      </c>
      <c r="M2016" s="11">
        <v>0.39999999999999997</v>
      </c>
      <c r="O2016" s="16"/>
      <c r="P2016" s="14"/>
      <c r="Q2016" s="12"/>
      <c r="R2016" s="13"/>
    </row>
    <row r="2017" spans="1:18" ht="15.75" customHeight="1" x14ac:dyDescent="0.35">
      <c r="A2017" s="1"/>
      <c r="B2017" s="6" t="s">
        <v>23</v>
      </c>
      <c r="C2017" s="6">
        <v>1197831</v>
      </c>
      <c r="D2017" s="7">
        <v>44534</v>
      </c>
      <c r="E2017" s="6" t="s">
        <v>24</v>
      </c>
      <c r="F2017" s="6" t="s">
        <v>78</v>
      </c>
      <c r="G2017" s="6" t="s">
        <v>79</v>
      </c>
      <c r="H2017" s="6" t="s">
        <v>18</v>
      </c>
      <c r="I2017" s="8">
        <v>0.54999999999999993</v>
      </c>
      <c r="J2017" s="9">
        <v>7750</v>
      </c>
      <c r="K2017" s="10">
        <f t="shared" si="14"/>
        <v>4262.4999999999991</v>
      </c>
      <c r="L2017" s="10">
        <f t="shared" si="15"/>
        <v>1704.9999999999995</v>
      </c>
      <c r="M2017" s="11">
        <v>0.39999999999999997</v>
      </c>
      <c r="O2017" s="16"/>
      <c r="P2017" s="14"/>
      <c r="Q2017" s="12"/>
      <c r="R2017" s="13"/>
    </row>
    <row r="2018" spans="1:18" ht="15.75" customHeight="1" x14ac:dyDescent="0.35">
      <c r="A2018" s="1"/>
      <c r="B2018" s="6" t="s">
        <v>23</v>
      </c>
      <c r="C2018" s="6">
        <v>1197831</v>
      </c>
      <c r="D2018" s="7">
        <v>44534</v>
      </c>
      <c r="E2018" s="6" t="s">
        <v>24</v>
      </c>
      <c r="F2018" s="6" t="s">
        <v>78</v>
      </c>
      <c r="G2018" s="6" t="s">
        <v>79</v>
      </c>
      <c r="H2018" s="6" t="s">
        <v>19</v>
      </c>
      <c r="I2018" s="8">
        <v>0.6</v>
      </c>
      <c r="J2018" s="9">
        <v>6750</v>
      </c>
      <c r="K2018" s="10">
        <f t="shared" si="14"/>
        <v>4050</v>
      </c>
      <c r="L2018" s="10">
        <f t="shared" si="15"/>
        <v>1619.9999999999998</v>
      </c>
      <c r="M2018" s="11">
        <v>0.39999999999999997</v>
      </c>
      <c r="O2018" s="16"/>
      <c r="P2018" s="14"/>
      <c r="Q2018" s="12"/>
      <c r="R2018" s="13"/>
    </row>
    <row r="2019" spans="1:18" ht="15.75" customHeight="1" x14ac:dyDescent="0.35">
      <c r="A2019" s="1"/>
      <c r="B2019" s="6" t="s">
        <v>23</v>
      </c>
      <c r="C2019" s="6">
        <v>1197831</v>
      </c>
      <c r="D2019" s="7">
        <v>44534</v>
      </c>
      <c r="E2019" s="6" t="s">
        <v>24</v>
      </c>
      <c r="F2019" s="6" t="s">
        <v>78</v>
      </c>
      <c r="G2019" s="6" t="s">
        <v>79</v>
      </c>
      <c r="H2019" s="6" t="s">
        <v>20</v>
      </c>
      <c r="I2019" s="8">
        <v>0.6</v>
      </c>
      <c r="J2019" s="9">
        <v>5250</v>
      </c>
      <c r="K2019" s="10">
        <f t="shared" si="14"/>
        <v>3150</v>
      </c>
      <c r="L2019" s="10">
        <f t="shared" si="15"/>
        <v>1575</v>
      </c>
      <c r="M2019" s="11">
        <v>0.5</v>
      </c>
      <c r="O2019" s="16"/>
      <c r="P2019" s="14"/>
      <c r="Q2019" s="12"/>
      <c r="R2019" s="13"/>
    </row>
    <row r="2020" spans="1:18" ht="15.75" customHeight="1" x14ac:dyDescent="0.35">
      <c r="A2020" s="1"/>
      <c r="B2020" s="6" t="s">
        <v>23</v>
      </c>
      <c r="C2020" s="6">
        <v>1197831</v>
      </c>
      <c r="D2020" s="7">
        <v>44534</v>
      </c>
      <c r="E2020" s="6" t="s">
        <v>24</v>
      </c>
      <c r="F2020" s="6" t="s">
        <v>78</v>
      </c>
      <c r="G2020" s="6" t="s">
        <v>79</v>
      </c>
      <c r="H2020" s="6" t="s">
        <v>21</v>
      </c>
      <c r="I2020" s="8">
        <v>0.54999999999999993</v>
      </c>
      <c r="J2020" s="9">
        <v>4750</v>
      </c>
      <c r="K2020" s="10">
        <f t="shared" si="14"/>
        <v>2612.4999999999995</v>
      </c>
      <c r="L2020" s="10">
        <f t="shared" si="15"/>
        <v>914.37499999999977</v>
      </c>
      <c r="M2020" s="11">
        <v>0.35</v>
      </c>
      <c r="O2020" s="16"/>
      <c r="P2020" s="14"/>
      <c r="Q2020" s="12"/>
      <c r="R2020" s="13"/>
    </row>
    <row r="2021" spans="1:18" ht="15.75" customHeight="1" x14ac:dyDescent="0.35">
      <c r="A2021" s="1"/>
      <c r="B2021" s="6" t="s">
        <v>23</v>
      </c>
      <c r="C2021" s="6">
        <v>1197831</v>
      </c>
      <c r="D2021" s="7">
        <v>44534</v>
      </c>
      <c r="E2021" s="6" t="s">
        <v>24</v>
      </c>
      <c r="F2021" s="6" t="s">
        <v>78</v>
      </c>
      <c r="G2021" s="6" t="s">
        <v>79</v>
      </c>
      <c r="H2021" s="6" t="s">
        <v>22</v>
      </c>
      <c r="I2021" s="8">
        <v>0.65</v>
      </c>
      <c r="J2021" s="9">
        <v>7250</v>
      </c>
      <c r="K2021" s="10">
        <f t="shared" si="14"/>
        <v>4712.5</v>
      </c>
      <c r="L2021" s="10">
        <f t="shared" si="15"/>
        <v>2591.875</v>
      </c>
      <c r="M2021" s="11">
        <v>0.55000000000000004</v>
      </c>
      <c r="O2021" s="16"/>
      <c r="P2021" s="14"/>
      <c r="Q2021" s="12"/>
      <c r="R2021" s="13"/>
    </row>
    <row r="2022" spans="1:18" ht="15.75" customHeight="1" x14ac:dyDescent="0.35">
      <c r="A2022" s="1" t="s">
        <v>39</v>
      </c>
      <c r="B2022" s="6" t="s">
        <v>27</v>
      </c>
      <c r="C2022" s="6">
        <v>1128299</v>
      </c>
      <c r="D2022" s="7">
        <v>44219</v>
      </c>
      <c r="E2022" s="6" t="s">
        <v>28</v>
      </c>
      <c r="F2022" s="6" t="s">
        <v>80</v>
      </c>
      <c r="G2022" s="6" t="s">
        <v>81</v>
      </c>
      <c r="H2022" s="6" t="s">
        <v>17</v>
      </c>
      <c r="I2022" s="8">
        <v>0.29999999999999993</v>
      </c>
      <c r="J2022" s="9">
        <v>4250</v>
      </c>
      <c r="K2022" s="10">
        <f t="shared" si="14"/>
        <v>1274.9999999999998</v>
      </c>
      <c r="L2022" s="10">
        <f t="shared" si="15"/>
        <v>446.24999999999989</v>
      </c>
      <c r="M2022" s="11">
        <v>0.35</v>
      </c>
      <c r="O2022" s="16"/>
      <c r="P2022" s="14"/>
      <c r="Q2022" s="12"/>
      <c r="R2022" s="13"/>
    </row>
    <row r="2023" spans="1:18" ht="15.75" customHeight="1" x14ac:dyDescent="0.35">
      <c r="A2023" s="1"/>
      <c r="B2023" s="6" t="s">
        <v>27</v>
      </c>
      <c r="C2023" s="6">
        <v>1128299</v>
      </c>
      <c r="D2023" s="7">
        <v>44219</v>
      </c>
      <c r="E2023" s="6" t="s">
        <v>28</v>
      </c>
      <c r="F2023" s="6" t="s">
        <v>80</v>
      </c>
      <c r="G2023" s="6" t="s">
        <v>81</v>
      </c>
      <c r="H2023" s="6" t="s">
        <v>18</v>
      </c>
      <c r="I2023" s="8">
        <v>0.4</v>
      </c>
      <c r="J2023" s="9">
        <v>4250</v>
      </c>
      <c r="K2023" s="10">
        <f t="shared" si="14"/>
        <v>1700</v>
      </c>
      <c r="L2023" s="10">
        <f t="shared" si="15"/>
        <v>680</v>
      </c>
      <c r="M2023" s="11">
        <v>0.4</v>
      </c>
      <c r="O2023" s="16"/>
      <c r="P2023" s="14"/>
      <c r="Q2023" s="12"/>
      <c r="R2023" s="13"/>
    </row>
    <row r="2024" spans="1:18" ht="15.75" customHeight="1" x14ac:dyDescent="0.35">
      <c r="A2024" s="1"/>
      <c r="B2024" s="6" t="s">
        <v>27</v>
      </c>
      <c r="C2024" s="6">
        <v>1128299</v>
      </c>
      <c r="D2024" s="7">
        <v>44219</v>
      </c>
      <c r="E2024" s="6" t="s">
        <v>28</v>
      </c>
      <c r="F2024" s="6" t="s">
        <v>80</v>
      </c>
      <c r="G2024" s="6" t="s">
        <v>81</v>
      </c>
      <c r="H2024" s="6" t="s">
        <v>19</v>
      </c>
      <c r="I2024" s="8">
        <v>0.4</v>
      </c>
      <c r="J2024" s="9">
        <v>4250</v>
      </c>
      <c r="K2024" s="10">
        <f t="shared" si="14"/>
        <v>1700</v>
      </c>
      <c r="L2024" s="10">
        <f t="shared" si="15"/>
        <v>595</v>
      </c>
      <c r="M2024" s="11">
        <v>0.35</v>
      </c>
      <c r="O2024" s="16"/>
      <c r="P2024" s="14"/>
      <c r="Q2024" s="12"/>
      <c r="R2024" s="13"/>
    </row>
    <row r="2025" spans="1:18" ht="15.75" customHeight="1" x14ac:dyDescent="0.35">
      <c r="A2025" s="1"/>
      <c r="B2025" s="6" t="s">
        <v>27</v>
      </c>
      <c r="C2025" s="6">
        <v>1128299</v>
      </c>
      <c r="D2025" s="7">
        <v>44219</v>
      </c>
      <c r="E2025" s="6" t="s">
        <v>28</v>
      </c>
      <c r="F2025" s="6" t="s">
        <v>80</v>
      </c>
      <c r="G2025" s="6" t="s">
        <v>81</v>
      </c>
      <c r="H2025" s="6" t="s">
        <v>20</v>
      </c>
      <c r="I2025" s="8">
        <v>0.4</v>
      </c>
      <c r="J2025" s="9">
        <v>2750</v>
      </c>
      <c r="K2025" s="10">
        <f t="shared" si="14"/>
        <v>1100</v>
      </c>
      <c r="L2025" s="10">
        <f t="shared" si="15"/>
        <v>385</v>
      </c>
      <c r="M2025" s="11">
        <v>0.35</v>
      </c>
      <c r="O2025" s="16"/>
      <c r="P2025" s="14"/>
      <c r="Q2025" s="12"/>
      <c r="R2025" s="13"/>
    </row>
    <row r="2026" spans="1:18" ht="15.75" customHeight="1" x14ac:dyDescent="0.35">
      <c r="A2026" s="1"/>
      <c r="B2026" s="6" t="s">
        <v>27</v>
      </c>
      <c r="C2026" s="6">
        <v>1128299</v>
      </c>
      <c r="D2026" s="7">
        <v>44219</v>
      </c>
      <c r="E2026" s="6" t="s">
        <v>28</v>
      </c>
      <c r="F2026" s="6" t="s">
        <v>80</v>
      </c>
      <c r="G2026" s="6" t="s">
        <v>81</v>
      </c>
      <c r="H2026" s="6" t="s">
        <v>21</v>
      </c>
      <c r="I2026" s="8">
        <v>0.45000000000000007</v>
      </c>
      <c r="J2026" s="9">
        <v>2250</v>
      </c>
      <c r="K2026" s="10">
        <f t="shared" si="14"/>
        <v>1012.5000000000001</v>
      </c>
      <c r="L2026" s="10">
        <f t="shared" si="15"/>
        <v>303.75</v>
      </c>
      <c r="M2026" s="11">
        <v>0.3</v>
      </c>
      <c r="O2026" s="16"/>
      <c r="P2026" s="14"/>
      <c r="Q2026" s="12"/>
      <c r="R2026" s="13"/>
    </row>
    <row r="2027" spans="1:18" ht="15.75" customHeight="1" x14ac:dyDescent="0.35">
      <c r="A2027" s="1"/>
      <c r="B2027" s="6" t="s">
        <v>27</v>
      </c>
      <c r="C2027" s="6">
        <v>1128299</v>
      </c>
      <c r="D2027" s="7">
        <v>44219</v>
      </c>
      <c r="E2027" s="6" t="s">
        <v>28</v>
      </c>
      <c r="F2027" s="6" t="s">
        <v>80</v>
      </c>
      <c r="G2027" s="6" t="s">
        <v>81</v>
      </c>
      <c r="H2027" s="6" t="s">
        <v>22</v>
      </c>
      <c r="I2027" s="8">
        <v>0.4</v>
      </c>
      <c r="J2027" s="9">
        <v>4250</v>
      </c>
      <c r="K2027" s="10">
        <f t="shared" si="14"/>
        <v>1700</v>
      </c>
      <c r="L2027" s="10">
        <f t="shared" si="15"/>
        <v>425</v>
      </c>
      <c r="M2027" s="11">
        <v>0.25</v>
      </c>
      <c r="O2027" s="16"/>
      <c r="P2027" s="14"/>
      <c r="Q2027" s="12"/>
      <c r="R2027" s="13"/>
    </row>
    <row r="2028" spans="1:18" ht="15.75" customHeight="1" x14ac:dyDescent="0.35">
      <c r="A2028" s="1"/>
      <c r="B2028" s="6" t="s">
        <v>27</v>
      </c>
      <c r="C2028" s="6">
        <v>1128299</v>
      </c>
      <c r="D2028" s="7">
        <v>44250</v>
      </c>
      <c r="E2028" s="6" t="s">
        <v>28</v>
      </c>
      <c r="F2028" s="6" t="s">
        <v>80</v>
      </c>
      <c r="G2028" s="6" t="s">
        <v>81</v>
      </c>
      <c r="H2028" s="6" t="s">
        <v>17</v>
      </c>
      <c r="I2028" s="8">
        <v>0.29999999999999993</v>
      </c>
      <c r="J2028" s="9">
        <v>4750</v>
      </c>
      <c r="K2028" s="10">
        <f t="shared" si="14"/>
        <v>1424.9999999999998</v>
      </c>
      <c r="L2028" s="10">
        <f t="shared" si="15"/>
        <v>498.74999999999989</v>
      </c>
      <c r="M2028" s="11">
        <v>0.35</v>
      </c>
      <c r="O2028" s="16"/>
      <c r="P2028" s="14"/>
      <c r="Q2028" s="12"/>
      <c r="R2028" s="13"/>
    </row>
    <row r="2029" spans="1:18" ht="15.75" customHeight="1" x14ac:dyDescent="0.35">
      <c r="A2029" s="1"/>
      <c r="B2029" s="6" t="s">
        <v>27</v>
      </c>
      <c r="C2029" s="6">
        <v>1128299</v>
      </c>
      <c r="D2029" s="7">
        <v>44250</v>
      </c>
      <c r="E2029" s="6" t="s">
        <v>28</v>
      </c>
      <c r="F2029" s="6" t="s">
        <v>80</v>
      </c>
      <c r="G2029" s="6" t="s">
        <v>81</v>
      </c>
      <c r="H2029" s="6" t="s">
        <v>18</v>
      </c>
      <c r="I2029" s="8">
        <v>0.4</v>
      </c>
      <c r="J2029" s="9">
        <v>3750</v>
      </c>
      <c r="K2029" s="10">
        <f t="shared" si="14"/>
        <v>1500</v>
      </c>
      <c r="L2029" s="10">
        <f t="shared" si="15"/>
        <v>600</v>
      </c>
      <c r="M2029" s="11">
        <v>0.4</v>
      </c>
      <c r="O2029" s="16"/>
      <c r="P2029" s="14"/>
      <c r="Q2029" s="12"/>
      <c r="R2029" s="13"/>
    </row>
    <row r="2030" spans="1:18" ht="15.75" customHeight="1" x14ac:dyDescent="0.35">
      <c r="A2030" s="1"/>
      <c r="B2030" s="6" t="s">
        <v>27</v>
      </c>
      <c r="C2030" s="6">
        <v>1128299</v>
      </c>
      <c r="D2030" s="7">
        <v>44250</v>
      </c>
      <c r="E2030" s="6" t="s">
        <v>28</v>
      </c>
      <c r="F2030" s="6" t="s">
        <v>80</v>
      </c>
      <c r="G2030" s="6" t="s">
        <v>81</v>
      </c>
      <c r="H2030" s="6" t="s">
        <v>19</v>
      </c>
      <c r="I2030" s="8">
        <v>0.4</v>
      </c>
      <c r="J2030" s="9">
        <v>3750</v>
      </c>
      <c r="K2030" s="10">
        <f t="shared" si="14"/>
        <v>1500</v>
      </c>
      <c r="L2030" s="10">
        <f t="shared" si="15"/>
        <v>525</v>
      </c>
      <c r="M2030" s="11">
        <v>0.35</v>
      </c>
      <c r="O2030" s="16"/>
      <c r="P2030" s="14"/>
      <c r="Q2030" s="12"/>
      <c r="R2030" s="13"/>
    </row>
    <row r="2031" spans="1:18" ht="15.75" customHeight="1" x14ac:dyDescent="0.35">
      <c r="A2031" s="1"/>
      <c r="B2031" s="6" t="s">
        <v>27</v>
      </c>
      <c r="C2031" s="6">
        <v>1128299</v>
      </c>
      <c r="D2031" s="7">
        <v>44250</v>
      </c>
      <c r="E2031" s="6" t="s">
        <v>28</v>
      </c>
      <c r="F2031" s="6" t="s">
        <v>80</v>
      </c>
      <c r="G2031" s="6" t="s">
        <v>81</v>
      </c>
      <c r="H2031" s="6" t="s">
        <v>20</v>
      </c>
      <c r="I2031" s="8">
        <v>0.4</v>
      </c>
      <c r="J2031" s="9">
        <v>2250</v>
      </c>
      <c r="K2031" s="10">
        <f t="shared" si="14"/>
        <v>900</v>
      </c>
      <c r="L2031" s="10">
        <f t="shared" si="15"/>
        <v>315</v>
      </c>
      <c r="M2031" s="11">
        <v>0.35</v>
      </c>
      <c r="O2031" s="16"/>
      <c r="P2031" s="14"/>
      <c r="Q2031" s="12"/>
      <c r="R2031" s="13"/>
    </row>
    <row r="2032" spans="1:18" ht="15.75" customHeight="1" x14ac:dyDescent="0.35">
      <c r="A2032" s="1"/>
      <c r="B2032" s="6" t="s">
        <v>27</v>
      </c>
      <c r="C2032" s="6">
        <v>1128299</v>
      </c>
      <c r="D2032" s="7">
        <v>44250</v>
      </c>
      <c r="E2032" s="6" t="s">
        <v>28</v>
      </c>
      <c r="F2032" s="6" t="s">
        <v>80</v>
      </c>
      <c r="G2032" s="6" t="s">
        <v>81</v>
      </c>
      <c r="H2032" s="6" t="s">
        <v>21</v>
      </c>
      <c r="I2032" s="8">
        <v>0.45000000000000007</v>
      </c>
      <c r="J2032" s="9">
        <v>1500</v>
      </c>
      <c r="K2032" s="10">
        <f t="shared" si="14"/>
        <v>675.00000000000011</v>
      </c>
      <c r="L2032" s="10">
        <f t="shared" si="15"/>
        <v>202.50000000000003</v>
      </c>
      <c r="M2032" s="11">
        <v>0.3</v>
      </c>
      <c r="O2032" s="16"/>
      <c r="P2032" s="14"/>
      <c r="Q2032" s="12"/>
      <c r="R2032" s="13"/>
    </row>
    <row r="2033" spans="1:18" ht="15.75" customHeight="1" x14ac:dyDescent="0.35">
      <c r="A2033" s="1"/>
      <c r="B2033" s="6" t="s">
        <v>27</v>
      </c>
      <c r="C2033" s="6">
        <v>1128299</v>
      </c>
      <c r="D2033" s="7">
        <v>44250</v>
      </c>
      <c r="E2033" s="6" t="s">
        <v>28</v>
      </c>
      <c r="F2033" s="6" t="s">
        <v>80</v>
      </c>
      <c r="G2033" s="6" t="s">
        <v>81</v>
      </c>
      <c r="H2033" s="6" t="s">
        <v>22</v>
      </c>
      <c r="I2033" s="8">
        <v>0.4</v>
      </c>
      <c r="J2033" s="9">
        <v>3500</v>
      </c>
      <c r="K2033" s="10">
        <f t="shared" si="14"/>
        <v>1400</v>
      </c>
      <c r="L2033" s="10">
        <f t="shared" si="15"/>
        <v>350</v>
      </c>
      <c r="M2033" s="11">
        <v>0.25</v>
      </c>
      <c r="O2033" s="16"/>
      <c r="P2033" s="14"/>
      <c r="Q2033" s="12"/>
      <c r="R2033" s="13"/>
    </row>
    <row r="2034" spans="1:18" ht="15.75" customHeight="1" x14ac:dyDescent="0.35">
      <c r="A2034" s="1"/>
      <c r="B2034" s="6" t="s">
        <v>27</v>
      </c>
      <c r="C2034" s="6">
        <v>1128299</v>
      </c>
      <c r="D2034" s="7">
        <v>44277</v>
      </c>
      <c r="E2034" s="6" t="s">
        <v>28</v>
      </c>
      <c r="F2034" s="6" t="s">
        <v>80</v>
      </c>
      <c r="G2034" s="6" t="s">
        <v>81</v>
      </c>
      <c r="H2034" s="6" t="s">
        <v>17</v>
      </c>
      <c r="I2034" s="8">
        <v>0.4</v>
      </c>
      <c r="J2034" s="9">
        <v>5000</v>
      </c>
      <c r="K2034" s="10">
        <f t="shared" si="14"/>
        <v>2000</v>
      </c>
      <c r="L2034" s="10">
        <f t="shared" si="15"/>
        <v>700</v>
      </c>
      <c r="M2034" s="11">
        <v>0.35</v>
      </c>
      <c r="O2034" s="16"/>
      <c r="P2034" s="14"/>
      <c r="Q2034" s="12"/>
      <c r="R2034" s="13"/>
    </row>
    <row r="2035" spans="1:18" ht="15.75" customHeight="1" x14ac:dyDescent="0.35">
      <c r="A2035" s="1"/>
      <c r="B2035" s="6" t="s">
        <v>27</v>
      </c>
      <c r="C2035" s="6">
        <v>1128299</v>
      </c>
      <c r="D2035" s="7">
        <v>44277</v>
      </c>
      <c r="E2035" s="6" t="s">
        <v>28</v>
      </c>
      <c r="F2035" s="6" t="s">
        <v>80</v>
      </c>
      <c r="G2035" s="6" t="s">
        <v>81</v>
      </c>
      <c r="H2035" s="6" t="s">
        <v>18</v>
      </c>
      <c r="I2035" s="8">
        <v>0.5</v>
      </c>
      <c r="J2035" s="9">
        <v>3500</v>
      </c>
      <c r="K2035" s="10">
        <f t="shared" si="14"/>
        <v>1750</v>
      </c>
      <c r="L2035" s="10">
        <f t="shared" si="15"/>
        <v>700</v>
      </c>
      <c r="M2035" s="11">
        <v>0.4</v>
      </c>
      <c r="O2035" s="16"/>
      <c r="P2035" s="14"/>
      <c r="Q2035" s="12"/>
      <c r="R2035" s="13"/>
    </row>
    <row r="2036" spans="1:18" ht="15.75" customHeight="1" x14ac:dyDescent="0.35">
      <c r="A2036" s="1"/>
      <c r="B2036" s="6" t="s">
        <v>27</v>
      </c>
      <c r="C2036" s="6">
        <v>1128299</v>
      </c>
      <c r="D2036" s="7">
        <v>44277</v>
      </c>
      <c r="E2036" s="6" t="s">
        <v>28</v>
      </c>
      <c r="F2036" s="6" t="s">
        <v>80</v>
      </c>
      <c r="G2036" s="6" t="s">
        <v>81</v>
      </c>
      <c r="H2036" s="6" t="s">
        <v>19</v>
      </c>
      <c r="I2036" s="8">
        <v>0.5</v>
      </c>
      <c r="J2036" s="9">
        <v>3500</v>
      </c>
      <c r="K2036" s="10">
        <f t="shared" si="14"/>
        <v>1750</v>
      </c>
      <c r="L2036" s="10">
        <f t="shared" si="15"/>
        <v>612.5</v>
      </c>
      <c r="M2036" s="11">
        <v>0.35</v>
      </c>
      <c r="O2036" s="16"/>
      <c r="P2036" s="14"/>
      <c r="Q2036" s="12"/>
      <c r="R2036" s="13"/>
    </row>
    <row r="2037" spans="1:18" ht="15.75" customHeight="1" x14ac:dyDescent="0.35">
      <c r="A2037" s="1"/>
      <c r="B2037" s="6" t="s">
        <v>27</v>
      </c>
      <c r="C2037" s="6">
        <v>1128299</v>
      </c>
      <c r="D2037" s="7">
        <v>44277</v>
      </c>
      <c r="E2037" s="6" t="s">
        <v>28</v>
      </c>
      <c r="F2037" s="6" t="s">
        <v>80</v>
      </c>
      <c r="G2037" s="6" t="s">
        <v>81</v>
      </c>
      <c r="H2037" s="6" t="s">
        <v>20</v>
      </c>
      <c r="I2037" s="8">
        <v>0.5</v>
      </c>
      <c r="J2037" s="9">
        <v>2250</v>
      </c>
      <c r="K2037" s="10">
        <f t="shared" si="14"/>
        <v>1125</v>
      </c>
      <c r="L2037" s="10">
        <f t="shared" si="15"/>
        <v>393.75</v>
      </c>
      <c r="M2037" s="11">
        <v>0.35</v>
      </c>
      <c r="O2037" s="16"/>
      <c r="P2037" s="14"/>
      <c r="Q2037" s="12"/>
      <c r="R2037" s="13"/>
    </row>
    <row r="2038" spans="1:18" ht="15.75" customHeight="1" x14ac:dyDescent="0.35">
      <c r="A2038" s="1"/>
      <c r="B2038" s="6" t="s">
        <v>27</v>
      </c>
      <c r="C2038" s="6">
        <v>1128299</v>
      </c>
      <c r="D2038" s="7">
        <v>44277</v>
      </c>
      <c r="E2038" s="6" t="s">
        <v>28</v>
      </c>
      <c r="F2038" s="6" t="s">
        <v>80</v>
      </c>
      <c r="G2038" s="6" t="s">
        <v>81</v>
      </c>
      <c r="H2038" s="6" t="s">
        <v>21</v>
      </c>
      <c r="I2038" s="8">
        <v>0.55000000000000004</v>
      </c>
      <c r="J2038" s="9">
        <v>1250</v>
      </c>
      <c r="K2038" s="10">
        <f t="shared" si="14"/>
        <v>687.5</v>
      </c>
      <c r="L2038" s="10">
        <f t="shared" si="15"/>
        <v>206.25</v>
      </c>
      <c r="M2038" s="11">
        <v>0.3</v>
      </c>
      <c r="O2038" s="16"/>
      <c r="P2038" s="14"/>
      <c r="Q2038" s="12"/>
      <c r="R2038" s="13"/>
    </row>
    <row r="2039" spans="1:18" ht="15.75" customHeight="1" x14ac:dyDescent="0.35">
      <c r="A2039" s="1"/>
      <c r="B2039" s="6" t="s">
        <v>27</v>
      </c>
      <c r="C2039" s="6">
        <v>1128299</v>
      </c>
      <c r="D2039" s="7">
        <v>44277</v>
      </c>
      <c r="E2039" s="6" t="s">
        <v>28</v>
      </c>
      <c r="F2039" s="6" t="s">
        <v>80</v>
      </c>
      <c r="G2039" s="6" t="s">
        <v>81</v>
      </c>
      <c r="H2039" s="6" t="s">
        <v>22</v>
      </c>
      <c r="I2039" s="8">
        <v>0.5</v>
      </c>
      <c r="J2039" s="9">
        <v>3250</v>
      </c>
      <c r="K2039" s="10">
        <f t="shared" si="14"/>
        <v>1625</v>
      </c>
      <c r="L2039" s="10">
        <f t="shared" si="15"/>
        <v>406.25</v>
      </c>
      <c r="M2039" s="11">
        <v>0.25</v>
      </c>
      <c r="O2039" s="16"/>
      <c r="P2039" s="14"/>
      <c r="Q2039" s="12"/>
      <c r="R2039" s="13"/>
    </row>
    <row r="2040" spans="1:18" ht="15.75" customHeight="1" x14ac:dyDescent="0.35">
      <c r="A2040" s="1"/>
      <c r="B2040" s="6" t="s">
        <v>27</v>
      </c>
      <c r="C2040" s="6">
        <v>1128299</v>
      </c>
      <c r="D2040" s="7">
        <v>44309</v>
      </c>
      <c r="E2040" s="6" t="s">
        <v>28</v>
      </c>
      <c r="F2040" s="6" t="s">
        <v>80</v>
      </c>
      <c r="G2040" s="6" t="s">
        <v>81</v>
      </c>
      <c r="H2040" s="6" t="s">
        <v>17</v>
      </c>
      <c r="I2040" s="8">
        <v>0.5</v>
      </c>
      <c r="J2040" s="9">
        <v>5000</v>
      </c>
      <c r="K2040" s="10">
        <f t="shared" si="14"/>
        <v>2500</v>
      </c>
      <c r="L2040" s="10">
        <f t="shared" si="15"/>
        <v>875</v>
      </c>
      <c r="M2040" s="11">
        <v>0.35</v>
      </c>
      <c r="O2040" s="16"/>
      <c r="P2040" s="14"/>
      <c r="Q2040" s="12"/>
      <c r="R2040" s="13"/>
    </row>
    <row r="2041" spans="1:18" ht="15.75" customHeight="1" x14ac:dyDescent="0.35">
      <c r="A2041" s="1"/>
      <c r="B2041" s="6" t="s">
        <v>27</v>
      </c>
      <c r="C2041" s="6">
        <v>1128299</v>
      </c>
      <c r="D2041" s="7">
        <v>44309</v>
      </c>
      <c r="E2041" s="6" t="s">
        <v>28</v>
      </c>
      <c r="F2041" s="6" t="s">
        <v>80</v>
      </c>
      <c r="G2041" s="6" t="s">
        <v>81</v>
      </c>
      <c r="H2041" s="6" t="s">
        <v>18</v>
      </c>
      <c r="I2041" s="8">
        <v>0.55000000000000004</v>
      </c>
      <c r="J2041" s="9">
        <v>3000</v>
      </c>
      <c r="K2041" s="10">
        <f t="shared" si="14"/>
        <v>1650.0000000000002</v>
      </c>
      <c r="L2041" s="10">
        <f t="shared" si="15"/>
        <v>660.00000000000011</v>
      </c>
      <c r="M2041" s="11">
        <v>0.4</v>
      </c>
      <c r="O2041" s="16"/>
      <c r="P2041" s="14"/>
      <c r="Q2041" s="12"/>
      <c r="R2041" s="13"/>
    </row>
    <row r="2042" spans="1:18" ht="15.75" customHeight="1" x14ac:dyDescent="0.35">
      <c r="A2042" s="1"/>
      <c r="B2042" s="6" t="s">
        <v>27</v>
      </c>
      <c r="C2042" s="6">
        <v>1128299</v>
      </c>
      <c r="D2042" s="7">
        <v>44309</v>
      </c>
      <c r="E2042" s="6" t="s">
        <v>28</v>
      </c>
      <c r="F2042" s="6" t="s">
        <v>80</v>
      </c>
      <c r="G2042" s="6" t="s">
        <v>81</v>
      </c>
      <c r="H2042" s="6" t="s">
        <v>19</v>
      </c>
      <c r="I2042" s="8">
        <v>0.55000000000000004</v>
      </c>
      <c r="J2042" s="9">
        <v>3500</v>
      </c>
      <c r="K2042" s="10">
        <f t="shared" si="14"/>
        <v>1925.0000000000002</v>
      </c>
      <c r="L2042" s="10">
        <f t="shared" si="15"/>
        <v>673.75</v>
      </c>
      <c r="M2042" s="11">
        <v>0.35</v>
      </c>
      <c r="O2042" s="16"/>
      <c r="P2042" s="14"/>
      <c r="Q2042" s="12"/>
      <c r="R2042" s="13"/>
    </row>
    <row r="2043" spans="1:18" ht="15.75" customHeight="1" x14ac:dyDescent="0.35">
      <c r="A2043" s="1"/>
      <c r="B2043" s="6" t="s">
        <v>27</v>
      </c>
      <c r="C2043" s="6">
        <v>1128299</v>
      </c>
      <c r="D2043" s="7">
        <v>44309</v>
      </c>
      <c r="E2043" s="6" t="s">
        <v>28</v>
      </c>
      <c r="F2043" s="6" t="s">
        <v>80</v>
      </c>
      <c r="G2043" s="6" t="s">
        <v>81</v>
      </c>
      <c r="H2043" s="6" t="s">
        <v>20</v>
      </c>
      <c r="I2043" s="8">
        <v>0.5</v>
      </c>
      <c r="J2043" s="9">
        <v>2500</v>
      </c>
      <c r="K2043" s="10">
        <f t="shared" si="14"/>
        <v>1250</v>
      </c>
      <c r="L2043" s="10">
        <f t="shared" si="15"/>
        <v>437.5</v>
      </c>
      <c r="M2043" s="11">
        <v>0.35</v>
      </c>
      <c r="O2043" s="16"/>
      <c r="P2043" s="14"/>
      <c r="Q2043" s="12"/>
      <c r="R2043" s="13"/>
    </row>
    <row r="2044" spans="1:18" ht="15.75" customHeight="1" x14ac:dyDescent="0.35">
      <c r="A2044" s="1"/>
      <c r="B2044" s="6" t="s">
        <v>27</v>
      </c>
      <c r="C2044" s="6">
        <v>1128299</v>
      </c>
      <c r="D2044" s="7">
        <v>44309</v>
      </c>
      <c r="E2044" s="6" t="s">
        <v>28</v>
      </c>
      <c r="F2044" s="6" t="s">
        <v>80</v>
      </c>
      <c r="G2044" s="6" t="s">
        <v>81</v>
      </c>
      <c r="H2044" s="6" t="s">
        <v>21</v>
      </c>
      <c r="I2044" s="8">
        <v>0.55000000000000004</v>
      </c>
      <c r="J2044" s="9">
        <v>1500</v>
      </c>
      <c r="K2044" s="10">
        <f t="shared" si="14"/>
        <v>825.00000000000011</v>
      </c>
      <c r="L2044" s="10">
        <f t="shared" si="15"/>
        <v>247.50000000000003</v>
      </c>
      <c r="M2044" s="11">
        <v>0.3</v>
      </c>
      <c r="O2044" s="16"/>
      <c r="P2044" s="14"/>
      <c r="Q2044" s="12"/>
      <c r="R2044" s="13"/>
    </row>
    <row r="2045" spans="1:18" ht="15.75" customHeight="1" x14ac:dyDescent="0.35">
      <c r="A2045" s="1"/>
      <c r="B2045" s="6" t="s">
        <v>27</v>
      </c>
      <c r="C2045" s="6">
        <v>1128299</v>
      </c>
      <c r="D2045" s="7">
        <v>44309</v>
      </c>
      <c r="E2045" s="6" t="s">
        <v>28</v>
      </c>
      <c r="F2045" s="6" t="s">
        <v>80</v>
      </c>
      <c r="G2045" s="6" t="s">
        <v>81</v>
      </c>
      <c r="H2045" s="6" t="s">
        <v>22</v>
      </c>
      <c r="I2045" s="8">
        <v>0.70000000000000007</v>
      </c>
      <c r="J2045" s="9">
        <v>3250</v>
      </c>
      <c r="K2045" s="10">
        <f t="shared" si="14"/>
        <v>2275</v>
      </c>
      <c r="L2045" s="10">
        <f t="shared" si="15"/>
        <v>568.75</v>
      </c>
      <c r="M2045" s="11">
        <v>0.25</v>
      </c>
      <c r="O2045" s="16"/>
      <c r="P2045" s="14"/>
      <c r="Q2045" s="12"/>
      <c r="R2045" s="13"/>
    </row>
    <row r="2046" spans="1:18" ht="15.75" customHeight="1" x14ac:dyDescent="0.35">
      <c r="A2046" s="1"/>
      <c r="B2046" s="6" t="s">
        <v>27</v>
      </c>
      <c r="C2046" s="6">
        <v>1128299</v>
      </c>
      <c r="D2046" s="7">
        <v>44340</v>
      </c>
      <c r="E2046" s="6" t="s">
        <v>28</v>
      </c>
      <c r="F2046" s="6" t="s">
        <v>80</v>
      </c>
      <c r="G2046" s="6" t="s">
        <v>81</v>
      </c>
      <c r="H2046" s="6" t="s">
        <v>17</v>
      </c>
      <c r="I2046" s="8">
        <v>0.5</v>
      </c>
      <c r="J2046" s="9">
        <v>5250</v>
      </c>
      <c r="K2046" s="10">
        <f t="shared" ref="K2046:K2300" si="16">I2046*J2046</f>
        <v>2625</v>
      </c>
      <c r="L2046" s="10">
        <f t="shared" ref="L2046:L2300" si="17">K2046*M2046</f>
        <v>918.74999999999989</v>
      </c>
      <c r="M2046" s="11">
        <v>0.35</v>
      </c>
      <c r="O2046" s="16"/>
      <c r="P2046" s="14"/>
      <c r="Q2046" s="12"/>
      <c r="R2046" s="13"/>
    </row>
    <row r="2047" spans="1:18" ht="15.75" customHeight="1" x14ac:dyDescent="0.35">
      <c r="A2047" s="1"/>
      <c r="B2047" s="6" t="s">
        <v>27</v>
      </c>
      <c r="C2047" s="6">
        <v>1128299</v>
      </c>
      <c r="D2047" s="7">
        <v>44340</v>
      </c>
      <c r="E2047" s="6" t="s">
        <v>28</v>
      </c>
      <c r="F2047" s="6" t="s">
        <v>80</v>
      </c>
      <c r="G2047" s="6" t="s">
        <v>81</v>
      </c>
      <c r="H2047" s="6" t="s">
        <v>18</v>
      </c>
      <c r="I2047" s="8">
        <v>0.55000000000000004</v>
      </c>
      <c r="J2047" s="9">
        <v>3750</v>
      </c>
      <c r="K2047" s="10">
        <f t="shared" si="16"/>
        <v>2062.5</v>
      </c>
      <c r="L2047" s="10">
        <f t="shared" si="17"/>
        <v>825</v>
      </c>
      <c r="M2047" s="11">
        <v>0.4</v>
      </c>
      <c r="O2047" s="16"/>
      <c r="P2047" s="14"/>
      <c r="Q2047" s="12"/>
      <c r="R2047" s="13"/>
    </row>
    <row r="2048" spans="1:18" ht="15.75" customHeight="1" x14ac:dyDescent="0.35">
      <c r="A2048" s="1"/>
      <c r="B2048" s="6" t="s">
        <v>27</v>
      </c>
      <c r="C2048" s="6">
        <v>1128299</v>
      </c>
      <c r="D2048" s="7">
        <v>44340</v>
      </c>
      <c r="E2048" s="6" t="s">
        <v>28</v>
      </c>
      <c r="F2048" s="6" t="s">
        <v>80</v>
      </c>
      <c r="G2048" s="6" t="s">
        <v>81</v>
      </c>
      <c r="H2048" s="6" t="s">
        <v>19</v>
      </c>
      <c r="I2048" s="8">
        <v>0.55000000000000004</v>
      </c>
      <c r="J2048" s="9">
        <v>4000</v>
      </c>
      <c r="K2048" s="10">
        <f t="shared" si="16"/>
        <v>2200</v>
      </c>
      <c r="L2048" s="10">
        <f t="shared" si="17"/>
        <v>770</v>
      </c>
      <c r="M2048" s="11">
        <v>0.35</v>
      </c>
      <c r="O2048" s="16"/>
      <c r="P2048" s="14"/>
      <c r="Q2048" s="12"/>
      <c r="R2048" s="13"/>
    </row>
    <row r="2049" spans="1:18" ht="15.75" customHeight="1" x14ac:dyDescent="0.35">
      <c r="A2049" s="1"/>
      <c r="B2049" s="6" t="s">
        <v>27</v>
      </c>
      <c r="C2049" s="6">
        <v>1128299</v>
      </c>
      <c r="D2049" s="7">
        <v>44340</v>
      </c>
      <c r="E2049" s="6" t="s">
        <v>28</v>
      </c>
      <c r="F2049" s="6" t="s">
        <v>80</v>
      </c>
      <c r="G2049" s="6" t="s">
        <v>81</v>
      </c>
      <c r="H2049" s="6" t="s">
        <v>20</v>
      </c>
      <c r="I2049" s="8">
        <v>0.5</v>
      </c>
      <c r="J2049" s="9">
        <v>3000</v>
      </c>
      <c r="K2049" s="10">
        <f t="shared" si="16"/>
        <v>1500</v>
      </c>
      <c r="L2049" s="10">
        <f t="shared" si="17"/>
        <v>525</v>
      </c>
      <c r="M2049" s="11">
        <v>0.35</v>
      </c>
      <c r="O2049" s="16"/>
      <c r="P2049" s="14"/>
      <c r="Q2049" s="12"/>
      <c r="R2049" s="13"/>
    </row>
    <row r="2050" spans="1:18" ht="15.75" customHeight="1" x14ac:dyDescent="0.35">
      <c r="A2050" s="1"/>
      <c r="B2050" s="6" t="s">
        <v>27</v>
      </c>
      <c r="C2050" s="6">
        <v>1128299</v>
      </c>
      <c r="D2050" s="7">
        <v>44340</v>
      </c>
      <c r="E2050" s="6" t="s">
        <v>28</v>
      </c>
      <c r="F2050" s="6" t="s">
        <v>80</v>
      </c>
      <c r="G2050" s="6" t="s">
        <v>81</v>
      </c>
      <c r="H2050" s="6" t="s">
        <v>21</v>
      </c>
      <c r="I2050" s="8">
        <v>0.55000000000000004</v>
      </c>
      <c r="J2050" s="9">
        <v>2000</v>
      </c>
      <c r="K2050" s="10">
        <f t="shared" si="16"/>
        <v>1100</v>
      </c>
      <c r="L2050" s="10">
        <f t="shared" si="17"/>
        <v>330</v>
      </c>
      <c r="M2050" s="11">
        <v>0.3</v>
      </c>
      <c r="O2050" s="16"/>
      <c r="P2050" s="14"/>
      <c r="Q2050" s="12"/>
      <c r="R2050" s="13"/>
    </row>
    <row r="2051" spans="1:18" ht="15.75" customHeight="1" x14ac:dyDescent="0.35">
      <c r="A2051" s="1"/>
      <c r="B2051" s="6" t="s">
        <v>27</v>
      </c>
      <c r="C2051" s="6">
        <v>1128299</v>
      </c>
      <c r="D2051" s="7">
        <v>44340</v>
      </c>
      <c r="E2051" s="6" t="s">
        <v>28</v>
      </c>
      <c r="F2051" s="6" t="s">
        <v>80</v>
      </c>
      <c r="G2051" s="6" t="s">
        <v>81</v>
      </c>
      <c r="H2051" s="6" t="s">
        <v>22</v>
      </c>
      <c r="I2051" s="8">
        <v>0.70000000000000007</v>
      </c>
      <c r="J2051" s="9">
        <v>3750</v>
      </c>
      <c r="K2051" s="10">
        <f t="shared" si="16"/>
        <v>2625.0000000000005</v>
      </c>
      <c r="L2051" s="10">
        <f t="shared" si="17"/>
        <v>656.25000000000011</v>
      </c>
      <c r="M2051" s="11">
        <v>0.25</v>
      </c>
      <c r="O2051" s="16"/>
      <c r="P2051" s="14"/>
      <c r="Q2051" s="12"/>
      <c r="R2051" s="13"/>
    </row>
    <row r="2052" spans="1:18" ht="15.75" customHeight="1" x14ac:dyDescent="0.35">
      <c r="A2052" s="1"/>
      <c r="B2052" s="6" t="s">
        <v>27</v>
      </c>
      <c r="C2052" s="6">
        <v>1128299</v>
      </c>
      <c r="D2052" s="7">
        <v>44370</v>
      </c>
      <c r="E2052" s="6" t="s">
        <v>28</v>
      </c>
      <c r="F2052" s="6" t="s">
        <v>80</v>
      </c>
      <c r="G2052" s="6" t="s">
        <v>81</v>
      </c>
      <c r="H2052" s="6" t="s">
        <v>17</v>
      </c>
      <c r="I2052" s="8">
        <v>0.5</v>
      </c>
      <c r="J2052" s="9">
        <v>6250</v>
      </c>
      <c r="K2052" s="10">
        <f t="shared" si="16"/>
        <v>3125</v>
      </c>
      <c r="L2052" s="10">
        <f t="shared" si="17"/>
        <v>1093.75</v>
      </c>
      <c r="M2052" s="11">
        <v>0.35</v>
      </c>
      <c r="O2052" s="16"/>
      <c r="P2052" s="14"/>
      <c r="Q2052" s="12"/>
      <c r="R2052" s="13"/>
    </row>
    <row r="2053" spans="1:18" ht="15.75" customHeight="1" x14ac:dyDescent="0.35">
      <c r="A2053" s="1"/>
      <c r="B2053" s="6" t="s">
        <v>27</v>
      </c>
      <c r="C2053" s="6">
        <v>1128299</v>
      </c>
      <c r="D2053" s="7">
        <v>44370</v>
      </c>
      <c r="E2053" s="6" t="s">
        <v>28</v>
      </c>
      <c r="F2053" s="6" t="s">
        <v>80</v>
      </c>
      <c r="G2053" s="6" t="s">
        <v>81</v>
      </c>
      <c r="H2053" s="6" t="s">
        <v>18</v>
      </c>
      <c r="I2053" s="8">
        <v>0.55000000000000004</v>
      </c>
      <c r="J2053" s="9">
        <v>4750</v>
      </c>
      <c r="K2053" s="10">
        <f t="shared" si="16"/>
        <v>2612.5</v>
      </c>
      <c r="L2053" s="10">
        <f t="shared" si="17"/>
        <v>1045</v>
      </c>
      <c r="M2053" s="11">
        <v>0.4</v>
      </c>
      <c r="O2053" s="16"/>
      <c r="P2053" s="14"/>
      <c r="Q2053" s="12"/>
      <c r="R2053" s="13"/>
    </row>
    <row r="2054" spans="1:18" ht="15.75" customHeight="1" x14ac:dyDescent="0.35">
      <c r="A2054" s="1"/>
      <c r="B2054" s="6" t="s">
        <v>27</v>
      </c>
      <c r="C2054" s="6">
        <v>1128299</v>
      </c>
      <c r="D2054" s="7">
        <v>44370</v>
      </c>
      <c r="E2054" s="6" t="s">
        <v>28</v>
      </c>
      <c r="F2054" s="6" t="s">
        <v>80</v>
      </c>
      <c r="G2054" s="6" t="s">
        <v>81</v>
      </c>
      <c r="H2054" s="6" t="s">
        <v>19</v>
      </c>
      <c r="I2054" s="8">
        <v>0.55000000000000004</v>
      </c>
      <c r="J2054" s="9">
        <v>4750</v>
      </c>
      <c r="K2054" s="10">
        <f t="shared" si="16"/>
        <v>2612.5</v>
      </c>
      <c r="L2054" s="10">
        <f t="shared" si="17"/>
        <v>914.37499999999989</v>
      </c>
      <c r="M2054" s="11">
        <v>0.35</v>
      </c>
      <c r="O2054" s="16"/>
      <c r="P2054" s="14"/>
      <c r="Q2054" s="12"/>
      <c r="R2054" s="13"/>
    </row>
    <row r="2055" spans="1:18" ht="15.75" customHeight="1" x14ac:dyDescent="0.35">
      <c r="A2055" s="1"/>
      <c r="B2055" s="6" t="s">
        <v>27</v>
      </c>
      <c r="C2055" s="6">
        <v>1128299</v>
      </c>
      <c r="D2055" s="7">
        <v>44370</v>
      </c>
      <c r="E2055" s="6" t="s">
        <v>28</v>
      </c>
      <c r="F2055" s="6" t="s">
        <v>80</v>
      </c>
      <c r="G2055" s="6" t="s">
        <v>81</v>
      </c>
      <c r="H2055" s="6" t="s">
        <v>20</v>
      </c>
      <c r="I2055" s="8">
        <v>0.5</v>
      </c>
      <c r="J2055" s="9">
        <v>3500</v>
      </c>
      <c r="K2055" s="10">
        <f t="shared" si="16"/>
        <v>1750</v>
      </c>
      <c r="L2055" s="10">
        <f t="shared" si="17"/>
        <v>612.5</v>
      </c>
      <c r="M2055" s="11">
        <v>0.35</v>
      </c>
      <c r="O2055" s="16"/>
      <c r="P2055" s="14"/>
      <c r="Q2055" s="12"/>
      <c r="R2055" s="13"/>
    </row>
    <row r="2056" spans="1:18" ht="15.75" customHeight="1" x14ac:dyDescent="0.35">
      <c r="A2056" s="1"/>
      <c r="B2056" s="6" t="s">
        <v>27</v>
      </c>
      <c r="C2056" s="6">
        <v>1128299</v>
      </c>
      <c r="D2056" s="7">
        <v>44370</v>
      </c>
      <c r="E2056" s="6" t="s">
        <v>28</v>
      </c>
      <c r="F2056" s="6" t="s">
        <v>80</v>
      </c>
      <c r="G2056" s="6" t="s">
        <v>81</v>
      </c>
      <c r="H2056" s="6" t="s">
        <v>21</v>
      </c>
      <c r="I2056" s="8">
        <v>0.55000000000000004</v>
      </c>
      <c r="J2056" s="9">
        <v>2250</v>
      </c>
      <c r="K2056" s="10">
        <f t="shared" si="16"/>
        <v>1237.5</v>
      </c>
      <c r="L2056" s="10">
        <f t="shared" si="17"/>
        <v>371.25</v>
      </c>
      <c r="M2056" s="11">
        <v>0.3</v>
      </c>
      <c r="O2056" s="16"/>
      <c r="P2056" s="14"/>
      <c r="Q2056" s="12"/>
      <c r="R2056" s="13"/>
    </row>
    <row r="2057" spans="1:18" ht="15.75" customHeight="1" x14ac:dyDescent="0.35">
      <c r="A2057" s="1"/>
      <c r="B2057" s="6" t="s">
        <v>27</v>
      </c>
      <c r="C2057" s="6">
        <v>1128299</v>
      </c>
      <c r="D2057" s="7">
        <v>44370</v>
      </c>
      <c r="E2057" s="6" t="s">
        <v>28</v>
      </c>
      <c r="F2057" s="6" t="s">
        <v>80</v>
      </c>
      <c r="G2057" s="6" t="s">
        <v>81</v>
      </c>
      <c r="H2057" s="6" t="s">
        <v>22</v>
      </c>
      <c r="I2057" s="8">
        <v>0.70000000000000007</v>
      </c>
      <c r="J2057" s="9">
        <v>5250</v>
      </c>
      <c r="K2057" s="10">
        <f t="shared" si="16"/>
        <v>3675.0000000000005</v>
      </c>
      <c r="L2057" s="10">
        <f t="shared" si="17"/>
        <v>918.75000000000011</v>
      </c>
      <c r="M2057" s="11">
        <v>0.25</v>
      </c>
      <c r="O2057" s="16"/>
      <c r="P2057" s="14"/>
      <c r="Q2057" s="12"/>
      <c r="R2057" s="13"/>
    </row>
    <row r="2058" spans="1:18" ht="15.75" customHeight="1" x14ac:dyDescent="0.35">
      <c r="A2058" s="1"/>
      <c r="B2058" s="6" t="s">
        <v>27</v>
      </c>
      <c r="C2058" s="6">
        <v>1128299</v>
      </c>
      <c r="D2058" s="7">
        <v>44399</v>
      </c>
      <c r="E2058" s="6" t="s">
        <v>28</v>
      </c>
      <c r="F2058" s="6" t="s">
        <v>80</v>
      </c>
      <c r="G2058" s="6" t="s">
        <v>81</v>
      </c>
      <c r="H2058" s="6" t="s">
        <v>17</v>
      </c>
      <c r="I2058" s="8">
        <v>0.5</v>
      </c>
      <c r="J2058" s="9">
        <v>6750</v>
      </c>
      <c r="K2058" s="10">
        <f t="shared" si="16"/>
        <v>3375</v>
      </c>
      <c r="L2058" s="10">
        <f t="shared" si="17"/>
        <v>1181.25</v>
      </c>
      <c r="M2058" s="11">
        <v>0.35</v>
      </c>
      <c r="O2058" s="16"/>
      <c r="P2058" s="14"/>
      <c r="Q2058" s="12"/>
      <c r="R2058" s="13"/>
    </row>
    <row r="2059" spans="1:18" ht="15.75" customHeight="1" x14ac:dyDescent="0.35">
      <c r="A2059" s="1"/>
      <c r="B2059" s="6" t="s">
        <v>27</v>
      </c>
      <c r="C2059" s="6">
        <v>1128299</v>
      </c>
      <c r="D2059" s="7">
        <v>44399</v>
      </c>
      <c r="E2059" s="6" t="s">
        <v>28</v>
      </c>
      <c r="F2059" s="6" t="s">
        <v>80</v>
      </c>
      <c r="G2059" s="6" t="s">
        <v>81</v>
      </c>
      <c r="H2059" s="6" t="s">
        <v>18</v>
      </c>
      <c r="I2059" s="8">
        <v>0.55000000000000004</v>
      </c>
      <c r="J2059" s="9">
        <v>5250</v>
      </c>
      <c r="K2059" s="10">
        <f t="shared" si="16"/>
        <v>2887.5000000000005</v>
      </c>
      <c r="L2059" s="10">
        <f t="shared" si="17"/>
        <v>1155.0000000000002</v>
      </c>
      <c r="M2059" s="11">
        <v>0.4</v>
      </c>
      <c r="O2059" s="16"/>
      <c r="P2059" s="14"/>
      <c r="Q2059" s="12"/>
      <c r="R2059" s="13"/>
    </row>
    <row r="2060" spans="1:18" ht="15.75" customHeight="1" x14ac:dyDescent="0.35">
      <c r="A2060" s="1"/>
      <c r="B2060" s="6" t="s">
        <v>27</v>
      </c>
      <c r="C2060" s="6">
        <v>1128299</v>
      </c>
      <c r="D2060" s="7">
        <v>44399</v>
      </c>
      <c r="E2060" s="6" t="s">
        <v>28</v>
      </c>
      <c r="F2060" s="6" t="s">
        <v>80</v>
      </c>
      <c r="G2060" s="6" t="s">
        <v>81</v>
      </c>
      <c r="H2060" s="6" t="s">
        <v>19</v>
      </c>
      <c r="I2060" s="8">
        <v>0.55000000000000004</v>
      </c>
      <c r="J2060" s="9">
        <v>4750</v>
      </c>
      <c r="K2060" s="10">
        <f t="shared" si="16"/>
        <v>2612.5</v>
      </c>
      <c r="L2060" s="10">
        <f t="shared" si="17"/>
        <v>914.37499999999989</v>
      </c>
      <c r="M2060" s="11">
        <v>0.35</v>
      </c>
      <c r="O2060" s="16"/>
      <c r="P2060" s="14"/>
      <c r="Q2060" s="12"/>
      <c r="R2060" s="13"/>
    </row>
    <row r="2061" spans="1:18" ht="15.75" customHeight="1" x14ac:dyDescent="0.35">
      <c r="A2061" s="1"/>
      <c r="B2061" s="6" t="s">
        <v>27</v>
      </c>
      <c r="C2061" s="6">
        <v>1128299</v>
      </c>
      <c r="D2061" s="7">
        <v>44399</v>
      </c>
      <c r="E2061" s="6" t="s">
        <v>28</v>
      </c>
      <c r="F2061" s="6" t="s">
        <v>80</v>
      </c>
      <c r="G2061" s="6" t="s">
        <v>81</v>
      </c>
      <c r="H2061" s="6" t="s">
        <v>20</v>
      </c>
      <c r="I2061" s="8">
        <v>0.5</v>
      </c>
      <c r="J2061" s="9">
        <v>3750</v>
      </c>
      <c r="K2061" s="10">
        <f t="shared" si="16"/>
        <v>1875</v>
      </c>
      <c r="L2061" s="10">
        <f t="shared" si="17"/>
        <v>656.25</v>
      </c>
      <c r="M2061" s="11">
        <v>0.35</v>
      </c>
      <c r="O2061" s="16"/>
      <c r="P2061" s="14"/>
      <c r="Q2061" s="12"/>
      <c r="R2061" s="13"/>
    </row>
    <row r="2062" spans="1:18" ht="15.75" customHeight="1" x14ac:dyDescent="0.35">
      <c r="A2062" s="1"/>
      <c r="B2062" s="6" t="s">
        <v>27</v>
      </c>
      <c r="C2062" s="6">
        <v>1128299</v>
      </c>
      <c r="D2062" s="7">
        <v>44399</v>
      </c>
      <c r="E2062" s="6" t="s">
        <v>28</v>
      </c>
      <c r="F2062" s="6" t="s">
        <v>80</v>
      </c>
      <c r="G2062" s="6" t="s">
        <v>81</v>
      </c>
      <c r="H2062" s="6" t="s">
        <v>21</v>
      </c>
      <c r="I2062" s="8">
        <v>0.55000000000000004</v>
      </c>
      <c r="J2062" s="9">
        <v>4250</v>
      </c>
      <c r="K2062" s="10">
        <f t="shared" si="16"/>
        <v>2337.5</v>
      </c>
      <c r="L2062" s="10">
        <f t="shared" si="17"/>
        <v>701.25</v>
      </c>
      <c r="M2062" s="11">
        <v>0.3</v>
      </c>
      <c r="O2062" s="16"/>
      <c r="P2062" s="14"/>
      <c r="Q2062" s="12"/>
      <c r="R2062" s="13"/>
    </row>
    <row r="2063" spans="1:18" ht="15.75" customHeight="1" x14ac:dyDescent="0.35">
      <c r="A2063" s="1"/>
      <c r="B2063" s="6" t="s">
        <v>27</v>
      </c>
      <c r="C2063" s="6">
        <v>1128299</v>
      </c>
      <c r="D2063" s="7">
        <v>44399</v>
      </c>
      <c r="E2063" s="6" t="s">
        <v>28</v>
      </c>
      <c r="F2063" s="6" t="s">
        <v>80</v>
      </c>
      <c r="G2063" s="6" t="s">
        <v>81</v>
      </c>
      <c r="H2063" s="6" t="s">
        <v>22</v>
      </c>
      <c r="I2063" s="8">
        <v>0.70000000000000007</v>
      </c>
      <c r="J2063" s="9">
        <v>4250</v>
      </c>
      <c r="K2063" s="10">
        <f t="shared" si="16"/>
        <v>2975.0000000000005</v>
      </c>
      <c r="L2063" s="10">
        <f t="shared" si="17"/>
        <v>743.75000000000011</v>
      </c>
      <c r="M2063" s="11">
        <v>0.25</v>
      </c>
      <c r="O2063" s="16"/>
      <c r="P2063" s="14"/>
      <c r="Q2063" s="12"/>
      <c r="R2063" s="13"/>
    </row>
    <row r="2064" spans="1:18" ht="15.75" customHeight="1" x14ac:dyDescent="0.35">
      <c r="A2064" s="1"/>
      <c r="B2064" s="6" t="s">
        <v>27</v>
      </c>
      <c r="C2064" s="6">
        <v>1128299</v>
      </c>
      <c r="D2064" s="7">
        <v>44431</v>
      </c>
      <c r="E2064" s="6" t="s">
        <v>28</v>
      </c>
      <c r="F2064" s="6" t="s">
        <v>80</v>
      </c>
      <c r="G2064" s="6" t="s">
        <v>81</v>
      </c>
      <c r="H2064" s="6" t="s">
        <v>17</v>
      </c>
      <c r="I2064" s="8">
        <v>0.55000000000000004</v>
      </c>
      <c r="J2064" s="9">
        <v>6250</v>
      </c>
      <c r="K2064" s="10">
        <f t="shared" si="16"/>
        <v>3437.5000000000005</v>
      </c>
      <c r="L2064" s="10">
        <f t="shared" si="17"/>
        <v>1203.125</v>
      </c>
      <c r="M2064" s="11">
        <v>0.35</v>
      </c>
      <c r="O2064" s="16"/>
      <c r="P2064" s="14"/>
      <c r="Q2064" s="12"/>
      <c r="R2064" s="13"/>
    </row>
    <row r="2065" spans="1:18" ht="15.75" customHeight="1" x14ac:dyDescent="0.35">
      <c r="A2065" s="1"/>
      <c r="B2065" s="6" t="s">
        <v>27</v>
      </c>
      <c r="C2065" s="6">
        <v>1128299</v>
      </c>
      <c r="D2065" s="7">
        <v>44431</v>
      </c>
      <c r="E2065" s="6" t="s">
        <v>28</v>
      </c>
      <c r="F2065" s="6" t="s">
        <v>80</v>
      </c>
      <c r="G2065" s="6" t="s">
        <v>81</v>
      </c>
      <c r="H2065" s="6" t="s">
        <v>18</v>
      </c>
      <c r="I2065" s="8">
        <v>0.60000000000000009</v>
      </c>
      <c r="J2065" s="9">
        <v>5750</v>
      </c>
      <c r="K2065" s="10">
        <f t="shared" si="16"/>
        <v>3450.0000000000005</v>
      </c>
      <c r="L2065" s="10">
        <f t="shared" si="17"/>
        <v>1380.0000000000002</v>
      </c>
      <c r="M2065" s="11">
        <v>0.4</v>
      </c>
      <c r="O2065" s="16"/>
      <c r="P2065" s="14"/>
      <c r="Q2065" s="12"/>
      <c r="R2065" s="13"/>
    </row>
    <row r="2066" spans="1:18" ht="15.75" customHeight="1" x14ac:dyDescent="0.35">
      <c r="A2066" s="1"/>
      <c r="B2066" s="6" t="s">
        <v>27</v>
      </c>
      <c r="C2066" s="6">
        <v>1128299</v>
      </c>
      <c r="D2066" s="7">
        <v>44431</v>
      </c>
      <c r="E2066" s="6" t="s">
        <v>28</v>
      </c>
      <c r="F2066" s="6" t="s">
        <v>80</v>
      </c>
      <c r="G2066" s="6" t="s">
        <v>81</v>
      </c>
      <c r="H2066" s="6" t="s">
        <v>19</v>
      </c>
      <c r="I2066" s="8">
        <v>0.55000000000000004</v>
      </c>
      <c r="J2066" s="9">
        <v>4500</v>
      </c>
      <c r="K2066" s="10">
        <f t="shared" si="16"/>
        <v>2475</v>
      </c>
      <c r="L2066" s="10">
        <f t="shared" si="17"/>
        <v>866.25</v>
      </c>
      <c r="M2066" s="11">
        <v>0.35</v>
      </c>
      <c r="O2066" s="16"/>
      <c r="P2066" s="14"/>
      <c r="Q2066" s="12"/>
      <c r="R2066" s="13"/>
    </row>
    <row r="2067" spans="1:18" ht="15.75" customHeight="1" x14ac:dyDescent="0.35">
      <c r="A2067" s="1"/>
      <c r="B2067" s="6" t="s">
        <v>27</v>
      </c>
      <c r="C2067" s="6">
        <v>1128299</v>
      </c>
      <c r="D2067" s="7">
        <v>44431</v>
      </c>
      <c r="E2067" s="6" t="s">
        <v>28</v>
      </c>
      <c r="F2067" s="6" t="s">
        <v>80</v>
      </c>
      <c r="G2067" s="6" t="s">
        <v>81</v>
      </c>
      <c r="H2067" s="6" t="s">
        <v>20</v>
      </c>
      <c r="I2067" s="8">
        <v>0.55000000000000004</v>
      </c>
      <c r="J2067" s="9">
        <v>4000</v>
      </c>
      <c r="K2067" s="10">
        <f t="shared" si="16"/>
        <v>2200</v>
      </c>
      <c r="L2067" s="10">
        <f t="shared" si="17"/>
        <v>770</v>
      </c>
      <c r="M2067" s="11">
        <v>0.35</v>
      </c>
      <c r="O2067" s="16"/>
      <c r="P2067" s="14"/>
      <c r="Q2067" s="12"/>
      <c r="R2067" s="13"/>
    </row>
    <row r="2068" spans="1:18" ht="15.75" customHeight="1" x14ac:dyDescent="0.35">
      <c r="A2068" s="1"/>
      <c r="B2068" s="6" t="s">
        <v>27</v>
      </c>
      <c r="C2068" s="6">
        <v>1128299</v>
      </c>
      <c r="D2068" s="7">
        <v>44431</v>
      </c>
      <c r="E2068" s="6" t="s">
        <v>28</v>
      </c>
      <c r="F2068" s="6" t="s">
        <v>80</v>
      </c>
      <c r="G2068" s="6" t="s">
        <v>81</v>
      </c>
      <c r="H2068" s="6" t="s">
        <v>21</v>
      </c>
      <c r="I2068" s="8">
        <v>0.65</v>
      </c>
      <c r="J2068" s="9">
        <v>4000</v>
      </c>
      <c r="K2068" s="10">
        <f t="shared" si="16"/>
        <v>2600</v>
      </c>
      <c r="L2068" s="10">
        <f t="shared" si="17"/>
        <v>780</v>
      </c>
      <c r="M2068" s="11">
        <v>0.3</v>
      </c>
      <c r="O2068" s="16"/>
      <c r="P2068" s="14"/>
      <c r="Q2068" s="12"/>
      <c r="R2068" s="13"/>
    </row>
    <row r="2069" spans="1:18" ht="15.75" customHeight="1" x14ac:dyDescent="0.35">
      <c r="A2069" s="1"/>
      <c r="B2069" s="6" t="s">
        <v>27</v>
      </c>
      <c r="C2069" s="6">
        <v>1128299</v>
      </c>
      <c r="D2069" s="7">
        <v>44431</v>
      </c>
      <c r="E2069" s="6" t="s">
        <v>28</v>
      </c>
      <c r="F2069" s="6" t="s">
        <v>80</v>
      </c>
      <c r="G2069" s="6" t="s">
        <v>81</v>
      </c>
      <c r="H2069" s="6" t="s">
        <v>22</v>
      </c>
      <c r="I2069" s="8">
        <v>0.70000000000000007</v>
      </c>
      <c r="J2069" s="9">
        <v>3750</v>
      </c>
      <c r="K2069" s="10">
        <f t="shared" si="16"/>
        <v>2625.0000000000005</v>
      </c>
      <c r="L2069" s="10">
        <f t="shared" si="17"/>
        <v>656.25000000000011</v>
      </c>
      <c r="M2069" s="11">
        <v>0.25</v>
      </c>
      <c r="O2069" s="16"/>
      <c r="P2069" s="14"/>
      <c r="Q2069" s="12"/>
      <c r="R2069" s="13"/>
    </row>
    <row r="2070" spans="1:18" ht="15.75" customHeight="1" x14ac:dyDescent="0.35">
      <c r="A2070" s="1"/>
      <c r="B2070" s="6" t="s">
        <v>27</v>
      </c>
      <c r="C2070" s="6">
        <v>1128299</v>
      </c>
      <c r="D2070" s="7">
        <v>44463</v>
      </c>
      <c r="E2070" s="6" t="s">
        <v>28</v>
      </c>
      <c r="F2070" s="6" t="s">
        <v>80</v>
      </c>
      <c r="G2070" s="6" t="s">
        <v>81</v>
      </c>
      <c r="H2070" s="6" t="s">
        <v>17</v>
      </c>
      <c r="I2070" s="8">
        <v>0.45000000000000007</v>
      </c>
      <c r="J2070" s="9">
        <v>5750</v>
      </c>
      <c r="K2070" s="10">
        <f t="shared" si="16"/>
        <v>2587.5000000000005</v>
      </c>
      <c r="L2070" s="10">
        <f t="shared" si="17"/>
        <v>905.62500000000011</v>
      </c>
      <c r="M2070" s="11">
        <v>0.35</v>
      </c>
      <c r="O2070" s="16"/>
      <c r="P2070" s="14"/>
      <c r="Q2070" s="12"/>
      <c r="R2070" s="13"/>
    </row>
    <row r="2071" spans="1:18" ht="15.75" customHeight="1" x14ac:dyDescent="0.35">
      <c r="A2071" s="1"/>
      <c r="B2071" s="6" t="s">
        <v>27</v>
      </c>
      <c r="C2071" s="6">
        <v>1128299</v>
      </c>
      <c r="D2071" s="7">
        <v>44463</v>
      </c>
      <c r="E2071" s="6" t="s">
        <v>28</v>
      </c>
      <c r="F2071" s="6" t="s">
        <v>80</v>
      </c>
      <c r="G2071" s="6" t="s">
        <v>81</v>
      </c>
      <c r="H2071" s="6" t="s">
        <v>18</v>
      </c>
      <c r="I2071" s="8">
        <v>0.50000000000000011</v>
      </c>
      <c r="J2071" s="9">
        <v>5750</v>
      </c>
      <c r="K2071" s="10">
        <f t="shared" si="16"/>
        <v>2875.0000000000005</v>
      </c>
      <c r="L2071" s="10">
        <f t="shared" si="17"/>
        <v>1150.0000000000002</v>
      </c>
      <c r="M2071" s="11">
        <v>0.4</v>
      </c>
      <c r="O2071" s="16"/>
      <c r="P2071" s="14"/>
      <c r="Q2071" s="12"/>
      <c r="R2071" s="13"/>
    </row>
    <row r="2072" spans="1:18" ht="15.75" customHeight="1" x14ac:dyDescent="0.35">
      <c r="A2072" s="1"/>
      <c r="B2072" s="6" t="s">
        <v>27</v>
      </c>
      <c r="C2072" s="6">
        <v>1128299</v>
      </c>
      <c r="D2072" s="7">
        <v>44463</v>
      </c>
      <c r="E2072" s="6" t="s">
        <v>28</v>
      </c>
      <c r="F2072" s="6" t="s">
        <v>80</v>
      </c>
      <c r="G2072" s="6" t="s">
        <v>81</v>
      </c>
      <c r="H2072" s="6" t="s">
        <v>19</v>
      </c>
      <c r="I2072" s="8">
        <v>0.45000000000000007</v>
      </c>
      <c r="J2072" s="9">
        <v>4250</v>
      </c>
      <c r="K2072" s="10">
        <f t="shared" si="16"/>
        <v>1912.5000000000002</v>
      </c>
      <c r="L2072" s="10">
        <f t="shared" si="17"/>
        <v>669.375</v>
      </c>
      <c r="M2072" s="11">
        <v>0.35</v>
      </c>
      <c r="O2072" s="16"/>
      <c r="P2072" s="14"/>
      <c r="Q2072" s="12"/>
      <c r="R2072" s="13"/>
    </row>
    <row r="2073" spans="1:18" ht="15.75" customHeight="1" x14ac:dyDescent="0.35">
      <c r="A2073" s="1"/>
      <c r="B2073" s="6" t="s">
        <v>27</v>
      </c>
      <c r="C2073" s="6">
        <v>1128299</v>
      </c>
      <c r="D2073" s="7">
        <v>44463</v>
      </c>
      <c r="E2073" s="6" t="s">
        <v>28</v>
      </c>
      <c r="F2073" s="6" t="s">
        <v>80</v>
      </c>
      <c r="G2073" s="6" t="s">
        <v>81</v>
      </c>
      <c r="H2073" s="6" t="s">
        <v>20</v>
      </c>
      <c r="I2073" s="8">
        <v>0.45000000000000007</v>
      </c>
      <c r="J2073" s="9">
        <v>3750</v>
      </c>
      <c r="K2073" s="10">
        <f t="shared" si="16"/>
        <v>1687.5000000000002</v>
      </c>
      <c r="L2073" s="10">
        <f t="shared" si="17"/>
        <v>590.625</v>
      </c>
      <c r="M2073" s="11">
        <v>0.35</v>
      </c>
      <c r="O2073" s="16"/>
      <c r="P2073" s="14"/>
      <c r="Q2073" s="12"/>
      <c r="R2073" s="13"/>
    </row>
    <row r="2074" spans="1:18" ht="15.75" customHeight="1" x14ac:dyDescent="0.35">
      <c r="A2074" s="1"/>
      <c r="B2074" s="6" t="s">
        <v>27</v>
      </c>
      <c r="C2074" s="6">
        <v>1128299</v>
      </c>
      <c r="D2074" s="7">
        <v>44463</v>
      </c>
      <c r="E2074" s="6" t="s">
        <v>28</v>
      </c>
      <c r="F2074" s="6" t="s">
        <v>80</v>
      </c>
      <c r="G2074" s="6" t="s">
        <v>81</v>
      </c>
      <c r="H2074" s="6" t="s">
        <v>21</v>
      </c>
      <c r="I2074" s="8">
        <v>0.55000000000000004</v>
      </c>
      <c r="J2074" s="9">
        <v>3750</v>
      </c>
      <c r="K2074" s="10">
        <f t="shared" si="16"/>
        <v>2062.5</v>
      </c>
      <c r="L2074" s="10">
        <f t="shared" si="17"/>
        <v>618.75</v>
      </c>
      <c r="M2074" s="11">
        <v>0.3</v>
      </c>
      <c r="O2074" s="16"/>
      <c r="P2074" s="14"/>
      <c r="Q2074" s="12"/>
      <c r="R2074" s="13"/>
    </row>
    <row r="2075" spans="1:18" ht="15.75" customHeight="1" x14ac:dyDescent="0.35">
      <c r="A2075" s="1"/>
      <c r="B2075" s="6" t="s">
        <v>27</v>
      </c>
      <c r="C2075" s="6">
        <v>1128299</v>
      </c>
      <c r="D2075" s="7">
        <v>44463</v>
      </c>
      <c r="E2075" s="6" t="s">
        <v>28</v>
      </c>
      <c r="F2075" s="6" t="s">
        <v>80</v>
      </c>
      <c r="G2075" s="6" t="s">
        <v>81</v>
      </c>
      <c r="H2075" s="6" t="s">
        <v>22</v>
      </c>
      <c r="I2075" s="8">
        <v>0.60000000000000009</v>
      </c>
      <c r="J2075" s="9">
        <v>4250</v>
      </c>
      <c r="K2075" s="10">
        <f t="shared" si="16"/>
        <v>2550.0000000000005</v>
      </c>
      <c r="L2075" s="10">
        <f t="shared" si="17"/>
        <v>637.50000000000011</v>
      </c>
      <c r="M2075" s="11">
        <v>0.25</v>
      </c>
      <c r="O2075" s="16"/>
      <c r="P2075" s="14"/>
      <c r="Q2075" s="12"/>
      <c r="R2075" s="13"/>
    </row>
    <row r="2076" spans="1:18" ht="15.75" customHeight="1" x14ac:dyDescent="0.35">
      <c r="A2076" s="1"/>
      <c r="B2076" s="6" t="s">
        <v>27</v>
      </c>
      <c r="C2076" s="6">
        <v>1128299</v>
      </c>
      <c r="D2076" s="7">
        <v>44492</v>
      </c>
      <c r="E2076" s="6" t="s">
        <v>28</v>
      </c>
      <c r="F2076" s="6" t="s">
        <v>80</v>
      </c>
      <c r="G2076" s="6" t="s">
        <v>81</v>
      </c>
      <c r="H2076" s="6" t="s">
        <v>17</v>
      </c>
      <c r="I2076" s="8">
        <v>0.45000000000000007</v>
      </c>
      <c r="J2076" s="9">
        <v>5000</v>
      </c>
      <c r="K2076" s="10">
        <f t="shared" si="16"/>
        <v>2250.0000000000005</v>
      </c>
      <c r="L2076" s="10">
        <f t="shared" si="17"/>
        <v>787.50000000000011</v>
      </c>
      <c r="M2076" s="11">
        <v>0.35</v>
      </c>
      <c r="O2076" s="16"/>
      <c r="P2076" s="14"/>
      <c r="Q2076" s="12"/>
      <c r="R2076" s="13"/>
    </row>
    <row r="2077" spans="1:18" ht="15.75" customHeight="1" x14ac:dyDescent="0.35">
      <c r="A2077" s="1"/>
      <c r="B2077" s="6" t="s">
        <v>27</v>
      </c>
      <c r="C2077" s="6">
        <v>1128299</v>
      </c>
      <c r="D2077" s="7">
        <v>44492</v>
      </c>
      <c r="E2077" s="6" t="s">
        <v>28</v>
      </c>
      <c r="F2077" s="6" t="s">
        <v>80</v>
      </c>
      <c r="G2077" s="6" t="s">
        <v>81</v>
      </c>
      <c r="H2077" s="6" t="s">
        <v>18</v>
      </c>
      <c r="I2077" s="8">
        <v>0.50000000000000011</v>
      </c>
      <c r="J2077" s="9">
        <v>5000</v>
      </c>
      <c r="K2077" s="10">
        <f t="shared" si="16"/>
        <v>2500.0000000000005</v>
      </c>
      <c r="L2077" s="10">
        <f t="shared" si="17"/>
        <v>1000.0000000000002</v>
      </c>
      <c r="M2077" s="11">
        <v>0.4</v>
      </c>
      <c r="O2077" s="16"/>
      <c r="P2077" s="14"/>
      <c r="Q2077" s="12"/>
      <c r="R2077" s="13"/>
    </row>
    <row r="2078" spans="1:18" ht="15.75" customHeight="1" x14ac:dyDescent="0.35">
      <c r="A2078" s="1"/>
      <c r="B2078" s="6" t="s">
        <v>27</v>
      </c>
      <c r="C2078" s="6">
        <v>1128299</v>
      </c>
      <c r="D2078" s="7">
        <v>44492</v>
      </c>
      <c r="E2078" s="6" t="s">
        <v>28</v>
      </c>
      <c r="F2078" s="6" t="s">
        <v>80</v>
      </c>
      <c r="G2078" s="6" t="s">
        <v>81</v>
      </c>
      <c r="H2078" s="6" t="s">
        <v>19</v>
      </c>
      <c r="I2078" s="8">
        <v>0.45000000000000007</v>
      </c>
      <c r="J2078" s="9">
        <v>3250</v>
      </c>
      <c r="K2078" s="10">
        <f t="shared" si="16"/>
        <v>1462.5000000000002</v>
      </c>
      <c r="L2078" s="10">
        <f t="shared" si="17"/>
        <v>511.87500000000006</v>
      </c>
      <c r="M2078" s="11">
        <v>0.35</v>
      </c>
      <c r="O2078" s="16"/>
      <c r="P2078" s="14"/>
      <c r="Q2078" s="12"/>
      <c r="R2078" s="13"/>
    </row>
    <row r="2079" spans="1:18" ht="15.75" customHeight="1" x14ac:dyDescent="0.35">
      <c r="A2079" s="1"/>
      <c r="B2079" s="6" t="s">
        <v>27</v>
      </c>
      <c r="C2079" s="6">
        <v>1128299</v>
      </c>
      <c r="D2079" s="7">
        <v>44492</v>
      </c>
      <c r="E2079" s="6" t="s">
        <v>28</v>
      </c>
      <c r="F2079" s="6" t="s">
        <v>80</v>
      </c>
      <c r="G2079" s="6" t="s">
        <v>81</v>
      </c>
      <c r="H2079" s="6" t="s">
        <v>20</v>
      </c>
      <c r="I2079" s="8">
        <v>0.45000000000000007</v>
      </c>
      <c r="J2079" s="9">
        <v>3000</v>
      </c>
      <c r="K2079" s="10">
        <f t="shared" si="16"/>
        <v>1350.0000000000002</v>
      </c>
      <c r="L2079" s="10">
        <f t="shared" si="17"/>
        <v>472.50000000000006</v>
      </c>
      <c r="M2079" s="11">
        <v>0.35</v>
      </c>
      <c r="O2079" s="16"/>
      <c r="P2079" s="14"/>
      <c r="Q2079" s="12"/>
      <c r="R2079" s="13"/>
    </row>
    <row r="2080" spans="1:18" ht="15.75" customHeight="1" x14ac:dyDescent="0.35">
      <c r="A2080" s="1"/>
      <c r="B2080" s="6" t="s">
        <v>27</v>
      </c>
      <c r="C2080" s="6">
        <v>1128299</v>
      </c>
      <c r="D2080" s="7">
        <v>44492</v>
      </c>
      <c r="E2080" s="6" t="s">
        <v>28</v>
      </c>
      <c r="F2080" s="6" t="s">
        <v>80</v>
      </c>
      <c r="G2080" s="6" t="s">
        <v>81</v>
      </c>
      <c r="H2080" s="6" t="s">
        <v>21</v>
      </c>
      <c r="I2080" s="8">
        <v>0.55000000000000004</v>
      </c>
      <c r="J2080" s="9">
        <v>2750</v>
      </c>
      <c r="K2080" s="10">
        <f t="shared" si="16"/>
        <v>1512.5000000000002</v>
      </c>
      <c r="L2080" s="10">
        <f t="shared" si="17"/>
        <v>453.75000000000006</v>
      </c>
      <c r="M2080" s="11">
        <v>0.3</v>
      </c>
      <c r="O2080" s="16"/>
      <c r="P2080" s="14"/>
      <c r="Q2080" s="12"/>
      <c r="R2080" s="13"/>
    </row>
    <row r="2081" spans="1:18" ht="15.75" customHeight="1" x14ac:dyDescent="0.35">
      <c r="A2081" s="1"/>
      <c r="B2081" s="6" t="s">
        <v>27</v>
      </c>
      <c r="C2081" s="6">
        <v>1128299</v>
      </c>
      <c r="D2081" s="7">
        <v>44492</v>
      </c>
      <c r="E2081" s="6" t="s">
        <v>28</v>
      </c>
      <c r="F2081" s="6" t="s">
        <v>80</v>
      </c>
      <c r="G2081" s="6" t="s">
        <v>81</v>
      </c>
      <c r="H2081" s="6" t="s">
        <v>22</v>
      </c>
      <c r="I2081" s="8">
        <v>0.60000000000000009</v>
      </c>
      <c r="J2081" s="9">
        <v>3250</v>
      </c>
      <c r="K2081" s="10">
        <f t="shared" si="16"/>
        <v>1950.0000000000002</v>
      </c>
      <c r="L2081" s="10">
        <f t="shared" si="17"/>
        <v>487.50000000000006</v>
      </c>
      <c r="M2081" s="11">
        <v>0.25</v>
      </c>
      <c r="O2081" s="16"/>
      <c r="P2081" s="14"/>
      <c r="Q2081" s="12"/>
      <c r="R2081" s="13"/>
    </row>
    <row r="2082" spans="1:18" ht="15.75" customHeight="1" x14ac:dyDescent="0.35">
      <c r="A2082" s="1"/>
      <c r="B2082" s="6" t="s">
        <v>27</v>
      </c>
      <c r="C2082" s="6">
        <v>1128299</v>
      </c>
      <c r="D2082" s="7">
        <v>44523</v>
      </c>
      <c r="E2082" s="6" t="s">
        <v>28</v>
      </c>
      <c r="F2082" s="6" t="s">
        <v>80</v>
      </c>
      <c r="G2082" s="6" t="s">
        <v>81</v>
      </c>
      <c r="H2082" s="6" t="s">
        <v>17</v>
      </c>
      <c r="I2082" s="8">
        <v>0.45000000000000007</v>
      </c>
      <c r="J2082" s="9">
        <v>5000</v>
      </c>
      <c r="K2082" s="10">
        <f t="shared" si="16"/>
        <v>2250.0000000000005</v>
      </c>
      <c r="L2082" s="10">
        <f t="shared" si="17"/>
        <v>787.50000000000011</v>
      </c>
      <c r="M2082" s="11">
        <v>0.35</v>
      </c>
      <c r="O2082" s="16"/>
      <c r="P2082" s="14"/>
      <c r="Q2082" s="12"/>
      <c r="R2082" s="13"/>
    </row>
    <row r="2083" spans="1:18" ht="15.75" customHeight="1" x14ac:dyDescent="0.35">
      <c r="A2083" s="1"/>
      <c r="B2083" s="6" t="s">
        <v>27</v>
      </c>
      <c r="C2083" s="6">
        <v>1128299</v>
      </c>
      <c r="D2083" s="7">
        <v>44523</v>
      </c>
      <c r="E2083" s="6" t="s">
        <v>28</v>
      </c>
      <c r="F2083" s="6" t="s">
        <v>80</v>
      </c>
      <c r="G2083" s="6" t="s">
        <v>81</v>
      </c>
      <c r="H2083" s="6" t="s">
        <v>18</v>
      </c>
      <c r="I2083" s="8">
        <v>0.50000000000000011</v>
      </c>
      <c r="J2083" s="9">
        <v>5250</v>
      </c>
      <c r="K2083" s="10">
        <f t="shared" si="16"/>
        <v>2625.0000000000005</v>
      </c>
      <c r="L2083" s="10">
        <f t="shared" si="17"/>
        <v>1050.0000000000002</v>
      </c>
      <c r="M2083" s="11">
        <v>0.4</v>
      </c>
      <c r="O2083" s="16"/>
      <c r="P2083" s="14"/>
      <c r="Q2083" s="12"/>
      <c r="R2083" s="13"/>
    </row>
    <row r="2084" spans="1:18" ht="15.75" customHeight="1" x14ac:dyDescent="0.35">
      <c r="A2084" s="1"/>
      <c r="B2084" s="6" t="s">
        <v>27</v>
      </c>
      <c r="C2084" s="6">
        <v>1128299</v>
      </c>
      <c r="D2084" s="7">
        <v>44523</v>
      </c>
      <c r="E2084" s="6" t="s">
        <v>28</v>
      </c>
      <c r="F2084" s="6" t="s">
        <v>80</v>
      </c>
      <c r="G2084" s="6" t="s">
        <v>81</v>
      </c>
      <c r="H2084" s="6" t="s">
        <v>19</v>
      </c>
      <c r="I2084" s="8">
        <v>0.45000000000000007</v>
      </c>
      <c r="J2084" s="9">
        <v>3750</v>
      </c>
      <c r="K2084" s="10">
        <f t="shared" si="16"/>
        <v>1687.5000000000002</v>
      </c>
      <c r="L2084" s="10">
        <f t="shared" si="17"/>
        <v>590.625</v>
      </c>
      <c r="M2084" s="11">
        <v>0.35</v>
      </c>
      <c r="O2084" s="16"/>
      <c r="P2084" s="14"/>
      <c r="Q2084" s="12"/>
      <c r="R2084" s="13"/>
    </row>
    <row r="2085" spans="1:18" ht="15.75" customHeight="1" x14ac:dyDescent="0.35">
      <c r="A2085" s="1"/>
      <c r="B2085" s="6" t="s">
        <v>27</v>
      </c>
      <c r="C2085" s="6">
        <v>1128299</v>
      </c>
      <c r="D2085" s="7">
        <v>44523</v>
      </c>
      <c r="E2085" s="6" t="s">
        <v>28</v>
      </c>
      <c r="F2085" s="6" t="s">
        <v>80</v>
      </c>
      <c r="G2085" s="6" t="s">
        <v>81</v>
      </c>
      <c r="H2085" s="6" t="s">
        <v>20</v>
      </c>
      <c r="I2085" s="8">
        <v>0.45000000000000007</v>
      </c>
      <c r="J2085" s="9">
        <v>3500</v>
      </c>
      <c r="K2085" s="10">
        <f t="shared" si="16"/>
        <v>1575.0000000000002</v>
      </c>
      <c r="L2085" s="10">
        <f t="shared" si="17"/>
        <v>551.25</v>
      </c>
      <c r="M2085" s="11">
        <v>0.35</v>
      </c>
      <c r="O2085" s="16"/>
      <c r="P2085" s="14"/>
      <c r="Q2085" s="12"/>
      <c r="R2085" s="13"/>
    </row>
    <row r="2086" spans="1:18" ht="15.75" customHeight="1" x14ac:dyDescent="0.35">
      <c r="A2086" s="1"/>
      <c r="B2086" s="6" t="s">
        <v>27</v>
      </c>
      <c r="C2086" s="6">
        <v>1128299</v>
      </c>
      <c r="D2086" s="7">
        <v>44523</v>
      </c>
      <c r="E2086" s="6" t="s">
        <v>28</v>
      </c>
      <c r="F2086" s="6" t="s">
        <v>80</v>
      </c>
      <c r="G2086" s="6" t="s">
        <v>81</v>
      </c>
      <c r="H2086" s="6" t="s">
        <v>21</v>
      </c>
      <c r="I2086" s="8">
        <v>0.55000000000000004</v>
      </c>
      <c r="J2086" s="9">
        <v>3000</v>
      </c>
      <c r="K2086" s="10">
        <f t="shared" si="16"/>
        <v>1650.0000000000002</v>
      </c>
      <c r="L2086" s="10">
        <f t="shared" si="17"/>
        <v>495.00000000000006</v>
      </c>
      <c r="M2086" s="11">
        <v>0.3</v>
      </c>
      <c r="O2086" s="16"/>
      <c r="P2086" s="14"/>
      <c r="Q2086" s="12"/>
      <c r="R2086" s="13"/>
    </row>
    <row r="2087" spans="1:18" ht="15.75" customHeight="1" x14ac:dyDescent="0.35">
      <c r="A2087" s="1"/>
      <c r="B2087" s="6" t="s">
        <v>27</v>
      </c>
      <c r="C2087" s="6">
        <v>1128299</v>
      </c>
      <c r="D2087" s="7">
        <v>44523</v>
      </c>
      <c r="E2087" s="6" t="s">
        <v>28</v>
      </c>
      <c r="F2087" s="6" t="s">
        <v>80</v>
      </c>
      <c r="G2087" s="6" t="s">
        <v>81</v>
      </c>
      <c r="H2087" s="6" t="s">
        <v>22</v>
      </c>
      <c r="I2087" s="8">
        <v>0.60000000000000009</v>
      </c>
      <c r="J2087" s="9">
        <v>4250</v>
      </c>
      <c r="K2087" s="10">
        <f t="shared" si="16"/>
        <v>2550.0000000000005</v>
      </c>
      <c r="L2087" s="10">
        <f t="shared" si="17"/>
        <v>637.50000000000011</v>
      </c>
      <c r="M2087" s="11">
        <v>0.25</v>
      </c>
      <c r="O2087" s="16"/>
      <c r="P2087" s="14"/>
      <c r="Q2087" s="12"/>
      <c r="R2087" s="13"/>
    </row>
    <row r="2088" spans="1:18" ht="15.75" customHeight="1" x14ac:dyDescent="0.35">
      <c r="A2088" s="1"/>
      <c r="B2088" s="6" t="s">
        <v>27</v>
      </c>
      <c r="C2088" s="6">
        <v>1128299</v>
      </c>
      <c r="D2088" s="7">
        <v>44552</v>
      </c>
      <c r="E2088" s="6" t="s">
        <v>28</v>
      </c>
      <c r="F2088" s="6" t="s">
        <v>80</v>
      </c>
      <c r="G2088" s="6" t="s">
        <v>81</v>
      </c>
      <c r="H2088" s="6" t="s">
        <v>17</v>
      </c>
      <c r="I2088" s="8">
        <v>0.45000000000000007</v>
      </c>
      <c r="J2088" s="9">
        <v>6250</v>
      </c>
      <c r="K2088" s="10">
        <f t="shared" si="16"/>
        <v>2812.5000000000005</v>
      </c>
      <c r="L2088" s="10">
        <f t="shared" si="17"/>
        <v>984.37500000000011</v>
      </c>
      <c r="M2088" s="11">
        <v>0.35</v>
      </c>
      <c r="O2088" s="16"/>
      <c r="P2088" s="14"/>
      <c r="Q2088" s="12"/>
      <c r="R2088" s="13"/>
    </row>
    <row r="2089" spans="1:18" ht="15.75" customHeight="1" x14ac:dyDescent="0.35">
      <c r="A2089" s="1"/>
      <c r="B2089" s="6" t="s">
        <v>27</v>
      </c>
      <c r="C2089" s="6">
        <v>1128299</v>
      </c>
      <c r="D2089" s="7">
        <v>44552</v>
      </c>
      <c r="E2089" s="6" t="s">
        <v>28</v>
      </c>
      <c r="F2089" s="6" t="s">
        <v>80</v>
      </c>
      <c r="G2089" s="6" t="s">
        <v>81</v>
      </c>
      <c r="H2089" s="6" t="s">
        <v>18</v>
      </c>
      <c r="I2089" s="8">
        <v>0.50000000000000011</v>
      </c>
      <c r="J2089" s="9">
        <v>6250</v>
      </c>
      <c r="K2089" s="10">
        <f t="shared" si="16"/>
        <v>3125.0000000000009</v>
      </c>
      <c r="L2089" s="10">
        <f t="shared" si="17"/>
        <v>1250.0000000000005</v>
      </c>
      <c r="M2089" s="11">
        <v>0.4</v>
      </c>
      <c r="O2089" s="16"/>
      <c r="P2089" s="14"/>
      <c r="Q2089" s="12"/>
      <c r="R2089" s="13"/>
    </row>
    <row r="2090" spans="1:18" ht="15.75" customHeight="1" x14ac:dyDescent="0.35">
      <c r="A2090" s="1"/>
      <c r="B2090" s="6" t="s">
        <v>27</v>
      </c>
      <c r="C2090" s="6">
        <v>1128299</v>
      </c>
      <c r="D2090" s="7">
        <v>44552</v>
      </c>
      <c r="E2090" s="6" t="s">
        <v>28</v>
      </c>
      <c r="F2090" s="6" t="s">
        <v>80</v>
      </c>
      <c r="G2090" s="6" t="s">
        <v>81</v>
      </c>
      <c r="H2090" s="6" t="s">
        <v>19</v>
      </c>
      <c r="I2090" s="8">
        <v>0.45000000000000007</v>
      </c>
      <c r="J2090" s="9">
        <v>4250</v>
      </c>
      <c r="K2090" s="10">
        <f t="shared" si="16"/>
        <v>1912.5000000000002</v>
      </c>
      <c r="L2090" s="10">
        <f t="shared" si="17"/>
        <v>669.375</v>
      </c>
      <c r="M2090" s="11">
        <v>0.35</v>
      </c>
      <c r="O2090" s="16"/>
      <c r="P2090" s="14"/>
      <c r="Q2090" s="12"/>
      <c r="R2090" s="13"/>
    </row>
    <row r="2091" spans="1:18" ht="15.75" customHeight="1" x14ac:dyDescent="0.35">
      <c r="A2091" s="1"/>
      <c r="B2091" s="6" t="s">
        <v>27</v>
      </c>
      <c r="C2091" s="6">
        <v>1128299</v>
      </c>
      <c r="D2091" s="7">
        <v>44552</v>
      </c>
      <c r="E2091" s="6" t="s">
        <v>28</v>
      </c>
      <c r="F2091" s="6" t="s">
        <v>80</v>
      </c>
      <c r="G2091" s="6" t="s">
        <v>81</v>
      </c>
      <c r="H2091" s="6" t="s">
        <v>20</v>
      </c>
      <c r="I2091" s="8">
        <v>0.45000000000000007</v>
      </c>
      <c r="J2091" s="9">
        <v>4250</v>
      </c>
      <c r="K2091" s="10">
        <f t="shared" si="16"/>
        <v>1912.5000000000002</v>
      </c>
      <c r="L2091" s="10">
        <f t="shared" si="17"/>
        <v>669.375</v>
      </c>
      <c r="M2091" s="11">
        <v>0.35</v>
      </c>
      <c r="O2091" s="16"/>
      <c r="P2091" s="14"/>
      <c r="Q2091" s="12"/>
      <c r="R2091" s="13"/>
    </row>
    <row r="2092" spans="1:18" ht="15.75" customHeight="1" x14ac:dyDescent="0.35">
      <c r="A2092" s="1"/>
      <c r="B2092" s="6" t="s">
        <v>27</v>
      </c>
      <c r="C2092" s="6">
        <v>1128299</v>
      </c>
      <c r="D2092" s="7">
        <v>44552</v>
      </c>
      <c r="E2092" s="6" t="s">
        <v>28</v>
      </c>
      <c r="F2092" s="6" t="s">
        <v>80</v>
      </c>
      <c r="G2092" s="6" t="s">
        <v>81</v>
      </c>
      <c r="H2092" s="6" t="s">
        <v>21</v>
      </c>
      <c r="I2092" s="8">
        <v>0.55000000000000004</v>
      </c>
      <c r="J2092" s="9">
        <v>3500</v>
      </c>
      <c r="K2092" s="10">
        <f t="shared" si="16"/>
        <v>1925.0000000000002</v>
      </c>
      <c r="L2092" s="10">
        <f t="shared" si="17"/>
        <v>577.5</v>
      </c>
      <c r="M2092" s="11">
        <v>0.3</v>
      </c>
      <c r="O2092" s="16"/>
      <c r="P2092" s="14"/>
      <c r="Q2092" s="12"/>
      <c r="R2092" s="13"/>
    </row>
    <row r="2093" spans="1:18" ht="15.75" customHeight="1" x14ac:dyDescent="0.35">
      <c r="A2093" s="1"/>
      <c r="B2093" s="6" t="s">
        <v>27</v>
      </c>
      <c r="C2093" s="6">
        <v>1128299</v>
      </c>
      <c r="D2093" s="7">
        <v>44552</v>
      </c>
      <c r="E2093" s="6" t="s">
        <v>28</v>
      </c>
      <c r="F2093" s="6" t="s">
        <v>80</v>
      </c>
      <c r="G2093" s="6" t="s">
        <v>81</v>
      </c>
      <c r="H2093" s="6" t="s">
        <v>22</v>
      </c>
      <c r="I2093" s="8">
        <v>0.60000000000000009</v>
      </c>
      <c r="J2093" s="9">
        <v>4500</v>
      </c>
      <c r="K2093" s="10">
        <f t="shared" si="16"/>
        <v>2700.0000000000005</v>
      </c>
      <c r="L2093" s="10">
        <f t="shared" si="17"/>
        <v>675.00000000000011</v>
      </c>
      <c r="M2093" s="11">
        <v>0.25</v>
      </c>
      <c r="O2093" s="16"/>
      <c r="P2093" s="14"/>
      <c r="Q2093" s="12"/>
      <c r="R2093" s="13"/>
    </row>
    <row r="2094" spans="1:18" ht="15.75" customHeight="1" x14ac:dyDescent="0.35">
      <c r="A2094" s="1" t="s">
        <v>39</v>
      </c>
      <c r="B2094" s="6" t="s">
        <v>27</v>
      </c>
      <c r="C2094" s="6">
        <v>1128299</v>
      </c>
      <c r="D2094" s="7">
        <v>44222</v>
      </c>
      <c r="E2094" s="6" t="s">
        <v>28</v>
      </c>
      <c r="F2094" s="6" t="s">
        <v>82</v>
      </c>
      <c r="G2094" s="6" t="s">
        <v>83</v>
      </c>
      <c r="H2094" s="6" t="s">
        <v>17</v>
      </c>
      <c r="I2094" s="8">
        <v>0.34999999999999992</v>
      </c>
      <c r="J2094" s="9">
        <v>4750</v>
      </c>
      <c r="K2094" s="10">
        <f t="shared" si="16"/>
        <v>1662.4999999999995</v>
      </c>
      <c r="L2094" s="10">
        <f t="shared" si="17"/>
        <v>581.87499999999977</v>
      </c>
      <c r="M2094" s="11">
        <v>0.35</v>
      </c>
      <c r="O2094" s="16"/>
      <c r="P2094" s="14"/>
      <c r="Q2094" s="12"/>
      <c r="R2094" s="13"/>
    </row>
    <row r="2095" spans="1:18" ht="15.75" customHeight="1" x14ac:dyDescent="0.35">
      <c r="A2095" s="1"/>
      <c r="B2095" s="6" t="s">
        <v>27</v>
      </c>
      <c r="C2095" s="6">
        <v>1128299</v>
      </c>
      <c r="D2095" s="7">
        <v>44222</v>
      </c>
      <c r="E2095" s="6" t="s">
        <v>28</v>
      </c>
      <c r="F2095" s="6" t="s">
        <v>82</v>
      </c>
      <c r="G2095" s="6" t="s">
        <v>83</v>
      </c>
      <c r="H2095" s="6" t="s">
        <v>18</v>
      </c>
      <c r="I2095" s="8">
        <v>0.45</v>
      </c>
      <c r="J2095" s="9">
        <v>4750</v>
      </c>
      <c r="K2095" s="10">
        <f t="shared" si="16"/>
        <v>2137.5</v>
      </c>
      <c r="L2095" s="10">
        <f t="shared" si="17"/>
        <v>855</v>
      </c>
      <c r="M2095" s="11">
        <v>0.4</v>
      </c>
      <c r="O2095" s="16"/>
      <c r="P2095" s="14"/>
      <c r="Q2095" s="12"/>
      <c r="R2095" s="13"/>
    </row>
    <row r="2096" spans="1:18" ht="15.75" customHeight="1" x14ac:dyDescent="0.35">
      <c r="A2096" s="1"/>
      <c r="B2096" s="6" t="s">
        <v>27</v>
      </c>
      <c r="C2096" s="6">
        <v>1128299</v>
      </c>
      <c r="D2096" s="7">
        <v>44222</v>
      </c>
      <c r="E2096" s="6" t="s">
        <v>28</v>
      </c>
      <c r="F2096" s="6" t="s">
        <v>82</v>
      </c>
      <c r="G2096" s="6" t="s">
        <v>83</v>
      </c>
      <c r="H2096" s="6" t="s">
        <v>19</v>
      </c>
      <c r="I2096" s="8">
        <v>0.45</v>
      </c>
      <c r="J2096" s="9">
        <v>4750</v>
      </c>
      <c r="K2096" s="10">
        <f t="shared" si="16"/>
        <v>2137.5</v>
      </c>
      <c r="L2096" s="10">
        <f t="shared" si="17"/>
        <v>748.125</v>
      </c>
      <c r="M2096" s="11">
        <v>0.35</v>
      </c>
      <c r="O2096" s="16"/>
      <c r="P2096" s="14"/>
      <c r="Q2096" s="12"/>
      <c r="R2096" s="13"/>
    </row>
    <row r="2097" spans="1:18" ht="15.75" customHeight="1" x14ac:dyDescent="0.35">
      <c r="A2097" s="1"/>
      <c r="B2097" s="6" t="s">
        <v>27</v>
      </c>
      <c r="C2097" s="6">
        <v>1128299</v>
      </c>
      <c r="D2097" s="7">
        <v>44222</v>
      </c>
      <c r="E2097" s="6" t="s">
        <v>28</v>
      </c>
      <c r="F2097" s="6" t="s">
        <v>82</v>
      </c>
      <c r="G2097" s="6" t="s">
        <v>83</v>
      </c>
      <c r="H2097" s="6" t="s">
        <v>20</v>
      </c>
      <c r="I2097" s="8">
        <v>0.45</v>
      </c>
      <c r="J2097" s="9">
        <v>3250</v>
      </c>
      <c r="K2097" s="10">
        <f t="shared" si="16"/>
        <v>1462.5</v>
      </c>
      <c r="L2097" s="10">
        <f t="shared" si="17"/>
        <v>511.87499999999994</v>
      </c>
      <c r="M2097" s="11">
        <v>0.35</v>
      </c>
      <c r="O2097" s="16"/>
      <c r="P2097" s="14"/>
      <c r="Q2097" s="12"/>
      <c r="R2097" s="13"/>
    </row>
    <row r="2098" spans="1:18" ht="15.75" customHeight="1" x14ac:dyDescent="0.35">
      <c r="A2098" s="1"/>
      <c r="B2098" s="6" t="s">
        <v>27</v>
      </c>
      <c r="C2098" s="6">
        <v>1128299</v>
      </c>
      <c r="D2098" s="7">
        <v>44222</v>
      </c>
      <c r="E2098" s="6" t="s">
        <v>28</v>
      </c>
      <c r="F2098" s="6" t="s">
        <v>82</v>
      </c>
      <c r="G2098" s="6" t="s">
        <v>83</v>
      </c>
      <c r="H2098" s="6" t="s">
        <v>21</v>
      </c>
      <c r="I2098" s="8">
        <v>0.50000000000000011</v>
      </c>
      <c r="J2098" s="9">
        <v>2750</v>
      </c>
      <c r="K2098" s="10">
        <f t="shared" si="16"/>
        <v>1375.0000000000002</v>
      </c>
      <c r="L2098" s="10">
        <f t="shared" si="17"/>
        <v>412.50000000000006</v>
      </c>
      <c r="M2098" s="11">
        <v>0.3</v>
      </c>
      <c r="O2098" s="16"/>
      <c r="P2098" s="14"/>
      <c r="Q2098" s="12"/>
      <c r="R2098" s="13"/>
    </row>
    <row r="2099" spans="1:18" ht="15.75" customHeight="1" x14ac:dyDescent="0.35">
      <c r="A2099" s="1"/>
      <c r="B2099" s="6" t="s">
        <v>27</v>
      </c>
      <c r="C2099" s="6">
        <v>1128299</v>
      </c>
      <c r="D2099" s="7">
        <v>44222</v>
      </c>
      <c r="E2099" s="6" t="s">
        <v>28</v>
      </c>
      <c r="F2099" s="6" t="s">
        <v>82</v>
      </c>
      <c r="G2099" s="6" t="s">
        <v>83</v>
      </c>
      <c r="H2099" s="6" t="s">
        <v>22</v>
      </c>
      <c r="I2099" s="8">
        <v>0.45</v>
      </c>
      <c r="J2099" s="9">
        <v>4750</v>
      </c>
      <c r="K2099" s="10">
        <f t="shared" si="16"/>
        <v>2137.5</v>
      </c>
      <c r="L2099" s="10">
        <f t="shared" si="17"/>
        <v>534.375</v>
      </c>
      <c r="M2099" s="11">
        <v>0.25</v>
      </c>
      <c r="O2099" s="16"/>
      <c r="P2099" s="14"/>
      <c r="Q2099" s="12"/>
      <c r="R2099" s="13"/>
    </row>
    <row r="2100" spans="1:18" ht="15.75" customHeight="1" x14ac:dyDescent="0.35">
      <c r="A2100" s="1"/>
      <c r="B2100" s="6" t="s">
        <v>27</v>
      </c>
      <c r="C2100" s="6">
        <v>1128299</v>
      </c>
      <c r="D2100" s="7">
        <v>44253</v>
      </c>
      <c r="E2100" s="6" t="s">
        <v>28</v>
      </c>
      <c r="F2100" s="6" t="s">
        <v>82</v>
      </c>
      <c r="G2100" s="6" t="s">
        <v>83</v>
      </c>
      <c r="H2100" s="6" t="s">
        <v>17</v>
      </c>
      <c r="I2100" s="8">
        <v>0.34999999999999992</v>
      </c>
      <c r="J2100" s="9">
        <v>5250</v>
      </c>
      <c r="K2100" s="10">
        <f t="shared" si="16"/>
        <v>1837.4999999999995</v>
      </c>
      <c r="L2100" s="10">
        <f t="shared" si="17"/>
        <v>643.12499999999977</v>
      </c>
      <c r="M2100" s="11">
        <v>0.35</v>
      </c>
      <c r="O2100" s="16"/>
      <c r="P2100" s="14"/>
      <c r="Q2100" s="12"/>
      <c r="R2100" s="13"/>
    </row>
    <row r="2101" spans="1:18" ht="15.75" customHeight="1" x14ac:dyDescent="0.35">
      <c r="A2101" s="1"/>
      <c r="B2101" s="6" t="s">
        <v>27</v>
      </c>
      <c r="C2101" s="6">
        <v>1128299</v>
      </c>
      <c r="D2101" s="7">
        <v>44253</v>
      </c>
      <c r="E2101" s="6" t="s">
        <v>28</v>
      </c>
      <c r="F2101" s="6" t="s">
        <v>82</v>
      </c>
      <c r="G2101" s="6" t="s">
        <v>83</v>
      </c>
      <c r="H2101" s="6" t="s">
        <v>18</v>
      </c>
      <c r="I2101" s="8">
        <v>0.45</v>
      </c>
      <c r="J2101" s="9">
        <v>4250</v>
      </c>
      <c r="K2101" s="10">
        <f t="shared" si="16"/>
        <v>1912.5</v>
      </c>
      <c r="L2101" s="10">
        <f t="shared" si="17"/>
        <v>765</v>
      </c>
      <c r="M2101" s="11">
        <v>0.4</v>
      </c>
      <c r="O2101" s="16"/>
      <c r="P2101" s="14"/>
      <c r="Q2101" s="12"/>
      <c r="R2101" s="13"/>
    </row>
    <row r="2102" spans="1:18" ht="15.75" customHeight="1" x14ac:dyDescent="0.35">
      <c r="A2102" s="1"/>
      <c r="B2102" s="6" t="s">
        <v>27</v>
      </c>
      <c r="C2102" s="6">
        <v>1128299</v>
      </c>
      <c r="D2102" s="7">
        <v>44253</v>
      </c>
      <c r="E2102" s="6" t="s">
        <v>28</v>
      </c>
      <c r="F2102" s="6" t="s">
        <v>82</v>
      </c>
      <c r="G2102" s="6" t="s">
        <v>83</v>
      </c>
      <c r="H2102" s="6" t="s">
        <v>19</v>
      </c>
      <c r="I2102" s="8">
        <v>0.45</v>
      </c>
      <c r="J2102" s="9">
        <v>4250</v>
      </c>
      <c r="K2102" s="10">
        <f t="shared" si="16"/>
        <v>1912.5</v>
      </c>
      <c r="L2102" s="10">
        <f t="shared" si="17"/>
        <v>669.375</v>
      </c>
      <c r="M2102" s="11">
        <v>0.35</v>
      </c>
      <c r="O2102" s="16"/>
      <c r="P2102" s="14"/>
      <c r="Q2102" s="12"/>
      <c r="R2102" s="13"/>
    </row>
    <row r="2103" spans="1:18" ht="15.75" customHeight="1" x14ac:dyDescent="0.35">
      <c r="A2103" s="1"/>
      <c r="B2103" s="6" t="s">
        <v>27</v>
      </c>
      <c r="C2103" s="6">
        <v>1128299</v>
      </c>
      <c r="D2103" s="7">
        <v>44253</v>
      </c>
      <c r="E2103" s="6" t="s">
        <v>28</v>
      </c>
      <c r="F2103" s="6" t="s">
        <v>82</v>
      </c>
      <c r="G2103" s="6" t="s">
        <v>83</v>
      </c>
      <c r="H2103" s="6" t="s">
        <v>20</v>
      </c>
      <c r="I2103" s="8">
        <v>0.45</v>
      </c>
      <c r="J2103" s="9">
        <v>2750</v>
      </c>
      <c r="K2103" s="10">
        <f t="shared" si="16"/>
        <v>1237.5</v>
      </c>
      <c r="L2103" s="10">
        <f t="shared" si="17"/>
        <v>433.125</v>
      </c>
      <c r="M2103" s="11">
        <v>0.35</v>
      </c>
      <c r="O2103" s="16"/>
      <c r="P2103" s="14"/>
      <c r="Q2103" s="12"/>
      <c r="R2103" s="13"/>
    </row>
    <row r="2104" spans="1:18" ht="15.75" customHeight="1" x14ac:dyDescent="0.35">
      <c r="A2104" s="1"/>
      <c r="B2104" s="6" t="s">
        <v>27</v>
      </c>
      <c r="C2104" s="6">
        <v>1128299</v>
      </c>
      <c r="D2104" s="7">
        <v>44253</v>
      </c>
      <c r="E2104" s="6" t="s">
        <v>28</v>
      </c>
      <c r="F2104" s="6" t="s">
        <v>82</v>
      </c>
      <c r="G2104" s="6" t="s">
        <v>83</v>
      </c>
      <c r="H2104" s="6" t="s">
        <v>21</v>
      </c>
      <c r="I2104" s="8">
        <v>0.50000000000000011</v>
      </c>
      <c r="J2104" s="9">
        <v>2000</v>
      </c>
      <c r="K2104" s="10">
        <f t="shared" si="16"/>
        <v>1000.0000000000002</v>
      </c>
      <c r="L2104" s="10">
        <f t="shared" si="17"/>
        <v>300.00000000000006</v>
      </c>
      <c r="M2104" s="11">
        <v>0.3</v>
      </c>
      <c r="O2104" s="16"/>
      <c r="P2104" s="14"/>
      <c r="Q2104" s="12"/>
      <c r="R2104" s="13"/>
    </row>
    <row r="2105" spans="1:18" ht="15.75" customHeight="1" x14ac:dyDescent="0.35">
      <c r="A2105" s="1"/>
      <c r="B2105" s="6" t="s">
        <v>27</v>
      </c>
      <c r="C2105" s="6">
        <v>1128299</v>
      </c>
      <c r="D2105" s="7">
        <v>44253</v>
      </c>
      <c r="E2105" s="6" t="s">
        <v>28</v>
      </c>
      <c r="F2105" s="6" t="s">
        <v>82</v>
      </c>
      <c r="G2105" s="6" t="s">
        <v>83</v>
      </c>
      <c r="H2105" s="6" t="s">
        <v>22</v>
      </c>
      <c r="I2105" s="8">
        <v>0.45</v>
      </c>
      <c r="J2105" s="9">
        <v>4000</v>
      </c>
      <c r="K2105" s="10">
        <f t="shared" si="16"/>
        <v>1800</v>
      </c>
      <c r="L2105" s="10">
        <f t="shared" si="17"/>
        <v>450</v>
      </c>
      <c r="M2105" s="11">
        <v>0.25</v>
      </c>
      <c r="O2105" s="16"/>
      <c r="P2105" s="14"/>
      <c r="Q2105" s="12"/>
      <c r="R2105" s="13"/>
    </row>
    <row r="2106" spans="1:18" ht="15.75" customHeight="1" x14ac:dyDescent="0.35">
      <c r="A2106" s="1"/>
      <c r="B2106" s="6" t="s">
        <v>27</v>
      </c>
      <c r="C2106" s="6">
        <v>1128299</v>
      </c>
      <c r="D2106" s="7">
        <v>44280</v>
      </c>
      <c r="E2106" s="6" t="s">
        <v>28</v>
      </c>
      <c r="F2106" s="6" t="s">
        <v>82</v>
      </c>
      <c r="G2106" s="6" t="s">
        <v>83</v>
      </c>
      <c r="H2106" s="6" t="s">
        <v>17</v>
      </c>
      <c r="I2106" s="8">
        <v>0.45</v>
      </c>
      <c r="J2106" s="9">
        <v>5500</v>
      </c>
      <c r="K2106" s="10">
        <f t="shared" si="16"/>
        <v>2475</v>
      </c>
      <c r="L2106" s="10">
        <f t="shared" si="17"/>
        <v>866.25</v>
      </c>
      <c r="M2106" s="11">
        <v>0.35</v>
      </c>
      <c r="O2106" s="16"/>
      <c r="P2106" s="14"/>
      <c r="Q2106" s="12"/>
      <c r="R2106" s="13"/>
    </row>
    <row r="2107" spans="1:18" ht="15.75" customHeight="1" x14ac:dyDescent="0.35">
      <c r="A2107" s="1"/>
      <c r="B2107" s="6" t="s">
        <v>27</v>
      </c>
      <c r="C2107" s="6">
        <v>1128299</v>
      </c>
      <c r="D2107" s="7">
        <v>44280</v>
      </c>
      <c r="E2107" s="6" t="s">
        <v>28</v>
      </c>
      <c r="F2107" s="6" t="s">
        <v>82</v>
      </c>
      <c r="G2107" s="6" t="s">
        <v>83</v>
      </c>
      <c r="H2107" s="6" t="s">
        <v>18</v>
      </c>
      <c r="I2107" s="8">
        <v>0.55000000000000004</v>
      </c>
      <c r="J2107" s="9">
        <v>4000</v>
      </c>
      <c r="K2107" s="10">
        <f t="shared" si="16"/>
        <v>2200</v>
      </c>
      <c r="L2107" s="10">
        <f t="shared" si="17"/>
        <v>880</v>
      </c>
      <c r="M2107" s="11">
        <v>0.4</v>
      </c>
      <c r="O2107" s="16"/>
      <c r="P2107" s="14"/>
      <c r="Q2107" s="12"/>
      <c r="R2107" s="13"/>
    </row>
    <row r="2108" spans="1:18" ht="15.75" customHeight="1" x14ac:dyDescent="0.35">
      <c r="A2108" s="1"/>
      <c r="B2108" s="6" t="s">
        <v>27</v>
      </c>
      <c r="C2108" s="6">
        <v>1128299</v>
      </c>
      <c r="D2108" s="7">
        <v>44280</v>
      </c>
      <c r="E2108" s="6" t="s">
        <v>28</v>
      </c>
      <c r="F2108" s="6" t="s">
        <v>82</v>
      </c>
      <c r="G2108" s="6" t="s">
        <v>83</v>
      </c>
      <c r="H2108" s="6" t="s">
        <v>19</v>
      </c>
      <c r="I2108" s="8">
        <v>0.55000000000000004</v>
      </c>
      <c r="J2108" s="9">
        <v>4000</v>
      </c>
      <c r="K2108" s="10">
        <f t="shared" si="16"/>
        <v>2200</v>
      </c>
      <c r="L2108" s="10">
        <f t="shared" si="17"/>
        <v>770</v>
      </c>
      <c r="M2108" s="11">
        <v>0.35</v>
      </c>
      <c r="O2108" s="16"/>
      <c r="P2108" s="14"/>
      <c r="Q2108" s="12"/>
      <c r="R2108" s="13"/>
    </row>
    <row r="2109" spans="1:18" ht="15.75" customHeight="1" x14ac:dyDescent="0.35">
      <c r="A2109" s="1"/>
      <c r="B2109" s="6" t="s">
        <v>27</v>
      </c>
      <c r="C2109" s="6">
        <v>1128299</v>
      </c>
      <c r="D2109" s="7">
        <v>44280</v>
      </c>
      <c r="E2109" s="6" t="s">
        <v>28</v>
      </c>
      <c r="F2109" s="6" t="s">
        <v>82</v>
      </c>
      <c r="G2109" s="6" t="s">
        <v>83</v>
      </c>
      <c r="H2109" s="6" t="s">
        <v>20</v>
      </c>
      <c r="I2109" s="8">
        <v>0.55000000000000004</v>
      </c>
      <c r="J2109" s="9">
        <v>2750</v>
      </c>
      <c r="K2109" s="10">
        <f t="shared" si="16"/>
        <v>1512.5000000000002</v>
      </c>
      <c r="L2109" s="10">
        <f t="shared" si="17"/>
        <v>529.375</v>
      </c>
      <c r="M2109" s="11">
        <v>0.35</v>
      </c>
      <c r="O2109" s="16"/>
      <c r="P2109" s="14"/>
      <c r="Q2109" s="12"/>
      <c r="R2109" s="13"/>
    </row>
    <row r="2110" spans="1:18" ht="15.75" customHeight="1" x14ac:dyDescent="0.35">
      <c r="A2110" s="1"/>
      <c r="B2110" s="6" t="s">
        <v>27</v>
      </c>
      <c r="C2110" s="6">
        <v>1128299</v>
      </c>
      <c r="D2110" s="7">
        <v>44280</v>
      </c>
      <c r="E2110" s="6" t="s">
        <v>28</v>
      </c>
      <c r="F2110" s="6" t="s">
        <v>82</v>
      </c>
      <c r="G2110" s="6" t="s">
        <v>83</v>
      </c>
      <c r="H2110" s="6" t="s">
        <v>21</v>
      </c>
      <c r="I2110" s="8">
        <v>0.60000000000000009</v>
      </c>
      <c r="J2110" s="9">
        <v>1750</v>
      </c>
      <c r="K2110" s="10">
        <f t="shared" si="16"/>
        <v>1050.0000000000002</v>
      </c>
      <c r="L2110" s="10">
        <f t="shared" si="17"/>
        <v>315.00000000000006</v>
      </c>
      <c r="M2110" s="11">
        <v>0.3</v>
      </c>
      <c r="O2110" s="16"/>
      <c r="P2110" s="14"/>
      <c r="Q2110" s="12"/>
      <c r="R2110" s="13"/>
    </row>
    <row r="2111" spans="1:18" ht="15.75" customHeight="1" x14ac:dyDescent="0.35">
      <c r="A2111" s="1"/>
      <c r="B2111" s="6" t="s">
        <v>27</v>
      </c>
      <c r="C2111" s="6">
        <v>1128299</v>
      </c>
      <c r="D2111" s="7">
        <v>44280</v>
      </c>
      <c r="E2111" s="6" t="s">
        <v>28</v>
      </c>
      <c r="F2111" s="6" t="s">
        <v>82</v>
      </c>
      <c r="G2111" s="6" t="s">
        <v>83</v>
      </c>
      <c r="H2111" s="6" t="s">
        <v>22</v>
      </c>
      <c r="I2111" s="8">
        <v>0.55000000000000004</v>
      </c>
      <c r="J2111" s="9">
        <v>3750</v>
      </c>
      <c r="K2111" s="10">
        <f t="shared" si="16"/>
        <v>2062.5</v>
      </c>
      <c r="L2111" s="10">
        <f t="shared" si="17"/>
        <v>515.625</v>
      </c>
      <c r="M2111" s="11">
        <v>0.25</v>
      </c>
      <c r="O2111" s="16"/>
      <c r="P2111" s="14"/>
      <c r="Q2111" s="12"/>
      <c r="R2111" s="13"/>
    </row>
    <row r="2112" spans="1:18" ht="15.75" customHeight="1" x14ac:dyDescent="0.35">
      <c r="A2112" s="1"/>
      <c r="B2112" s="6" t="s">
        <v>27</v>
      </c>
      <c r="C2112" s="6">
        <v>1128299</v>
      </c>
      <c r="D2112" s="7">
        <v>44312</v>
      </c>
      <c r="E2112" s="6" t="s">
        <v>28</v>
      </c>
      <c r="F2112" s="6" t="s">
        <v>82</v>
      </c>
      <c r="G2112" s="6" t="s">
        <v>83</v>
      </c>
      <c r="H2112" s="6" t="s">
        <v>17</v>
      </c>
      <c r="I2112" s="8">
        <v>0.55000000000000004</v>
      </c>
      <c r="J2112" s="9">
        <v>5500</v>
      </c>
      <c r="K2112" s="10">
        <f t="shared" si="16"/>
        <v>3025.0000000000005</v>
      </c>
      <c r="L2112" s="10">
        <f t="shared" si="17"/>
        <v>1058.75</v>
      </c>
      <c r="M2112" s="11">
        <v>0.35</v>
      </c>
      <c r="O2112" s="16"/>
      <c r="P2112" s="14"/>
      <c r="Q2112" s="12"/>
      <c r="R2112" s="13"/>
    </row>
    <row r="2113" spans="1:18" ht="15.75" customHeight="1" x14ac:dyDescent="0.35">
      <c r="A2113" s="1"/>
      <c r="B2113" s="6" t="s">
        <v>27</v>
      </c>
      <c r="C2113" s="6">
        <v>1128299</v>
      </c>
      <c r="D2113" s="7">
        <v>44312</v>
      </c>
      <c r="E2113" s="6" t="s">
        <v>28</v>
      </c>
      <c r="F2113" s="6" t="s">
        <v>82</v>
      </c>
      <c r="G2113" s="6" t="s">
        <v>83</v>
      </c>
      <c r="H2113" s="6" t="s">
        <v>18</v>
      </c>
      <c r="I2113" s="8">
        <v>0.60000000000000009</v>
      </c>
      <c r="J2113" s="9">
        <v>3500</v>
      </c>
      <c r="K2113" s="10">
        <f t="shared" si="16"/>
        <v>2100.0000000000005</v>
      </c>
      <c r="L2113" s="10">
        <f t="shared" si="17"/>
        <v>840.00000000000023</v>
      </c>
      <c r="M2113" s="11">
        <v>0.4</v>
      </c>
      <c r="O2113" s="16"/>
      <c r="P2113" s="14"/>
      <c r="Q2113" s="12"/>
      <c r="R2113" s="13"/>
    </row>
    <row r="2114" spans="1:18" ht="15.75" customHeight="1" x14ac:dyDescent="0.35">
      <c r="A2114" s="1"/>
      <c r="B2114" s="6" t="s">
        <v>27</v>
      </c>
      <c r="C2114" s="6">
        <v>1128299</v>
      </c>
      <c r="D2114" s="7">
        <v>44312</v>
      </c>
      <c r="E2114" s="6" t="s">
        <v>28</v>
      </c>
      <c r="F2114" s="6" t="s">
        <v>82</v>
      </c>
      <c r="G2114" s="6" t="s">
        <v>83</v>
      </c>
      <c r="H2114" s="6" t="s">
        <v>19</v>
      </c>
      <c r="I2114" s="8">
        <v>0.60000000000000009</v>
      </c>
      <c r="J2114" s="9">
        <v>4000</v>
      </c>
      <c r="K2114" s="10">
        <f t="shared" si="16"/>
        <v>2400.0000000000005</v>
      </c>
      <c r="L2114" s="10">
        <f t="shared" si="17"/>
        <v>840.00000000000011</v>
      </c>
      <c r="M2114" s="11">
        <v>0.35</v>
      </c>
      <c r="O2114" s="16"/>
      <c r="P2114" s="14"/>
      <c r="Q2114" s="12"/>
      <c r="R2114" s="13"/>
    </row>
    <row r="2115" spans="1:18" ht="15.75" customHeight="1" x14ac:dyDescent="0.35">
      <c r="A2115" s="1"/>
      <c r="B2115" s="6" t="s">
        <v>27</v>
      </c>
      <c r="C2115" s="6">
        <v>1128299</v>
      </c>
      <c r="D2115" s="7">
        <v>44312</v>
      </c>
      <c r="E2115" s="6" t="s">
        <v>28</v>
      </c>
      <c r="F2115" s="6" t="s">
        <v>82</v>
      </c>
      <c r="G2115" s="6" t="s">
        <v>83</v>
      </c>
      <c r="H2115" s="6" t="s">
        <v>20</v>
      </c>
      <c r="I2115" s="8">
        <v>0.55000000000000004</v>
      </c>
      <c r="J2115" s="9">
        <v>3000</v>
      </c>
      <c r="K2115" s="10">
        <f t="shared" si="16"/>
        <v>1650.0000000000002</v>
      </c>
      <c r="L2115" s="10">
        <f t="shared" si="17"/>
        <v>577.5</v>
      </c>
      <c r="M2115" s="11">
        <v>0.35</v>
      </c>
      <c r="O2115" s="16"/>
      <c r="P2115" s="14"/>
      <c r="Q2115" s="12"/>
      <c r="R2115" s="13"/>
    </row>
    <row r="2116" spans="1:18" ht="15.75" customHeight="1" x14ac:dyDescent="0.35">
      <c r="A2116" s="1"/>
      <c r="B2116" s="6" t="s">
        <v>27</v>
      </c>
      <c r="C2116" s="6">
        <v>1128299</v>
      </c>
      <c r="D2116" s="7">
        <v>44312</v>
      </c>
      <c r="E2116" s="6" t="s">
        <v>28</v>
      </c>
      <c r="F2116" s="6" t="s">
        <v>82</v>
      </c>
      <c r="G2116" s="6" t="s">
        <v>83</v>
      </c>
      <c r="H2116" s="6" t="s">
        <v>21</v>
      </c>
      <c r="I2116" s="8">
        <v>0.60000000000000009</v>
      </c>
      <c r="J2116" s="9">
        <v>2000</v>
      </c>
      <c r="K2116" s="10">
        <f t="shared" si="16"/>
        <v>1200.0000000000002</v>
      </c>
      <c r="L2116" s="10">
        <f t="shared" si="17"/>
        <v>360.00000000000006</v>
      </c>
      <c r="M2116" s="11">
        <v>0.3</v>
      </c>
      <c r="O2116" s="16"/>
      <c r="P2116" s="14"/>
      <c r="Q2116" s="12"/>
      <c r="R2116" s="13"/>
    </row>
    <row r="2117" spans="1:18" ht="15.75" customHeight="1" x14ac:dyDescent="0.35">
      <c r="A2117" s="1"/>
      <c r="B2117" s="6" t="s">
        <v>27</v>
      </c>
      <c r="C2117" s="6">
        <v>1128299</v>
      </c>
      <c r="D2117" s="7">
        <v>44312</v>
      </c>
      <c r="E2117" s="6" t="s">
        <v>28</v>
      </c>
      <c r="F2117" s="6" t="s">
        <v>82</v>
      </c>
      <c r="G2117" s="6" t="s">
        <v>83</v>
      </c>
      <c r="H2117" s="6" t="s">
        <v>22</v>
      </c>
      <c r="I2117" s="8">
        <v>0.75000000000000011</v>
      </c>
      <c r="J2117" s="9">
        <v>3750</v>
      </c>
      <c r="K2117" s="10">
        <f t="shared" si="16"/>
        <v>2812.5000000000005</v>
      </c>
      <c r="L2117" s="10">
        <f t="shared" si="17"/>
        <v>703.12500000000011</v>
      </c>
      <c r="M2117" s="11">
        <v>0.25</v>
      </c>
      <c r="O2117" s="16"/>
      <c r="P2117" s="14"/>
      <c r="Q2117" s="12"/>
      <c r="R2117" s="13"/>
    </row>
    <row r="2118" spans="1:18" ht="15.75" customHeight="1" x14ac:dyDescent="0.35">
      <c r="A2118" s="1"/>
      <c r="B2118" s="6" t="s">
        <v>27</v>
      </c>
      <c r="C2118" s="6">
        <v>1128299</v>
      </c>
      <c r="D2118" s="7">
        <v>44343</v>
      </c>
      <c r="E2118" s="6" t="s">
        <v>28</v>
      </c>
      <c r="F2118" s="6" t="s">
        <v>82</v>
      </c>
      <c r="G2118" s="6" t="s">
        <v>83</v>
      </c>
      <c r="H2118" s="6" t="s">
        <v>17</v>
      </c>
      <c r="I2118" s="8">
        <v>0.55000000000000004</v>
      </c>
      <c r="J2118" s="9">
        <v>5750</v>
      </c>
      <c r="K2118" s="10">
        <f t="shared" si="16"/>
        <v>3162.5000000000005</v>
      </c>
      <c r="L2118" s="10">
        <f t="shared" si="17"/>
        <v>1106.875</v>
      </c>
      <c r="M2118" s="11">
        <v>0.35</v>
      </c>
      <c r="O2118" s="16"/>
      <c r="P2118" s="14"/>
      <c r="Q2118" s="12"/>
      <c r="R2118" s="13"/>
    </row>
    <row r="2119" spans="1:18" ht="15.75" customHeight="1" x14ac:dyDescent="0.35">
      <c r="A2119" s="1"/>
      <c r="B2119" s="6" t="s">
        <v>27</v>
      </c>
      <c r="C2119" s="6">
        <v>1128299</v>
      </c>
      <c r="D2119" s="7">
        <v>44343</v>
      </c>
      <c r="E2119" s="6" t="s">
        <v>28</v>
      </c>
      <c r="F2119" s="6" t="s">
        <v>82</v>
      </c>
      <c r="G2119" s="6" t="s">
        <v>83</v>
      </c>
      <c r="H2119" s="6" t="s">
        <v>18</v>
      </c>
      <c r="I2119" s="8">
        <v>0.60000000000000009</v>
      </c>
      <c r="J2119" s="9">
        <v>4250</v>
      </c>
      <c r="K2119" s="10">
        <f t="shared" si="16"/>
        <v>2550.0000000000005</v>
      </c>
      <c r="L2119" s="10">
        <f t="shared" si="17"/>
        <v>1020.0000000000002</v>
      </c>
      <c r="M2119" s="11">
        <v>0.4</v>
      </c>
      <c r="O2119" s="16"/>
      <c r="P2119" s="14"/>
      <c r="Q2119" s="12"/>
      <c r="R2119" s="13"/>
    </row>
    <row r="2120" spans="1:18" ht="15.75" customHeight="1" x14ac:dyDescent="0.35">
      <c r="A2120" s="1"/>
      <c r="B2120" s="6" t="s">
        <v>27</v>
      </c>
      <c r="C2120" s="6">
        <v>1128299</v>
      </c>
      <c r="D2120" s="7">
        <v>44343</v>
      </c>
      <c r="E2120" s="6" t="s">
        <v>28</v>
      </c>
      <c r="F2120" s="6" t="s">
        <v>82</v>
      </c>
      <c r="G2120" s="6" t="s">
        <v>83</v>
      </c>
      <c r="H2120" s="6" t="s">
        <v>19</v>
      </c>
      <c r="I2120" s="8">
        <v>0.60000000000000009</v>
      </c>
      <c r="J2120" s="9">
        <v>4500</v>
      </c>
      <c r="K2120" s="10">
        <f t="shared" si="16"/>
        <v>2700.0000000000005</v>
      </c>
      <c r="L2120" s="10">
        <f t="shared" si="17"/>
        <v>945.00000000000011</v>
      </c>
      <c r="M2120" s="11">
        <v>0.35</v>
      </c>
      <c r="O2120" s="16"/>
      <c r="P2120" s="14"/>
      <c r="Q2120" s="12"/>
      <c r="R2120" s="13"/>
    </row>
    <row r="2121" spans="1:18" ht="15.75" customHeight="1" x14ac:dyDescent="0.35">
      <c r="A2121" s="1"/>
      <c r="B2121" s="6" t="s">
        <v>27</v>
      </c>
      <c r="C2121" s="6">
        <v>1128299</v>
      </c>
      <c r="D2121" s="7">
        <v>44343</v>
      </c>
      <c r="E2121" s="6" t="s">
        <v>28</v>
      </c>
      <c r="F2121" s="6" t="s">
        <v>82</v>
      </c>
      <c r="G2121" s="6" t="s">
        <v>83</v>
      </c>
      <c r="H2121" s="6" t="s">
        <v>20</v>
      </c>
      <c r="I2121" s="8">
        <v>0.55000000000000004</v>
      </c>
      <c r="J2121" s="9">
        <v>3500</v>
      </c>
      <c r="K2121" s="10">
        <f t="shared" si="16"/>
        <v>1925.0000000000002</v>
      </c>
      <c r="L2121" s="10">
        <f t="shared" si="17"/>
        <v>673.75</v>
      </c>
      <c r="M2121" s="11">
        <v>0.35</v>
      </c>
      <c r="O2121" s="16"/>
      <c r="P2121" s="14"/>
      <c r="Q2121" s="12"/>
      <c r="R2121" s="13"/>
    </row>
    <row r="2122" spans="1:18" ht="15.75" customHeight="1" x14ac:dyDescent="0.35">
      <c r="A2122" s="1"/>
      <c r="B2122" s="6" t="s">
        <v>27</v>
      </c>
      <c r="C2122" s="6">
        <v>1128299</v>
      </c>
      <c r="D2122" s="7">
        <v>44343</v>
      </c>
      <c r="E2122" s="6" t="s">
        <v>28</v>
      </c>
      <c r="F2122" s="6" t="s">
        <v>82</v>
      </c>
      <c r="G2122" s="6" t="s">
        <v>83</v>
      </c>
      <c r="H2122" s="6" t="s">
        <v>21</v>
      </c>
      <c r="I2122" s="8">
        <v>0.60000000000000009</v>
      </c>
      <c r="J2122" s="9">
        <v>2500</v>
      </c>
      <c r="K2122" s="10">
        <f t="shared" si="16"/>
        <v>1500.0000000000002</v>
      </c>
      <c r="L2122" s="10">
        <f t="shared" si="17"/>
        <v>450.00000000000006</v>
      </c>
      <c r="M2122" s="11">
        <v>0.3</v>
      </c>
      <c r="O2122" s="16"/>
      <c r="P2122" s="14"/>
      <c r="Q2122" s="12"/>
      <c r="R2122" s="13"/>
    </row>
    <row r="2123" spans="1:18" ht="15.75" customHeight="1" x14ac:dyDescent="0.35">
      <c r="A2123" s="1"/>
      <c r="B2123" s="6" t="s">
        <v>27</v>
      </c>
      <c r="C2123" s="6">
        <v>1128299</v>
      </c>
      <c r="D2123" s="7">
        <v>44343</v>
      </c>
      <c r="E2123" s="6" t="s">
        <v>28</v>
      </c>
      <c r="F2123" s="6" t="s">
        <v>82</v>
      </c>
      <c r="G2123" s="6" t="s">
        <v>83</v>
      </c>
      <c r="H2123" s="6" t="s">
        <v>22</v>
      </c>
      <c r="I2123" s="8">
        <v>0.75000000000000011</v>
      </c>
      <c r="J2123" s="9">
        <v>4250</v>
      </c>
      <c r="K2123" s="10">
        <f t="shared" si="16"/>
        <v>3187.5000000000005</v>
      </c>
      <c r="L2123" s="10">
        <f t="shared" si="17"/>
        <v>796.87500000000011</v>
      </c>
      <c r="M2123" s="11">
        <v>0.25</v>
      </c>
      <c r="O2123" s="16"/>
      <c r="P2123" s="14"/>
      <c r="Q2123" s="12"/>
      <c r="R2123" s="13"/>
    </row>
    <row r="2124" spans="1:18" ht="15.75" customHeight="1" x14ac:dyDescent="0.35">
      <c r="A2124" s="1"/>
      <c r="B2124" s="6" t="s">
        <v>27</v>
      </c>
      <c r="C2124" s="6">
        <v>1128299</v>
      </c>
      <c r="D2124" s="7">
        <v>44373</v>
      </c>
      <c r="E2124" s="6" t="s">
        <v>28</v>
      </c>
      <c r="F2124" s="6" t="s">
        <v>82</v>
      </c>
      <c r="G2124" s="6" t="s">
        <v>83</v>
      </c>
      <c r="H2124" s="6" t="s">
        <v>17</v>
      </c>
      <c r="I2124" s="8">
        <v>0.55000000000000004</v>
      </c>
      <c r="J2124" s="9">
        <v>7000</v>
      </c>
      <c r="K2124" s="10">
        <f t="shared" si="16"/>
        <v>3850.0000000000005</v>
      </c>
      <c r="L2124" s="10">
        <f t="shared" si="17"/>
        <v>1347.5</v>
      </c>
      <c r="M2124" s="11">
        <v>0.35</v>
      </c>
      <c r="O2124" s="16"/>
      <c r="P2124" s="14"/>
      <c r="Q2124" s="12"/>
      <c r="R2124" s="13"/>
    </row>
    <row r="2125" spans="1:18" ht="15.75" customHeight="1" x14ac:dyDescent="0.35">
      <c r="A2125" s="1"/>
      <c r="B2125" s="6" t="s">
        <v>27</v>
      </c>
      <c r="C2125" s="6">
        <v>1128299</v>
      </c>
      <c r="D2125" s="7">
        <v>44373</v>
      </c>
      <c r="E2125" s="6" t="s">
        <v>28</v>
      </c>
      <c r="F2125" s="6" t="s">
        <v>82</v>
      </c>
      <c r="G2125" s="6" t="s">
        <v>83</v>
      </c>
      <c r="H2125" s="6" t="s">
        <v>18</v>
      </c>
      <c r="I2125" s="8">
        <v>0.60000000000000009</v>
      </c>
      <c r="J2125" s="9">
        <v>5500</v>
      </c>
      <c r="K2125" s="10">
        <f t="shared" si="16"/>
        <v>3300.0000000000005</v>
      </c>
      <c r="L2125" s="10">
        <f t="shared" si="17"/>
        <v>1320.0000000000002</v>
      </c>
      <c r="M2125" s="11">
        <v>0.4</v>
      </c>
      <c r="O2125" s="16"/>
      <c r="P2125" s="14"/>
      <c r="Q2125" s="12"/>
      <c r="R2125" s="13"/>
    </row>
    <row r="2126" spans="1:18" ht="15.75" customHeight="1" x14ac:dyDescent="0.35">
      <c r="A2126" s="1"/>
      <c r="B2126" s="6" t="s">
        <v>27</v>
      </c>
      <c r="C2126" s="6">
        <v>1128299</v>
      </c>
      <c r="D2126" s="7">
        <v>44373</v>
      </c>
      <c r="E2126" s="6" t="s">
        <v>28</v>
      </c>
      <c r="F2126" s="6" t="s">
        <v>82</v>
      </c>
      <c r="G2126" s="6" t="s">
        <v>83</v>
      </c>
      <c r="H2126" s="6" t="s">
        <v>19</v>
      </c>
      <c r="I2126" s="8">
        <v>0.60000000000000009</v>
      </c>
      <c r="J2126" s="9">
        <v>5500</v>
      </c>
      <c r="K2126" s="10">
        <f t="shared" si="16"/>
        <v>3300.0000000000005</v>
      </c>
      <c r="L2126" s="10">
        <f t="shared" si="17"/>
        <v>1155</v>
      </c>
      <c r="M2126" s="11">
        <v>0.35</v>
      </c>
      <c r="O2126" s="16"/>
      <c r="P2126" s="14"/>
      <c r="Q2126" s="12"/>
      <c r="R2126" s="13"/>
    </row>
    <row r="2127" spans="1:18" ht="15.75" customHeight="1" x14ac:dyDescent="0.35">
      <c r="A2127" s="1"/>
      <c r="B2127" s="6" t="s">
        <v>27</v>
      </c>
      <c r="C2127" s="6">
        <v>1128299</v>
      </c>
      <c r="D2127" s="7">
        <v>44373</v>
      </c>
      <c r="E2127" s="6" t="s">
        <v>28</v>
      </c>
      <c r="F2127" s="6" t="s">
        <v>82</v>
      </c>
      <c r="G2127" s="6" t="s">
        <v>83</v>
      </c>
      <c r="H2127" s="6" t="s">
        <v>20</v>
      </c>
      <c r="I2127" s="8">
        <v>0.55000000000000004</v>
      </c>
      <c r="J2127" s="9">
        <v>4250</v>
      </c>
      <c r="K2127" s="10">
        <f t="shared" si="16"/>
        <v>2337.5</v>
      </c>
      <c r="L2127" s="10">
        <f t="shared" si="17"/>
        <v>818.125</v>
      </c>
      <c r="M2127" s="11">
        <v>0.35</v>
      </c>
      <c r="O2127" s="16"/>
      <c r="P2127" s="14"/>
      <c r="Q2127" s="12"/>
      <c r="R2127" s="13"/>
    </row>
    <row r="2128" spans="1:18" ht="15.75" customHeight="1" x14ac:dyDescent="0.35">
      <c r="A2128" s="1"/>
      <c r="B2128" s="6" t="s">
        <v>27</v>
      </c>
      <c r="C2128" s="6">
        <v>1128299</v>
      </c>
      <c r="D2128" s="7">
        <v>44373</v>
      </c>
      <c r="E2128" s="6" t="s">
        <v>28</v>
      </c>
      <c r="F2128" s="6" t="s">
        <v>82</v>
      </c>
      <c r="G2128" s="6" t="s">
        <v>83</v>
      </c>
      <c r="H2128" s="6" t="s">
        <v>21</v>
      </c>
      <c r="I2128" s="8">
        <v>0.60000000000000009</v>
      </c>
      <c r="J2128" s="9">
        <v>3000</v>
      </c>
      <c r="K2128" s="10">
        <f t="shared" si="16"/>
        <v>1800.0000000000002</v>
      </c>
      <c r="L2128" s="10">
        <f t="shared" si="17"/>
        <v>540</v>
      </c>
      <c r="M2128" s="11">
        <v>0.3</v>
      </c>
      <c r="O2128" s="16"/>
      <c r="P2128" s="14"/>
      <c r="Q2128" s="12"/>
      <c r="R2128" s="13"/>
    </row>
    <row r="2129" spans="1:18" ht="15.75" customHeight="1" x14ac:dyDescent="0.35">
      <c r="A2129" s="1"/>
      <c r="B2129" s="6" t="s">
        <v>27</v>
      </c>
      <c r="C2129" s="6">
        <v>1128299</v>
      </c>
      <c r="D2129" s="7">
        <v>44373</v>
      </c>
      <c r="E2129" s="6" t="s">
        <v>28</v>
      </c>
      <c r="F2129" s="6" t="s">
        <v>82</v>
      </c>
      <c r="G2129" s="6" t="s">
        <v>83</v>
      </c>
      <c r="H2129" s="6" t="s">
        <v>22</v>
      </c>
      <c r="I2129" s="8">
        <v>0.75000000000000011</v>
      </c>
      <c r="J2129" s="9">
        <v>6000</v>
      </c>
      <c r="K2129" s="10">
        <f t="shared" si="16"/>
        <v>4500.0000000000009</v>
      </c>
      <c r="L2129" s="10">
        <f t="shared" si="17"/>
        <v>1125.0000000000002</v>
      </c>
      <c r="M2129" s="11">
        <v>0.25</v>
      </c>
      <c r="O2129" s="16"/>
      <c r="P2129" s="14"/>
      <c r="Q2129" s="12"/>
      <c r="R2129" s="13"/>
    </row>
    <row r="2130" spans="1:18" ht="15.75" customHeight="1" x14ac:dyDescent="0.35">
      <c r="A2130" s="1"/>
      <c r="B2130" s="6" t="s">
        <v>27</v>
      </c>
      <c r="C2130" s="6">
        <v>1128299</v>
      </c>
      <c r="D2130" s="7">
        <v>44402</v>
      </c>
      <c r="E2130" s="6" t="s">
        <v>28</v>
      </c>
      <c r="F2130" s="6" t="s">
        <v>82</v>
      </c>
      <c r="G2130" s="6" t="s">
        <v>83</v>
      </c>
      <c r="H2130" s="6" t="s">
        <v>17</v>
      </c>
      <c r="I2130" s="8">
        <v>0.55000000000000004</v>
      </c>
      <c r="J2130" s="9">
        <v>7500</v>
      </c>
      <c r="K2130" s="10">
        <f t="shared" si="16"/>
        <v>4125</v>
      </c>
      <c r="L2130" s="10">
        <f t="shared" si="17"/>
        <v>1443.75</v>
      </c>
      <c r="M2130" s="11">
        <v>0.35</v>
      </c>
      <c r="O2130" s="16"/>
      <c r="P2130" s="14"/>
      <c r="Q2130" s="12"/>
      <c r="R2130" s="13"/>
    </row>
    <row r="2131" spans="1:18" ht="15.75" customHeight="1" x14ac:dyDescent="0.35">
      <c r="A2131" s="1"/>
      <c r="B2131" s="6" t="s">
        <v>27</v>
      </c>
      <c r="C2131" s="6">
        <v>1128299</v>
      </c>
      <c r="D2131" s="7">
        <v>44402</v>
      </c>
      <c r="E2131" s="6" t="s">
        <v>28</v>
      </c>
      <c r="F2131" s="6" t="s">
        <v>82</v>
      </c>
      <c r="G2131" s="6" t="s">
        <v>83</v>
      </c>
      <c r="H2131" s="6" t="s">
        <v>18</v>
      </c>
      <c r="I2131" s="8">
        <v>0.60000000000000009</v>
      </c>
      <c r="J2131" s="9">
        <v>6000</v>
      </c>
      <c r="K2131" s="10">
        <f t="shared" si="16"/>
        <v>3600.0000000000005</v>
      </c>
      <c r="L2131" s="10">
        <f t="shared" si="17"/>
        <v>1440.0000000000002</v>
      </c>
      <c r="M2131" s="11">
        <v>0.4</v>
      </c>
      <c r="O2131" s="16"/>
      <c r="P2131" s="14"/>
      <c r="Q2131" s="12"/>
      <c r="R2131" s="13"/>
    </row>
    <row r="2132" spans="1:18" ht="15.75" customHeight="1" x14ac:dyDescent="0.35">
      <c r="A2132" s="1"/>
      <c r="B2132" s="6" t="s">
        <v>27</v>
      </c>
      <c r="C2132" s="6">
        <v>1128299</v>
      </c>
      <c r="D2132" s="7">
        <v>44402</v>
      </c>
      <c r="E2132" s="6" t="s">
        <v>28</v>
      </c>
      <c r="F2132" s="6" t="s">
        <v>82</v>
      </c>
      <c r="G2132" s="6" t="s">
        <v>83</v>
      </c>
      <c r="H2132" s="6" t="s">
        <v>19</v>
      </c>
      <c r="I2132" s="8">
        <v>0.60000000000000009</v>
      </c>
      <c r="J2132" s="9">
        <v>5500</v>
      </c>
      <c r="K2132" s="10">
        <f t="shared" si="16"/>
        <v>3300.0000000000005</v>
      </c>
      <c r="L2132" s="10">
        <f t="shared" si="17"/>
        <v>1155</v>
      </c>
      <c r="M2132" s="11">
        <v>0.35</v>
      </c>
      <c r="O2132" s="16"/>
      <c r="P2132" s="14"/>
      <c r="Q2132" s="12"/>
      <c r="R2132" s="13"/>
    </row>
    <row r="2133" spans="1:18" ht="15.75" customHeight="1" x14ac:dyDescent="0.35">
      <c r="A2133" s="1"/>
      <c r="B2133" s="6" t="s">
        <v>27</v>
      </c>
      <c r="C2133" s="6">
        <v>1128299</v>
      </c>
      <c r="D2133" s="7">
        <v>44402</v>
      </c>
      <c r="E2133" s="6" t="s">
        <v>28</v>
      </c>
      <c r="F2133" s="6" t="s">
        <v>82</v>
      </c>
      <c r="G2133" s="6" t="s">
        <v>83</v>
      </c>
      <c r="H2133" s="6" t="s">
        <v>20</v>
      </c>
      <c r="I2133" s="8">
        <v>0.55000000000000004</v>
      </c>
      <c r="J2133" s="9">
        <v>4500</v>
      </c>
      <c r="K2133" s="10">
        <f t="shared" si="16"/>
        <v>2475</v>
      </c>
      <c r="L2133" s="10">
        <f t="shared" si="17"/>
        <v>866.25</v>
      </c>
      <c r="M2133" s="11">
        <v>0.35</v>
      </c>
      <c r="O2133" s="16"/>
      <c r="P2133" s="14"/>
      <c r="Q2133" s="12"/>
      <c r="R2133" s="13"/>
    </row>
    <row r="2134" spans="1:18" ht="15.75" customHeight="1" x14ac:dyDescent="0.35">
      <c r="A2134" s="1"/>
      <c r="B2134" s="6" t="s">
        <v>27</v>
      </c>
      <c r="C2134" s="6">
        <v>1128299</v>
      </c>
      <c r="D2134" s="7">
        <v>44402</v>
      </c>
      <c r="E2134" s="6" t="s">
        <v>28</v>
      </c>
      <c r="F2134" s="6" t="s">
        <v>82</v>
      </c>
      <c r="G2134" s="6" t="s">
        <v>83</v>
      </c>
      <c r="H2134" s="6" t="s">
        <v>21</v>
      </c>
      <c r="I2134" s="8">
        <v>0.60000000000000009</v>
      </c>
      <c r="J2134" s="9">
        <v>5000</v>
      </c>
      <c r="K2134" s="10">
        <f t="shared" si="16"/>
        <v>3000.0000000000005</v>
      </c>
      <c r="L2134" s="10">
        <f t="shared" si="17"/>
        <v>900.00000000000011</v>
      </c>
      <c r="M2134" s="11">
        <v>0.3</v>
      </c>
      <c r="O2134" s="16"/>
      <c r="P2134" s="14"/>
      <c r="Q2134" s="12"/>
      <c r="R2134" s="13"/>
    </row>
    <row r="2135" spans="1:18" ht="15.75" customHeight="1" x14ac:dyDescent="0.35">
      <c r="A2135" s="1"/>
      <c r="B2135" s="6" t="s">
        <v>27</v>
      </c>
      <c r="C2135" s="6">
        <v>1128299</v>
      </c>
      <c r="D2135" s="7">
        <v>44402</v>
      </c>
      <c r="E2135" s="6" t="s">
        <v>28</v>
      </c>
      <c r="F2135" s="6" t="s">
        <v>82</v>
      </c>
      <c r="G2135" s="6" t="s">
        <v>83</v>
      </c>
      <c r="H2135" s="6" t="s">
        <v>22</v>
      </c>
      <c r="I2135" s="8">
        <v>0.75000000000000011</v>
      </c>
      <c r="J2135" s="9">
        <v>5000</v>
      </c>
      <c r="K2135" s="10">
        <f t="shared" si="16"/>
        <v>3750.0000000000005</v>
      </c>
      <c r="L2135" s="10">
        <f t="shared" si="17"/>
        <v>937.50000000000011</v>
      </c>
      <c r="M2135" s="11">
        <v>0.25</v>
      </c>
      <c r="O2135" s="16"/>
      <c r="P2135" s="14"/>
      <c r="Q2135" s="12"/>
      <c r="R2135" s="13"/>
    </row>
    <row r="2136" spans="1:18" ht="15.75" customHeight="1" x14ac:dyDescent="0.35">
      <c r="A2136" s="1"/>
      <c r="B2136" s="6" t="s">
        <v>27</v>
      </c>
      <c r="C2136" s="6">
        <v>1128299</v>
      </c>
      <c r="D2136" s="7">
        <v>44434</v>
      </c>
      <c r="E2136" s="6" t="s">
        <v>28</v>
      </c>
      <c r="F2136" s="6" t="s">
        <v>82</v>
      </c>
      <c r="G2136" s="6" t="s">
        <v>83</v>
      </c>
      <c r="H2136" s="6" t="s">
        <v>17</v>
      </c>
      <c r="I2136" s="8">
        <v>0.60000000000000009</v>
      </c>
      <c r="J2136" s="9">
        <v>7000</v>
      </c>
      <c r="K2136" s="10">
        <f t="shared" si="16"/>
        <v>4200.0000000000009</v>
      </c>
      <c r="L2136" s="10">
        <f t="shared" si="17"/>
        <v>1470.0000000000002</v>
      </c>
      <c r="M2136" s="11">
        <v>0.35</v>
      </c>
      <c r="O2136" s="16"/>
      <c r="P2136" s="14"/>
      <c r="Q2136" s="12"/>
      <c r="R2136" s="13"/>
    </row>
    <row r="2137" spans="1:18" ht="15.75" customHeight="1" x14ac:dyDescent="0.35">
      <c r="A2137" s="1"/>
      <c r="B2137" s="6" t="s">
        <v>27</v>
      </c>
      <c r="C2137" s="6">
        <v>1128299</v>
      </c>
      <c r="D2137" s="7">
        <v>44434</v>
      </c>
      <c r="E2137" s="6" t="s">
        <v>28</v>
      </c>
      <c r="F2137" s="6" t="s">
        <v>82</v>
      </c>
      <c r="G2137" s="6" t="s">
        <v>83</v>
      </c>
      <c r="H2137" s="6" t="s">
        <v>18</v>
      </c>
      <c r="I2137" s="8">
        <v>0.65000000000000013</v>
      </c>
      <c r="J2137" s="9">
        <v>6500</v>
      </c>
      <c r="K2137" s="10">
        <f t="shared" si="16"/>
        <v>4225.0000000000009</v>
      </c>
      <c r="L2137" s="10">
        <f t="shared" si="17"/>
        <v>1690.0000000000005</v>
      </c>
      <c r="M2137" s="11">
        <v>0.4</v>
      </c>
      <c r="O2137" s="16"/>
      <c r="P2137" s="14"/>
      <c r="Q2137" s="12"/>
      <c r="R2137" s="13"/>
    </row>
    <row r="2138" spans="1:18" ht="15.75" customHeight="1" x14ac:dyDescent="0.35">
      <c r="A2138" s="1"/>
      <c r="B2138" s="6" t="s">
        <v>27</v>
      </c>
      <c r="C2138" s="6">
        <v>1128299</v>
      </c>
      <c r="D2138" s="7">
        <v>44434</v>
      </c>
      <c r="E2138" s="6" t="s">
        <v>28</v>
      </c>
      <c r="F2138" s="6" t="s">
        <v>82</v>
      </c>
      <c r="G2138" s="6" t="s">
        <v>83</v>
      </c>
      <c r="H2138" s="6" t="s">
        <v>19</v>
      </c>
      <c r="I2138" s="8">
        <v>0.60000000000000009</v>
      </c>
      <c r="J2138" s="9">
        <v>5250</v>
      </c>
      <c r="K2138" s="10">
        <f t="shared" si="16"/>
        <v>3150.0000000000005</v>
      </c>
      <c r="L2138" s="10">
        <f t="shared" si="17"/>
        <v>1102.5</v>
      </c>
      <c r="M2138" s="11">
        <v>0.35</v>
      </c>
      <c r="O2138" s="16"/>
      <c r="P2138" s="14"/>
      <c r="Q2138" s="12"/>
      <c r="R2138" s="13"/>
    </row>
    <row r="2139" spans="1:18" ht="15.75" customHeight="1" x14ac:dyDescent="0.35">
      <c r="A2139" s="1"/>
      <c r="B2139" s="6" t="s">
        <v>27</v>
      </c>
      <c r="C2139" s="6">
        <v>1128299</v>
      </c>
      <c r="D2139" s="7">
        <v>44434</v>
      </c>
      <c r="E2139" s="6" t="s">
        <v>28</v>
      </c>
      <c r="F2139" s="6" t="s">
        <v>82</v>
      </c>
      <c r="G2139" s="6" t="s">
        <v>83</v>
      </c>
      <c r="H2139" s="6" t="s">
        <v>20</v>
      </c>
      <c r="I2139" s="8">
        <v>0.60000000000000009</v>
      </c>
      <c r="J2139" s="9">
        <v>4750</v>
      </c>
      <c r="K2139" s="10">
        <f t="shared" si="16"/>
        <v>2850.0000000000005</v>
      </c>
      <c r="L2139" s="10">
        <f t="shared" si="17"/>
        <v>997.50000000000011</v>
      </c>
      <c r="M2139" s="11">
        <v>0.35</v>
      </c>
      <c r="O2139" s="16"/>
      <c r="P2139" s="14"/>
      <c r="Q2139" s="12"/>
      <c r="R2139" s="13"/>
    </row>
    <row r="2140" spans="1:18" ht="15.75" customHeight="1" x14ac:dyDescent="0.35">
      <c r="A2140" s="1"/>
      <c r="B2140" s="6" t="s">
        <v>27</v>
      </c>
      <c r="C2140" s="6">
        <v>1128299</v>
      </c>
      <c r="D2140" s="7">
        <v>44434</v>
      </c>
      <c r="E2140" s="6" t="s">
        <v>28</v>
      </c>
      <c r="F2140" s="6" t="s">
        <v>82</v>
      </c>
      <c r="G2140" s="6" t="s">
        <v>83</v>
      </c>
      <c r="H2140" s="6" t="s">
        <v>21</v>
      </c>
      <c r="I2140" s="8">
        <v>0.70000000000000007</v>
      </c>
      <c r="J2140" s="9">
        <v>4750</v>
      </c>
      <c r="K2140" s="10">
        <f t="shared" si="16"/>
        <v>3325.0000000000005</v>
      </c>
      <c r="L2140" s="10">
        <f t="shared" si="17"/>
        <v>997.50000000000011</v>
      </c>
      <c r="M2140" s="11">
        <v>0.3</v>
      </c>
      <c r="O2140" s="16"/>
      <c r="P2140" s="14"/>
      <c r="Q2140" s="12"/>
      <c r="R2140" s="13"/>
    </row>
    <row r="2141" spans="1:18" ht="15.75" customHeight="1" x14ac:dyDescent="0.35">
      <c r="A2141" s="1"/>
      <c r="B2141" s="6" t="s">
        <v>27</v>
      </c>
      <c r="C2141" s="6">
        <v>1128299</v>
      </c>
      <c r="D2141" s="7">
        <v>44434</v>
      </c>
      <c r="E2141" s="6" t="s">
        <v>28</v>
      </c>
      <c r="F2141" s="6" t="s">
        <v>82</v>
      </c>
      <c r="G2141" s="6" t="s">
        <v>83</v>
      </c>
      <c r="H2141" s="6" t="s">
        <v>22</v>
      </c>
      <c r="I2141" s="8">
        <v>0.75000000000000011</v>
      </c>
      <c r="J2141" s="9">
        <v>4500</v>
      </c>
      <c r="K2141" s="10">
        <f t="shared" si="16"/>
        <v>3375.0000000000005</v>
      </c>
      <c r="L2141" s="10">
        <f t="shared" si="17"/>
        <v>843.75000000000011</v>
      </c>
      <c r="M2141" s="11">
        <v>0.25</v>
      </c>
      <c r="O2141" s="16"/>
      <c r="P2141" s="14"/>
      <c r="Q2141" s="12"/>
      <c r="R2141" s="13"/>
    </row>
    <row r="2142" spans="1:18" ht="15.75" customHeight="1" x14ac:dyDescent="0.35">
      <c r="A2142" s="1"/>
      <c r="B2142" s="6" t="s">
        <v>27</v>
      </c>
      <c r="C2142" s="6">
        <v>1128299</v>
      </c>
      <c r="D2142" s="7">
        <v>44466</v>
      </c>
      <c r="E2142" s="6" t="s">
        <v>28</v>
      </c>
      <c r="F2142" s="6" t="s">
        <v>82</v>
      </c>
      <c r="G2142" s="6" t="s">
        <v>83</v>
      </c>
      <c r="H2142" s="6" t="s">
        <v>17</v>
      </c>
      <c r="I2142" s="8">
        <v>0.50000000000000011</v>
      </c>
      <c r="J2142" s="9">
        <v>6250</v>
      </c>
      <c r="K2142" s="10">
        <f t="shared" si="16"/>
        <v>3125.0000000000009</v>
      </c>
      <c r="L2142" s="10">
        <f t="shared" si="17"/>
        <v>1093.7500000000002</v>
      </c>
      <c r="M2142" s="11">
        <v>0.35</v>
      </c>
      <c r="O2142" s="16"/>
      <c r="P2142" s="14"/>
      <c r="Q2142" s="12"/>
      <c r="R2142" s="13"/>
    </row>
    <row r="2143" spans="1:18" ht="15.75" customHeight="1" x14ac:dyDescent="0.35">
      <c r="A2143" s="1"/>
      <c r="B2143" s="6" t="s">
        <v>27</v>
      </c>
      <c r="C2143" s="6">
        <v>1128299</v>
      </c>
      <c r="D2143" s="7">
        <v>44466</v>
      </c>
      <c r="E2143" s="6" t="s">
        <v>28</v>
      </c>
      <c r="F2143" s="6" t="s">
        <v>82</v>
      </c>
      <c r="G2143" s="6" t="s">
        <v>83</v>
      </c>
      <c r="H2143" s="6" t="s">
        <v>18</v>
      </c>
      <c r="I2143" s="8">
        <v>0.55000000000000016</v>
      </c>
      <c r="J2143" s="9">
        <v>6250</v>
      </c>
      <c r="K2143" s="10">
        <f t="shared" si="16"/>
        <v>3437.5000000000009</v>
      </c>
      <c r="L2143" s="10">
        <f t="shared" si="17"/>
        <v>1375.0000000000005</v>
      </c>
      <c r="M2143" s="11">
        <v>0.4</v>
      </c>
      <c r="O2143" s="16"/>
      <c r="P2143" s="14"/>
      <c r="Q2143" s="12"/>
      <c r="R2143" s="13"/>
    </row>
    <row r="2144" spans="1:18" ht="15.75" customHeight="1" x14ac:dyDescent="0.35">
      <c r="A2144" s="1"/>
      <c r="B2144" s="6" t="s">
        <v>27</v>
      </c>
      <c r="C2144" s="6">
        <v>1128299</v>
      </c>
      <c r="D2144" s="7">
        <v>44466</v>
      </c>
      <c r="E2144" s="6" t="s">
        <v>28</v>
      </c>
      <c r="F2144" s="6" t="s">
        <v>82</v>
      </c>
      <c r="G2144" s="6" t="s">
        <v>83</v>
      </c>
      <c r="H2144" s="6" t="s">
        <v>19</v>
      </c>
      <c r="I2144" s="8">
        <v>0.50000000000000011</v>
      </c>
      <c r="J2144" s="9">
        <v>4750</v>
      </c>
      <c r="K2144" s="10">
        <f t="shared" si="16"/>
        <v>2375.0000000000005</v>
      </c>
      <c r="L2144" s="10">
        <f t="shared" si="17"/>
        <v>831.25000000000011</v>
      </c>
      <c r="M2144" s="11">
        <v>0.35</v>
      </c>
      <c r="O2144" s="16"/>
      <c r="P2144" s="14"/>
      <c r="Q2144" s="12"/>
      <c r="R2144" s="13"/>
    </row>
    <row r="2145" spans="1:18" ht="15.75" customHeight="1" x14ac:dyDescent="0.35">
      <c r="A2145" s="1"/>
      <c r="B2145" s="6" t="s">
        <v>27</v>
      </c>
      <c r="C2145" s="6">
        <v>1128299</v>
      </c>
      <c r="D2145" s="7">
        <v>44466</v>
      </c>
      <c r="E2145" s="6" t="s">
        <v>28</v>
      </c>
      <c r="F2145" s="6" t="s">
        <v>82</v>
      </c>
      <c r="G2145" s="6" t="s">
        <v>83</v>
      </c>
      <c r="H2145" s="6" t="s">
        <v>20</v>
      </c>
      <c r="I2145" s="8">
        <v>0.50000000000000011</v>
      </c>
      <c r="J2145" s="9">
        <v>4250</v>
      </c>
      <c r="K2145" s="10">
        <f t="shared" si="16"/>
        <v>2125.0000000000005</v>
      </c>
      <c r="L2145" s="10">
        <f t="shared" si="17"/>
        <v>743.75000000000011</v>
      </c>
      <c r="M2145" s="11">
        <v>0.35</v>
      </c>
      <c r="O2145" s="16"/>
      <c r="P2145" s="14"/>
      <c r="Q2145" s="12"/>
      <c r="R2145" s="13"/>
    </row>
    <row r="2146" spans="1:18" ht="15.75" customHeight="1" x14ac:dyDescent="0.35">
      <c r="A2146" s="1"/>
      <c r="B2146" s="6" t="s">
        <v>27</v>
      </c>
      <c r="C2146" s="6">
        <v>1128299</v>
      </c>
      <c r="D2146" s="7">
        <v>44466</v>
      </c>
      <c r="E2146" s="6" t="s">
        <v>28</v>
      </c>
      <c r="F2146" s="6" t="s">
        <v>82</v>
      </c>
      <c r="G2146" s="6" t="s">
        <v>83</v>
      </c>
      <c r="H2146" s="6" t="s">
        <v>21</v>
      </c>
      <c r="I2146" s="8">
        <v>0.60000000000000009</v>
      </c>
      <c r="J2146" s="9">
        <v>4250</v>
      </c>
      <c r="K2146" s="10">
        <f t="shared" si="16"/>
        <v>2550.0000000000005</v>
      </c>
      <c r="L2146" s="10">
        <f t="shared" si="17"/>
        <v>765.00000000000011</v>
      </c>
      <c r="M2146" s="11">
        <v>0.3</v>
      </c>
      <c r="O2146" s="16"/>
      <c r="P2146" s="14"/>
      <c r="Q2146" s="12"/>
      <c r="R2146" s="13"/>
    </row>
    <row r="2147" spans="1:18" ht="15.75" customHeight="1" x14ac:dyDescent="0.35">
      <c r="A2147" s="1"/>
      <c r="B2147" s="6" t="s">
        <v>27</v>
      </c>
      <c r="C2147" s="6">
        <v>1128299</v>
      </c>
      <c r="D2147" s="7">
        <v>44466</v>
      </c>
      <c r="E2147" s="6" t="s">
        <v>28</v>
      </c>
      <c r="F2147" s="6" t="s">
        <v>82</v>
      </c>
      <c r="G2147" s="6" t="s">
        <v>83</v>
      </c>
      <c r="H2147" s="6" t="s">
        <v>22</v>
      </c>
      <c r="I2147" s="8">
        <v>0.65000000000000013</v>
      </c>
      <c r="J2147" s="9">
        <v>4750</v>
      </c>
      <c r="K2147" s="10">
        <f t="shared" si="16"/>
        <v>3087.5000000000005</v>
      </c>
      <c r="L2147" s="10">
        <f t="shared" si="17"/>
        <v>771.87500000000011</v>
      </c>
      <c r="M2147" s="11">
        <v>0.25</v>
      </c>
      <c r="O2147" s="16"/>
      <c r="P2147" s="14"/>
      <c r="Q2147" s="12"/>
      <c r="R2147" s="13"/>
    </row>
    <row r="2148" spans="1:18" ht="15.75" customHeight="1" x14ac:dyDescent="0.35">
      <c r="A2148" s="1"/>
      <c r="B2148" s="6" t="s">
        <v>27</v>
      </c>
      <c r="C2148" s="6">
        <v>1128299</v>
      </c>
      <c r="D2148" s="7">
        <v>44495</v>
      </c>
      <c r="E2148" s="6" t="s">
        <v>28</v>
      </c>
      <c r="F2148" s="6" t="s">
        <v>82</v>
      </c>
      <c r="G2148" s="6" t="s">
        <v>83</v>
      </c>
      <c r="H2148" s="6" t="s">
        <v>17</v>
      </c>
      <c r="I2148" s="8">
        <v>0.50000000000000011</v>
      </c>
      <c r="J2148" s="9">
        <v>5500</v>
      </c>
      <c r="K2148" s="10">
        <f t="shared" si="16"/>
        <v>2750.0000000000005</v>
      </c>
      <c r="L2148" s="10">
        <f t="shared" si="17"/>
        <v>962.50000000000011</v>
      </c>
      <c r="M2148" s="11">
        <v>0.35</v>
      </c>
      <c r="O2148" s="16"/>
      <c r="P2148" s="14"/>
      <c r="Q2148" s="12"/>
      <c r="R2148" s="13"/>
    </row>
    <row r="2149" spans="1:18" ht="15.75" customHeight="1" x14ac:dyDescent="0.35">
      <c r="A2149" s="1"/>
      <c r="B2149" s="6" t="s">
        <v>27</v>
      </c>
      <c r="C2149" s="6">
        <v>1128299</v>
      </c>
      <c r="D2149" s="7">
        <v>44495</v>
      </c>
      <c r="E2149" s="6" t="s">
        <v>28</v>
      </c>
      <c r="F2149" s="6" t="s">
        <v>82</v>
      </c>
      <c r="G2149" s="6" t="s">
        <v>83</v>
      </c>
      <c r="H2149" s="6" t="s">
        <v>18</v>
      </c>
      <c r="I2149" s="8">
        <v>0.55000000000000016</v>
      </c>
      <c r="J2149" s="9">
        <v>5500</v>
      </c>
      <c r="K2149" s="10">
        <f t="shared" si="16"/>
        <v>3025.0000000000009</v>
      </c>
      <c r="L2149" s="10">
        <f t="shared" si="17"/>
        <v>1210.0000000000005</v>
      </c>
      <c r="M2149" s="11">
        <v>0.4</v>
      </c>
      <c r="O2149" s="16"/>
      <c r="P2149" s="14"/>
      <c r="Q2149" s="12"/>
      <c r="R2149" s="13"/>
    </row>
    <row r="2150" spans="1:18" ht="15.75" customHeight="1" x14ac:dyDescent="0.35">
      <c r="A2150" s="1"/>
      <c r="B2150" s="6" t="s">
        <v>27</v>
      </c>
      <c r="C2150" s="6">
        <v>1128299</v>
      </c>
      <c r="D2150" s="7">
        <v>44495</v>
      </c>
      <c r="E2150" s="6" t="s">
        <v>28</v>
      </c>
      <c r="F2150" s="6" t="s">
        <v>82</v>
      </c>
      <c r="G2150" s="6" t="s">
        <v>83</v>
      </c>
      <c r="H2150" s="6" t="s">
        <v>19</v>
      </c>
      <c r="I2150" s="8">
        <v>0.50000000000000011</v>
      </c>
      <c r="J2150" s="9">
        <v>3750</v>
      </c>
      <c r="K2150" s="10">
        <f t="shared" si="16"/>
        <v>1875.0000000000005</v>
      </c>
      <c r="L2150" s="10">
        <f t="shared" si="17"/>
        <v>656.25000000000011</v>
      </c>
      <c r="M2150" s="11">
        <v>0.35</v>
      </c>
      <c r="O2150" s="16"/>
      <c r="P2150" s="14"/>
      <c r="Q2150" s="12"/>
      <c r="R2150" s="13"/>
    </row>
    <row r="2151" spans="1:18" ht="15.75" customHeight="1" x14ac:dyDescent="0.35">
      <c r="A2151" s="1"/>
      <c r="B2151" s="6" t="s">
        <v>27</v>
      </c>
      <c r="C2151" s="6">
        <v>1128299</v>
      </c>
      <c r="D2151" s="7">
        <v>44495</v>
      </c>
      <c r="E2151" s="6" t="s">
        <v>28</v>
      </c>
      <c r="F2151" s="6" t="s">
        <v>82</v>
      </c>
      <c r="G2151" s="6" t="s">
        <v>83</v>
      </c>
      <c r="H2151" s="6" t="s">
        <v>20</v>
      </c>
      <c r="I2151" s="8">
        <v>0.50000000000000011</v>
      </c>
      <c r="J2151" s="9">
        <v>3500</v>
      </c>
      <c r="K2151" s="10">
        <f t="shared" si="16"/>
        <v>1750.0000000000005</v>
      </c>
      <c r="L2151" s="10">
        <f t="shared" si="17"/>
        <v>612.50000000000011</v>
      </c>
      <c r="M2151" s="11">
        <v>0.35</v>
      </c>
      <c r="O2151" s="16"/>
      <c r="P2151" s="14"/>
      <c r="Q2151" s="12"/>
      <c r="R2151" s="13"/>
    </row>
    <row r="2152" spans="1:18" ht="15.75" customHeight="1" x14ac:dyDescent="0.35">
      <c r="A2152" s="1"/>
      <c r="B2152" s="6" t="s">
        <v>27</v>
      </c>
      <c r="C2152" s="6">
        <v>1128299</v>
      </c>
      <c r="D2152" s="7">
        <v>44495</v>
      </c>
      <c r="E2152" s="6" t="s">
        <v>28</v>
      </c>
      <c r="F2152" s="6" t="s">
        <v>82</v>
      </c>
      <c r="G2152" s="6" t="s">
        <v>83</v>
      </c>
      <c r="H2152" s="6" t="s">
        <v>21</v>
      </c>
      <c r="I2152" s="8">
        <v>0.60000000000000009</v>
      </c>
      <c r="J2152" s="9">
        <v>3250</v>
      </c>
      <c r="K2152" s="10">
        <f t="shared" si="16"/>
        <v>1950.0000000000002</v>
      </c>
      <c r="L2152" s="10">
        <f t="shared" si="17"/>
        <v>585</v>
      </c>
      <c r="M2152" s="11">
        <v>0.3</v>
      </c>
      <c r="O2152" s="16"/>
      <c r="P2152" s="14"/>
      <c r="Q2152" s="12"/>
      <c r="R2152" s="13"/>
    </row>
    <row r="2153" spans="1:18" ht="15.75" customHeight="1" x14ac:dyDescent="0.35">
      <c r="A2153" s="1"/>
      <c r="B2153" s="6" t="s">
        <v>27</v>
      </c>
      <c r="C2153" s="6">
        <v>1128299</v>
      </c>
      <c r="D2153" s="7">
        <v>44495</v>
      </c>
      <c r="E2153" s="6" t="s">
        <v>28</v>
      </c>
      <c r="F2153" s="6" t="s">
        <v>82</v>
      </c>
      <c r="G2153" s="6" t="s">
        <v>83</v>
      </c>
      <c r="H2153" s="6" t="s">
        <v>22</v>
      </c>
      <c r="I2153" s="8">
        <v>0.75000000000000011</v>
      </c>
      <c r="J2153" s="9">
        <v>3750</v>
      </c>
      <c r="K2153" s="10">
        <f t="shared" si="16"/>
        <v>2812.5000000000005</v>
      </c>
      <c r="L2153" s="10">
        <f t="shared" si="17"/>
        <v>703.12500000000011</v>
      </c>
      <c r="M2153" s="11">
        <v>0.25</v>
      </c>
      <c r="O2153" s="16"/>
      <c r="P2153" s="14"/>
      <c r="Q2153" s="12"/>
      <c r="R2153" s="13"/>
    </row>
    <row r="2154" spans="1:18" ht="15.75" customHeight="1" x14ac:dyDescent="0.35">
      <c r="A2154" s="1"/>
      <c r="B2154" s="6" t="s">
        <v>27</v>
      </c>
      <c r="C2154" s="6">
        <v>1128299</v>
      </c>
      <c r="D2154" s="7">
        <v>44526</v>
      </c>
      <c r="E2154" s="6" t="s">
        <v>28</v>
      </c>
      <c r="F2154" s="6" t="s">
        <v>82</v>
      </c>
      <c r="G2154" s="6" t="s">
        <v>83</v>
      </c>
      <c r="H2154" s="6" t="s">
        <v>17</v>
      </c>
      <c r="I2154" s="8">
        <v>0.60000000000000009</v>
      </c>
      <c r="J2154" s="9">
        <v>5500</v>
      </c>
      <c r="K2154" s="10">
        <f t="shared" si="16"/>
        <v>3300.0000000000005</v>
      </c>
      <c r="L2154" s="10">
        <f t="shared" si="17"/>
        <v>1155</v>
      </c>
      <c r="M2154" s="11">
        <v>0.35</v>
      </c>
      <c r="O2154" s="16"/>
      <c r="P2154" s="14"/>
      <c r="Q2154" s="12"/>
      <c r="R2154" s="13"/>
    </row>
    <row r="2155" spans="1:18" ht="15.75" customHeight="1" x14ac:dyDescent="0.35">
      <c r="A2155" s="1"/>
      <c r="B2155" s="6" t="s">
        <v>27</v>
      </c>
      <c r="C2155" s="6">
        <v>1128299</v>
      </c>
      <c r="D2155" s="7">
        <v>44526</v>
      </c>
      <c r="E2155" s="6" t="s">
        <v>28</v>
      </c>
      <c r="F2155" s="6" t="s">
        <v>82</v>
      </c>
      <c r="G2155" s="6" t="s">
        <v>83</v>
      </c>
      <c r="H2155" s="6" t="s">
        <v>18</v>
      </c>
      <c r="I2155" s="8">
        <v>0.65000000000000013</v>
      </c>
      <c r="J2155" s="9">
        <v>6000</v>
      </c>
      <c r="K2155" s="10">
        <f t="shared" si="16"/>
        <v>3900.0000000000009</v>
      </c>
      <c r="L2155" s="10">
        <f t="shared" si="17"/>
        <v>1560.0000000000005</v>
      </c>
      <c r="M2155" s="11">
        <v>0.4</v>
      </c>
      <c r="O2155" s="16"/>
      <c r="P2155" s="14"/>
      <c r="Q2155" s="12"/>
      <c r="R2155" s="13"/>
    </row>
    <row r="2156" spans="1:18" ht="15.75" customHeight="1" x14ac:dyDescent="0.35">
      <c r="A2156" s="1"/>
      <c r="B2156" s="6" t="s">
        <v>27</v>
      </c>
      <c r="C2156" s="6">
        <v>1128299</v>
      </c>
      <c r="D2156" s="7">
        <v>44526</v>
      </c>
      <c r="E2156" s="6" t="s">
        <v>28</v>
      </c>
      <c r="F2156" s="6" t="s">
        <v>82</v>
      </c>
      <c r="G2156" s="6" t="s">
        <v>83</v>
      </c>
      <c r="H2156" s="6" t="s">
        <v>19</v>
      </c>
      <c r="I2156" s="8">
        <v>0.60000000000000009</v>
      </c>
      <c r="J2156" s="9">
        <v>4500</v>
      </c>
      <c r="K2156" s="10">
        <f t="shared" si="16"/>
        <v>2700.0000000000005</v>
      </c>
      <c r="L2156" s="10">
        <f t="shared" si="17"/>
        <v>945.00000000000011</v>
      </c>
      <c r="M2156" s="11">
        <v>0.35</v>
      </c>
      <c r="O2156" s="16"/>
      <c r="P2156" s="14"/>
      <c r="Q2156" s="12"/>
      <c r="R2156" s="13"/>
    </row>
    <row r="2157" spans="1:18" ht="15.75" customHeight="1" x14ac:dyDescent="0.35">
      <c r="A2157" s="1"/>
      <c r="B2157" s="6" t="s">
        <v>27</v>
      </c>
      <c r="C2157" s="6">
        <v>1128299</v>
      </c>
      <c r="D2157" s="7">
        <v>44526</v>
      </c>
      <c r="E2157" s="6" t="s">
        <v>28</v>
      </c>
      <c r="F2157" s="6" t="s">
        <v>82</v>
      </c>
      <c r="G2157" s="6" t="s">
        <v>83</v>
      </c>
      <c r="H2157" s="6" t="s">
        <v>20</v>
      </c>
      <c r="I2157" s="8">
        <v>0.60000000000000009</v>
      </c>
      <c r="J2157" s="9">
        <v>4250</v>
      </c>
      <c r="K2157" s="10">
        <f t="shared" si="16"/>
        <v>2550.0000000000005</v>
      </c>
      <c r="L2157" s="10">
        <f t="shared" si="17"/>
        <v>892.50000000000011</v>
      </c>
      <c r="M2157" s="11">
        <v>0.35</v>
      </c>
      <c r="O2157" s="16"/>
      <c r="P2157" s="14"/>
      <c r="Q2157" s="12"/>
      <c r="R2157" s="13"/>
    </row>
    <row r="2158" spans="1:18" ht="15.75" customHeight="1" x14ac:dyDescent="0.35">
      <c r="A2158" s="1"/>
      <c r="B2158" s="6" t="s">
        <v>27</v>
      </c>
      <c r="C2158" s="6">
        <v>1128299</v>
      </c>
      <c r="D2158" s="7">
        <v>44526</v>
      </c>
      <c r="E2158" s="6" t="s">
        <v>28</v>
      </c>
      <c r="F2158" s="6" t="s">
        <v>82</v>
      </c>
      <c r="G2158" s="6" t="s">
        <v>83</v>
      </c>
      <c r="H2158" s="6" t="s">
        <v>21</v>
      </c>
      <c r="I2158" s="8">
        <v>0.70000000000000007</v>
      </c>
      <c r="J2158" s="9">
        <v>3750</v>
      </c>
      <c r="K2158" s="10">
        <f t="shared" si="16"/>
        <v>2625.0000000000005</v>
      </c>
      <c r="L2158" s="10">
        <f t="shared" si="17"/>
        <v>787.50000000000011</v>
      </c>
      <c r="M2158" s="11">
        <v>0.3</v>
      </c>
      <c r="O2158" s="16"/>
      <c r="P2158" s="14"/>
      <c r="Q2158" s="12"/>
      <c r="R2158" s="13"/>
    </row>
    <row r="2159" spans="1:18" ht="15.75" customHeight="1" x14ac:dyDescent="0.35">
      <c r="A2159" s="1"/>
      <c r="B2159" s="6" t="s">
        <v>27</v>
      </c>
      <c r="C2159" s="6">
        <v>1128299</v>
      </c>
      <c r="D2159" s="7">
        <v>44526</v>
      </c>
      <c r="E2159" s="6" t="s">
        <v>28</v>
      </c>
      <c r="F2159" s="6" t="s">
        <v>82</v>
      </c>
      <c r="G2159" s="6" t="s">
        <v>83</v>
      </c>
      <c r="H2159" s="6" t="s">
        <v>22</v>
      </c>
      <c r="I2159" s="8">
        <v>0.75000000000000011</v>
      </c>
      <c r="J2159" s="9">
        <v>5000</v>
      </c>
      <c r="K2159" s="10">
        <f t="shared" si="16"/>
        <v>3750.0000000000005</v>
      </c>
      <c r="L2159" s="10">
        <f t="shared" si="17"/>
        <v>937.50000000000011</v>
      </c>
      <c r="M2159" s="11">
        <v>0.25</v>
      </c>
      <c r="O2159" s="16"/>
      <c r="P2159" s="14"/>
      <c r="Q2159" s="12"/>
      <c r="R2159" s="13"/>
    </row>
    <row r="2160" spans="1:18" ht="15.75" customHeight="1" x14ac:dyDescent="0.35">
      <c r="A2160" s="1"/>
      <c r="B2160" s="6" t="s">
        <v>27</v>
      </c>
      <c r="C2160" s="6">
        <v>1128299</v>
      </c>
      <c r="D2160" s="7">
        <v>44555</v>
      </c>
      <c r="E2160" s="6" t="s">
        <v>28</v>
      </c>
      <c r="F2160" s="6" t="s">
        <v>82</v>
      </c>
      <c r="G2160" s="6" t="s">
        <v>83</v>
      </c>
      <c r="H2160" s="6" t="s">
        <v>17</v>
      </c>
      <c r="I2160" s="8">
        <v>0.60000000000000009</v>
      </c>
      <c r="J2160" s="9">
        <v>7000</v>
      </c>
      <c r="K2160" s="10">
        <f t="shared" si="16"/>
        <v>4200.0000000000009</v>
      </c>
      <c r="L2160" s="10">
        <f t="shared" si="17"/>
        <v>1470.0000000000002</v>
      </c>
      <c r="M2160" s="11">
        <v>0.35</v>
      </c>
      <c r="O2160" s="16"/>
      <c r="P2160" s="14"/>
      <c r="Q2160" s="12"/>
      <c r="R2160" s="13"/>
    </row>
    <row r="2161" spans="1:18" ht="15.75" customHeight="1" x14ac:dyDescent="0.35">
      <c r="A2161" s="1"/>
      <c r="B2161" s="6" t="s">
        <v>27</v>
      </c>
      <c r="C2161" s="6">
        <v>1128299</v>
      </c>
      <c r="D2161" s="7">
        <v>44555</v>
      </c>
      <c r="E2161" s="6" t="s">
        <v>28</v>
      </c>
      <c r="F2161" s="6" t="s">
        <v>82</v>
      </c>
      <c r="G2161" s="6" t="s">
        <v>83</v>
      </c>
      <c r="H2161" s="6" t="s">
        <v>18</v>
      </c>
      <c r="I2161" s="8">
        <v>0.65000000000000013</v>
      </c>
      <c r="J2161" s="9">
        <v>7000</v>
      </c>
      <c r="K2161" s="10">
        <f t="shared" si="16"/>
        <v>4550.0000000000009</v>
      </c>
      <c r="L2161" s="10">
        <f t="shared" si="17"/>
        <v>1820.0000000000005</v>
      </c>
      <c r="M2161" s="11">
        <v>0.4</v>
      </c>
      <c r="O2161" s="16"/>
      <c r="P2161" s="14"/>
      <c r="Q2161" s="12"/>
      <c r="R2161" s="13"/>
    </row>
    <row r="2162" spans="1:18" ht="15.75" customHeight="1" x14ac:dyDescent="0.35">
      <c r="A2162" s="1"/>
      <c r="B2162" s="6" t="s">
        <v>27</v>
      </c>
      <c r="C2162" s="6">
        <v>1128299</v>
      </c>
      <c r="D2162" s="7">
        <v>44555</v>
      </c>
      <c r="E2162" s="6" t="s">
        <v>28</v>
      </c>
      <c r="F2162" s="6" t="s">
        <v>82</v>
      </c>
      <c r="G2162" s="6" t="s">
        <v>83</v>
      </c>
      <c r="H2162" s="6" t="s">
        <v>19</v>
      </c>
      <c r="I2162" s="8">
        <v>0.60000000000000009</v>
      </c>
      <c r="J2162" s="9">
        <v>5000</v>
      </c>
      <c r="K2162" s="10">
        <f t="shared" si="16"/>
        <v>3000.0000000000005</v>
      </c>
      <c r="L2162" s="10">
        <f t="shared" si="17"/>
        <v>1050</v>
      </c>
      <c r="M2162" s="11">
        <v>0.35</v>
      </c>
      <c r="O2162" s="16"/>
      <c r="P2162" s="14"/>
      <c r="Q2162" s="12"/>
      <c r="R2162" s="13"/>
    </row>
    <row r="2163" spans="1:18" ht="15.75" customHeight="1" x14ac:dyDescent="0.35">
      <c r="A2163" s="1"/>
      <c r="B2163" s="6" t="s">
        <v>27</v>
      </c>
      <c r="C2163" s="6">
        <v>1128299</v>
      </c>
      <c r="D2163" s="7">
        <v>44555</v>
      </c>
      <c r="E2163" s="6" t="s">
        <v>28</v>
      </c>
      <c r="F2163" s="6" t="s">
        <v>82</v>
      </c>
      <c r="G2163" s="6" t="s">
        <v>83</v>
      </c>
      <c r="H2163" s="6" t="s">
        <v>20</v>
      </c>
      <c r="I2163" s="8">
        <v>0.60000000000000009</v>
      </c>
      <c r="J2163" s="9">
        <v>5000</v>
      </c>
      <c r="K2163" s="10">
        <f t="shared" si="16"/>
        <v>3000.0000000000005</v>
      </c>
      <c r="L2163" s="10">
        <f t="shared" si="17"/>
        <v>1050</v>
      </c>
      <c r="M2163" s="11">
        <v>0.35</v>
      </c>
      <c r="O2163" s="16"/>
      <c r="P2163" s="14"/>
      <c r="Q2163" s="12"/>
      <c r="R2163" s="13"/>
    </row>
    <row r="2164" spans="1:18" ht="15.75" customHeight="1" x14ac:dyDescent="0.35">
      <c r="A2164" s="1"/>
      <c r="B2164" s="6" t="s">
        <v>27</v>
      </c>
      <c r="C2164" s="6">
        <v>1128299</v>
      </c>
      <c r="D2164" s="7">
        <v>44555</v>
      </c>
      <c r="E2164" s="6" t="s">
        <v>28</v>
      </c>
      <c r="F2164" s="6" t="s">
        <v>82</v>
      </c>
      <c r="G2164" s="6" t="s">
        <v>83</v>
      </c>
      <c r="H2164" s="6" t="s">
        <v>21</v>
      </c>
      <c r="I2164" s="8">
        <v>0.70000000000000007</v>
      </c>
      <c r="J2164" s="9">
        <v>4250</v>
      </c>
      <c r="K2164" s="10">
        <f t="shared" si="16"/>
        <v>2975.0000000000005</v>
      </c>
      <c r="L2164" s="10">
        <f t="shared" si="17"/>
        <v>892.50000000000011</v>
      </c>
      <c r="M2164" s="11">
        <v>0.3</v>
      </c>
      <c r="O2164" s="16"/>
      <c r="P2164" s="14"/>
      <c r="Q2164" s="12"/>
      <c r="R2164" s="13"/>
    </row>
    <row r="2165" spans="1:18" ht="15.75" customHeight="1" x14ac:dyDescent="0.35">
      <c r="A2165" s="1"/>
      <c r="B2165" s="6" t="s">
        <v>27</v>
      </c>
      <c r="C2165" s="6">
        <v>1128299</v>
      </c>
      <c r="D2165" s="7">
        <v>44555</v>
      </c>
      <c r="E2165" s="6" t="s">
        <v>28</v>
      </c>
      <c r="F2165" s="6" t="s">
        <v>82</v>
      </c>
      <c r="G2165" s="6" t="s">
        <v>83</v>
      </c>
      <c r="H2165" s="6" t="s">
        <v>22</v>
      </c>
      <c r="I2165" s="8">
        <v>0.75000000000000011</v>
      </c>
      <c r="J2165" s="9">
        <v>5250</v>
      </c>
      <c r="K2165" s="10">
        <f t="shared" si="16"/>
        <v>3937.5000000000005</v>
      </c>
      <c r="L2165" s="10">
        <f t="shared" si="17"/>
        <v>984.37500000000011</v>
      </c>
      <c r="M2165" s="11">
        <v>0.25</v>
      </c>
      <c r="O2165" s="16"/>
      <c r="P2165" s="14"/>
      <c r="Q2165" s="12"/>
      <c r="R2165" s="13"/>
    </row>
    <row r="2166" spans="1:18" ht="15.75" customHeight="1" x14ac:dyDescent="0.35">
      <c r="A2166" s="1" t="s">
        <v>39</v>
      </c>
      <c r="B2166" s="6" t="s">
        <v>27</v>
      </c>
      <c r="C2166" s="6">
        <v>1128299</v>
      </c>
      <c r="D2166" s="7">
        <v>44209</v>
      </c>
      <c r="E2166" s="6" t="s">
        <v>28</v>
      </c>
      <c r="F2166" s="6" t="s">
        <v>84</v>
      </c>
      <c r="G2166" s="6" t="s">
        <v>85</v>
      </c>
      <c r="H2166" s="6" t="s">
        <v>17</v>
      </c>
      <c r="I2166" s="8">
        <v>0.29999999999999993</v>
      </c>
      <c r="J2166" s="9">
        <v>4500</v>
      </c>
      <c r="K2166" s="10">
        <f t="shared" si="16"/>
        <v>1349.9999999999998</v>
      </c>
      <c r="L2166" s="10">
        <f t="shared" si="17"/>
        <v>539.99999999999989</v>
      </c>
      <c r="M2166" s="11">
        <v>0.4</v>
      </c>
      <c r="O2166" s="16"/>
      <c r="P2166" s="14"/>
      <c r="Q2166" s="12"/>
      <c r="R2166" s="13"/>
    </row>
    <row r="2167" spans="1:18" ht="15.75" customHeight="1" x14ac:dyDescent="0.35">
      <c r="A2167" s="1"/>
      <c r="B2167" s="6" t="s">
        <v>27</v>
      </c>
      <c r="C2167" s="6">
        <v>1128299</v>
      </c>
      <c r="D2167" s="7">
        <v>44209</v>
      </c>
      <c r="E2167" s="6" t="s">
        <v>28</v>
      </c>
      <c r="F2167" s="6" t="s">
        <v>84</v>
      </c>
      <c r="G2167" s="6" t="s">
        <v>85</v>
      </c>
      <c r="H2167" s="6" t="s">
        <v>18</v>
      </c>
      <c r="I2167" s="8">
        <v>0.4</v>
      </c>
      <c r="J2167" s="9">
        <v>4500</v>
      </c>
      <c r="K2167" s="10">
        <f t="shared" si="16"/>
        <v>1800</v>
      </c>
      <c r="L2167" s="10">
        <f t="shared" si="17"/>
        <v>720</v>
      </c>
      <c r="M2167" s="11">
        <v>0.4</v>
      </c>
      <c r="O2167" s="16"/>
      <c r="P2167" s="14"/>
      <c r="Q2167" s="12"/>
      <c r="R2167" s="13"/>
    </row>
    <row r="2168" spans="1:18" ht="15.75" customHeight="1" x14ac:dyDescent="0.35">
      <c r="A2168" s="1"/>
      <c r="B2168" s="6" t="s">
        <v>27</v>
      </c>
      <c r="C2168" s="6">
        <v>1128299</v>
      </c>
      <c r="D2168" s="7">
        <v>44209</v>
      </c>
      <c r="E2168" s="6" t="s">
        <v>28</v>
      </c>
      <c r="F2168" s="6" t="s">
        <v>84</v>
      </c>
      <c r="G2168" s="6" t="s">
        <v>85</v>
      </c>
      <c r="H2168" s="6" t="s">
        <v>19</v>
      </c>
      <c r="I2168" s="8">
        <v>0.4</v>
      </c>
      <c r="J2168" s="9">
        <v>4500</v>
      </c>
      <c r="K2168" s="10">
        <f t="shared" si="16"/>
        <v>1800</v>
      </c>
      <c r="L2168" s="10">
        <f t="shared" si="17"/>
        <v>630</v>
      </c>
      <c r="M2168" s="11">
        <v>0.35</v>
      </c>
      <c r="O2168" s="16"/>
      <c r="P2168" s="14"/>
      <c r="Q2168" s="12"/>
      <c r="R2168" s="13"/>
    </row>
    <row r="2169" spans="1:18" ht="15.75" customHeight="1" x14ac:dyDescent="0.35">
      <c r="A2169" s="1"/>
      <c r="B2169" s="6" t="s">
        <v>27</v>
      </c>
      <c r="C2169" s="6">
        <v>1128299</v>
      </c>
      <c r="D2169" s="7">
        <v>44209</v>
      </c>
      <c r="E2169" s="6" t="s">
        <v>28</v>
      </c>
      <c r="F2169" s="6" t="s">
        <v>84</v>
      </c>
      <c r="G2169" s="6" t="s">
        <v>85</v>
      </c>
      <c r="H2169" s="6" t="s">
        <v>20</v>
      </c>
      <c r="I2169" s="8">
        <v>0.4</v>
      </c>
      <c r="J2169" s="9">
        <v>3000</v>
      </c>
      <c r="K2169" s="10">
        <f t="shared" si="16"/>
        <v>1200</v>
      </c>
      <c r="L2169" s="10">
        <f t="shared" si="17"/>
        <v>480</v>
      </c>
      <c r="M2169" s="11">
        <v>0.4</v>
      </c>
      <c r="O2169" s="16"/>
      <c r="P2169" s="14"/>
      <c r="Q2169" s="12"/>
      <c r="R2169" s="13"/>
    </row>
    <row r="2170" spans="1:18" ht="15.75" customHeight="1" x14ac:dyDescent="0.35">
      <c r="A2170" s="1"/>
      <c r="B2170" s="6" t="s">
        <v>27</v>
      </c>
      <c r="C2170" s="6">
        <v>1128299</v>
      </c>
      <c r="D2170" s="7">
        <v>44209</v>
      </c>
      <c r="E2170" s="6" t="s">
        <v>28</v>
      </c>
      <c r="F2170" s="6" t="s">
        <v>84</v>
      </c>
      <c r="G2170" s="6" t="s">
        <v>85</v>
      </c>
      <c r="H2170" s="6" t="s">
        <v>21</v>
      </c>
      <c r="I2170" s="8">
        <v>0.45000000000000012</v>
      </c>
      <c r="J2170" s="9">
        <v>2500</v>
      </c>
      <c r="K2170" s="10">
        <f t="shared" si="16"/>
        <v>1125.0000000000002</v>
      </c>
      <c r="L2170" s="10">
        <f t="shared" si="17"/>
        <v>393.75000000000006</v>
      </c>
      <c r="M2170" s="11">
        <v>0.35</v>
      </c>
      <c r="O2170" s="16"/>
      <c r="P2170" s="14"/>
      <c r="Q2170" s="12"/>
      <c r="R2170" s="13"/>
    </row>
    <row r="2171" spans="1:18" ht="15.75" customHeight="1" x14ac:dyDescent="0.35">
      <c r="A2171" s="1"/>
      <c r="B2171" s="6" t="s">
        <v>27</v>
      </c>
      <c r="C2171" s="6">
        <v>1128299</v>
      </c>
      <c r="D2171" s="7">
        <v>44209</v>
      </c>
      <c r="E2171" s="6" t="s">
        <v>28</v>
      </c>
      <c r="F2171" s="6" t="s">
        <v>84</v>
      </c>
      <c r="G2171" s="6" t="s">
        <v>85</v>
      </c>
      <c r="H2171" s="6" t="s">
        <v>22</v>
      </c>
      <c r="I2171" s="8">
        <v>0.4</v>
      </c>
      <c r="J2171" s="9">
        <v>4500</v>
      </c>
      <c r="K2171" s="10">
        <f t="shared" si="16"/>
        <v>1800</v>
      </c>
      <c r="L2171" s="10">
        <f t="shared" si="17"/>
        <v>450</v>
      </c>
      <c r="M2171" s="11">
        <v>0.25</v>
      </c>
      <c r="O2171" s="16"/>
      <c r="P2171" s="14"/>
      <c r="Q2171" s="12"/>
      <c r="R2171" s="13"/>
    </row>
    <row r="2172" spans="1:18" ht="15.75" customHeight="1" x14ac:dyDescent="0.35">
      <c r="A2172" s="1"/>
      <c r="B2172" s="6" t="s">
        <v>27</v>
      </c>
      <c r="C2172" s="6">
        <v>1128299</v>
      </c>
      <c r="D2172" s="7">
        <v>44240</v>
      </c>
      <c r="E2172" s="6" t="s">
        <v>28</v>
      </c>
      <c r="F2172" s="6" t="s">
        <v>84</v>
      </c>
      <c r="G2172" s="6" t="s">
        <v>85</v>
      </c>
      <c r="H2172" s="6" t="s">
        <v>17</v>
      </c>
      <c r="I2172" s="8">
        <v>0.29999999999999993</v>
      </c>
      <c r="J2172" s="9">
        <v>5000</v>
      </c>
      <c r="K2172" s="10">
        <f t="shared" si="16"/>
        <v>1499.9999999999998</v>
      </c>
      <c r="L2172" s="10">
        <f t="shared" si="17"/>
        <v>599.99999999999989</v>
      </c>
      <c r="M2172" s="11">
        <v>0.4</v>
      </c>
      <c r="O2172" s="16"/>
      <c r="P2172" s="14"/>
      <c r="Q2172" s="12"/>
      <c r="R2172" s="13"/>
    </row>
    <row r="2173" spans="1:18" ht="15.75" customHeight="1" x14ac:dyDescent="0.35">
      <c r="A2173" s="1"/>
      <c r="B2173" s="6" t="s">
        <v>27</v>
      </c>
      <c r="C2173" s="6">
        <v>1128299</v>
      </c>
      <c r="D2173" s="7">
        <v>44240</v>
      </c>
      <c r="E2173" s="6" t="s">
        <v>28</v>
      </c>
      <c r="F2173" s="6" t="s">
        <v>84</v>
      </c>
      <c r="G2173" s="6" t="s">
        <v>85</v>
      </c>
      <c r="H2173" s="6" t="s">
        <v>18</v>
      </c>
      <c r="I2173" s="8">
        <v>0.4</v>
      </c>
      <c r="J2173" s="9">
        <v>4000</v>
      </c>
      <c r="K2173" s="10">
        <f t="shared" si="16"/>
        <v>1600</v>
      </c>
      <c r="L2173" s="10">
        <f t="shared" si="17"/>
        <v>640</v>
      </c>
      <c r="M2173" s="11">
        <v>0.4</v>
      </c>
      <c r="O2173" s="16"/>
      <c r="P2173" s="14"/>
      <c r="Q2173" s="12"/>
      <c r="R2173" s="13"/>
    </row>
    <row r="2174" spans="1:18" ht="15.75" customHeight="1" x14ac:dyDescent="0.35">
      <c r="A2174" s="1"/>
      <c r="B2174" s="6" t="s">
        <v>27</v>
      </c>
      <c r="C2174" s="6">
        <v>1128299</v>
      </c>
      <c r="D2174" s="7">
        <v>44240</v>
      </c>
      <c r="E2174" s="6" t="s">
        <v>28</v>
      </c>
      <c r="F2174" s="6" t="s">
        <v>84</v>
      </c>
      <c r="G2174" s="6" t="s">
        <v>85</v>
      </c>
      <c r="H2174" s="6" t="s">
        <v>19</v>
      </c>
      <c r="I2174" s="8">
        <v>0.4</v>
      </c>
      <c r="J2174" s="9">
        <v>4000</v>
      </c>
      <c r="K2174" s="10">
        <f t="shared" si="16"/>
        <v>1600</v>
      </c>
      <c r="L2174" s="10">
        <f t="shared" si="17"/>
        <v>560</v>
      </c>
      <c r="M2174" s="11">
        <v>0.35</v>
      </c>
      <c r="O2174" s="16"/>
      <c r="P2174" s="14"/>
      <c r="Q2174" s="12"/>
      <c r="R2174" s="13"/>
    </row>
    <row r="2175" spans="1:18" ht="15.75" customHeight="1" x14ac:dyDescent="0.35">
      <c r="A2175" s="1"/>
      <c r="B2175" s="6" t="s">
        <v>27</v>
      </c>
      <c r="C2175" s="6">
        <v>1128299</v>
      </c>
      <c r="D2175" s="7">
        <v>44240</v>
      </c>
      <c r="E2175" s="6" t="s">
        <v>28</v>
      </c>
      <c r="F2175" s="6" t="s">
        <v>84</v>
      </c>
      <c r="G2175" s="6" t="s">
        <v>85</v>
      </c>
      <c r="H2175" s="6" t="s">
        <v>20</v>
      </c>
      <c r="I2175" s="8">
        <v>0.4</v>
      </c>
      <c r="J2175" s="9">
        <v>2500</v>
      </c>
      <c r="K2175" s="10">
        <f t="shared" si="16"/>
        <v>1000</v>
      </c>
      <c r="L2175" s="10">
        <f t="shared" si="17"/>
        <v>400</v>
      </c>
      <c r="M2175" s="11">
        <v>0.4</v>
      </c>
      <c r="O2175" s="16"/>
      <c r="P2175" s="14"/>
      <c r="Q2175" s="12"/>
      <c r="R2175" s="13"/>
    </row>
    <row r="2176" spans="1:18" ht="15.75" customHeight="1" x14ac:dyDescent="0.35">
      <c r="A2176" s="1"/>
      <c r="B2176" s="6" t="s">
        <v>27</v>
      </c>
      <c r="C2176" s="6">
        <v>1128299</v>
      </c>
      <c r="D2176" s="7">
        <v>44240</v>
      </c>
      <c r="E2176" s="6" t="s">
        <v>28</v>
      </c>
      <c r="F2176" s="6" t="s">
        <v>84</v>
      </c>
      <c r="G2176" s="6" t="s">
        <v>85</v>
      </c>
      <c r="H2176" s="6" t="s">
        <v>21</v>
      </c>
      <c r="I2176" s="8">
        <v>0.45000000000000012</v>
      </c>
      <c r="J2176" s="9">
        <v>1750</v>
      </c>
      <c r="K2176" s="10">
        <f t="shared" si="16"/>
        <v>787.50000000000023</v>
      </c>
      <c r="L2176" s="10">
        <f t="shared" si="17"/>
        <v>275.62500000000006</v>
      </c>
      <c r="M2176" s="11">
        <v>0.35</v>
      </c>
      <c r="O2176" s="16"/>
      <c r="P2176" s="14"/>
      <c r="Q2176" s="12"/>
      <c r="R2176" s="13"/>
    </row>
    <row r="2177" spans="1:18" ht="15.75" customHeight="1" x14ac:dyDescent="0.35">
      <c r="A2177" s="1"/>
      <c r="B2177" s="6" t="s">
        <v>27</v>
      </c>
      <c r="C2177" s="6">
        <v>1128299</v>
      </c>
      <c r="D2177" s="7">
        <v>44240</v>
      </c>
      <c r="E2177" s="6" t="s">
        <v>28</v>
      </c>
      <c r="F2177" s="6" t="s">
        <v>84</v>
      </c>
      <c r="G2177" s="6" t="s">
        <v>85</v>
      </c>
      <c r="H2177" s="6" t="s">
        <v>22</v>
      </c>
      <c r="I2177" s="8">
        <v>0.4</v>
      </c>
      <c r="J2177" s="9">
        <v>3750</v>
      </c>
      <c r="K2177" s="10">
        <f t="shared" si="16"/>
        <v>1500</v>
      </c>
      <c r="L2177" s="10">
        <f t="shared" si="17"/>
        <v>375</v>
      </c>
      <c r="M2177" s="11">
        <v>0.25</v>
      </c>
      <c r="O2177" s="16"/>
      <c r="P2177" s="14"/>
      <c r="Q2177" s="12"/>
      <c r="R2177" s="13"/>
    </row>
    <row r="2178" spans="1:18" ht="15.75" customHeight="1" x14ac:dyDescent="0.35">
      <c r="A2178" s="1"/>
      <c r="B2178" s="6" t="s">
        <v>27</v>
      </c>
      <c r="C2178" s="6">
        <v>1128299</v>
      </c>
      <c r="D2178" s="7">
        <v>44267</v>
      </c>
      <c r="E2178" s="6" t="s">
        <v>28</v>
      </c>
      <c r="F2178" s="6" t="s">
        <v>84</v>
      </c>
      <c r="G2178" s="6" t="s">
        <v>85</v>
      </c>
      <c r="H2178" s="6" t="s">
        <v>17</v>
      </c>
      <c r="I2178" s="8">
        <v>0.4</v>
      </c>
      <c r="J2178" s="9">
        <v>5250</v>
      </c>
      <c r="K2178" s="10">
        <f t="shared" si="16"/>
        <v>2100</v>
      </c>
      <c r="L2178" s="10">
        <f t="shared" si="17"/>
        <v>840</v>
      </c>
      <c r="M2178" s="11">
        <v>0.4</v>
      </c>
      <c r="O2178" s="16"/>
      <c r="P2178" s="14"/>
      <c r="Q2178" s="12"/>
      <c r="R2178" s="13"/>
    </row>
    <row r="2179" spans="1:18" ht="15.75" customHeight="1" x14ac:dyDescent="0.35">
      <c r="A2179" s="1"/>
      <c r="B2179" s="6" t="s">
        <v>27</v>
      </c>
      <c r="C2179" s="6">
        <v>1128299</v>
      </c>
      <c r="D2179" s="7">
        <v>44267</v>
      </c>
      <c r="E2179" s="6" t="s">
        <v>28</v>
      </c>
      <c r="F2179" s="6" t="s">
        <v>84</v>
      </c>
      <c r="G2179" s="6" t="s">
        <v>85</v>
      </c>
      <c r="H2179" s="6" t="s">
        <v>18</v>
      </c>
      <c r="I2179" s="8">
        <v>0.5</v>
      </c>
      <c r="J2179" s="9">
        <v>3750</v>
      </c>
      <c r="K2179" s="10">
        <f t="shared" si="16"/>
        <v>1875</v>
      </c>
      <c r="L2179" s="10">
        <f t="shared" si="17"/>
        <v>750</v>
      </c>
      <c r="M2179" s="11">
        <v>0.4</v>
      </c>
      <c r="O2179" s="16"/>
      <c r="P2179" s="14"/>
      <c r="Q2179" s="12"/>
      <c r="R2179" s="13"/>
    </row>
    <row r="2180" spans="1:18" ht="15.75" customHeight="1" x14ac:dyDescent="0.35">
      <c r="A2180" s="1"/>
      <c r="B2180" s="6" t="s">
        <v>27</v>
      </c>
      <c r="C2180" s="6">
        <v>1128299</v>
      </c>
      <c r="D2180" s="7">
        <v>44267</v>
      </c>
      <c r="E2180" s="6" t="s">
        <v>28</v>
      </c>
      <c r="F2180" s="6" t="s">
        <v>84</v>
      </c>
      <c r="G2180" s="6" t="s">
        <v>85</v>
      </c>
      <c r="H2180" s="6" t="s">
        <v>19</v>
      </c>
      <c r="I2180" s="8">
        <v>0.5</v>
      </c>
      <c r="J2180" s="9">
        <v>3750</v>
      </c>
      <c r="K2180" s="10">
        <f t="shared" si="16"/>
        <v>1875</v>
      </c>
      <c r="L2180" s="10">
        <f t="shared" si="17"/>
        <v>656.25</v>
      </c>
      <c r="M2180" s="11">
        <v>0.35</v>
      </c>
      <c r="O2180" s="16"/>
      <c r="P2180" s="14"/>
      <c r="Q2180" s="12"/>
      <c r="R2180" s="13"/>
    </row>
    <row r="2181" spans="1:18" ht="15.75" customHeight="1" x14ac:dyDescent="0.35">
      <c r="A2181" s="1"/>
      <c r="B2181" s="6" t="s">
        <v>27</v>
      </c>
      <c r="C2181" s="6">
        <v>1128299</v>
      </c>
      <c r="D2181" s="7">
        <v>44267</v>
      </c>
      <c r="E2181" s="6" t="s">
        <v>28</v>
      </c>
      <c r="F2181" s="6" t="s">
        <v>84</v>
      </c>
      <c r="G2181" s="6" t="s">
        <v>85</v>
      </c>
      <c r="H2181" s="6" t="s">
        <v>20</v>
      </c>
      <c r="I2181" s="8">
        <v>0.5</v>
      </c>
      <c r="J2181" s="9">
        <v>2500</v>
      </c>
      <c r="K2181" s="10">
        <f t="shared" si="16"/>
        <v>1250</v>
      </c>
      <c r="L2181" s="10">
        <f t="shared" si="17"/>
        <v>500</v>
      </c>
      <c r="M2181" s="11">
        <v>0.4</v>
      </c>
      <c r="O2181" s="16"/>
      <c r="P2181" s="14"/>
      <c r="Q2181" s="12"/>
      <c r="R2181" s="13"/>
    </row>
    <row r="2182" spans="1:18" ht="15.75" customHeight="1" x14ac:dyDescent="0.35">
      <c r="A2182" s="1"/>
      <c r="B2182" s="6" t="s">
        <v>27</v>
      </c>
      <c r="C2182" s="6">
        <v>1128299</v>
      </c>
      <c r="D2182" s="7">
        <v>44267</v>
      </c>
      <c r="E2182" s="6" t="s">
        <v>28</v>
      </c>
      <c r="F2182" s="6" t="s">
        <v>84</v>
      </c>
      <c r="G2182" s="6" t="s">
        <v>85</v>
      </c>
      <c r="H2182" s="6" t="s">
        <v>21</v>
      </c>
      <c r="I2182" s="8">
        <v>0.55000000000000004</v>
      </c>
      <c r="J2182" s="9">
        <v>1500</v>
      </c>
      <c r="K2182" s="10">
        <f t="shared" si="16"/>
        <v>825.00000000000011</v>
      </c>
      <c r="L2182" s="10">
        <f t="shared" si="17"/>
        <v>288.75</v>
      </c>
      <c r="M2182" s="11">
        <v>0.35</v>
      </c>
      <c r="O2182" s="16"/>
      <c r="P2182" s="14"/>
      <c r="Q2182" s="12"/>
      <c r="R2182" s="13"/>
    </row>
    <row r="2183" spans="1:18" ht="15.75" customHeight="1" x14ac:dyDescent="0.35">
      <c r="A2183" s="1"/>
      <c r="B2183" s="6" t="s">
        <v>27</v>
      </c>
      <c r="C2183" s="6">
        <v>1128299</v>
      </c>
      <c r="D2183" s="7">
        <v>44267</v>
      </c>
      <c r="E2183" s="6" t="s">
        <v>28</v>
      </c>
      <c r="F2183" s="6" t="s">
        <v>84</v>
      </c>
      <c r="G2183" s="6" t="s">
        <v>85</v>
      </c>
      <c r="H2183" s="6" t="s">
        <v>22</v>
      </c>
      <c r="I2183" s="8">
        <v>0.5</v>
      </c>
      <c r="J2183" s="9">
        <v>3500</v>
      </c>
      <c r="K2183" s="10">
        <f t="shared" si="16"/>
        <v>1750</v>
      </c>
      <c r="L2183" s="10">
        <f t="shared" si="17"/>
        <v>437.5</v>
      </c>
      <c r="M2183" s="11">
        <v>0.25</v>
      </c>
      <c r="O2183" s="16"/>
      <c r="P2183" s="14"/>
      <c r="Q2183" s="12"/>
      <c r="R2183" s="13"/>
    </row>
    <row r="2184" spans="1:18" ht="15.75" customHeight="1" x14ac:dyDescent="0.35">
      <c r="A2184" s="1"/>
      <c r="B2184" s="6" t="s">
        <v>27</v>
      </c>
      <c r="C2184" s="6">
        <v>1128299</v>
      </c>
      <c r="D2184" s="7">
        <v>44299</v>
      </c>
      <c r="E2184" s="6" t="s">
        <v>28</v>
      </c>
      <c r="F2184" s="6" t="s">
        <v>84</v>
      </c>
      <c r="G2184" s="6" t="s">
        <v>85</v>
      </c>
      <c r="H2184" s="6" t="s">
        <v>17</v>
      </c>
      <c r="I2184" s="8">
        <v>0.5</v>
      </c>
      <c r="J2184" s="9">
        <v>5250</v>
      </c>
      <c r="K2184" s="10">
        <f t="shared" si="16"/>
        <v>2625</v>
      </c>
      <c r="L2184" s="10">
        <f t="shared" si="17"/>
        <v>1050</v>
      </c>
      <c r="M2184" s="11">
        <v>0.4</v>
      </c>
      <c r="O2184" s="16"/>
      <c r="P2184" s="14"/>
      <c r="Q2184" s="12"/>
      <c r="R2184" s="13"/>
    </row>
    <row r="2185" spans="1:18" ht="15.75" customHeight="1" x14ac:dyDescent="0.35">
      <c r="A2185" s="1"/>
      <c r="B2185" s="6" t="s">
        <v>27</v>
      </c>
      <c r="C2185" s="6">
        <v>1128299</v>
      </c>
      <c r="D2185" s="7">
        <v>44299</v>
      </c>
      <c r="E2185" s="6" t="s">
        <v>28</v>
      </c>
      <c r="F2185" s="6" t="s">
        <v>84</v>
      </c>
      <c r="G2185" s="6" t="s">
        <v>85</v>
      </c>
      <c r="H2185" s="6" t="s">
        <v>18</v>
      </c>
      <c r="I2185" s="8">
        <v>0.55000000000000004</v>
      </c>
      <c r="J2185" s="9">
        <v>3250</v>
      </c>
      <c r="K2185" s="10">
        <f t="shared" si="16"/>
        <v>1787.5000000000002</v>
      </c>
      <c r="L2185" s="10">
        <f t="shared" si="17"/>
        <v>715.00000000000011</v>
      </c>
      <c r="M2185" s="11">
        <v>0.4</v>
      </c>
      <c r="O2185" s="16"/>
      <c r="P2185" s="14"/>
      <c r="Q2185" s="12"/>
      <c r="R2185" s="13"/>
    </row>
    <row r="2186" spans="1:18" ht="15.75" customHeight="1" x14ac:dyDescent="0.35">
      <c r="A2186" s="1"/>
      <c r="B2186" s="6" t="s">
        <v>27</v>
      </c>
      <c r="C2186" s="6">
        <v>1128299</v>
      </c>
      <c r="D2186" s="7">
        <v>44299</v>
      </c>
      <c r="E2186" s="6" t="s">
        <v>28</v>
      </c>
      <c r="F2186" s="6" t="s">
        <v>84</v>
      </c>
      <c r="G2186" s="6" t="s">
        <v>85</v>
      </c>
      <c r="H2186" s="6" t="s">
        <v>19</v>
      </c>
      <c r="I2186" s="8">
        <v>0.55000000000000004</v>
      </c>
      <c r="J2186" s="9">
        <v>3750</v>
      </c>
      <c r="K2186" s="10">
        <f t="shared" si="16"/>
        <v>2062.5</v>
      </c>
      <c r="L2186" s="10">
        <f t="shared" si="17"/>
        <v>721.875</v>
      </c>
      <c r="M2186" s="11">
        <v>0.35</v>
      </c>
      <c r="O2186" s="16"/>
      <c r="P2186" s="14"/>
      <c r="Q2186" s="12"/>
      <c r="R2186" s="13"/>
    </row>
    <row r="2187" spans="1:18" ht="15.75" customHeight="1" x14ac:dyDescent="0.35">
      <c r="A2187" s="1"/>
      <c r="B2187" s="6" t="s">
        <v>27</v>
      </c>
      <c r="C2187" s="6">
        <v>1128299</v>
      </c>
      <c r="D2187" s="7">
        <v>44299</v>
      </c>
      <c r="E2187" s="6" t="s">
        <v>28</v>
      </c>
      <c r="F2187" s="6" t="s">
        <v>84</v>
      </c>
      <c r="G2187" s="6" t="s">
        <v>85</v>
      </c>
      <c r="H2187" s="6" t="s">
        <v>20</v>
      </c>
      <c r="I2187" s="8">
        <v>0.5</v>
      </c>
      <c r="J2187" s="9">
        <v>2750</v>
      </c>
      <c r="K2187" s="10">
        <f t="shared" si="16"/>
        <v>1375</v>
      </c>
      <c r="L2187" s="10">
        <f t="shared" si="17"/>
        <v>550</v>
      </c>
      <c r="M2187" s="11">
        <v>0.4</v>
      </c>
      <c r="O2187" s="16"/>
      <c r="P2187" s="14"/>
      <c r="Q2187" s="12"/>
      <c r="R2187" s="13"/>
    </row>
    <row r="2188" spans="1:18" ht="15.75" customHeight="1" x14ac:dyDescent="0.35">
      <c r="A2188" s="1"/>
      <c r="B2188" s="6" t="s">
        <v>27</v>
      </c>
      <c r="C2188" s="6">
        <v>1128299</v>
      </c>
      <c r="D2188" s="7">
        <v>44299</v>
      </c>
      <c r="E2188" s="6" t="s">
        <v>28</v>
      </c>
      <c r="F2188" s="6" t="s">
        <v>84</v>
      </c>
      <c r="G2188" s="6" t="s">
        <v>85</v>
      </c>
      <c r="H2188" s="6" t="s">
        <v>21</v>
      </c>
      <c r="I2188" s="8">
        <v>0.55000000000000004</v>
      </c>
      <c r="J2188" s="9">
        <v>1750</v>
      </c>
      <c r="K2188" s="10">
        <f t="shared" si="16"/>
        <v>962.50000000000011</v>
      </c>
      <c r="L2188" s="10">
        <f t="shared" si="17"/>
        <v>336.875</v>
      </c>
      <c r="M2188" s="11">
        <v>0.35</v>
      </c>
      <c r="O2188" s="16"/>
      <c r="P2188" s="14"/>
      <c r="Q2188" s="12"/>
      <c r="R2188" s="13"/>
    </row>
    <row r="2189" spans="1:18" ht="15.75" customHeight="1" x14ac:dyDescent="0.35">
      <c r="A2189" s="1"/>
      <c r="B2189" s="6" t="s">
        <v>27</v>
      </c>
      <c r="C2189" s="6">
        <v>1128299</v>
      </c>
      <c r="D2189" s="7">
        <v>44299</v>
      </c>
      <c r="E2189" s="6" t="s">
        <v>28</v>
      </c>
      <c r="F2189" s="6" t="s">
        <v>84</v>
      </c>
      <c r="G2189" s="6" t="s">
        <v>85</v>
      </c>
      <c r="H2189" s="6" t="s">
        <v>22</v>
      </c>
      <c r="I2189" s="8">
        <v>0.70000000000000007</v>
      </c>
      <c r="J2189" s="9">
        <v>3500</v>
      </c>
      <c r="K2189" s="10">
        <f t="shared" si="16"/>
        <v>2450.0000000000005</v>
      </c>
      <c r="L2189" s="10">
        <f t="shared" si="17"/>
        <v>612.50000000000011</v>
      </c>
      <c r="M2189" s="11">
        <v>0.25</v>
      </c>
      <c r="O2189" s="16"/>
      <c r="P2189" s="14"/>
      <c r="Q2189" s="12"/>
      <c r="R2189" s="13"/>
    </row>
    <row r="2190" spans="1:18" ht="15.75" customHeight="1" x14ac:dyDescent="0.35">
      <c r="A2190" s="1"/>
      <c r="B2190" s="6" t="s">
        <v>27</v>
      </c>
      <c r="C2190" s="6">
        <v>1128299</v>
      </c>
      <c r="D2190" s="7">
        <v>44330</v>
      </c>
      <c r="E2190" s="6" t="s">
        <v>28</v>
      </c>
      <c r="F2190" s="6" t="s">
        <v>84</v>
      </c>
      <c r="G2190" s="6" t="s">
        <v>85</v>
      </c>
      <c r="H2190" s="6" t="s">
        <v>17</v>
      </c>
      <c r="I2190" s="8">
        <v>0.5</v>
      </c>
      <c r="J2190" s="9">
        <v>5500</v>
      </c>
      <c r="K2190" s="10">
        <f t="shared" si="16"/>
        <v>2750</v>
      </c>
      <c r="L2190" s="10">
        <f t="shared" si="17"/>
        <v>1100</v>
      </c>
      <c r="M2190" s="11">
        <v>0.4</v>
      </c>
      <c r="O2190" s="16"/>
      <c r="P2190" s="14"/>
      <c r="Q2190" s="12"/>
      <c r="R2190" s="13"/>
    </row>
    <row r="2191" spans="1:18" ht="15.75" customHeight="1" x14ac:dyDescent="0.35">
      <c r="A2191" s="1"/>
      <c r="B2191" s="6" t="s">
        <v>27</v>
      </c>
      <c r="C2191" s="6">
        <v>1128299</v>
      </c>
      <c r="D2191" s="7">
        <v>44330</v>
      </c>
      <c r="E2191" s="6" t="s">
        <v>28</v>
      </c>
      <c r="F2191" s="6" t="s">
        <v>84</v>
      </c>
      <c r="G2191" s="6" t="s">
        <v>85</v>
      </c>
      <c r="H2191" s="6" t="s">
        <v>18</v>
      </c>
      <c r="I2191" s="8">
        <v>0.55000000000000004</v>
      </c>
      <c r="J2191" s="9">
        <v>4000</v>
      </c>
      <c r="K2191" s="10">
        <f t="shared" si="16"/>
        <v>2200</v>
      </c>
      <c r="L2191" s="10">
        <f t="shared" si="17"/>
        <v>880</v>
      </c>
      <c r="M2191" s="11">
        <v>0.4</v>
      </c>
      <c r="O2191" s="16"/>
      <c r="P2191" s="14"/>
      <c r="Q2191" s="12"/>
      <c r="R2191" s="13"/>
    </row>
    <row r="2192" spans="1:18" ht="15.75" customHeight="1" x14ac:dyDescent="0.35">
      <c r="A2192" s="1"/>
      <c r="B2192" s="6" t="s">
        <v>27</v>
      </c>
      <c r="C2192" s="6">
        <v>1128299</v>
      </c>
      <c r="D2192" s="7">
        <v>44330</v>
      </c>
      <c r="E2192" s="6" t="s">
        <v>28</v>
      </c>
      <c r="F2192" s="6" t="s">
        <v>84</v>
      </c>
      <c r="G2192" s="6" t="s">
        <v>85</v>
      </c>
      <c r="H2192" s="6" t="s">
        <v>19</v>
      </c>
      <c r="I2192" s="8">
        <v>0.55000000000000004</v>
      </c>
      <c r="J2192" s="9">
        <v>4250</v>
      </c>
      <c r="K2192" s="10">
        <f t="shared" si="16"/>
        <v>2337.5</v>
      </c>
      <c r="L2192" s="10">
        <f t="shared" si="17"/>
        <v>818.125</v>
      </c>
      <c r="M2192" s="11">
        <v>0.35</v>
      </c>
      <c r="O2192" s="16"/>
      <c r="P2192" s="14"/>
      <c r="Q2192" s="12"/>
      <c r="R2192" s="13"/>
    </row>
    <row r="2193" spans="1:18" ht="15.75" customHeight="1" x14ac:dyDescent="0.35">
      <c r="A2193" s="1"/>
      <c r="B2193" s="6" t="s">
        <v>27</v>
      </c>
      <c r="C2193" s="6">
        <v>1128299</v>
      </c>
      <c r="D2193" s="7">
        <v>44330</v>
      </c>
      <c r="E2193" s="6" t="s">
        <v>28</v>
      </c>
      <c r="F2193" s="6" t="s">
        <v>84</v>
      </c>
      <c r="G2193" s="6" t="s">
        <v>85</v>
      </c>
      <c r="H2193" s="6" t="s">
        <v>20</v>
      </c>
      <c r="I2193" s="8">
        <v>0.5</v>
      </c>
      <c r="J2193" s="9">
        <v>3250</v>
      </c>
      <c r="K2193" s="10">
        <f t="shared" si="16"/>
        <v>1625</v>
      </c>
      <c r="L2193" s="10">
        <f t="shared" si="17"/>
        <v>650</v>
      </c>
      <c r="M2193" s="11">
        <v>0.4</v>
      </c>
      <c r="O2193" s="16"/>
      <c r="P2193" s="14"/>
      <c r="Q2193" s="12"/>
      <c r="R2193" s="13"/>
    </row>
    <row r="2194" spans="1:18" ht="15.75" customHeight="1" x14ac:dyDescent="0.35">
      <c r="A2194" s="1"/>
      <c r="B2194" s="6" t="s">
        <v>27</v>
      </c>
      <c r="C2194" s="6">
        <v>1128299</v>
      </c>
      <c r="D2194" s="7">
        <v>44330</v>
      </c>
      <c r="E2194" s="6" t="s">
        <v>28</v>
      </c>
      <c r="F2194" s="6" t="s">
        <v>84</v>
      </c>
      <c r="G2194" s="6" t="s">
        <v>85</v>
      </c>
      <c r="H2194" s="6" t="s">
        <v>21</v>
      </c>
      <c r="I2194" s="8">
        <v>0.55000000000000004</v>
      </c>
      <c r="J2194" s="9">
        <v>2250</v>
      </c>
      <c r="K2194" s="10">
        <f t="shared" si="16"/>
        <v>1237.5</v>
      </c>
      <c r="L2194" s="10">
        <f t="shared" si="17"/>
        <v>433.125</v>
      </c>
      <c r="M2194" s="11">
        <v>0.35</v>
      </c>
      <c r="O2194" s="16"/>
      <c r="P2194" s="14"/>
      <c r="Q2194" s="12"/>
      <c r="R2194" s="13"/>
    </row>
    <row r="2195" spans="1:18" ht="15.75" customHeight="1" x14ac:dyDescent="0.35">
      <c r="A2195" s="1"/>
      <c r="B2195" s="6" t="s">
        <v>27</v>
      </c>
      <c r="C2195" s="6">
        <v>1128299</v>
      </c>
      <c r="D2195" s="7">
        <v>44330</v>
      </c>
      <c r="E2195" s="6" t="s">
        <v>28</v>
      </c>
      <c r="F2195" s="6" t="s">
        <v>84</v>
      </c>
      <c r="G2195" s="6" t="s">
        <v>85</v>
      </c>
      <c r="H2195" s="6" t="s">
        <v>22</v>
      </c>
      <c r="I2195" s="8">
        <v>0.70000000000000007</v>
      </c>
      <c r="J2195" s="9">
        <v>4000</v>
      </c>
      <c r="K2195" s="10">
        <f t="shared" si="16"/>
        <v>2800.0000000000005</v>
      </c>
      <c r="L2195" s="10">
        <f t="shared" si="17"/>
        <v>700.00000000000011</v>
      </c>
      <c r="M2195" s="11">
        <v>0.25</v>
      </c>
      <c r="O2195" s="16"/>
      <c r="P2195" s="14"/>
      <c r="Q2195" s="12"/>
      <c r="R2195" s="13"/>
    </row>
    <row r="2196" spans="1:18" ht="15.75" customHeight="1" x14ac:dyDescent="0.35">
      <c r="A2196" s="1"/>
      <c r="B2196" s="6" t="s">
        <v>27</v>
      </c>
      <c r="C2196" s="6">
        <v>1128299</v>
      </c>
      <c r="D2196" s="7">
        <v>44360</v>
      </c>
      <c r="E2196" s="6" t="s">
        <v>28</v>
      </c>
      <c r="F2196" s="6" t="s">
        <v>84</v>
      </c>
      <c r="G2196" s="6" t="s">
        <v>85</v>
      </c>
      <c r="H2196" s="6" t="s">
        <v>17</v>
      </c>
      <c r="I2196" s="8">
        <v>0.5</v>
      </c>
      <c r="J2196" s="9">
        <v>6750</v>
      </c>
      <c r="K2196" s="10">
        <f t="shared" si="16"/>
        <v>3375</v>
      </c>
      <c r="L2196" s="10">
        <f t="shared" si="17"/>
        <v>1350</v>
      </c>
      <c r="M2196" s="11">
        <v>0.4</v>
      </c>
      <c r="O2196" s="16"/>
      <c r="P2196" s="14"/>
      <c r="Q2196" s="12"/>
      <c r="R2196" s="13"/>
    </row>
    <row r="2197" spans="1:18" ht="15.75" customHeight="1" x14ac:dyDescent="0.35">
      <c r="A2197" s="1"/>
      <c r="B2197" s="6" t="s">
        <v>27</v>
      </c>
      <c r="C2197" s="6">
        <v>1128299</v>
      </c>
      <c r="D2197" s="7">
        <v>44360</v>
      </c>
      <c r="E2197" s="6" t="s">
        <v>28</v>
      </c>
      <c r="F2197" s="6" t="s">
        <v>84</v>
      </c>
      <c r="G2197" s="6" t="s">
        <v>85</v>
      </c>
      <c r="H2197" s="6" t="s">
        <v>18</v>
      </c>
      <c r="I2197" s="8">
        <v>0.55000000000000004</v>
      </c>
      <c r="J2197" s="9">
        <v>5250</v>
      </c>
      <c r="K2197" s="10">
        <f t="shared" si="16"/>
        <v>2887.5000000000005</v>
      </c>
      <c r="L2197" s="10">
        <f t="shared" si="17"/>
        <v>1155.0000000000002</v>
      </c>
      <c r="M2197" s="11">
        <v>0.4</v>
      </c>
      <c r="O2197" s="16"/>
      <c r="P2197" s="14"/>
      <c r="Q2197" s="12"/>
      <c r="R2197" s="13"/>
    </row>
    <row r="2198" spans="1:18" ht="15.75" customHeight="1" x14ac:dyDescent="0.35">
      <c r="A2198" s="1"/>
      <c r="B2198" s="6" t="s">
        <v>27</v>
      </c>
      <c r="C2198" s="6">
        <v>1128299</v>
      </c>
      <c r="D2198" s="7">
        <v>44360</v>
      </c>
      <c r="E2198" s="6" t="s">
        <v>28</v>
      </c>
      <c r="F2198" s="6" t="s">
        <v>84</v>
      </c>
      <c r="G2198" s="6" t="s">
        <v>85</v>
      </c>
      <c r="H2198" s="6" t="s">
        <v>19</v>
      </c>
      <c r="I2198" s="8">
        <v>0.55000000000000004</v>
      </c>
      <c r="J2198" s="9">
        <v>5250</v>
      </c>
      <c r="K2198" s="10">
        <f t="shared" si="16"/>
        <v>2887.5000000000005</v>
      </c>
      <c r="L2198" s="10">
        <f t="shared" si="17"/>
        <v>1010.6250000000001</v>
      </c>
      <c r="M2198" s="11">
        <v>0.35</v>
      </c>
      <c r="O2198" s="16"/>
      <c r="P2198" s="14"/>
      <c r="Q2198" s="12"/>
      <c r="R2198" s="13"/>
    </row>
    <row r="2199" spans="1:18" ht="15.75" customHeight="1" x14ac:dyDescent="0.35">
      <c r="A2199" s="1"/>
      <c r="B2199" s="6" t="s">
        <v>27</v>
      </c>
      <c r="C2199" s="6">
        <v>1128299</v>
      </c>
      <c r="D2199" s="7">
        <v>44360</v>
      </c>
      <c r="E2199" s="6" t="s">
        <v>28</v>
      </c>
      <c r="F2199" s="6" t="s">
        <v>84</v>
      </c>
      <c r="G2199" s="6" t="s">
        <v>85</v>
      </c>
      <c r="H2199" s="6" t="s">
        <v>20</v>
      </c>
      <c r="I2199" s="8">
        <v>0.5</v>
      </c>
      <c r="J2199" s="9">
        <v>4000</v>
      </c>
      <c r="K2199" s="10">
        <f t="shared" si="16"/>
        <v>2000</v>
      </c>
      <c r="L2199" s="10">
        <f t="shared" si="17"/>
        <v>800</v>
      </c>
      <c r="M2199" s="11">
        <v>0.4</v>
      </c>
      <c r="O2199" s="16"/>
      <c r="P2199" s="14"/>
      <c r="Q2199" s="12"/>
      <c r="R2199" s="13"/>
    </row>
    <row r="2200" spans="1:18" ht="15.75" customHeight="1" x14ac:dyDescent="0.35">
      <c r="A2200" s="1"/>
      <c r="B2200" s="6" t="s">
        <v>27</v>
      </c>
      <c r="C2200" s="6">
        <v>1128299</v>
      </c>
      <c r="D2200" s="7">
        <v>44360</v>
      </c>
      <c r="E2200" s="6" t="s">
        <v>28</v>
      </c>
      <c r="F2200" s="6" t="s">
        <v>84</v>
      </c>
      <c r="G2200" s="6" t="s">
        <v>85</v>
      </c>
      <c r="H2200" s="6" t="s">
        <v>21</v>
      </c>
      <c r="I2200" s="8">
        <v>0.55000000000000004</v>
      </c>
      <c r="J2200" s="9">
        <v>2750</v>
      </c>
      <c r="K2200" s="10">
        <f t="shared" si="16"/>
        <v>1512.5000000000002</v>
      </c>
      <c r="L2200" s="10">
        <f t="shared" si="17"/>
        <v>529.375</v>
      </c>
      <c r="M2200" s="11">
        <v>0.35</v>
      </c>
      <c r="O2200" s="16"/>
      <c r="P2200" s="14"/>
      <c r="Q2200" s="12"/>
      <c r="R2200" s="13"/>
    </row>
    <row r="2201" spans="1:18" ht="15.75" customHeight="1" x14ac:dyDescent="0.35">
      <c r="A2201" s="1"/>
      <c r="B2201" s="6" t="s">
        <v>27</v>
      </c>
      <c r="C2201" s="6">
        <v>1128299</v>
      </c>
      <c r="D2201" s="7">
        <v>44360</v>
      </c>
      <c r="E2201" s="6" t="s">
        <v>28</v>
      </c>
      <c r="F2201" s="6" t="s">
        <v>84</v>
      </c>
      <c r="G2201" s="6" t="s">
        <v>85</v>
      </c>
      <c r="H2201" s="6" t="s">
        <v>22</v>
      </c>
      <c r="I2201" s="8">
        <v>0.70000000000000007</v>
      </c>
      <c r="J2201" s="9">
        <v>5750</v>
      </c>
      <c r="K2201" s="10">
        <f t="shared" si="16"/>
        <v>4025.0000000000005</v>
      </c>
      <c r="L2201" s="10">
        <f t="shared" si="17"/>
        <v>1006.2500000000001</v>
      </c>
      <c r="M2201" s="11">
        <v>0.25</v>
      </c>
      <c r="O2201" s="16"/>
      <c r="P2201" s="14"/>
      <c r="Q2201" s="12"/>
      <c r="R2201" s="13"/>
    </row>
    <row r="2202" spans="1:18" ht="15.75" customHeight="1" x14ac:dyDescent="0.35">
      <c r="A2202" s="1"/>
      <c r="B2202" s="6" t="s">
        <v>27</v>
      </c>
      <c r="C2202" s="6">
        <v>1128299</v>
      </c>
      <c r="D2202" s="7">
        <v>44389</v>
      </c>
      <c r="E2202" s="6" t="s">
        <v>28</v>
      </c>
      <c r="F2202" s="6" t="s">
        <v>84</v>
      </c>
      <c r="G2202" s="6" t="s">
        <v>85</v>
      </c>
      <c r="H2202" s="6" t="s">
        <v>17</v>
      </c>
      <c r="I2202" s="8">
        <v>0.5</v>
      </c>
      <c r="J2202" s="9">
        <v>7250</v>
      </c>
      <c r="K2202" s="10">
        <f t="shared" si="16"/>
        <v>3625</v>
      </c>
      <c r="L2202" s="10">
        <f t="shared" si="17"/>
        <v>1450</v>
      </c>
      <c r="M2202" s="11">
        <v>0.4</v>
      </c>
      <c r="O2202" s="16"/>
      <c r="P2202" s="14"/>
      <c r="Q2202" s="12"/>
      <c r="R2202" s="13"/>
    </row>
    <row r="2203" spans="1:18" ht="15.75" customHeight="1" x14ac:dyDescent="0.35">
      <c r="A2203" s="1"/>
      <c r="B2203" s="6" t="s">
        <v>27</v>
      </c>
      <c r="C2203" s="6">
        <v>1128299</v>
      </c>
      <c r="D2203" s="7">
        <v>44389</v>
      </c>
      <c r="E2203" s="6" t="s">
        <v>28</v>
      </c>
      <c r="F2203" s="6" t="s">
        <v>84</v>
      </c>
      <c r="G2203" s="6" t="s">
        <v>85</v>
      </c>
      <c r="H2203" s="6" t="s">
        <v>18</v>
      </c>
      <c r="I2203" s="8">
        <v>0.55000000000000004</v>
      </c>
      <c r="J2203" s="9">
        <v>5750</v>
      </c>
      <c r="K2203" s="10">
        <f t="shared" si="16"/>
        <v>3162.5000000000005</v>
      </c>
      <c r="L2203" s="10">
        <f t="shared" si="17"/>
        <v>1265.0000000000002</v>
      </c>
      <c r="M2203" s="11">
        <v>0.4</v>
      </c>
      <c r="O2203" s="16"/>
      <c r="P2203" s="14"/>
      <c r="Q2203" s="12"/>
      <c r="R2203" s="13"/>
    </row>
    <row r="2204" spans="1:18" ht="15.75" customHeight="1" x14ac:dyDescent="0.35">
      <c r="A2204" s="1"/>
      <c r="B2204" s="6" t="s">
        <v>27</v>
      </c>
      <c r="C2204" s="6">
        <v>1128299</v>
      </c>
      <c r="D2204" s="7">
        <v>44389</v>
      </c>
      <c r="E2204" s="6" t="s">
        <v>28</v>
      </c>
      <c r="F2204" s="6" t="s">
        <v>84</v>
      </c>
      <c r="G2204" s="6" t="s">
        <v>85</v>
      </c>
      <c r="H2204" s="6" t="s">
        <v>19</v>
      </c>
      <c r="I2204" s="8">
        <v>0.55000000000000004</v>
      </c>
      <c r="J2204" s="9">
        <v>5250</v>
      </c>
      <c r="K2204" s="10">
        <f t="shared" si="16"/>
        <v>2887.5000000000005</v>
      </c>
      <c r="L2204" s="10">
        <f t="shared" si="17"/>
        <v>1010.6250000000001</v>
      </c>
      <c r="M2204" s="11">
        <v>0.35</v>
      </c>
      <c r="O2204" s="16"/>
      <c r="P2204" s="14"/>
      <c r="Q2204" s="12"/>
      <c r="R2204" s="13"/>
    </row>
    <row r="2205" spans="1:18" ht="15.75" customHeight="1" x14ac:dyDescent="0.35">
      <c r="A2205" s="1"/>
      <c r="B2205" s="6" t="s">
        <v>27</v>
      </c>
      <c r="C2205" s="6">
        <v>1128299</v>
      </c>
      <c r="D2205" s="7">
        <v>44389</v>
      </c>
      <c r="E2205" s="6" t="s">
        <v>28</v>
      </c>
      <c r="F2205" s="6" t="s">
        <v>84</v>
      </c>
      <c r="G2205" s="6" t="s">
        <v>85</v>
      </c>
      <c r="H2205" s="6" t="s">
        <v>20</v>
      </c>
      <c r="I2205" s="8">
        <v>0.5</v>
      </c>
      <c r="J2205" s="9">
        <v>4250</v>
      </c>
      <c r="K2205" s="10">
        <f t="shared" si="16"/>
        <v>2125</v>
      </c>
      <c r="L2205" s="10">
        <f t="shared" si="17"/>
        <v>850</v>
      </c>
      <c r="M2205" s="11">
        <v>0.4</v>
      </c>
      <c r="O2205" s="16"/>
      <c r="P2205" s="14"/>
      <c r="Q2205" s="12"/>
      <c r="R2205" s="13"/>
    </row>
    <row r="2206" spans="1:18" ht="15.75" customHeight="1" x14ac:dyDescent="0.35">
      <c r="A2206" s="1"/>
      <c r="B2206" s="6" t="s">
        <v>27</v>
      </c>
      <c r="C2206" s="6">
        <v>1128299</v>
      </c>
      <c r="D2206" s="7">
        <v>44389</v>
      </c>
      <c r="E2206" s="6" t="s">
        <v>28</v>
      </c>
      <c r="F2206" s="6" t="s">
        <v>84</v>
      </c>
      <c r="G2206" s="6" t="s">
        <v>85</v>
      </c>
      <c r="H2206" s="6" t="s">
        <v>21</v>
      </c>
      <c r="I2206" s="8">
        <v>0.55000000000000004</v>
      </c>
      <c r="J2206" s="9">
        <v>4750</v>
      </c>
      <c r="K2206" s="10">
        <f t="shared" si="16"/>
        <v>2612.5</v>
      </c>
      <c r="L2206" s="10">
        <f t="shared" si="17"/>
        <v>914.37499999999989</v>
      </c>
      <c r="M2206" s="11">
        <v>0.35</v>
      </c>
      <c r="O2206" s="16"/>
      <c r="P2206" s="14"/>
      <c r="Q2206" s="12"/>
      <c r="R2206" s="13"/>
    </row>
    <row r="2207" spans="1:18" ht="15.75" customHeight="1" x14ac:dyDescent="0.35">
      <c r="A2207" s="1"/>
      <c r="B2207" s="6" t="s">
        <v>27</v>
      </c>
      <c r="C2207" s="6">
        <v>1128299</v>
      </c>
      <c r="D2207" s="7">
        <v>44389</v>
      </c>
      <c r="E2207" s="6" t="s">
        <v>28</v>
      </c>
      <c r="F2207" s="6" t="s">
        <v>84</v>
      </c>
      <c r="G2207" s="6" t="s">
        <v>85</v>
      </c>
      <c r="H2207" s="6" t="s">
        <v>22</v>
      </c>
      <c r="I2207" s="8">
        <v>0.70000000000000007</v>
      </c>
      <c r="J2207" s="9">
        <v>4750</v>
      </c>
      <c r="K2207" s="10">
        <f t="shared" si="16"/>
        <v>3325.0000000000005</v>
      </c>
      <c r="L2207" s="10">
        <f t="shared" si="17"/>
        <v>831.25000000000011</v>
      </c>
      <c r="M2207" s="11">
        <v>0.25</v>
      </c>
      <c r="O2207" s="16"/>
      <c r="P2207" s="14"/>
      <c r="Q2207" s="12"/>
      <c r="R2207" s="13"/>
    </row>
    <row r="2208" spans="1:18" ht="15.75" customHeight="1" x14ac:dyDescent="0.35">
      <c r="A2208" s="1"/>
      <c r="B2208" s="6" t="s">
        <v>27</v>
      </c>
      <c r="C2208" s="6">
        <v>1128299</v>
      </c>
      <c r="D2208" s="7">
        <v>44421</v>
      </c>
      <c r="E2208" s="6" t="s">
        <v>28</v>
      </c>
      <c r="F2208" s="6" t="s">
        <v>84</v>
      </c>
      <c r="G2208" s="6" t="s">
        <v>85</v>
      </c>
      <c r="H2208" s="6" t="s">
        <v>17</v>
      </c>
      <c r="I2208" s="8">
        <v>0.55000000000000004</v>
      </c>
      <c r="J2208" s="9">
        <v>6750</v>
      </c>
      <c r="K2208" s="10">
        <f t="shared" si="16"/>
        <v>3712.5000000000005</v>
      </c>
      <c r="L2208" s="10">
        <f t="shared" si="17"/>
        <v>1485.0000000000002</v>
      </c>
      <c r="M2208" s="11">
        <v>0.4</v>
      </c>
      <c r="O2208" s="16"/>
      <c r="P2208" s="14"/>
      <c r="Q2208" s="12"/>
      <c r="R2208" s="13"/>
    </row>
    <row r="2209" spans="1:18" ht="15.75" customHeight="1" x14ac:dyDescent="0.35">
      <c r="A2209" s="1"/>
      <c r="B2209" s="6" t="s">
        <v>27</v>
      </c>
      <c r="C2209" s="6">
        <v>1128299</v>
      </c>
      <c r="D2209" s="7">
        <v>44421</v>
      </c>
      <c r="E2209" s="6" t="s">
        <v>28</v>
      </c>
      <c r="F2209" s="6" t="s">
        <v>84</v>
      </c>
      <c r="G2209" s="6" t="s">
        <v>85</v>
      </c>
      <c r="H2209" s="6" t="s">
        <v>18</v>
      </c>
      <c r="I2209" s="8">
        <v>0.60000000000000009</v>
      </c>
      <c r="J2209" s="9">
        <v>6250</v>
      </c>
      <c r="K2209" s="10">
        <f t="shared" si="16"/>
        <v>3750.0000000000005</v>
      </c>
      <c r="L2209" s="10">
        <f t="shared" si="17"/>
        <v>1500.0000000000002</v>
      </c>
      <c r="M2209" s="11">
        <v>0.4</v>
      </c>
      <c r="O2209" s="16"/>
      <c r="P2209" s="14"/>
      <c r="Q2209" s="12"/>
      <c r="R2209" s="13"/>
    </row>
    <row r="2210" spans="1:18" ht="15.75" customHeight="1" x14ac:dyDescent="0.35">
      <c r="A2210" s="1"/>
      <c r="B2210" s="6" t="s">
        <v>27</v>
      </c>
      <c r="C2210" s="6">
        <v>1128299</v>
      </c>
      <c r="D2210" s="7">
        <v>44421</v>
      </c>
      <c r="E2210" s="6" t="s">
        <v>28</v>
      </c>
      <c r="F2210" s="6" t="s">
        <v>84</v>
      </c>
      <c r="G2210" s="6" t="s">
        <v>85</v>
      </c>
      <c r="H2210" s="6" t="s">
        <v>19</v>
      </c>
      <c r="I2210" s="8">
        <v>0.55000000000000004</v>
      </c>
      <c r="J2210" s="9">
        <v>5000</v>
      </c>
      <c r="K2210" s="10">
        <f t="shared" si="16"/>
        <v>2750</v>
      </c>
      <c r="L2210" s="10">
        <f t="shared" si="17"/>
        <v>962.49999999999989</v>
      </c>
      <c r="M2210" s="11">
        <v>0.35</v>
      </c>
      <c r="O2210" s="16"/>
      <c r="P2210" s="14"/>
      <c r="Q2210" s="12"/>
      <c r="R2210" s="13"/>
    </row>
    <row r="2211" spans="1:18" ht="15.75" customHeight="1" x14ac:dyDescent="0.35">
      <c r="A2211" s="1"/>
      <c r="B2211" s="6" t="s">
        <v>27</v>
      </c>
      <c r="C2211" s="6">
        <v>1128299</v>
      </c>
      <c r="D2211" s="7">
        <v>44421</v>
      </c>
      <c r="E2211" s="6" t="s">
        <v>28</v>
      </c>
      <c r="F2211" s="6" t="s">
        <v>84</v>
      </c>
      <c r="G2211" s="6" t="s">
        <v>85</v>
      </c>
      <c r="H2211" s="6" t="s">
        <v>20</v>
      </c>
      <c r="I2211" s="8">
        <v>0.55000000000000004</v>
      </c>
      <c r="J2211" s="9">
        <v>4500</v>
      </c>
      <c r="K2211" s="10">
        <f t="shared" si="16"/>
        <v>2475</v>
      </c>
      <c r="L2211" s="10">
        <f t="shared" si="17"/>
        <v>990</v>
      </c>
      <c r="M2211" s="11">
        <v>0.4</v>
      </c>
      <c r="O2211" s="16"/>
      <c r="P2211" s="14"/>
      <c r="Q2211" s="12"/>
      <c r="R2211" s="13"/>
    </row>
    <row r="2212" spans="1:18" ht="15.75" customHeight="1" x14ac:dyDescent="0.35">
      <c r="A2212" s="1"/>
      <c r="B2212" s="6" t="s">
        <v>27</v>
      </c>
      <c r="C2212" s="6">
        <v>1128299</v>
      </c>
      <c r="D2212" s="7">
        <v>44421</v>
      </c>
      <c r="E2212" s="6" t="s">
        <v>28</v>
      </c>
      <c r="F2212" s="6" t="s">
        <v>84</v>
      </c>
      <c r="G2212" s="6" t="s">
        <v>85</v>
      </c>
      <c r="H2212" s="6" t="s">
        <v>21</v>
      </c>
      <c r="I2212" s="8">
        <v>0.65</v>
      </c>
      <c r="J2212" s="9">
        <v>4500</v>
      </c>
      <c r="K2212" s="10">
        <f t="shared" si="16"/>
        <v>2925</v>
      </c>
      <c r="L2212" s="10">
        <f t="shared" si="17"/>
        <v>1023.7499999999999</v>
      </c>
      <c r="M2212" s="11">
        <v>0.35</v>
      </c>
      <c r="O2212" s="16"/>
      <c r="P2212" s="14"/>
      <c r="Q2212" s="12"/>
      <c r="R2212" s="13"/>
    </row>
    <row r="2213" spans="1:18" ht="15.75" customHeight="1" x14ac:dyDescent="0.35">
      <c r="A2213" s="1"/>
      <c r="B2213" s="6" t="s">
        <v>27</v>
      </c>
      <c r="C2213" s="6">
        <v>1128299</v>
      </c>
      <c r="D2213" s="7">
        <v>44421</v>
      </c>
      <c r="E2213" s="6" t="s">
        <v>28</v>
      </c>
      <c r="F2213" s="6" t="s">
        <v>84</v>
      </c>
      <c r="G2213" s="6" t="s">
        <v>85</v>
      </c>
      <c r="H2213" s="6" t="s">
        <v>22</v>
      </c>
      <c r="I2213" s="8">
        <v>0.70000000000000007</v>
      </c>
      <c r="J2213" s="9">
        <v>4250</v>
      </c>
      <c r="K2213" s="10">
        <f t="shared" si="16"/>
        <v>2975.0000000000005</v>
      </c>
      <c r="L2213" s="10">
        <f t="shared" si="17"/>
        <v>743.75000000000011</v>
      </c>
      <c r="M2213" s="11">
        <v>0.25</v>
      </c>
      <c r="O2213" s="16"/>
      <c r="P2213" s="14"/>
      <c r="Q2213" s="12"/>
      <c r="R2213" s="13"/>
    </row>
    <row r="2214" spans="1:18" ht="15.75" customHeight="1" x14ac:dyDescent="0.35">
      <c r="A2214" s="1"/>
      <c r="B2214" s="6" t="s">
        <v>27</v>
      </c>
      <c r="C2214" s="6">
        <v>1128299</v>
      </c>
      <c r="D2214" s="7">
        <v>44453</v>
      </c>
      <c r="E2214" s="6" t="s">
        <v>28</v>
      </c>
      <c r="F2214" s="6" t="s">
        <v>84</v>
      </c>
      <c r="G2214" s="6" t="s">
        <v>85</v>
      </c>
      <c r="H2214" s="6" t="s">
        <v>17</v>
      </c>
      <c r="I2214" s="8">
        <v>0.45000000000000012</v>
      </c>
      <c r="J2214" s="9">
        <v>6000</v>
      </c>
      <c r="K2214" s="10">
        <f t="shared" si="16"/>
        <v>2700.0000000000009</v>
      </c>
      <c r="L2214" s="10">
        <f t="shared" si="17"/>
        <v>1080.0000000000005</v>
      </c>
      <c r="M2214" s="11">
        <v>0.4</v>
      </c>
      <c r="O2214" s="16"/>
      <c r="P2214" s="14"/>
      <c r="Q2214" s="12"/>
      <c r="R2214" s="13"/>
    </row>
    <row r="2215" spans="1:18" ht="15.75" customHeight="1" x14ac:dyDescent="0.35">
      <c r="A2215" s="1"/>
      <c r="B2215" s="6" t="s">
        <v>27</v>
      </c>
      <c r="C2215" s="6">
        <v>1128299</v>
      </c>
      <c r="D2215" s="7">
        <v>44453</v>
      </c>
      <c r="E2215" s="6" t="s">
        <v>28</v>
      </c>
      <c r="F2215" s="6" t="s">
        <v>84</v>
      </c>
      <c r="G2215" s="6" t="s">
        <v>85</v>
      </c>
      <c r="H2215" s="6" t="s">
        <v>18</v>
      </c>
      <c r="I2215" s="8">
        <v>0.50000000000000011</v>
      </c>
      <c r="J2215" s="9">
        <v>6000</v>
      </c>
      <c r="K2215" s="10">
        <f t="shared" si="16"/>
        <v>3000.0000000000005</v>
      </c>
      <c r="L2215" s="10">
        <f t="shared" si="17"/>
        <v>1200.0000000000002</v>
      </c>
      <c r="M2215" s="11">
        <v>0.4</v>
      </c>
      <c r="O2215" s="16"/>
      <c r="P2215" s="14"/>
      <c r="Q2215" s="12"/>
      <c r="R2215" s="13"/>
    </row>
    <row r="2216" spans="1:18" ht="15.75" customHeight="1" x14ac:dyDescent="0.35">
      <c r="A2216" s="1"/>
      <c r="B2216" s="6" t="s">
        <v>27</v>
      </c>
      <c r="C2216" s="6">
        <v>1128299</v>
      </c>
      <c r="D2216" s="7">
        <v>44453</v>
      </c>
      <c r="E2216" s="6" t="s">
        <v>28</v>
      </c>
      <c r="F2216" s="6" t="s">
        <v>84</v>
      </c>
      <c r="G2216" s="6" t="s">
        <v>85</v>
      </c>
      <c r="H2216" s="6" t="s">
        <v>19</v>
      </c>
      <c r="I2216" s="8">
        <v>0.45000000000000012</v>
      </c>
      <c r="J2216" s="9">
        <v>4500</v>
      </c>
      <c r="K2216" s="10">
        <f t="shared" si="16"/>
        <v>2025.0000000000005</v>
      </c>
      <c r="L2216" s="10">
        <f t="shared" si="17"/>
        <v>708.75000000000011</v>
      </c>
      <c r="M2216" s="11">
        <v>0.35</v>
      </c>
      <c r="O2216" s="16"/>
      <c r="P2216" s="14"/>
      <c r="Q2216" s="12"/>
      <c r="R2216" s="13"/>
    </row>
    <row r="2217" spans="1:18" ht="15.75" customHeight="1" x14ac:dyDescent="0.35">
      <c r="A2217" s="1"/>
      <c r="B2217" s="6" t="s">
        <v>27</v>
      </c>
      <c r="C2217" s="6">
        <v>1128299</v>
      </c>
      <c r="D2217" s="7">
        <v>44453</v>
      </c>
      <c r="E2217" s="6" t="s">
        <v>28</v>
      </c>
      <c r="F2217" s="6" t="s">
        <v>84</v>
      </c>
      <c r="G2217" s="6" t="s">
        <v>85</v>
      </c>
      <c r="H2217" s="6" t="s">
        <v>20</v>
      </c>
      <c r="I2217" s="8">
        <v>0.45000000000000012</v>
      </c>
      <c r="J2217" s="9">
        <v>4000</v>
      </c>
      <c r="K2217" s="10">
        <f t="shared" si="16"/>
        <v>1800.0000000000005</v>
      </c>
      <c r="L2217" s="10">
        <f t="shared" si="17"/>
        <v>720.00000000000023</v>
      </c>
      <c r="M2217" s="11">
        <v>0.4</v>
      </c>
      <c r="O2217" s="16"/>
      <c r="P2217" s="14"/>
      <c r="Q2217" s="12"/>
      <c r="R2217" s="13"/>
    </row>
    <row r="2218" spans="1:18" ht="15.75" customHeight="1" x14ac:dyDescent="0.35">
      <c r="A2218" s="1"/>
      <c r="B2218" s="6" t="s">
        <v>27</v>
      </c>
      <c r="C2218" s="6">
        <v>1128299</v>
      </c>
      <c r="D2218" s="7">
        <v>44453</v>
      </c>
      <c r="E2218" s="6" t="s">
        <v>28</v>
      </c>
      <c r="F2218" s="6" t="s">
        <v>84</v>
      </c>
      <c r="G2218" s="6" t="s">
        <v>85</v>
      </c>
      <c r="H2218" s="6" t="s">
        <v>21</v>
      </c>
      <c r="I2218" s="8">
        <v>0.55000000000000004</v>
      </c>
      <c r="J2218" s="9">
        <v>4000</v>
      </c>
      <c r="K2218" s="10">
        <f t="shared" si="16"/>
        <v>2200</v>
      </c>
      <c r="L2218" s="10">
        <f t="shared" si="17"/>
        <v>770</v>
      </c>
      <c r="M2218" s="11">
        <v>0.35</v>
      </c>
      <c r="O2218" s="16"/>
      <c r="P2218" s="14"/>
      <c r="Q2218" s="12"/>
      <c r="R2218" s="13"/>
    </row>
    <row r="2219" spans="1:18" ht="15.75" customHeight="1" x14ac:dyDescent="0.35">
      <c r="A2219" s="1"/>
      <c r="B2219" s="6" t="s">
        <v>27</v>
      </c>
      <c r="C2219" s="6">
        <v>1128299</v>
      </c>
      <c r="D2219" s="7">
        <v>44453</v>
      </c>
      <c r="E2219" s="6" t="s">
        <v>28</v>
      </c>
      <c r="F2219" s="6" t="s">
        <v>84</v>
      </c>
      <c r="G2219" s="6" t="s">
        <v>85</v>
      </c>
      <c r="H2219" s="6" t="s">
        <v>22</v>
      </c>
      <c r="I2219" s="8">
        <v>0.60000000000000009</v>
      </c>
      <c r="J2219" s="9">
        <v>4500</v>
      </c>
      <c r="K2219" s="10">
        <f t="shared" si="16"/>
        <v>2700.0000000000005</v>
      </c>
      <c r="L2219" s="10">
        <f t="shared" si="17"/>
        <v>675.00000000000011</v>
      </c>
      <c r="M2219" s="11">
        <v>0.25</v>
      </c>
      <c r="O2219" s="16"/>
      <c r="P2219" s="14"/>
      <c r="Q2219" s="12"/>
      <c r="R2219" s="13"/>
    </row>
    <row r="2220" spans="1:18" ht="15.75" customHeight="1" x14ac:dyDescent="0.35">
      <c r="A2220" s="1"/>
      <c r="B2220" s="6" t="s">
        <v>27</v>
      </c>
      <c r="C2220" s="6">
        <v>1128299</v>
      </c>
      <c r="D2220" s="7">
        <v>44482</v>
      </c>
      <c r="E2220" s="6" t="s">
        <v>28</v>
      </c>
      <c r="F2220" s="6" t="s">
        <v>84</v>
      </c>
      <c r="G2220" s="6" t="s">
        <v>85</v>
      </c>
      <c r="H2220" s="6" t="s">
        <v>17</v>
      </c>
      <c r="I2220" s="8">
        <v>0.45000000000000012</v>
      </c>
      <c r="J2220" s="9">
        <v>5250</v>
      </c>
      <c r="K2220" s="10">
        <f t="shared" si="16"/>
        <v>2362.5000000000005</v>
      </c>
      <c r="L2220" s="10">
        <f t="shared" si="17"/>
        <v>945.00000000000023</v>
      </c>
      <c r="M2220" s="11">
        <v>0.4</v>
      </c>
      <c r="O2220" s="16"/>
      <c r="P2220" s="14"/>
      <c r="Q2220" s="12"/>
      <c r="R2220" s="13"/>
    </row>
    <row r="2221" spans="1:18" ht="15.75" customHeight="1" x14ac:dyDescent="0.35">
      <c r="A2221" s="1"/>
      <c r="B2221" s="6" t="s">
        <v>27</v>
      </c>
      <c r="C2221" s="6">
        <v>1128299</v>
      </c>
      <c r="D2221" s="7">
        <v>44482</v>
      </c>
      <c r="E2221" s="6" t="s">
        <v>28</v>
      </c>
      <c r="F2221" s="6" t="s">
        <v>84</v>
      </c>
      <c r="G2221" s="6" t="s">
        <v>85</v>
      </c>
      <c r="H2221" s="6" t="s">
        <v>18</v>
      </c>
      <c r="I2221" s="8">
        <v>0.50000000000000011</v>
      </c>
      <c r="J2221" s="9">
        <v>5250</v>
      </c>
      <c r="K2221" s="10">
        <f t="shared" si="16"/>
        <v>2625.0000000000005</v>
      </c>
      <c r="L2221" s="10">
        <f t="shared" si="17"/>
        <v>1050.0000000000002</v>
      </c>
      <c r="M2221" s="11">
        <v>0.4</v>
      </c>
      <c r="O2221" s="16"/>
      <c r="P2221" s="14"/>
      <c r="Q2221" s="12"/>
      <c r="R2221" s="13"/>
    </row>
    <row r="2222" spans="1:18" ht="15.75" customHeight="1" x14ac:dyDescent="0.35">
      <c r="A2222" s="1"/>
      <c r="B2222" s="6" t="s">
        <v>27</v>
      </c>
      <c r="C2222" s="6">
        <v>1128299</v>
      </c>
      <c r="D2222" s="7">
        <v>44482</v>
      </c>
      <c r="E2222" s="6" t="s">
        <v>28</v>
      </c>
      <c r="F2222" s="6" t="s">
        <v>84</v>
      </c>
      <c r="G2222" s="6" t="s">
        <v>85</v>
      </c>
      <c r="H2222" s="6" t="s">
        <v>19</v>
      </c>
      <c r="I2222" s="8">
        <v>0.45000000000000012</v>
      </c>
      <c r="J2222" s="9">
        <v>3500</v>
      </c>
      <c r="K2222" s="10">
        <f t="shared" si="16"/>
        <v>1575.0000000000005</v>
      </c>
      <c r="L2222" s="10">
        <f t="shared" si="17"/>
        <v>551.25000000000011</v>
      </c>
      <c r="M2222" s="11">
        <v>0.35</v>
      </c>
      <c r="O2222" s="16"/>
      <c r="P2222" s="14"/>
      <c r="Q2222" s="12"/>
      <c r="R2222" s="13"/>
    </row>
    <row r="2223" spans="1:18" ht="15.75" customHeight="1" x14ac:dyDescent="0.35">
      <c r="A2223" s="1"/>
      <c r="B2223" s="6" t="s">
        <v>27</v>
      </c>
      <c r="C2223" s="6">
        <v>1128299</v>
      </c>
      <c r="D2223" s="7">
        <v>44482</v>
      </c>
      <c r="E2223" s="6" t="s">
        <v>28</v>
      </c>
      <c r="F2223" s="6" t="s">
        <v>84</v>
      </c>
      <c r="G2223" s="6" t="s">
        <v>85</v>
      </c>
      <c r="H2223" s="6" t="s">
        <v>20</v>
      </c>
      <c r="I2223" s="8">
        <v>0.45000000000000012</v>
      </c>
      <c r="J2223" s="9">
        <v>3250</v>
      </c>
      <c r="K2223" s="10">
        <f t="shared" si="16"/>
        <v>1462.5000000000005</v>
      </c>
      <c r="L2223" s="10">
        <f t="shared" si="17"/>
        <v>585.00000000000023</v>
      </c>
      <c r="M2223" s="11">
        <v>0.4</v>
      </c>
      <c r="O2223" s="16"/>
      <c r="P2223" s="14"/>
      <c r="Q2223" s="12"/>
      <c r="R2223" s="13"/>
    </row>
    <row r="2224" spans="1:18" ht="15.75" customHeight="1" x14ac:dyDescent="0.35">
      <c r="A2224" s="1"/>
      <c r="B2224" s="6" t="s">
        <v>27</v>
      </c>
      <c r="C2224" s="6">
        <v>1128299</v>
      </c>
      <c r="D2224" s="7">
        <v>44482</v>
      </c>
      <c r="E2224" s="6" t="s">
        <v>28</v>
      </c>
      <c r="F2224" s="6" t="s">
        <v>84</v>
      </c>
      <c r="G2224" s="6" t="s">
        <v>85</v>
      </c>
      <c r="H2224" s="6" t="s">
        <v>21</v>
      </c>
      <c r="I2224" s="8">
        <v>0.55000000000000004</v>
      </c>
      <c r="J2224" s="9">
        <v>3000</v>
      </c>
      <c r="K2224" s="10">
        <f t="shared" si="16"/>
        <v>1650.0000000000002</v>
      </c>
      <c r="L2224" s="10">
        <f t="shared" si="17"/>
        <v>577.5</v>
      </c>
      <c r="M2224" s="11">
        <v>0.35</v>
      </c>
      <c r="O2224" s="16"/>
      <c r="P2224" s="14"/>
      <c r="Q2224" s="12"/>
      <c r="R2224" s="13"/>
    </row>
    <row r="2225" spans="1:18" ht="15.75" customHeight="1" x14ac:dyDescent="0.35">
      <c r="A2225" s="1"/>
      <c r="B2225" s="6" t="s">
        <v>27</v>
      </c>
      <c r="C2225" s="6">
        <v>1128299</v>
      </c>
      <c r="D2225" s="7">
        <v>44482</v>
      </c>
      <c r="E2225" s="6" t="s">
        <v>28</v>
      </c>
      <c r="F2225" s="6" t="s">
        <v>84</v>
      </c>
      <c r="G2225" s="6" t="s">
        <v>85</v>
      </c>
      <c r="H2225" s="6" t="s">
        <v>22</v>
      </c>
      <c r="I2225" s="8">
        <v>0.70000000000000007</v>
      </c>
      <c r="J2225" s="9">
        <v>3500</v>
      </c>
      <c r="K2225" s="10">
        <f t="shared" si="16"/>
        <v>2450.0000000000005</v>
      </c>
      <c r="L2225" s="10">
        <f t="shared" si="17"/>
        <v>612.50000000000011</v>
      </c>
      <c r="M2225" s="11">
        <v>0.25</v>
      </c>
      <c r="O2225" s="16"/>
      <c r="P2225" s="14"/>
      <c r="Q2225" s="12"/>
      <c r="R2225" s="13"/>
    </row>
    <row r="2226" spans="1:18" ht="15.75" customHeight="1" x14ac:dyDescent="0.35">
      <c r="A2226" s="1"/>
      <c r="B2226" s="6" t="s">
        <v>27</v>
      </c>
      <c r="C2226" s="6">
        <v>1128299</v>
      </c>
      <c r="D2226" s="7">
        <v>44513</v>
      </c>
      <c r="E2226" s="6" t="s">
        <v>28</v>
      </c>
      <c r="F2226" s="6" t="s">
        <v>84</v>
      </c>
      <c r="G2226" s="6" t="s">
        <v>85</v>
      </c>
      <c r="H2226" s="6" t="s">
        <v>17</v>
      </c>
      <c r="I2226" s="8">
        <v>0.55000000000000004</v>
      </c>
      <c r="J2226" s="9">
        <v>5250</v>
      </c>
      <c r="K2226" s="10">
        <f t="shared" si="16"/>
        <v>2887.5000000000005</v>
      </c>
      <c r="L2226" s="10">
        <f t="shared" si="17"/>
        <v>1155.0000000000002</v>
      </c>
      <c r="M2226" s="11">
        <v>0.4</v>
      </c>
      <c r="O2226" s="16"/>
      <c r="P2226" s="14"/>
      <c r="Q2226" s="12"/>
      <c r="R2226" s="13"/>
    </row>
    <row r="2227" spans="1:18" ht="15.75" customHeight="1" x14ac:dyDescent="0.35">
      <c r="A2227" s="1"/>
      <c r="B2227" s="6" t="s">
        <v>27</v>
      </c>
      <c r="C2227" s="6">
        <v>1128299</v>
      </c>
      <c r="D2227" s="7">
        <v>44513</v>
      </c>
      <c r="E2227" s="6" t="s">
        <v>28</v>
      </c>
      <c r="F2227" s="6" t="s">
        <v>84</v>
      </c>
      <c r="G2227" s="6" t="s">
        <v>85</v>
      </c>
      <c r="H2227" s="6" t="s">
        <v>18</v>
      </c>
      <c r="I2227" s="8">
        <v>0.60000000000000009</v>
      </c>
      <c r="J2227" s="9">
        <v>5750</v>
      </c>
      <c r="K2227" s="10">
        <f t="shared" si="16"/>
        <v>3450.0000000000005</v>
      </c>
      <c r="L2227" s="10">
        <f t="shared" si="17"/>
        <v>1380.0000000000002</v>
      </c>
      <c r="M2227" s="11">
        <v>0.4</v>
      </c>
      <c r="O2227" s="16"/>
      <c r="P2227" s="14"/>
      <c r="Q2227" s="12"/>
      <c r="R2227" s="13"/>
    </row>
    <row r="2228" spans="1:18" ht="15.75" customHeight="1" x14ac:dyDescent="0.35">
      <c r="A2228" s="1"/>
      <c r="B2228" s="6" t="s">
        <v>27</v>
      </c>
      <c r="C2228" s="6">
        <v>1128299</v>
      </c>
      <c r="D2228" s="7">
        <v>44513</v>
      </c>
      <c r="E2228" s="6" t="s">
        <v>28</v>
      </c>
      <c r="F2228" s="6" t="s">
        <v>84</v>
      </c>
      <c r="G2228" s="6" t="s">
        <v>85</v>
      </c>
      <c r="H2228" s="6" t="s">
        <v>19</v>
      </c>
      <c r="I2228" s="8">
        <v>0.55000000000000004</v>
      </c>
      <c r="J2228" s="9">
        <v>4250</v>
      </c>
      <c r="K2228" s="10">
        <f t="shared" si="16"/>
        <v>2337.5</v>
      </c>
      <c r="L2228" s="10">
        <f t="shared" si="17"/>
        <v>818.125</v>
      </c>
      <c r="M2228" s="11">
        <v>0.35</v>
      </c>
      <c r="O2228" s="16"/>
      <c r="P2228" s="14"/>
      <c r="Q2228" s="12"/>
      <c r="R2228" s="13"/>
    </row>
    <row r="2229" spans="1:18" ht="15.75" customHeight="1" x14ac:dyDescent="0.35">
      <c r="A2229" s="1"/>
      <c r="B2229" s="6" t="s">
        <v>27</v>
      </c>
      <c r="C2229" s="6">
        <v>1128299</v>
      </c>
      <c r="D2229" s="7">
        <v>44513</v>
      </c>
      <c r="E2229" s="6" t="s">
        <v>28</v>
      </c>
      <c r="F2229" s="6" t="s">
        <v>84</v>
      </c>
      <c r="G2229" s="6" t="s">
        <v>85</v>
      </c>
      <c r="H2229" s="6" t="s">
        <v>20</v>
      </c>
      <c r="I2229" s="8">
        <v>0.55000000000000004</v>
      </c>
      <c r="J2229" s="9">
        <v>4000</v>
      </c>
      <c r="K2229" s="10">
        <f t="shared" si="16"/>
        <v>2200</v>
      </c>
      <c r="L2229" s="10">
        <f t="shared" si="17"/>
        <v>880</v>
      </c>
      <c r="M2229" s="11">
        <v>0.4</v>
      </c>
      <c r="O2229" s="16"/>
      <c r="P2229" s="14"/>
      <c r="Q2229" s="12"/>
      <c r="R2229" s="13"/>
    </row>
    <row r="2230" spans="1:18" ht="15.75" customHeight="1" x14ac:dyDescent="0.35">
      <c r="A2230" s="1"/>
      <c r="B2230" s="6" t="s">
        <v>27</v>
      </c>
      <c r="C2230" s="6">
        <v>1128299</v>
      </c>
      <c r="D2230" s="7">
        <v>44513</v>
      </c>
      <c r="E2230" s="6" t="s">
        <v>28</v>
      </c>
      <c r="F2230" s="6" t="s">
        <v>84</v>
      </c>
      <c r="G2230" s="6" t="s">
        <v>85</v>
      </c>
      <c r="H2230" s="6" t="s">
        <v>21</v>
      </c>
      <c r="I2230" s="8">
        <v>0.65</v>
      </c>
      <c r="J2230" s="9">
        <v>3500</v>
      </c>
      <c r="K2230" s="10">
        <f t="shared" si="16"/>
        <v>2275</v>
      </c>
      <c r="L2230" s="10">
        <f t="shared" si="17"/>
        <v>796.25</v>
      </c>
      <c r="M2230" s="11">
        <v>0.35</v>
      </c>
      <c r="O2230" s="16"/>
      <c r="P2230" s="14"/>
      <c r="Q2230" s="12"/>
      <c r="R2230" s="13"/>
    </row>
    <row r="2231" spans="1:18" ht="15.75" customHeight="1" x14ac:dyDescent="0.35">
      <c r="A2231" s="1"/>
      <c r="B2231" s="6" t="s">
        <v>27</v>
      </c>
      <c r="C2231" s="6">
        <v>1128299</v>
      </c>
      <c r="D2231" s="7">
        <v>44513</v>
      </c>
      <c r="E2231" s="6" t="s">
        <v>28</v>
      </c>
      <c r="F2231" s="6" t="s">
        <v>84</v>
      </c>
      <c r="G2231" s="6" t="s">
        <v>85</v>
      </c>
      <c r="H2231" s="6" t="s">
        <v>22</v>
      </c>
      <c r="I2231" s="8">
        <v>0.70000000000000007</v>
      </c>
      <c r="J2231" s="9">
        <v>4750</v>
      </c>
      <c r="K2231" s="10">
        <f t="shared" si="16"/>
        <v>3325.0000000000005</v>
      </c>
      <c r="L2231" s="10">
        <f t="shared" si="17"/>
        <v>831.25000000000011</v>
      </c>
      <c r="M2231" s="11">
        <v>0.25</v>
      </c>
      <c r="O2231" s="16"/>
      <c r="P2231" s="14"/>
      <c r="Q2231" s="12"/>
      <c r="R2231" s="13"/>
    </row>
    <row r="2232" spans="1:18" ht="15.75" customHeight="1" x14ac:dyDescent="0.35">
      <c r="A2232" s="1"/>
      <c r="B2232" s="6" t="s">
        <v>27</v>
      </c>
      <c r="C2232" s="6">
        <v>1128299</v>
      </c>
      <c r="D2232" s="7">
        <v>44542</v>
      </c>
      <c r="E2232" s="6" t="s">
        <v>28</v>
      </c>
      <c r="F2232" s="6" t="s">
        <v>84</v>
      </c>
      <c r="G2232" s="6" t="s">
        <v>85</v>
      </c>
      <c r="H2232" s="6" t="s">
        <v>17</v>
      </c>
      <c r="I2232" s="8">
        <v>0.55000000000000004</v>
      </c>
      <c r="J2232" s="9">
        <v>6750</v>
      </c>
      <c r="K2232" s="10">
        <f t="shared" si="16"/>
        <v>3712.5000000000005</v>
      </c>
      <c r="L2232" s="10">
        <f t="shared" si="17"/>
        <v>1485.0000000000002</v>
      </c>
      <c r="M2232" s="11">
        <v>0.4</v>
      </c>
      <c r="O2232" s="16"/>
      <c r="P2232" s="14"/>
      <c r="Q2232" s="12"/>
      <c r="R2232" s="13"/>
    </row>
    <row r="2233" spans="1:18" ht="15.75" customHeight="1" x14ac:dyDescent="0.35">
      <c r="A2233" s="1"/>
      <c r="B2233" s="6" t="s">
        <v>27</v>
      </c>
      <c r="C2233" s="6">
        <v>1128299</v>
      </c>
      <c r="D2233" s="7">
        <v>44542</v>
      </c>
      <c r="E2233" s="6" t="s">
        <v>28</v>
      </c>
      <c r="F2233" s="6" t="s">
        <v>84</v>
      </c>
      <c r="G2233" s="6" t="s">
        <v>85</v>
      </c>
      <c r="H2233" s="6" t="s">
        <v>18</v>
      </c>
      <c r="I2233" s="8">
        <v>0.60000000000000009</v>
      </c>
      <c r="J2233" s="9">
        <v>6750</v>
      </c>
      <c r="K2233" s="10">
        <f t="shared" si="16"/>
        <v>4050.0000000000005</v>
      </c>
      <c r="L2233" s="10">
        <f t="shared" si="17"/>
        <v>1620.0000000000002</v>
      </c>
      <c r="M2233" s="11">
        <v>0.4</v>
      </c>
      <c r="O2233" s="16"/>
      <c r="P2233" s="14"/>
      <c r="Q2233" s="12"/>
      <c r="R2233" s="13"/>
    </row>
    <row r="2234" spans="1:18" ht="15.75" customHeight="1" x14ac:dyDescent="0.35">
      <c r="A2234" s="1"/>
      <c r="B2234" s="6" t="s">
        <v>27</v>
      </c>
      <c r="C2234" s="6">
        <v>1128299</v>
      </c>
      <c r="D2234" s="7">
        <v>44542</v>
      </c>
      <c r="E2234" s="6" t="s">
        <v>28</v>
      </c>
      <c r="F2234" s="6" t="s">
        <v>84</v>
      </c>
      <c r="G2234" s="6" t="s">
        <v>85</v>
      </c>
      <c r="H2234" s="6" t="s">
        <v>19</v>
      </c>
      <c r="I2234" s="8">
        <v>0.55000000000000004</v>
      </c>
      <c r="J2234" s="9">
        <v>4750</v>
      </c>
      <c r="K2234" s="10">
        <f t="shared" si="16"/>
        <v>2612.5</v>
      </c>
      <c r="L2234" s="10">
        <f t="shared" si="17"/>
        <v>914.37499999999989</v>
      </c>
      <c r="M2234" s="11">
        <v>0.35</v>
      </c>
      <c r="O2234" s="16"/>
      <c r="P2234" s="14"/>
      <c r="Q2234" s="12"/>
      <c r="R2234" s="13"/>
    </row>
    <row r="2235" spans="1:18" ht="15.75" customHeight="1" x14ac:dyDescent="0.35">
      <c r="A2235" s="1"/>
      <c r="B2235" s="6" t="s">
        <v>27</v>
      </c>
      <c r="C2235" s="6">
        <v>1128299</v>
      </c>
      <c r="D2235" s="7">
        <v>44542</v>
      </c>
      <c r="E2235" s="6" t="s">
        <v>28</v>
      </c>
      <c r="F2235" s="6" t="s">
        <v>84</v>
      </c>
      <c r="G2235" s="6" t="s">
        <v>85</v>
      </c>
      <c r="H2235" s="6" t="s">
        <v>20</v>
      </c>
      <c r="I2235" s="8">
        <v>0.55000000000000004</v>
      </c>
      <c r="J2235" s="9">
        <v>4750</v>
      </c>
      <c r="K2235" s="10">
        <f t="shared" si="16"/>
        <v>2612.5</v>
      </c>
      <c r="L2235" s="10">
        <f t="shared" si="17"/>
        <v>1045</v>
      </c>
      <c r="M2235" s="11">
        <v>0.4</v>
      </c>
      <c r="O2235" s="16"/>
      <c r="P2235" s="14"/>
      <c r="Q2235" s="12"/>
      <c r="R2235" s="13"/>
    </row>
    <row r="2236" spans="1:18" ht="15.75" customHeight="1" x14ac:dyDescent="0.35">
      <c r="A2236" s="1"/>
      <c r="B2236" s="6" t="s">
        <v>27</v>
      </c>
      <c r="C2236" s="6">
        <v>1128299</v>
      </c>
      <c r="D2236" s="7">
        <v>44542</v>
      </c>
      <c r="E2236" s="6" t="s">
        <v>28</v>
      </c>
      <c r="F2236" s="6" t="s">
        <v>84</v>
      </c>
      <c r="G2236" s="6" t="s">
        <v>85</v>
      </c>
      <c r="H2236" s="6" t="s">
        <v>21</v>
      </c>
      <c r="I2236" s="8">
        <v>0.65</v>
      </c>
      <c r="J2236" s="9">
        <v>4000</v>
      </c>
      <c r="K2236" s="10">
        <f t="shared" si="16"/>
        <v>2600</v>
      </c>
      <c r="L2236" s="10">
        <f t="shared" si="17"/>
        <v>909.99999999999989</v>
      </c>
      <c r="M2236" s="11">
        <v>0.35</v>
      </c>
      <c r="O2236" s="16"/>
      <c r="P2236" s="14"/>
      <c r="Q2236" s="12"/>
      <c r="R2236" s="13"/>
    </row>
    <row r="2237" spans="1:18" ht="15.75" customHeight="1" x14ac:dyDescent="0.35">
      <c r="A2237" s="1"/>
      <c r="B2237" s="6" t="s">
        <v>27</v>
      </c>
      <c r="C2237" s="6">
        <v>1128299</v>
      </c>
      <c r="D2237" s="7">
        <v>44542</v>
      </c>
      <c r="E2237" s="6" t="s">
        <v>28</v>
      </c>
      <c r="F2237" s="6" t="s">
        <v>84</v>
      </c>
      <c r="G2237" s="6" t="s">
        <v>85</v>
      </c>
      <c r="H2237" s="6" t="s">
        <v>22</v>
      </c>
      <c r="I2237" s="8">
        <v>0.70000000000000007</v>
      </c>
      <c r="J2237" s="9">
        <v>5000</v>
      </c>
      <c r="K2237" s="10">
        <f t="shared" si="16"/>
        <v>3500.0000000000005</v>
      </c>
      <c r="L2237" s="10">
        <f t="shared" si="17"/>
        <v>875.00000000000011</v>
      </c>
      <c r="M2237" s="11">
        <v>0.25</v>
      </c>
      <c r="O2237" s="16"/>
      <c r="P2237" s="14"/>
      <c r="Q2237" s="12"/>
      <c r="R2237" s="13"/>
    </row>
    <row r="2238" spans="1:18" ht="15.75" customHeight="1" x14ac:dyDescent="0.35">
      <c r="A2238" s="1" t="s">
        <v>39</v>
      </c>
      <c r="B2238" s="6" t="s">
        <v>14</v>
      </c>
      <c r="C2238" s="6">
        <v>1185732</v>
      </c>
      <c r="D2238" s="7">
        <v>44205</v>
      </c>
      <c r="E2238" s="6" t="s">
        <v>46</v>
      </c>
      <c r="F2238" s="6" t="s">
        <v>86</v>
      </c>
      <c r="G2238" s="6" t="s">
        <v>87</v>
      </c>
      <c r="H2238" s="6" t="s">
        <v>17</v>
      </c>
      <c r="I2238" s="8">
        <v>0.4</v>
      </c>
      <c r="J2238" s="9">
        <v>10250</v>
      </c>
      <c r="K2238" s="10">
        <f t="shared" si="16"/>
        <v>4100</v>
      </c>
      <c r="L2238" s="10">
        <f t="shared" si="17"/>
        <v>1845</v>
      </c>
      <c r="M2238" s="11">
        <v>0.45</v>
      </c>
      <c r="O2238" s="16"/>
      <c r="P2238" s="14"/>
      <c r="Q2238" s="12"/>
      <c r="R2238" s="13"/>
    </row>
    <row r="2239" spans="1:18" ht="15.75" customHeight="1" x14ac:dyDescent="0.35">
      <c r="A2239" s="1"/>
      <c r="B2239" s="6" t="s">
        <v>14</v>
      </c>
      <c r="C2239" s="6">
        <v>1185732</v>
      </c>
      <c r="D2239" s="7">
        <v>44205</v>
      </c>
      <c r="E2239" s="6" t="s">
        <v>46</v>
      </c>
      <c r="F2239" s="6" t="s">
        <v>86</v>
      </c>
      <c r="G2239" s="6" t="s">
        <v>87</v>
      </c>
      <c r="H2239" s="6" t="s">
        <v>18</v>
      </c>
      <c r="I2239" s="8">
        <v>0.4</v>
      </c>
      <c r="J2239" s="9">
        <v>8250</v>
      </c>
      <c r="K2239" s="10">
        <f t="shared" si="16"/>
        <v>3300</v>
      </c>
      <c r="L2239" s="10">
        <f t="shared" si="17"/>
        <v>1155</v>
      </c>
      <c r="M2239" s="11">
        <v>0.35</v>
      </c>
      <c r="O2239" s="16"/>
      <c r="P2239" s="14"/>
      <c r="Q2239" s="12"/>
      <c r="R2239" s="13"/>
    </row>
    <row r="2240" spans="1:18" ht="15.75" customHeight="1" x14ac:dyDescent="0.35">
      <c r="A2240" s="1"/>
      <c r="B2240" s="6" t="s">
        <v>14</v>
      </c>
      <c r="C2240" s="6">
        <v>1185732</v>
      </c>
      <c r="D2240" s="7">
        <v>44205</v>
      </c>
      <c r="E2240" s="6" t="s">
        <v>46</v>
      </c>
      <c r="F2240" s="6" t="s">
        <v>86</v>
      </c>
      <c r="G2240" s="6" t="s">
        <v>87</v>
      </c>
      <c r="H2240" s="6" t="s">
        <v>19</v>
      </c>
      <c r="I2240" s="8">
        <v>0.30000000000000004</v>
      </c>
      <c r="J2240" s="9">
        <v>8250</v>
      </c>
      <c r="K2240" s="10">
        <f t="shared" si="16"/>
        <v>2475.0000000000005</v>
      </c>
      <c r="L2240" s="10">
        <f t="shared" si="17"/>
        <v>618.75000000000011</v>
      </c>
      <c r="M2240" s="11">
        <v>0.25</v>
      </c>
      <c r="O2240" s="16"/>
      <c r="P2240" s="14"/>
      <c r="Q2240" s="12"/>
      <c r="R2240" s="13"/>
    </row>
    <row r="2241" spans="1:18" ht="15.75" customHeight="1" x14ac:dyDescent="0.35">
      <c r="A2241" s="1"/>
      <c r="B2241" s="6" t="s">
        <v>14</v>
      </c>
      <c r="C2241" s="6">
        <v>1185732</v>
      </c>
      <c r="D2241" s="7">
        <v>44205</v>
      </c>
      <c r="E2241" s="6" t="s">
        <v>46</v>
      </c>
      <c r="F2241" s="6" t="s">
        <v>86</v>
      </c>
      <c r="G2241" s="6" t="s">
        <v>87</v>
      </c>
      <c r="H2241" s="6" t="s">
        <v>20</v>
      </c>
      <c r="I2241" s="8">
        <v>0.35</v>
      </c>
      <c r="J2241" s="9">
        <v>6750</v>
      </c>
      <c r="K2241" s="10">
        <f t="shared" si="16"/>
        <v>2362.5</v>
      </c>
      <c r="L2241" s="10">
        <f t="shared" si="17"/>
        <v>708.75</v>
      </c>
      <c r="M2241" s="11">
        <v>0.3</v>
      </c>
      <c r="O2241" s="16"/>
      <c r="P2241" s="14"/>
      <c r="Q2241" s="12"/>
      <c r="R2241" s="13"/>
    </row>
    <row r="2242" spans="1:18" ht="15.75" customHeight="1" x14ac:dyDescent="0.35">
      <c r="A2242" s="1"/>
      <c r="B2242" s="6" t="s">
        <v>14</v>
      </c>
      <c r="C2242" s="6">
        <v>1185732</v>
      </c>
      <c r="D2242" s="7">
        <v>44205</v>
      </c>
      <c r="E2242" s="6" t="s">
        <v>46</v>
      </c>
      <c r="F2242" s="6" t="s">
        <v>86</v>
      </c>
      <c r="G2242" s="6" t="s">
        <v>87</v>
      </c>
      <c r="H2242" s="6" t="s">
        <v>21</v>
      </c>
      <c r="I2242" s="8">
        <v>0.5</v>
      </c>
      <c r="J2242" s="9">
        <v>7250</v>
      </c>
      <c r="K2242" s="10">
        <f t="shared" si="16"/>
        <v>3625</v>
      </c>
      <c r="L2242" s="10">
        <f t="shared" si="17"/>
        <v>1268.75</v>
      </c>
      <c r="M2242" s="11">
        <v>0.35</v>
      </c>
      <c r="O2242" s="16"/>
      <c r="P2242" s="14"/>
      <c r="Q2242" s="12"/>
      <c r="R2242" s="13"/>
    </row>
    <row r="2243" spans="1:18" ht="15.75" customHeight="1" x14ac:dyDescent="0.35">
      <c r="A2243" s="1"/>
      <c r="B2243" s="6" t="s">
        <v>14</v>
      </c>
      <c r="C2243" s="6">
        <v>1185732</v>
      </c>
      <c r="D2243" s="7">
        <v>44205</v>
      </c>
      <c r="E2243" s="6" t="s">
        <v>46</v>
      </c>
      <c r="F2243" s="6" t="s">
        <v>86</v>
      </c>
      <c r="G2243" s="6" t="s">
        <v>87</v>
      </c>
      <c r="H2243" s="6" t="s">
        <v>22</v>
      </c>
      <c r="I2243" s="8">
        <v>0.4</v>
      </c>
      <c r="J2243" s="9">
        <v>8250</v>
      </c>
      <c r="K2243" s="10">
        <f t="shared" si="16"/>
        <v>3300</v>
      </c>
      <c r="L2243" s="10">
        <f t="shared" si="17"/>
        <v>1650</v>
      </c>
      <c r="M2243" s="11">
        <v>0.5</v>
      </c>
      <c r="O2243" s="16"/>
      <c r="P2243" s="14"/>
      <c r="Q2243" s="12"/>
      <c r="R2243" s="13"/>
    </row>
    <row r="2244" spans="1:18" ht="15.75" customHeight="1" x14ac:dyDescent="0.35">
      <c r="A2244" s="1"/>
      <c r="B2244" s="6" t="s">
        <v>14</v>
      </c>
      <c r="C2244" s="6">
        <v>1185732</v>
      </c>
      <c r="D2244" s="7">
        <v>44234</v>
      </c>
      <c r="E2244" s="6" t="s">
        <v>46</v>
      </c>
      <c r="F2244" s="6" t="s">
        <v>86</v>
      </c>
      <c r="G2244" s="6" t="s">
        <v>87</v>
      </c>
      <c r="H2244" s="6" t="s">
        <v>17</v>
      </c>
      <c r="I2244" s="8">
        <v>0.4</v>
      </c>
      <c r="J2244" s="9">
        <v>10750</v>
      </c>
      <c r="K2244" s="10">
        <f t="shared" si="16"/>
        <v>4300</v>
      </c>
      <c r="L2244" s="10">
        <f t="shared" si="17"/>
        <v>1935</v>
      </c>
      <c r="M2244" s="11">
        <v>0.45</v>
      </c>
      <c r="O2244" s="16"/>
      <c r="P2244" s="14"/>
      <c r="Q2244" s="12"/>
      <c r="R2244" s="13"/>
    </row>
    <row r="2245" spans="1:18" ht="15.75" customHeight="1" x14ac:dyDescent="0.35">
      <c r="A2245" s="1"/>
      <c r="B2245" s="6" t="s">
        <v>14</v>
      </c>
      <c r="C2245" s="6">
        <v>1185732</v>
      </c>
      <c r="D2245" s="7">
        <v>44234</v>
      </c>
      <c r="E2245" s="6" t="s">
        <v>46</v>
      </c>
      <c r="F2245" s="6" t="s">
        <v>86</v>
      </c>
      <c r="G2245" s="6" t="s">
        <v>87</v>
      </c>
      <c r="H2245" s="6" t="s">
        <v>18</v>
      </c>
      <c r="I2245" s="8">
        <v>0.4</v>
      </c>
      <c r="J2245" s="9">
        <v>7250</v>
      </c>
      <c r="K2245" s="10">
        <f t="shared" si="16"/>
        <v>2900</v>
      </c>
      <c r="L2245" s="10">
        <f t="shared" si="17"/>
        <v>1014.9999999999999</v>
      </c>
      <c r="M2245" s="11">
        <v>0.35</v>
      </c>
      <c r="O2245" s="16"/>
      <c r="P2245" s="14"/>
      <c r="Q2245" s="12"/>
      <c r="R2245" s="13"/>
    </row>
    <row r="2246" spans="1:18" ht="15.75" customHeight="1" x14ac:dyDescent="0.35">
      <c r="A2246" s="1"/>
      <c r="B2246" s="6" t="s">
        <v>14</v>
      </c>
      <c r="C2246" s="6">
        <v>1185732</v>
      </c>
      <c r="D2246" s="7">
        <v>44234</v>
      </c>
      <c r="E2246" s="6" t="s">
        <v>46</v>
      </c>
      <c r="F2246" s="6" t="s">
        <v>86</v>
      </c>
      <c r="G2246" s="6" t="s">
        <v>87</v>
      </c>
      <c r="H2246" s="6" t="s">
        <v>19</v>
      </c>
      <c r="I2246" s="8">
        <v>0.30000000000000004</v>
      </c>
      <c r="J2246" s="9">
        <v>7750</v>
      </c>
      <c r="K2246" s="10">
        <f t="shared" si="16"/>
        <v>2325.0000000000005</v>
      </c>
      <c r="L2246" s="10">
        <f t="shared" si="17"/>
        <v>581.25000000000011</v>
      </c>
      <c r="M2246" s="11">
        <v>0.25</v>
      </c>
      <c r="O2246" s="16"/>
      <c r="P2246" s="14"/>
      <c r="Q2246" s="12"/>
      <c r="R2246" s="13"/>
    </row>
    <row r="2247" spans="1:18" ht="15.75" customHeight="1" x14ac:dyDescent="0.35">
      <c r="A2247" s="1"/>
      <c r="B2247" s="6" t="s">
        <v>14</v>
      </c>
      <c r="C2247" s="6">
        <v>1185732</v>
      </c>
      <c r="D2247" s="7">
        <v>44234</v>
      </c>
      <c r="E2247" s="6" t="s">
        <v>46</v>
      </c>
      <c r="F2247" s="6" t="s">
        <v>86</v>
      </c>
      <c r="G2247" s="6" t="s">
        <v>87</v>
      </c>
      <c r="H2247" s="6" t="s">
        <v>20</v>
      </c>
      <c r="I2247" s="8">
        <v>0.35</v>
      </c>
      <c r="J2247" s="9">
        <v>6250</v>
      </c>
      <c r="K2247" s="10">
        <f t="shared" si="16"/>
        <v>2187.5</v>
      </c>
      <c r="L2247" s="10">
        <f t="shared" si="17"/>
        <v>656.25</v>
      </c>
      <c r="M2247" s="11">
        <v>0.3</v>
      </c>
      <c r="O2247" s="16"/>
      <c r="P2247" s="14"/>
      <c r="Q2247" s="12"/>
      <c r="R2247" s="13"/>
    </row>
    <row r="2248" spans="1:18" ht="15.75" customHeight="1" x14ac:dyDescent="0.35">
      <c r="A2248" s="1"/>
      <c r="B2248" s="6" t="s">
        <v>14</v>
      </c>
      <c r="C2248" s="6">
        <v>1185732</v>
      </c>
      <c r="D2248" s="7">
        <v>44234</v>
      </c>
      <c r="E2248" s="6" t="s">
        <v>46</v>
      </c>
      <c r="F2248" s="6" t="s">
        <v>86</v>
      </c>
      <c r="G2248" s="6" t="s">
        <v>87</v>
      </c>
      <c r="H2248" s="6" t="s">
        <v>21</v>
      </c>
      <c r="I2248" s="8">
        <v>0.5</v>
      </c>
      <c r="J2248" s="9">
        <v>7000</v>
      </c>
      <c r="K2248" s="10">
        <f t="shared" si="16"/>
        <v>3500</v>
      </c>
      <c r="L2248" s="10">
        <f t="shared" si="17"/>
        <v>1225</v>
      </c>
      <c r="M2248" s="11">
        <v>0.35</v>
      </c>
      <c r="O2248" s="16"/>
      <c r="P2248" s="14"/>
      <c r="Q2248" s="12"/>
      <c r="R2248" s="13"/>
    </row>
    <row r="2249" spans="1:18" ht="15.75" customHeight="1" x14ac:dyDescent="0.35">
      <c r="A2249" s="1"/>
      <c r="B2249" s="6" t="s">
        <v>14</v>
      </c>
      <c r="C2249" s="6">
        <v>1185732</v>
      </c>
      <c r="D2249" s="7">
        <v>44234</v>
      </c>
      <c r="E2249" s="6" t="s">
        <v>46</v>
      </c>
      <c r="F2249" s="6" t="s">
        <v>86</v>
      </c>
      <c r="G2249" s="6" t="s">
        <v>87</v>
      </c>
      <c r="H2249" s="6" t="s">
        <v>22</v>
      </c>
      <c r="I2249" s="8">
        <v>0.35</v>
      </c>
      <c r="J2249" s="9">
        <v>8000</v>
      </c>
      <c r="K2249" s="10">
        <f t="shared" si="16"/>
        <v>2800</v>
      </c>
      <c r="L2249" s="10">
        <f t="shared" si="17"/>
        <v>1400</v>
      </c>
      <c r="M2249" s="11">
        <v>0.5</v>
      </c>
      <c r="O2249" s="16"/>
      <c r="P2249" s="14"/>
      <c r="Q2249" s="12"/>
      <c r="R2249" s="13"/>
    </row>
    <row r="2250" spans="1:18" ht="15.75" customHeight="1" x14ac:dyDescent="0.35">
      <c r="A2250" s="1"/>
      <c r="B2250" s="6" t="s">
        <v>14</v>
      </c>
      <c r="C2250" s="6">
        <v>1185732</v>
      </c>
      <c r="D2250" s="7">
        <v>44260</v>
      </c>
      <c r="E2250" s="6" t="s">
        <v>46</v>
      </c>
      <c r="F2250" s="6" t="s">
        <v>86</v>
      </c>
      <c r="G2250" s="6" t="s">
        <v>87</v>
      </c>
      <c r="H2250" s="6" t="s">
        <v>17</v>
      </c>
      <c r="I2250" s="8">
        <v>0.35</v>
      </c>
      <c r="J2250" s="9">
        <v>10200</v>
      </c>
      <c r="K2250" s="10">
        <f t="shared" si="16"/>
        <v>3570</v>
      </c>
      <c r="L2250" s="10">
        <f t="shared" si="17"/>
        <v>1606.5</v>
      </c>
      <c r="M2250" s="11">
        <v>0.45</v>
      </c>
      <c r="O2250" s="16"/>
      <c r="P2250" s="14"/>
      <c r="Q2250" s="12"/>
      <c r="R2250" s="13"/>
    </row>
    <row r="2251" spans="1:18" ht="15.75" customHeight="1" x14ac:dyDescent="0.35">
      <c r="A2251" s="1"/>
      <c r="B2251" s="6" t="s">
        <v>14</v>
      </c>
      <c r="C2251" s="6">
        <v>1185732</v>
      </c>
      <c r="D2251" s="7">
        <v>44260</v>
      </c>
      <c r="E2251" s="6" t="s">
        <v>46</v>
      </c>
      <c r="F2251" s="6" t="s">
        <v>86</v>
      </c>
      <c r="G2251" s="6" t="s">
        <v>87</v>
      </c>
      <c r="H2251" s="6" t="s">
        <v>18</v>
      </c>
      <c r="I2251" s="8">
        <v>0.35</v>
      </c>
      <c r="J2251" s="9">
        <v>7000</v>
      </c>
      <c r="K2251" s="10">
        <f t="shared" si="16"/>
        <v>2450</v>
      </c>
      <c r="L2251" s="10">
        <f t="shared" si="17"/>
        <v>857.5</v>
      </c>
      <c r="M2251" s="11">
        <v>0.35</v>
      </c>
      <c r="O2251" s="16"/>
      <c r="P2251" s="14"/>
      <c r="Q2251" s="12"/>
      <c r="R2251" s="13"/>
    </row>
    <row r="2252" spans="1:18" ht="15.75" customHeight="1" x14ac:dyDescent="0.35">
      <c r="A2252" s="1"/>
      <c r="B2252" s="6" t="s">
        <v>14</v>
      </c>
      <c r="C2252" s="6">
        <v>1185732</v>
      </c>
      <c r="D2252" s="7">
        <v>44260</v>
      </c>
      <c r="E2252" s="6" t="s">
        <v>46</v>
      </c>
      <c r="F2252" s="6" t="s">
        <v>86</v>
      </c>
      <c r="G2252" s="6" t="s">
        <v>87</v>
      </c>
      <c r="H2252" s="6" t="s">
        <v>19</v>
      </c>
      <c r="I2252" s="8">
        <v>0.25</v>
      </c>
      <c r="J2252" s="9">
        <v>7250</v>
      </c>
      <c r="K2252" s="10">
        <f t="shared" si="16"/>
        <v>1812.5</v>
      </c>
      <c r="L2252" s="10">
        <f t="shared" si="17"/>
        <v>453.125</v>
      </c>
      <c r="M2252" s="11">
        <v>0.25</v>
      </c>
      <c r="O2252" s="16"/>
      <c r="P2252" s="14"/>
      <c r="Q2252" s="12"/>
      <c r="R2252" s="13"/>
    </row>
    <row r="2253" spans="1:18" ht="15.75" customHeight="1" x14ac:dyDescent="0.35">
      <c r="A2253" s="1"/>
      <c r="B2253" s="6" t="s">
        <v>14</v>
      </c>
      <c r="C2253" s="6">
        <v>1185732</v>
      </c>
      <c r="D2253" s="7">
        <v>44260</v>
      </c>
      <c r="E2253" s="6" t="s">
        <v>46</v>
      </c>
      <c r="F2253" s="6" t="s">
        <v>86</v>
      </c>
      <c r="G2253" s="6" t="s">
        <v>87</v>
      </c>
      <c r="H2253" s="6" t="s">
        <v>20</v>
      </c>
      <c r="I2253" s="8">
        <v>0.29999999999999993</v>
      </c>
      <c r="J2253" s="9">
        <v>5750</v>
      </c>
      <c r="K2253" s="10">
        <f t="shared" si="16"/>
        <v>1724.9999999999995</v>
      </c>
      <c r="L2253" s="10">
        <f t="shared" si="17"/>
        <v>517.49999999999989</v>
      </c>
      <c r="M2253" s="11">
        <v>0.3</v>
      </c>
      <c r="O2253" s="16"/>
      <c r="P2253" s="14"/>
      <c r="Q2253" s="12"/>
      <c r="R2253" s="13"/>
    </row>
    <row r="2254" spans="1:18" ht="15.75" customHeight="1" x14ac:dyDescent="0.35">
      <c r="A2254" s="1"/>
      <c r="B2254" s="6" t="s">
        <v>14</v>
      </c>
      <c r="C2254" s="6">
        <v>1185732</v>
      </c>
      <c r="D2254" s="7">
        <v>44260</v>
      </c>
      <c r="E2254" s="6" t="s">
        <v>46</v>
      </c>
      <c r="F2254" s="6" t="s">
        <v>86</v>
      </c>
      <c r="G2254" s="6" t="s">
        <v>87</v>
      </c>
      <c r="H2254" s="6" t="s">
        <v>21</v>
      </c>
      <c r="I2254" s="8">
        <v>0.45000000000000007</v>
      </c>
      <c r="J2254" s="9">
        <v>6250</v>
      </c>
      <c r="K2254" s="10">
        <f t="shared" si="16"/>
        <v>2812.5000000000005</v>
      </c>
      <c r="L2254" s="10">
        <f t="shared" si="17"/>
        <v>984.37500000000011</v>
      </c>
      <c r="M2254" s="11">
        <v>0.35</v>
      </c>
      <c r="O2254" s="16"/>
      <c r="P2254" s="14"/>
      <c r="Q2254" s="12"/>
      <c r="R2254" s="13"/>
    </row>
    <row r="2255" spans="1:18" ht="15.75" customHeight="1" x14ac:dyDescent="0.35">
      <c r="A2255" s="1"/>
      <c r="B2255" s="6" t="s">
        <v>14</v>
      </c>
      <c r="C2255" s="6">
        <v>1185732</v>
      </c>
      <c r="D2255" s="7">
        <v>44260</v>
      </c>
      <c r="E2255" s="6" t="s">
        <v>46</v>
      </c>
      <c r="F2255" s="6" t="s">
        <v>86</v>
      </c>
      <c r="G2255" s="6" t="s">
        <v>87</v>
      </c>
      <c r="H2255" s="6" t="s">
        <v>22</v>
      </c>
      <c r="I2255" s="8">
        <v>0.35</v>
      </c>
      <c r="J2255" s="9">
        <v>7250</v>
      </c>
      <c r="K2255" s="10">
        <f t="shared" si="16"/>
        <v>2537.5</v>
      </c>
      <c r="L2255" s="10">
        <f t="shared" si="17"/>
        <v>1268.75</v>
      </c>
      <c r="M2255" s="11">
        <v>0.5</v>
      </c>
      <c r="O2255" s="16"/>
      <c r="P2255" s="14"/>
      <c r="Q2255" s="12"/>
      <c r="R2255" s="13"/>
    </row>
    <row r="2256" spans="1:18" ht="15.75" customHeight="1" x14ac:dyDescent="0.35">
      <c r="A2256" s="1"/>
      <c r="B2256" s="6" t="s">
        <v>14</v>
      </c>
      <c r="C2256" s="6">
        <v>1185732</v>
      </c>
      <c r="D2256" s="7">
        <v>44292</v>
      </c>
      <c r="E2256" s="6" t="s">
        <v>46</v>
      </c>
      <c r="F2256" s="6" t="s">
        <v>86</v>
      </c>
      <c r="G2256" s="6" t="s">
        <v>87</v>
      </c>
      <c r="H2256" s="6" t="s">
        <v>17</v>
      </c>
      <c r="I2256" s="8">
        <v>0.35</v>
      </c>
      <c r="J2256" s="9">
        <v>9750</v>
      </c>
      <c r="K2256" s="10">
        <f t="shared" si="16"/>
        <v>3412.5</v>
      </c>
      <c r="L2256" s="10">
        <f t="shared" si="17"/>
        <v>1535.625</v>
      </c>
      <c r="M2256" s="11">
        <v>0.45</v>
      </c>
      <c r="O2256" s="16"/>
      <c r="P2256" s="14"/>
      <c r="Q2256" s="12"/>
      <c r="R2256" s="13"/>
    </row>
    <row r="2257" spans="1:18" ht="15.75" customHeight="1" x14ac:dyDescent="0.35">
      <c r="A2257" s="1"/>
      <c r="B2257" s="6" t="s">
        <v>14</v>
      </c>
      <c r="C2257" s="6">
        <v>1185732</v>
      </c>
      <c r="D2257" s="7">
        <v>44292</v>
      </c>
      <c r="E2257" s="6" t="s">
        <v>46</v>
      </c>
      <c r="F2257" s="6" t="s">
        <v>86</v>
      </c>
      <c r="G2257" s="6" t="s">
        <v>87</v>
      </c>
      <c r="H2257" s="6" t="s">
        <v>18</v>
      </c>
      <c r="I2257" s="8">
        <v>0.35</v>
      </c>
      <c r="J2257" s="9">
        <v>6750</v>
      </c>
      <c r="K2257" s="10">
        <f t="shared" si="16"/>
        <v>2362.5</v>
      </c>
      <c r="L2257" s="10">
        <f t="shared" si="17"/>
        <v>826.875</v>
      </c>
      <c r="M2257" s="11">
        <v>0.35</v>
      </c>
      <c r="O2257" s="16"/>
      <c r="P2257" s="14"/>
      <c r="Q2257" s="12"/>
      <c r="R2257" s="13"/>
    </row>
    <row r="2258" spans="1:18" ht="15.75" customHeight="1" x14ac:dyDescent="0.35">
      <c r="A2258" s="1"/>
      <c r="B2258" s="6" t="s">
        <v>14</v>
      </c>
      <c r="C2258" s="6">
        <v>1185732</v>
      </c>
      <c r="D2258" s="7">
        <v>44292</v>
      </c>
      <c r="E2258" s="6" t="s">
        <v>46</v>
      </c>
      <c r="F2258" s="6" t="s">
        <v>86</v>
      </c>
      <c r="G2258" s="6" t="s">
        <v>87</v>
      </c>
      <c r="H2258" s="6" t="s">
        <v>19</v>
      </c>
      <c r="I2258" s="8">
        <v>0.25</v>
      </c>
      <c r="J2258" s="9">
        <v>6750</v>
      </c>
      <c r="K2258" s="10">
        <f t="shared" si="16"/>
        <v>1687.5</v>
      </c>
      <c r="L2258" s="10">
        <f t="shared" si="17"/>
        <v>421.875</v>
      </c>
      <c r="M2258" s="11">
        <v>0.25</v>
      </c>
      <c r="O2258" s="16"/>
      <c r="P2258" s="14"/>
      <c r="Q2258" s="12"/>
      <c r="R2258" s="13"/>
    </row>
    <row r="2259" spans="1:18" ht="15.75" customHeight="1" x14ac:dyDescent="0.35">
      <c r="A2259" s="1"/>
      <c r="B2259" s="6" t="s">
        <v>14</v>
      </c>
      <c r="C2259" s="6">
        <v>1185732</v>
      </c>
      <c r="D2259" s="7">
        <v>44292</v>
      </c>
      <c r="E2259" s="6" t="s">
        <v>46</v>
      </c>
      <c r="F2259" s="6" t="s">
        <v>86</v>
      </c>
      <c r="G2259" s="6" t="s">
        <v>87</v>
      </c>
      <c r="H2259" s="6" t="s">
        <v>20</v>
      </c>
      <c r="I2259" s="8">
        <v>0.29999999999999993</v>
      </c>
      <c r="J2259" s="9">
        <v>6000</v>
      </c>
      <c r="K2259" s="10">
        <f t="shared" si="16"/>
        <v>1799.9999999999995</v>
      </c>
      <c r="L2259" s="10">
        <f t="shared" si="17"/>
        <v>539.99999999999989</v>
      </c>
      <c r="M2259" s="11">
        <v>0.3</v>
      </c>
      <c r="O2259" s="16"/>
      <c r="P2259" s="14"/>
      <c r="Q2259" s="12"/>
      <c r="R2259" s="13"/>
    </row>
    <row r="2260" spans="1:18" ht="15.75" customHeight="1" x14ac:dyDescent="0.35">
      <c r="A2260" s="1"/>
      <c r="B2260" s="6" t="s">
        <v>14</v>
      </c>
      <c r="C2260" s="6">
        <v>1185732</v>
      </c>
      <c r="D2260" s="7">
        <v>44292</v>
      </c>
      <c r="E2260" s="6" t="s">
        <v>46</v>
      </c>
      <c r="F2260" s="6" t="s">
        <v>86</v>
      </c>
      <c r="G2260" s="6" t="s">
        <v>87</v>
      </c>
      <c r="H2260" s="6" t="s">
        <v>21</v>
      </c>
      <c r="I2260" s="8">
        <v>0.5</v>
      </c>
      <c r="J2260" s="9">
        <v>6250</v>
      </c>
      <c r="K2260" s="10">
        <f t="shared" si="16"/>
        <v>3125</v>
      </c>
      <c r="L2260" s="10">
        <f t="shared" si="17"/>
        <v>1093.75</v>
      </c>
      <c r="M2260" s="11">
        <v>0.35</v>
      </c>
      <c r="O2260" s="16"/>
      <c r="P2260" s="14"/>
      <c r="Q2260" s="12"/>
      <c r="R2260" s="13"/>
    </row>
    <row r="2261" spans="1:18" ht="15.75" customHeight="1" x14ac:dyDescent="0.35">
      <c r="A2261" s="1"/>
      <c r="B2261" s="6" t="s">
        <v>14</v>
      </c>
      <c r="C2261" s="6">
        <v>1185732</v>
      </c>
      <c r="D2261" s="7">
        <v>44292</v>
      </c>
      <c r="E2261" s="6" t="s">
        <v>46</v>
      </c>
      <c r="F2261" s="6" t="s">
        <v>86</v>
      </c>
      <c r="G2261" s="6" t="s">
        <v>87</v>
      </c>
      <c r="H2261" s="6" t="s">
        <v>22</v>
      </c>
      <c r="I2261" s="8">
        <v>0.4</v>
      </c>
      <c r="J2261" s="9">
        <v>7750</v>
      </c>
      <c r="K2261" s="10">
        <f t="shared" si="16"/>
        <v>3100</v>
      </c>
      <c r="L2261" s="10">
        <f t="shared" si="17"/>
        <v>1550</v>
      </c>
      <c r="M2261" s="11">
        <v>0.5</v>
      </c>
      <c r="O2261" s="16"/>
      <c r="P2261" s="14"/>
      <c r="Q2261" s="12"/>
      <c r="R2261" s="13"/>
    </row>
    <row r="2262" spans="1:18" ht="15.75" customHeight="1" x14ac:dyDescent="0.35">
      <c r="A2262" s="1"/>
      <c r="B2262" s="6" t="s">
        <v>14</v>
      </c>
      <c r="C2262" s="6">
        <v>1185732</v>
      </c>
      <c r="D2262" s="7">
        <v>44321</v>
      </c>
      <c r="E2262" s="6" t="s">
        <v>46</v>
      </c>
      <c r="F2262" s="6" t="s">
        <v>86</v>
      </c>
      <c r="G2262" s="6" t="s">
        <v>87</v>
      </c>
      <c r="H2262" s="6" t="s">
        <v>17</v>
      </c>
      <c r="I2262" s="8">
        <v>0.5</v>
      </c>
      <c r="J2262" s="9">
        <v>10450</v>
      </c>
      <c r="K2262" s="10">
        <f t="shared" si="16"/>
        <v>5225</v>
      </c>
      <c r="L2262" s="10">
        <f t="shared" si="17"/>
        <v>2351.25</v>
      </c>
      <c r="M2262" s="11">
        <v>0.45</v>
      </c>
      <c r="O2262" s="16"/>
      <c r="P2262" s="14"/>
      <c r="Q2262" s="12"/>
      <c r="R2262" s="13"/>
    </row>
    <row r="2263" spans="1:18" ht="15.75" customHeight="1" x14ac:dyDescent="0.35">
      <c r="A2263" s="1"/>
      <c r="B2263" s="6" t="s">
        <v>14</v>
      </c>
      <c r="C2263" s="6">
        <v>1185732</v>
      </c>
      <c r="D2263" s="7">
        <v>44321</v>
      </c>
      <c r="E2263" s="6" t="s">
        <v>46</v>
      </c>
      <c r="F2263" s="6" t="s">
        <v>86</v>
      </c>
      <c r="G2263" s="6" t="s">
        <v>87</v>
      </c>
      <c r="H2263" s="6" t="s">
        <v>18</v>
      </c>
      <c r="I2263" s="8">
        <v>0.5</v>
      </c>
      <c r="J2263" s="9">
        <v>7500</v>
      </c>
      <c r="K2263" s="10">
        <f t="shared" si="16"/>
        <v>3750</v>
      </c>
      <c r="L2263" s="10">
        <f t="shared" si="17"/>
        <v>1312.5</v>
      </c>
      <c r="M2263" s="11">
        <v>0.35</v>
      </c>
      <c r="O2263" s="16"/>
      <c r="P2263" s="14"/>
      <c r="Q2263" s="12"/>
      <c r="R2263" s="13"/>
    </row>
    <row r="2264" spans="1:18" ht="15.75" customHeight="1" x14ac:dyDescent="0.35">
      <c r="A2264" s="1"/>
      <c r="B2264" s="6" t="s">
        <v>14</v>
      </c>
      <c r="C2264" s="6">
        <v>1185732</v>
      </c>
      <c r="D2264" s="7">
        <v>44321</v>
      </c>
      <c r="E2264" s="6" t="s">
        <v>46</v>
      </c>
      <c r="F2264" s="6" t="s">
        <v>86</v>
      </c>
      <c r="G2264" s="6" t="s">
        <v>87</v>
      </c>
      <c r="H2264" s="6" t="s">
        <v>19</v>
      </c>
      <c r="I2264" s="8">
        <v>0.45</v>
      </c>
      <c r="J2264" s="9">
        <v>7250</v>
      </c>
      <c r="K2264" s="10">
        <f t="shared" si="16"/>
        <v>3262.5</v>
      </c>
      <c r="L2264" s="10">
        <f t="shared" si="17"/>
        <v>815.625</v>
      </c>
      <c r="M2264" s="11">
        <v>0.25</v>
      </c>
      <c r="O2264" s="16"/>
      <c r="P2264" s="14"/>
      <c r="Q2264" s="12"/>
      <c r="R2264" s="13"/>
    </row>
    <row r="2265" spans="1:18" ht="15.75" customHeight="1" x14ac:dyDescent="0.35">
      <c r="A2265" s="1"/>
      <c r="B2265" s="6" t="s">
        <v>14</v>
      </c>
      <c r="C2265" s="6">
        <v>1185732</v>
      </c>
      <c r="D2265" s="7">
        <v>44321</v>
      </c>
      <c r="E2265" s="6" t="s">
        <v>46</v>
      </c>
      <c r="F2265" s="6" t="s">
        <v>86</v>
      </c>
      <c r="G2265" s="6" t="s">
        <v>87</v>
      </c>
      <c r="H2265" s="6" t="s">
        <v>20</v>
      </c>
      <c r="I2265" s="8">
        <v>0.45</v>
      </c>
      <c r="J2265" s="9">
        <v>6750</v>
      </c>
      <c r="K2265" s="10">
        <f t="shared" si="16"/>
        <v>3037.5</v>
      </c>
      <c r="L2265" s="10">
        <f t="shared" si="17"/>
        <v>911.25</v>
      </c>
      <c r="M2265" s="11">
        <v>0.3</v>
      </c>
      <c r="O2265" s="16"/>
      <c r="P2265" s="14"/>
      <c r="Q2265" s="12"/>
      <c r="R2265" s="13"/>
    </row>
    <row r="2266" spans="1:18" ht="15.75" customHeight="1" x14ac:dyDescent="0.35">
      <c r="A2266" s="1"/>
      <c r="B2266" s="6" t="s">
        <v>14</v>
      </c>
      <c r="C2266" s="6">
        <v>1185732</v>
      </c>
      <c r="D2266" s="7">
        <v>44321</v>
      </c>
      <c r="E2266" s="6" t="s">
        <v>46</v>
      </c>
      <c r="F2266" s="6" t="s">
        <v>86</v>
      </c>
      <c r="G2266" s="6" t="s">
        <v>87</v>
      </c>
      <c r="H2266" s="6" t="s">
        <v>21</v>
      </c>
      <c r="I2266" s="8">
        <v>0.54999999999999993</v>
      </c>
      <c r="J2266" s="9">
        <v>7000</v>
      </c>
      <c r="K2266" s="10">
        <f t="shared" si="16"/>
        <v>3849.9999999999995</v>
      </c>
      <c r="L2266" s="10">
        <f t="shared" si="17"/>
        <v>1347.4999999999998</v>
      </c>
      <c r="M2266" s="11">
        <v>0.35</v>
      </c>
      <c r="O2266" s="16"/>
      <c r="P2266" s="14"/>
      <c r="Q2266" s="12"/>
      <c r="R2266" s="13"/>
    </row>
    <row r="2267" spans="1:18" ht="15.75" customHeight="1" x14ac:dyDescent="0.35">
      <c r="A2267" s="1"/>
      <c r="B2267" s="6" t="s">
        <v>14</v>
      </c>
      <c r="C2267" s="6">
        <v>1185732</v>
      </c>
      <c r="D2267" s="7">
        <v>44321</v>
      </c>
      <c r="E2267" s="6" t="s">
        <v>46</v>
      </c>
      <c r="F2267" s="6" t="s">
        <v>86</v>
      </c>
      <c r="G2267" s="6" t="s">
        <v>87</v>
      </c>
      <c r="H2267" s="6" t="s">
        <v>22</v>
      </c>
      <c r="I2267" s="8">
        <v>0.6</v>
      </c>
      <c r="J2267" s="9">
        <v>8000</v>
      </c>
      <c r="K2267" s="10">
        <f t="shared" si="16"/>
        <v>4800</v>
      </c>
      <c r="L2267" s="10">
        <f t="shared" si="17"/>
        <v>2400</v>
      </c>
      <c r="M2267" s="11">
        <v>0.5</v>
      </c>
      <c r="O2267" s="16"/>
      <c r="P2267" s="14"/>
      <c r="Q2267" s="12"/>
      <c r="R2267" s="13"/>
    </row>
    <row r="2268" spans="1:18" ht="15.75" customHeight="1" x14ac:dyDescent="0.35">
      <c r="A2268" s="1"/>
      <c r="B2268" s="6" t="s">
        <v>14</v>
      </c>
      <c r="C2268" s="6">
        <v>1185732</v>
      </c>
      <c r="D2268" s="7">
        <v>44354</v>
      </c>
      <c r="E2268" s="6" t="s">
        <v>46</v>
      </c>
      <c r="F2268" s="6" t="s">
        <v>86</v>
      </c>
      <c r="G2268" s="6" t="s">
        <v>87</v>
      </c>
      <c r="H2268" s="6" t="s">
        <v>17</v>
      </c>
      <c r="I2268" s="8">
        <v>0.54999999999999993</v>
      </c>
      <c r="J2268" s="9">
        <v>10500</v>
      </c>
      <c r="K2268" s="10">
        <f t="shared" si="16"/>
        <v>5774.9999999999991</v>
      </c>
      <c r="L2268" s="10">
        <f t="shared" si="17"/>
        <v>2598.7499999999995</v>
      </c>
      <c r="M2268" s="11">
        <v>0.45</v>
      </c>
      <c r="O2268" s="16"/>
      <c r="P2268" s="14"/>
      <c r="Q2268" s="12"/>
      <c r="R2268" s="13"/>
    </row>
    <row r="2269" spans="1:18" ht="15.75" customHeight="1" x14ac:dyDescent="0.35">
      <c r="A2269" s="1"/>
      <c r="B2269" s="6" t="s">
        <v>14</v>
      </c>
      <c r="C2269" s="6">
        <v>1185732</v>
      </c>
      <c r="D2269" s="7">
        <v>44354</v>
      </c>
      <c r="E2269" s="6" t="s">
        <v>46</v>
      </c>
      <c r="F2269" s="6" t="s">
        <v>86</v>
      </c>
      <c r="G2269" s="6" t="s">
        <v>87</v>
      </c>
      <c r="H2269" s="6" t="s">
        <v>18</v>
      </c>
      <c r="I2269" s="8">
        <v>0.5</v>
      </c>
      <c r="J2269" s="9">
        <v>8000</v>
      </c>
      <c r="K2269" s="10">
        <f t="shared" si="16"/>
        <v>4000</v>
      </c>
      <c r="L2269" s="10">
        <f t="shared" si="17"/>
        <v>1400</v>
      </c>
      <c r="M2269" s="11">
        <v>0.35</v>
      </c>
      <c r="O2269" s="16"/>
      <c r="P2269" s="14"/>
      <c r="Q2269" s="12"/>
      <c r="R2269" s="13"/>
    </row>
    <row r="2270" spans="1:18" ht="15.75" customHeight="1" x14ac:dyDescent="0.35">
      <c r="A2270" s="1"/>
      <c r="B2270" s="6" t="s">
        <v>14</v>
      </c>
      <c r="C2270" s="6">
        <v>1185732</v>
      </c>
      <c r="D2270" s="7">
        <v>44354</v>
      </c>
      <c r="E2270" s="6" t="s">
        <v>46</v>
      </c>
      <c r="F2270" s="6" t="s">
        <v>86</v>
      </c>
      <c r="G2270" s="6" t="s">
        <v>87</v>
      </c>
      <c r="H2270" s="6" t="s">
        <v>19</v>
      </c>
      <c r="I2270" s="8">
        <v>0.5</v>
      </c>
      <c r="J2270" s="9">
        <v>7750</v>
      </c>
      <c r="K2270" s="10">
        <f t="shared" si="16"/>
        <v>3875</v>
      </c>
      <c r="L2270" s="10">
        <f t="shared" si="17"/>
        <v>968.75</v>
      </c>
      <c r="M2270" s="11">
        <v>0.25</v>
      </c>
      <c r="O2270" s="16"/>
      <c r="P2270" s="14"/>
      <c r="Q2270" s="12"/>
      <c r="R2270" s="13"/>
    </row>
    <row r="2271" spans="1:18" ht="15.75" customHeight="1" x14ac:dyDescent="0.35">
      <c r="A2271" s="1"/>
      <c r="B2271" s="6" t="s">
        <v>14</v>
      </c>
      <c r="C2271" s="6">
        <v>1185732</v>
      </c>
      <c r="D2271" s="7">
        <v>44354</v>
      </c>
      <c r="E2271" s="6" t="s">
        <v>46</v>
      </c>
      <c r="F2271" s="6" t="s">
        <v>86</v>
      </c>
      <c r="G2271" s="6" t="s">
        <v>87</v>
      </c>
      <c r="H2271" s="6" t="s">
        <v>20</v>
      </c>
      <c r="I2271" s="8">
        <v>0.5</v>
      </c>
      <c r="J2271" s="9">
        <v>7500</v>
      </c>
      <c r="K2271" s="10">
        <f t="shared" si="16"/>
        <v>3750</v>
      </c>
      <c r="L2271" s="10">
        <f t="shared" si="17"/>
        <v>1125</v>
      </c>
      <c r="M2271" s="11">
        <v>0.3</v>
      </c>
      <c r="O2271" s="16"/>
      <c r="P2271" s="14"/>
      <c r="Q2271" s="12"/>
      <c r="R2271" s="13"/>
    </row>
    <row r="2272" spans="1:18" ht="15.75" customHeight="1" x14ac:dyDescent="0.35">
      <c r="A2272" s="1"/>
      <c r="B2272" s="6" t="s">
        <v>14</v>
      </c>
      <c r="C2272" s="6">
        <v>1185732</v>
      </c>
      <c r="D2272" s="7">
        <v>44354</v>
      </c>
      <c r="E2272" s="6" t="s">
        <v>46</v>
      </c>
      <c r="F2272" s="6" t="s">
        <v>86</v>
      </c>
      <c r="G2272" s="6" t="s">
        <v>87</v>
      </c>
      <c r="H2272" s="6" t="s">
        <v>21</v>
      </c>
      <c r="I2272" s="8">
        <v>0.65</v>
      </c>
      <c r="J2272" s="9">
        <v>7500</v>
      </c>
      <c r="K2272" s="10">
        <f t="shared" si="16"/>
        <v>4875</v>
      </c>
      <c r="L2272" s="10">
        <f t="shared" si="17"/>
        <v>1706.25</v>
      </c>
      <c r="M2272" s="11">
        <v>0.35</v>
      </c>
      <c r="O2272" s="16"/>
      <c r="P2272" s="14"/>
      <c r="Q2272" s="12"/>
      <c r="R2272" s="13"/>
    </row>
    <row r="2273" spans="1:18" ht="15.75" customHeight="1" x14ac:dyDescent="0.35">
      <c r="A2273" s="1"/>
      <c r="B2273" s="6" t="s">
        <v>14</v>
      </c>
      <c r="C2273" s="6">
        <v>1185732</v>
      </c>
      <c r="D2273" s="7">
        <v>44354</v>
      </c>
      <c r="E2273" s="6" t="s">
        <v>46</v>
      </c>
      <c r="F2273" s="6" t="s">
        <v>86</v>
      </c>
      <c r="G2273" s="6" t="s">
        <v>87</v>
      </c>
      <c r="H2273" s="6" t="s">
        <v>22</v>
      </c>
      <c r="I2273" s="8">
        <v>0.70000000000000007</v>
      </c>
      <c r="J2273" s="9">
        <v>9250</v>
      </c>
      <c r="K2273" s="10">
        <f t="shared" si="16"/>
        <v>6475.0000000000009</v>
      </c>
      <c r="L2273" s="10">
        <f t="shared" si="17"/>
        <v>3237.5000000000005</v>
      </c>
      <c r="M2273" s="11">
        <v>0.5</v>
      </c>
      <c r="O2273" s="16"/>
      <c r="P2273" s="14"/>
      <c r="Q2273" s="12"/>
      <c r="R2273" s="13"/>
    </row>
    <row r="2274" spans="1:18" ht="15.75" customHeight="1" x14ac:dyDescent="0.35">
      <c r="A2274" s="1"/>
      <c r="B2274" s="6" t="s">
        <v>14</v>
      </c>
      <c r="C2274" s="6">
        <v>1185732</v>
      </c>
      <c r="D2274" s="7">
        <v>44382</v>
      </c>
      <c r="E2274" s="6" t="s">
        <v>46</v>
      </c>
      <c r="F2274" s="6" t="s">
        <v>86</v>
      </c>
      <c r="G2274" s="6" t="s">
        <v>87</v>
      </c>
      <c r="H2274" s="6" t="s">
        <v>17</v>
      </c>
      <c r="I2274" s="8">
        <v>0.65</v>
      </c>
      <c r="J2274" s="9">
        <v>11500</v>
      </c>
      <c r="K2274" s="10">
        <f t="shared" si="16"/>
        <v>7475</v>
      </c>
      <c r="L2274" s="10">
        <f t="shared" si="17"/>
        <v>3363.75</v>
      </c>
      <c r="M2274" s="11">
        <v>0.45</v>
      </c>
      <c r="O2274" s="16"/>
      <c r="P2274" s="14"/>
      <c r="Q2274" s="12"/>
      <c r="R2274" s="13"/>
    </row>
    <row r="2275" spans="1:18" ht="15.75" customHeight="1" x14ac:dyDescent="0.35">
      <c r="A2275" s="1"/>
      <c r="B2275" s="6" t="s">
        <v>14</v>
      </c>
      <c r="C2275" s="6">
        <v>1185732</v>
      </c>
      <c r="D2275" s="7">
        <v>44382</v>
      </c>
      <c r="E2275" s="6" t="s">
        <v>46</v>
      </c>
      <c r="F2275" s="6" t="s">
        <v>86</v>
      </c>
      <c r="G2275" s="6" t="s">
        <v>87</v>
      </c>
      <c r="H2275" s="6" t="s">
        <v>18</v>
      </c>
      <c r="I2275" s="8">
        <v>0.60000000000000009</v>
      </c>
      <c r="J2275" s="9">
        <v>9000</v>
      </c>
      <c r="K2275" s="10">
        <f t="shared" si="16"/>
        <v>5400.0000000000009</v>
      </c>
      <c r="L2275" s="10">
        <f t="shared" si="17"/>
        <v>1890.0000000000002</v>
      </c>
      <c r="M2275" s="11">
        <v>0.35</v>
      </c>
      <c r="O2275" s="16"/>
      <c r="P2275" s="14"/>
      <c r="Q2275" s="12"/>
      <c r="R2275" s="13"/>
    </row>
    <row r="2276" spans="1:18" ht="15.75" customHeight="1" x14ac:dyDescent="0.35">
      <c r="A2276" s="1"/>
      <c r="B2276" s="6" t="s">
        <v>14</v>
      </c>
      <c r="C2276" s="6">
        <v>1185732</v>
      </c>
      <c r="D2276" s="7">
        <v>44382</v>
      </c>
      <c r="E2276" s="6" t="s">
        <v>46</v>
      </c>
      <c r="F2276" s="6" t="s">
        <v>86</v>
      </c>
      <c r="G2276" s="6" t="s">
        <v>87</v>
      </c>
      <c r="H2276" s="6" t="s">
        <v>19</v>
      </c>
      <c r="I2276" s="8">
        <v>0.55000000000000004</v>
      </c>
      <c r="J2276" s="9">
        <v>8250</v>
      </c>
      <c r="K2276" s="10">
        <f t="shared" si="16"/>
        <v>4537.5</v>
      </c>
      <c r="L2276" s="10">
        <f t="shared" si="17"/>
        <v>1134.375</v>
      </c>
      <c r="M2276" s="11">
        <v>0.25</v>
      </c>
      <c r="O2276" s="16"/>
      <c r="P2276" s="14"/>
      <c r="Q2276" s="12"/>
      <c r="R2276" s="13"/>
    </row>
    <row r="2277" spans="1:18" ht="15.75" customHeight="1" x14ac:dyDescent="0.35">
      <c r="A2277" s="1"/>
      <c r="B2277" s="6" t="s">
        <v>14</v>
      </c>
      <c r="C2277" s="6">
        <v>1185732</v>
      </c>
      <c r="D2277" s="7">
        <v>44382</v>
      </c>
      <c r="E2277" s="6" t="s">
        <v>46</v>
      </c>
      <c r="F2277" s="6" t="s">
        <v>86</v>
      </c>
      <c r="G2277" s="6" t="s">
        <v>87</v>
      </c>
      <c r="H2277" s="6" t="s">
        <v>20</v>
      </c>
      <c r="I2277" s="8">
        <v>0.55000000000000004</v>
      </c>
      <c r="J2277" s="9">
        <v>7750</v>
      </c>
      <c r="K2277" s="10">
        <f t="shared" si="16"/>
        <v>4262.5</v>
      </c>
      <c r="L2277" s="10">
        <f t="shared" si="17"/>
        <v>1278.75</v>
      </c>
      <c r="M2277" s="11">
        <v>0.3</v>
      </c>
      <c r="O2277" s="16"/>
      <c r="P2277" s="14"/>
      <c r="Q2277" s="12"/>
      <c r="R2277" s="13"/>
    </row>
    <row r="2278" spans="1:18" ht="15.75" customHeight="1" x14ac:dyDescent="0.35">
      <c r="A2278" s="1"/>
      <c r="B2278" s="6" t="s">
        <v>14</v>
      </c>
      <c r="C2278" s="6">
        <v>1185732</v>
      </c>
      <c r="D2278" s="7">
        <v>44382</v>
      </c>
      <c r="E2278" s="6" t="s">
        <v>46</v>
      </c>
      <c r="F2278" s="6" t="s">
        <v>86</v>
      </c>
      <c r="G2278" s="6" t="s">
        <v>87</v>
      </c>
      <c r="H2278" s="6" t="s">
        <v>21</v>
      </c>
      <c r="I2278" s="8">
        <v>0.65</v>
      </c>
      <c r="J2278" s="9">
        <v>8000</v>
      </c>
      <c r="K2278" s="10">
        <f t="shared" si="16"/>
        <v>5200</v>
      </c>
      <c r="L2278" s="10">
        <f t="shared" si="17"/>
        <v>1819.9999999999998</v>
      </c>
      <c r="M2278" s="11">
        <v>0.35</v>
      </c>
      <c r="O2278" s="16"/>
      <c r="P2278" s="14"/>
      <c r="Q2278" s="12"/>
      <c r="R2278" s="13"/>
    </row>
    <row r="2279" spans="1:18" ht="15.75" customHeight="1" x14ac:dyDescent="0.35">
      <c r="A2279" s="1"/>
      <c r="B2279" s="6" t="s">
        <v>14</v>
      </c>
      <c r="C2279" s="6">
        <v>1185732</v>
      </c>
      <c r="D2279" s="7">
        <v>44382</v>
      </c>
      <c r="E2279" s="6" t="s">
        <v>46</v>
      </c>
      <c r="F2279" s="6" t="s">
        <v>86</v>
      </c>
      <c r="G2279" s="6" t="s">
        <v>87</v>
      </c>
      <c r="H2279" s="6" t="s">
        <v>22</v>
      </c>
      <c r="I2279" s="8">
        <v>0.70000000000000007</v>
      </c>
      <c r="J2279" s="9">
        <v>9750</v>
      </c>
      <c r="K2279" s="10">
        <f t="shared" si="16"/>
        <v>6825.0000000000009</v>
      </c>
      <c r="L2279" s="10">
        <f t="shared" si="17"/>
        <v>3412.5000000000005</v>
      </c>
      <c r="M2279" s="11">
        <v>0.5</v>
      </c>
      <c r="O2279" s="16"/>
      <c r="P2279" s="14"/>
      <c r="Q2279" s="12"/>
      <c r="R2279" s="13"/>
    </row>
    <row r="2280" spans="1:18" ht="15.75" customHeight="1" x14ac:dyDescent="0.35">
      <c r="A2280" s="1"/>
      <c r="B2280" s="6" t="s">
        <v>14</v>
      </c>
      <c r="C2280" s="6">
        <v>1185732</v>
      </c>
      <c r="D2280" s="7">
        <v>44414</v>
      </c>
      <c r="E2280" s="6" t="s">
        <v>46</v>
      </c>
      <c r="F2280" s="6" t="s">
        <v>86</v>
      </c>
      <c r="G2280" s="6" t="s">
        <v>87</v>
      </c>
      <c r="H2280" s="6" t="s">
        <v>17</v>
      </c>
      <c r="I2280" s="8">
        <v>0.65</v>
      </c>
      <c r="J2280" s="9">
        <v>11250</v>
      </c>
      <c r="K2280" s="10">
        <f t="shared" si="16"/>
        <v>7312.5</v>
      </c>
      <c r="L2280" s="10">
        <f t="shared" si="17"/>
        <v>3290.625</v>
      </c>
      <c r="M2280" s="11">
        <v>0.45</v>
      </c>
      <c r="O2280" s="16"/>
      <c r="P2280" s="14"/>
      <c r="Q2280" s="12"/>
      <c r="R2280" s="13"/>
    </row>
    <row r="2281" spans="1:18" ht="15.75" customHeight="1" x14ac:dyDescent="0.35">
      <c r="A2281" s="1"/>
      <c r="B2281" s="6" t="s">
        <v>14</v>
      </c>
      <c r="C2281" s="6">
        <v>1185732</v>
      </c>
      <c r="D2281" s="7">
        <v>44414</v>
      </c>
      <c r="E2281" s="6" t="s">
        <v>46</v>
      </c>
      <c r="F2281" s="6" t="s">
        <v>86</v>
      </c>
      <c r="G2281" s="6" t="s">
        <v>87</v>
      </c>
      <c r="H2281" s="6" t="s">
        <v>18</v>
      </c>
      <c r="I2281" s="8">
        <v>0.60000000000000009</v>
      </c>
      <c r="J2281" s="9">
        <v>9000</v>
      </c>
      <c r="K2281" s="10">
        <f t="shared" si="16"/>
        <v>5400.0000000000009</v>
      </c>
      <c r="L2281" s="10">
        <f t="shared" si="17"/>
        <v>1890.0000000000002</v>
      </c>
      <c r="M2281" s="11">
        <v>0.35</v>
      </c>
      <c r="O2281" s="16"/>
      <c r="P2281" s="14"/>
      <c r="Q2281" s="12"/>
      <c r="R2281" s="13"/>
    </row>
    <row r="2282" spans="1:18" ht="15.75" customHeight="1" x14ac:dyDescent="0.35">
      <c r="A2282" s="1"/>
      <c r="B2282" s="6" t="s">
        <v>14</v>
      </c>
      <c r="C2282" s="6">
        <v>1185732</v>
      </c>
      <c r="D2282" s="7">
        <v>44414</v>
      </c>
      <c r="E2282" s="6" t="s">
        <v>46</v>
      </c>
      <c r="F2282" s="6" t="s">
        <v>86</v>
      </c>
      <c r="G2282" s="6" t="s">
        <v>87</v>
      </c>
      <c r="H2282" s="6" t="s">
        <v>19</v>
      </c>
      <c r="I2282" s="8">
        <v>0.55000000000000004</v>
      </c>
      <c r="J2282" s="9">
        <v>8250</v>
      </c>
      <c r="K2282" s="10">
        <f t="shared" si="16"/>
        <v>4537.5</v>
      </c>
      <c r="L2282" s="10">
        <f t="shared" si="17"/>
        <v>1134.375</v>
      </c>
      <c r="M2282" s="11">
        <v>0.25</v>
      </c>
      <c r="O2282" s="16"/>
      <c r="P2282" s="14"/>
      <c r="Q2282" s="12"/>
      <c r="R2282" s="13"/>
    </row>
    <row r="2283" spans="1:18" ht="15.75" customHeight="1" x14ac:dyDescent="0.35">
      <c r="A2283" s="1"/>
      <c r="B2283" s="6" t="s">
        <v>14</v>
      </c>
      <c r="C2283" s="6">
        <v>1185732</v>
      </c>
      <c r="D2283" s="7">
        <v>44414</v>
      </c>
      <c r="E2283" s="6" t="s">
        <v>46</v>
      </c>
      <c r="F2283" s="6" t="s">
        <v>86</v>
      </c>
      <c r="G2283" s="6" t="s">
        <v>87</v>
      </c>
      <c r="H2283" s="6" t="s">
        <v>20</v>
      </c>
      <c r="I2283" s="8">
        <v>0.45</v>
      </c>
      <c r="J2283" s="9">
        <v>7750</v>
      </c>
      <c r="K2283" s="10">
        <f t="shared" si="16"/>
        <v>3487.5</v>
      </c>
      <c r="L2283" s="10">
        <f t="shared" si="17"/>
        <v>1046.25</v>
      </c>
      <c r="M2283" s="11">
        <v>0.3</v>
      </c>
      <c r="O2283" s="16"/>
      <c r="P2283" s="14"/>
      <c r="Q2283" s="12"/>
      <c r="R2283" s="13"/>
    </row>
    <row r="2284" spans="1:18" ht="15.75" customHeight="1" x14ac:dyDescent="0.35">
      <c r="A2284" s="1"/>
      <c r="B2284" s="6" t="s">
        <v>14</v>
      </c>
      <c r="C2284" s="6">
        <v>1185732</v>
      </c>
      <c r="D2284" s="7">
        <v>44414</v>
      </c>
      <c r="E2284" s="6" t="s">
        <v>46</v>
      </c>
      <c r="F2284" s="6" t="s">
        <v>86</v>
      </c>
      <c r="G2284" s="6" t="s">
        <v>87</v>
      </c>
      <c r="H2284" s="6" t="s">
        <v>21</v>
      </c>
      <c r="I2284" s="8">
        <v>0.55000000000000004</v>
      </c>
      <c r="J2284" s="9">
        <v>7500</v>
      </c>
      <c r="K2284" s="10">
        <f t="shared" si="16"/>
        <v>4125</v>
      </c>
      <c r="L2284" s="10">
        <f t="shared" si="17"/>
        <v>1443.75</v>
      </c>
      <c r="M2284" s="11">
        <v>0.35</v>
      </c>
      <c r="O2284" s="16"/>
      <c r="P2284" s="14"/>
      <c r="Q2284" s="12"/>
      <c r="R2284" s="13"/>
    </row>
    <row r="2285" spans="1:18" ht="15.75" customHeight="1" x14ac:dyDescent="0.35">
      <c r="A2285" s="1"/>
      <c r="B2285" s="6" t="s">
        <v>14</v>
      </c>
      <c r="C2285" s="6">
        <v>1185732</v>
      </c>
      <c r="D2285" s="7">
        <v>44414</v>
      </c>
      <c r="E2285" s="6" t="s">
        <v>46</v>
      </c>
      <c r="F2285" s="6" t="s">
        <v>86</v>
      </c>
      <c r="G2285" s="6" t="s">
        <v>87</v>
      </c>
      <c r="H2285" s="6" t="s">
        <v>22</v>
      </c>
      <c r="I2285" s="8">
        <v>0.60000000000000009</v>
      </c>
      <c r="J2285" s="9">
        <v>9250</v>
      </c>
      <c r="K2285" s="10">
        <f t="shared" si="16"/>
        <v>5550.0000000000009</v>
      </c>
      <c r="L2285" s="10">
        <f t="shared" si="17"/>
        <v>2775.0000000000005</v>
      </c>
      <c r="M2285" s="11">
        <v>0.5</v>
      </c>
      <c r="O2285" s="16"/>
      <c r="P2285" s="14"/>
      <c r="Q2285" s="12"/>
      <c r="R2285" s="13"/>
    </row>
    <row r="2286" spans="1:18" ht="15.75" customHeight="1" x14ac:dyDescent="0.35">
      <c r="A2286" s="1"/>
      <c r="B2286" s="6" t="s">
        <v>14</v>
      </c>
      <c r="C2286" s="6">
        <v>1185732</v>
      </c>
      <c r="D2286" s="7">
        <v>44444</v>
      </c>
      <c r="E2286" s="6" t="s">
        <v>46</v>
      </c>
      <c r="F2286" s="6" t="s">
        <v>86</v>
      </c>
      <c r="G2286" s="6" t="s">
        <v>87</v>
      </c>
      <c r="H2286" s="6" t="s">
        <v>17</v>
      </c>
      <c r="I2286" s="8">
        <v>0.55000000000000004</v>
      </c>
      <c r="J2286" s="9">
        <v>10250</v>
      </c>
      <c r="K2286" s="10">
        <f t="shared" si="16"/>
        <v>5637.5000000000009</v>
      </c>
      <c r="L2286" s="10">
        <f t="shared" si="17"/>
        <v>2536.8750000000005</v>
      </c>
      <c r="M2286" s="11">
        <v>0.45</v>
      </c>
      <c r="O2286" s="16"/>
      <c r="P2286" s="14"/>
      <c r="Q2286" s="12"/>
      <c r="R2286" s="13"/>
    </row>
    <row r="2287" spans="1:18" ht="15.75" customHeight="1" x14ac:dyDescent="0.35">
      <c r="A2287" s="1"/>
      <c r="B2287" s="6" t="s">
        <v>14</v>
      </c>
      <c r="C2287" s="6">
        <v>1185732</v>
      </c>
      <c r="D2287" s="7">
        <v>44444</v>
      </c>
      <c r="E2287" s="6" t="s">
        <v>46</v>
      </c>
      <c r="F2287" s="6" t="s">
        <v>86</v>
      </c>
      <c r="G2287" s="6" t="s">
        <v>87</v>
      </c>
      <c r="H2287" s="6" t="s">
        <v>18</v>
      </c>
      <c r="I2287" s="8">
        <v>0.50000000000000011</v>
      </c>
      <c r="J2287" s="9">
        <v>8250</v>
      </c>
      <c r="K2287" s="10">
        <f t="shared" si="16"/>
        <v>4125.0000000000009</v>
      </c>
      <c r="L2287" s="10">
        <f t="shared" si="17"/>
        <v>1443.7500000000002</v>
      </c>
      <c r="M2287" s="11">
        <v>0.35</v>
      </c>
      <c r="O2287" s="16"/>
      <c r="P2287" s="14"/>
      <c r="Q2287" s="12"/>
      <c r="R2287" s="13"/>
    </row>
    <row r="2288" spans="1:18" ht="15.75" customHeight="1" x14ac:dyDescent="0.35">
      <c r="A2288" s="1"/>
      <c r="B2288" s="6" t="s">
        <v>14</v>
      </c>
      <c r="C2288" s="6">
        <v>1185732</v>
      </c>
      <c r="D2288" s="7">
        <v>44444</v>
      </c>
      <c r="E2288" s="6" t="s">
        <v>46</v>
      </c>
      <c r="F2288" s="6" t="s">
        <v>86</v>
      </c>
      <c r="G2288" s="6" t="s">
        <v>87</v>
      </c>
      <c r="H2288" s="6" t="s">
        <v>19</v>
      </c>
      <c r="I2288" s="8">
        <v>0.4</v>
      </c>
      <c r="J2288" s="9">
        <v>7250</v>
      </c>
      <c r="K2288" s="10">
        <f t="shared" si="16"/>
        <v>2900</v>
      </c>
      <c r="L2288" s="10">
        <f t="shared" si="17"/>
        <v>725</v>
      </c>
      <c r="M2288" s="11">
        <v>0.25</v>
      </c>
      <c r="O2288" s="16"/>
      <c r="P2288" s="14"/>
      <c r="Q2288" s="12"/>
      <c r="R2288" s="13"/>
    </row>
    <row r="2289" spans="1:18" ht="15.75" customHeight="1" x14ac:dyDescent="0.35">
      <c r="A2289" s="1"/>
      <c r="B2289" s="6" t="s">
        <v>14</v>
      </c>
      <c r="C2289" s="6">
        <v>1185732</v>
      </c>
      <c r="D2289" s="7">
        <v>44444</v>
      </c>
      <c r="E2289" s="6" t="s">
        <v>46</v>
      </c>
      <c r="F2289" s="6" t="s">
        <v>86</v>
      </c>
      <c r="G2289" s="6" t="s">
        <v>87</v>
      </c>
      <c r="H2289" s="6" t="s">
        <v>20</v>
      </c>
      <c r="I2289" s="8">
        <v>0.4</v>
      </c>
      <c r="J2289" s="9">
        <v>7000</v>
      </c>
      <c r="K2289" s="10">
        <f t="shared" si="16"/>
        <v>2800</v>
      </c>
      <c r="L2289" s="10">
        <f t="shared" si="17"/>
        <v>840</v>
      </c>
      <c r="M2289" s="11">
        <v>0.3</v>
      </c>
      <c r="O2289" s="16"/>
      <c r="P2289" s="14"/>
      <c r="Q2289" s="12"/>
      <c r="R2289" s="13"/>
    </row>
    <row r="2290" spans="1:18" ht="15.75" customHeight="1" x14ac:dyDescent="0.35">
      <c r="A2290" s="1"/>
      <c r="B2290" s="6" t="s">
        <v>14</v>
      </c>
      <c r="C2290" s="6">
        <v>1185732</v>
      </c>
      <c r="D2290" s="7">
        <v>44444</v>
      </c>
      <c r="E2290" s="6" t="s">
        <v>46</v>
      </c>
      <c r="F2290" s="6" t="s">
        <v>86</v>
      </c>
      <c r="G2290" s="6" t="s">
        <v>87</v>
      </c>
      <c r="H2290" s="6" t="s">
        <v>21</v>
      </c>
      <c r="I2290" s="8">
        <v>0.5</v>
      </c>
      <c r="J2290" s="9">
        <v>7000</v>
      </c>
      <c r="K2290" s="10">
        <f t="shared" si="16"/>
        <v>3500</v>
      </c>
      <c r="L2290" s="10">
        <f t="shared" si="17"/>
        <v>1225</v>
      </c>
      <c r="M2290" s="11">
        <v>0.35</v>
      </c>
      <c r="O2290" s="16"/>
      <c r="P2290" s="14"/>
      <c r="Q2290" s="12"/>
      <c r="R2290" s="13"/>
    </row>
    <row r="2291" spans="1:18" ht="15.75" customHeight="1" x14ac:dyDescent="0.35">
      <c r="A2291" s="1"/>
      <c r="B2291" s="6" t="s">
        <v>14</v>
      </c>
      <c r="C2291" s="6">
        <v>1185732</v>
      </c>
      <c r="D2291" s="7">
        <v>44444</v>
      </c>
      <c r="E2291" s="6" t="s">
        <v>46</v>
      </c>
      <c r="F2291" s="6" t="s">
        <v>86</v>
      </c>
      <c r="G2291" s="6" t="s">
        <v>87</v>
      </c>
      <c r="H2291" s="6" t="s">
        <v>22</v>
      </c>
      <c r="I2291" s="8">
        <v>0.55000000000000004</v>
      </c>
      <c r="J2291" s="9">
        <v>8000</v>
      </c>
      <c r="K2291" s="10">
        <f t="shared" si="16"/>
        <v>4400</v>
      </c>
      <c r="L2291" s="10">
        <f t="shared" si="17"/>
        <v>2200</v>
      </c>
      <c r="M2291" s="11">
        <v>0.5</v>
      </c>
      <c r="O2291" s="16"/>
      <c r="P2291" s="14"/>
      <c r="Q2291" s="12"/>
      <c r="R2291" s="13"/>
    </row>
    <row r="2292" spans="1:18" ht="15.75" customHeight="1" x14ac:dyDescent="0.35">
      <c r="A2292" s="1"/>
      <c r="B2292" s="6" t="s">
        <v>14</v>
      </c>
      <c r="C2292" s="6">
        <v>1185732</v>
      </c>
      <c r="D2292" s="7">
        <v>44476</v>
      </c>
      <c r="E2292" s="6" t="s">
        <v>46</v>
      </c>
      <c r="F2292" s="6" t="s">
        <v>86</v>
      </c>
      <c r="G2292" s="6" t="s">
        <v>87</v>
      </c>
      <c r="H2292" s="6" t="s">
        <v>17</v>
      </c>
      <c r="I2292" s="8">
        <v>0.55000000000000004</v>
      </c>
      <c r="J2292" s="9">
        <v>9750</v>
      </c>
      <c r="K2292" s="10">
        <f t="shared" si="16"/>
        <v>5362.5</v>
      </c>
      <c r="L2292" s="10">
        <f t="shared" si="17"/>
        <v>2413.125</v>
      </c>
      <c r="M2292" s="11">
        <v>0.45</v>
      </c>
      <c r="O2292" s="16"/>
      <c r="P2292" s="14"/>
      <c r="Q2292" s="12"/>
      <c r="R2292" s="13"/>
    </row>
    <row r="2293" spans="1:18" ht="15.75" customHeight="1" x14ac:dyDescent="0.35">
      <c r="A2293" s="1"/>
      <c r="B2293" s="6" t="s">
        <v>14</v>
      </c>
      <c r="C2293" s="6">
        <v>1185732</v>
      </c>
      <c r="D2293" s="7">
        <v>44476</v>
      </c>
      <c r="E2293" s="6" t="s">
        <v>46</v>
      </c>
      <c r="F2293" s="6" t="s">
        <v>86</v>
      </c>
      <c r="G2293" s="6" t="s">
        <v>87</v>
      </c>
      <c r="H2293" s="6" t="s">
        <v>18</v>
      </c>
      <c r="I2293" s="8">
        <v>0.45000000000000012</v>
      </c>
      <c r="J2293" s="9">
        <v>8000</v>
      </c>
      <c r="K2293" s="10">
        <f t="shared" si="16"/>
        <v>3600.0000000000009</v>
      </c>
      <c r="L2293" s="10">
        <f t="shared" si="17"/>
        <v>1260.0000000000002</v>
      </c>
      <c r="M2293" s="11">
        <v>0.35</v>
      </c>
      <c r="O2293" s="16"/>
      <c r="P2293" s="14"/>
      <c r="Q2293" s="12"/>
      <c r="R2293" s="13"/>
    </row>
    <row r="2294" spans="1:18" ht="15.75" customHeight="1" x14ac:dyDescent="0.35">
      <c r="A2294" s="1"/>
      <c r="B2294" s="6" t="s">
        <v>14</v>
      </c>
      <c r="C2294" s="6">
        <v>1185732</v>
      </c>
      <c r="D2294" s="7">
        <v>44476</v>
      </c>
      <c r="E2294" s="6" t="s">
        <v>46</v>
      </c>
      <c r="F2294" s="6" t="s">
        <v>86</v>
      </c>
      <c r="G2294" s="6" t="s">
        <v>87</v>
      </c>
      <c r="H2294" s="6" t="s">
        <v>19</v>
      </c>
      <c r="I2294" s="8">
        <v>0.45000000000000012</v>
      </c>
      <c r="J2294" s="9">
        <v>6750</v>
      </c>
      <c r="K2294" s="10">
        <f t="shared" si="16"/>
        <v>3037.5000000000009</v>
      </c>
      <c r="L2294" s="10">
        <f t="shared" si="17"/>
        <v>759.37500000000023</v>
      </c>
      <c r="M2294" s="11">
        <v>0.25</v>
      </c>
      <c r="O2294" s="16"/>
      <c r="P2294" s="14"/>
      <c r="Q2294" s="12"/>
      <c r="R2294" s="13"/>
    </row>
    <row r="2295" spans="1:18" ht="15.75" customHeight="1" x14ac:dyDescent="0.35">
      <c r="A2295" s="1"/>
      <c r="B2295" s="6" t="s">
        <v>14</v>
      </c>
      <c r="C2295" s="6">
        <v>1185732</v>
      </c>
      <c r="D2295" s="7">
        <v>44476</v>
      </c>
      <c r="E2295" s="6" t="s">
        <v>46</v>
      </c>
      <c r="F2295" s="6" t="s">
        <v>86</v>
      </c>
      <c r="G2295" s="6" t="s">
        <v>87</v>
      </c>
      <c r="H2295" s="6" t="s">
        <v>20</v>
      </c>
      <c r="I2295" s="8">
        <v>0.45000000000000012</v>
      </c>
      <c r="J2295" s="9">
        <v>6500</v>
      </c>
      <c r="K2295" s="10">
        <f t="shared" si="16"/>
        <v>2925.0000000000009</v>
      </c>
      <c r="L2295" s="10">
        <f t="shared" si="17"/>
        <v>877.50000000000023</v>
      </c>
      <c r="M2295" s="11">
        <v>0.3</v>
      </c>
      <c r="O2295" s="16"/>
      <c r="P2295" s="14"/>
      <c r="Q2295" s="12"/>
      <c r="R2295" s="13"/>
    </row>
    <row r="2296" spans="1:18" ht="15.75" customHeight="1" x14ac:dyDescent="0.35">
      <c r="A2296" s="1"/>
      <c r="B2296" s="6" t="s">
        <v>14</v>
      </c>
      <c r="C2296" s="6">
        <v>1185732</v>
      </c>
      <c r="D2296" s="7">
        <v>44476</v>
      </c>
      <c r="E2296" s="6" t="s">
        <v>46</v>
      </c>
      <c r="F2296" s="6" t="s">
        <v>86</v>
      </c>
      <c r="G2296" s="6" t="s">
        <v>87</v>
      </c>
      <c r="H2296" s="6" t="s">
        <v>21</v>
      </c>
      <c r="I2296" s="8">
        <v>0.55000000000000004</v>
      </c>
      <c r="J2296" s="9">
        <v>6500</v>
      </c>
      <c r="K2296" s="10">
        <f t="shared" si="16"/>
        <v>3575.0000000000005</v>
      </c>
      <c r="L2296" s="10">
        <f t="shared" si="17"/>
        <v>1251.25</v>
      </c>
      <c r="M2296" s="11">
        <v>0.35</v>
      </c>
      <c r="O2296" s="16"/>
      <c r="P2296" s="14"/>
      <c r="Q2296" s="12"/>
      <c r="R2296" s="13"/>
    </row>
    <row r="2297" spans="1:18" ht="15.75" customHeight="1" x14ac:dyDescent="0.35">
      <c r="A2297" s="1"/>
      <c r="B2297" s="6" t="s">
        <v>14</v>
      </c>
      <c r="C2297" s="6">
        <v>1185732</v>
      </c>
      <c r="D2297" s="7">
        <v>44476</v>
      </c>
      <c r="E2297" s="6" t="s">
        <v>46</v>
      </c>
      <c r="F2297" s="6" t="s">
        <v>86</v>
      </c>
      <c r="G2297" s="6" t="s">
        <v>87</v>
      </c>
      <c r="H2297" s="6" t="s">
        <v>22</v>
      </c>
      <c r="I2297" s="8">
        <v>0.6</v>
      </c>
      <c r="J2297" s="9">
        <v>7750</v>
      </c>
      <c r="K2297" s="10">
        <f t="shared" si="16"/>
        <v>4650</v>
      </c>
      <c r="L2297" s="10">
        <f t="shared" si="17"/>
        <v>2325</v>
      </c>
      <c r="M2297" s="11">
        <v>0.5</v>
      </c>
      <c r="O2297" s="16"/>
      <c r="P2297" s="14"/>
      <c r="Q2297" s="12"/>
      <c r="R2297" s="13"/>
    </row>
    <row r="2298" spans="1:18" ht="15.75" customHeight="1" x14ac:dyDescent="0.35">
      <c r="A2298" s="1"/>
      <c r="B2298" s="6" t="s">
        <v>14</v>
      </c>
      <c r="C2298" s="6">
        <v>1185732</v>
      </c>
      <c r="D2298" s="7">
        <v>44506</v>
      </c>
      <c r="E2298" s="6" t="s">
        <v>46</v>
      </c>
      <c r="F2298" s="6" t="s">
        <v>86</v>
      </c>
      <c r="G2298" s="6" t="s">
        <v>87</v>
      </c>
      <c r="H2298" s="6" t="s">
        <v>17</v>
      </c>
      <c r="I2298" s="8">
        <v>0.55000000000000004</v>
      </c>
      <c r="J2298" s="9">
        <v>9250</v>
      </c>
      <c r="K2298" s="10">
        <f t="shared" si="16"/>
        <v>5087.5</v>
      </c>
      <c r="L2298" s="10">
        <f t="shared" si="17"/>
        <v>2289.375</v>
      </c>
      <c r="M2298" s="11">
        <v>0.45</v>
      </c>
      <c r="O2298" s="16"/>
      <c r="P2298" s="14"/>
      <c r="Q2298" s="12"/>
      <c r="R2298" s="13"/>
    </row>
    <row r="2299" spans="1:18" ht="15.75" customHeight="1" x14ac:dyDescent="0.35">
      <c r="A2299" s="1"/>
      <c r="B2299" s="6" t="s">
        <v>14</v>
      </c>
      <c r="C2299" s="6">
        <v>1185732</v>
      </c>
      <c r="D2299" s="7">
        <v>44506</v>
      </c>
      <c r="E2299" s="6" t="s">
        <v>46</v>
      </c>
      <c r="F2299" s="6" t="s">
        <v>86</v>
      </c>
      <c r="G2299" s="6" t="s">
        <v>87</v>
      </c>
      <c r="H2299" s="6" t="s">
        <v>18</v>
      </c>
      <c r="I2299" s="8">
        <v>0.45000000000000012</v>
      </c>
      <c r="J2299" s="9">
        <v>7500</v>
      </c>
      <c r="K2299" s="10">
        <f t="shared" si="16"/>
        <v>3375.0000000000009</v>
      </c>
      <c r="L2299" s="10">
        <f t="shared" si="17"/>
        <v>1181.2500000000002</v>
      </c>
      <c r="M2299" s="11">
        <v>0.35</v>
      </c>
      <c r="O2299" s="16"/>
      <c r="P2299" s="14"/>
      <c r="Q2299" s="12"/>
      <c r="R2299" s="13"/>
    </row>
    <row r="2300" spans="1:18" ht="15.75" customHeight="1" x14ac:dyDescent="0.35">
      <c r="A2300" s="1"/>
      <c r="B2300" s="6" t="s">
        <v>14</v>
      </c>
      <c r="C2300" s="6">
        <v>1185732</v>
      </c>
      <c r="D2300" s="7">
        <v>44506</v>
      </c>
      <c r="E2300" s="6" t="s">
        <v>46</v>
      </c>
      <c r="F2300" s="6" t="s">
        <v>86</v>
      </c>
      <c r="G2300" s="6" t="s">
        <v>87</v>
      </c>
      <c r="H2300" s="6" t="s">
        <v>19</v>
      </c>
      <c r="I2300" s="8">
        <v>0.45000000000000012</v>
      </c>
      <c r="J2300" s="9">
        <v>6950</v>
      </c>
      <c r="K2300" s="10">
        <f t="shared" si="16"/>
        <v>3127.5000000000009</v>
      </c>
      <c r="L2300" s="10">
        <f t="shared" si="17"/>
        <v>781.87500000000023</v>
      </c>
      <c r="M2300" s="11">
        <v>0.25</v>
      </c>
      <c r="O2300" s="16"/>
      <c r="P2300" s="14"/>
      <c r="Q2300" s="12"/>
      <c r="R2300" s="13"/>
    </row>
    <row r="2301" spans="1:18" ht="15.75" customHeight="1" x14ac:dyDescent="0.35">
      <c r="A2301" s="1"/>
      <c r="B2301" s="6" t="s">
        <v>14</v>
      </c>
      <c r="C2301" s="6">
        <v>1185732</v>
      </c>
      <c r="D2301" s="7">
        <v>44506</v>
      </c>
      <c r="E2301" s="6" t="s">
        <v>46</v>
      </c>
      <c r="F2301" s="6" t="s">
        <v>86</v>
      </c>
      <c r="G2301" s="6" t="s">
        <v>87</v>
      </c>
      <c r="H2301" s="6" t="s">
        <v>20</v>
      </c>
      <c r="I2301" s="8">
        <v>0.55000000000000016</v>
      </c>
      <c r="J2301" s="9">
        <v>7500</v>
      </c>
      <c r="K2301" s="10">
        <f t="shared" ref="K2301:K2555" si="18">I2301*J2301</f>
        <v>4125.0000000000009</v>
      </c>
      <c r="L2301" s="10">
        <f t="shared" ref="L2301:L2555" si="19">K2301*M2301</f>
        <v>1237.5000000000002</v>
      </c>
      <c r="M2301" s="11">
        <v>0.3</v>
      </c>
      <c r="O2301" s="16"/>
      <c r="P2301" s="14"/>
      <c r="Q2301" s="12"/>
      <c r="R2301" s="13"/>
    </row>
    <row r="2302" spans="1:18" ht="15.75" customHeight="1" x14ac:dyDescent="0.35">
      <c r="A2302" s="1"/>
      <c r="B2302" s="6" t="s">
        <v>14</v>
      </c>
      <c r="C2302" s="6">
        <v>1185732</v>
      </c>
      <c r="D2302" s="7">
        <v>44506</v>
      </c>
      <c r="E2302" s="6" t="s">
        <v>46</v>
      </c>
      <c r="F2302" s="6" t="s">
        <v>86</v>
      </c>
      <c r="G2302" s="6" t="s">
        <v>87</v>
      </c>
      <c r="H2302" s="6" t="s">
        <v>21</v>
      </c>
      <c r="I2302" s="8">
        <v>0.70000000000000007</v>
      </c>
      <c r="J2302" s="9">
        <v>7250</v>
      </c>
      <c r="K2302" s="10">
        <f t="shared" si="18"/>
        <v>5075.0000000000009</v>
      </c>
      <c r="L2302" s="10">
        <f t="shared" si="19"/>
        <v>1776.2500000000002</v>
      </c>
      <c r="M2302" s="11">
        <v>0.35</v>
      </c>
      <c r="O2302" s="16"/>
      <c r="P2302" s="14"/>
      <c r="Q2302" s="12"/>
      <c r="R2302" s="13"/>
    </row>
    <row r="2303" spans="1:18" ht="15.75" customHeight="1" x14ac:dyDescent="0.35">
      <c r="A2303" s="1"/>
      <c r="B2303" s="6" t="s">
        <v>14</v>
      </c>
      <c r="C2303" s="6">
        <v>1185732</v>
      </c>
      <c r="D2303" s="7">
        <v>44506</v>
      </c>
      <c r="E2303" s="6" t="s">
        <v>46</v>
      </c>
      <c r="F2303" s="6" t="s">
        <v>86</v>
      </c>
      <c r="G2303" s="6" t="s">
        <v>87</v>
      </c>
      <c r="H2303" s="6" t="s">
        <v>22</v>
      </c>
      <c r="I2303" s="8">
        <v>0.75</v>
      </c>
      <c r="J2303" s="9">
        <v>8250</v>
      </c>
      <c r="K2303" s="10">
        <f t="shared" si="18"/>
        <v>6187.5</v>
      </c>
      <c r="L2303" s="10">
        <f t="shared" si="19"/>
        <v>3093.75</v>
      </c>
      <c r="M2303" s="11">
        <v>0.5</v>
      </c>
      <c r="O2303" s="16"/>
      <c r="P2303" s="14"/>
      <c r="Q2303" s="12"/>
      <c r="R2303" s="13"/>
    </row>
    <row r="2304" spans="1:18" ht="15.75" customHeight="1" x14ac:dyDescent="0.35">
      <c r="A2304" s="1"/>
      <c r="B2304" s="6" t="s">
        <v>14</v>
      </c>
      <c r="C2304" s="6">
        <v>1185732</v>
      </c>
      <c r="D2304" s="7">
        <v>44535</v>
      </c>
      <c r="E2304" s="6" t="s">
        <v>46</v>
      </c>
      <c r="F2304" s="6" t="s">
        <v>86</v>
      </c>
      <c r="G2304" s="6" t="s">
        <v>87</v>
      </c>
      <c r="H2304" s="6" t="s">
        <v>17</v>
      </c>
      <c r="I2304" s="8">
        <v>0.70000000000000007</v>
      </c>
      <c r="J2304" s="9">
        <v>10750</v>
      </c>
      <c r="K2304" s="10">
        <f t="shared" si="18"/>
        <v>7525.0000000000009</v>
      </c>
      <c r="L2304" s="10">
        <f t="shared" si="19"/>
        <v>3386.2500000000005</v>
      </c>
      <c r="M2304" s="11">
        <v>0.45</v>
      </c>
      <c r="O2304" s="16"/>
      <c r="P2304" s="14"/>
      <c r="Q2304" s="12"/>
      <c r="R2304" s="13"/>
    </row>
    <row r="2305" spans="1:18" ht="15.75" customHeight="1" x14ac:dyDescent="0.35">
      <c r="A2305" s="1"/>
      <c r="B2305" s="6" t="s">
        <v>14</v>
      </c>
      <c r="C2305" s="6">
        <v>1185732</v>
      </c>
      <c r="D2305" s="7">
        <v>44535</v>
      </c>
      <c r="E2305" s="6" t="s">
        <v>46</v>
      </c>
      <c r="F2305" s="6" t="s">
        <v>86</v>
      </c>
      <c r="G2305" s="6" t="s">
        <v>87</v>
      </c>
      <c r="H2305" s="6" t="s">
        <v>18</v>
      </c>
      <c r="I2305" s="8">
        <v>0.60000000000000009</v>
      </c>
      <c r="J2305" s="9">
        <v>8750</v>
      </c>
      <c r="K2305" s="10">
        <f t="shared" si="18"/>
        <v>5250.0000000000009</v>
      </c>
      <c r="L2305" s="10">
        <f t="shared" si="19"/>
        <v>1837.5000000000002</v>
      </c>
      <c r="M2305" s="11">
        <v>0.35</v>
      </c>
      <c r="O2305" s="16"/>
      <c r="P2305" s="14"/>
      <c r="Q2305" s="12"/>
      <c r="R2305" s="13"/>
    </row>
    <row r="2306" spans="1:18" ht="15.75" customHeight="1" x14ac:dyDescent="0.35">
      <c r="A2306" s="1"/>
      <c r="B2306" s="6" t="s">
        <v>14</v>
      </c>
      <c r="C2306" s="6">
        <v>1185732</v>
      </c>
      <c r="D2306" s="7">
        <v>44535</v>
      </c>
      <c r="E2306" s="6" t="s">
        <v>46</v>
      </c>
      <c r="F2306" s="6" t="s">
        <v>86</v>
      </c>
      <c r="G2306" s="6" t="s">
        <v>87</v>
      </c>
      <c r="H2306" s="6" t="s">
        <v>19</v>
      </c>
      <c r="I2306" s="8">
        <v>0.60000000000000009</v>
      </c>
      <c r="J2306" s="9">
        <v>8250</v>
      </c>
      <c r="K2306" s="10">
        <f t="shared" si="18"/>
        <v>4950.0000000000009</v>
      </c>
      <c r="L2306" s="10">
        <f t="shared" si="19"/>
        <v>1237.5000000000002</v>
      </c>
      <c r="M2306" s="11">
        <v>0.25</v>
      </c>
      <c r="O2306" s="16"/>
      <c r="P2306" s="14"/>
      <c r="Q2306" s="12"/>
      <c r="R2306" s="13"/>
    </row>
    <row r="2307" spans="1:18" ht="15.75" customHeight="1" x14ac:dyDescent="0.35">
      <c r="A2307" s="1"/>
      <c r="B2307" s="6" t="s">
        <v>14</v>
      </c>
      <c r="C2307" s="6">
        <v>1185732</v>
      </c>
      <c r="D2307" s="7">
        <v>44535</v>
      </c>
      <c r="E2307" s="6" t="s">
        <v>46</v>
      </c>
      <c r="F2307" s="6" t="s">
        <v>86</v>
      </c>
      <c r="G2307" s="6" t="s">
        <v>87</v>
      </c>
      <c r="H2307" s="6" t="s">
        <v>20</v>
      </c>
      <c r="I2307" s="8">
        <v>0.60000000000000009</v>
      </c>
      <c r="J2307" s="9">
        <v>7750</v>
      </c>
      <c r="K2307" s="10">
        <f t="shared" si="18"/>
        <v>4650.0000000000009</v>
      </c>
      <c r="L2307" s="10">
        <f t="shared" si="19"/>
        <v>1395.0000000000002</v>
      </c>
      <c r="M2307" s="11">
        <v>0.3</v>
      </c>
      <c r="O2307" s="16"/>
      <c r="P2307" s="14"/>
      <c r="Q2307" s="12"/>
      <c r="R2307" s="13"/>
    </row>
    <row r="2308" spans="1:18" ht="15.75" customHeight="1" x14ac:dyDescent="0.35">
      <c r="A2308" s="1"/>
      <c r="B2308" s="6" t="s">
        <v>14</v>
      </c>
      <c r="C2308" s="6">
        <v>1185732</v>
      </c>
      <c r="D2308" s="7">
        <v>44535</v>
      </c>
      <c r="E2308" s="6" t="s">
        <v>46</v>
      </c>
      <c r="F2308" s="6" t="s">
        <v>86</v>
      </c>
      <c r="G2308" s="6" t="s">
        <v>87</v>
      </c>
      <c r="H2308" s="6" t="s">
        <v>21</v>
      </c>
      <c r="I2308" s="8">
        <v>0.70000000000000007</v>
      </c>
      <c r="J2308" s="9">
        <v>7750</v>
      </c>
      <c r="K2308" s="10">
        <f t="shared" si="18"/>
        <v>5425.0000000000009</v>
      </c>
      <c r="L2308" s="10">
        <f t="shared" si="19"/>
        <v>1898.7500000000002</v>
      </c>
      <c r="M2308" s="11">
        <v>0.35</v>
      </c>
      <c r="O2308" s="16"/>
      <c r="P2308" s="14"/>
      <c r="Q2308" s="12"/>
      <c r="R2308" s="13"/>
    </row>
    <row r="2309" spans="1:18" ht="15.75" customHeight="1" x14ac:dyDescent="0.35">
      <c r="A2309" s="1"/>
      <c r="B2309" s="6" t="s">
        <v>14</v>
      </c>
      <c r="C2309" s="6">
        <v>1185732</v>
      </c>
      <c r="D2309" s="7">
        <v>44535</v>
      </c>
      <c r="E2309" s="6" t="s">
        <v>46</v>
      </c>
      <c r="F2309" s="6" t="s">
        <v>86</v>
      </c>
      <c r="G2309" s="6" t="s">
        <v>87</v>
      </c>
      <c r="H2309" s="6" t="s">
        <v>22</v>
      </c>
      <c r="I2309" s="8">
        <v>0.75</v>
      </c>
      <c r="J2309" s="9">
        <v>8750</v>
      </c>
      <c r="K2309" s="10">
        <f t="shared" si="18"/>
        <v>6562.5</v>
      </c>
      <c r="L2309" s="10">
        <f t="shared" si="19"/>
        <v>3281.25</v>
      </c>
      <c r="M2309" s="11">
        <v>0.5</v>
      </c>
      <c r="O2309" s="16"/>
      <c r="P2309" s="14"/>
      <c r="Q2309" s="12"/>
      <c r="R2309" s="13"/>
    </row>
    <row r="2310" spans="1:18" ht="15.75" customHeight="1" x14ac:dyDescent="0.35">
      <c r="A2310" s="1" t="s">
        <v>39</v>
      </c>
      <c r="B2310" s="6" t="s">
        <v>14</v>
      </c>
      <c r="C2310" s="6">
        <v>1185732</v>
      </c>
      <c r="D2310" s="7">
        <v>44202</v>
      </c>
      <c r="E2310" s="6" t="s">
        <v>46</v>
      </c>
      <c r="F2310" s="6" t="s">
        <v>88</v>
      </c>
      <c r="G2310" s="6" t="s">
        <v>89</v>
      </c>
      <c r="H2310" s="6" t="s">
        <v>17</v>
      </c>
      <c r="I2310" s="8">
        <v>0.35000000000000003</v>
      </c>
      <c r="J2310" s="9">
        <v>9250</v>
      </c>
      <c r="K2310" s="10">
        <f t="shared" si="18"/>
        <v>3237.5000000000005</v>
      </c>
      <c r="L2310" s="10">
        <f t="shared" si="19"/>
        <v>1295.0000000000002</v>
      </c>
      <c r="M2310" s="11">
        <v>0.4</v>
      </c>
      <c r="O2310" s="16"/>
      <c r="P2310" s="14"/>
      <c r="Q2310" s="12"/>
      <c r="R2310" s="13"/>
    </row>
    <row r="2311" spans="1:18" ht="15.75" customHeight="1" x14ac:dyDescent="0.35">
      <c r="A2311" s="1"/>
      <c r="B2311" s="6" t="s">
        <v>14</v>
      </c>
      <c r="C2311" s="6">
        <v>1185732</v>
      </c>
      <c r="D2311" s="7">
        <v>44202</v>
      </c>
      <c r="E2311" s="6" t="s">
        <v>46</v>
      </c>
      <c r="F2311" s="6" t="s">
        <v>88</v>
      </c>
      <c r="G2311" s="6" t="s">
        <v>89</v>
      </c>
      <c r="H2311" s="6" t="s">
        <v>18</v>
      </c>
      <c r="I2311" s="8">
        <v>0.35000000000000003</v>
      </c>
      <c r="J2311" s="9">
        <v>7250</v>
      </c>
      <c r="K2311" s="10">
        <f t="shared" si="18"/>
        <v>2537.5000000000005</v>
      </c>
      <c r="L2311" s="10">
        <f t="shared" si="19"/>
        <v>888.12500000000011</v>
      </c>
      <c r="M2311" s="11">
        <v>0.35</v>
      </c>
      <c r="O2311" s="16"/>
      <c r="P2311" s="14"/>
      <c r="Q2311" s="12"/>
      <c r="R2311" s="13"/>
    </row>
    <row r="2312" spans="1:18" ht="15.75" customHeight="1" x14ac:dyDescent="0.35">
      <c r="A2312" s="1"/>
      <c r="B2312" s="6" t="s">
        <v>14</v>
      </c>
      <c r="C2312" s="6">
        <v>1185732</v>
      </c>
      <c r="D2312" s="7">
        <v>44202</v>
      </c>
      <c r="E2312" s="6" t="s">
        <v>46</v>
      </c>
      <c r="F2312" s="6" t="s">
        <v>88</v>
      </c>
      <c r="G2312" s="6" t="s">
        <v>89</v>
      </c>
      <c r="H2312" s="6" t="s">
        <v>19</v>
      </c>
      <c r="I2312" s="8">
        <v>0.25000000000000006</v>
      </c>
      <c r="J2312" s="9">
        <v>7250</v>
      </c>
      <c r="K2312" s="10">
        <f t="shared" si="18"/>
        <v>1812.5000000000005</v>
      </c>
      <c r="L2312" s="10">
        <f t="shared" si="19"/>
        <v>725.00000000000023</v>
      </c>
      <c r="M2312" s="11">
        <v>0.4</v>
      </c>
      <c r="O2312" s="16"/>
      <c r="P2312" s="14"/>
      <c r="Q2312" s="12"/>
      <c r="R2312" s="13"/>
    </row>
    <row r="2313" spans="1:18" ht="15.75" customHeight="1" x14ac:dyDescent="0.35">
      <c r="A2313" s="1"/>
      <c r="B2313" s="6" t="s">
        <v>14</v>
      </c>
      <c r="C2313" s="6">
        <v>1185732</v>
      </c>
      <c r="D2313" s="7">
        <v>44202</v>
      </c>
      <c r="E2313" s="6" t="s">
        <v>46</v>
      </c>
      <c r="F2313" s="6" t="s">
        <v>88</v>
      </c>
      <c r="G2313" s="6" t="s">
        <v>89</v>
      </c>
      <c r="H2313" s="6" t="s">
        <v>20</v>
      </c>
      <c r="I2313" s="8">
        <v>0.3</v>
      </c>
      <c r="J2313" s="9">
        <v>5750</v>
      </c>
      <c r="K2313" s="10">
        <f t="shared" si="18"/>
        <v>1725</v>
      </c>
      <c r="L2313" s="10">
        <f t="shared" si="19"/>
        <v>690</v>
      </c>
      <c r="M2313" s="11">
        <v>0.4</v>
      </c>
      <c r="O2313" s="16"/>
      <c r="P2313" s="14"/>
      <c r="Q2313" s="12"/>
      <c r="R2313" s="13"/>
    </row>
    <row r="2314" spans="1:18" ht="15.75" customHeight="1" x14ac:dyDescent="0.35">
      <c r="A2314" s="1"/>
      <c r="B2314" s="6" t="s">
        <v>14</v>
      </c>
      <c r="C2314" s="6">
        <v>1185732</v>
      </c>
      <c r="D2314" s="7">
        <v>44202</v>
      </c>
      <c r="E2314" s="6" t="s">
        <v>46</v>
      </c>
      <c r="F2314" s="6" t="s">
        <v>88</v>
      </c>
      <c r="G2314" s="6" t="s">
        <v>89</v>
      </c>
      <c r="H2314" s="6" t="s">
        <v>21</v>
      </c>
      <c r="I2314" s="8">
        <v>0.45</v>
      </c>
      <c r="J2314" s="9">
        <v>6250</v>
      </c>
      <c r="K2314" s="10">
        <f t="shared" si="18"/>
        <v>2812.5</v>
      </c>
      <c r="L2314" s="10">
        <f t="shared" si="19"/>
        <v>984.37499999999989</v>
      </c>
      <c r="M2314" s="11">
        <v>0.35</v>
      </c>
      <c r="O2314" s="16"/>
      <c r="P2314" s="14"/>
      <c r="Q2314" s="12"/>
      <c r="R2314" s="13"/>
    </row>
    <row r="2315" spans="1:18" ht="15.75" customHeight="1" x14ac:dyDescent="0.35">
      <c r="A2315" s="1"/>
      <c r="B2315" s="6" t="s">
        <v>14</v>
      </c>
      <c r="C2315" s="6">
        <v>1185732</v>
      </c>
      <c r="D2315" s="7">
        <v>44202</v>
      </c>
      <c r="E2315" s="6" t="s">
        <v>46</v>
      </c>
      <c r="F2315" s="6" t="s">
        <v>88</v>
      </c>
      <c r="G2315" s="6" t="s">
        <v>89</v>
      </c>
      <c r="H2315" s="6" t="s">
        <v>22</v>
      </c>
      <c r="I2315" s="8">
        <v>0.35000000000000003</v>
      </c>
      <c r="J2315" s="9">
        <v>7250</v>
      </c>
      <c r="K2315" s="10">
        <f t="shared" si="18"/>
        <v>2537.5000000000005</v>
      </c>
      <c r="L2315" s="10">
        <f t="shared" si="19"/>
        <v>1268.7500000000002</v>
      </c>
      <c r="M2315" s="11">
        <v>0.5</v>
      </c>
      <c r="O2315" s="16"/>
      <c r="P2315" s="14"/>
      <c r="Q2315" s="12"/>
      <c r="R2315" s="13"/>
    </row>
    <row r="2316" spans="1:18" ht="15.75" customHeight="1" x14ac:dyDescent="0.35">
      <c r="A2316" s="1"/>
      <c r="B2316" s="6" t="s">
        <v>14</v>
      </c>
      <c r="C2316" s="6">
        <v>1185732</v>
      </c>
      <c r="D2316" s="7">
        <v>44231</v>
      </c>
      <c r="E2316" s="6" t="s">
        <v>46</v>
      </c>
      <c r="F2316" s="6" t="s">
        <v>88</v>
      </c>
      <c r="G2316" s="6" t="s">
        <v>89</v>
      </c>
      <c r="H2316" s="6" t="s">
        <v>17</v>
      </c>
      <c r="I2316" s="8">
        <v>0.35000000000000003</v>
      </c>
      <c r="J2316" s="9">
        <v>9750</v>
      </c>
      <c r="K2316" s="10">
        <f t="shared" si="18"/>
        <v>3412.5000000000005</v>
      </c>
      <c r="L2316" s="10">
        <f t="shared" si="19"/>
        <v>1365.0000000000002</v>
      </c>
      <c r="M2316" s="11">
        <v>0.4</v>
      </c>
      <c r="O2316" s="16"/>
      <c r="P2316" s="14"/>
      <c r="Q2316" s="12"/>
      <c r="R2316" s="13"/>
    </row>
    <row r="2317" spans="1:18" ht="15.75" customHeight="1" x14ac:dyDescent="0.35">
      <c r="A2317" s="1"/>
      <c r="B2317" s="6" t="s">
        <v>14</v>
      </c>
      <c r="C2317" s="6">
        <v>1185732</v>
      </c>
      <c r="D2317" s="7">
        <v>44231</v>
      </c>
      <c r="E2317" s="6" t="s">
        <v>46</v>
      </c>
      <c r="F2317" s="6" t="s">
        <v>88</v>
      </c>
      <c r="G2317" s="6" t="s">
        <v>89</v>
      </c>
      <c r="H2317" s="6" t="s">
        <v>18</v>
      </c>
      <c r="I2317" s="8">
        <v>0.35000000000000003</v>
      </c>
      <c r="J2317" s="9">
        <v>6250</v>
      </c>
      <c r="K2317" s="10">
        <f t="shared" si="18"/>
        <v>2187.5</v>
      </c>
      <c r="L2317" s="10">
        <f t="shared" si="19"/>
        <v>765.625</v>
      </c>
      <c r="M2317" s="11">
        <v>0.35</v>
      </c>
      <c r="O2317" s="16"/>
      <c r="P2317" s="14"/>
      <c r="Q2317" s="12"/>
      <c r="R2317" s="13"/>
    </row>
    <row r="2318" spans="1:18" ht="15.75" customHeight="1" x14ac:dyDescent="0.35">
      <c r="A2318" s="1"/>
      <c r="B2318" s="6" t="s">
        <v>14</v>
      </c>
      <c r="C2318" s="6">
        <v>1185732</v>
      </c>
      <c r="D2318" s="7">
        <v>44231</v>
      </c>
      <c r="E2318" s="6" t="s">
        <v>46</v>
      </c>
      <c r="F2318" s="6" t="s">
        <v>88</v>
      </c>
      <c r="G2318" s="6" t="s">
        <v>89</v>
      </c>
      <c r="H2318" s="6" t="s">
        <v>19</v>
      </c>
      <c r="I2318" s="8">
        <v>0.25000000000000006</v>
      </c>
      <c r="J2318" s="9">
        <v>6750</v>
      </c>
      <c r="K2318" s="10">
        <f t="shared" si="18"/>
        <v>1687.5000000000005</v>
      </c>
      <c r="L2318" s="10">
        <f t="shared" si="19"/>
        <v>675.00000000000023</v>
      </c>
      <c r="M2318" s="11">
        <v>0.4</v>
      </c>
      <c r="O2318" s="16"/>
      <c r="P2318" s="14"/>
      <c r="Q2318" s="12"/>
      <c r="R2318" s="13"/>
    </row>
    <row r="2319" spans="1:18" ht="15.75" customHeight="1" x14ac:dyDescent="0.35">
      <c r="A2319" s="1"/>
      <c r="B2319" s="6" t="s">
        <v>14</v>
      </c>
      <c r="C2319" s="6">
        <v>1185732</v>
      </c>
      <c r="D2319" s="7">
        <v>44231</v>
      </c>
      <c r="E2319" s="6" t="s">
        <v>46</v>
      </c>
      <c r="F2319" s="6" t="s">
        <v>88</v>
      </c>
      <c r="G2319" s="6" t="s">
        <v>89</v>
      </c>
      <c r="H2319" s="6" t="s">
        <v>20</v>
      </c>
      <c r="I2319" s="8">
        <v>0.3</v>
      </c>
      <c r="J2319" s="9">
        <v>5250</v>
      </c>
      <c r="K2319" s="10">
        <f t="shared" si="18"/>
        <v>1575</v>
      </c>
      <c r="L2319" s="10">
        <f t="shared" si="19"/>
        <v>630</v>
      </c>
      <c r="M2319" s="11">
        <v>0.4</v>
      </c>
      <c r="O2319" s="16"/>
      <c r="P2319" s="14"/>
      <c r="Q2319" s="12"/>
      <c r="R2319" s="13"/>
    </row>
    <row r="2320" spans="1:18" ht="15.75" customHeight="1" x14ac:dyDescent="0.35">
      <c r="A2320" s="1"/>
      <c r="B2320" s="6" t="s">
        <v>14</v>
      </c>
      <c r="C2320" s="6">
        <v>1185732</v>
      </c>
      <c r="D2320" s="7">
        <v>44231</v>
      </c>
      <c r="E2320" s="6" t="s">
        <v>46</v>
      </c>
      <c r="F2320" s="6" t="s">
        <v>88</v>
      </c>
      <c r="G2320" s="6" t="s">
        <v>89</v>
      </c>
      <c r="H2320" s="6" t="s">
        <v>21</v>
      </c>
      <c r="I2320" s="8">
        <v>0.45</v>
      </c>
      <c r="J2320" s="9">
        <v>6000</v>
      </c>
      <c r="K2320" s="10">
        <f t="shared" si="18"/>
        <v>2700</v>
      </c>
      <c r="L2320" s="10">
        <f t="shared" si="19"/>
        <v>944.99999999999989</v>
      </c>
      <c r="M2320" s="11">
        <v>0.35</v>
      </c>
      <c r="O2320" s="16"/>
      <c r="P2320" s="14"/>
      <c r="Q2320" s="12"/>
      <c r="R2320" s="13"/>
    </row>
    <row r="2321" spans="1:18" ht="15.75" customHeight="1" x14ac:dyDescent="0.35">
      <c r="A2321" s="1"/>
      <c r="B2321" s="6" t="s">
        <v>14</v>
      </c>
      <c r="C2321" s="6">
        <v>1185732</v>
      </c>
      <c r="D2321" s="7">
        <v>44231</v>
      </c>
      <c r="E2321" s="6" t="s">
        <v>46</v>
      </c>
      <c r="F2321" s="6" t="s">
        <v>88</v>
      </c>
      <c r="G2321" s="6" t="s">
        <v>89</v>
      </c>
      <c r="H2321" s="6" t="s">
        <v>22</v>
      </c>
      <c r="I2321" s="8">
        <v>0.3</v>
      </c>
      <c r="J2321" s="9">
        <v>7000</v>
      </c>
      <c r="K2321" s="10">
        <f t="shared" si="18"/>
        <v>2100</v>
      </c>
      <c r="L2321" s="10">
        <f t="shared" si="19"/>
        <v>1050</v>
      </c>
      <c r="M2321" s="11">
        <v>0.5</v>
      </c>
      <c r="O2321" s="16"/>
      <c r="P2321" s="14"/>
      <c r="Q2321" s="12"/>
      <c r="R2321" s="13"/>
    </row>
    <row r="2322" spans="1:18" ht="15.75" customHeight="1" x14ac:dyDescent="0.35">
      <c r="A2322" s="1"/>
      <c r="B2322" s="6" t="s">
        <v>14</v>
      </c>
      <c r="C2322" s="6">
        <v>1185732</v>
      </c>
      <c r="D2322" s="7">
        <v>44257</v>
      </c>
      <c r="E2322" s="6" t="s">
        <v>46</v>
      </c>
      <c r="F2322" s="6" t="s">
        <v>88</v>
      </c>
      <c r="G2322" s="6" t="s">
        <v>89</v>
      </c>
      <c r="H2322" s="6" t="s">
        <v>17</v>
      </c>
      <c r="I2322" s="8">
        <v>0.3</v>
      </c>
      <c r="J2322" s="9">
        <v>9200</v>
      </c>
      <c r="K2322" s="10">
        <f t="shared" si="18"/>
        <v>2760</v>
      </c>
      <c r="L2322" s="10">
        <f t="shared" si="19"/>
        <v>1104</v>
      </c>
      <c r="M2322" s="11">
        <v>0.4</v>
      </c>
      <c r="O2322" s="16"/>
      <c r="P2322" s="14"/>
      <c r="Q2322" s="12"/>
      <c r="R2322" s="13"/>
    </row>
    <row r="2323" spans="1:18" ht="15.75" customHeight="1" x14ac:dyDescent="0.35">
      <c r="A2323" s="1"/>
      <c r="B2323" s="6" t="s">
        <v>14</v>
      </c>
      <c r="C2323" s="6">
        <v>1185732</v>
      </c>
      <c r="D2323" s="7">
        <v>44257</v>
      </c>
      <c r="E2323" s="6" t="s">
        <v>46</v>
      </c>
      <c r="F2323" s="6" t="s">
        <v>88</v>
      </c>
      <c r="G2323" s="6" t="s">
        <v>89</v>
      </c>
      <c r="H2323" s="6" t="s">
        <v>18</v>
      </c>
      <c r="I2323" s="8">
        <v>0.3</v>
      </c>
      <c r="J2323" s="9">
        <v>6000</v>
      </c>
      <c r="K2323" s="10">
        <f t="shared" si="18"/>
        <v>1800</v>
      </c>
      <c r="L2323" s="10">
        <f t="shared" si="19"/>
        <v>630</v>
      </c>
      <c r="M2323" s="11">
        <v>0.35</v>
      </c>
      <c r="O2323" s="16"/>
      <c r="P2323" s="14"/>
      <c r="Q2323" s="12"/>
      <c r="R2323" s="13"/>
    </row>
    <row r="2324" spans="1:18" ht="15.75" customHeight="1" x14ac:dyDescent="0.35">
      <c r="A2324" s="1"/>
      <c r="B2324" s="6" t="s">
        <v>14</v>
      </c>
      <c r="C2324" s="6">
        <v>1185732</v>
      </c>
      <c r="D2324" s="7">
        <v>44257</v>
      </c>
      <c r="E2324" s="6" t="s">
        <v>46</v>
      </c>
      <c r="F2324" s="6" t="s">
        <v>88</v>
      </c>
      <c r="G2324" s="6" t="s">
        <v>89</v>
      </c>
      <c r="H2324" s="6" t="s">
        <v>19</v>
      </c>
      <c r="I2324" s="8">
        <v>0.2</v>
      </c>
      <c r="J2324" s="9">
        <v>6250</v>
      </c>
      <c r="K2324" s="10">
        <f t="shared" si="18"/>
        <v>1250</v>
      </c>
      <c r="L2324" s="10">
        <f t="shared" si="19"/>
        <v>500</v>
      </c>
      <c r="M2324" s="11">
        <v>0.4</v>
      </c>
      <c r="O2324" s="16"/>
      <c r="P2324" s="14"/>
      <c r="Q2324" s="12"/>
      <c r="R2324" s="13"/>
    </row>
    <row r="2325" spans="1:18" ht="15.75" customHeight="1" x14ac:dyDescent="0.35">
      <c r="A2325" s="1"/>
      <c r="B2325" s="6" t="s">
        <v>14</v>
      </c>
      <c r="C2325" s="6">
        <v>1185732</v>
      </c>
      <c r="D2325" s="7">
        <v>44257</v>
      </c>
      <c r="E2325" s="6" t="s">
        <v>46</v>
      </c>
      <c r="F2325" s="6" t="s">
        <v>88</v>
      </c>
      <c r="G2325" s="6" t="s">
        <v>89</v>
      </c>
      <c r="H2325" s="6" t="s">
        <v>20</v>
      </c>
      <c r="I2325" s="8">
        <v>0.24999999999999994</v>
      </c>
      <c r="J2325" s="9">
        <v>4750</v>
      </c>
      <c r="K2325" s="10">
        <f t="shared" si="18"/>
        <v>1187.4999999999998</v>
      </c>
      <c r="L2325" s="10">
        <f t="shared" si="19"/>
        <v>474.99999999999994</v>
      </c>
      <c r="M2325" s="11">
        <v>0.4</v>
      </c>
      <c r="O2325" s="16"/>
      <c r="P2325" s="14"/>
      <c r="Q2325" s="12"/>
      <c r="R2325" s="13"/>
    </row>
    <row r="2326" spans="1:18" ht="15.75" customHeight="1" x14ac:dyDescent="0.35">
      <c r="A2326" s="1"/>
      <c r="B2326" s="6" t="s">
        <v>14</v>
      </c>
      <c r="C2326" s="6">
        <v>1185732</v>
      </c>
      <c r="D2326" s="7">
        <v>44257</v>
      </c>
      <c r="E2326" s="6" t="s">
        <v>46</v>
      </c>
      <c r="F2326" s="6" t="s">
        <v>88</v>
      </c>
      <c r="G2326" s="6" t="s">
        <v>89</v>
      </c>
      <c r="H2326" s="6" t="s">
        <v>21</v>
      </c>
      <c r="I2326" s="8">
        <v>0.40000000000000008</v>
      </c>
      <c r="J2326" s="9">
        <v>5250</v>
      </c>
      <c r="K2326" s="10">
        <f t="shared" si="18"/>
        <v>2100.0000000000005</v>
      </c>
      <c r="L2326" s="10">
        <f t="shared" si="19"/>
        <v>735.00000000000011</v>
      </c>
      <c r="M2326" s="11">
        <v>0.35</v>
      </c>
      <c r="O2326" s="16"/>
      <c r="P2326" s="14"/>
      <c r="Q2326" s="12"/>
      <c r="R2326" s="13"/>
    </row>
    <row r="2327" spans="1:18" ht="15.75" customHeight="1" x14ac:dyDescent="0.35">
      <c r="A2327" s="1"/>
      <c r="B2327" s="6" t="s">
        <v>14</v>
      </c>
      <c r="C2327" s="6">
        <v>1185732</v>
      </c>
      <c r="D2327" s="7">
        <v>44257</v>
      </c>
      <c r="E2327" s="6" t="s">
        <v>46</v>
      </c>
      <c r="F2327" s="6" t="s">
        <v>88</v>
      </c>
      <c r="G2327" s="6" t="s">
        <v>89</v>
      </c>
      <c r="H2327" s="6" t="s">
        <v>22</v>
      </c>
      <c r="I2327" s="8">
        <v>0.3</v>
      </c>
      <c r="J2327" s="9">
        <v>6250</v>
      </c>
      <c r="K2327" s="10">
        <f t="shared" si="18"/>
        <v>1875</v>
      </c>
      <c r="L2327" s="10">
        <f t="shared" si="19"/>
        <v>937.5</v>
      </c>
      <c r="M2327" s="11">
        <v>0.5</v>
      </c>
      <c r="O2327" s="16"/>
      <c r="P2327" s="14"/>
      <c r="Q2327" s="12"/>
      <c r="R2327" s="13"/>
    </row>
    <row r="2328" spans="1:18" ht="15.75" customHeight="1" x14ac:dyDescent="0.35">
      <c r="A2328" s="1"/>
      <c r="B2328" s="6" t="s">
        <v>14</v>
      </c>
      <c r="C2328" s="6">
        <v>1185732</v>
      </c>
      <c r="D2328" s="7">
        <v>44289</v>
      </c>
      <c r="E2328" s="6" t="s">
        <v>46</v>
      </c>
      <c r="F2328" s="6" t="s">
        <v>88</v>
      </c>
      <c r="G2328" s="6" t="s">
        <v>89</v>
      </c>
      <c r="H2328" s="6" t="s">
        <v>17</v>
      </c>
      <c r="I2328" s="8">
        <v>0.3</v>
      </c>
      <c r="J2328" s="9">
        <v>8750</v>
      </c>
      <c r="K2328" s="10">
        <f t="shared" si="18"/>
        <v>2625</v>
      </c>
      <c r="L2328" s="10">
        <f t="shared" si="19"/>
        <v>1050</v>
      </c>
      <c r="M2328" s="11">
        <v>0.4</v>
      </c>
      <c r="O2328" s="16"/>
      <c r="P2328" s="14"/>
      <c r="Q2328" s="12"/>
      <c r="R2328" s="13"/>
    </row>
    <row r="2329" spans="1:18" ht="15.75" customHeight="1" x14ac:dyDescent="0.35">
      <c r="A2329" s="1"/>
      <c r="B2329" s="6" t="s">
        <v>14</v>
      </c>
      <c r="C2329" s="6">
        <v>1185732</v>
      </c>
      <c r="D2329" s="7">
        <v>44289</v>
      </c>
      <c r="E2329" s="6" t="s">
        <v>46</v>
      </c>
      <c r="F2329" s="6" t="s">
        <v>88</v>
      </c>
      <c r="G2329" s="6" t="s">
        <v>89</v>
      </c>
      <c r="H2329" s="6" t="s">
        <v>18</v>
      </c>
      <c r="I2329" s="8">
        <v>0.3</v>
      </c>
      <c r="J2329" s="9">
        <v>5750</v>
      </c>
      <c r="K2329" s="10">
        <f t="shared" si="18"/>
        <v>1725</v>
      </c>
      <c r="L2329" s="10">
        <f t="shared" si="19"/>
        <v>603.75</v>
      </c>
      <c r="M2329" s="11">
        <v>0.35</v>
      </c>
      <c r="O2329" s="16"/>
      <c r="P2329" s="14"/>
      <c r="Q2329" s="12"/>
      <c r="R2329" s="13"/>
    </row>
    <row r="2330" spans="1:18" ht="15.75" customHeight="1" x14ac:dyDescent="0.35">
      <c r="A2330" s="1"/>
      <c r="B2330" s="6" t="s">
        <v>14</v>
      </c>
      <c r="C2330" s="6">
        <v>1185732</v>
      </c>
      <c r="D2330" s="7">
        <v>44289</v>
      </c>
      <c r="E2330" s="6" t="s">
        <v>46</v>
      </c>
      <c r="F2330" s="6" t="s">
        <v>88</v>
      </c>
      <c r="G2330" s="6" t="s">
        <v>89</v>
      </c>
      <c r="H2330" s="6" t="s">
        <v>19</v>
      </c>
      <c r="I2330" s="8">
        <v>0.2</v>
      </c>
      <c r="J2330" s="9">
        <v>5750</v>
      </c>
      <c r="K2330" s="10">
        <f t="shared" si="18"/>
        <v>1150</v>
      </c>
      <c r="L2330" s="10">
        <f t="shared" si="19"/>
        <v>460</v>
      </c>
      <c r="M2330" s="11">
        <v>0.4</v>
      </c>
      <c r="O2330" s="16"/>
      <c r="P2330" s="14"/>
      <c r="Q2330" s="12"/>
      <c r="R2330" s="13"/>
    </row>
    <row r="2331" spans="1:18" ht="15.75" customHeight="1" x14ac:dyDescent="0.35">
      <c r="A2331" s="1"/>
      <c r="B2331" s="6" t="s">
        <v>14</v>
      </c>
      <c r="C2331" s="6">
        <v>1185732</v>
      </c>
      <c r="D2331" s="7">
        <v>44289</v>
      </c>
      <c r="E2331" s="6" t="s">
        <v>46</v>
      </c>
      <c r="F2331" s="6" t="s">
        <v>88</v>
      </c>
      <c r="G2331" s="6" t="s">
        <v>89</v>
      </c>
      <c r="H2331" s="6" t="s">
        <v>20</v>
      </c>
      <c r="I2331" s="8">
        <v>0.24999999999999994</v>
      </c>
      <c r="J2331" s="9">
        <v>5000</v>
      </c>
      <c r="K2331" s="10">
        <f t="shared" si="18"/>
        <v>1249.9999999999998</v>
      </c>
      <c r="L2331" s="10">
        <f t="shared" si="19"/>
        <v>499.99999999999994</v>
      </c>
      <c r="M2331" s="11">
        <v>0.4</v>
      </c>
      <c r="O2331" s="16"/>
      <c r="P2331" s="14"/>
      <c r="Q2331" s="12"/>
      <c r="R2331" s="13"/>
    </row>
    <row r="2332" spans="1:18" ht="15.75" customHeight="1" x14ac:dyDescent="0.35">
      <c r="A2332" s="1"/>
      <c r="B2332" s="6" t="s">
        <v>14</v>
      </c>
      <c r="C2332" s="6">
        <v>1185732</v>
      </c>
      <c r="D2332" s="7">
        <v>44289</v>
      </c>
      <c r="E2332" s="6" t="s">
        <v>46</v>
      </c>
      <c r="F2332" s="6" t="s">
        <v>88</v>
      </c>
      <c r="G2332" s="6" t="s">
        <v>89</v>
      </c>
      <c r="H2332" s="6" t="s">
        <v>21</v>
      </c>
      <c r="I2332" s="8">
        <v>0.45</v>
      </c>
      <c r="J2332" s="9">
        <v>5250</v>
      </c>
      <c r="K2332" s="10">
        <f t="shared" si="18"/>
        <v>2362.5</v>
      </c>
      <c r="L2332" s="10">
        <f t="shared" si="19"/>
        <v>826.875</v>
      </c>
      <c r="M2332" s="11">
        <v>0.35</v>
      </c>
      <c r="O2332" s="16"/>
      <c r="P2332" s="14"/>
      <c r="Q2332" s="12"/>
      <c r="R2332" s="13"/>
    </row>
    <row r="2333" spans="1:18" ht="15.75" customHeight="1" x14ac:dyDescent="0.35">
      <c r="A2333" s="1"/>
      <c r="B2333" s="6" t="s">
        <v>14</v>
      </c>
      <c r="C2333" s="6">
        <v>1185732</v>
      </c>
      <c r="D2333" s="7">
        <v>44289</v>
      </c>
      <c r="E2333" s="6" t="s">
        <v>46</v>
      </c>
      <c r="F2333" s="6" t="s">
        <v>88</v>
      </c>
      <c r="G2333" s="6" t="s">
        <v>89</v>
      </c>
      <c r="H2333" s="6" t="s">
        <v>22</v>
      </c>
      <c r="I2333" s="8">
        <v>0.35000000000000003</v>
      </c>
      <c r="J2333" s="9">
        <v>6750</v>
      </c>
      <c r="K2333" s="10">
        <f t="shared" si="18"/>
        <v>2362.5</v>
      </c>
      <c r="L2333" s="10">
        <f t="shared" si="19"/>
        <v>1181.25</v>
      </c>
      <c r="M2333" s="11">
        <v>0.5</v>
      </c>
      <c r="O2333" s="16"/>
      <c r="P2333" s="14"/>
      <c r="Q2333" s="12"/>
      <c r="R2333" s="13"/>
    </row>
    <row r="2334" spans="1:18" ht="15.75" customHeight="1" x14ac:dyDescent="0.35">
      <c r="A2334" s="1"/>
      <c r="B2334" s="6" t="s">
        <v>14</v>
      </c>
      <c r="C2334" s="6">
        <v>1185732</v>
      </c>
      <c r="D2334" s="7">
        <v>44318</v>
      </c>
      <c r="E2334" s="6" t="s">
        <v>46</v>
      </c>
      <c r="F2334" s="6" t="s">
        <v>88</v>
      </c>
      <c r="G2334" s="6" t="s">
        <v>89</v>
      </c>
      <c r="H2334" s="6" t="s">
        <v>17</v>
      </c>
      <c r="I2334" s="8">
        <v>0.45</v>
      </c>
      <c r="J2334" s="9">
        <v>9450</v>
      </c>
      <c r="K2334" s="10">
        <f t="shared" si="18"/>
        <v>4252.5</v>
      </c>
      <c r="L2334" s="10">
        <f t="shared" si="19"/>
        <v>1701</v>
      </c>
      <c r="M2334" s="11">
        <v>0.4</v>
      </c>
      <c r="O2334" s="16"/>
      <c r="P2334" s="14"/>
      <c r="Q2334" s="12"/>
      <c r="R2334" s="13"/>
    </row>
    <row r="2335" spans="1:18" ht="15.75" customHeight="1" x14ac:dyDescent="0.35">
      <c r="A2335" s="1"/>
      <c r="B2335" s="6" t="s">
        <v>14</v>
      </c>
      <c r="C2335" s="6">
        <v>1185732</v>
      </c>
      <c r="D2335" s="7">
        <v>44318</v>
      </c>
      <c r="E2335" s="6" t="s">
        <v>46</v>
      </c>
      <c r="F2335" s="6" t="s">
        <v>88</v>
      </c>
      <c r="G2335" s="6" t="s">
        <v>89</v>
      </c>
      <c r="H2335" s="6" t="s">
        <v>18</v>
      </c>
      <c r="I2335" s="8">
        <v>0.45</v>
      </c>
      <c r="J2335" s="9">
        <v>6500</v>
      </c>
      <c r="K2335" s="10">
        <f t="shared" si="18"/>
        <v>2925</v>
      </c>
      <c r="L2335" s="10">
        <f t="shared" si="19"/>
        <v>1023.7499999999999</v>
      </c>
      <c r="M2335" s="11">
        <v>0.35</v>
      </c>
      <c r="O2335" s="16"/>
      <c r="P2335" s="14"/>
      <c r="Q2335" s="12"/>
      <c r="R2335" s="13"/>
    </row>
    <row r="2336" spans="1:18" ht="15.75" customHeight="1" x14ac:dyDescent="0.35">
      <c r="A2336" s="1"/>
      <c r="B2336" s="6" t="s">
        <v>14</v>
      </c>
      <c r="C2336" s="6">
        <v>1185732</v>
      </c>
      <c r="D2336" s="7">
        <v>44318</v>
      </c>
      <c r="E2336" s="6" t="s">
        <v>46</v>
      </c>
      <c r="F2336" s="6" t="s">
        <v>88</v>
      </c>
      <c r="G2336" s="6" t="s">
        <v>89</v>
      </c>
      <c r="H2336" s="6" t="s">
        <v>19</v>
      </c>
      <c r="I2336" s="8">
        <v>0.4</v>
      </c>
      <c r="J2336" s="9">
        <v>6250</v>
      </c>
      <c r="K2336" s="10">
        <f t="shared" si="18"/>
        <v>2500</v>
      </c>
      <c r="L2336" s="10">
        <f t="shared" si="19"/>
        <v>1000</v>
      </c>
      <c r="M2336" s="11">
        <v>0.4</v>
      </c>
      <c r="O2336" s="16"/>
      <c r="P2336" s="14"/>
      <c r="Q2336" s="12"/>
      <c r="R2336" s="13"/>
    </row>
    <row r="2337" spans="1:18" ht="15.75" customHeight="1" x14ac:dyDescent="0.35">
      <c r="A2337" s="1"/>
      <c r="B2337" s="6" t="s">
        <v>14</v>
      </c>
      <c r="C2337" s="6">
        <v>1185732</v>
      </c>
      <c r="D2337" s="7">
        <v>44318</v>
      </c>
      <c r="E2337" s="6" t="s">
        <v>46</v>
      </c>
      <c r="F2337" s="6" t="s">
        <v>88</v>
      </c>
      <c r="G2337" s="6" t="s">
        <v>89</v>
      </c>
      <c r="H2337" s="6" t="s">
        <v>20</v>
      </c>
      <c r="I2337" s="8">
        <v>0.4</v>
      </c>
      <c r="J2337" s="9">
        <v>5750</v>
      </c>
      <c r="K2337" s="10">
        <f t="shared" si="18"/>
        <v>2300</v>
      </c>
      <c r="L2337" s="10">
        <f t="shared" si="19"/>
        <v>920</v>
      </c>
      <c r="M2337" s="11">
        <v>0.4</v>
      </c>
      <c r="O2337" s="16"/>
      <c r="P2337" s="14"/>
      <c r="Q2337" s="12"/>
      <c r="R2337" s="13"/>
    </row>
    <row r="2338" spans="1:18" ht="15.75" customHeight="1" x14ac:dyDescent="0.35">
      <c r="A2338" s="1"/>
      <c r="B2338" s="6" t="s">
        <v>14</v>
      </c>
      <c r="C2338" s="6">
        <v>1185732</v>
      </c>
      <c r="D2338" s="7">
        <v>44318</v>
      </c>
      <c r="E2338" s="6" t="s">
        <v>46</v>
      </c>
      <c r="F2338" s="6" t="s">
        <v>88</v>
      </c>
      <c r="G2338" s="6" t="s">
        <v>89</v>
      </c>
      <c r="H2338" s="6" t="s">
        <v>21</v>
      </c>
      <c r="I2338" s="8">
        <v>0.49999999999999994</v>
      </c>
      <c r="J2338" s="9">
        <v>6000</v>
      </c>
      <c r="K2338" s="10">
        <f t="shared" si="18"/>
        <v>2999.9999999999995</v>
      </c>
      <c r="L2338" s="10">
        <f t="shared" si="19"/>
        <v>1049.9999999999998</v>
      </c>
      <c r="M2338" s="11">
        <v>0.35</v>
      </c>
      <c r="O2338" s="16"/>
      <c r="P2338" s="14"/>
      <c r="Q2338" s="12"/>
      <c r="R2338" s="13"/>
    </row>
    <row r="2339" spans="1:18" ht="15.75" customHeight="1" x14ac:dyDescent="0.35">
      <c r="A2339" s="1"/>
      <c r="B2339" s="6" t="s">
        <v>14</v>
      </c>
      <c r="C2339" s="6">
        <v>1185732</v>
      </c>
      <c r="D2339" s="7">
        <v>44318</v>
      </c>
      <c r="E2339" s="6" t="s">
        <v>46</v>
      </c>
      <c r="F2339" s="6" t="s">
        <v>88</v>
      </c>
      <c r="G2339" s="6" t="s">
        <v>89</v>
      </c>
      <c r="H2339" s="6" t="s">
        <v>22</v>
      </c>
      <c r="I2339" s="8">
        <v>0.54999999999999993</v>
      </c>
      <c r="J2339" s="9">
        <v>7000</v>
      </c>
      <c r="K2339" s="10">
        <f t="shared" si="18"/>
        <v>3849.9999999999995</v>
      </c>
      <c r="L2339" s="10">
        <f t="shared" si="19"/>
        <v>1924.9999999999998</v>
      </c>
      <c r="M2339" s="11">
        <v>0.5</v>
      </c>
      <c r="O2339" s="16"/>
      <c r="P2339" s="14"/>
      <c r="Q2339" s="12"/>
      <c r="R2339" s="13"/>
    </row>
    <row r="2340" spans="1:18" ht="15.75" customHeight="1" x14ac:dyDescent="0.35">
      <c r="A2340" s="1"/>
      <c r="B2340" s="6" t="s">
        <v>14</v>
      </c>
      <c r="C2340" s="6">
        <v>1185732</v>
      </c>
      <c r="D2340" s="7">
        <v>44351</v>
      </c>
      <c r="E2340" s="6" t="s">
        <v>46</v>
      </c>
      <c r="F2340" s="6" t="s">
        <v>88</v>
      </c>
      <c r="G2340" s="6" t="s">
        <v>89</v>
      </c>
      <c r="H2340" s="6" t="s">
        <v>17</v>
      </c>
      <c r="I2340" s="8">
        <v>0.49999999999999994</v>
      </c>
      <c r="J2340" s="9">
        <v>9500</v>
      </c>
      <c r="K2340" s="10">
        <f t="shared" si="18"/>
        <v>4749.9999999999991</v>
      </c>
      <c r="L2340" s="10">
        <f t="shared" si="19"/>
        <v>1899.9999999999998</v>
      </c>
      <c r="M2340" s="11">
        <v>0.4</v>
      </c>
      <c r="O2340" s="16"/>
      <c r="P2340" s="14"/>
      <c r="Q2340" s="12"/>
      <c r="R2340" s="13"/>
    </row>
    <row r="2341" spans="1:18" ht="15.75" customHeight="1" x14ac:dyDescent="0.35">
      <c r="A2341" s="1"/>
      <c r="B2341" s="6" t="s">
        <v>14</v>
      </c>
      <c r="C2341" s="6">
        <v>1185732</v>
      </c>
      <c r="D2341" s="7">
        <v>44351</v>
      </c>
      <c r="E2341" s="6" t="s">
        <v>46</v>
      </c>
      <c r="F2341" s="6" t="s">
        <v>88</v>
      </c>
      <c r="G2341" s="6" t="s">
        <v>89</v>
      </c>
      <c r="H2341" s="6" t="s">
        <v>18</v>
      </c>
      <c r="I2341" s="8">
        <v>0.45</v>
      </c>
      <c r="J2341" s="9">
        <v>7000</v>
      </c>
      <c r="K2341" s="10">
        <f t="shared" si="18"/>
        <v>3150</v>
      </c>
      <c r="L2341" s="10">
        <f t="shared" si="19"/>
        <v>1102.5</v>
      </c>
      <c r="M2341" s="11">
        <v>0.35</v>
      </c>
      <c r="O2341" s="16"/>
      <c r="P2341" s="14"/>
      <c r="Q2341" s="12"/>
      <c r="R2341" s="13"/>
    </row>
    <row r="2342" spans="1:18" ht="15.75" customHeight="1" x14ac:dyDescent="0.35">
      <c r="A2342" s="1"/>
      <c r="B2342" s="6" t="s">
        <v>14</v>
      </c>
      <c r="C2342" s="6">
        <v>1185732</v>
      </c>
      <c r="D2342" s="7">
        <v>44351</v>
      </c>
      <c r="E2342" s="6" t="s">
        <v>46</v>
      </c>
      <c r="F2342" s="6" t="s">
        <v>88</v>
      </c>
      <c r="G2342" s="6" t="s">
        <v>89</v>
      </c>
      <c r="H2342" s="6" t="s">
        <v>19</v>
      </c>
      <c r="I2342" s="8">
        <v>0.5</v>
      </c>
      <c r="J2342" s="9">
        <v>6750</v>
      </c>
      <c r="K2342" s="10">
        <f t="shared" si="18"/>
        <v>3375</v>
      </c>
      <c r="L2342" s="10">
        <f t="shared" si="19"/>
        <v>1350</v>
      </c>
      <c r="M2342" s="11">
        <v>0.4</v>
      </c>
      <c r="O2342" s="16"/>
      <c r="P2342" s="14"/>
      <c r="Q2342" s="12"/>
      <c r="R2342" s="13"/>
    </row>
    <row r="2343" spans="1:18" ht="15.75" customHeight="1" x14ac:dyDescent="0.35">
      <c r="A2343" s="1"/>
      <c r="B2343" s="6" t="s">
        <v>14</v>
      </c>
      <c r="C2343" s="6">
        <v>1185732</v>
      </c>
      <c r="D2343" s="7">
        <v>44351</v>
      </c>
      <c r="E2343" s="6" t="s">
        <v>46</v>
      </c>
      <c r="F2343" s="6" t="s">
        <v>88</v>
      </c>
      <c r="G2343" s="6" t="s">
        <v>89</v>
      </c>
      <c r="H2343" s="6" t="s">
        <v>20</v>
      </c>
      <c r="I2343" s="8">
        <v>0.5</v>
      </c>
      <c r="J2343" s="9">
        <v>6500</v>
      </c>
      <c r="K2343" s="10">
        <f t="shared" si="18"/>
        <v>3250</v>
      </c>
      <c r="L2343" s="10">
        <f t="shared" si="19"/>
        <v>1300</v>
      </c>
      <c r="M2343" s="11">
        <v>0.4</v>
      </c>
      <c r="O2343" s="16"/>
      <c r="P2343" s="14"/>
      <c r="Q2343" s="12"/>
      <c r="R2343" s="13"/>
    </row>
    <row r="2344" spans="1:18" ht="15.75" customHeight="1" x14ac:dyDescent="0.35">
      <c r="A2344" s="1"/>
      <c r="B2344" s="6" t="s">
        <v>14</v>
      </c>
      <c r="C2344" s="6">
        <v>1185732</v>
      </c>
      <c r="D2344" s="7">
        <v>44351</v>
      </c>
      <c r="E2344" s="6" t="s">
        <v>46</v>
      </c>
      <c r="F2344" s="6" t="s">
        <v>88</v>
      </c>
      <c r="G2344" s="6" t="s">
        <v>89</v>
      </c>
      <c r="H2344" s="6" t="s">
        <v>21</v>
      </c>
      <c r="I2344" s="8">
        <v>0.65</v>
      </c>
      <c r="J2344" s="9">
        <v>6500</v>
      </c>
      <c r="K2344" s="10">
        <f t="shared" si="18"/>
        <v>4225</v>
      </c>
      <c r="L2344" s="10">
        <f t="shared" si="19"/>
        <v>1478.75</v>
      </c>
      <c r="M2344" s="11">
        <v>0.35</v>
      </c>
      <c r="O2344" s="16"/>
      <c r="P2344" s="14"/>
      <c r="Q2344" s="12"/>
      <c r="R2344" s="13"/>
    </row>
    <row r="2345" spans="1:18" ht="15.75" customHeight="1" x14ac:dyDescent="0.35">
      <c r="A2345" s="1"/>
      <c r="B2345" s="6" t="s">
        <v>14</v>
      </c>
      <c r="C2345" s="6">
        <v>1185732</v>
      </c>
      <c r="D2345" s="7">
        <v>44351</v>
      </c>
      <c r="E2345" s="6" t="s">
        <v>46</v>
      </c>
      <c r="F2345" s="6" t="s">
        <v>88</v>
      </c>
      <c r="G2345" s="6" t="s">
        <v>89</v>
      </c>
      <c r="H2345" s="6" t="s">
        <v>22</v>
      </c>
      <c r="I2345" s="8">
        <v>0.70000000000000007</v>
      </c>
      <c r="J2345" s="9">
        <v>8250</v>
      </c>
      <c r="K2345" s="10">
        <f t="shared" si="18"/>
        <v>5775.0000000000009</v>
      </c>
      <c r="L2345" s="10">
        <f t="shared" si="19"/>
        <v>2887.5000000000005</v>
      </c>
      <c r="M2345" s="11">
        <v>0.5</v>
      </c>
      <c r="O2345" s="16"/>
      <c r="P2345" s="14"/>
      <c r="Q2345" s="12"/>
      <c r="R2345" s="13"/>
    </row>
    <row r="2346" spans="1:18" ht="15.75" customHeight="1" x14ac:dyDescent="0.35">
      <c r="A2346" s="1"/>
      <c r="B2346" s="6" t="s">
        <v>14</v>
      </c>
      <c r="C2346" s="6">
        <v>1185732</v>
      </c>
      <c r="D2346" s="7">
        <v>44379</v>
      </c>
      <c r="E2346" s="6" t="s">
        <v>46</v>
      </c>
      <c r="F2346" s="6" t="s">
        <v>88</v>
      </c>
      <c r="G2346" s="6" t="s">
        <v>89</v>
      </c>
      <c r="H2346" s="6" t="s">
        <v>17</v>
      </c>
      <c r="I2346" s="8">
        <v>0.65</v>
      </c>
      <c r="J2346" s="9">
        <v>10500</v>
      </c>
      <c r="K2346" s="10">
        <f t="shared" si="18"/>
        <v>6825</v>
      </c>
      <c r="L2346" s="10">
        <f t="shared" si="19"/>
        <v>2730</v>
      </c>
      <c r="M2346" s="11">
        <v>0.4</v>
      </c>
      <c r="O2346" s="16"/>
      <c r="P2346" s="14"/>
      <c r="Q2346" s="12"/>
      <c r="R2346" s="13"/>
    </row>
    <row r="2347" spans="1:18" ht="15.75" customHeight="1" x14ac:dyDescent="0.35">
      <c r="A2347" s="1"/>
      <c r="B2347" s="6" t="s">
        <v>14</v>
      </c>
      <c r="C2347" s="6">
        <v>1185732</v>
      </c>
      <c r="D2347" s="7">
        <v>44379</v>
      </c>
      <c r="E2347" s="6" t="s">
        <v>46</v>
      </c>
      <c r="F2347" s="6" t="s">
        <v>88</v>
      </c>
      <c r="G2347" s="6" t="s">
        <v>89</v>
      </c>
      <c r="H2347" s="6" t="s">
        <v>18</v>
      </c>
      <c r="I2347" s="8">
        <v>0.60000000000000009</v>
      </c>
      <c r="J2347" s="9">
        <v>8000</v>
      </c>
      <c r="K2347" s="10">
        <f t="shared" si="18"/>
        <v>4800.0000000000009</v>
      </c>
      <c r="L2347" s="10">
        <f t="shared" si="19"/>
        <v>1680.0000000000002</v>
      </c>
      <c r="M2347" s="11">
        <v>0.35</v>
      </c>
      <c r="O2347" s="16"/>
      <c r="P2347" s="14"/>
      <c r="Q2347" s="12"/>
      <c r="R2347" s="13"/>
    </row>
    <row r="2348" spans="1:18" ht="15.75" customHeight="1" x14ac:dyDescent="0.35">
      <c r="A2348" s="1"/>
      <c r="B2348" s="6" t="s">
        <v>14</v>
      </c>
      <c r="C2348" s="6">
        <v>1185732</v>
      </c>
      <c r="D2348" s="7">
        <v>44379</v>
      </c>
      <c r="E2348" s="6" t="s">
        <v>46</v>
      </c>
      <c r="F2348" s="6" t="s">
        <v>88</v>
      </c>
      <c r="G2348" s="6" t="s">
        <v>89</v>
      </c>
      <c r="H2348" s="6" t="s">
        <v>19</v>
      </c>
      <c r="I2348" s="8">
        <v>0.55000000000000004</v>
      </c>
      <c r="J2348" s="9">
        <v>7250</v>
      </c>
      <c r="K2348" s="10">
        <f t="shared" si="18"/>
        <v>3987.5000000000005</v>
      </c>
      <c r="L2348" s="10">
        <f t="shared" si="19"/>
        <v>1595.0000000000002</v>
      </c>
      <c r="M2348" s="11">
        <v>0.4</v>
      </c>
      <c r="O2348" s="16"/>
      <c r="P2348" s="14"/>
      <c r="Q2348" s="12"/>
      <c r="R2348" s="13"/>
    </row>
    <row r="2349" spans="1:18" ht="15.75" customHeight="1" x14ac:dyDescent="0.35">
      <c r="A2349" s="1"/>
      <c r="B2349" s="6" t="s">
        <v>14</v>
      </c>
      <c r="C2349" s="6">
        <v>1185732</v>
      </c>
      <c r="D2349" s="7">
        <v>44379</v>
      </c>
      <c r="E2349" s="6" t="s">
        <v>46</v>
      </c>
      <c r="F2349" s="6" t="s">
        <v>88</v>
      </c>
      <c r="G2349" s="6" t="s">
        <v>89</v>
      </c>
      <c r="H2349" s="6" t="s">
        <v>20</v>
      </c>
      <c r="I2349" s="8">
        <v>0.55000000000000004</v>
      </c>
      <c r="J2349" s="9">
        <v>6750</v>
      </c>
      <c r="K2349" s="10">
        <f t="shared" si="18"/>
        <v>3712.5000000000005</v>
      </c>
      <c r="L2349" s="10">
        <f t="shared" si="19"/>
        <v>1485.0000000000002</v>
      </c>
      <c r="M2349" s="11">
        <v>0.4</v>
      </c>
      <c r="O2349" s="16"/>
      <c r="P2349" s="14"/>
      <c r="Q2349" s="12"/>
      <c r="R2349" s="13"/>
    </row>
    <row r="2350" spans="1:18" ht="15.75" customHeight="1" x14ac:dyDescent="0.35">
      <c r="A2350" s="1"/>
      <c r="B2350" s="6" t="s">
        <v>14</v>
      </c>
      <c r="C2350" s="6">
        <v>1185732</v>
      </c>
      <c r="D2350" s="7">
        <v>44379</v>
      </c>
      <c r="E2350" s="6" t="s">
        <v>46</v>
      </c>
      <c r="F2350" s="6" t="s">
        <v>88</v>
      </c>
      <c r="G2350" s="6" t="s">
        <v>89</v>
      </c>
      <c r="H2350" s="6" t="s">
        <v>21</v>
      </c>
      <c r="I2350" s="8">
        <v>0.65</v>
      </c>
      <c r="J2350" s="9">
        <v>7000</v>
      </c>
      <c r="K2350" s="10">
        <f t="shared" si="18"/>
        <v>4550</v>
      </c>
      <c r="L2350" s="10">
        <f t="shared" si="19"/>
        <v>1592.5</v>
      </c>
      <c r="M2350" s="11">
        <v>0.35</v>
      </c>
      <c r="O2350" s="16"/>
      <c r="P2350" s="14"/>
      <c r="Q2350" s="12"/>
      <c r="R2350" s="13"/>
    </row>
    <row r="2351" spans="1:18" ht="15.75" customHeight="1" x14ac:dyDescent="0.35">
      <c r="A2351" s="1"/>
      <c r="B2351" s="6" t="s">
        <v>14</v>
      </c>
      <c r="C2351" s="6">
        <v>1185732</v>
      </c>
      <c r="D2351" s="7">
        <v>44379</v>
      </c>
      <c r="E2351" s="6" t="s">
        <v>46</v>
      </c>
      <c r="F2351" s="6" t="s">
        <v>88</v>
      </c>
      <c r="G2351" s="6" t="s">
        <v>89</v>
      </c>
      <c r="H2351" s="6" t="s">
        <v>22</v>
      </c>
      <c r="I2351" s="8">
        <v>0.70000000000000007</v>
      </c>
      <c r="J2351" s="9">
        <v>8750</v>
      </c>
      <c r="K2351" s="10">
        <f t="shared" si="18"/>
        <v>6125.0000000000009</v>
      </c>
      <c r="L2351" s="10">
        <f t="shared" si="19"/>
        <v>3062.5000000000005</v>
      </c>
      <c r="M2351" s="11">
        <v>0.5</v>
      </c>
      <c r="O2351" s="16"/>
      <c r="P2351" s="14"/>
      <c r="Q2351" s="12"/>
      <c r="R2351" s="13"/>
    </row>
    <row r="2352" spans="1:18" ht="15.75" customHeight="1" x14ac:dyDescent="0.35">
      <c r="A2352" s="1"/>
      <c r="B2352" s="6" t="s">
        <v>14</v>
      </c>
      <c r="C2352" s="6">
        <v>1185732</v>
      </c>
      <c r="D2352" s="7">
        <v>44411</v>
      </c>
      <c r="E2352" s="6" t="s">
        <v>46</v>
      </c>
      <c r="F2352" s="6" t="s">
        <v>88</v>
      </c>
      <c r="G2352" s="6" t="s">
        <v>89</v>
      </c>
      <c r="H2352" s="6" t="s">
        <v>17</v>
      </c>
      <c r="I2352" s="8">
        <v>0.65</v>
      </c>
      <c r="J2352" s="9">
        <v>10250</v>
      </c>
      <c r="K2352" s="10">
        <f t="shared" si="18"/>
        <v>6662.5</v>
      </c>
      <c r="L2352" s="10">
        <f t="shared" si="19"/>
        <v>2665</v>
      </c>
      <c r="M2352" s="11">
        <v>0.4</v>
      </c>
      <c r="O2352" s="16"/>
      <c r="P2352" s="14"/>
      <c r="Q2352" s="12"/>
      <c r="R2352" s="13"/>
    </row>
    <row r="2353" spans="1:18" ht="15.75" customHeight="1" x14ac:dyDescent="0.35">
      <c r="A2353" s="1"/>
      <c r="B2353" s="6" t="s">
        <v>14</v>
      </c>
      <c r="C2353" s="6">
        <v>1185732</v>
      </c>
      <c r="D2353" s="7">
        <v>44411</v>
      </c>
      <c r="E2353" s="6" t="s">
        <v>46</v>
      </c>
      <c r="F2353" s="6" t="s">
        <v>88</v>
      </c>
      <c r="G2353" s="6" t="s">
        <v>89</v>
      </c>
      <c r="H2353" s="6" t="s">
        <v>18</v>
      </c>
      <c r="I2353" s="8">
        <v>0.60000000000000009</v>
      </c>
      <c r="J2353" s="9">
        <v>8000</v>
      </c>
      <c r="K2353" s="10">
        <f t="shared" si="18"/>
        <v>4800.0000000000009</v>
      </c>
      <c r="L2353" s="10">
        <f t="shared" si="19"/>
        <v>1680.0000000000002</v>
      </c>
      <c r="M2353" s="11">
        <v>0.35</v>
      </c>
      <c r="O2353" s="16"/>
      <c r="P2353" s="14"/>
      <c r="Q2353" s="12"/>
      <c r="R2353" s="13"/>
    </row>
    <row r="2354" spans="1:18" ht="15.75" customHeight="1" x14ac:dyDescent="0.35">
      <c r="A2354" s="1"/>
      <c r="B2354" s="6" t="s">
        <v>14</v>
      </c>
      <c r="C2354" s="6">
        <v>1185732</v>
      </c>
      <c r="D2354" s="7">
        <v>44411</v>
      </c>
      <c r="E2354" s="6" t="s">
        <v>46</v>
      </c>
      <c r="F2354" s="6" t="s">
        <v>88</v>
      </c>
      <c r="G2354" s="6" t="s">
        <v>89</v>
      </c>
      <c r="H2354" s="6" t="s">
        <v>19</v>
      </c>
      <c r="I2354" s="8">
        <v>0.55000000000000004</v>
      </c>
      <c r="J2354" s="9">
        <v>7250</v>
      </c>
      <c r="K2354" s="10">
        <f t="shared" si="18"/>
        <v>3987.5000000000005</v>
      </c>
      <c r="L2354" s="10">
        <f t="shared" si="19"/>
        <v>1595.0000000000002</v>
      </c>
      <c r="M2354" s="11">
        <v>0.4</v>
      </c>
      <c r="O2354" s="16"/>
      <c r="P2354" s="14"/>
      <c r="Q2354" s="12"/>
      <c r="R2354" s="13"/>
    </row>
    <row r="2355" spans="1:18" ht="15.75" customHeight="1" x14ac:dyDescent="0.35">
      <c r="A2355" s="1"/>
      <c r="B2355" s="6" t="s">
        <v>14</v>
      </c>
      <c r="C2355" s="6">
        <v>1185732</v>
      </c>
      <c r="D2355" s="7">
        <v>44411</v>
      </c>
      <c r="E2355" s="6" t="s">
        <v>46</v>
      </c>
      <c r="F2355" s="6" t="s">
        <v>88</v>
      </c>
      <c r="G2355" s="6" t="s">
        <v>89</v>
      </c>
      <c r="H2355" s="6" t="s">
        <v>20</v>
      </c>
      <c r="I2355" s="8">
        <v>0.45</v>
      </c>
      <c r="J2355" s="9">
        <v>6750</v>
      </c>
      <c r="K2355" s="10">
        <f t="shared" si="18"/>
        <v>3037.5</v>
      </c>
      <c r="L2355" s="10">
        <f t="shared" si="19"/>
        <v>1215</v>
      </c>
      <c r="M2355" s="11">
        <v>0.4</v>
      </c>
      <c r="O2355" s="16"/>
      <c r="P2355" s="14"/>
      <c r="Q2355" s="12"/>
      <c r="R2355" s="13"/>
    </row>
    <row r="2356" spans="1:18" ht="15.75" customHeight="1" x14ac:dyDescent="0.35">
      <c r="A2356" s="1"/>
      <c r="B2356" s="6" t="s">
        <v>14</v>
      </c>
      <c r="C2356" s="6">
        <v>1185732</v>
      </c>
      <c r="D2356" s="7">
        <v>44411</v>
      </c>
      <c r="E2356" s="6" t="s">
        <v>46</v>
      </c>
      <c r="F2356" s="6" t="s">
        <v>88</v>
      </c>
      <c r="G2356" s="6" t="s">
        <v>89</v>
      </c>
      <c r="H2356" s="6" t="s">
        <v>21</v>
      </c>
      <c r="I2356" s="8">
        <v>0.55000000000000004</v>
      </c>
      <c r="J2356" s="9">
        <v>6500</v>
      </c>
      <c r="K2356" s="10">
        <f t="shared" si="18"/>
        <v>3575.0000000000005</v>
      </c>
      <c r="L2356" s="10">
        <f t="shared" si="19"/>
        <v>1251.25</v>
      </c>
      <c r="M2356" s="11">
        <v>0.35</v>
      </c>
      <c r="O2356" s="16"/>
      <c r="P2356" s="14"/>
      <c r="Q2356" s="12"/>
      <c r="R2356" s="13"/>
    </row>
    <row r="2357" spans="1:18" ht="15.75" customHeight="1" x14ac:dyDescent="0.35">
      <c r="A2357" s="1"/>
      <c r="B2357" s="6" t="s">
        <v>14</v>
      </c>
      <c r="C2357" s="6">
        <v>1185732</v>
      </c>
      <c r="D2357" s="7">
        <v>44411</v>
      </c>
      <c r="E2357" s="6" t="s">
        <v>46</v>
      </c>
      <c r="F2357" s="6" t="s">
        <v>88</v>
      </c>
      <c r="G2357" s="6" t="s">
        <v>89</v>
      </c>
      <c r="H2357" s="6" t="s">
        <v>22</v>
      </c>
      <c r="I2357" s="8">
        <v>0.60000000000000009</v>
      </c>
      <c r="J2357" s="9">
        <v>8250</v>
      </c>
      <c r="K2357" s="10">
        <f t="shared" si="18"/>
        <v>4950.0000000000009</v>
      </c>
      <c r="L2357" s="10">
        <f t="shared" si="19"/>
        <v>2475.0000000000005</v>
      </c>
      <c r="M2357" s="11">
        <v>0.5</v>
      </c>
      <c r="O2357" s="16"/>
      <c r="P2357" s="14"/>
      <c r="Q2357" s="12"/>
      <c r="R2357" s="13"/>
    </row>
    <row r="2358" spans="1:18" ht="15.75" customHeight="1" x14ac:dyDescent="0.35">
      <c r="A2358" s="1"/>
      <c r="B2358" s="6" t="s">
        <v>14</v>
      </c>
      <c r="C2358" s="6">
        <v>1185732</v>
      </c>
      <c r="D2358" s="7">
        <v>44441</v>
      </c>
      <c r="E2358" s="6" t="s">
        <v>46</v>
      </c>
      <c r="F2358" s="6" t="s">
        <v>88</v>
      </c>
      <c r="G2358" s="6" t="s">
        <v>89</v>
      </c>
      <c r="H2358" s="6" t="s">
        <v>17</v>
      </c>
      <c r="I2358" s="8">
        <v>0.55000000000000004</v>
      </c>
      <c r="J2358" s="9">
        <v>9250</v>
      </c>
      <c r="K2358" s="10">
        <f t="shared" si="18"/>
        <v>5087.5</v>
      </c>
      <c r="L2358" s="10">
        <f t="shared" si="19"/>
        <v>2035</v>
      </c>
      <c r="M2358" s="11">
        <v>0.4</v>
      </c>
      <c r="O2358" s="16"/>
      <c r="P2358" s="14"/>
      <c r="Q2358" s="12"/>
      <c r="R2358" s="13"/>
    </row>
    <row r="2359" spans="1:18" ht="15.75" customHeight="1" x14ac:dyDescent="0.35">
      <c r="A2359" s="1"/>
      <c r="B2359" s="6" t="s">
        <v>14</v>
      </c>
      <c r="C2359" s="6">
        <v>1185732</v>
      </c>
      <c r="D2359" s="7">
        <v>44441</v>
      </c>
      <c r="E2359" s="6" t="s">
        <v>46</v>
      </c>
      <c r="F2359" s="6" t="s">
        <v>88</v>
      </c>
      <c r="G2359" s="6" t="s">
        <v>89</v>
      </c>
      <c r="H2359" s="6" t="s">
        <v>18</v>
      </c>
      <c r="I2359" s="8">
        <v>0.50000000000000011</v>
      </c>
      <c r="J2359" s="9">
        <v>7250</v>
      </c>
      <c r="K2359" s="10">
        <f t="shared" si="18"/>
        <v>3625.0000000000009</v>
      </c>
      <c r="L2359" s="10">
        <f t="shared" si="19"/>
        <v>1268.7500000000002</v>
      </c>
      <c r="M2359" s="11">
        <v>0.35</v>
      </c>
      <c r="O2359" s="16"/>
      <c r="P2359" s="14"/>
      <c r="Q2359" s="12"/>
      <c r="R2359" s="13"/>
    </row>
    <row r="2360" spans="1:18" ht="15.75" customHeight="1" x14ac:dyDescent="0.35">
      <c r="A2360" s="1"/>
      <c r="B2360" s="6" t="s">
        <v>14</v>
      </c>
      <c r="C2360" s="6">
        <v>1185732</v>
      </c>
      <c r="D2360" s="7">
        <v>44441</v>
      </c>
      <c r="E2360" s="6" t="s">
        <v>46</v>
      </c>
      <c r="F2360" s="6" t="s">
        <v>88</v>
      </c>
      <c r="G2360" s="6" t="s">
        <v>89</v>
      </c>
      <c r="H2360" s="6" t="s">
        <v>19</v>
      </c>
      <c r="I2360" s="8">
        <v>0.30000000000000004</v>
      </c>
      <c r="J2360" s="9">
        <v>6250</v>
      </c>
      <c r="K2360" s="10">
        <f t="shared" si="18"/>
        <v>1875.0000000000002</v>
      </c>
      <c r="L2360" s="10">
        <f t="shared" si="19"/>
        <v>750.00000000000011</v>
      </c>
      <c r="M2360" s="11">
        <v>0.4</v>
      </c>
      <c r="O2360" s="16"/>
      <c r="P2360" s="14"/>
      <c r="Q2360" s="12"/>
      <c r="R2360" s="13"/>
    </row>
    <row r="2361" spans="1:18" ht="15.75" customHeight="1" x14ac:dyDescent="0.35">
      <c r="A2361" s="1"/>
      <c r="B2361" s="6" t="s">
        <v>14</v>
      </c>
      <c r="C2361" s="6">
        <v>1185732</v>
      </c>
      <c r="D2361" s="7">
        <v>44441</v>
      </c>
      <c r="E2361" s="6" t="s">
        <v>46</v>
      </c>
      <c r="F2361" s="6" t="s">
        <v>88</v>
      </c>
      <c r="G2361" s="6" t="s">
        <v>89</v>
      </c>
      <c r="H2361" s="6" t="s">
        <v>20</v>
      </c>
      <c r="I2361" s="8">
        <v>0.30000000000000004</v>
      </c>
      <c r="J2361" s="9">
        <v>6000</v>
      </c>
      <c r="K2361" s="10">
        <f t="shared" si="18"/>
        <v>1800.0000000000002</v>
      </c>
      <c r="L2361" s="10">
        <f t="shared" si="19"/>
        <v>720.00000000000011</v>
      </c>
      <c r="M2361" s="11">
        <v>0.4</v>
      </c>
      <c r="O2361" s="16"/>
      <c r="P2361" s="14"/>
      <c r="Q2361" s="12"/>
      <c r="R2361" s="13"/>
    </row>
    <row r="2362" spans="1:18" ht="15.75" customHeight="1" x14ac:dyDescent="0.35">
      <c r="A2362" s="1"/>
      <c r="B2362" s="6" t="s">
        <v>14</v>
      </c>
      <c r="C2362" s="6">
        <v>1185732</v>
      </c>
      <c r="D2362" s="7">
        <v>44441</v>
      </c>
      <c r="E2362" s="6" t="s">
        <v>46</v>
      </c>
      <c r="F2362" s="6" t="s">
        <v>88</v>
      </c>
      <c r="G2362" s="6" t="s">
        <v>89</v>
      </c>
      <c r="H2362" s="6" t="s">
        <v>21</v>
      </c>
      <c r="I2362" s="8">
        <v>0.4</v>
      </c>
      <c r="J2362" s="9">
        <v>6000</v>
      </c>
      <c r="K2362" s="10">
        <f t="shared" si="18"/>
        <v>2400</v>
      </c>
      <c r="L2362" s="10">
        <f t="shared" si="19"/>
        <v>840</v>
      </c>
      <c r="M2362" s="11">
        <v>0.35</v>
      </c>
      <c r="O2362" s="16"/>
      <c r="P2362" s="14"/>
      <c r="Q2362" s="12"/>
      <c r="R2362" s="13"/>
    </row>
    <row r="2363" spans="1:18" ht="15.75" customHeight="1" x14ac:dyDescent="0.35">
      <c r="A2363" s="1"/>
      <c r="B2363" s="6" t="s">
        <v>14</v>
      </c>
      <c r="C2363" s="6">
        <v>1185732</v>
      </c>
      <c r="D2363" s="7">
        <v>44441</v>
      </c>
      <c r="E2363" s="6" t="s">
        <v>46</v>
      </c>
      <c r="F2363" s="6" t="s">
        <v>88</v>
      </c>
      <c r="G2363" s="6" t="s">
        <v>89</v>
      </c>
      <c r="H2363" s="6" t="s">
        <v>22</v>
      </c>
      <c r="I2363" s="8">
        <v>0.45000000000000007</v>
      </c>
      <c r="J2363" s="9">
        <v>7000</v>
      </c>
      <c r="K2363" s="10">
        <f t="shared" si="18"/>
        <v>3150.0000000000005</v>
      </c>
      <c r="L2363" s="10">
        <f t="shared" si="19"/>
        <v>1575.0000000000002</v>
      </c>
      <c r="M2363" s="11">
        <v>0.5</v>
      </c>
      <c r="O2363" s="16"/>
      <c r="P2363" s="14"/>
      <c r="Q2363" s="12"/>
      <c r="R2363" s="13"/>
    </row>
    <row r="2364" spans="1:18" ht="15.75" customHeight="1" x14ac:dyDescent="0.35">
      <c r="A2364" s="1"/>
      <c r="B2364" s="6" t="s">
        <v>14</v>
      </c>
      <c r="C2364" s="6">
        <v>1185732</v>
      </c>
      <c r="D2364" s="7">
        <v>44473</v>
      </c>
      <c r="E2364" s="6" t="s">
        <v>46</v>
      </c>
      <c r="F2364" s="6" t="s">
        <v>88</v>
      </c>
      <c r="G2364" s="6" t="s">
        <v>89</v>
      </c>
      <c r="H2364" s="6" t="s">
        <v>17</v>
      </c>
      <c r="I2364" s="8">
        <v>0.45000000000000007</v>
      </c>
      <c r="J2364" s="9">
        <v>8750</v>
      </c>
      <c r="K2364" s="10">
        <f t="shared" si="18"/>
        <v>3937.5000000000005</v>
      </c>
      <c r="L2364" s="10">
        <f t="shared" si="19"/>
        <v>1575.0000000000002</v>
      </c>
      <c r="M2364" s="11">
        <v>0.4</v>
      </c>
      <c r="O2364" s="16"/>
      <c r="P2364" s="14"/>
      <c r="Q2364" s="12"/>
      <c r="R2364" s="13"/>
    </row>
    <row r="2365" spans="1:18" ht="15.75" customHeight="1" x14ac:dyDescent="0.35">
      <c r="A2365" s="1"/>
      <c r="B2365" s="6" t="s">
        <v>14</v>
      </c>
      <c r="C2365" s="6">
        <v>1185732</v>
      </c>
      <c r="D2365" s="7">
        <v>44473</v>
      </c>
      <c r="E2365" s="6" t="s">
        <v>46</v>
      </c>
      <c r="F2365" s="6" t="s">
        <v>88</v>
      </c>
      <c r="G2365" s="6" t="s">
        <v>89</v>
      </c>
      <c r="H2365" s="6" t="s">
        <v>18</v>
      </c>
      <c r="I2365" s="8">
        <v>0.35000000000000009</v>
      </c>
      <c r="J2365" s="9">
        <v>7000</v>
      </c>
      <c r="K2365" s="10">
        <f t="shared" si="18"/>
        <v>2450.0000000000005</v>
      </c>
      <c r="L2365" s="10">
        <f t="shared" si="19"/>
        <v>857.50000000000011</v>
      </c>
      <c r="M2365" s="11">
        <v>0.35</v>
      </c>
      <c r="O2365" s="16"/>
      <c r="P2365" s="14"/>
      <c r="Q2365" s="12"/>
      <c r="R2365" s="13"/>
    </row>
    <row r="2366" spans="1:18" ht="15.75" customHeight="1" x14ac:dyDescent="0.35">
      <c r="A2366" s="1"/>
      <c r="B2366" s="6" t="s">
        <v>14</v>
      </c>
      <c r="C2366" s="6">
        <v>1185732</v>
      </c>
      <c r="D2366" s="7">
        <v>44473</v>
      </c>
      <c r="E2366" s="6" t="s">
        <v>46</v>
      </c>
      <c r="F2366" s="6" t="s">
        <v>88</v>
      </c>
      <c r="G2366" s="6" t="s">
        <v>89</v>
      </c>
      <c r="H2366" s="6" t="s">
        <v>19</v>
      </c>
      <c r="I2366" s="8">
        <v>0.35000000000000009</v>
      </c>
      <c r="J2366" s="9">
        <v>5750</v>
      </c>
      <c r="K2366" s="10">
        <f t="shared" si="18"/>
        <v>2012.5000000000005</v>
      </c>
      <c r="L2366" s="10">
        <f t="shared" si="19"/>
        <v>805.00000000000023</v>
      </c>
      <c r="M2366" s="11">
        <v>0.4</v>
      </c>
      <c r="O2366" s="16"/>
      <c r="P2366" s="14"/>
      <c r="Q2366" s="12"/>
      <c r="R2366" s="13"/>
    </row>
    <row r="2367" spans="1:18" ht="15.75" customHeight="1" x14ac:dyDescent="0.35">
      <c r="A2367" s="1"/>
      <c r="B2367" s="6" t="s">
        <v>14</v>
      </c>
      <c r="C2367" s="6">
        <v>1185732</v>
      </c>
      <c r="D2367" s="7">
        <v>44473</v>
      </c>
      <c r="E2367" s="6" t="s">
        <v>46</v>
      </c>
      <c r="F2367" s="6" t="s">
        <v>88</v>
      </c>
      <c r="G2367" s="6" t="s">
        <v>89</v>
      </c>
      <c r="H2367" s="6" t="s">
        <v>20</v>
      </c>
      <c r="I2367" s="8">
        <v>0.35000000000000009</v>
      </c>
      <c r="J2367" s="9">
        <v>5500</v>
      </c>
      <c r="K2367" s="10">
        <f t="shared" si="18"/>
        <v>1925.0000000000005</v>
      </c>
      <c r="L2367" s="10">
        <f t="shared" si="19"/>
        <v>770.00000000000023</v>
      </c>
      <c r="M2367" s="11">
        <v>0.4</v>
      </c>
      <c r="O2367" s="16"/>
      <c r="P2367" s="14"/>
      <c r="Q2367" s="12"/>
      <c r="R2367" s="13"/>
    </row>
    <row r="2368" spans="1:18" ht="15.75" customHeight="1" x14ac:dyDescent="0.35">
      <c r="A2368" s="1"/>
      <c r="B2368" s="6" t="s">
        <v>14</v>
      </c>
      <c r="C2368" s="6">
        <v>1185732</v>
      </c>
      <c r="D2368" s="7">
        <v>44473</v>
      </c>
      <c r="E2368" s="6" t="s">
        <v>46</v>
      </c>
      <c r="F2368" s="6" t="s">
        <v>88</v>
      </c>
      <c r="G2368" s="6" t="s">
        <v>89</v>
      </c>
      <c r="H2368" s="6" t="s">
        <v>21</v>
      </c>
      <c r="I2368" s="8">
        <v>0.45000000000000007</v>
      </c>
      <c r="J2368" s="9">
        <v>5500</v>
      </c>
      <c r="K2368" s="10">
        <f t="shared" si="18"/>
        <v>2475.0000000000005</v>
      </c>
      <c r="L2368" s="10">
        <f t="shared" si="19"/>
        <v>866.25000000000011</v>
      </c>
      <c r="M2368" s="11">
        <v>0.35</v>
      </c>
      <c r="O2368" s="16"/>
      <c r="P2368" s="14"/>
      <c r="Q2368" s="12"/>
      <c r="R2368" s="13"/>
    </row>
    <row r="2369" spans="1:18" ht="15.75" customHeight="1" x14ac:dyDescent="0.35">
      <c r="A2369" s="1"/>
      <c r="B2369" s="6" t="s">
        <v>14</v>
      </c>
      <c r="C2369" s="6">
        <v>1185732</v>
      </c>
      <c r="D2369" s="7">
        <v>44473</v>
      </c>
      <c r="E2369" s="6" t="s">
        <v>46</v>
      </c>
      <c r="F2369" s="6" t="s">
        <v>88</v>
      </c>
      <c r="G2369" s="6" t="s">
        <v>89</v>
      </c>
      <c r="H2369" s="6" t="s">
        <v>22</v>
      </c>
      <c r="I2369" s="8">
        <v>0.5</v>
      </c>
      <c r="J2369" s="9">
        <v>6750</v>
      </c>
      <c r="K2369" s="10">
        <f t="shared" si="18"/>
        <v>3375</v>
      </c>
      <c r="L2369" s="10">
        <f t="shared" si="19"/>
        <v>1687.5</v>
      </c>
      <c r="M2369" s="11">
        <v>0.5</v>
      </c>
      <c r="O2369" s="16"/>
      <c r="P2369" s="14"/>
      <c r="Q2369" s="12"/>
      <c r="R2369" s="13"/>
    </row>
    <row r="2370" spans="1:18" ht="15.75" customHeight="1" x14ac:dyDescent="0.35">
      <c r="A2370" s="1"/>
      <c r="B2370" s="6" t="s">
        <v>14</v>
      </c>
      <c r="C2370" s="6">
        <v>1185732</v>
      </c>
      <c r="D2370" s="7">
        <v>44503</v>
      </c>
      <c r="E2370" s="6" t="s">
        <v>46</v>
      </c>
      <c r="F2370" s="6" t="s">
        <v>88</v>
      </c>
      <c r="G2370" s="6" t="s">
        <v>89</v>
      </c>
      <c r="H2370" s="6" t="s">
        <v>17</v>
      </c>
      <c r="I2370" s="8">
        <v>0.45000000000000007</v>
      </c>
      <c r="J2370" s="9">
        <v>8250</v>
      </c>
      <c r="K2370" s="10">
        <f t="shared" si="18"/>
        <v>3712.5000000000005</v>
      </c>
      <c r="L2370" s="10">
        <f t="shared" si="19"/>
        <v>1485.0000000000002</v>
      </c>
      <c r="M2370" s="11">
        <v>0.4</v>
      </c>
      <c r="O2370" s="16"/>
      <c r="P2370" s="14"/>
      <c r="Q2370" s="12"/>
      <c r="R2370" s="13"/>
    </row>
    <row r="2371" spans="1:18" ht="15.75" customHeight="1" x14ac:dyDescent="0.35">
      <c r="A2371" s="1"/>
      <c r="B2371" s="6" t="s">
        <v>14</v>
      </c>
      <c r="C2371" s="6">
        <v>1185732</v>
      </c>
      <c r="D2371" s="7">
        <v>44503</v>
      </c>
      <c r="E2371" s="6" t="s">
        <v>46</v>
      </c>
      <c r="F2371" s="6" t="s">
        <v>88</v>
      </c>
      <c r="G2371" s="6" t="s">
        <v>89</v>
      </c>
      <c r="H2371" s="6" t="s">
        <v>18</v>
      </c>
      <c r="I2371" s="8">
        <v>0.35000000000000009</v>
      </c>
      <c r="J2371" s="9">
        <v>6500</v>
      </c>
      <c r="K2371" s="10">
        <f t="shared" si="18"/>
        <v>2275.0000000000005</v>
      </c>
      <c r="L2371" s="10">
        <f t="shared" si="19"/>
        <v>796.25000000000011</v>
      </c>
      <c r="M2371" s="11">
        <v>0.35</v>
      </c>
      <c r="O2371" s="16"/>
      <c r="P2371" s="14"/>
      <c r="Q2371" s="12"/>
      <c r="R2371" s="13"/>
    </row>
    <row r="2372" spans="1:18" ht="15.75" customHeight="1" x14ac:dyDescent="0.35">
      <c r="A2372" s="1"/>
      <c r="B2372" s="6" t="s">
        <v>14</v>
      </c>
      <c r="C2372" s="6">
        <v>1185732</v>
      </c>
      <c r="D2372" s="7">
        <v>44503</v>
      </c>
      <c r="E2372" s="6" t="s">
        <v>46</v>
      </c>
      <c r="F2372" s="6" t="s">
        <v>88</v>
      </c>
      <c r="G2372" s="6" t="s">
        <v>89</v>
      </c>
      <c r="H2372" s="6" t="s">
        <v>19</v>
      </c>
      <c r="I2372" s="8">
        <v>0.40000000000000013</v>
      </c>
      <c r="J2372" s="9">
        <v>5950</v>
      </c>
      <c r="K2372" s="10">
        <f t="shared" si="18"/>
        <v>2380.0000000000009</v>
      </c>
      <c r="L2372" s="10">
        <f t="shared" si="19"/>
        <v>952.00000000000045</v>
      </c>
      <c r="M2372" s="11">
        <v>0.4</v>
      </c>
      <c r="O2372" s="16"/>
      <c r="P2372" s="14"/>
      <c r="Q2372" s="12"/>
      <c r="R2372" s="13"/>
    </row>
    <row r="2373" spans="1:18" ht="15.75" customHeight="1" x14ac:dyDescent="0.35">
      <c r="A2373" s="1"/>
      <c r="B2373" s="6" t="s">
        <v>14</v>
      </c>
      <c r="C2373" s="6">
        <v>1185732</v>
      </c>
      <c r="D2373" s="7">
        <v>44503</v>
      </c>
      <c r="E2373" s="6" t="s">
        <v>46</v>
      </c>
      <c r="F2373" s="6" t="s">
        <v>88</v>
      </c>
      <c r="G2373" s="6" t="s">
        <v>89</v>
      </c>
      <c r="H2373" s="6" t="s">
        <v>20</v>
      </c>
      <c r="I2373" s="8">
        <v>0.6000000000000002</v>
      </c>
      <c r="J2373" s="9">
        <v>6500</v>
      </c>
      <c r="K2373" s="10">
        <f t="shared" si="18"/>
        <v>3900.0000000000014</v>
      </c>
      <c r="L2373" s="10">
        <f t="shared" si="19"/>
        <v>1560.0000000000007</v>
      </c>
      <c r="M2373" s="11">
        <v>0.4</v>
      </c>
      <c r="O2373" s="16"/>
      <c r="P2373" s="14"/>
      <c r="Q2373" s="12"/>
      <c r="R2373" s="13"/>
    </row>
    <row r="2374" spans="1:18" ht="15.75" customHeight="1" x14ac:dyDescent="0.35">
      <c r="A2374" s="1"/>
      <c r="B2374" s="6" t="s">
        <v>14</v>
      </c>
      <c r="C2374" s="6">
        <v>1185732</v>
      </c>
      <c r="D2374" s="7">
        <v>44503</v>
      </c>
      <c r="E2374" s="6" t="s">
        <v>46</v>
      </c>
      <c r="F2374" s="6" t="s">
        <v>88</v>
      </c>
      <c r="G2374" s="6" t="s">
        <v>89</v>
      </c>
      <c r="H2374" s="6" t="s">
        <v>21</v>
      </c>
      <c r="I2374" s="8">
        <v>0.75000000000000011</v>
      </c>
      <c r="J2374" s="9">
        <v>6250</v>
      </c>
      <c r="K2374" s="10">
        <f t="shared" si="18"/>
        <v>4687.5000000000009</v>
      </c>
      <c r="L2374" s="10">
        <f t="shared" si="19"/>
        <v>1640.6250000000002</v>
      </c>
      <c r="M2374" s="11">
        <v>0.35</v>
      </c>
      <c r="O2374" s="16"/>
      <c r="P2374" s="14"/>
      <c r="Q2374" s="12"/>
      <c r="R2374" s="13"/>
    </row>
    <row r="2375" spans="1:18" ht="15.75" customHeight="1" x14ac:dyDescent="0.35">
      <c r="A2375" s="1"/>
      <c r="B2375" s="6" t="s">
        <v>14</v>
      </c>
      <c r="C2375" s="6">
        <v>1185732</v>
      </c>
      <c r="D2375" s="7">
        <v>44503</v>
      </c>
      <c r="E2375" s="6" t="s">
        <v>46</v>
      </c>
      <c r="F2375" s="6" t="s">
        <v>88</v>
      </c>
      <c r="G2375" s="6" t="s">
        <v>89</v>
      </c>
      <c r="H2375" s="6" t="s">
        <v>22</v>
      </c>
      <c r="I2375" s="8">
        <v>0.75</v>
      </c>
      <c r="J2375" s="9">
        <v>7250</v>
      </c>
      <c r="K2375" s="10">
        <f t="shared" si="18"/>
        <v>5437.5</v>
      </c>
      <c r="L2375" s="10">
        <f t="shared" si="19"/>
        <v>2718.75</v>
      </c>
      <c r="M2375" s="11">
        <v>0.5</v>
      </c>
      <c r="O2375" s="16"/>
      <c r="P2375" s="14"/>
      <c r="Q2375" s="12"/>
      <c r="R2375" s="13"/>
    </row>
    <row r="2376" spans="1:18" ht="15.75" customHeight="1" x14ac:dyDescent="0.35">
      <c r="A2376" s="1"/>
      <c r="B2376" s="6" t="s">
        <v>14</v>
      </c>
      <c r="C2376" s="6">
        <v>1185732</v>
      </c>
      <c r="D2376" s="7">
        <v>44532</v>
      </c>
      <c r="E2376" s="6" t="s">
        <v>46</v>
      </c>
      <c r="F2376" s="6" t="s">
        <v>88</v>
      </c>
      <c r="G2376" s="6" t="s">
        <v>89</v>
      </c>
      <c r="H2376" s="6" t="s">
        <v>17</v>
      </c>
      <c r="I2376" s="8">
        <v>0.70000000000000007</v>
      </c>
      <c r="J2376" s="9">
        <v>9750</v>
      </c>
      <c r="K2376" s="10">
        <f t="shared" si="18"/>
        <v>6825.0000000000009</v>
      </c>
      <c r="L2376" s="10">
        <f t="shared" si="19"/>
        <v>2730.0000000000005</v>
      </c>
      <c r="M2376" s="11">
        <v>0.4</v>
      </c>
      <c r="O2376" s="16"/>
      <c r="P2376" s="14"/>
      <c r="Q2376" s="12"/>
      <c r="R2376" s="13"/>
    </row>
    <row r="2377" spans="1:18" ht="15.75" customHeight="1" x14ac:dyDescent="0.35">
      <c r="A2377" s="1"/>
      <c r="B2377" s="6" t="s">
        <v>14</v>
      </c>
      <c r="C2377" s="6">
        <v>1185732</v>
      </c>
      <c r="D2377" s="7">
        <v>44532</v>
      </c>
      <c r="E2377" s="6" t="s">
        <v>46</v>
      </c>
      <c r="F2377" s="6" t="s">
        <v>88</v>
      </c>
      <c r="G2377" s="6" t="s">
        <v>89</v>
      </c>
      <c r="H2377" s="6" t="s">
        <v>18</v>
      </c>
      <c r="I2377" s="8">
        <v>0.60000000000000009</v>
      </c>
      <c r="J2377" s="9">
        <v>7750</v>
      </c>
      <c r="K2377" s="10">
        <f t="shared" si="18"/>
        <v>4650.0000000000009</v>
      </c>
      <c r="L2377" s="10">
        <f t="shared" si="19"/>
        <v>1627.5000000000002</v>
      </c>
      <c r="M2377" s="11">
        <v>0.35</v>
      </c>
      <c r="O2377" s="16"/>
      <c r="P2377" s="14"/>
      <c r="Q2377" s="12"/>
      <c r="R2377" s="13"/>
    </row>
    <row r="2378" spans="1:18" ht="15.75" customHeight="1" x14ac:dyDescent="0.35">
      <c r="A2378" s="1"/>
      <c r="B2378" s="6" t="s">
        <v>14</v>
      </c>
      <c r="C2378" s="6">
        <v>1185732</v>
      </c>
      <c r="D2378" s="7">
        <v>44532</v>
      </c>
      <c r="E2378" s="6" t="s">
        <v>46</v>
      </c>
      <c r="F2378" s="6" t="s">
        <v>88</v>
      </c>
      <c r="G2378" s="6" t="s">
        <v>89</v>
      </c>
      <c r="H2378" s="6" t="s">
        <v>19</v>
      </c>
      <c r="I2378" s="8">
        <v>0.60000000000000009</v>
      </c>
      <c r="J2378" s="9">
        <v>7250</v>
      </c>
      <c r="K2378" s="10">
        <f t="shared" si="18"/>
        <v>4350.0000000000009</v>
      </c>
      <c r="L2378" s="10">
        <f t="shared" si="19"/>
        <v>1740.0000000000005</v>
      </c>
      <c r="M2378" s="11">
        <v>0.4</v>
      </c>
      <c r="O2378" s="16"/>
      <c r="P2378" s="14"/>
      <c r="Q2378" s="12"/>
      <c r="R2378" s="13"/>
    </row>
    <row r="2379" spans="1:18" ht="15.75" customHeight="1" x14ac:dyDescent="0.35">
      <c r="A2379" s="1"/>
      <c r="B2379" s="6" t="s">
        <v>14</v>
      </c>
      <c r="C2379" s="6">
        <v>1185732</v>
      </c>
      <c r="D2379" s="7">
        <v>44532</v>
      </c>
      <c r="E2379" s="6" t="s">
        <v>46</v>
      </c>
      <c r="F2379" s="6" t="s">
        <v>88</v>
      </c>
      <c r="G2379" s="6" t="s">
        <v>89</v>
      </c>
      <c r="H2379" s="6" t="s">
        <v>20</v>
      </c>
      <c r="I2379" s="8">
        <v>0.60000000000000009</v>
      </c>
      <c r="J2379" s="9">
        <v>6750</v>
      </c>
      <c r="K2379" s="10">
        <f t="shared" si="18"/>
        <v>4050.0000000000005</v>
      </c>
      <c r="L2379" s="10">
        <f t="shared" si="19"/>
        <v>1620.0000000000002</v>
      </c>
      <c r="M2379" s="11">
        <v>0.4</v>
      </c>
      <c r="O2379" s="16"/>
      <c r="P2379" s="14"/>
      <c r="Q2379" s="12"/>
      <c r="R2379" s="13"/>
    </row>
    <row r="2380" spans="1:18" ht="15.75" customHeight="1" x14ac:dyDescent="0.35">
      <c r="A2380" s="1"/>
      <c r="B2380" s="6" t="s">
        <v>14</v>
      </c>
      <c r="C2380" s="6">
        <v>1185732</v>
      </c>
      <c r="D2380" s="7">
        <v>44532</v>
      </c>
      <c r="E2380" s="6" t="s">
        <v>46</v>
      </c>
      <c r="F2380" s="6" t="s">
        <v>88</v>
      </c>
      <c r="G2380" s="6" t="s">
        <v>89</v>
      </c>
      <c r="H2380" s="6" t="s">
        <v>21</v>
      </c>
      <c r="I2380" s="8">
        <v>0.70000000000000007</v>
      </c>
      <c r="J2380" s="9">
        <v>6750</v>
      </c>
      <c r="K2380" s="10">
        <f t="shared" si="18"/>
        <v>4725</v>
      </c>
      <c r="L2380" s="10">
        <f t="shared" si="19"/>
        <v>1653.75</v>
      </c>
      <c r="M2380" s="11">
        <v>0.35</v>
      </c>
      <c r="O2380" s="16"/>
      <c r="P2380" s="14"/>
      <c r="Q2380" s="12"/>
      <c r="R2380" s="13"/>
    </row>
    <row r="2381" spans="1:18" ht="15.75" customHeight="1" x14ac:dyDescent="0.35">
      <c r="A2381" s="1"/>
      <c r="B2381" s="6" t="s">
        <v>14</v>
      </c>
      <c r="C2381" s="6">
        <v>1185732</v>
      </c>
      <c r="D2381" s="7">
        <v>44532</v>
      </c>
      <c r="E2381" s="6" t="s">
        <v>46</v>
      </c>
      <c r="F2381" s="6" t="s">
        <v>88</v>
      </c>
      <c r="G2381" s="6" t="s">
        <v>89</v>
      </c>
      <c r="H2381" s="6" t="s">
        <v>22</v>
      </c>
      <c r="I2381" s="8">
        <v>0.75</v>
      </c>
      <c r="J2381" s="9">
        <v>7750</v>
      </c>
      <c r="K2381" s="10">
        <f t="shared" si="18"/>
        <v>5812.5</v>
      </c>
      <c r="L2381" s="10">
        <f t="shared" si="19"/>
        <v>2906.25</v>
      </c>
      <c r="M2381" s="11">
        <v>0.5</v>
      </c>
      <c r="O2381" s="16"/>
      <c r="P2381" s="14"/>
      <c r="Q2381" s="12"/>
      <c r="R2381" s="13"/>
    </row>
    <row r="2382" spans="1:18" ht="15.75" customHeight="1" x14ac:dyDescent="0.35">
      <c r="A2382" s="1" t="s">
        <v>39</v>
      </c>
      <c r="B2382" s="6" t="s">
        <v>14</v>
      </c>
      <c r="C2382" s="6">
        <v>1185732</v>
      </c>
      <c r="D2382" s="7">
        <v>44209</v>
      </c>
      <c r="E2382" s="6" t="s">
        <v>46</v>
      </c>
      <c r="F2382" s="6" t="s">
        <v>90</v>
      </c>
      <c r="G2382" s="6" t="s">
        <v>91</v>
      </c>
      <c r="H2382" s="6" t="s">
        <v>17</v>
      </c>
      <c r="I2382" s="8">
        <v>0.35000000000000003</v>
      </c>
      <c r="J2382" s="9">
        <v>7750</v>
      </c>
      <c r="K2382" s="10">
        <f t="shared" si="18"/>
        <v>2712.5000000000005</v>
      </c>
      <c r="L2382" s="10">
        <f t="shared" si="19"/>
        <v>1085.0000000000002</v>
      </c>
      <c r="M2382" s="11">
        <v>0.4</v>
      </c>
      <c r="O2382" s="16"/>
      <c r="P2382" s="14"/>
      <c r="Q2382" s="12"/>
      <c r="R2382" s="13"/>
    </row>
    <row r="2383" spans="1:18" ht="15.75" customHeight="1" x14ac:dyDescent="0.35">
      <c r="A2383" s="1"/>
      <c r="B2383" s="6" t="s">
        <v>14</v>
      </c>
      <c r="C2383" s="6">
        <v>1185732</v>
      </c>
      <c r="D2383" s="7">
        <v>44209</v>
      </c>
      <c r="E2383" s="6" t="s">
        <v>46</v>
      </c>
      <c r="F2383" s="6" t="s">
        <v>90</v>
      </c>
      <c r="G2383" s="6" t="s">
        <v>91</v>
      </c>
      <c r="H2383" s="6" t="s">
        <v>18</v>
      </c>
      <c r="I2383" s="8">
        <v>0.35000000000000003</v>
      </c>
      <c r="J2383" s="9">
        <v>5750</v>
      </c>
      <c r="K2383" s="10">
        <f t="shared" si="18"/>
        <v>2012.5000000000002</v>
      </c>
      <c r="L2383" s="10">
        <f t="shared" si="19"/>
        <v>704.375</v>
      </c>
      <c r="M2383" s="11">
        <v>0.35</v>
      </c>
      <c r="O2383" s="16"/>
      <c r="P2383" s="14"/>
      <c r="Q2383" s="12"/>
      <c r="R2383" s="13"/>
    </row>
    <row r="2384" spans="1:18" ht="15.75" customHeight="1" x14ac:dyDescent="0.35">
      <c r="A2384" s="1"/>
      <c r="B2384" s="6" t="s">
        <v>14</v>
      </c>
      <c r="C2384" s="6">
        <v>1185732</v>
      </c>
      <c r="D2384" s="7">
        <v>44209</v>
      </c>
      <c r="E2384" s="6" t="s">
        <v>46</v>
      </c>
      <c r="F2384" s="6" t="s">
        <v>90</v>
      </c>
      <c r="G2384" s="6" t="s">
        <v>91</v>
      </c>
      <c r="H2384" s="6" t="s">
        <v>19</v>
      </c>
      <c r="I2384" s="8">
        <v>0.25000000000000006</v>
      </c>
      <c r="J2384" s="9">
        <v>5750</v>
      </c>
      <c r="K2384" s="10">
        <f t="shared" si="18"/>
        <v>1437.5000000000002</v>
      </c>
      <c r="L2384" s="10">
        <f t="shared" si="19"/>
        <v>575.00000000000011</v>
      </c>
      <c r="M2384" s="11">
        <v>0.4</v>
      </c>
      <c r="O2384" s="16"/>
      <c r="P2384" s="14"/>
      <c r="Q2384" s="12"/>
      <c r="R2384" s="13"/>
    </row>
    <row r="2385" spans="1:18" ht="15.75" customHeight="1" x14ac:dyDescent="0.35">
      <c r="A2385" s="1"/>
      <c r="B2385" s="6" t="s">
        <v>14</v>
      </c>
      <c r="C2385" s="6">
        <v>1185732</v>
      </c>
      <c r="D2385" s="7">
        <v>44209</v>
      </c>
      <c r="E2385" s="6" t="s">
        <v>46</v>
      </c>
      <c r="F2385" s="6" t="s">
        <v>90</v>
      </c>
      <c r="G2385" s="6" t="s">
        <v>91</v>
      </c>
      <c r="H2385" s="6" t="s">
        <v>20</v>
      </c>
      <c r="I2385" s="8">
        <v>0.3</v>
      </c>
      <c r="J2385" s="9">
        <v>4250</v>
      </c>
      <c r="K2385" s="10">
        <f t="shared" si="18"/>
        <v>1275</v>
      </c>
      <c r="L2385" s="10">
        <f t="shared" si="19"/>
        <v>510</v>
      </c>
      <c r="M2385" s="11">
        <v>0.4</v>
      </c>
      <c r="O2385" s="16"/>
      <c r="P2385" s="14"/>
      <c r="Q2385" s="12"/>
      <c r="R2385" s="13"/>
    </row>
    <row r="2386" spans="1:18" ht="15.75" customHeight="1" x14ac:dyDescent="0.35">
      <c r="A2386" s="1"/>
      <c r="B2386" s="6" t="s">
        <v>14</v>
      </c>
      <c r="C2386" s="6">
        <v>1185732</v>
      </c>
      <c r="D2386" s="7">
        <v>44209</v>
      </c>
      <c r="E2386" s="6" t="s">
        <v>46</v>
      </c>
      <c r="F2386" s="6" t="s">
        <v>90</v>
      </c>
      <c r="G2386" s="6" t="s">
        <v>91</v>
      </c>
      <c r="H2386" s="6" t="s">
        <v>21</v>
      </c>
      <c r="I2386" s="8">
        <v>0.45</v>
      </c>
      <c r="J2386" s="9">
        <v>4750</v>
      </c>
      <c r="K2386" s="10">
        <f t="shared" si="18"/>
        <v>2137.5</v>
      </c>
      <c r="L2386" s="10">
        <f t="shared" si="19"/>
        <v>748.125</v>
      </c>
      <c r="M2386" s="11">
        <v>0.35</v>
      </c>
      <c r="O2386" s="16"/>
      <c r="P2386" s="14"/>
      <c r="Q2386" s="12"/>
      <c r="R2386" s="13"/>
    </row>
    <row r="2387" spans="1:18" ht="15.75" customHeight="1" x14ac:dyDescent="0.35">
      <c r="A2387" s="1"/>
      <c r="B2387" s="6" t="s">
        <v>14</v>
      </c>
      <c r="C2387" s="6">
        <v>1185732</v>
      </c>
      <c r="D2387" s="7">
        <v>44209</v>
      </c>
      <c r="E2387" s="6" t="s">
        <v>46</v>
      </c>
      <c r="F2387" s="6" t="s">
        <v>90</v>
      </c>
      <c r="G2387" s="6" t="s">
        <v>91</v>
      </c>
      <c r="H2387" s="6" t="s">
        <v>22</v>
      </c>
      <c r="I2387" s="8">
        <v>0.35000000000000003</v>
      </c>
      <c r="J2387" s="9">
        <v>5750</v>
      </c>
      <c r="K2387" s="10">
        <f t="shared" si="18"/>
        <v>2012.5000000000002</v>
      </c>
      <c r="L2387" s="10">
        <f t="shared" si="19"/>
        <v>1006.2500000000001</v>
      </c>
      <c r="M2387" s="11">
        <v>0.5</v>
      </c>
      <c r="O2387" s="16"/>
      <c r="P2387" s="14"/>
      <c r="Q2387" s="12"/>
      <c r="R2387" s="13"/>
    </row>
    <row r="2388" spans="1:18" ht="15.75" customHeight="1" x14ac:dyDescent="0.35">
      <c r="A2388" s="1"/>
      <c r="B2388" s="6" t="s">
        <v>14</v>
      </c>
      <c r="C2388" s="6">
        <v>1185732</v>
      </c>
      <c r="D2388" s="7">
        <v>44238</v>
      </c>
      <c r="E2388" s="6" t="s">
        <v>46</v>
      </c>
      <c r="F2388" s="6" t="s">
        <v>90</v>
      </c>
      <c r="G2388" s="6" t="s">
        <v>91</v>
      </c>
      <c r="H2388" s="6" t="s">
        <v>17</v>
      </c>
      <c r="I2388" s="8">
        <v>0.35000000000000003</v>
      </c>
      <c r="J2388" s="9">
        <v>8250</v>
      </c>
      <c r="K2388" s="10">
        <f t="shared" si="18"/>
        <v>2887.5000000000005</v>
      </c>
      <c r="L2388" s="10">
        <f t="shared" si="19"/>
        <v>1155.0000000000002</v>
      </c>
      <c r="M2388" s="11">
        <v>0.4</v>
      </c>
      <c r="O2388" s="16"/>
      <c r="P2388" s="14"/>
      <c r="Q2388" s="12"/>
      <c r="R2388" s="13"/>
    </row>
    <row r="2389" spans="1:18" ht="15.75" customHeight="1" x14ac:dyDescent="0.35">
      <c r="A2389" s="1"/>
      <c r="B2389" s="6" t="s">
        <v>14</v>
      </c>
      <c r="C2389" s="6">
        <v>1185732</v>
      </c>
      <c r="D2389" s="7">
        <v>44238</v>
      </c>
      <c r="E2389" s="6" t="s">
        <v>46</v>
      </c>
      <c r="F2389" s="6" t="s">
        <v>90</v>
      </c>
      <c r="G2389" s="6" t="s">
        <v>91</v>
      </c>
      <c r="H2389" s="6" t="s">
        <v>18</v>
      </c>
      <c r="I2389" s="8">
        <v>0.35000000000000003</v>
      </c>
      <c r="J2389" s="9">
        <v>4750</v>
      </c>
      <c r="K2389" s="10">
        <f t="shared" si="18"/>
        <v>1662.5000000000002</v>
      </c>
      <c r="L2389" s="10">
        <f t="shared" si="19"/>
        <v>581.875</v>
      </c>
      <c r="M2389" s="11">
        <v>0.35</v>
      </c>
      <c r="O2389" s="16"/>
      <c r="P2389" s="14"/>
      <c r="Q2389" s="12"/>
      <c r="R2389" s="13"/>
    </row>
    <row r="2390" spans="1:18" ht="15.75" customHeight="1" x14ac:dyDescent="0.35">
      <c r="A2390" s="1"/>
      <c r="B2390" s="6" t="s">
        <v>14</v>
      </c>
      <c r="C2390" s="6">
        <v>1185732</v>
      </c>
      <c r="D2390" s="7">
        <v>44238</v>
      </c>
      <c r="E2390" s="6" t="s">
        <v>46</v>
      </c>
      <c r="F2390" s="6" t="s">
        <v>90</v>
      </c>
      <c r="G2390" s="6" t="s">
        <v>91</v>
      </c>
      <c r="H2390" s="6" t="s">
        <v>19</v>
      </c>
      <c r="I2390" s="8">
        <v>0.25000000000000006</v>
      </c>
      <c r="J2390" s="9">
        <v>5250</v>
      </c>
      <c r="K2390" s="10">
        <f t="shared" si="18"/>
        <v>1312.5000000000002</v>
      </c>
      <c r="L2390" s="10">
        <f t="shared" si="19"/>
        <v>525.00000000000011</v>
      </c>
      <c r="M2390" s="11">
        <v>0.4</v>
      </c>
      <c r="O2390" s="16"/>
      <c r="P2390" s="14"/>
      <c r="Q2390" s="12"/>
      <c r="R2390" s="13"/>
    </row>
    <row r="2391" spans="1:18" ht="15.75" customHeight="1" x14ac:dyDescent="0.35">
      <c r="A2391" s="1"/>
      <c r="B2391" s="6" t="s">
        <v>14</v>
      </c>
      <c r="C2391" s="6">
        <v>1185732</v>
      </c>
      <c r="D2391" s="7">
        <v>44238</v>
      </c>
      <c r="E2391" s="6" t="s">
        <v>46</v>
      </c>
      <c r="F2391" s="6" t="s">
        <v>90</v>
      </c>
      <c r="G2391" s="6" t="s">
        <v>91</v>
      </c>
      <c r="H2391" s="6" t="s">
        <v>20</v>
      </c>
      <c r="I2391" s="8">
        <v>0.3</v>
      </c>
      <c r="J2391" s="9">
        <v>3750</v>
      </c>
      <c r="K2391" s="10">
        <f t="shared" si="18"/>
        <v>1125</v>
      </c>
      <c r="L2391" s="10">
        <f t="shared" si="19"/>
        <v>450</v>
      </c>
      <c r="M2391" s="11">
        <v>0.4</v>
      </c>
      <c r="O2391" s="16"/>
      <c r="P2391" s="14"/>
      <c r="Q2391" s="12"/>
      <c r="R2391" s="13"/>
    </row>
    <row r="2392" spans="1:18" ht="15.75" customHeight="1" x14ac:dyDescent="0.35">
      <c r="A2392" s="1"/>
      <c r="B2392" s="6" t="s">
        <v>14</v>
      </c>
      <c r="C2392" s="6">
        <v>1185732</v>
      </c>
      <c r="D2392" s="7">
        <v>44238</v>
      </c>
      <c r="E2392" s="6" t="s">
        <v>46</v>
      </c>
      <c r="F2392" s="6" t="s">
        <v>90</v>
      </c>
      <c r="G2392" s="6" t="s">
        <v>91</v>
      </c>
      <c r="H2392" s="6" t="s">
        <v>21</v>
      </c>
      <c r="I2392" s="8">
        <v>0.45</v>
      </c>
      <c r="J2392" s="9">
        <v>4500</v>
      </c>
      <c r="K2392" s="10">
        <f t="shared" si="18"/>
        <v>2025</v>
      </c>
      <c r="L2392" s="10">
        <f t="shared" si="19"/>
        <v>708.75</v>
      </c>
      <c r="M2392" s="11">
        <v>0.35</v>
      </c>
      <c r="O2392" s="16"/>
      <c r="P2392" s="14"/>
      <c r="Q2392" s="12"/>
      <c r="R2392" s="13"/>
    </row>
    <row r="2393" spans="1:18" ht="15.75" customHeight="1" x14ac:dyDescent="0.35">
      <c r="A2393" s="1"/>
      <c r="B2393" s="6" t="s">
        <v>14</v>
      </c>
      <c r="C2393" s="6">
        <v>1185732</v>
      </c>
      <c r="D2393" s="7">
        <v>44238</v>
      </c>
      <c r="E2393" s="6" t="s">
        <v>46</v>
      </c>
      <c r="F2393" s="6" t="s">
        <v>90</v>
      </c>
      <c r="G2393" s="6" t="s">
        <v>91</v>
      </c>
      <c r="H2393" s="6" t="s">
        <v>22</v>
      </c>
      <c r="I2393" s="8">
        <v>0.3</v>
      </c>
      <c r="J2393" s="9">
        <v>5500</v>
      </c>
      <c r="K2393" s="10">
        <f t="shared" si="18"/>
        <v>1650</v>
      </c>
      <c r="L2393" s="10">
        <f t="shared" si="19"/>
        <v>825</v>
      </c>
      <c r="M2393" s="11">
        <v>0.5</v>
      </c>
      <c r="O2393" s="16"/>
      <c r="P2393" s="14"/>
      <c r="Q2393" s="12"/>
      <c r="R2393" s="13"/>
    </row>
    <row r="2394" spans="1:18" ht="15.75" customHeight="1" x14ac:dyDescent="0.35">
      <c r="A2394" s="1"/>
      <c r="B2394" s="6" t="s">
        <v>14</v>
      </c>
      <c r="C2394" s="6">
        <v>1185732</v>
      </c>
      <c r="D2394" s="7">
        <v>44264</v>
      </c>
      <c r="E2394" s="6" t="s">
        <v>46</v>
      </c>
      <c r="F2394" s="6" t="s">
        <v>90</v>
      </c>
      <c r="G2394" s="6" t="s">
        <v>91</v>
      </c>
      <c r="H2394" s="6" t="s">
        <v>17</v>
      </c>
      <c r="I2394" s="8">
        <v>0.3</v>
      </c>
      <c r="J2394" s="9">
        <v>7700</v>
      </c>
      <c r="K2394" s="10">
        <f t="shared" si="18"/>
        <v>2310</v>
      </c>
      <c r="L2394" s="10">
        <f t="shared" si="19"/>
        <v>924</v>
      </c>
      <c r="M2394" s="11">
        <v>0.4</v>
      </c>
      <c r="O2394" s="16"/>
      <c r="P2394" s="14"/>
      <c r="Q2394" s="12"/>
      <c r="R2394" s="13"/>
    </row>
    <row r="2395" spans="1:18" ht="15.75" customHeight="1" x14ac:dyDescent="0.35">
      <c r="A2395" s="1"/>
      <c r="B2395" s="6" t="s">
        <v>14</v>
      </c>
      <c r="C2395" s="6">
        <v>1185732</v>
      </c>
      <c r="D2395" s="7">
        <v>44264</v>
      </c>
      <c r="E2395" s="6" t="s">
        <v>46</v>
      </c>
      <c r="F2395" s="6" t="s">
        <v>90</v>
      </c>
      <c r="G2395" s="6" t="s">
        <v>91</v>
      </c>
      <c r="H2395" s="6" t="s">
        <v>18</v>
      </c>
      <c r="I2395" s="8">
        <v>0.3</v>
      </c>
      <c r="J2395" s="9">
        <v>4500</v>
      </c>
      <c r="K2395" s="10">
        <f t="shared" si="18"/>
        <v>1350</v>
      </c>
      <c r="L2395" s="10">
        <f t="shared" si="19"/>
        <v>472.49999999999994</v>
      </c>
      <c r="M2395" s="11">
        <v>0.35</v>
      </c>
      <c r="O2395" s="16"/>
      <c r="P2395" s="14"/>
      <c r="Q2395" s="12"/>
      <c r="R2395" s="13"/>
    </row>
    <row r="2396" spans="1:18" ht="15.75" customHeight="1" x14ac:dyDescent="0.35">
      <c r="A2396" s="1"/>
      <c r="B2396" s="6" t="s">
        <v>14</v>
      </c>
      <c r="C2396" s="6">
        <v>1185732</v>
      </c>
      <c r="D2396" s="7">
        <v>44264</v>
      </c>
      <c r="E2396" s="6" t="s">
        <v>46</v>
      </c>
      <c r="F2396" s="6" t="s">
        <v>90</v>
      </c>
      <c r="G2396" s="6" t="s">
        <v>91</v>
      </c>
      <c r="H2396" s="6" t="s">
        <v>19</v>
      </c>
      <c r="I2396" s="8">
        <v>0.2</v>
      </c>
      <c r="J2396" s="9">
        <v>4750</v>
      </c>
      <c r="K2396" s="10">
        <f t="shared" si="18"/>
        <v>950</v>
      </c>
      <c r="L2396" s="10">
        <f t="shared" si="19"/>
        <v>380</v>
      </c>
      <c r="M2396" s="11">
        <v>0.4</v>
      </c>
      <c r="O2396" s="16"/>
      <c r="P2396" s="14"/>
      <c r="Q2396" s="12"/>
      <c r="R2396" s="13"/>
    </row>
    <row r="2397" spans="1:18" ht="15.75" customHeight="1" x14ac:dyDescent="0.35">
      <c r="A2397" s="1"/>
      <c r="B2397" s="6" t="s">
        <v>14</v>
      </c>
      <c r="C2397" s="6">
        <v>1185732</v>
      </c>
      <c r="D2397" s="7">
        <v>44264</v>
      </c>
      <c r="E2397" s="6" t="s">
        <v>46</v>
      </c>
      <c r="F2397" s="6" t="s">
        <v>90</v>
      </c>
      <c r="G2397" s="6" t="s">
        <v>91</v>
      </c>
      <c r="H2397" s="6" t="s">
        <v>20</v>
      </c>
      <c r="I2397" s="8">
        <v>0.24999999999999994</v>
      </c>
      <c r="J2397" s="9">
        <v>3250</v>
      </c>
      <c r="K2397" s="10">
        <f t="shared" si="18"/>
        <v>812.49999999999977</v>
      </c>
      <c r="L2397" s="10">
        <f t="shared" si="19"/>
        <v>324.99999999999994</v>
      </c>
      <c r="M2397" s="11">
        <v>0.4</v>
      </c>
      <c r="O2397" s="16"/>
      <c r="P2397" s="14"/>
      <c r="Q2397" s="12"/>
      <c r="R2397" s="13"/>
    </row>
    <row r="2398" spans="1:18" ht="15.75" customHeight="1" x14ac:dyDescent="0.35">
      <c r="A2398" s="1"/>
      <c r="B2398" s="6" t="s">
        <v>14</v>
      </c>
      <c r="C2398" s="6">
        <v>1185732</v>
      </c>
      <c r="D2398" s="7">
        <v>44264</v>
      </c>
      <c r="E2398" s="6" t="s">
        <v>46</v>
      </c>
      <c r="F2398" s="6" t="s">
        <v>90</v>
      </c>
      <c r="G2398" s="6" t="s">
        <v>91</v>
      </c>
      <c r="H2398" s="6" t="s">
        <v>21</v>
      </c>
      <c r="I2398" s="8">
        <v>0.40000000000000008</v>
      </c>
      <c r="J2398" s="9">
        <v>3750</v>
      </c>
      <c r="K2398" s="10">
        <f t="shared" si="18"/>
        <v>1500.0000000000002</v>
      </c>
      <c r="L2398" s="10">
        <f t="shared" si="19"/>
        <v>525</v>
      </c>
      <c r="M2398" s="11">
        <v>0.35</v>
      </c>
      <c r="O2398" s="16"/>
      <c r="P2398" s="14"/>
      <c r="Q2398" s="12"/>
      <c r="R2398" s="13"/>
    </row>
    <row r="2399" spans="1:18" ht="15.75" customHeight="1" x14ac:dyDescent="0.35">
      <c r="A2399" s="1"/>
      <c r="B2399" s="6" t="s">
        <v>14</v>
      </c>
      <c r="C2399" s="6">
        <v>1185732</v>
      </c>
      <c r="D2399" s="7">
        <v>44264</v>
      </c>
      <c r="E2399" s="6" t="s">
        <v>46</v>
      </c>
      <c r="F2399" s="6" t="s">
        <v>90</v>
      </c>
      <c r="G2399" s="6" t="s">
        <v>91</v>
      </c>
      <c r="H2399" s="6" t="s">
        <v>22</v>
      </c>
      <c r="I2399" s="8">
        <v>0.3</v>
      </c>
      <c r="J2399" s="9">
        <v>4750</v>
      </c>
      <c r="K2399" s="10">
        <f t="shared" si="18"/>
        <v>1425</v>
      </c>
      <c r="L2399" s="10">
        <f t="shared" si="19"/>
        <v>712.5</v>
      </c>
      <c r="M2399" s="11">
        <v>0.5</v>
      </c>
      <c r="O2399" s="16"/>
      <c r="P2399" s="14"/>
      <c r="Q2399" s="12"/>
      <c r="R2399" s="13"/>
    </row>
    <row r="2400" spans="1:18" ht="15.75" customHeight="1" x14ac:dyDescent="0.35">
      <c r="A2400" s="1"/>
      <c r="B2400" s="6" t="s">
        <v>14</v>
      </c>
      <c r="C2400" s="6">
        <v>1185732</v>
      </c>
      <c r="D2400" s="7">
        <v>44296</v>
      </c>
      <c r="E2400" s="6" t="s">
        <v>46</v>
      </c>
      <c r="F2400" s="6" t="s">
        <v>90</v>
      </c>
      <c r="G2400" s="6" t="s">
        <v>91</v>
      </c>
      <c r="H2400" s="6" t="s">
        <v>17</v>
      </c>
      <c r="I2400" s="8">
        <v>0.3</v>
      </c>
      <c r="J2400" s="9">
        <v>7250</v>
      </c>
      <c r="K2400" s="10">
        <f t="shared" si="18"/>
        <v>2175</v>
      </c>
      <c r="L2400" s="10">
        <f t="shared" si="19"/>
        <v>870</v>
      </c>
      <c r="M2400" s="11">
        <v>0.4</v>
      </c>
      <c r="O2400" s="16"/>
      <c r="P2400" s="14"/>
      <c r="Q2400" s="12"/>
      <c r="R2400" s="13"/>
    </row>
    <row r="2401" spans="1:18" ht="15.75" customHeight="1" x14ac:dyDescent="0.35">
      <c r="A2401" s="1"/>
      <c r="B2401" s="6" t="s">
        <v>14</v>
      </c>
      <c r="C2401" s="6">
        <v>1185732</v>
      </c>
      <c r="D2401" s="7">
        <v>44296</v>
      </c>
      <c r="E2401" s="6" t="s">
        <v>46</v>
      </c>
      <c r="F2401" s="6" t="s">
        <v>90</v>
      </c>
      <c r="G2401" s="6" t="s">
        <v>91</v>
      </c>
      <c r="H2401" s="6" t="s">
        <v>18</v>
      </c>
      <c r="I2401" s="8">
        <v>0.3</v>
      </c>
      <c r="J2401" s="9">
        <v>4250</v>
      </c>
      <c r="K2401" s="10">
        <f t="shared" si="18"/>
        <v>1275</v>
      </c>
      <c r="L2401" s="10">
        <f t="shared" si="19"/>
        <v>446.25</v>
      </c>
      <c r="M2401" s="11">
        <v>0.35</v>
      </c>
      <c r="O2401" s="16"/>
      <c r="P2401" s="14"/>
      <c r="Q2401" s="12"/>
      <c r="R2401" s="13"/>
    </row>
    <row r="2402" spans="1:18" ht="15.75" customHeight="1" x14ac:dyDescent="0.35">
      <c r="A2402" s="1"/>
      <c r="B2402" s="6" t="s">
        <v>14</v>
      </c>
      <c r="C2402" s="6">
        <v>1185732</v>
      </c>
      <c r="D2402" s="7">
        <v>44296</v>
      </c>
      <c r="E2402" s="6" t="s">
        <v>46</v>
      </c>
      <c r="F2402" s="6" t="s">
        <v>90</v>
      </c>
      <c r="G2402" s="6" t="s">
        <v>91</v>
      </c>
      <c r="H2402" s="6" t="s">
        <v>19</v>
      </c>
      <c r="I2402" s="8">
        <v>0.2</v>
      </c>
      <c r="J2402" s="9">
        <v>4250</v>
      </c>
      <c r="K2402" s="10">
        <f t="shared" si="18"/>
        <v>850</v>
      </c>
      <c r="L2402" s="10">
        <f t="shared" si="19"/>
        <v>340</v>
      </c>
      <c r="M2402" s="11">
        <v>0.4</v>
      </c>
      <c r="O2402" s="16"/>
      <c r="P2402" s="14"/>
      <c r="Q2402" s="12"/>
      <c r="R2402" s="13"/>
    </row>
    <row r="2403" spans="1:18" ht="15.75" customHeight="1" x14ac:dyDescent="0.35">
      <c r="A2403" s="1"/>
      <c r="B2403" s="6" t="s">
        <v>14</v>
      </c>
      <c r="C2403" s="6">
        <v>1185732</v>
      </c>
      <c r="D2403" s="7">
        <v>44296</v>
      </c>
      <c r="E2403" s="6" t="s">
        <v>46</v>
      </c>
      <c r="F2403" s="6" t="s">
        <v>90</v>
      </c>
      <c r="G2403" s="6" t="s">
        <v>91</v>
      </c>
      <c r="H2403" s="6" t="s">
        <v>20</v>
      </c>
      <c r="I2403" s="8">
        <v>0.24999999999999994</v>
      </c>
      <c r="J2403" s="9">
        <v>3500</v>
      </c>
      <c r="K2403" s="10">
        <f t="shared" si="18"/>
        <v>874.99999999999977</v>
      </c>
      <c r="L2403" s="10">
        <f t="shared" si="19"/>
        <v>349.99999999999994</v>
      </c>
      <c r="M2403" s="11">
        <v>0.4</v>
      </c>
      <c r="O2403" s="16"/>
      <c r="P2403" s="14"/>
      <c r="Q2403" s="12"/>
      <c r="R2403" s="13"/>
    </row>
    <row r="2404" spans="1:18" ht="15.75" customHeight="1" x14ac:dyDescent="0.35">
      <c r="A2404" s="1"/>
      <c r="B2404" s="6" t="s">
        <v>14</v>
      </c>
      <c r="C2404" s="6">
        <v>1185732</v>
      </c>
      <c r="D2404" s="7">
        <v>44296</v>
      </c>
      <c r="E2404" s="6" t="s">
        <v>46</v>
      </c>
      <c r="F2404" s="6" t="s">
        <v>90</v>
      </c>
      <c r="G2404" s="6" t="s">
        <v>91</v>
      </c>
      <c r="H2404" s="6" t="s">
        <v>21</v>
      </c>
      <c r="I2404" s="8">
        <v>0.45</v>
      </c>
      <c r="J2404" s="9">
        <v>3750</v>
      </c>
      <c r="K2404" s="10">
        <f t="shared" si="18"/>
        <v>1687.5</v>
      </c>
      <c r="L2404" s="10">
        <f t="shared" si="19"/>
        <v>590.625</v>
      </c>
      <c r="M2404" s="11">
        <v>0.35</v>
      </c>
      <c r="O2404" s="16"/>
      <c r="P2404" s="14"/>
      <c r="Q2404" s="12"/>
      <c r="R2404" s="13"/>
    </row>
    <row r="2405" spans="1:18" ht="15.75" customHeight="1" x14ac:dyDescent="0.35">
      <c r="A2405" s="1"/>
      <c r="B2405" s="6" t="s">
        <v>14</v>
      </c>
      <c r="C2405" s="6">
        <v>1185732</v>
      </c>
      <c r="D2405" s="7">
        <v>44296</v>
      </c>
      <c r="E2405" s="6" t="s">
        <v>46</v>
      </c>
      <c r="F2405" s="6" t="s">
        <v>90</v>
      </c>
      <c r="G2405" s="6" t="s">
        <v>91</v>
      </c>
      <c r="H2405" s="6" t="s">
        <v>22</v>
      </c>
      <c r="I2405" s="8">
        <v>0.35000000000000003</v>
      </c>
      <c r="J2405" s="9">
        <v>5250</v>
      </c>
      <c r="K2405" s="10">
        <f t="shared" si="18"/>
        <v>1837.5000000000002</v>
      </c>
      <c r="L2405" s="10">
        <f t="shared" si="19"/>
        <v>918.75000000000011</v>
      </c>
      <c r="M2405" s="11">
        <v>0.5</v>
      </c>
      <c r="O2405" s="16"/>
      <c r="P2405" s="14"/>
      <c r="Q2405" s="12"/>
      <c r="R2405" s="13"/>
    </row>
    <row r="2406" spans="1:18" ht="15.75" customHeight="1" x14ac:dyDescent="0.35">
      <c r="A2406" s="1"/>
      <c r="B2406" s="6" t="s">
        <v>14</v>
      </c>
      <c r="C2406" s="6">
        <v>1185732</v>
      </c>
      <c r="D2406" s="7">
        <v>44325</v>
      </c>
      <c r="E2406" s="6" t="s">
        <v>46</v>
      </c>
      <c r="F2406" s="6" t="s">
        <v>90</v>
      </c>
      <c r="G2406" s="6" t="s">
        <v>91</v>
      </c>
      <c r="H2406" s="6" t="s">
        <v>17</v>
      </c>
      <c r="I2406" s="8">
        <v>0.45</v>
      </c>
      <c r="J2406" s="9">
        <v>7950</v>
      </c>
      <c r="K2406" s="10">
        <f t="shared" si="18"/>
        <v>3577.5</v>
      </c>
      <c r="L2406" s="10">
        <f t="shared" si="19"/>
        <v>1431</v>
      </c>
      <c r="M2406" s="11">
        <v>0.4</v>
      </c>
      <c r="O2406" s="16"/>
      <c r="P2406" s="14"/>
      <c r="Q2406" s="12"/>
      <c r="R2406" s="13"/>
    </row>
    <row r="2407" spans="1:18" ht="15.75" customHeight="1" x14ac:dyDescent="0.35">
      <c r="A2407" s="1"/>
      <c r="B2407" s="6" t="s">
        <v>14</v>
      </c>
      <c r="C2407" s="6">
        <v>1185732</v>
      </c>
      <c r="D2407" s="7">
        <v>44325</v>
      </c>
      <c r="E2407" s="6" t="s">
        <v>46</v>
      </c>
      <c r="F2407" s="6" t="s">
        <v>90</v>
      </c>
      <c r="G2407" s="6" t="s">
        <v>91</v>
      </c>
      <c r="H2407" s="6" t="s">
        <v>18</v>
      </c>
      <c r="I2407" s="8">
        <v>0.45</v>
      </c>
      <c r="J2407" s="9">
        <v>5000</v>
      </c>
      <c r="K2407" s="10">
        <f t="shared" si="18"/>
        <v>2250</v>
      </c>
      <c r="L2407" s="10">
        <f t="shared" si="19"/>
        <v>787.5</v>
      </c>
      <c r="M2407" s="11">
        <v>0.35</v>
      </c>
      <c r="O2407" s="16"/>
      <c r="P2407" s="14"/>
      <c r="Q2407" s="12"/>
      <c r="R2407" s="13"/>
    </row>
    <row r="2408" spans="1:18" ht="15.75" customHeight="1" x14ac:dyDescent="0.35">
      <c r="A2408" s="1"/>
      <c r="B2408" s="6" t="s">
        <v>14</v>
      </c>
      <c r="C2408" s="6">
        <v>1185732</v>
      </c>
      <c r="D2408" s="7">
        <v>44325</v>
      </c>
      <c r="E2408" s="6" t="s">
        <v>46</v>
      </c>
      <c r="F2408" s="6" t="s">
        <v>90</v>
      </c>
      <c r="G2408" s="6" t="s">
        <v>91</v>
      </c>
      <c r="H2408" s="6" t="s">
        <v>19</v>
      </c>
      <c r="I2408" s="8">
        <v>0.4</v>
      </c>
      <c r="J2408" s="9">
        <v>4750</v>
      </c>
      <c r="K2408" s="10">
        <f t="shared" si="18"/>
        <v>1900</v>
      </c>
      <c r="L2408" s="10">
        <f t="shared" si="19"/>
        <v>760</v>
      </c>
      <c r="M2408" s="11">
        <v>0.4</v>
      </c>
      <c r="O2408" s="16"/>
      <c r="P2408" s="14"/>
      <c r="Q2408" s="12"/>
      <c r="R2408" s="13"/>
    </row>
    <row r="2409" spans="1:18" ht="15.75" customHeight="1" x14ac:dyDescent="0.35">
      <c r="A2409" s="1"/>
      <c r="B2409" s="6" t="s">
        <v>14</v>
      </c>
      <c r="C2409" s="6">
        <v>1185732</v>
      </c>
      <c r="D2409" s="7">
        <v>44325</v>
      </c>
      <c r="E2409" s="6" t="s">
        <v>46</v>
      </c>
      <c r="F2409" s="6" t="s">
        <v>90</v>
      </c>
      <c r="G2409" s="6" t="s">
        <v>91</v>
      </c>
      <c r="H2409" s="6" t="s">
        <v>20</v>
      </c>
      <c r="I2409" s="8">
        <v>0.4</v>
      </c>
      <c r="J2409" s="9">
        <v>4250</v>
      </c>
      <c r="K2409" s="10">
        <f t="shared" si="18"/>
        <v>1700</v>
      </c>
      <c r="L2409" s="10">
        <f t="shared" si="19"/>
        <v>680</v>
      </c>
      <c r="M2409" s="11">
        <v>0.4</v>
      </c>
      <c r="O2409" s="16"/>
      <c r="P2409" s="14"/>
      <c r="Q2409" s="12"/>
      <c r="R2409" s="13"/>
    </row>
    <row r="2410" spans="1:18" ht="15.75" customHeight="1" x14ac:dyDescent="0.35">
      <c r="A2410" s="1"/>
      <c r="B2410" s="6" t="s">
        <v>14</v>
      </c>
      <c r="C2410" s="6">
        <v>1185732</v>
      </c>
      <c r="D2410" s="7">
        <v>44325</v>
      </c>
      <c r="E2410" s="6" t="s">
        <v>46</v>
      </c>
      <c r="F2410" s="6" t="s">
        <v>90</v>
      </c>
      <c r="G2410" s="6" t="s">
        <v>91</v>
      </c>
      <c r="H2410" s="6" t="s">
        <v>21</v>
      </c>
      <c r="I2410" s="8">
        <v>0.49999999999999994</v>
      </c>
      <c r="J2410" s="9">
        <v>4500</v>
      </c>
      <c r="K2410" s="10">
        <f t="shared" si="18"/>
        <v>2249.9999999999995</v>
      </c>
      <c r="L2410" s="10">
        <f t="shared" si="19"/>
        <v>787.49999999999977</v>
      </c>
      <c r="M2410" s="11">
        <v>0.35</v>
      </c>
      <c r="O2410" s="16"/>
      <c r="P2410" s="14"/>
      <c r="Q2410" s="12"/>
      <c r="R2410" s="13"/>
    </row>
    <row r="2411" spans="1:18" ht="15.75" customHeight="1" x14ac:dyDescent="0.35">
      <c r="A2411" s="1"/>
      <c r="B2411" s="6" t="s">
        <v>14</v>
      </c>
      <c r="C2411" s="6">
        <v>1185732</v>
      </c>
      <c r="D2411" s="7">
        <v>44325</v>
      </c>
      <c r="E2411" s="6" t="s">
        <v>46</v>
      </c>
      <c r="F2411" s="6" t="s">
        <v>90</v>
      </c>
      <c r="G2411" s="6" t="s">
        <v>91</v>
      </c>
      <c r="H2411" s="6" t="s">
        <v>22</v>
      </c>
      <c r="I2411" s="8">
        <v>0.54999999999999993</v>
      </c>
      <c r="J2411" s="9">
        <v>5500</v>
      </c>
      <c r="K2411" s="10">
        <f t="shared" si="18"/>
        <v>3024.9999999999995</v>
      </c>
      <c r="L2411" s="10">
        <f t="shared" si="19"/>
        <v>1512.4999999999998</v>
      </c>
      <c r="M2411" s="11">
        <v>0.5</v>
      </c>
      <c r="O2411" s="16"/>
      <c r="P2411" s="14"/>
      <c r="Q2411" s="12"/>
      <c r="R2411" s="13"/>
    </row>
    <row r="2412" spans="1:18" ht="15.75" customHeight="1" x14ac:dyDescent="0.35">
      <c r="A2412" s="1"/>
      <c r="B2412" s="6" t="s">
        <v>14</v>
      </c>
      <c r="C2412" s="6">
        <v>1185732</v>
      </c>
      <c r="D2412" s="7">
        <v>44358</v>
      </c>
      <c r="E2412" s="6" t="s">
        <v>46</v>
      </c>
      <c r="F2412" s="6" t="s">
        <v>90</v>
      </c>
      <c r="G2412" s="6" t="s">
        <v>91</v>
      </c>
      <c r="H2412" s="6" t="s">
        <v>17</v>
      </c>
      <c r="I2412" s="8">
        <v>0.49999999999999994</v>
      </c>
      <c r="J2412" s="9">
        <v>8000</v>
      </c>
      <c r="K2412" s="10">
        <f t="shared" si="18"/>
        <v>3999.9999999999995</v>
      </c>
      <c r="L2412" s="10">
        <f t="shared" si="19"/>
        <v>1600</v>
      </c>
      <c r="M2412" s="11">
        <v>0.4</v>
      </c>
      <c r="O2412" s="16"/>
      <c r="P2412" s="14"/>
      <c r="Q2412" s="12"/>
      <c r="R2412" s="13"/>
    </row>
    <row r="2413" spans="1:18" ht="15.75" customHeight="1" x14ac:dyDescent="0.35">
      <c r="A2413" s="1"/>
      <c r="B2413" s="6" t="s">
        <v>14</v>
      </c>
      <c r="C2413" s="6">
        <v>1185732</v>
      </c>
      <c r="D2413" s="7">
        <v>44358</v>
      </c>
      <c r="E2413" s="6" t="s">
        <v>46</v>
      </c>
      <c r="F2413" s="6" t="s">
        <v>90</v>
      </c>
      <c r="G2413" s="6" t="s">
        <v>91</v>
      </c>
      <c r="H2413" s="6" t="s">
        <v>18</v>
      </c>
      <c r="I2413" s="8">
        <v>0.45</v>
      </c>
      <c r="J2413" s="9">
        <v>5500</v>
      </c>
      <c r="K2413" s="10">
        <f t="shared" si="18"/>
        <v>2475</v>
      </c>
      <c r="L2413" s="10">
        <f t="shared" si="19"/>
        <v>866.25</v>
      </c>
      <c r="M2413" s="11">
        <v>0.35</v>
      </c>
      <c r="O2413" s="16"/>
      <c r="P2413" s="14"/>
      <c r="Q2413" s="12"/>
      <c r="R2413" s="13"/>
    </row>
    <row r="2414" spans="1:18" ht="15.75" customHeight="1" x14ac:dyDescent="0.35">
      <c r="A2414" s="1"/>
      <c r="B2414" s="6" t="s">
        <v>14</v>
      </c>
      <c r="C2414" s="6">
        <v>1185732</v>
      </c>
      <c r="D2414" s="7">
        <v>44358</v>
      </c>
      <c r="E2414" s="6" t="s">
        <v>46</v>
      </c>
      <c r="F2414" s="6" t="s">
        <v>90</v>
      </c>
      <c r="G2414" s="6" t="s">
        <v>91</v>
      </c>
      <c r="H2414" s="6" t="s">
        <v>19</v>
      </c>
      <c r="I2414" s="8">
        <v>0.5</v>
      </c>
      <c r="J2414" s="9">
        <v>5250</v>
      </c>
      <c r="K2414" s="10">
        <f t="shared" si="18"/>
        <v>2625</v>
      </c>
      <c r="L2414" s="10">
        <f t="shared" si="19"/>
        <v>1050</v>
      </c>
      <c r="M2414" s="11">
        <v>0.4</v>
      </c>
      <c r="O2414" s="16"/>
      <c r="P2414" s="14"/>
      <c r="Q2414" s="12"/>
      <c r="R2414" s="13"/>
    </row>
    <row r="2415" spans="1:18" ht="15.75" customHeight="1" x14ac:dyDescent="0.35">
      <c r="A2415" s="1"/>
      <c r="B2415" s="6" t="s">
        <v>14</v>
      </c>
      <c r="C2415" s="6">
        <v>1185732</v>
      </c>
      <c r="D2415" s="7">
        <v>44358</v>
      </c>
      <c r="E2415" s="6" t="s">
        <v>46</v>
      </c>
      <c r="F2415" s="6" t="s">
        <v>90</v>
      </c>
      <c r="G2415" s="6" t="s">
        <v>91</v>
      </c>
      <c r="H2415" s="6" t="s">
        <v>20</v>
      </c>
      <c r="I2415" s="8">
        <v>0.5</v>
      </c>
      <c r="J2415" s="9">
        <v>5000</v>
      </c>
      <c r="K2415" s="10">
        <f t="shared" si="18"/>
        <v>2500</v>
      </c>
      <c r="L2415" s="10">
        <f t="shared" si="19"/>
        <v>1000</v>
      </c>
      <c r="M2415" s="11">
        <v>0.4</v>
      </c>
      <c r="O2415" s="16"/>
      <c r="P2415" s="14"/>
      <c r="Q2415" s="12"/>
      <c r="R2415" s="13"/>
    </row>
    <row r="2416" spans="1:18" ht="15.75" customHeight="1" x14ac:dyDescent="0.35">
      <c r="A2416" s="1"/>
      <c r="B2416" s="6" t="s">
        <v>14</v>
      </c>
      <c r="C2416" s="6">
        <v>1185732</v>
      </c>
      <c r="D2416" s="7">
        <v>44358</v>
      </c>
      <c r="E2416" s="6" t="s">
        <v>46</v>
      </c>
      <c r="F2416" s="6" t="s">
        <v>90</v>
      </c>
      <c r="G2416" s="6" t="s">
        <v>91</v>
      </c>
      <c r="H2416" s="6" t="s">
        <v>21</v>
      </c>
      <c r="I2416" s="8">
        <v>0.65</v>
      </c>
      <c r="J2416" s="9">
        <v>5000</v>
      </c>
      <c r="K2416" s="10">
        <f t="shared" si="18"/>
        <v>3250</v>
      </c>
      <c r="L2416" s="10">
        <f t="shared" si="19"/>
        <v>1137.5</v>
      </c>
      <c r="M2416" s="11">
        <v>0.35</v>
      </c>
      <c r="O2416" s="16"/>
      <c r="P2416" s="14"/>
      <c r="Q2416" s="12"/>
      <c r="R2416" s="13"/>
    </row>
    <row r="2417" spans="1:18" ht="15.75" customHeight="1" x14ac:dyDescent="0.35">
      <c r="A2417" s="1"/>
      <c r="B2417" s="6" t="s">
        <v>14</v>
      </c>
      <c r="C2417" s="6">
        <v>1185732</v>
      </c>
      <c r="D2417" s="7">
        <v>44358</v>
      </c>
      <c r="E2417" s="6" t="s">
        <v>46</v>
      </c>
      <c r="F2417" s="6" t="s">
        <v>90</v>
      </c>
      <c r="G2417" s="6" t="s">
        <v>91</v>
      </c>
      <c r="H2417" s="6" t="s">
        <v>22</v>
      </c>
      <c r="I2417" s="8">
        <v>0.70000000000000007</v>
      </c>
      <c r="J2417" s="9">
        <v>6750</v>
      </c>
      <c r="K2417" s="10">
        <f t="shared" si="18"/>
        <v>4725</v>
      </c>
      <c r="L2417" s="10">
        <f t="shared" si="19"/>
        <v>2362.5</v>
      </c>
      <c r="M2417" s="11">
        <v>0.5</v>
      </c>
      <c r="O2417" s="16"/>
      <c r="P2417" s="14"/>
      <c r="Q2417" s="12"/>
      <c r="R2417" s="13"/>
    </row>
    <row r="2418" spans="1:18" ht="15.75" customHeight="1" x14ac:dyDescent="0.35">
      <c r="A2418" s="1"/>
      <c r="B2418" s="6" t="s">
        <v>14</v>
      </c>
      <c r="C2418" s="6">
        <v>1185732</v>
      </c>
      <c r="D2418" s="7">
        <v>44386</v>
      </c>
      <c r="E2418" s="6" t="s">
        <v>46</v>
      </c>
      <c r="F2418" s="6" t="s">
        <v>90</v>
      </c>
      <c r="G2418" s="6" t="s">
        <v>91</v>
      </c>
      <c r="H2418" s="6" t="s">
        <v>17</v>
      </c>
      <c r="I2418" s="8">
        <v>0.65</v>
      </c>
      <c r="J2418" s="9">
        <v>9000</v>
      </c>
      <c r="K2418" s="10">
        <f t="shared" si="18"/>
        <v>5850</v>
      </c>
      <c r="L2418" s="10">
        <f t="shared" si="19"/>
        <v>2340</v>
      </c>
      <c r="M2418" s="11">
        <v>0.4</v>
      </c>
      <c r="O2418" s="16"/>
      <c r="P2418" s="14"/>
      <c r="Q2418" s="12"/>
      <c r="R2418" s="13"/>
    </row>
    <row r="2419" spans="1:18" ht="15.75" customHeight="1" x14ac:dyDescent="0.35">
      <c r="A2419" s="1"/>
      <c r="B2419" s="6" t="s">
        <v>14</v>
      </c>
      <c r="C2419" s="6">
        <v>1185732</v>
      </c>
      <c r="D2419" s="7">
        <v>44386</v>
      </c>
      <c r="E2419" s="6" t="s">
        <v>46</v>
      </c>
      <c r="F2419" s="6" t="s">
        <v>90</v>
      </c>
      <c r="G2419" s="6" t="s">
        <v>91</v>
      </c>
      <c r="H2419" s="6" t="s">
        <v>18</v>
      </c>
      <c r="I2419" s="8">
        <v>0.60000000000000009</v>
      </c>
      <c r="J2419" s="9">
        <v>6500</v>
      </c>
      <c r="K2419" s="10">
        <f t="shared" si="18"/>
        <v>3900.0000000000005</v>
      </c>
      <c r="L2419" s="10">
        <f t="shared" si="19"/>
        <v>1365</v>
      </c>
      <c r="M2419" s="11">
        <v>0.35</v>
      </c>
      <c r="O2419" s="16"/>
      <c r="P2419" s="14"/>
      <c r="Q2419" s="12"/>
      <c r="R2419" s="13"/>
    </row>
    <row r="2420" spans="1:18" ht="15.75" customHeight="1" x14ac:dyDescent="0.35">
      <c r="A2420" s="1"/>
      <c r="B2420" s="6" t="s">
        <v>14</v>
      </c>
      <c r="C2420" s="6">
        <v>1185732</v>
      </c>
      <c r="D2420" s="7">
        <v>44386</v>
      </c>
      <c r="E2420" s="6" t="s">
        <v>46</v>
      </c>
      <c r="F2420" s="6" t="s">
        <v>90</v>
      </c>
      <c r="G2420" s="6" t="s">
        <v>91</v>
      </c>
      <c r="H2420" s="6" t="s">
        <v>19</v>
      </c>
      <c r="I2420" s="8">
        <v>0.55000000000000004</v>
      </c>
      <c r="J2420" s="9">
        <v>5750</v>
      </c>
      <c r="K2420" s="10">
        <f t="shared" si="18"/>
        <v>3162.5000000000005</v>
      </c>
      <c r="L2420" s="10">
        <f t="shared" si="19"/>
        <v>1265.0000000000002</v>
      </c>
      <c r="M2420" s="11">
        <v>0.4</v>
      </c>
      <c r="O2420" s="16"/>
      <c r="P2420" s="14"/>
      <c r="Q2420" s="12"/>
      <c r="R2420" s="13"/>
    </row>
    <row r="2421" spans="1:18" ht="15.75" customHeight="1" x14ac:dyDescent="0.35">
      <c r="A2421" s="1"/>
      <c r="B2421" s="6" t="s">
        <v>14</v>
      </c>
      <c r="C2421" s="6">
        <v>1185732</v>
      </c>
      <c r="D2421" s="7">
        <v>44386</v>
      </c>
      <c r="E2421" s="6" t="s">
        <v>46</v>
      </c>
      <c r="F2421" s="6" t="s">
        <v>90</v>
      </c>
      <c r="G2421" s="6" t="s">
        <v>91</v>
      </c>
      <c r="H2421" s="6" t="s">
        <v>20</v>
      </c>
      <c r="I2421" s="8">
        <v>0.55000000000000004</v>
      </c>
      <c r="J2421" s="9">
        <v>5250</v>
      </c>
      <c r="K2421" s="10">
        <f t="shared" si="18"/>
        <v>2887.5000000000005</v>
      </c>
      <c r="L2421" s="10">
        <f t="shared" si="19"/>
        <v>1155.0000000000002</v>
      </c>
      <c r="M2421" s="11">
        <v>0.4</v>
      </c>
      <c r="O2421" s="16"/>
      <c r="P2421" s="14"/>
      <c r="Q2421" s="12"/>
      <c r="R2421" s="13"/>
    </row>
    <row r="2422" spans="1:18" ht="15.75" customHeight="1" x14ac:dyDescent="0.35">
      <c r="A2422" s="1"/>
      <c r="B2422" s="6" t="s">
        <v>14</v>
      </c>
      <c r="C2422" s="6">
        <v>1185732</v>
      </c>
      <c r="D2422" s="7">
        <v>44386</v>
      </c>
      <c r="E2422" s="6" t="s">
        <v>46</v>
      </c>
      <c r="F2422" s="6" t="s">
        <v>90</v>
      </c>
      <c r="G2422" s="6" t="s">
        <v>91</v>
      </c>
      <c r="H2422" s="6" t="s">
        <v>21</v>
      </c>
      <c r="I2422" s="8">
        <v>0.65</v>
      </c>
      <c r="J2422" s="9">
        <v>5500</v>
      </c>
      <c r="K2422" s="10">
        <f t="shared" si="18"/>
        <v>3575</v>
      </c>
      <c r="L2422" s="10">
        <f t="shared" si="19"/>
        <v>1251.25</v>
      </c>
      <c r="M2422" s="11">
        <v>0.35</v>
      </c>
      <c r="O2422" s="16"/>
      <c r="P2422" s="14"/>
      <c r="Q2422" s="12"/>
      <c r="R2422" s="13"/>
    </row>
    <row r="2423" spans="1:18" ht="15.75" customHeight="1" x14ac:dyDescent="0.35">
      <c r="A2423" s="1"/>
      <c r="B2423" s="6" t="s">
        <v>14</v>
      </c>
      <c r="C2423" s="6">
        <v>1185732</v>
      </c>
      <c r="D2423" s="7">
        <v>44386</v>
      </c>
      <c r="E2423" s="6" t="s">
        <v>46</v>
      </c>
      <c r="F2423" s="6" t="s">
        <v>90</v>
      </c>
      <c r="G2423" s="6" t="s">
        <v>91</v>
      </c>
      <c r="H2423" s="6" t="s">
        <v>22</v>
      </c>
      <c r="I2423" s="8">
        <v>0.70000000000000007</v>
      </c>
      <c r="J2423" s="9">
        <v>7250</v>
      </c>
      <c r="K2423" s="10">
        <f t="shared" si="18"/>
        <v>5075.0000000000009</v>
      </c>
      <c r="L2423" s="10">
        <f t="shared" si="19"/>
        <v>2537.5000000000005</v>
      </c>
      <c r="M2423" s="11">
        <v>0.5</v>
      </c>
      <c r="O2423" s="16"/>
      <c r="P2423" s="14"/>
      <c r="Q2423" s="12"/>
      <c r="R2423" s="13"/>
    </row>
    <row r="2424" spans="1:18" ht="15.75" customHeight="1" x14ac:dyDescent="0.35">
      <c r="A2424" s="1"/>
      <c r="B2424" s="6" t="s">
        <v>14</v>
      </c>
      <c r="C2424" s="6">
        <v>1185732</v>
      </c>
      <c r="D2424" s="7">
        <v>44418</v>
      </c>
      <c r="E2424" s="6" t="s">
        <v>46</v>
      </c>
      <c r="F2424" s="6" t="s">
        <v>90</v>
      </c>
      <c r="G2424" s="6" t="s">
        <v>91</v>
      </c>
      <c r="H2424" s="6" t="s">
        <v>17</v>
      </c>
      <c r="I2424" s="8">
        <v>0.65</v>
      </c>
      <c r="J2424" s="9">
        <v>8750</v>
      </c>
      <c r="K2424" s="10">
        <f t="shared" si="18"/>
        <v>5687.5</v>
      </c>
      <c r="L2424" s="10">
        <f t="shared" si="19"/>
        <v>2275</v>
      </c>
      <c r="M2424" s="11">
        <v>0.4</v>
      </c>
      <c r="O2424" s="16"/>
      <c r="P2424" s="14"/>
      <c r="Q2424" s="12"/>
      <c r="R2424" s="13"/>
    </row>
    <row r="2425" spans="1:18" ht="15.75" customHeight="1" x14ac:dyDescent="0.35">
      <c r="A2425" s="1"/>
      <c r="B2425" s="6" t="s">
        <v>14</v>
      </c>
      <c r="C2425" s="6">
        <v>1185732</v>
      </c>
      <c r="D2425" s="7">
        <v>44418</v>
      </c>
      <c r="E2425" s="6" t="s">
        <v>46</v>
      </c>
      <c r="F2425" s="6" t="s">
        <v>90</v>
      </c>
      <c r="G2425" s="6" t="s">
        <v>91</v>
      </c>
      <c r="H2425" s="6" t="s">
        <v>18</v>
      </c>
      <c r="I2425" s="8">
        <v>0.60000000000000009</v>
      </c>
      <c r="J2425" s="9">
        <v>6500</v>
      </c>
      <c r="K2425" s="10">
        <f t="shared" si="18"/>
        <v>3900.0000000000005</v>
      </c>
      <c r="L2425" s="10">
        <f t="shared" si="19"/>
        <v>1365</v>
      </c>
      <c r="M2425" s="11">
        <v>0.35</v>
      </c>
      <c r="O2425" s="16"/>
      <c r="P2425" s="14"/>
      <c r="Q2425" s="12"/>
      <c r="R2425" s="13"/>
    </row>
    <row r="2426" spans="1:18" ht="15.75" customHeight="1" x14ac:dyDescent="0.35">
      <c r="A2426" s="1"/>
      <c r="B2426" s="6" t="s">
        <v>14</v>
      </c>
      <c r="C2426" s="6">
        <v>1185732</v>
      </c>
      <c r="D2426" s="7">
        <v>44418</v>
      </c>
      <c r="E2426" s="6" t="s">
        <v>46</v>
      </c>
      <c r="F2426" s="6" t="s">
        <v>90</v>
      </c>
      <c r="G2426" s="6" t="s">
        <v>91</v>
      </c>
      <c r="H2426" s="6" t="s">
        <v>19</v>
      </c>
      <c r="I2426" s="8">
        <v>0.55000000000000004</v>
      </c>
      <c r="J2426" s="9">
        <v>5750</v>
      </c>
      <c r="K2426" s="10">
        <f t="shared" si="18"/>
        <v>3162.5000000000005</v>
      </c>
      <c r="L2426" s="10">
        <f t="shared" si="19"/>
        <v>1265.0000000000002</v>
      </c>
      <c r="M2426" s="11">
        <v>0.4</v>
      </c>
      <c r="O2426" s="16"/>
      <c r="P2426" s="14"/>
      <c r="Q2426" s="12"/>
      <c r="R2426" s="13"/>
    </row>
    <row r="2427" spans="1:18" ht="15.75" customHeight="1" x14ac:dyDescent="0.35">
      <c r="A2427" s="1"/>
      <c r="B2427" s="6" t="s">
        <v>14</v>
      </c>
      <c r="C2427" s="6">
        <v>1185732</v>
      </c>
      <c r="D2427" s="7">
        <v>44418</v>
      </c>
      <c r="E2427" s="6" t="s">
        <v>46</v>
      </c>
      <c r="F2427" s="6" t="s">
        <v>90</v>
      </c>
      <c r="G2427" s="6" t="s">
        <v>91</v>
      </c>
      <c r="H2427" s="6" t="s">
        <v>20</v>
      </c>
      <c r="I2427" s="8">
        <v>0.45</v>
      </c>
      <c r="J2427" s="9">
        <v>5250</v>
      </c>
      <c r="K2427" s="10">
        <f t="shared" si="18"/>
        <v>2362.5</v>
      </c>
      <c r="L2427" s="10">
        <f t="shared" si="19"/>
        <v>945</v>
      </c>
      <c r="M2427" s="11">
        <v>0.4</v>
      </c>
      <c r="O2427" s="16"/>
      <c r="P2427" s="14"/>
      <c r="Q2427" s="12"/>
      <c r="R2427" s="13"/>
    </row>
    <row r="2428" spans="1:18" ht="15.75" customHeight="1" x14ac:dyDescent="0.35">
      <c r="A2428" s="1"/>
      <c r="B2428" s="6" t="s">
        <v>14</v>
      </c>
      <c r="C2428" s="6">
        <v>1185732</v>
      </c>
      <c r="D2428" s="7">
        <v>44418</v>
      </c>
      <c r="E2428" s="6" t="s">
        <v>46</v>
      </c>
      <c r="F2428" s="6" t="s">
        <v>90</v>
      </c>
      <c r="G2428" s="6" t="s">
        <v>91</v>
      </c>
      <c r="H2428" s="6" t="s">
        <v>21</v>
      </c>
      <c r="I2428" s="8">
        <v>0.55000000000000004</v>
      </c>
      <c r="J2428" s="9">
        <v>5000</v>
      </c>
      <c r="K2428" s="10">
        <f t="shared" si="18"/>
        <v>2750</v>
      </c>
      <c r="L2428" s="10">
        <f t="shared" si="19"/>
        <v>962.49999999999989</v>
      </c>
      <c r="M2428" s="11">
        <v>0.35</v>
      </c>
      <c r="O2428" s="16"/>
      <c r="P2428" s="14"/>
      <c r="Q2428" s="12"/>
      <c r="R2428" s="13"/>
    </row>
    <row r="2429" spans="1:18" ht="15.75" customHeight="1" x14ac:dyDescent="0.35">
      <c r="A2429" s="1"/>
      <c r="B2429" s="6" t="s">
        <v>14</v>
      </c>
      <c r="C2429" s="6">
        <v>1185732</v>
      </c>
      <c r="D2429" s="7">
        <v>44418</v>
      </c>
      <c r="E2429" s="6" t="s">
        <v>46</v>
      </c>
      <c r="F2429" s="6" t="s">
        <v>90</v>
      </c>
      <c r="G2429" s="6" t="s">
        <v>91</v>
      </c>
      <c r="H2429" s="6" t="s">
        <v>22</v>
      </c>
      <c r="I2429" s="8">
        <v>0.60000000000000009</v>
      </c>
      <c r="J2429" s="9">
        <v>6750</v>
      </c>
      <c r="K2429" s="10">
        <f t="shared" si="18"/>
        <v>4050.0000000000005</v>
      </c>
      <c r="L2429" s="10">
        <f t="shared" si="19"/>
        <v>2025.0000000000002</v>
      </c>
      <c r="M2429" s="11">
        <v>0.5</v>
      </c>
      <c r="O2429" s="16"/>
      <c r="P2429" s="14"/>
      <c r="Q2429" s="12"/>
      <c r="R2429" s="13"/>
    </row>
    <row r="2430" spans="1:18" ht="15.75" customHeight="1" x14ac:dyDescent="0.35">
      <c r="A2430" s="1"/>
      <c r="B2430" s="6" t="s">
        <v>14</v>
      </c>
      <c r="C2430" s="6">
        <v>1185732</v>
      </c>
      <c r="D2430" s="7">
        <v>44448</v>
      </c>
      <c r="E2430" s="6" t="s">
        <v>46</v>
      </c>
      <c r="F2430" s="6" t="s">
        <v>90</v>
      </c>
      <c r="G2430" s="6" t="s">
        <v>91</v>
      </c>
      <c r="H2430" s="6" t="s">
        <v>17</v>
      </c>
      <c r="I2430" s="8">
        <v>0.55000000000000004</v>
      </c>
      <c r="J2430" s="9">
        <v>7750</v>
      </c>
      <c r="K2430" s="10">
        <f t="shared" si="18"/>
        <v>4262.5</v>
      </c>
      <c r="L2430" s="10">
        <f t="shared" si="19"/>
        <v>1705</v>
      </c>
      <c r="M2430" s="11">
        <v>0.4</v>
      </c>
      <c r="O2430" s="16"/>
      <c r="P2430" s="14"/>
      <c r="Q2430" s="12"/>
      <c r="R2430" s="13"/>
    </row>
    <row r="2431" spans="1:18" ht="15.75" customHeight="1" x14ac:dyDescent="0.35">
      <c r="A2431" s="1"/>
      <c r="B2431" s="6" t="s">
        <v>14</v>
      </c>
      <c r="C2431" s="6">
        <v>1185732</v>
      </c>
      <c r="D2431" s="7">
        <v>44448</v>
      </c>
      <c r="E2431" s="6" t="s">
        <v>46</v>
      </c>
      <c r="F2431" s="6" t="s">
        <v>90</v>
      </c>
      <c r="G2431" s="6" t="s">
        <v>91</v>
      </c>
      <c r="H2431" s="6" t="s">
        <v>18</v>
      </c>
      <c r="I2431" s="8">
        <v>0.50000000000000011</v>
      </c>
      <c r="J2431" s="9">
        <v>5750</v>
      </c>
      <c r="K2431" s="10">
        <f t="shared" si="18"/>
        <v>2875.0000000000005</v>
      </c>
      <c r="L2431" s="10">
        <f t="shared" si="19"/>
        <v>1006.2500000000001</v>
      </c>
      <c r="M2431" s="11">
        <v>0.35</v>
      </c>
      <c r="O2431" s="16"/>
      <c r="P2431" s="14"/>
      <c r="Q2431" s="12"/>
      <c r="R2431" s="13"/>
    </row>
    <row r="2432" spans="1:18" ht="15.75" customHeight="1" x14ac:dyDescent="0.35">
      <c r="A2432" s="1"/>
      <c r="B2432" s="6" t="s">
        <v>14</v>
      </c>
      <c r="C2432" s="6">
        <v>1185732</v>
      </c>
      <c r="D2432" s="7">
        <v>44448</v>
      </c>
      <c r="E2432" s="6" t="s">
        <v>46</v>
      </c>
      <c r="F2432" s="6" t="s">
        <v>90</v>
      </c>
      <c r="G2432" s="6" t="s">
        <v>91</v>
      </c>
      <c r="H2432" s="6" t="s">
        <v>19</v>
      </c>
      <c r="I2432" s="8">
        <v>0.25000000000000006</v>
      </c>
      <c r="J2432" s="9">
        <v>4750</v>
      </c>
      <c r="K2432" s="10">
        <f t="shared" si="18"/>
        <v>1187.5000000000002</v>
      </c>
      <c r="L2432" s="10">
        <f t="shared" si="19"/>
        <v>475.00000000000011</v>
      </c>
      <c r="M2432" s="11">
        <v>0.4</v>
      </c>
      <c r="O2432" s="16"/>
      <c r="P2432" s="14"/>
      <c r="Q2432" s="12"/>
      <c r="R2432" s="13"/>
    </row>
    <row r="2433" spans="1:18" ht="15.75" customHeight="1" x14ac:dyDescent="0.35">
      <c r="A2433" s="1"/>
      <c r="B2433" s="6" t="s">
        <v>14</v>
      </c>
      <c r="C2433" s="6">
        <v>1185732</v>
      </c>
      <c r="D2433" s="7">
        <v>44448</v>
      </c>
      <c r="E2433" s="6" t="s">
        <v>46</v>
      </c>
      <c r="F2433" s="6" t="s">
        <v>90</v>
      </c>
      <c r="G2433" s="6" t="s">
        <v>91</v>
      </c>
      <c r="H2433" s="6" t="s">
        <v>20</v>
      </c>
      <c r="I2433" s="8">
        <v>0.25000000000000006</v>
      </c>
      <c r="J2433" s="9">
        <v>4500</v>
      </c>
      <c r="K2433" s="10">
        <f t="shared" si="18"/>
        <v>1125.0000000000002</v>
      </c>
      <c r="L2433" s="10">
        <f t="shared" si="19"/>
        <v>450.00000000000011</v>
      </c>
      <c r="M2433" s="11">
        <v>0.4</v>
      </c>
      <c r="O2433" s="16"/>
      <c r="P2433" s="14"/>
      <c r="Q2433" s="12"/>
      <c r="R2433" s="13"/>
    </row>
    <row r="2434" spans="1:18" ht="15.75" customHeight="1" x14ac:dyDescent="0.35">
      <c r="A2434" s="1"/>
      <c r="B2434" s="6" t="s">
        <v>14</v>
      </c>
      <c r="C2434" s="6">
        <v>1185732</v>
      </c>
      <c r="D2434" s="7">
        <v>44448</v>
      </c>
      <c r="E2434" s="6" t="s">
        <v>46</v>
      </c>
      <c r="F2434" s="6" t="s">
        <v>90</v>
      </c>
      <c r="G2434" s="6" t="s">
        <v>91</v>
      </c>
      <c r="H2434" s="6" t="s">
        <v>21</v>
      </c>
      <c r="I2434" s="8">
        <v>0.35000000000000003</v>
      </c>
      <c r="J2434" s="9">
        <v>4500</v>
      </c>
      <c r="K2434" s="10">
        <f t="shared" si="18"/>
        <v>1575.0000000000002</v>
      </c>
      <c r="L2434" s="10">
        <f t="shared" si="19"/>
        <v>551.25</v>
      </c>
      <c r="M2434" s="11">
        <v>0.35</v>
      </c>
      <c r="O2434" s="16"/>
      <c r="P2434" s="14"/>
      <c r="Q2434" s="12"/>
      <c r="R2434" s="13"/>
    </row>
    <row r="2435" spans="1:18" ht="15.75" customHeight="1" x14ac:dyDescent="0.35">
      <c r="A2435" s="1"/>
      <c r="B2435" s="6" t="s">
        <v>14</v>
      </c>
      <c r="C2435" s="6">
        <v>1185732</v>
      </c>
      <c r="D2435" s="7">
        <v>44448</v>
      </c>
      <c r="E2435" s="6" t="s">
        <v>46</v>
      </c>
      <c r="F2435" s="6" t="s">
        <v>90</v>
      </c>
      <c r="G2435" s="6" t="s">
        <v>91</v>
      </c>
      <c r="H2435" s="6" t="s">
        <v>22</v>
      </c>
      <c r="I2435" s="8">
        <v>0.40000000000000008</v>
      </c>
      <c r="J2435" s="9">
        <v>5500</v>
      </c>
      <c r="K2435" s="10">
        <f t="shared" si="18"/>
        <v>2200.0000000000005</v>
      </c>
      <c r="L2435" s="10">
        <f t="shared" si="19"/>
        <v>1100.0000000000002</v>
      </c>
      <c r="M2435" s="11">
        <v>0.5</v>
      </c>
      <c r="O2435" s="16"/>
      <c r="P2435" s="14"/>
      <c r="Q2435" s="12"/>
      <c r="R2435" s="13"/>
    </row>
    <row r="2436" spans="1:18" ht="15.75" customHeight="1" x14ac:dyDescent="0.35">
      <c r="A2436" s="1"/>
      <c r="B2436" s="6" t="s">
        <v>14</v>
      </c>
      <c r="C2436" s="6">
        <v>1185732</v>
      </c>
      <c r="D2436" s="7">
        <v>44480</v>
      </c>
      <c r="E2436" s="6" t="s">
        <v>46</v>
      </c>
      <c r="F2436" s="6" t="s">
        <v>90</v>
      </c>
      <c r="G2436" s="6" t="s">
        <v>91</v>
      </c>
      <c r="H2436" s="6" t="s">
        <v>17</v>
      </c>
      <c r="I2436" s="8">
        <v>0.40000000000000008</v>
      </c>
      <c r="J2436" s="9">
        <v>7250</v>
      </c>
      <c r="K2436" s="10">
        <f t="shared" si="18"/>
        <v>2900.0000000000005</v>
      </c>
      <c r="L2436" s="10">
        <f t="shared" si="19"/>
        <v>1160.0000000000002</v>
      </c>
      <c r="M2436" s="11">
        <v>0.4</v>
      </c>
      <c r="O2436" s="16"/>
      <c r="P2436" s="14"/>
      <c r="Q2436" s="12"/>
      <c r="R2436" s="13"/>
    </row>
    <row r="2437" spans="1:18" ht="15.75" customHeight="1" x14ac:dyDescent="0.35">
      <c r="A2437" s="1"/>
      <c r="B2437" s="6" t="s">
        <v>14</v>
      </c>
      <c r="C2437" s="6">
        <v>1185732</v>
      </c>
      <c r="D2437" s="7">
        <v>44480</v>
      </c>
      <c r="E2437" s="6" t="s">
        <v>46</v>
      </c>
      <c r="F2437" s="6" t="s">
        <v>90</v>
      </c>
      <c r="G2437" s="6" t="s">
        <v>91</v>
      </c>
      <c r="H2437" s="6" t="s">
        <v>18</v>
      </c>
      <c r="I2437" s="8">
        <v>0.3000000000000001</v>
      </c>
      <c r="J2437" s="9">
        <v>5500</v>
      </c>
      <c r="K2437" s="10">
        <f t="shared" si="18"/>
        <v>1650.0000000000005</v>
      </c>
      <c r="L2437" s="10">
        <f t="shared" si="19"/>
        <v>577.50000000000011</v>
      </c>
      <c r="M2437" s="11">
        <v>0.35</v>
      </c>
      <c r="O2437" s="16"/>
      <c r="P2437" s="14"/>
      <c r="Q2437" s="12"/>
      <c r="R2437" s="13"/>
    </row>
    <row r="2438" spans="1:18" ht="15.75" customHeight="1" x14ac:dyDescent="0.35">
      <c r="A2438" s="1"/>
      <c r="B2438" s="6" t="s">
        <v>14</v>
      </c>
      <c r="C2438" s="6">
        <v>1185732</v>
      </c>
      <c r="D2438" s="7">
        <v>44480</v>
      </c>
      <c r="E2438" s="6" t="s">
        <v>46</v>
      </c>
      <c r="F2438" s="6" t="s">
        <v>90</v>
      </c>
      <c r="G2438" s="6" t="s">
        <v>91</v>
      </c>
      <c r="H2438" s="6" t="s">
        <v>19</v>
      </c>
      <c r="I2438" s="8">
        <v>0.3000000000000001</v>
      </c>
      <c r="J2438" s="9">
        <v>4250</v>
      </c>
      <c r="K2438" s="10">
        <f t="shared" si="18"/>
        <v>1275.0000000000005</v>
      </c>
      <c r="L2438" s="10">
        <f t="shared" si="19"/>
        <v>510.00000000000023</v>
      </c>
      <c r="M2438" s="11">
        <v>0.4</v>
      </c>
      <c r="O2438" s="16"/>
      <c r="P2438" s="14"/>
      <c r="Q2438" s="12"/>
      <c r="R2438" s="13"/>
    </row>
    <row r="2439" spans="1:18" ht="15.75" customHeight="1" x14ac:dyDescent="0.35">
      <c r="A2439" s="1"/>
      <c r="B2439" s="6" t="s">
        <v>14</v>
      </c>
      <c r="C2439" s="6">
        <v>1185732</v>
      </c>
      <c r="D2439" s="7">
        <v>44480</v>
      </c>
      <c r="E2439" s="6" t="s">
        <v>46</v>
      </c>
      <c r="F2439" s="6" t="s">
        <v>90</v>
      </c>
      <c r="G2439" s="6" t="s">
        <v>91</v>
      </c>
      <c r="H2439" s="6" t="s">
        <v>20</v>
      </c>
      <c r="I2439" s="8">
        <v>0.3000000000000001</v>
      </c>
      <c r="J2439" s="9">
        <v>4000</v>
      </c>
      <c r="K2439" s="10">
        <f t="shared" si="18"/>
        <v>1200.0000000000005</v>
      </c>
      <c r="L2439" s="10">
        <f t="shared" si="19"/>
        <v>480.00000000000023</v>
      </c>
      <c r="M2439" s="11">
        <v>0.4</v>
      </c>
      <c r="O2439" s="16"/>
      <c r="P2439" s="14"/>
      <c r="Q2439" s="12"/>
      <c r="R2439" s="13"/>
    </row>
    <row r="2440" spans="1:18" ht="15.75" customHeight="1" x14ac:dyDescent="0.35">
      <c r="A2440" s="1"/>
      <c r="B2440" s="6" t="s">
        <v>14</v>
      </c>
      <c r="C2440" s="6">
        <v>1185732</v>
      </c>
      <c r="D2440" s="7">
        <v>44480</v>
      </c>
      <c r="E2440" s="6" t="s">
        <v>46</v>
      </c>
      <c r="F2440" s="6" t="s">
        <v>90</v>
      </c>
      <c r="G2440" s="6" t="s">
        <v>91</v>
      </c>
      <c r="H2440" s="6" t="s">
        <v>21</v>
      </c>
      <c r="I2440" s="8">
        <v>0.40000000000000008</v>
      </c>
      <c r="J2440" s="9">
        <v>4000</v>
      </c>
      <c r="K2440" s="10">
        <f t="shared" si="18"/>
        <v>1600.0000000000002</v>
      </c>
      <c r="L2440" s="10">
        <f t="shared" si="19"/>
        <v>560</v>
      </c>
      <c r="M2440" s="11">
        <v>0.35</v>
      </c>
      <c r="O2440" s="16"/>
      <c r="P2440" s="14"/>
      <c r="Q2440" s="12"/>
      <c r="R2440" s="13"/>
    </row>
    <row r="2441" spans="1:18" ht="15.75" customHeight="1" x14ac:dyDescent="0.35">
      <c r="A2441" s="1"/>
      <c r="B2441" s="6" t="s">
        <v>14</v>
      </c>
      <c r="C2441" s="6">
        <v>1185732</v>
      </c>
      <c r="D2441" s="7">
        <v>44480</v>
      </c>
      <c r="E2441" s="6" t="s">
        <v>46</v>
      </c>
      <c r="F2441" s="6" t="s">
        <v>90</v>
      </c>
      <c r="G2441" s="6" t="s">
        <v>91</v>
      </c>
      <c r="H2441" s="6" t="s">
        <v>22</v>
      </c>
      <c r="I2441" s="8">
        <v>0.4</v>
      </c>
      <c r="J2441" s="9">
        <v>5250</v>
      </c>
      <c r="K2441" s="10">
        <f t="shared" si="18"/>
        <v>2100</v>
      </c>
      <c r="L2441" s="10">
        <f t="shared" si="19"/>
        <v>1050</v>
      </c>
      <c r="M2441" s="11">
        <v>0.5</v>
      </c>
      <c r="O2441" s="16"/>
      <c r="P2441" s="14"/>
      <c r="Q2441" s="12"/>
      <c r="R2441" s="13"/>
    </row>
    <row r="2442" spans="1:18" ht="15.75" customHeight="1" x14ac:dyDescent="0.35">
      <c r="A2442" s="1"/>
      <c r="B2442" s="6" t="s">
        <v>14</v>
      </c>
      <c r="C2442" s="6">
        <v>1185732</v>
      </c>
      <c r="D2442" s="7">
        <v>44510</v>
      </c>
      <c r="E2442" s="6" t="s">
        <v>46</v>
      </c>
      <c r="F2442" s="6" t="s">
        <v>90</v>
      </c>
      <c r="G2442" s="6" t="s">
        <v>91</v>
      </c>
      <c r="H2442" s="6" t="s">
        <v>17</v>
      </c>
      <c r="I2442" s="8">
        <v>0.35000000000000009</v>
      </c>
      <c r="J2442" s="9">
        <v>6750</v>
      </c>
      <c r="K2442" s="10">
        <f t="shared" si="18"/>
        <v>2362.5000000000005</v>
      </c>
      <c r="L2442" s="10">
        <f t="shared" si="19"/>
        <v>945.00000000000023</v>
      </c>
      <c r="M2442" s="11">
        <v>0.4</v>
      </c>
      <c r="O2442" s="16"/>
      <c r="P2442" s="14"/>
      <c r="Q2442" s="12"/>
      <c r="R2442" s="13"/>
    </row>
    <row r="2443" spans="1:18" ht="15.75" customHeight="1" x14ac:dyDescent="0.35">
      <c r="A2443" s="1"/>
      <c r="B2443" s="6" t="s">
        <v>14</v>
      </c>
      <c r="C2443" s="6">
        <v>1185732</v>
      </c>
      <c r="D2443" s="7">
        <v>44510</v>
      </c>
      <c r="E2443" s="6" t="s">
        <v>46</v>
      </c>
      <c r="F2443" s="6" t="s">
        <v>90</v>
      </c>
      <c r="G2443" s="6" t="s">
        <v>91</v>
      </c>
      <c r="H2443" s="6" t="s">
        <v>18</v>
      </c>
      <c r="I2443" s="8">
        <v>0.25000000000000011</v>
      </c>
      <c r="J2443" s="9">
        <v>5000</v>
      </c>
      <c r="K2443" s="10">
        <f t="shared" si="18"/>
        <v>1250.0000000000005</v>
      </c>
      <c r="L2443" s="10">
        <f t="shared" si="19"/>
        <v>437.50000000000011</v>
      </c>
      <c r="M2443" s="11">
        <v>0.35</v>
      </c>
      <c r="O2443" s="16"/>
      <c r="P2443" s="14"/>
      <c r="Q2443" s="12"/>
      <c r="R2443" s="13"/>
    </row>
    <row r="2444" spans="1:18" ht="15.75" customHeight="1" x14ac:dyDescent="0.35">
      <c r="A2444" s="1"/>
      <c r="B2444" s="6" t="s">
        <v>14</v>
      </c>
      <c r="C2444" s="6">
        <v>1185732</v>
      </c>
      <c r="D2444" s="7">
        <v>44510</v>
      </c>
      <c r="E2444" s="6" t="s">
        <v>46</v>
      </c>
      <c r="F2444" s="6" t="s">
        <v>90</v>
      </c>
      <c r="G2444" s="6" t="s">
        <v>91</v>
      </c>
      <c r="H2444" s="6" t="s">
        <v>19</v>
      </c>
      <c r="I2444" s="8">
        <v>0.35000000000000014</v>
      </c>
      <c r="J2444" s="9">
        <v>4450</v>
      </c>
      <c r="K2444" s="10">
        <f t="shared" si="18"/>
        <v>1557.5000000000007</v>
      </c>
      <c r="L2444" s="10">
        <f t="shared" si="19"/>
        <v>623.00000000000034</v>
      </c>
      <c r="M2444" s="11">
        <v>0.4</v>
      </c>
      <c r="O2444" s="16"/>
      <c r="P2444" s="14"/>
      <c r="Q2444" s="12"/>
      <c r="R2444" s="13"/>
    </row>
    <row r="2445" spans="1:18" ht="15.75" customHeight="1" x14ac:dyDescent="0.35">
      <c r="A2445" s="1"/>
      <c r="B2445" s="6" t="s">
        <v>14</v>
      </c>
      <c r="C2445" s="6">
        <v>1185732</v>
      </c>
      <c r="D2445" s="7">
        <v>44510</v>
      </c>
      <c r="E2445" s="6" t="s">
        <v>46</v>
      </c>
      <c r="F2445" s="6" t="s">
        <v>90</v>
      </c>
      <c r="G2445" s="6" t="s">
        <v>91</v>
      </c>
      <c r="H2445" s="6" t="s">
        <v>20</v>
      </c>
      <c r="I2445" s="8">
        <v>0.65000000000000024</v>
      </c>
      <c r="J2445" s="9">
        <v>5000</v>
      </c>
      <c r="K2445" s="10">
        <f t="shared" si="18"/>
        <v>3250.0000000000014</v>
      </c>
      <c r="L2445" s="10">
        <f t="shared" si="19"/>
        <v>1300.0000000000007</v>
      </c>
      <c r="M2445" s="11">
        <v>0.4</v>
      </c>
      <c r="O2445" s="16"/>
      <c r="P2445" s="14"/>
      <c r="Q2445" s="12"/>
      <c r="R2445" s="13"/>
    </row>
    <row r="2446" spans="1:18" ht="15.75" customHeight="1" x14ac:dyDescent="0.35">
      <c r="A2446" s="1"/>
      <c r="B2446" s="6" t="s">
        <v>14</v>
      </c>
      <c r="C2446" s="6">
        <v>1185732</v>
      </c>
      <c r="D2446" s="7">
        <v>44510</v>
      </c>
      <c r="E2446" s="6" t="s">
        <v>46</v>
      </c>
      <c r="F2446" s="6" t="s">
        <v>90</v>
      </c>
      <c r="G2446" s="6" t="s">
        <v>91</v>
      </c>
      <c r="H2446" s="6" t="s">
        <v>21</v>
      </c>
      <c r="I2446" s="8">
        <v>0.80000000000000016</v>
      </c>
      <c r="J2446" s="9">
        <v>4750</v>
      </c>
      <c r="K2446" s="10">
        <f t="shared" si="18"/>
        <v>3800.0000000000009</v>
      </c>
      <c r="L2446" s="10">
        <f t="shared" si="19"/>
        <v>1330.0000000000002</v>
      </c>
      <c r="M2446" s="11">
        <v>0.35</v>
      </c>
      <c r="O2446" s="16"/>
      <c r="P2446" s="14"/>
      <c r="Q2446" s="12"/>
      <c r="R2446" s="13"/>
    </row>
    <row r="2447" spans="1:18" ht="15.75" customHeight="1" x14ac:dyDescent="0.35">
      <c r="A2447" s="1"/>
      <c r="B2447" s="6" t="s">
        <v>14</v>
      </c>
      <c r="C2447" s="6">
        <v>1185732</v>
      </c>
      <c r="D2447" s="7">
        <v>44510</v>
      </c>
      <c r="E2447" s="6" t="s">
        <v>46</v>
      </c>
      <c r="F2447" s="6" t="s">
        <v>90</v>
      </c>
      <c r="G2447" s="6" t="s">
        <v>91</v>
      </c>
      <c r="H2447" s="6" t="s">
        <v>22</v>
      </c>
      <c r="I2447" s="8">
        <v>0.8</v>
      </c>
      <c r="J2447" s="9">
        <v>5750</v>
      </c>
      <c r="K2447" s="10">
        <f t="shared" si="18"/>
        <v>4600</v>
      </c>
      <c r="L2447" s="10">
        <f t="shared" si="19"/>
        <v>2300</v>
      </c>
      <c r="M2447" s="11">
        <v>0.5</v>
      </c>
      <c r="O2447" s="16"/>
      <c r="P2447" s="14"/>
      <c r="Q2447" s="12"/>
      <c r="R2447" s="13"/>
    </row>
    <row r="2448" spans="1:18" ht="15.75" customHeight="1" x14ac:dyDescent="0.35">
      <c r="A2448" s="1"/>
      <c r="B2448" s="6" t="s">
        <v>14</v>
      </c>
      <c r="C2448" s="6">
        <v>1185732</v>
      </c>
      <c r="D2448" s="7">
        <v>44539</v>
      </c>
      <c r="E2448" s="6" t="s">
        <v>46</v>
      </c>
      <c r="F2448" s="6" t="s">
        <v>90</v>
      </c>
      <c r="G2448" s="6" t="s">
        <v>91</v>
      </c>
      <c r="H2448" s="6" t="s">
        <v>17</v>
      </c>
      <c r="I2448" s="8">
        <v>0.75000000000000011</v>
      </c>
      <c r="J2448" s="9">
        <v>8250</v>
      </c>
      <c r="K2448" s="10">
        <f t="shared" si="18"/>
        <v>6187.5000000000009</v>
      </c>
      <c r="L2448" s="10">
        <f t="shared" si="19"/>
        <v>2475.0000000000005</v>
      </c>
      <c r="M2448" s="11">
        <v>0.4</v>
      </c>
      <c r="O2448" s="16"/>
      <c r="P2448" s="14"/>
      <c r="Q2448" s="12"/>
      <c r="R2448" s="13"/>
    </row>
    <row r="2449" spans="1:18" ht="15.75" customHeight="1" x14ac:dyDescent="0.35">
      <c r="A2449" s="1"/>
      <c r="B2449" s="6" t="s">
        <v>14</v>
      </c>
      <c r="C2449" s="6">
        <v>1185732</v>
      </c>
      <c r="D2449" s="7">
        <v>44539</v>
      </c>
      <c r="E2449" s="6" t="s">
        <v>46</v>
      </c>
      <c r="F2449" s="6" t="s">
        <v>90</v>
      </c>
      <c r="G2449" s="6" t="s">
        <v>91</v>
      </c>
      <c r="H2449" s="6" t="s">
        <v>18</v>
      </c>
      <c r="I2449" s="8">
        <v>0.65000000000000013</v>
      </c>
      <c r="J2449" s="9">
        <v>6250</v>
      </c>
      <c r="K2449" s="10">
        <f t="shared" si="18"/>
        <v>4062.5000000000009</v>
      </c>
      <c r="L2449" s="10">
        <f t="shared" si="19"/>
        <v>1421.8750000000002</v>
      </c>
      <c r="M2449" s="11">
        <v>0.35</v>
      </c>
      <c r="O2449" s="16"/>
      <c r="P2449" s="14"/>
      <c r="Q2449" s="12"/>
      <c r="R2449" s="13"/>
    </row>
    <row r="2450" spans="1:18" ht="15.75" customHeight="1" x14ac:dyDescent="0.35">
      <c r="A2450" s="1"/>
      <c r="B2450" s="6" t="s">
        <v>14</v>
      </c>
      <c r="C2450" s="6">
        <v>1185732</v>
      </c>
      <c r="D2450" s="7">
        <v>44539</v>
      </c>
      <c r="E2450" s="6" t="s">
        <v>46</v>
      </c>
      <c r="F2450" s="6" t="s">
        <v>90</v>
      </c>
      <c r="G2450" s="6" t="s">
        <v>91</v>
      </c>
      <c r="H2450" s="6" t="s">
        <v>19</v>
      </c>
      <c r="I2450" s="8">
        <v>0.65000000000000013</v>
      </c>
      <c r="J2450" s="9">
        <v>5750</v>
      </c>
      <c r="K2450" s="10">
        <f t="shared" si="18"/>
        <v>3737.5000000000009</v>
      </c>
      <c r="L2450" s="10">
        <f t="shared" si="19"/>
        <v>1495.0000000000005</v>
      </c>
      <c r="M2450" s="11">
        <v>0.4</v>
      </c>
      <c r="O2450" s="16"/>
      <c r="P2450" s="14"/>
      <c r="Q2450" s="12"/>
      <c r="R2450" s="13"/>
    </row>
    <row r="2451" spans="1:18" ht="15.75" customHeight="1" x14ac:dyDescent="0.35">
      <c r="A2451" s="1"/>
      <c r="B2451" s="6" t="s">
        <v>14</v>
      </c>
      <c r="C2451" s="6">
        <v>1185732</v>
      </c>
      <c r="D2451" s="7">
        <v>44539</v>
      </c>
      <c r="E2451" s="6" t="s">
        <v>46</v>
      </c>
      <c r="F2451" s="6" t="s">
        <v>90</v>
      </c>
      <c r="G2451" s="6" t="s">
        <v>91</v>
      </c>
      <c r="H2451" s="6" t="s">
        <v>20</v>
      </c>
      <c r="I2451" s="8">
        <v>0.65000000000000013</v>
      </c>
      <c r="J2451" s="9">
        <v>5250</v>
      </c>
      <c r="K2451" s="10">
        <f t="shared" si="18"/>
        <v>3412.5000000000009</v>
      </c>
      <c r="L2451" s="10">
        <f t="shared" si="19"/>
        <v>1365.0000000000005</v>
      </c>
      <c r="M2451" s="11">
        <v>0.4</v>
      </c>
      <c r="O2451" s="16"/>
      <c r="P2451" s="14"/>
      <c r="Q2451" s="12"/>
      <c r="R2451" s="13"/>
    </row>
    <row r="2452" spans="1:18" ht="15.75" customHeight="1" x14ac:dyDescent="0.35">
      <c r="A2452" s="1"/>
      <c r="B2452" s="6" t="s">
        <v>14</v>
      </c>
      <c r="C2452" s="6">
        <v>1185732</v>
      </c>
      <c r="D2452" s="7">
        <v>44539</v>
      </c>
      <c r="E2452" s="6" t="s">
        <v>46</v>
      </c>
      <c r="F2452" s="6" t="s">
        <v>90</v>
      </c>
      <c r="G2452" s="6" t="s">
        <v>91</v>
      </c>
      <c r="H2452" s="6" t="s">
        <v>21</v>
      </c>
      <c r="I2452" s="8">
        <v>0.75000000000000011</v>
      </c>
      <c r="J2452" s="9">
        <v>5250</v>
      </c>
      <c r="K2452" s="10">
        <f t="shared" si="18"/>
        <v>3937.5000000000005</v>
      </c>
      <c r="L2452" s="10">
        <f t="shared" si="19"/>
        <v>1378.125</v>
      </c>
      <c r="M2452" s="11">
        <v>0.35</v>
      </c>
      <c r="O2452" s="16"/>
      <c r="P2452" s="14"/>
      <c r="Q2452" s="12"/>
      <c r="R2452" s="13"/>
    </row>
    <row r="2453" spans="1:18" ht="15.75" customHeight="1" x14ac:dyDescent="0.35">
      <c r="A2453" s="1"/>
      <c r="B2453" s="6" t="s">
        <v>14</v>
      </c>
      <c r="C2453" s="6">
        <v>1185732</v>
      </c>
      <c r="D2453" s="7">
        <v>44539</v>
      </c>
      <c r="E2453" s="6" t="s">
        <v>46</v>
      </c>
      <c r="F2453" s="6" t="s">
        <v>90</v>
      </c>
      <c r="G2453" s="6" t="s">
        <v>91</v>
      </c>
      <c r="H2453" s="6" t="s">
        <v>22</v>
      </c>
      <c r="I2453" s="8">
        <v>0.8</v>
      </c>
      <c r="J2453" s="9">
        <v>6250</v>
      </c>
      <c r="K2453" s="10">
        <f t="shared" si="18"/>
        <v>5000</v>
      </c>
      <c r="L2453" s="10">
        <f t="shared" si="19"/>
        <v>2500</v>
      </c>
      <c r="M2453" s="11">
        <v>0.5</v>
      </c>
      <c r="O2453" s="16"/>
      <c r="P2453" s="14"/>
      <c r="Q2453" s="12"/>
      <c r="R2453" s="13"/>
    </row>
    <row r="2454" spans="1:18" ht="15.75" customHeight="1" x14ac:dyDescent="0.35">
      <c r="A2454" s="1" t="s">
        <v>39</v>
      </c>
      <c r="B2454" s="6" t="s">
        <v>14</v>
      </c>
      <c r="C2454" s="6">
        <v>1185732</v>
      </c>
      <c r="D2454" s="7">
        <v>44218</v>
      </c>
      <c r="E2454" s="6" t="s">
        <v>33</v>
      </c>
      <c r="F2454" s="6" t="s">
        <v>92</v>
      </c>
      <c r="G2454" s="6" t="s">
        <v>93</v>
      </c>
      <c r="H2454" s="6" t="s">
        <v>17</v>
      </c>
      <c r="I2454" s="8">
        <v>0.4</v>
      </c>
      <c r="J2454" s="9">
        <v>5000</v>
      </c>
      <c r="K2454" s="10">
        <f t="shared" si="18"/>
        <v>2000</v>
      </c>
      <c r="L2454" s="10">
        <f t="shared" si="19"/>
        <v>800</v>
      </c>
      <c r="M2454" s="11">
        <v>0.4</v>
      </c>
      <c r="O2454" s="16"/>
      <c r="P2454" s="14"/>
      <c r="Q2454" s="12"/>
      <c r="R2454" s="13"/>
    </row>
    <row r="2455" spans="1:18" ht="15.75" customHeight="1" x14ac:dyDescent="0.35">
      <c r="A2455" s="1"/>
      <c r="B2455" s="6" t="s">
        <v>14</v>
      </c>
      <c r="C2455" s="6">
        <v>1185732</v>
      </c>
      <c r="D2455" s="7">
        <v>44218</v>
      </c>
      <c r="E2455" s="6" t="s">
        <v>33</v>
      </c>
      <c r="F2455" s="6" t="s">
        <v>92</v>
      </c>
      <c r="G2455" s="6" t="s">
        <v>93</v>
      </c>
      <c r="H2455" s="6" t="s">
        <v>18</v>
      </c>
      <c r="I2455" s="8">
        <v>0.4</v>
      </c>
      <c r="J2455" s="9">
        <v>3000</v>
      </c>
      <c r="K2455" s="10">
        <f t="shared" si="18"/>
        <v>1200</v>
      </c>
      <c r="L2455" s="10">
        <f t="shared" si="19"/>
        <v>420</v>
      </c>
      <c r="M2455" s="11">
        <v>0.35</v>
      </c>
      <c r="O2455" s="16"/>
      <c r="P2455" s="14"/>
      <c r="Q2455" s="12"/>
      <c r="R2455" s="13"/>
    </row>
    <row r="2456" spans="1:18" ht="15.75" customHeight="1" x14ac:dyDescent="0.35">
      <c r="A2456" s="1"/>
      <c r="B2456" s="6" t="s">
        <v>14</v>
      </c>
      <c r="C2456" s="6">
        <v>1185732</v>
      </c>
      <c r="D2456" s="7">
        <v>44218</v>
      </c>
      <c r="E2456" s="6" t="s">
        <v>33</v>
      </c>
      <c r="F2456" s="6" t="s">
        <v>92</v>
      </c>
      <c r="G2456" s="6" t="s">
        <v>93</v>
      </c>
      <c r="H2456" s="6" t="s">
        <v>19</v>
      </c>
      <c r="I2456" s="8">
        <v>0.30000000000000004</v>
      </c>
      <c r="J2456" s="9">
        <v>3000</v>
      </c>
      <c r="K2456" s="10">
        <f t="shared" si="18"/>
        <v>900.00000000000011</v>
      </c>
      <c r="L2456" s="10">
        <f t="shared" si="19"/>
        <v>360.00000000000006</v>
      </c>
      <c r="M2456" s="11">
        <v>0.4</v>
      </c>
      <c r="O2456" s="16"/>
      <c r="P2456" s="14"/>
      <c r="Q2456" s="12"/>
      <c r="R2456" s="13"/>
    </row>
    <row r="2457" spans="1:18" ht="15.75" customHeight="1" x14ac:dyDescent="0.35">
      <c r="A2457" s="1"/>
      <c r="B2457" s="6" t="s">
        <v>14</v>
      </c>
      <c r="C2457" s="6">
        <v>1185732</v>
      </c>
      <c r="D2457" s="7">
        <v>44218</v>
      </c>
      <c r="E2457" s="6" t="s">
        <v>33</v>
      </c>
      <c r="F2457" s="6" t="s">
        <v>92</v>
      </c>
      <c r="G2457" s="6" t="s">
        <v>93</v>
      </c>
      <c r="H2457" s="6" t="s">
        <v>20</v>
      </c>
      <c r="I2457" s="8">
        <v>0.35000000000000003</v>
      </c>
      <c r="J2457" s="9">
        <v>1500</v>
      </c>
      <c r="K2457" s="10">
        <f t="shared" si="18"/>
        <v>525</v>
      </c>
      <c r="L2457" s="10">
        <f t="shared" si="19"/>
        <v>210</v>
      </c>
      <c r="M2457" s="11">
        <v>0.4</v>
      </c>
      <c r="O2457" s="16"/>
      <c r="P2457" s="14"/>
      <c r="Q2457" s="12"/>
      <c r="R2457" s="13"/>
    </row>
    <row r="2458" spans="1:18" ht="15.75" customHeight="1" x14ac:dyDescent="0.35">
      <c r="A2458" s="1"/>
      <c r="B2458" s="6" t="s">
        <v>14</v>
      </c>
      <c r="C2458" s="6">
        <v>1185732</v>
      </c>
      <c r="D2458" s="7">
        <v>44218</v>
      </c>
      <c r="E2458" s="6" t="s">
        <v>33</v>
      </c>
      <c r="F2458" s="6" t="s">
        <v>92</v>
      </c>
      <c r="G2458" s="6" t="s">
        <v>93</v>
      </c>
      <c r="H2458" s="6" t="s">
        <v>21</v>
      </c>
      <c r="I2458" s="8">
        <v>0.49999999999999994</v>
      </c>
      <c r="J2458" s="9">
        <v>2000</v>
      </c>
      <c r="K2458" s="10">
        <f t="shared" si="18"/>
        <v>999.99999999999989</v>
      </c>
      <c r="L2458" s="10">
        <f t="shared" si="19"/>
        <v>349.99999999999994</v>
      </c>
      <c r="M2458" s="11">
        <v>0.35</v>
      </c>
      <c r="O2458" s="16"/>
      <c r="P2458" s="14"/>
      <c r="Q2458" s="12"/>
      <c r="R2458" s="13"/>
    </row>
    <row r="2459" spans="1:18" ht="15.75" customHeight="1" x14ac:dyDescent="0.35">
      <c r="A2459" s="1"/>
      <c r="B2459" s="6" t="s">
        <v>14</v>
      </c>
      <c r="C2459" s="6">
        <v>1185732</v>
      </c>
      <c r="D2459" s="7">
        <v>44218</v>
      </c>
      <c r="E2459" s="6" t="s">
        <v>33</v>
      </c>
      <c r="F2459" s="6" t="s">
        <v>92</v>
      </c>
      <c r="G2459" s="6" t="s">
        <v>93</v>
      </c>
      <c r="H2459" s="6" t="s">
        <v>22</v>
      </c>
      <c r="I2459" s="8">
        <v>0.4</v>
      </c>
      <c r="J2459" s="9">
        <v>3000</v>
      </c>
      <c r="K2459" s="10">
        <f t="shared" si="18"/>
        <v>1200</v>
      </c>
      <c r="L2459" s="10">
        <f t="shared" si="19"/>
        <v>480</v>
      </c>
      <c r="M2459" s="11">
        <v>0.4</v>
      </c>
      <c r="O2459" s="16"/>
      <c r="P2459" s="14"/>
      <c r="Q2459" s="12"/>
      <c r="R2459" s="13"/>
    </row>
    <row r="2460" spans="1:18" ht="15.75" customHeight="1" x14ac:dyDescent="0.35">
      <c r="A2460" s="1"/>
      <c r="B2460" s="6" t="s">
        <v>14</v>
      </c>
      <c r="C2460" s="6">
        <v>1185732</v>
      </c>
      <c r="D2460" s="7">
        <v>44249</v>
      </c>
      <c r="E2460" s="6" t="s">
        <v>33</v>
      </c>
      <c r="F2460" s="6" t="s">
        <v>92</v>
      </c>
      <c r="G2460" s="6" t="s">
        <v>93</v>
      </c>
      <c r="H2460" s="6" t="s">
        <v>17</v>
      </c>
      <c r="I2460" s="8">
        <v>0.4</v>
      </c>
      <c r="J2460" s="9">
        <v>5500</v>
      </c>
      <c r="K2460" s="10">
        <f t="shared" si="18"/>
        <v>2200</v>
      </c>
      <c r="L2460" s="10">
        <f t="shared" si="19"/>
        <v>880</v>
      </c>
      <c r="M2460" s="11">
        <v>0.4</v>
      </c>
      <c r="O2460" s="16"/>
      <c r="P2460" s="14"/>
      <c r="Q2460" s="12"/>
      <c r="R2460" s="13"/>
    </row>
    <row r="2461" spans="1:18" ht="15.75" customHeight="1" x14ac:dyDescent="0.35">
      <c r="A2461" s="1"/>
      <c r="B2461" s="6" t="s">
        <v>14</v>
      </c>
      <c r="C2461" s="6">
        <v>1185732</v>
      </c>
      <c r="D2461" s="7">
        <v>44249</v>
      </c>
      <c r="E2461" s="6" t="s">
        <v>33</v>
      </c>
      <c r="F2461" s="6" t="s">
        <v>92</v>
      </c>
      <c r="G2461" s="6" t="s">
        <v>93</v>
      </c>
      <c r="H2461" s="6" t="s">
        <v>18</v>
      </c>
      <c r="I2461" s="8">
        <v>0.4</v>
      </c>
      <c r="J2461" s="9">
        <v>2000</v>
      </c>
      <c r="K2461" s="10">
        <f t="shared" si="18"/>
        <v>800</v>
      </c>
      <c r="L2461" s="10">
        <f t="shared" si="19"/>
        <v>280</v>
      </c>
      <c r="M2461" s="11">
        <v>0.35</v>
      </c>
      <c r="O2461" s="16"/>
      <c r="P2461" s="14"/>
      <c r="Q2461" s="12"/>
      <c r="R2461" s="13"/>
    </row>
    <row r="2462" spans="1:18" ht="15.75" customHeight="1" x14ac:dyDescent="0.35">
      <c r="A2462" s="1"/>
      <c r="B2462" s="6" t="s">
        <v>14</v>
      </c>
      <c r="C2462" s="6">
        <v>1185732</v>
      </c>
      <c r="D2462" s="7">
        <v>44249</v>
      </c>
      <c r="E2462" s="6" t="s">
        <v>33</v>
      </c>
      <c r="F2462" s="6" t="s">
        <v>92</v>
      </c>
      <c r="G2462" s="6" t="s">
        <v>93</v>
      </c>
      <c r="H2462" s="6" t="s">
        <v>19</v>
      </c>
      <c r="I2462" s="8">
        <v>0.30000000000000004</v>
      </c>
      <c r="J2462" s="9">
        <v>2500</v>
      </c>
      <c r="K2462" s="10">
        <f t="shared" si="18"/>
        <v>750.00000000000011</v>
      </c>
      <c r="L2462" s="10">
        <f t="shared" si="19"/>
        <v>300.00000000000006</v>
      </c>
      <c r="M2462" s="11">
        <v>0.4</v>
      </c>
      <c r="O2462" s="16"/>
      <c r="P2462" s="14"/>
      <c r="Q2462" s="12"/>
      <c r="R2462" s="13"/>
    </row>
    <row r="2463" spans="1:18" ht="15.75" customHeight="1" x14ac:dyDescent="0.35">
      <c r="A2463" s="1"/>
      <c r="B2463" s="6" t="s">
        <v>14</v>
      </c>
      <c r="C2463" s="6">
        <v>1185732</v>
      </c>
      <c r="D2463" s="7">
        <v>44249</v>
      </c>
      <c r="E2463" s="6" t="s">
        <v>33</v>
      </c>
      <c r="F2463" s="6" t="s">
        <v>92</v>
      </c>
      <c r="G2463" s="6" t="s">
        <v>93</v>
      </c>
      <c r="H2463" s="6" t="s">
        <v>20</v>
      </c>
      <c r="I2463" s="8">
        <v>0.35000000000000003</v>
      </c>
      <c r="J2463" s="9">
        <v>1250</v>
      </c>
      <c r="K2463" s="10">
        <f t="shared" si="18"/>
        <v>437.50000000000006</v>
      </c>
      <c r="L2463" s="10">
        <f t="shared" si="19"/>
        <v>175.00000000000003</v>
      </c>
      <c r="M2463" s="11">
        <v>0.4</v>
      </c>
      <c r="O2463" s="16"/>
      <c r="P2463" s="14"/>
      <c r="Q2463" s="12"/>
      <c r="R2463" s="13"/>
    </row>
    <row r="2464" spans="1:18" ht="15.75" customHeight="1" x14ac:dyDescent="0.35">
      <c r="A2464" s="1"/>
      <c r="B2464" s="6" t="s">
        <v>14</v>
      </c>
      <c r="C2464" s="6">
        <v>1185732</v>
      </c>
      <c r="D2464" s="7">
        <v>44249</v>
      </c>
      <c r="E2464" s="6" t="s">
        <v>33</v>
      </c>
      <c r="F2464" s="6" t="s">
        <v>92</v>
      </c>
      <c r="G2464" s="6" t="s">
        <v>93</v>
      </c>
      <c r="H2464" s="6" t="s">
        <v>21</v>
      </c>
      <c r="I2464" s="8">
        <v>0.49999999999999994</v>
      </c>
      <c r="J2464" s="9">
        <v>2000</v>
      </c>
      <c r="K2464" s="10">
        <f t="shared" si="18"/>
        <v>999.99999999999989</v>
      </c>
      <c r="L2464" s="10">
        <f t="shared" si="19"/>
        <v>349.99999999999994</v>
      </c>
      <c r="M2464" s="11">
        <v>0.35</v>
      </c>
      <c r="O2464" s="16"/>
      <c r="P2464" s="14"/>
      <c r="Q2464" s="12"/>
      <c r="R2464" s="13"/>
    </row>
    <row r="2465" spans="1:18" ht="15.75" customHeight="1" x14ac:dyDescent="0.35">
      <c r="A2465" s="1"/>
      <c r="B2465" s="6" t="s">
        <v>14</v>
      </c>
      <c r="C2465" s="6">
        <v>1185732</v>
      </c>
      <c r="D2465" s="7">
        <v>44249</v>
      </c>
      <c r="E2465" s="6" t="s">
        <v>33</v>
      </c>
      <c r="F2465" s="6" t="s">
        <v>92</v>
      </c>
      <c r="G2465" s="6" t="s">
        <v>93</v>
      </c>
      <c r="H2465" s="6" t="s">
        <v>22</v>
      </c>
      <c r="I2465" s="8">
        <v>0.4</v>
      </c>
      <c r="J2465" s="9">
        <v>3000</v>
      </c>
      <c r="K2465" s="10">
        <f t="shared" si="18"/>
        <v>1200</v>
      </c>
      <c r="L2465" s="10">
        <f t="shared" si="19"/>
        <v>480</v>
      </c>
      <c r="M2465" s="11">
        <v>0.4</v>
      </c>
      <c r="O2465" s="16"/>
      <c r="P2465" s="14"/>
      <c r="Q2465" s="12"/>
      <c r="R2465" s="13"/>
    </row>
    <row r="2466" spans="1:18" ht="15.75" customHeight="1" x14ac:dyDescent="0.35">
      <c r="A2466" s="1"/>
      <c r="B2466" s="6" t="s">
        <v>14</v>
      </c>
      <c r="C2466" s="6">
        <v>1185732</v>
      </c>
      <c r="D2466" s="7">
        <v>44276</v>
      </c>
      <c r="E2466" s="6" t="s">
        <v>33</v>
      </c>
      <c r="F2466" s="6" t="s">
        <v>92</v>
      </c>
      <c r="G2466" s="6" t="s">
        <v>93</v>
      </c>
      <c r="H2466" s="6" t="s">
        <v>17</v>
      </c>
      <c r="I2466" s="8">
        <v>0.45</v>
      </c>
      <c r="J2466" s="9">
        <v>5200</v>
      </c>
      <c r="K2466" s="10">
        <f t="shared" si="18"/>
        <v>2340</v>
      </c>
      <c r="L2466" s="10">
        <f t="shared" si="19"/>
        <v>936</v>
      </c>
      <c r="M2466" s="11">
        <v>0.4</v>
      </c>
      <c r="O2466" s="16"/>
      <c r="P2466" s="14"/>
      <c r="Q2466" s="12"/>
      <c r="R2466" s="13"/>
    </row>
    <row r="2467" spans="1:18" ht="15.75" customHeight="1" x14ac:dyDescent="0.35">
      <c r="A2467" s="1"/>
      <c r="B2467" s="6" t="s">
        <v>14</v>
      </c>
      <c r="C2467" s="6">
        <v>1185732</v>
      </c>
      <c r="D2467" s="7">
        <v>44276</v>
      </c>
      <c r="E2467" s="6" t="s">
        <v>33</v>
      </c>
      <c r="F2467" s="6" t="s">
        <v>92</v>
      </c>
      <c r="G2467" s="6" t="s">
        <v>93</v>
      </c>
      <c r="H2467" s="6" t="s">
        <v>18</v>
      </c>
      <c r="I2467" s="8">
        <v>0.45</v>
      </c>
      <c r="J2467" s="9">
        <v>2250</v>
      </c>
      <c r="K2467" s="10">
        <f t="shared" si="18"/>
        <v>1012.5</v>
      </c>
      <c r="L2467" s="10">
        <f t="shared" si="19"/>
        <v>354.375</v>
      </c>
      <c r="M2467" s="11">
        <v>0.35</v>
      </c>
      <c r="O2467" s="16"/>
      <c r="P2467" s="14"/>
      <c r="Q2467" s="12"/>
      <c r="R2467" s="13"/>
    </row>
    <row r="2468" spans="1:18" ht="15.75" customHeight="1" x14ac:dyDescent="0.35">
      <c r="A2468" s="1"/>
      <c r="B2468" s="6" t="s">
        <v>14</v>
      </c>
      <c r="C2468" s="6">
        <v>1185732</v>
      </c>
      <c r="D2468" s="7">
        <v>44276</v>
      </c>
      <c r="E2468" s="6" t="s">
        <v>33</v>
      </c>
      <c r="F2468" s="6" t="s">
        <v>92</v>
      </c>
      <c r="G2468" s="6" t="s">
        <v>93</v>
      </c>
      <c r="H2468" s="6" t="s">
        <v>19</v>
      </c>
      <c r="I2468" s="8">
        <v>0.35000000000000003</v>
      </c>
      <c r="J2468" s="9">
        <v>2500</v>
      </c>
      <c r="K2468" s="10">
        <f t="shared" si="18"/>
        <v>875.00000000000011</v>
      </c>
      <c r="L2468" s="10">
        <f t="shared" si="19"/>
        <v>350.00000000000006</v>
      </c>
      <c r="M2468" s="11">
        <v>0.4</v>
      </c>
      <c r="O2468" s="16"/>
      <c r="P2468" s="14"/>
      <c r="Q2468" s="12"/>
      <c r="R2468" s="13"/>
    </row>
    <row r="2469" spans="1:18" ht="15.75" customHeight="1" x14ac:dyDescent="0.35">
      <c r="A2469" s="1"/>
      <c r="B2469" s="6" t="s">
        <v>14</v>
      </c>
      <c r="C2469" s="6">
        <v>1185732</v>
      </c>
      <c r="D2469" s="7">
        <v>44276</v>
      </c>
      <c r="E2469" s="6" t="s">
        <v>33</v>
      </c>
      <c r="F2469" s="6" t="s">
        <v>92</v>
      </c>
      <c r="G2469" s="6" t="s">
        <v>93</v>
      </c>
      <c r="H2469" s="6" t="s">
        <v>20</v>
      </c>
      <c r="I2469" s="8">
        <v>0.4</v>
      </c>
      <c r="J2469" s="9">
        <v>1000</v>
      </c>
      <c r="K2469" s="10">
        <f t="shared" si="18"/>
        <v>400</v>
      </c>
      <c r="L2469" s="10">
        <f t="shared" si="19"/>
        <v>160</v>
      </c>
      <c r="M2469" s="11">
        <v>0.4</v>
      </c>
      <c r="O2469" s="16"/>
      <c r="P2469" s="14"/>
      <c r="Q2469" s="12"/>
      <c r="R2469" s="13"/>
    </row>
    <row r="2470" spans="1:18" ht="15.75" customHeight="1" x14ac:dyDescent="0.35">
      <c r="A2470" s="1"/>
      <c r="B2470" s="6" t="s">
        <v>14</v>
      </c>
      <c r="C2470" s="6">
        <v>1185732</v>
      </c>
      <c r="D2470" s="7">
        <v>44276</v>
      </c>
      <c r="E2470" s="6" t="s">
        <v>33</v>
      </c>
      <c r="F2470" s="6" t="s">
        <v>92</v>
      </c>
      <c r="G2470" s="6" t="s">
        <v>93</v>
      </c>
      <c r="H2470" s="6" t="s">
        <v>21</v>
      </c>
      <c r="I2470" s="8">
        <v>0.54999999999999993</v>
      </c>
      <c r="J2470" s="9">
        <v>1500</v>
      </c>
      <c r="K2470" s="10">
        <f t="shared" si="18"/>
        <v>824.99999999999989</v>
      </c>
      <c r="L2470" s="10">
        <f t="shared" si="19"/>
        <v>288.74999999999994</v>
      </c>
      <c r="M2470" s="11">
        <v>0.35</v>
      </c>
      <c r="O2470" s="16"/>
      <c r="P2470" s="14"/>
      <c r="Q2470" s="12"/>
      <c r="R2470" s="13"/>
    </row>
    <row r="2471" spans="1:18" ht="15.75" customHeight="1" x14ac:dyDescent="0.35">
      <c r="A2471" s="1"/>
      <c r="B2471" s="6" t="s">
        <v>14</v>
      </c>
      <c r="C2471" s="6">
        <v>1185732</v>
      </c>
      <c r="D2471" s="7">
        <v>44276</v>
      </c>
      <c r="E2471" s="6" t="s">
        <v>33</v>
      </c>
      <c r="F2471" s="6" t="s">
        <v>92</v>
      </c>
      <c r="G2471" s="6" t="s">
        <v>93</v>
      </c>
      <c r="H2471" s="6" t="s">
        <v>22</v>
      </c>
      <c r="I2471" s="8">
        <v>0.45</v>
      </c>
      <c r="J2471" s="9">
        <v>2500</v>
      </c>
      <c r="K2471" s="10">
        <f t="shared" si="18"/>
        <v>1125</v>
      </c>
      <c r="L2471" s="10">
        <f t="shared" si="19"/>
        <v>450</v>
      </c>
      <c r="M2471" s="11">
        <v>0.4</v>
      </c>
      <c r="O2471" s="16"/>
      <c r="P2471" s="14"/>
      <c r="Q2471" s="12"/>
      <c r="R2471" s="13"/>
    </row>
    <row r="2472" spans="1:18" ht="15.75" customHeight="1" x14ac:dyDescent="0.35">
      <c r="A2472" s="1"/>
      <c r="B2472" s="6" t="s">
        <v>14</v>
      </c>
      <c r="C2472" s="6">
        <v>1185732</v>
      </c>
      <c r="D2472" s="7">
        <v>44308</v>
      </c>
      <c r="E2472" s="6" t="s">
        <v>33</v>
      </c>
      <c r="F2472" s="6" t="s">
        <v>92</v>
      </c>
      <c r="G2472" s="6" t="s">
        <v>93</v>
      </c>
      <c r="H2472" s="6" t="s">
        <v>17</v>
      </c>
      <c r="I2472" s="8">
        <v>0.45</v>
      </c>
      <c r="J2472" s="9">
        <v>4750</v>
      </c>
      <c r="K2472" s="10">
        <f t="shared" si="18"/>
        <v>2137.5</v>
      </c>
      <c r="L2472" s="10">
        <f t="shared" si="19"/>
        <v>855</v>
      </c>
      <c r="M2472" s="11">
        <v>0.4</v>
      </c>
      <c r="O2472" s="16"/>
      <c r="P2472" s="14"/>
      <c r="Q2472" s="12"/>
      <c r="R2472" s="13"/>
    </row>
    <row r="2473" spans="1:18" ht="15.75" customHeight="1" x14ac:dyDescent="0.35">
      <c r="A2473" s="1"/>
      <c r="B2473" s="6" t="s">
        <v>14</v>
      </c>
      <c r="C2473" s="6">
        <v>1185732</v>
      </c>
      <c r="D2473" s="7">
        <v>44308</v>
      </c>
      <c r="E2473" s="6" t="s">
        <v>33</v>
      </c>
      <c r="F2473" s="6" t="s">
        <v>92</v>
      </c>
      <c r="G2473" s="6" t="s">
        <v>93</v>
      </c>
      <c r="H2473" s="6" t="s">
        <v>18</v>
      </c>
      <c r="I2473" s="8">
        <v>0.45</v>
      </c>
      <c r="J2473" s="9">
        <v>1750</v>
      </c>
      <c r="K2473" s="10">
        <f t="shared" si="18"/>
        <v>787.5</v>
      </c>
      <c r="L2473" s="10">
        <f t="shared" si="19"/>
        <v>275.625</v>
      </c>
      <c r="M2473" s="11">
        <v>0.35</v>
      </c>
      <c r="O2473" s="16"/>
      <c r="P2473" s="14"/>
      <c r="Q2473" s="12"/>
      <c r="R2473" s="13"/>
    </row>
    <row r="2474" spans="1:18" ht="15.75" customHeight="1" x14ac:dyDescent="0.35">
      <c r="A2474" s="1"/>
      <c r="B2474" s="6" t="s">
        <v>14</v>
      </c>
      <c r="C2474" s="6">
        <v>1185732</v>
      </c>
      <c r="D2474" s="7">
        <v>44308</v>
      </c>
      <c r="E2474" s="6" t="s">
        <v>33</v>
      </c>
      <c r="F2474" s="6" t="s">
        <v>92</v>
      </c>
      <c r="G2474" s="6" t="s">
        <v>93</v>
      </c>
      <c r="H2474" s="6" t="s">
        <v>19</v>
      </c>
      <c r="I2474" s="8">
        <v>0.4</v>
      </c>
      <c r="J2474" s="9">
        <v>1750</v>
      </c>
      <c r="K2474" s="10">
        <f t="shared" si="18"/>
        <v>700</v>
      </c>
      <c r="L2474" s="10">
        <f t="shared" si="19"/>
        <v>280</v>
      </c>
      <c r="M2474" s="11">
        <v>0.4</v>
      </c>
      <c r="O2474" s="16"/>
      <c r="P2474" s="14"/>
      <c r="Q2474" s="12"/>
      <c r="R2474" s="13"/>
    </row>
    <row r="2475" spans="1:18" ht="15.75" customHeight="1" x14ac:dyDescent="0.35">
      <c r="A2475" s="1"/>
      <c r="B2475" s="6" t="s">
        <v>14</v>
      </c>
      <c r="C2475" s="6">
        <v>1185732</v>
      </c>
      <c r="D2475" s="7">
        <v>44308</v>
      </c>
      <c r="E2475" s="6" t="s">
        <v>33</v>
      </c>
      <c r="F2475" s="6" t="s">
        <v>92</v>
      </c>
      <c r="G2475" s="6" t="s">
        <v>93</v>
      </c>
      <c r="H2475" s="6" t="s">
        <v>20</v>
      </c>
      <c r="I2475" s="8">
        <v>0.45</v>
      </c>
      <c r="J2475" s="9">
        <v>1000</v>
      </c>
      <c r="K2475" s="10">
        <f t="shared" si="18"/>
        <v>450</v>
      </c>
      <c r="L2475" s="10">
        <f t="shared" si="19"/>
        <v>180</v>
      </c>
      <c r="M2475" s="11">
        <v>0.4</v>
      </c>
      <c r="O2475" s="16"/>
      <c r="P2475" s="14"/>
      <c r="Q2475" s="12"/>
      <c r="R2475" s="13"/>
    </row>
    <row r="2476" spans="1:18" ht="15.75" customHeight="1" x14ac:dyDescent="0.35">
      <c r="A2476" s="1"/>
      <c r="B2476" s="6" t="s">
        <v>14</v>
      </c>
      <c r="C2476" s="6">
        <v>1185732</v>
      </c>
      <c r="D2476" s="7">
        <v>44308</v>
      </c>
      <c r="E2476" s="6" t="s">
        <v>33</v>
      </c>
      <c r="F2476" s="6" t="s">
        <v>92</v>
      </c>
      <c r="G2476" s="6" t="s">
        <v>93</v>
      </c>
      <c r="H2476" s="6" t="s">
        <v>21</v>
      </c>
      <c r="I2476" s="8">
        <v>0.5</v>
      </c>
      <c r="J2476" s="9">
        <v>1250</v>
      </c>
      <c r="K2476" s="10">
        <f t="shared" si="18"/>
        <v>625</v>
      </c>
      <c r="L2476" s="10">
        <f t="shared" si="19"/>
        <v>218.75</v>
      </c>
      <c r="M2476" s="11">
        <v>0.35</v>
      </c>
      <c r="O2476" s="16"/>
      <c r="P2476" s="14"/>
      <c r="Q2476" s="12"/>
      <c r="R2476" s="13"/>
    </row>
    <row r="2477" spans="1:18" ht="15.75" customHeight="1" x14ac:dyDescent="0.35">
      <c r="A2477" s="1"/>
      <c r="B2477" s="6" t="s">
        <v>14</v>
      </c>
      <c r="C2477" s="6">
        <v>1185732</v>
      </c>
      <c r="D2477" s="7">
        <v>44308</v>
      </c>
      <c r="E2477" s="6" t="s">
        <v>33</v>
      </c>
      <c r="F2477" s="6" t="s">
        <v>92</v>
      </c>
      <c r="G2477" s="6" t="s">
        <v>93</v>
      </c>
      <c r="H2477" s="6" t="s">
        <v>22</v>
      </c>
      <c r="I2477" s="8">
        <v>0.4</v>
      </c>
      <c r="J2477" s="9">
        <v>2500</v>
      </c>
      <c r="K2477" s="10">
        <f t="shared" si="18"/>
        <v>1000</v>
      </c>
      <c r="L2477" s="10">
        <f t="shared" si="19"/>
        <v>400</v>
      </c>
      <c r="M2477" s="11">
        <v>0.4</v>
      </c>
      <c r="O2477" s="16"/>
      <c r="P2477" s="14"/>
      <c r="Q2477" s="12"/>
      <c r="R2477" s="13"/>
    </row>
    <row r="2478" spans="1:18" ht="15.75" customHeight="1" x14ac:dyDescent="0.35">
      <c r="A2478" s="1"/>
      <c r="B2478" s="6" t="s">
        <v>14</v>
      </c>
      <c r="C2478" s="6">
        <v>1185732</v>
      </c>
      <c r="D2478" s="7">
        <v>44339</v>
      </c>
      <c r="E2478" s="6" t="s">
        <v>33</v>
      </c>
      <c r="F2478" s="6" t="s">
        <v>92</v>
      </c>
      <c r="G2478" s="6" t="s">
        <v>93</v>
      </c>
      <c r="H2478" s="6" t="s">
        <v>17</v>
      </c>
      <c r="I2478" s="8">
        <v>0.5</v>
      </c>
      <c r="J2478" s="9">
        <v>5200</v>
      </c>
      <c r="K2478" s="10">
        <f t="shared" si="18"/>
        <v>2600</v>
      </c>
      <c r="L2478" s="10">
        <f t="shared" si="19"/>
        <v>1040</v>
      </c>
      <c r="M2478" s="11">
        <v>0.4</v>
      </c>
      <c r="O2478" s="16"/>
      <c r="P2478" s="14"/>
      <c r="Q2478" s="12"/>
      <c r="R2478" s="13"/>
    </row>
    <row r="2479" spans="1:18" ht="15.75" customHeight="1" x14ac:dyDescent="0.35">
      <c r="A2479" s="1"/>
      <c r="B2479" s="6" t="s">
        <v>14</v>
      </c>
      <c r="C2479" s="6">
        <v>1185732</v>
      </c>
      <c r="D2479" s="7">
        <v>44339</v>
      </c>
      <c r="E2479" s="6" t="s">
        <v>33</v>
      </c>
      <c r="F2479" s="6" t="s">
        <v>92</v>
      </c>
      <c r="G2479" s="6" t="s">
        <v>93</v>
      </c>
      <c r="H2479" s="6" t="s">
        <v>18</v>
      </c>
      <c r="I2479" s="8">
        <v>0.45000000000000007</v>
      </c>
      <c r="J2479" s="9">
        <v>2250</v>
      </c>
      <c r="K2479" s="10">
        <f t="shared" si="18"/>
        <v>1012.5000000000001</v>
      </c>
      <c r="L2479" s="10">
        <f t="shared" si="19"/>
        <v>354.375</v>
      </c>
      <c r="M2479" s="11">
        <v>0.35</v>
      </c>
      <c r="O2479" s="16"/>
      <c r="P2479" s="14"/>
      <c r="Q2479" s="12"/>
      <c r="R2479" s="13"/>
    </row>
    <row r="2480" spans="1:18" ht="15.75" customHeight="1" x14ac:dyDescent="0.35">
      <c r="A2480" s="1"/>
      <c r="B2480" s="6" t="s">
        <v>14</v>
      </c>
      <c r="C2480" s="6">
        <v>1185732</v>
      </c>
      <c r="D2480" s="7">
        <v>44339</v>
      </c>
      <c r="E2480" s="6" t="s">
        <v>33</v>
      </c>
      <c r="F2480" s="6" t="s">
        <v>92</v>
      </c>
      <c r="G2480" s="6" t="s">
        <v>93</v>
      </c>
      <c r="H2480" s="6" t="s">
        <v>19</v>
      </c>
      <c r="I2480" s="8">
        <v>0.4</v>
      </c>
      <c r="J2480" s="9">
        <v>2000</v>
      </c>
      <c r="K2480" s="10">
        <f t="shared" si="18"/>
        <v>800</v>
      </c>
      <c r="L2480" s="10">
        <f t="shared" si="19"/>
        <v>320</v>
      </c>
      <c r="M2480" s="11">
        <v>0.4</v>
      </c>
      <c r="O2480" s="16"/>
      <c r="P2480" s="14"/>
      <c r="Q2480" s="12"/>
      <c r="R2480" s="13"/>
    </row>
    <row r="2481" spans="1:18" ht="15.75" customHeight="1" x14ac:dyDescent="0.35">
      <c r="A2481" s="1"/>
      <c r="B2481" s="6" t="s">
        <v>14</v>
      </c>
      <c r="C2481" s="6">
        <v>1185732</v>
      </c>
      <c r="D2481" s="7">
        <v>44339</v>
      </c>
      <c r="E2481" s="6" t="s">
        <v>33</v>
      </c>
      <c r="F2481" s="6" t="s">
        <v>92</v>
      </c>
      <c r="G2481" s="6" t="s">
        <v>93</v>
      </c>
      <c r="H2481" s="6" t="s">
        <v>20</v>
      </c>
      <c r="I2481" s="8">
        <v>0.4</v>
      </c>
      <c r="J2481" s="9">
        <v>1250</v>
      </c>
      <c r="K2481" s="10">
        <f t="shared" si="18"/>
        <v>500</v>
      </c>
      <c r="L2481" s="10">
        <f t="shared" si="19"/>
        <v>200</v>
      </c>
      <c r="M2481" s="11">
        <v>0.4</v>
      </c>
      <c r="O2481" s="16"/>
      <c r="P2481" s="14"/>
      <c r="Q2481" s="12"/>
      <c r="R2481" s="13"/>
    </row>
    <row r="2482" spans="1:18" ht="15.75" customHeight="1" x14ac:dyDescent="0.35">
      <c r="A2482" s="1"/>
      <c r="B2482" s="6" t="s">
        <v>14</v>
      </c>
      <c r="C2482" s="6">
        <v>1185732</v>
      </c>
      <c r="D2482" s="7">
        <v>44339</v>
      </c>
      <c r="E2482" s="6" t="s">
        <v>33</v>
      </c>
      <c r="F2482" s="6" t="s">
        <v>92</v>
      </c>
      <c r="G2482" s="6" t="s">
        <v>93</v>
      </c>
      <c r="H2482" s="6" t="s">
        <v>21</v>
      </c>
      <c r="I2482" s="8">
        <v>0.5</v>
      </c>
      <c r="J2482" s="9">
        <v>1500</v>
      </c>
      <c r="K2482" s="10">
        <f t="shared" si="18"/>
        <v>750</v>
      </c>
      <c r="L2482" s="10">
        <f t="shared" si="19"/>
        <v>262.5</v>
      </c>
      <c r="M2482" s="11">
        <v>0.35</v>
      </c>
      <c r="O2482" s="16"/>
      <c r="P2482" s="14"/>
      <c r="Q2482" s="12"/>
      <c r="R2482" s="13"/>
    </row>
    <row r="2483" spans="1:18" ht="15.75" customHeight="1" x14ac:dyDescent="0.35">
      <c r="A2483" s="1"/>
      <c r="B2483" s="6" t="s">
        <v>14</v>
      </c>
      <c r="C2483" s="6">
        <v>1185732</v>
      </c>
      <c r="D2483" s="7">
        <v>44339</v>
      </c>
      <c r="E2483" s="6" t="s">
        <v>33</v>
      </c>
      <c r="F2483" s="6" t="s">
        <v>92</v>
      </c>
      <c r="G2483" s="6" t="s">
        <v>93</v>
      </c>
      <c r="H2483" s="6" t="s">
        <v>22</v>
      </c>
      <c r="I2483" s="8">
        <v>0.55000000000000004</v>
      </c>
      <c r="J2483" s="9">
        <v>2750</v>
      </c>
      <c r="K2483" s="10">
        <f t="shared" si="18"/>
        <v>1512.5000000000002</v>
      </c>
      <c r="L2483" s="10">
        <f t="shared" si="19"/>
        <v>605.00000000000011</v>
      </c>
      <c r="M2483" s="11">
        <v>0.4</v>
      </c>
      <c r="O2483" s="16"/>
      <c r="P2483" s="14"/>
      <c r="Q2483" s="12"/>
      <c r="R2483" s="13"/>
    </row>
    <row r="2484" spans="1:18" ht="15.75" customHeight="1" x14ac:dyDescent="0.35">
      <c r="A2484" s="1"/>
      <c r="B2484" s="6" t="s">
        <v>14</v>
      </c>
      <c r="C2484" s="6">
        <v>1185732</v>
      </c>
      <c r="D2484" s="7">
        <v>44369</v>
      </c>
      <c r="E2484" s="6" t="s">
        <v>33</v>
      </c>
      <c r="F2484" s="6" t="s">
        <v>92</v>
      </c>
      <c r="G2484" s="6" t="s">
        <v>93</v>
      </c>
      <c r="H2484" s="6" t="s">
        <v>17</v>
      </c>
      <c r="I2484" s="8">
        <v>0.4</v>
      </c>
      <c r="J2484" s="9">
        <v>5250</v>
      </c>
      <c r="K2484" s="10">
        <f t="shared" si="18"/>
        <v>2100</v>
      </c>
      <c r="L2484" s="10">
        <f t="shared" si="19"/>
        <v>840</v>
      </c>
      <c r="M2484" s="11">
        <v>0.4</v>
      </c>
      <c r="O2484" s="16"/>
      <c r="P2484" s="14"/>
      <c r="Q2484" s="12"/>
      <c r="R2484" s="13"/>
    </row>
    <row r="2485" spans="1:18" ht="15.75" customHeight="1" x14ac:dyDescent="0.35">
      <c r="A2485" s="1"/>
      <c r="B2485" s="6" t="s">
        <v>14</v>
      </c>
      <c r="C2485" s="6">
        <v>1185732</v>
      </c>
      <c r="D2485" s="7">
        <v>44369</v>
      </c>
      <c r="E2485" s="6" t="s">
        <v>33</v>
      </c>
      <c r="F2485" s="6" t="s">
        <v>92</v>
      </c>
      <c r="G2485" s="6" t="s">
        <v>93</v>
      </c>
      <c r="H2485" s="6" t="s">
        <v>18</v>
      </c>
      <c r="I2485" s="8">
        <v>0.35000000000000009</v>
      </c>
      <c r="J2485" s="9">
        <v>2750</v>
      </c>
      <c r="K2485" s="10">
        <f t="shared" si="18"/>
        <v>962.50000000000023</v>
      </c>
      <c r="L2485" s="10">
        <f t="shared" si="19"/>
        <v>336.87500000000006</v>
      </c>
      <c r="M2485" s="11">
        <v>0.35</v>
      </c>
      <c r="O2485" s="16"/>
      <c r="P2485" s="14"/>
      <c r="Q2485" s="12"/>
      <c r="R2485" s="13"/>
    </row>
    <row r="2486" spans="1:18" ht="15.75" customHeight="1" x14ac:dyDescent="0.35">
      <c r="A2486" s="1"/>
      <c r="B2486" s="6" t="s">
        <v>14</v>
      </c>
      <c r="C2486" s="6">
        <v>1185732</v>
      </c>
      <c r="D2486" s="7">
        <v>44369</v>
      </c>
      <c r="E2486" s="6" t="s">
        <v>33</v>
      </c>
      <c r="F2486" s="6" t="s">
        <v>92</v>
      </c>
      <c r="G2486" s="6" t="s">
        <v>93</v>
      </c>
      <c r="H2486" s="6" t="s">
        <v>19</v>
      </c>
      <c r="I2486" s="8">
        <v>0.30000000000000004</v>
      </c>
      <c r="J2486" s="9">
        <v>2250</v>
      </c>
      <c r="K2486" s="10">
        <f t="shared" si="18"/>
        <v>675.00000000000011</v>
      </c>
      <c r="L2486" s="10">
        <f t="shared" si="19"/>
        <v>270.00000000000006</v>
      </c>
      <c r="M2486" s="11">
        <v>0.4</v>
      </c>
      <c r="O2486" s="16"/>
      <c r="P2486" s="14"/>
      <c r="Q2486" s="12"/>
      <c r="R2486" s="13"/>
    </row>
    <row r="2487" spans="1:18" ht="15.75" customHeight="1" x14ac:dyDescent="0.35">
      <c r="A2487" s="1"/>
      <c r="B2487" s="6" t="s">
        <v>14</v>
      </c>
      <c r="C2487" s="6">
        <v>1185732</v>
      </c>
      <c r="D2487" s="7">
        <v>44369</v>
      </c>
      <c r="E2487" s="6" t="s">
        <v>33</v>
      </c>
      <c r="F2487" s="6" t="s">
        <v>92</v>
      </c>
      <c r="G2487" s="6" t="s">
        <v>93</v>
      </c>
      <c r="H2487" s="6" t="s">
        <v>20</v>
      </c>
      <c r="I2487" s="8">
        <v>0.30000000000000004</v>
      </c>
      <c r="J2487" s="9">
        <v>2000</v>
      </c>
      <c r="K2487" s="10">
        <f t="shared" si="18"/>
        <v>600.00000000000011</v>
      </c>
      <c r="L2487" s="10">
        <f t="shared" si="19"/>
        <v>240.00000000000006</v>
      </c>
      <c r="M2487" s="11">
        <v>0.4</v>
      </c>
      <c r="O2487" s="16"/>
      <c r="P2487" s="14"/>
      <c r="Q2487" s="12"/>
      <c r="R2487" s="13"/>
    </row>
    <row r="2488" spans="1:18" ht="15.75" customHeight="1" x14ac:dyDescent="0.35">
      <c r="A2488" s="1"/>
      <c r="B2488" s="6" t="s">
        <v>14</v>
      </c>
      <c r="C2488" s="6">
        <v>1185732</v>
      </c>
      <c r="D2488" s="7">
        <v>44369</v>
      </c>
      <c r="E2488" s="6" t="s">
        <v>33</v>
      </c>
      <c r="F2488" s="6" t="s">
        <v>92</v>
      </c>
      <c r="G2488" s="6" t="s">
        <v>93</v>
      </c>
      <c r="H2488" s="6" t="s">
        <v>21</v>
      </c>
      <c r="I2488" s="8">
        <v>0.5</v>
      </c>
      <c r="J2488" s="9">
        <v>2000</v>
      </c>
      <c r="K2488" s="10">
        <f t="shared" si="18"/>
        <v>1000</v>
      </c>
      <c r="L2488" s="10">
        <f t="shared" si="19"/>
        <v>350</v>
      </c>
      <c r="M2488" s="11">
        <v>0.35</v>
      </c>
      <c r="O2488" s="16"/>
      <c r="P2488" s="14"/>
      <c r="Q2488" s="12"/>
      <c r="R2488" s="13"/>
    </row>
    <row r="2489" spans="1:18" ht="15.75" customHeight="1" x14ac:dyDescent="0.35">
      <c r="A2489" s="1"/>
      <c r="B2489" s="6" t="s">
        <v>14</v>
      </c>
      <c r="C2489" s="6">
        <v>1185732</v>
      </c>
      <c r="D2489" s="7">
        <v>44369</v>
      </c>
      <c r="E2489" s="6" t="s">
        <v>33</v>
      </c>
      <c r="F2489" s="6" t="s">
        <v>92</v>
      </c>
      <c r="G2489" s="6" t="s">
        <v>93</v>
      </c>
      <c r="H2489" s="6" t="s">
        <v>22</v>
      </c>
      <c r="I2489" s="8">
        <v>0.55000000000000004</v>
      </c>
      <c r="J2489" s="9">
        <v>3750</v>
      </c>
      <c r="K2489" s="10">
        <f t="shared" si="18"/>
        <v>2062.5</v>
      </c>
      <c r="L2489" s="10">
        <f t="shared" si="19"/>
        <v>825</v>
      </c>
      <c r="M2489" s="11">
        <v>0.4</v>
      </c>
      <c r="O2489" s="16"/>
      <c r="P2489" s="14"/>
      <c r="Q2489" s="12"/>
      <c r="R2489" s="13"/>
    </row>
    <row r="2490" spans="1:18" ht="15.75" customHeight="1" x14ac:dyDescent="0.35">
      <c r="A2490" s="1"/>
      <c r="B2490" s="6" t="s">
        <v>14</v>
      </c>
      <c r="C2490" s="6">
        <v>1185732</v>
      </c>
      <c r="D2490" s="7">
        <v>44398</v>
      </c>
      <c r="E2490" s="6" t="s">
        <v>33</v>
      </c>
      <c r="F2490" s="6" t="s">
        <v>92</v>
      </c>
      <c r="G2490" s="6" t="s">
        <v>93</v>
      </c>
      <c r="H2490" s="6" t="s">
        <v>17</v>
      </c>
      <c r="I2490" s="8">
        <v>0.5</v>
      </c>
      <c r="J2490" s="9">
        <v>6000</v>
      </c>
      <c r="K2490" s="10">
        <f t="shared" si="18"/>
        <v>3000</v>
      </c>
      <c r="L2490" s="10">
        <f t="shared" si="19"/>
        <v>1200</v>
      </c>
      <c r="M2490" s="11">
        <v>0.4</v>
      </c>
      <c r="O2490" s="16"/>
      <c r="P2490" s="14"/>
      <c r="Q2490" s="12"/>
      <c r="R2490" s="13"/>
    </row>
    <row r="2491" spans="1:18" ht="15.75" customHeight="1" x14ac:dyDescent="0.35">
      <c r="A2491" s="1"/>
      <c r="B2491" s="6" t="s">
        <v>14</v>
      </c>
      <c r="C2491" s="6">
        <v>1185732</v>
      </c>
      <c r="D2491" s="7">
        <v>44398</v>
      </c>
      <c r="E2491" s="6" t="s">
        <v>33</v>
      </c>
      <c r="F2491" s="6" t="s">
        <v>92</v>
      </c>
      <c r="G2491" s="6" t="s">
        <v>93</v>
      </c>
      <c r="H2491" s="6" t="s">
        <v>18</v>
      </c>
      <c r="I2491" s="8">
        <v>0.45000000000000007</v>
      </c>
      <c r="J2491" s="9">
        <v>3500</v>
      </c>
      <c r="K2491" s="10">
        <f t="shared" si="18"/>
        <v>1575.0000000000002</v>
      </c>
      <c r="L2491" s="10">
        <f t="shared" si="19"/>
        <v>551.25</v>
      </c>
      <c r="M2491" s="11">
        <v>0.35</v>
      </c>
      <c r="O2491" s="16"/>
      <c r="P2491" s="14"/>
      <c r="Q2491" s="12"/>
      <c r="R2491" s="13"/>
    </row>
    <row r="2492" spans="1:18" ht="15.75" customHeight="1" x14ac:dyDescent="0.35">
      <c r="A2492" s="1"/>
      <c r="B2492" s="6" t="s">
        <v>14</v>
      </c>
      <c r="C2492" s="6">
        <v>1185732</v>
      </c>
      <c r="D2492" s="7">
        <v>44398</v>
      </c>
      <c r="E2492" s="6" t="s">
        <v>33</v>
      </c>
      <c r="F2492" s="6" t="s">
        <v>92</v>
      </c>
      <c r="G2492" s="6" t="s">
        <v>93</v>
      </c>
      <c r="H2492" s="6" t="s">
        <v>19</v>
      </c>
      <c r="I2492" s="8">
        <v>0.4</v>
      </c>
      <c r="J2492" s="9">
        <v>2750</v>
      </c>
      <c r="K2492" s="10">
        <f t="shared" si="18"/>
        <v>1100</v>
      </c>
      <c r="L2492" s="10">
        <f t="shared" si="19"/>
        <v>440</v>
      </c>
      <c r="M2492" s="11">
        <v>0.4</v>
      </c>
      <c r="O2492" s="16"/>
      <c r="P2492" s="14"/>
      <c r="Q2492" s="12"/>
      <c r="R2492" s="13"/>
    </row>
    <row r="2493" spans="1:18" ht="15.75" customHeight="1" x14ac:dyDescent="0.35">
      <c r="A2493" s="1"/>
      <c r="B2493" s="6" t="s">
        <v>14</v>
      </c>
      <c r="C2493" s="6">
        <v>1185732</v>
      </c>
      <c r="D2493" s="7">
        <v>44398</v>
      </c>
      <c r="E2493" s="6" t="s">
        <v>33</v>
      </c>
      <c r="F2493" s="6" t="s">
        <v>92</v>
      </c>
      <c r="G2493" s="6" t="s">
        <v>93</v>
      </c>
      <c r="H2493" s="6" t="s">
        <v>20</v>
      </c>
      <c r="I2493" s="8">
        <v>0.4</v>
      </c>
      <c r="J2493" s="9">
        <v>2250</v>
      </c>
      <c r="K2493" s="10">
        <f t="shared" si="18"/>
        <v>900</v>
      </c>
      <c r="L2493" s="10">
        <f t="shared" si="19"/>
        <v>360</v>
      </c>
      <c r="M2493" s="11">
        <v>0.4</v>
      </c>
      <c r="O2493" s="16"/>
      <c r="P2493" s="14"/>
      <c r="Q2493" s="12"/>
      <c r="R2493" s="13"/>
    </row>
    <row r="2494" spans="1:18" ht="15.75" customHeight="1" x14ac:dyDescent="0.35">
      <c r="A2494" s="1"/>
      <c r="B2494" s="6" t="s">
        <v>14</v>
      </c>
      <c r="C2494" s="6">
        <v>1185732</v>
      </c>
      <c r="D2494" s="7">
        <v>44398</v>
      </c>
      <c r="E2494" s="6" t="s">
        <v>33</v>
      </c>
      <c r="F2494" s="6" t="s">
        <v>92</v>
      </c>
      <c r="G2494" s="6" t="s">
        <v>93</v>
      </c>
      <c r="H2494" s="6" t="s">
        <v>21</v>
      </c>
      <c r="I2494" s="8">
        <v>0.5</v>
      </c>
      <c r="J2494" s="9">
        <v>2500</v>
      </c>
      <c r="K2494" s="10">
        <f t="shared" si="18"/>
        <v>1250</v>
      </c>
      <c r="L2494" s="10">
        <f t="shared" si="19"/>
        <v>437.5</v>
      </c>
      <c r="M2494" s="11">
        <v>0.35</v>
      </c>
      <c r="O2494" s="16"/>
      <c r="P2494" s="14"/>
      <c r="Q2494" s="12"/>
      <c r="R2494" s="13"/>
    </row>
    <row r="2495" spans="1:18" ht="15.75" customHeight="1" x14ac:dyDescent="0.35">
      <c r="A2495" s="1"/>
      <c r="B2495" s="6" t="s">
        <v>14</v>
      </c>
      <c r="C2495" s="6">
        <v>1185732</v>
      </c>
      <c r="D2495" s="7">
        <v>44398</v>
      </c>
      <c r="E2495" s="6" t="s">
        <v>33</v>
      </c>
      <c r="F2495" s="6" t="s">
        <v>92</v>
      </c>
      <c r="G2495" s="6" t="s">
        <v>93</v>
      </c>
      <c r="H2495" s="6" t="s">
        <v>22</v>
      </c>
      <c r="I2495" s="8">
        <v>0.55000000000000004</v>
      </c>
      <c r="J2495" s="9">
        <v>4250</v>
      </c>
      <c r="K2495" s="10">
        <f t="shared" si="18"/>
        <v>2337.5</v>
      </c>
      <c r="L2495" s="10">
        <f t="shared" si="19"/>
        <v>935</v>
      </c>
      <c r="M2495" s="11">
        <v>0.4</v>
      </c>
      <c r="O2495" s="16"/>
      <c r="P2495" s="14"/>
      <c r="Q2495" s="12"/>
      <c r="R2495" s="13"/>
    </row>
    <row r="2496" spans="1:18" ht="15.75" customHeight="1" x14ac:dyDescent="0.35">
      <c r="A2496" s="1"/>
      <c r="B2496" s="6" t="s">
        <v>14</v>
      </c>
      <c r="C2496" s="6">
        <v>1185732</v>
      </c>
      <c r="D2496" s="7">
        <v>44430</v>
      </c>
      <c r="E2496" s="6" t="s">
        <v>33</v>
      </c>
      <c r="F2496" s="6" t="s">
        <v>92</v>
      </c>
      <c r="G2496" s="6" t="s">
        <v>93</v>
      </c>
      <c r="H2496" s="6" t="s">
        <v>17</v>
      </c>
      <c r="I2496" s="8">
        <v>0.5</v>
      </c>
      <c r="J2496" s="9">
        <v>5750</v>
      </c>
      <c r="K2496" s="10">
        <f t="shared" si="18"/>
        <v>2875</v>
      </c>
      <c r="L2496" s="10">
        <f t="shared" si="19"/>
        <v>1150</v>
      </c>
      <c r="M2496" s="11">
        <v>0.4</v>
      </c>
      <c r="O2496" s="16"/>
      <c r="P2496" s="14"/>
      <c r="Q2496" s="12"/>
      <c r="R2496" s="13"/>
    </row>
    <row r="2497" spans="1:18" ht="15.75" customHeight="1" x14ac:dyDescent="0.35">
      <c r="A2497" s="1"/>
      <c r="B2497" s="6" t="s">
        <v>14</v>
      </c>
      <c r="C2497" s="6">
        <v>1185732</v>
      </c>
      <c r="D2497" s="7">
        <v>44430</v>
      </c>
      <c r="E2497" s="6" t="s">
        <v>33</v>
      </c>
      <c r="F2497" s="6" t="s">
        <v>92</v>
      </c>
      <c r="G2497" s="6" t="s">
        <v>93</v>
      </c>
      <c r="H2497" s="6" t="s">
        <v>18</v>
      </c>
      <c r="I2497" s="8">
        <v>0.45000000000000007</v>
      </c>
      <c r="J2497" s="9">
        <v>3500</v>
      </c>
      <c r="K2497" s="10">
        <f t="shared" si="18"/>
        <v>1575.0000000000002</v>
      </c>
      <c r="L2497" s="10">
        <f t="shared" si="19"/>
        <v>551.25</v>
      </c>
      <c r="M2497" s="11">
        <v>0.35</v>
      </c>
      <c r="O2497" s="16"/>
      <c r="P2497" s="14"/>
      <c r="Q2497" s="12"/>
      <c r="R2497" s="13"/>
    </row>
    <row r="2498" spans="1:18" ht="15.75" customHeight="1" x14ac:dyDescent="0.35">
      <c r="A2498" s="1"/>
      <c r="B2498" s="6" t="s">
        <v>14</v>
      </c>
      <c r="C2498" s="6">
        <v>1185732</v>
      </c>
      <c r="D2498" s="7">
        <v>44430</v>
      </c>
      <c r="E2498" s="6" t="s">
        <v>33</v>
      </c>
      <c r="F2498" s="6" t="s">
        <v>92</v>
      </c>
      <c r="G2498" s="6" t="s">
        <v>93</v>
      </c>
      <c r="H2498" s="6" t="s">
        <v>19</v>
      </c>
      <c r="I2498" s="8">
        <v>0.4</v>
      </c>
      <c r="J2498" s="9">
        <v>2750</v>
      </c>
      <c r="K2498" s="10">
        <f t="shared" si="18"/>
        <v>1100</v>
      </c>
      <c r="L2498" s="10">
        <f t="shared" si="19"/>
        <v>440</v>
      </c>
      <c r="M2498" s="11">
        <v>0.4</v>
      </c>
      <c r="O2498" s="16"/>
      <c r="P2498" s="14"/>
      <c r="Q2498" s="12"/>
      <c r="R2498" s="13"/>
    </row>
    <row r="2499" spans="1:18" ht="15.75" customHeight="1" x14ac:dyDescent="0.35">
      <c r="A2499" s="1"/>
      <c r="B2499" s="6" t="s">
        <v>14</v>
      </c>
      <c r="C2499" s="6">
        <v>1185732</v>
      </c>
      <c r="D2499" s="7">
        <v>44430</v>
      </c>
      <c r="E2499" s="6" t="s">
        <v>33</v>
      </c>
      <c r="F2499" s="6" t="s">
        <v>92</v>
      </c>
      <c r="G2499" s="6" t="s">
        <v>93</v>
      </c>
      <c r="H2499" s="6" t="s">
        <v>20</v>
      </c>
      <c r="I2499" s="8">
        <v>0.4</v>
      </c>
      <c r="J2499" s="9">
        <v>2500</v>
      </c>
      <c r="K2499" s="10">
        <f t="shared" si="18"/>
        <v>1000</v>
      </c>
      <c r="L2499" s="10">
        <f t="shared" si="19"/>
        <v>400</v>
      </c>
      <c r="M2499" s="11">
        <v>0.4</v>
      </c>
      <c r="O2499" s="16"/>
      <c r="P2499" s="14"/>
      <c r="Q2499" s="12"/>
      <c r="R2499" s="13"/>
    </row>
    <row r="2500" spans="1:18" ht="15.75" customHeight="1" x14ac:dyDescent="0.35">
      <c r="A2500" s="1"/>
      <c r="B2500" s="6" t="s">
        <v>14</v>
      </c>
      <c r="C2500" s="6">
        <v>1185732</v>
      </c>
      <c r="D2500" s="7">
        <v>44430</v>
      </c>
      <c r="E2500" s="6" t="s">
        <v>33</v>
      </c>
      <c r="F2500" s="6" t="s">
        <v>92</v>
      </c>
      <c r="G2500" s="6" t="s">
        <v>93</v>
      </c>
      <c r="H2500" s="6" t="s">
        <v>21</v>
      </c>
      <c r="I2500" s="8">
        <v>0.5</v>
      </c>
      <c r="J2500" s="9">
        <v>2250</v>
      </c>
      <c r="K2500" s="10">
        <f t="shared" si="18"/>
        <v>1125</v>
      </c>
      <c r="L2500" s="10">
        <f t="shared" si="19"/>
        <v>393.75</v>
      </c>
      <c r="M2500" s="11">
        <v>0.35</v>
      </c>
      <c r="O2500" s="16"/>
      <c r="P2500" s="14"/>
      <c r="Q2500" s="12"/>
      <c r="R2500" s="13"/>
    </row>
    <row r="2501" spans="1:18" ht="15.75" customHeight="1" x14ac:dyDescent="0.35">
      <c r="A2501" s="1"/>
      <c r="B2501" s="6" t="s">
        <v>14</v>
      </c>
      <c r="C2501" s="6">
        <v>1185732</v>
      </c>
      <c r="D2501" s="7">
        <v>44430</v>
      </c>
      <c r="E2501" s="6" t="s">
        <v>33</v>
      </c>
      <c r="F2501" s="6" t="s">
        <v>92</v>
      </c>
      <c r="G2501" s="6" t="s">
        <v>93</v>
      </c>
      <c r="H2501" s="6" t="s">
        <v>22</v>
      </c>
      <c r="I2501" s="8">
        <v>0.55000000000000004</v>
      </c>
      <c r="J2501" s="9">
        <v>4000</v>
      </c>
      <c r="K2501" s="10">
        <f t="shared" si="18"/>
        <v>2200</v>
      </c>
      <c r="L2501" s="10">
        <f t="shared" si="19"/>
        <v>880</v>
      </c>
      <c r="M2501" s="11">
        <v>0.4</v>
      </c>
      <c r="O2501" s="16"/>
      <c r="P2501" s="14"/>
      <c r="Q2501" s="12"/>
      <c r="R2501" s="13"/>
    </row>
    <row r="2502" spans="1:18" ht="15.75" customHeight="1" x14ac:dyDescent="0.35">
      <c r="A2502" s="1"/>
      <c r="B2502" s="6" t="s">
        <v>14</v>
      </c>
      <c r="C2502" s="6">
        <v>1185732</v>
      </c>
      <c r="D2502" s="7">
        <v>44462</v>
      </c>
      <c r="E2502" s="6" t="s">
        <v>33</v>
      </c>
      <c r="F2502" s="6" t="s">
        <v>92</v>
      </c>
      <c r="G2502" s="6" t="s">
        <v>93</v>
      </c>
      <c r="H2502" s="6" t="s">
        <v>17</v>
      </c>
      <c r="I2502" s="8">
        <v>0.5</v>
      </c>
      <c r="J2502" s="9">
        <v>5250</v>
      </c>
      <c r="K2502" s="10">
        <f t="shared" si="18"/>
        <v>2625</v>
      </c>
      <c r="L2502" s="10">
        <f t="shared" si="19"/>
        <v>1050</v>
      </c>
      <c r="M2502" s="11">
        <v>0.4</v>
      </c>
      <c r="O2502" s="16"/>
      <c r="P2502" s="14"/>
      <c r="Q2502" s="12"/>
      <c r="R2502" s="13"/>
    </row>
    <row r="2503" spans="1:18" ht="15.75" customHeight="1" x14ac:dyDescent="0.35">
      <c r="A2503" s="1"/>
      <c r="B2503" s="6" t="s">
        <v>14</v>
      </c>
      <c r="C2503" s="6">
        <v>1185732</v>
      </c>
      <c r="D2503" s="7">
        <v>44462</v>
      </c>
      <c r="E2503" s="6" t="s">
        <v>33</v>
      </c>
      <c r="F2503" s="6" t="s">
        <v>92</v>
      </c>
      <c r="G2503" s="6" t="s">
        <v>93</v>
      </c>
      <c r="H2503" s="6" t="s">
        <v>18</v>
      </c>
      <c r="I2503" s="8">
        <v>0.45000000000000007</v>
      </c>
      <c r="J2503" s="9">
        <v>3250</v>
      </c>
      <c r="K2503" s="10">
        <f t="shared" si="18"/>
        <v>1462.5000000000002</v>
      </c>
      <c r="L2503" s="10">
        <f t="shared" si="19"/>
        <v>511.87500000000006</v>
      </c>
      <c r="M2503" s="11">
        <v>0.35</v>
      </c>
      <c r="O2503" s="16"/>
      <c r="P2503" s="14"/>
      <c r="Q2503" s="12"/>
      <c r="R2503" s="13"/>
    </row>
    <row r="2504" spans="1:18" ht="15.75" customHeight="1" x14ac:dyDescent="0.35">
      <c r="A2504" s="1"/>
      <c r="B2504" s="6" t="s">
        <v>14</v>
      </c>
      <c r="C2504" s="6">
        <v>1185732</v>
      </c>
      <c r="D2504" s="7">
        <v>44462</v>
      </c>
      <c r="E2504" s="6" t="s">
        <v>33</v>
      </c>
      <c r="F2504" s="6" t="s">
        <v>92</v>
      </c>
      <c r="G2504" s="6" t="s">
        <v>93</v>
      </c>
      <c r="H2504" s="6" t="s">
        <v>19</v>
      </c>
      <c r="I2504" s="8">
        <v>0.35000000000000003</v>
      </c>
      <c r="J2504" s="9">
        <v>2250</v>
      </c>
      <c r="K2504" s="10">
        <f t="shared" si="18"/>
        <v>787.50000000000011</v>
      </c>
      <c r="L2504" s="10">
        <f t="shared" si="19"/>
        <v>315.00000000000006</v>
      </c>
      <c r="M2504" s="11">
        <v>0.4</v>
      </c>
      <c r="O2504" s="16"/>
      <c r="P2504" s="14"/>
      <c r="Q2504" s="12"/>
      <c r="R2504" s="13"/>
    </row>
    <row r="2505" spans="1:18" ht="15.75" customHeight="1" x14ac:dyDescent="0.35">
      <c r="A2505" s="1"/>
      <c r="B2505" s="6" t="s">
        <v>14</v>
      </c>
      <c r="C2505" s="6">
        <v>1185732</v>
      </c>
      <c r="D2505" s="7">
        <v>44462</v>
      </c>
      <c r="E2505" s="6" t="s">
        <v>33</v>
      </c>
      <c r="F2505" s="6" t="s">
        <v>92</v>
      </c>
      <c r="G2505" s="6" t="s">
        <v>93</v>
      </c>
      <c r="H2505" s="6" t="s">
        <v>20</v>
      </c>
      <c r="I2505" s="8">
        <v>0.35000000000000003</v>
      </c>
      <c r="J2505" s="9">
        <v>2000</v>
      </c>
      <c r="K2505" s="10">
        <f t="shared" si="18"/>
        <v>700.00000000000011</v>
      </c>
      <c r="L2505" s="10">
        <f t="shared" si="19"/>
        <v>280.00000000000006</v>
      </c>
      <c r="M2505" s="11">
        <v>0.4</v>
      </c>
      <c r="O2505" s="16"/>
      <c r="P2505" s="14"/>
      <c r="Q2505" s="12"/>
      <c r="R2505" s="13"/>
    </row>
    <row r="2506" spans="1:18" ht="15.75" customHeight="1" x14ac:dyDescent="0.35">
      <c r="A2506" s="1"/>
      <c r="B2506" s="6" t="s">
        <v>14</v>
      </c>
      <c r="C2506" s="6">
        <v>1185732</v>
      </c>
      <c r="D2506" s="7">
        <v>44462</v>
      </c>
      <c r="E2506" s="6" t="s">
        <v>33</v>
      </c>
      <c r="F2506" s="6" t="s">
        <v>92</v>
      </c>
      <c r="G2506" s="6" t="s">
        <v>93</v>
      </c>
      <c r="H2506" s="6" t="s">
        <v>21</v>
      </c>
      <c r="I2506" s="8">
        <v>0.45</v>
      </c>
      <c r="J2506" s="9">
        <v>2000</v>
      </c>
      <c r="K2506" s="10">
        <f t="shared" si="18"/>
        <v>900</v>
      </c>
      <c r="L2506" s="10">
        <f t="shared" si="19"/>
        <v>315</v>
      </c>
      <c r="M2506" s="11">
        <v>0.35</v>
      </c>
      <c r="O2506" s="16"/>
      <c r="P2506" s="14"/>
      <c r="Q2506" s="12"/>
      <c r="R2506" s="13"/>
    </row>
    <row r="2507" spans="1:18" ht="15.75" customHeight="1" x14ac:dyDescent="0.35">
      <c r="A2507" s="1"/>
      <c r="B2507" s="6" t="s">
        <v>14</v>
      </c>
      <c r="C2507" s="6">
        <v>1185732</v>
      </c>
      <c r="D2507" s="7">
        <v>44462</v>
      </c>
      <c r="E2507" s="6" t="s">
        <v>33</v>
      </c>
      <c r="F2507" s="6" t="s">
        <v>92</v>
      </c>
      <c r="G2507" s="6" t="s">
        <v>93</v>
      </c>
      <c r="H2507" s="6" t="s">
        <v>22</v>
      </c>
      <c r="I2507" s="8">
        <v>0.5</v>
      </c>
      <c r="J2507" s="9">
        <v>2750</v>
      </c>
      <c r="K2507" s="10">
        <f t="shared" si="18"/>
        <v>1375</v>
      </c>
      <c r="L2507" s="10">
        <f t="shared" si="19"/>
        <v>550</v>
      </c>
      <c r="M2507" s="11">
        <v>0.4</v>
      </c>
      <c r="O2507" s="16"/>
      <c r="P2507" s="14"/>
      <c r="Q2507" s="12"/>
      <c r="R2507" s="13"/>
    </row>
    <row r="2508" spans="1:18" ht="15.75" customHeight="1" x14ac:dyDescent="0.35">
      <c r="A2508" s="1"/>
      <c r="B2508" s="6" t="s">
        <v>14</v>
      </c>
      <c r="C2508" s="6">
        <v>1185732</v>
      </c>
      <c r="D2508" s="7">
        <v>44491</v>
      </c>
      <c r="E2508" s="6" t="s">
        <v>33</v>
      </c>
      <c r="F2508" s="6" t="s">
        <v>92</v>
      </c>
      <c r="G2508" s="6" t="s">
        <v>93</v>
      </c>
      <c r="H2508" s="6" t="s">
        <v>17</v>
      </c>
      <c r="I2508" s="8">
        <v>0.54999999999999993</v>
      </c>
      <c r="J2508" s="9">
        <v>4500</v>
      </c>
      <c r="K2508" s="10">
        <f t="shared" si="18"/>
        <v>2474.9999999999995</v>
      </c>
      <c r="L2508" s="10">
        <f t="shared" si="19"/>
        <v>989.99999999999989</v>
      </c>
      <c r="M2508" s="11">
        <v>0.4</v>
      </c>
      <c r="O2508" s="16"/>
      <c r="P2508" s="14"/>
      <c r="Q2508" s="12"/>
      <c r="R2508" s="13"/>
    </row>
    <row r="2509" spans="1:18" ht="15.75" customHeight="1" x14ac:dyDescent="0.35">
      <c r="A2509" s="1"/>
      <c r="B2509" s="6" t="s">
        <v>14</v>
      </c>
      <c r="C2509" s="6">
        <v>1185732</v>
      </c>
      <c r="D2509" s="7">
        <v>44491</v>
      </c>
      <c r="E2509" s="6" t="s">
        <v>33</v>
      </c>
      <c r="F2509" s="6" t="s">
        <v>92</v>
      </c>
      <c r="G2509" s="6" t="s">
        <v>93</v>
      </c>
      <c r="H2509" s="6" t="s">
        <v>18</v>
      </c>
      <c r="I2509" s="8">
        <v>0.45</v>
      </c>
      <c r="J2509" s="9">
        <v>2750</v>
      </c>
      <c r="K2509" s="10">
        <f t="shared" si="18"/>
        <v>1237.5</v>
      </c>
      <c r="L2509" s="10">
        <f t="shared" si="19"/>
        <v>433.125</v>
      </c>
      <c r="M2509" s="11">
        <v>0.35</v>
      </c>
      <c r="O2509" s="16"/>
      <c r="P2509" s="14"/>
      <c r="Q2509" s="12"/>
      <c r="R2509" s="13"/>
    </row>
    <row r="2510" spans="1:18" ht="15.75" customHeight="1" x14ac:dyDescent="0.35">
      <c r="A2510" s="1"/>
      <c r="B2510" s="6" t="s">
        <v>14</v>
      </c>
      <c r="C2510" s="6">
        <v>1185732</v>
      </c>
      <c r="D2510" s="7">
        <v>44491</v>
      </c>
      <c r="E2510" s="6" t="s">
        <v>33</v>
      </c>
      <c r="F2510" s="6" t="s">
        <v>92</v>
      </c>
      <c r="G2510" s="6" t="s">
        <v>93</v>
      </c>
      <c r="H2510" s="6" t="s">
        <v>19</v>
      </c>
      <c r="I2510" s="8">
        <v>0.45</v>
      </c>
      <c r="J2510" s="9">
        <v>1750</v>
      </c>
      <c r="K2510" s="10">
        <f t="shared" si="18"/>
        <v>787.5</v>
      </c>
      <c r="L2510" s="10">
        <f t="shared" si="19"/>
        <v>315</v>
      </c>
      <c r="M2510" s="11">
        <v>0.4</v>
      </c>
      <c r="O2510" s="16"/>
      <c r="P2510" s="14"/>
      <c r="Q2510" s="12"/>
      <c r="R2510" s="13"/>
    </row>
    <row r="2511" spans="1:18" ht="15.75" customHeight="1" x14ac:dyDescent="0.35">
      <c r="A2511" s="1"/>
      <c r="B2511" s="6" t="s">
        <v>14</v>
      </c>
      <c r="C2511" s="6">
        <v>1185732</v>
      </c>
      <c r="D2511" s="7">
        <v>44491</v>
      </c>
      <c r="E2511" s="6" t="s">
        <v>33</v>
      </c>
      <c r="F2511" s="6" t="s">
        <v>92</v>
      </c>
      <c r="G2511" s="6" t="s">
        <v>93</v>
      </c>
      <c r="H2511" s="6" t="s">
        <v>20</v>
      </c>
      <c r="I2511" s="8">
        <v>0.45</v>
      </c>
      <c r="J2511" s="9">
        <v>1500</v>
      </c>
      <c r="K2511" s="10">
        <f t="shared" si="18"/>
        <v>675</v>
      </c>
      <c r="L2511" s="10">
        <f t="shared" si="19"/>
        <v>270</v>
      </c>
      <c r="M2511" s="11">
        <v>0.4</v>
      </c>
      <c r="O2511" s="16"/>
      <c r="P2511" s="14"/>
      <c r="Q2511" s="12"/>
      <c r="R2511" s="13"/>
    </row>
    <row r="2512" spans="1:18" ht="15.75" customHeight="1" x14ac:dyDescent="0.35">
      <c r="A2512" s="1"/>
      <c r="B2512" s="6" t="s">
        <v>14</v>
      </c>
      <c r="C2512" s="6">
        <v>1185732</v>
      </c>
      <c r="D2512" s="7">
        <v>44491</v>
      </c>
      <c r="E2512" s="6" t="s">
        <v>33</v>
      </c>
      <c r="F2512" s="6" t="s">
        <v>92</v>
      </c>
      <c r="G2512" s="6" t="s">
        <v>93</v>
      </c>
      <c r="H2512" s="6" t="s">
        <v>21</v>
      </c>
      <c r="I2512" s="8">
        <v>0.54999999999999993</v>
      </c>
      <c r="J2512" s="9">
        <v>1500</v>
      </c>
      <c r="K2512" s="10">
        <f t="shared" si="18"/>
        <v>824.99999999999989</v>
      </c>
      <c r="L2512" s="10">
        <f t="shared" si="19"/>
        <v>288.74999999999994</v>
      </c>
      <c r="M2512" s="11">
        <v>0.35</v>
      </c>
      <c r="O2512" s="16"/>
      <c r="P2512" s="14"/>
      <c r="Q2512" s="12"/>
      <c r="R2512" s="13"/>
    </row>
    <row r="2513" spans="1:18" ht="15.75" customHeight="1" x14ac:dyDescent="0.35">
      <c r="A2513" s="1"/>
      <c r="B2513" s="6" t="s">
        <v>14</v>
      </c>
      <c r="C2513" s="6">
        <v>1185732</v>
      </c>
      <c r="D2513" s="7">
        <v>44491</v>
      </c>
      <c r="E2513" s="6" t="s">
        <v>33</v>
      </c>
      <c r="F2513" s="6" t="s">
        <v>92</v>
      </c>
      <c r="G2513" s="6" t="s">
        <v>93</v>
      </c>
      <c r="H2513" s="6" t="s">
        <v>22</v>
      </c>
      <c r="I2513" s="8">
        <v>0.54999999999999993</v>
      </c>
      <c r="J2513" s="9">
        <v>2750</v>
      </c>
      <c r="K2513" s="10">
        <f t="shared" si="18"/>
        <v>1512.4999999999998</v>
      </c>
      <c r="L2513" s="10">
        <f t="shared" si="19"/>
        <v>604.99999999999989</v>
      </c>
      <c r="M2513" s="11">
        <v>0.4</v>
      </c>
      <c r="O2513" s="16"/>
      <c r="P2513" s="14"/>
      <c r="Q2513" s="12"/>
      <c r="R2513" s="13"/>
    </row>
    <row r="2514" spans="1:18" ht="15.75" customHeight="1" x14ac:dyDescent="0.35">
      <c r="A2514" s="1"/>
      <c r="B2514" s="6" t="s">
        <v>14</v>
      </c>
      <c r="C2514" s="6">
        <v>1185732</v>
      </c>
      <c r="D2514" s="7">
        <v>44522</v>
      </c>
      <c r="E2514" s="6" t="s">
        <v>33</v>
      </c>
      <c r="F2514" s="6" t="s">
        <v>92</v>
      </c>
      <c r="G2514" s="6" t="s">
        <v>93</v>
      </c>
      <c r="H2514" s="6" t="s">
        <v>17</v>
      </c>
      <c r="I2514" s="8">
        <v>0.5</v>
      </c>
      <c r="J2514" s="9">
        <v>4250</v>
      </c>
      <c r="K2514" s="10">
        <f t="shared" si="18"/>
        <v>2125</v>
      </c>
      <c r="L2514" s="10">
        <f t="shared" si="19"/>
        <v>850</v>
      </c>
      <c r="M2514" s="11">
        <v>0.4</v>
      </c>
      <c r="O2514" s="16"/>
      <c r="P2514" s="14"/>
      <c r="Q2514" s="12"/>
      <c r="R2514" s="13"/>
    </row>
    <row r="2515" spans="1:18" ht="15.75" customHeight="1" x14ac:dyDescent="0.35">
      <c r="A2515" s="1"/>
      <c r="B2515" s="6" t="s">
        <v>14</v>
      </c>
      <c r="C2515" s="6">
        <v>1185732</v>
      </c>
      <c r="D2515" s="7">
        <v>44522</v>
      </c>
      <c r="E2515" s="6" t="s">
        <v>33</v>
      </c>
      <c r="F2515" s="6" t="s">
        <v>92</v>
      </c>
      <c r="G2515" s="6" t="s">
        <v>93</v>
      </c>
      <c r="H2515" s="6" t="s">
        <v>18</v>
      </c>
      <c r="I2515" s="8">
        <v>0.4</v>
      </c>
      <c r="J2515" s="9">
        <v>2750</v>
      </c>
      <c r="K2515" s="10">
        <f t="shared" si="18"/>
        <v>1100</v>
      </c>
      <c r="L2515" s="10">
        <f t="shared" si="19"/>
        <v>385</v>
      </c>
      <c r="M2515" s="11">
        <v>0.35</v>
      </c>
      <c r="O2515" s="16"/>
      <c r="P2515" s="14"/>
      <c r="Q2515" s="12"/>
      <c r="R2515" s="13"/>
    </row>
    <row r="2516" spans="1:18" ht="15.75" customHeight="1" x14ac:dyDescent="0.35">
      <c r="A2516" s="1"/>
      <c r="B2516" s="6" t="s">
        <v>14</v>
      </c>
      <c r="C2516" s="6">
        <v>1185732</v>
      </c>
      <c r="D2516" s="7">
        <v>44522</v>
      </c>
      <c r="E2516" s="6" t="s">
        <v>33</v>
      </c>
      <c r="F2516" s="6" t="s">
        <v>92</v>
      </c>
      <c r="G2516" s="6" t="s">
        <v>93</v>
      </c>
      <c r="H2516" s="6" t="s">
        <v>19</v>
      </c>
      <c r="I2516" s="8">
        <v>0.45</v>
      </c>
      <c r="J2516" s="9">
        <v>2200</v>
      </c>
      <c r="K2516" s="10">
        <f t="shared" si="18"/>
        <v>990</v>
      </c>
      <c r="L2516" s="10">
        <f t="shared" si="19"/>
        <v>396</v>
      </c>
      <c r="M2516" s="11">
        <v>0.4</v>
      </c>
      <c r="O2516" s="16"/>
      <c r="P2516" s="14"/>
      <c r="Q2516" s="12"/>
      <c r="R2516" s="13"/>
    </row>
    <row r="2517" spans="1:18" ht="15.75" customHeight="1" x14ac:dyDescent="0.35">
      <c r="A2517" s="1"/>
      <c r="B2517" s="6" t="s">
        <v>14</v>
      </c>
      <c r="C2517" s="6">
        <v>1185732</v>
      </c>
      <c r="D2517" s="7">
        <v>44522</v>
      </c>
      <c r="E2517" s="6" t="s">
        <v>33</v>
      </c>
      <c r="F2517" s="6" t="s">
        <v>92</v>
      </c>
      <c r="G2517" s="6" t="s">
        <v>93</v>
      </c>
      <c r="H2517" s="6" t="s">
        <v>20</v>
      </c>
      <c r="I2517" s="8">
        <v>0.55000000000000004</v>
      </c>
      <c r="J2517" s="9">
        <v>2000</v>
      </c>
      <c r="K2517" s="10">
        <f t="shared" si="18"/>
        <v>1100</v>
      </c>
      <c r="L2517" s="10">
        <f t="shared" si="19"/>
        <v>440</v>
      </c>
      <c r="M2517" s="11">
        <v>0.4</v>
      </c>
      <c r="O2517" s="16"/>
      <c r="P2517" s="14"/>
      <c r="Q2517" s="12"/>
      <c r="R2517" s="13"/>
    </row>
    <row r="2518" spans="1:18" ht="15.75" customHeight="1" x14ac:dyDescent="0.35">
      <c r="A2518" s="1"/>
      <c r="B2518" s="6" t="s">
        <v>14</v>
      </c>
      <c r="C2518" s="6">
        <v>1185732</v>
      </c>
      <c r="D2518" s="7">
        <v>44522</v>
      </c>
      <c r="E2518" s="6" t="s">
        <v>33</v>
      </c>
      <c r="F2518" s="6" t="s">
        <v>92</v>
      </c>
      <c r="G2518" s="6" t="s">
        <v>93</v>
      </c>
      <c r="H2518" s="6" t="s">
        <v>21</v>
      </c>
      <c r="I2518" s="8">
        <v>0.65</v>
      </c>
      <c r="J2518" s="9">
        <v>1750</v>
      </c>
      <c r="K2518" s="10">
        <f t="shared" si="18"/>
        <v>1137.5</v>
      </c>
      <c r="L2518" s="10">
        <f t="shared" si="19"/>
        <v>398.125</v>
      </c>
      <c r="M2518" s="11">
        <v>0.35</v>
      </c>
      <c r="O2518" s="16"/>
      <c r="P2518" s="14"/>
      <c r="Q2518" s="12"/>
      <c r="R2518" s="13"/>
    </row>
    <row r="2519" spans="1:18" ht="15.75" customHeight="1" x14ac:dyDescent="0.35">
      <c r="A2519" s="1"/>
      <c r="B2519" s="6" t="s">
        <v>14</v>
      </c>
      <c r="C2519" s="6">
        <v>1185732</v>
      </c>
      <c r="D2519" s="7">
        <v>44522</v>
      </c>
      <c r="E2519" s="6" t="s">
        <v>33</v>
      </c>
      <c r="F2519" s="6" t="s">
        <v>92</v>
      </c>
      <c r="G2519" s="6" t="s">
        <v>93</v>
      </c>
      <c r="H2519" s="6" t="s">
        <v>22</v>
      </c>
      <c r="I2519" s="8">
        <v>0.7</v>
      </c>
      <c r="J2519" s="9">
        <v>2750</v>
      </c>
      <c r="K2519" s="10">
        <f t="shared" si="18"/>
        <v>1924.9999999999998</v>
      </c>
      <c r="L2519" s="10">
        <f t="shared" si="19"/>
        <v>770</v>
      </c>
      <c r="M2519" s="11">
        <v>0.4</v>
      </c>
      <c r="O2519" s="16"/>
      <c r="P2519" s="14"/>
      <c r="Q2519" s="12"/>
      <c r="R2519" s="13"/>
    </row>
    <row r="2520" spans="1:18" ht="15.75" customHeight="1" x14ac:dyDescent="0.35">
      <c r="A2520" s="1"/>
      <c r="B2520" s="6" t="s">
        <v>14</v>
      </c>
      <c r="C2520" s="6">
        <v>1185732</v>
      </c>
      <c r="D2520" s="7">
        <v>44551</v>
      </c>
      <c r="E2520" s="6" t="s">
        <v>33</v>
      </c>
      <c r="F2520" s="6" t="s">
        <v>92</v>
      </c>
      <c r="G2520" s="6" t="s">
        <v>93</v>
      </c>
      <c r="H2520" s="6" t="s">
        <v>17</v>
      </c>
      <c r="I2520" s="8">
        <v>0.65</v>
      </c>
      <c r="J2520" s="9">
        <v>5250</v>
      </c>
      <c r="K2520" s="10">
        <f t="shared" si="18"/>
        <v>3412.5</v>
      </c>
      <c r="L2520" s="10">
        <f t="shared" si="19"/>
        <v>1365</v>
      </c>
      <c r="M2520" s="11">
        <v>0.4</v>
      </c>
      <c r="O2520" s="16"/>
      <c r="P2520" s="14"/>
      <c r="Q2520" s="12"/>
      <c r="R2520" s="13"/>
    </row>
    <row r="2521" spans="1:18" ht="15.75" customHeight="1" x14ac:dyDescent="0.35">
      <c r="A2521" s="1"/>
      <c r="B2521" s="6" t="s">
        <v>14</v>
      </c>
      <c r="C2521" s="6">
        <v>1185732</v>
      </c>
      <c r="D2521" s="7">
        <v>44551</v>
      </c>
      <c r="E2521" s="6" t="s">
        <v>33</v>
      </c>
      <c r="F2521" s="6" t="s">
        <v>92</v>
      </c>
      <c r="G2521" s="6" t="s">
        <v>93</v>
      </c>
      <c r="H2521" s="6" t="s">
        <v>18</v>
      </c>
      <c r="I2521" s="8">
        <v>0.55000000000000004</v>
      </c>
      <c r="J2521" s="9">
        <v>3250</v>
      </c>
      <c r="K2521" s="10">
        <f t="shared" si="18"/>
        <v>1787.5000000000002</v>
      </c>
      <c r="L2521" s="10">
        <f t="shared" si="19"/>
        <v>625.625</v>
      </c>
      <c r="M2521" s="11">
        <v>0.35</v>
      </c>
      <c r="O2521" s="16"/>
      <c r="P2521" s="14"/>
      <c r="Q2521" s="12"/>
      <c r="R2521" s="13"/>
    </row>
    <row r="2522" spans="1:18" ht="15.75" customHeight="1" x14ac:dyDescent="0.35">
      <c r="A2522" s="1"/>
      <c r="B2522" s="6" t="s">
        <v>14</v>
      </c>
      <c r="C2522" s="6">
        <v>1185732</v>
      </c>
      <c r="D2522" s="7">
        <v>44551</v>
      </c>
      <c r="E2522" s="6" t="s">
        <v>33</v>
      </c>
      <c r="F2522" s="6" t="s">
        <v>92</v>
      </c>
      <c r="G2522" s="6" t="s">
        <v>93</v>
      </c>
      <c r="H2522" s="6" t="s">
        <v>19</v>
      </c>
      <c r="I2522" s="8">
        <v>0.55000000000000004</v>
      </c>
      <c r="J2522" s="9">
        <v>2750</v>
      </c>
      <c r="K2522" s="10">
        <f t="shared" si="18"/>
        <v>1512.5000000000002</v>
      </c>
      <c r="L2522" s="10">
        <f t="shared" si="19"/>
        <v>605.00000000000011</v>
      </c>
      <c r="M2522" s="11">
        <v>0.4</v>
      </c>
      <c r="O2522" s="16"/>
      <c r="P2522" s="14"/>
      <c r="Q2522" s="12"/>
      <c r="R2522" s="13"/>
    </row>
    <row r="2523" spans="1:18" ht="15.75" customHeight="1" x14ac:dyDescent="0.35">
      <c r="A2523" s="1"/>
      <c r="B2523" s="6" t="s">
        <v>14</v>
      </c>
      <c r="C2523" s="6">
        <v>1185732</v>
      </c>
      <c r="D2523" s="7">
        <v>44551</v>
      </c>
      <c r="E2523" s="6" t="s">
        <v>33</v>
      </c>
      <c r="F2523" s="6" t="s">
        <v>92</v>
      </c>
      <c r="G2523" s="6" t="s">
        <v>93</v>
      </c>
      <c r="H2523" s="6" t="s">
        <v>20</v>
      </c>
      <c r="I2523" s="8">
        <v>0.5</v>
      </c>
      <c r="J2523" s="9">
        <v>2250</v>
      </c>
      <c r="K2523" s="10">
        <f t="shared" si="18"/>
        <v>1125</v>
      </c>
      <c r="L2523" s="10">
        <f t="shared" si="19"/>
        <v>450</v>
      </c>
      <c r="M2523" s="11">
        <v>0.4</v>
      </c>
      <c r="O2523" s="16"/>
      <c r="P2523" s="14"/>
      <c r="Q2523" s="12"/>
      <c r="R2523" s="13"/>
    </row>
    <row r="2524" spans="1:18" ht="15.75" customHeight="1" x14ac:dyDescent="0.35">
      <c r="A2524" s="1"/>
      <c r="B2524" s="6" t="s">
        <v>14</v>
      </c>
      <c r="C2524" s="6">
        <v>1185732</v>
      </c>
      <c r="D2524" s="7">
        <v>44551</v>
      </c>
      <c r="E2524" s="6" t="s">
        <v>33</v>
      </c>
      <c r="F2524" s="6" t="s">
        <v>92</v>
      </c>
      <c r="G2524" s="6" t="s">
        <v>93</v>
      </c>
      <c r="H2524" s="6" t="s">
        <v>21</v>
      </c>
      <c r="I2524" s="8">
        <v>0.6</v>
      </c>
      <c r="J2524" s="9">
        <v>2250</v>
      </c>
      <c r="K2524" s="10">
        <f t="shared" si="18"/>
        <v>1350</v>
      </c>
      <c r="L2524" s="10">
        <f t="shared" si="19"/>
        <v>472.49999999999994</v>
      </c>
      <c r="M2524" s="11">
        <v>0.35</v>
      </c>
      <c r="O2524" s="16"/>
      <c r="P2524" s="14"/>
      <c r="Q2524" s="12"/>
      <c r="R2524" s="13"/>
    </row>
    <row r="2525" spans="1:18" ht="15.75" customHeight="1" x14ac:dyDescent="0.35">
      <c r="A2525" s="1"/>
      <c r="B2525" s="6" t="s">
        <v>14</v>
      </c>
      <c r="C2525" s="6">
        <v>1185732</v>
      </c>
      <c r="D2525" s="7">
        <v>44551</v>
      </c>
      <c r="E2525" s="6" t="s">
        <v>33</v>
      </c>
      <c r="F2525" s="6" t="s">
        <v>92</v>
      </c>
      <c r="G2525" s="6" t="s">
        <v>93</v>
      </c>
      <c r="H2525" s="6" t="s">
        <v>22</v>
      </c>
      <c r="I2525" s="8">
        <v>0.64999999999999991</v>
      </c>
      <c r="J2525" s="9">
        <v>3250</v>
      </c>
      <c r="K2525" s="10">
        <f t="shared" si="18"/>
        <v>2112.4999999999995</v>
      </c>
      <c r="L2525" s="10">
        <f t="shared" si="19"/>
        <v>844.99999999999989</v>
      </c>
      <c r="M2525" s="11">
        <v>0.4</v>
      </c>
      <c r="O2525" s="16"/>
      <c r="P2525" s="14"/>
      <c r="Q2525" s="12"/>
      <c r="R2525" s="13"/>
    </row>
    <row r="2526" spans="1:18" ht="15.75" customHeight="1" x14ac:dyDescent="0.35">
      <c r="A2526" s="1" t="s">
        <v>39</v>
      </c>
      <c r="B2526" s="6" t="s">
        <v>14</v>
      </c>
      <c r="C2526" s="6">
        <v>1185732</v>
      </c>
      <c r="D2526" s="7">
        <v>44216</v>
      </c>
      <c r="E2526" s="6" t="s">
        <v>46</v>
      </c>
      <c r="F2526" s="6" t="s">
        <v>94</v>
      </c>
      <c r="G2526" s="6" t="s">
        <v>95</v>
      </c>
      <c r="H2526" s="6" t="s">
        <v>17</v>
      </c>
      <c r="I2526" s="8">
        <v>0.30000000000000004</v>
      </c>
      <c r="J2526" s="9">
        <v>7250</v>
      </c>
      <c r="K2526" s="10">
        <f t="shared" si="18"/>
        <v>2175.0000000000005</v>
      </c>
      <c r="L2526" s="10">
        <f t="shared" si="19"/>
        <v>870.00000000000023</v>
      </c>
      <c r="M2526" s="11">
        <v>0.4</v>
      </c>
      <c r="O2526" s="16"/>
      <c r="P2526" s="14"/>
      <c r="Q2526" s="12"/>
      <c r="R2526" s="13"/>
    </row>
    <row r="2527" spans="1:18" ht="15.75" customHeight="1" x14ac:dyDescent="0.35">
      <c r="A2527" s="1"/>
      <c r="B2527" s="6" t="s">
        <v>14</v>
      </c>
      <c r="C2527" s="6">
        <v>1185732</v>
      </c>
      <c r="D2527" s="7">
        <v>44216</v>
      </c>
      <c r="E2527" s="6" t="s">
        <v>46</v>
      </c>
      <c r="F2527" s="6" t="s">
        <v>94</v>
      </c>
      <c r="G2527" s="6" t="s">
        <v>95</v>
      </c>
      <c r="H2527" s="6" t="s">
        <v>18</v>
      </c>
      <c r="I2527" s="8">
        <v>0.30000000000000004</v>
      </c>
      <c r="J2527" s="9">
        <v>5250</v>
      </c>
      <c r="K2527" s="10">
        <f t="shared" si="18"/>
        <v>1575.0000000000002</v>
      </c>
      <c r="L2527" s="10">
        <f t="shared" si="19"/>
        <v>551.25</v>
      </c>
      <c r="M2527" s="11">
        <v>0.35</v>
      </c>
      <c r="O2527" s="16"/>
      <c r="P2527" s="14"/>
      <c r="Q2527" s="12"/>
      <c r="R2527" s="13"/>
    </row>
    <row r="2528" spans="1:18" ht="15.75" customHeight="1" x14ac:dyDescent="0.35">
      <c r="A2528" s="1"/>
      <c r="B2528" s="6" t="s">
        <v>14</v>
      </c>
      <c r="C2528" s="6">
        <v>1185732</v>
      </c>
      <c r="D2528" s="7">
        <v>44216</v>
      </c>
      <c r="E2528" s="6" t="s">
        <v>46</v>
      </c>
      <c r="F2528" s="6" t="s">
        <v>94</v>
      </c>
      <c r="G2528" s="6" t="s">
        <v>95</v>
      </c>
      <c r="H2528" s="6" t="s">
        <v>19</v>
      </c>
      <c r="I2528" s="8">
        <v>0.20000000000000007</v>
      </c>
      <c r="J2528" s="9">
        <v>5250</v>
      </c>
      <c r="K2528" s="10">
        <f t="shared" si="18"/>
        <v>1050.0000000000005</v>
      </c>
      <c r="L2528" s="10">
        <f t="shared" si="19"/>
        <v>420.00000000000023</v>
      </c>
      <c r="M2528" s="11">
        <v>0.4</v>
      </c>
      <c r="O2528" s="16"/>
      <c r="P2528" s="14"/>
      <c r="Q2528" s="12"/>
      <c r="R2528" s="13"/>
    </row>
    <row r="2529" spans="1:18" ht="15.75" customHeight="1" x14ac:dyDescent="0.35">
      <c r="A2529" s="1"/>
      <c r="B2529" s="6" t="s">
        <v>14</v>
      </c>
      <c r="C2529" s="6">
        <v>1185732</v>
      </c>
      <c r="D2529" s="7">
        <v>44216</v>
      </c>
      <c r="E2529" s="6" t="s">
        <v>46</v>
      </c>
      <c r="F2529" s="6" t="s">
        <v>94</v>
      </c>
      <c r="G2529" s="6" t="s">
        <v>95</v>
      </c>
      <c r="H2529" s="6" t="s">
        <v>20</v>
      </c>
      <c r="I2529" s="8">
        <v>0.25</v>
      </c>
      <c r="J2529" s="9">
        <v>3750</v>
      </c>
      <c r="K2529" s="10">
        <f t="shared" si="18"/>
        <v>937.5</v>
      </c>
      <c r="L2529" s="10">
        <f t="shared" si="19"/>
        <v>375</v>
      </c>
      <c r="M2529" s="11">
        <v>0.4</v>
      </c>
      <c r="O2529" s="16"/>
      <c r="P2529" s="14"/>
      <c r="Q2529" s="12"/>
      <c r="R2529" s="13"/>
    </row>
    <row r="2530" spans="1:18" ht="15.75" customHeight="1" x14ac:dyDescent="0.35">
      <c r="A2530" s="1"/>
      <c r="B2530" s="6" t="s">
        <v>14</v>
      </c>
      <c r="C2530" s="6">
        <v>1185732</v>
      </c>
      <c r="D2530" s="7">
        <v>44216</v>
      </c>
      <c r="E2530" s="6" t="s">
        <v>46</v>
      </c>
      <c r="F2530" s="6" t="s">
        <v>94</v>
      </c>
      <c r="G2530" s="6" t="s">
        <v>95</v>
      </c>
      <c r="H2530" s="6" t="s">
        <v>21</v>
      </c>
      <c r="I2530" s="8">
        <v>0.4</v>
      </c>
      <c r="J2530" s="9">
        <v>4250</v>
      </c>
      <c r="K2530" s="10">
        <f t="shared" si="18"/>
        <v>1700</v>
      </c>
      <c r="L2530" s="10">
        <f t="shared" si="19"/>
        <v>595</v>
      </c>
      <c r="M2530" s="11">
        <v>0.35</v>
      </c>
      <c r="O2530" s="16"/>
      <c r="P2530" s="14"/>
      <c r="Q2530" s="12"/>
      <c r="R2530" s="13"/>
    </row>
    <row r="2531" spans="1:18" ht="15.75" customHeight="1" x14ac:dyDescent="0.35">
      <c r="A2531" s="1"/>
      <c r="B2531" s="6" t="s">
        <v>14</v>
      </c>
      <c r="C2531" s="6">
        <v>1185732</v>
      </c>
      <c r="D2531" s="7">
        <v>44216</v>
      </c>
      <c r="E2531" s="6" t="s">
        <v>46</v>
      </c>
      <c r="F2531" s="6" t="s">
        <v>94</v>
      </c>
      <c r="G2531" s="6" t="s">
        <v>95</v>
      </c>
      <c r="H2531" s="6" t="s">
        <v>22</v>
      </c>
      <c r="I2531" s="8">
        <v>0.30000000000000004</v>
      </c>
      <c r="J2531" s="9">
        <v>5250</v>
      </c>
      <c r="K2531" s="10">
        <f t="shared" si="18"/>
        <v>1575.0000000000002</v>
      </c>
      <c r="L2531" s="10">
        <f t="shared" si="19"/>
        <v>787.50000000000011</v>
      </c>
      <c r="M2531" s="11">
        <v>0.5</v>
      </c>
      <c r="O2531" s="16"/>
      <c r="P2531" s="14"/>
      <c r="Q2531" s="12"/>
      <c r="R2531" s="13"/>
    </row>
    <row r="2532" spans="1:18" ht="15.75" customHeight="1" x14ac:dyDescent="0.35">
      <c r="A2532" s="1"/>
      <c r="B2532" s="6" t="s">
        <v>14</v>
      </c>
      <c r="C2532" s="6">
        <v>1185732</v>
      </c>
      <c r="D2532" s="7">
        <v>44245</v>
      </c>
      <c r="E2532" s="6" t="s">
        <v>46</v>
      </c>
      <c r="F2532" s="6" t="s">
        <v>94</v>
      </c>
      <c r="G2532" s="6" t="s">
        <v>95</v>
      </c>
      <c r="H2532" s="6" t="s">
        <v>17</v>
      </c>
      <c r="I2532" s="8">
        <v>0.30000000000000004</v>
      </c>
      <c r="J2532" s="9">
        <v>7750</v>
      </c>
      <c r="K2532" s="10">
        <f t="shared" si="18"/>
        <v>2325.0000000000005</v>
      </c>
      <c r="L2532" s="10">
        <f t="shared" si="19"/>
        <v>930.00000000000023</v>
      </c>
      <c r="M2532" s="11">
        <v>0.4</v>
      </c>
      <c r="O2532" s="16"/>
      <c r="P2532" s="14"/>
      <c r="Q2532" s="12"/>
      <c r="R2532" s="13"/>
    </row>
    <row r="2533" spans="1:18" ht="15.75" customHeight="1" x14ac:dyDescent="0.35">
      <c r="A2533" s="1"/>
      <c r="B2533" s="6" t="s">
        <v>14</v>
      </c>
      <c r="C2533" s="6">
        <v>1185732</v>
      </c>
      <c r="D2533" s="7">
        <v>44245</v>
      </c>
      <c r="E2533" s="6" t="s">
        <v>46</v>
      </c>
      <c r="F2533" s="6" t="s">
        <v>94</v>
      </c>
      <c r="G2533" s="6" t="s">
        <v>95</v>
      </c>
      <c r="H2533" s="6" t="s">
        <v>18</v>
      </c>
      <c r="I2533" s="8">
        <v>0.30000000000000004</v>
      </c>
      <c r="J2533" s="9">
        <v>4250</v>
      </c>
      <c r="K2533" s="10">
        <f t="shared" si="18"/>
        <v>1275.0000000000002</v>
      </c>
      <c r="L2533" s="10">
        <f t="shared" si="19"/>
        <v>446.25000000000006</v>
      </c>
      <c r="M2533" s="11">
        <v>0.35</v>
      </c>
      <c r="O2533" s="16"/>
      <c r="P2533" s="14"/>
      <c r="Q2533" s="12"/>
      <c r="R2533" s="13"/>
    </row>
    <row r="2534" spans="1:18" ht="15.75" customHeight="1" x14ac:dyDescent="0.35">
      <c r="A2534" s="1"/>
      <c r="B2534" s="6" t="s">
        <v>14</v>
      </c>
      <c r="C2534" s="6">
        <v>1185732</v>
      </c>
      <c r="D2534" s="7">
        <v>44245</v>
      </c>
      <c r="E2534" s="6" t="s">
        <v>46</v>
      </c>
      <c r="F2534" s="6" t="s">
        <v>94</v>
      </c>
      <c r="G2534" s="6" t="s">
        <v>95</v>
      </c>
      <c r="H2534" s="6" t="s">
        <v>19</v>
      </c>
      <c r="I2534" s="8">
        <v>0.20000000000000007</v>
      </c>
      <c r="J2534" s="9">
        <v>4750</v>
      </c>
      <c r="K2534" s="10">
        <f t="shared" si="18"/>
        <v>950.00000000000034</v>
      </c>
      <c r="L2534" s="10">
        <f t="shared" si="19"/>
        <v>380.00000000000017</v>
      </c>
      <c r="M2534" s="11">
        <v>0.4</v>
      </c>
      <c r="O2534" s="16"/>
      <c r="P2534" s="14"/>
      <c r="Q2534" s="12"/>
      <c r="R2534" s="13"/>
    </row>
    <row r="2535" spans="1:18" ht="15.75" customHeight="1" x14ac:dyDescent="0.35">
      <c r="A2535" s="1"/>
      <c r="B2535" s="6" t="s">
        <v>14</v>
      </c>
      <c r="C2535" s="6">
        <v>1185732</v>
      </c>
      <c r="D2535" s="7">
        <v>44245</v>
      </c>
      <c r="E2535" s="6" t="s">
        <v>46</v>
      </c>
      <c r="F2535" s="6" t="s">
        <v>94</v>
      </c>
      <c r="G2535" s="6" t="s">
        <v>95</v>
      </c>
      <c r="H2535" s="6" t="s">
        <v>20</v>
      </c>
      <c r="I2535" s="8">
        <v>0.25</v>
      </c>
      <c r="J2535" s="9">
        <v>3250</v>
      </c>
      <c r="K2535" s="10">
        <f t="shared" si="18"/>
        <v>812.5</v>
      </c>
      <c r="L2535" s="10">
        <f t="shared" si="19"/>
        <v>325</v>
      </c>
      <c r="M2535" s="11">
        <v>0.4</v>
      </c>
      <c r="O2535" s="16"/>
      <c r="P2535" s="14"/>
      <c r="Q2535" s="12"/>
      <c r="R2535" s="13"/>
    </row>
    <row r="2536" spans="1:18" ht="15.75" customHeight="1" x14ac:dyDescent="0.35">
      <c r="A2536" s="1"/>
      <c r="B2536" s="6" t="s">
        <v>14</v>
      </c>
      <c r="C2536" s="6">
        <v>1185732</v>
      </c>
      <c r="D2536" s="7">
        <v>44245</v>
      </c>
      <c r="E2536" s="6" t="s">
        <v>46</v>
      </c>
      <c r="F2536" s="6" t="s">
        <v>94</v>
      </c>
      <c r="G2536" s="6" t="s">
        <v>95</v>
      </c>
      <c r="H2536" s="6" t="s">
        <v>21</v>
      </c>
      <c r="I2536" s="8">
        <v>0.4</v>
      </c>
      <c r="J2536" s="9">
        <v>4000</v>
      </c>
      <c r="K2536" s="10">
        <f t="shared" si="18"/>
        <v>1600</v>
      </c>
      <c r="L2536" s="10">
        <f t="shared" si="19"/>
        <v>560</v>
      </c>
      <c r="M2536" s="11">
        <v>0.35</v>
      </c>
      <c r="O2536" s="16"/>
      <c r="P2536" s="14"/>
      <c r="Q2536" s="12"/>
      <c r="R2536" s="13"/>
    </row>
    <row r="2537" spans="1:18" ht="15.75" customHeight="1" x14ac:dyDescent="0.35">
      <c r="A2537" s="1"/>
      <c r="B2537" s="6" t="s">
        <v>14</v>
      </c>
      <c r="C2537" s="6">
        <v>1185732</v>
      </c>
      <c r="D2537" s="7">
        <v>44245</v>
      </c>
      <c r="E2537" s="6" t="s">
        <v>46</v>
      </c>
      <c r="F2537" s="6" t="s">
        <v>94</v>
      </c>
      <c r="G2537" s="6" t="s">
        <v>95</v>
      </c>
      <c r="H2537" s="6" t="s">
        <v>22</v>
      </c>
      <c r="I2537" s="8">
        <v>0.25</v>
      </c>
      <c r="J2537" s="9">
        <v>5000</v>
      </c>
      <c r="K2537" s="10">
        <f t="shared" si="18"/>
        <v>1250</v>
      </c>
      <c r="L2537" s="10">
        <f t="shared" si="19"/>
        <v>625</v>
      </c>
      <c r="M2537" s="11">
        <v>0.5</v>
      </c>
      <c r="O2537" s="16"/>
      <c r="P2537" s="14"/>
      <c r="Q2537" s="12"/>
      <c r="R2537" s="13"/>
    </row>
    <row r="2538" spans="1:18" ht="15.75" customHeight="1" x14ac:dyDescent="0.35">
      <c r="A2538" s="1"/>
      <c r="B2538" s="6" t="s">
        <v>14</v>
      </c>
      <c r="C2538" s="6">
        <v>1185732</v>
      </c>
      <c r="D2538" s="7">
        <v>44271</v>
      </c>
      <c r="E2538" s="6" t="s">
        <v>46</v>
      </c>
      <c r="F2538" s="6" t="s">
        <v>94</v>
      </c>
      <c r="G2538" s="6" t="s">
        <v>95</v>
      </c>
      <c r="H2538" s="6" t="s">
        <v>17</v>
      </c>
      <c r="I2538" s="8">
        <v>0.25</v>
      </c>
      <c r="J2538" s="9">
        <v>7200</v>
      </c>
      <c r="K2538" s="10">
        <f t="shared" si="18"/>
        <v>1800</v>
      </c>
      <c r="L2538" s="10">
        <f t="shared" si="19"/>
        <v>720</v>
      </c>
      <c r="M2538" s="11">
        <v>0.4</v>
      </c>
      <c r="O2538" s="16"/>
      <c r="P2538" s="14"/>
      <c r="Q2538" s="12"/>
      <c r="R2538" s="13"/>
    </row>
    <row r="2539" spans="1:18" ht="15.75" customHeight="1" x14ac:dyDescent="0.35">
      <c r="A2539" s="1"/>
      <c r="B2539" s="6" t="s">
        <v>14</v>
      </c>
      <c r="C2539" s="6">
        <v>1185732</v>
      </c>
      <c r="D2539" s="7">
        <v>44271</v>
      </c>
      <c r="E2539" s="6" t="s">
        <v>46</v>
      </c>
      <c r="F2539" s="6" t="s">
        <v>94</v>
      </c>
      <c r="G2539" s="6" t="s">
        <v>95</v>
      </c>
      <c r="H2539" s="6" t="s">
        <v>18</v>
      </c>
      <c r="I2539" s="8">
        <v>0.25</v>
      </c>
      <c r="J2539" s="9">
        <v>4000</v>
      </c>
      <c r="K2539" s="10">
        <f t="shared" si="18"/>
        <v>1000</v>
      </c>
      <c r="L2539" s="10">
        <f t="shared" si="19"/>
        <v>350</v>
      </c>
      <c r="M2539" s="11">
        <v>0.35</v>
      </c>
      <c r="O2539" s="16"/>
      <c r="P2539" s="14"/>
      <c r="Q2539" s="12"/>
      <c r="R2539" s="13"/>
    </row>
    <row r="2540" spans="1:18" ht="15.75" customHeight="1" x14ac:dyDescent="0.35">
      <c r="A2540" s="1"/>
      <c r="B2540" s="6" t="s">
        <v>14</v>
      </c>
      <c r="C2540" s="6">
        <v>1185732</v>
      </c>
      <c r="D2540" s="7">
        <v>44271</v>
      </c>
      <c r="E2540" s="6" t="s">
        <v>46</v>
      </c>
      <c r="F2540" s="6" t="s">
        <v>94</v>
      </c>
      <c r="G2540" s="6" t="s">
        <v>95</v>
      </c>
      <c r="H2540" s="6" t="s">
        <v>19</v>
      </c>
      <c r="I2540" s="8">
        <v>0.15000000000000002</v>
      </c>
      <c r="J2540" s="9">
        <v>4250</v>
      </c>
      <c r="K2540" s="10">
        <f t="shared" si="18"/>
        <v>637.50000000000011</v>
      </c>
      <c r="L2540" s="10">
        <f t="shared" si="19"/>
        <v>255.00000000000006</v>
      </c>
      <c r="M2540" s="11">
        <v>0.4</v>
      </c>
      <c r="O2540" s="16"/>
      <c r="P2540" s="14"/>
      <c r="Q2540" s="12"/>
      <c r="R2540" s="13"/>
    </row>
    <row r="2541" spans="1:18" ht="15.75" customHeight="1" x14ac:dyDescent="0.35">
      <c r="A2541" s="1"/>
      <c r="B2541" s="6" t="s">
        <v>14</v>
      </c>
      <c r="C2541" s="6">
        <v>1185732</v>
      </c>
      <c r="D2541" s="7">
        <v>44271</v>
      </c>
      <c r="E2541" s="6" t="s">
        <v>46</v>
      </c>
      <c r="F2541" s="6" t="s">
        <v>94</v>
      </c>
      <c r="G2541" s="6" t="s">
        <v>95</v>
      </c>
      <c r="H2541" s="6" t="s">
        <v>20</v>
      </c>
      <c r="I2541" s="8">
        <v>0.19999999999999996</v>
      </c>
      <c r="J2541" s="9">
        <v>2750</v>
      </c>
      <c r="K2541" s="10">
        <f t="shared" si="18"/>
        <v>549.99999999999989</v>
      </c>
      <c r="L2541" s="10">
        <f t="shared" si="19"/>
        <v>219.99999999999997</v>
      </c>
      <c r="M2541" s="11">
        <v>0.4</v>
      </c>
      <c r="O2541" s="16"/>
      <c r="P2541" s="14"/>
      <c r="Q2541" s="12"/>
      <c r="R2541" s="13"/>
    </row>
    <row r="2542" spans="1:18" ht="15.75" customHeight="1" x14ac:dyDescent="0.35">
      <c r="A2542" s="1"/>
      <c r="B2542" s="6" t="s">
        <v>14</v>
      </c>
      <c r="C2542" s="6">
        <v>1185732</v>
      </c>
      <c r="D2542" s="7">
        <v>44271</v>
      </c>
      <c r="E2542" s="6" t="s">
        <v>46</v>
      </c>
      <c r="F2542" s="6" t="s">
        <v>94</v>
      </c>
      <c r="G2542" s="6" t="s">
        <v>95</v>
      </c>
      <c r="H2542" s="6" t="s">
        <v>21</v>
      </c>
      <c r="I2542" s="8">
        <v>0.35000000000000009</v>
      </c>
      <c r="J2542" s="9">
        <v>3250</v>
      </c>
      <c r="K2542" s="10">
        <f t="shared" si="18"/>
        <v>1137.5000000000002</v>
      </c>
      <c r="L2542" s="10">
        <f t="shared" si="19"/>
        <v>398.12500000000006</v>
      </c>
      <c r="M2542" s="11">
        <v>0.35</v>
      </c>
      <c r="O2542" s="16"/>
      <c r="P2542" s="14"/>
      <c r="Q2542" s="12"/>
      <c r="R2542" s="13"/>
    </row>
    <row r="2543" spans="1:18" ht="15.75" customHeight="1" x14ac:dyDescent="0.35">
      <c r="A2543" s="1"/>
      <c r="B2543" s="6" t="s">
        <v>14</v>
      </c>
      <c r="C2543" s="6">
        <v>1185732</v>
      </c>
      <c r="D2543" s="7">
        <v>44271</v>
      </c>
      <c r="E2543" s="6" t="s">
        <v>46</v>
      </c>
      <c r="F2543" s="6" t="s">
        <v>94</v>
      </c>
      <c r="G2543" s="6" t="s">
        <v>95</v>
      </c>
      <c r="H2543" s="6" t="s">
        <v>22</v>
      </c>
      <c r="I2543" s="8">
        <v>0.25</v>
      </c>
      <c r="J2543" s="9">
        <v>4250</v>
      </c>
      <c r="K2543" s="10">
        <f t="shared" si="18"/>
        <v>1062.5</v>
      </c>
      <c r="L2543" s="10">
        <f t="shared" si="19"/>
        <v>531.25</v>
      </c>
      <c r="M2543" s="11">
        <v>0.5</v>
      </c>
      <c r="O2543" s="16"/>
      <c r="P2543" s="14"/>
      <c r="Q2543" s="12"/>
      <c r="R2543" s="13"/>
    </row>
    <row r="2544" spans="1:18" ht="15.75" customHeight="1" x14ac:dyDescent="0.35">
      <c r="A2544" s="1"/>
      <c r="B2544" s="6" t="s">
        <v>14</v>
      </c>
      <c r="C2544" s="6">
        <v>1185732</v>
      </c>
      <c r="D2544" s="7">
        <v>44303</v>
      </c>
      <c r="E2544" s="6" t="s">
        <v>46</v>
      </c>
      <c r="F2544" s="6" t="s">
        <v>94</v>
      </c>
      <c r="G2544" s="6" t="s">
        <v>95</v>
      </c>
      <c r="H2544" s="6" t="s">
        <v>17</v>
      </c>
      <c r="I2544" s="8">
        <v>0.25</v>
      </c>
      <c r="J2544" s="9">
        <v>6750</v>
      </c>
      <c r="K2544" s="10">
        <f t="shared" si="18"/>
        <v>1687.5</v>
      </c>
      <c r="L2544" s="10">
        <f t="shared" si="19"/>
        <v>675</v>
      </c>
      <c r="M2544" s="11">
        <v>0.4</v>
      </c>
      <c r="O2544" s="16"/>
      <c r="P2544" s="14"/>
      <c r="Q2544" s="12"/>
      <c r="R2544" s="13"/>
    </row>
    <row r="2545" spans="1:18" ht="15.75" customHeight="1" x14ac:dyDescent="0.35">
      <c r="A2545" s="1"/>
      <c r="B2545" s="6" t="s">
        <v>14</v>
      </c>
      <c r="C2545" s="6">
        <v>1185732</v>
      </c>
      <c r="D2545" s="7">
        <v>44303</v>
      </c>
      <c r="E2545" s="6" t="s">
        <v>46</v>
      </c>
      <c r="F2545" s="6" t="s">
        <v>94</v>
      </c>
      <c r="G2545" s="6" t="s">
        <v>95</v>
      </c>
      <c r="H2545" s="6" t="s">
        <v>18</v>
      </c>
      <c r="I2545" s="8">
        <v>0.25</v>
      </c>
      <c r="J2545" s="9">
        <v>3750</v>
      </c>
      <c r="K2545" s="10">
        <f t="shared" si="18"/>
        <v>937.5</v>
      </c>
      <c r="L2545" s="10">
        <f t="shared" si="19"/>
        <v>328.125</v>
      </c>
      <c r="M2545" s="11">
        <v>0.35</v>
      </c>
      <c r="O2545" s="16"/>
      <c r="P2545" s="14"/>
      <c r="Q2545" s="12"/>
      <c r="R2545" s="13"/>
    </row>
    <row r="2546" spans="1:18" ht="15.75" customHeight="1" x14ac:dyDescent="0.35">
      <c r="A2546" s="1"/>
      <c r="B2546" s="6" t="s">
        <v>14</v>
      </c>
      <c r="C2546" s="6">
        <v>1185732</v>
      </c>
      <c r="D2546" s="7">
        <v>44303</v>
      </c>
      <c r="E2546" s="6" t="s">
        <v>46</v>
      </c>
      <c r="F2546" s="6" t="s">
        <v>94</v>
      </c>
      <c r="G2546" s="6" t="s">
        <v>95</v>
      </c>
      <c r="H2546" s="6" t="s">
        <v>19</v>
      </c>
      <c r="I2546" s="8">
        <v>0.15000000000000002</v>
      </c>
      <c r="J2546" s="9">
        <v>3750</v>
      </c>
      <c r="K2546" s="10">
        <f t="shared" si="18"/>
        <v>562.50000000000011</v>
      </c>
      <c r="L2546" s="10">
        <f t="shared" si="19"/>
        <v>225.00000000000006</v>
      </c>
      <c r="M2546" s="11">
        <v>0.4</v>
      </c>
      <c r="O2546" s="16"/>
      <c r="P2546" s="14"/>
      <c r="Q2546" s="12"/>
      <c r="R2546" s="13"/>
    </row>
    <row r="2547" spans="1:18" ht="15.75" customHeight="1" x14ac:dyDescent="0.35">
      <c r="A2547" s="1"/>
      <c r="B2547" s="6" t="s">
        <v>14</v>
      </c>
      <c r="C2547" s="6">
        <v>1185732</v>
      </c>
      <c r="D2547" s="7">
        <v>44303</v>
      </c>
      <c r="E2547" s="6" t="s">
        <v>46</v>
      </c>
      <c r="F2547" s="6" t="s">
        <v>94</v>
      </c>
      <c r="G2547" s="6" t="s">
        <v>95</v>
      </c>
      <c r="H2547" s="6" t="s">
        <v>20</v>
      </c>
      <c r="I2547" s="8">
        <v>0.19999999999999996</v>
      </c>
      <c r="J2547" s="9">
        <v>3000</v>
      </c>
      <c r="K2547" s="10">
        <f t="shared" si="18"/>
        <v>599.99999999999989</v>
      </c>
      <c r="L2547" s="10">
        <f t="shared" si="19"/>
        <v>239.99999999999997</v>
      </c>
      <c r="M2547" s="11">
        <v>0.4</v>
      </c>
      <c r="O2547" s="16"/>
      <c r="P2547" s="14"/>
      <c r="Q2547" s="12"/>
      <c r="R2547" s="13"/>
    </row>
    <row r="2548" spans="1:18" ht="15.75" customHeight="1" x14ac:dyDescent="0.35">
      <c r="A2548" s="1"/>
      <c r="B2548" s="6" t="s">
        <v>14</v>
      </c>
      <c r="C2548" s="6">
        <v>1185732</v>
      </c>
      <c r="D2548" s="7">
        <v>44303</v>
      </c>
      <c r="E2548" s="6" t="s">
        <v>46</v>
      </c>
      <c r="F2548" s="6" t="s">
        <v>94</v>
      </c>
      <c r="G2548" s="6" t="s">
        <v>95</v>
      </c>
      <c r="H2548" s="6" t="s">
        <v>21</v>
      </c>
      <c r="I2548" s="8">
        <v>0.4</v>
      </c>
      <c r="J2548" s="9">
        <v>3250</v>
      </c>
      <c r="K2548" s="10">
        <f t="shared" si="18"/>
        <v>1300</v>
      </c>
      <c r="L2548" s="10">
        <f t="shared" si="19"/>
        <v>454.99999999999994</v>
      </c>
      <c r="M2548" s="11">
        <v>0.35</v>
      </c>
      <c r="O2548" s="16"/>
      <c r="P2548" s="14"/>
      <c r="Q2548" s="12"/>
      <c r="R2548" s="13"/>
    </row>
    <row r="2549" spans="1:18" ht="15.75" customHeight="1" x14ac:dyDescent="0.35">
      <c r="A2549" s="1"/>
      <c r="B2549" s="6" t="s">
        <v>14</v>
      </c>
      <c r="C2549" s="6">
        <v>1185732</v>
      </c>
      <c r="D2549" s="7">
        <v>44303</v>
      </c>
      <c r="E2549" s="6" t="s">
        <v>46</v>
      </c>
      <c r="F2549" s="6" t="s">
        <v>94</v>
      </c>
      <c r="G2549" s="6" t="s">
        <v>95</v>
      </c>
      <c r="H2549" s="6" t="s">
        <v>22</v>
      </c>
      <c r="I2549" s="8">
        <v>0.30000000000000004</v>
      </c>
      <c r="J2549" s="9">
        <v>4750</v>
      </c>
      <c r="K2549" s="10">
        <f t="shared" si="18"/>
        <v>1425.0000000000002</v>
      </c>
      <c r="L2549" s="10">
        <f t="shared" si="19"/>
        <v>712.50000000000011</v>
      </c>
      <c r="M2549" s="11">
        <v>0.5</v>
      </c>
      <c r="O2549" s="16"/>
      <c r="P2549" s="14"/>
      <c r="Q2549" s="12"/>
      <c r="R2549" s="13"/>
    </row>
    <row r="2550" spans="1:18" ht="15.75" customHeight="1" x14ac:dyDescent="0.35">
      <c r="A2550" s="1"/>
      <c r="B2550" s="6" t="s">
        <v>14</v>
      </c>
      <c r="C2550" s="6">
        <v>1185732</v>
      </c>
      <c r="D2550" s="7">
        <v>44332</v>
      </c>
      <c r="E2550" s="6" t="s">
        <v>46</v>
      </c>
      <c r="F2550" s="6" t="s">
        <v>94</v>
      </c>
      <c r="G2550" s="6" t="s">
        <v>95</v>
      </c>
      <c r="H2550" s="6" t="s">
        <v>17</v>
      </c>
      <c r="I2550" s="8">
        <v>0.4</v>
      </c>
      <c r="J2550" s="9">
        <v>7450</v>
      </c>
      <c r="K2550" s="10">
        <f t="shared" si="18"/>
        <v>2980</v>
      </c>
      <c r="L2550" s="10">
        <f t="shared" si="19"/>
        <v>1192</v>
      </c>
      <c r="M2550" s="11">
        <v>0.4</v>
      </c>
      <c r="O2550" s="16"/>
      <c r="P2550" s="14"/>
      <c r="Q2550" s="12"/>
      <c r="R2550" s="13"/>
    </row>
    <row r="2551" spans="1:18" ht="15.75" customHeight="1" x14ac:dyDescent="0.35">
      <c r="A2551" s="1"/>
      <c r="B2551" s="6" t="s">
        <v>14</v>
      </c>
      <c r="C2551" s="6">
        <v>1185732</v>
      </c>
      <c r="D2551" s="7">
        <v>44332</v>
      </c>
      <c r="E2551" s="6" t="s">
        <v>46</v>
      </c>
      <c r="F2551" s="6" t="s">
        <v>94</v>
      </c>
      <c r="G2551" s="6" t="s">
        <v>95</v>
      </c>
      <c r="H2551" s="6" t="s">
        <v>18</v>
      </c>
      <c r="I2551" s="8">
        <v>0.4</v>
      </c>
      <c r="J2551" s="9">
        <v>4500</v>
      </c>
      <c r="K2551" s="10">
        <f t="shared" si="18"/>
        <v>1800</v>
      </c>
      <c r="L2551" s="10">
        <f t="shared" si="19"/>
        <v>630</v>
      </c>
      <c r="M2551" s="11">
        <v>0.35</v>
      </c>
      <c r="O2551" s="16"/>
      <c r="P2551" s="14"/>
      <c r="Q2551" s="12"/>
      <c r="R2551" s="13"/>
    </row>
    <row r="2552" spans="1:18" ht="15.75" customHeight="1" x14ac:dyDescent="0.35">
      <c r="A2552" s="1"/>
      <c r="B2552" s="6" t="s">
        <v>14</v>
      </c>
      <c r="C2552" s="6">
        <v>1185732</v>
      </c>
      <c r="D2552" s="7">
        <v>44332</v>
      </c>
      <c r="E2552" s="6" t="s">
        <v>46</v>
      </c>
      <c r="F2552" s="6" t="s">
        <v>94</v>
      </c>
      <c r="G2552" s="6" t="s">
        <v>95</v>
      </c>
      <c r="H2552" s="6" t="s">
        <v>19</v>
      </c>
      <c r="I2552" s="8">
        <v>0.35000000000000003</v>
      </c>
      <c r="J2552" s="9">
        <v>4250</v>
      </c>
      <c r="K2552" s="10">
        <f t="shared" si="18"/>
        <v>1487.5000000000002</v>
      </c>
      <c r="L2552" s="10">
        <f t="shared" si="19"/>
        <v>595.00000000000011</v>
      </c>
      <c r="M2552" s="11">
        <v>0.4</v>
      </c>
      <c r="O2552" s="16"/>
      <c r="P2552" s="14"/>
      <c r="Q2552" s="12"/>
      <c r="R2552" s="13"/>
    </row>
    <row r="2553" spans="1:18" ht="15.75" customHeight="1" x14ac:dyDescent="0.35">
      <c r="A2553" s="1"/>
      <c r="B2553" s="6" t="s">
        <v>14</v>
      </c>
      <c r="C2553" s="6">
        <v>1185732</v>
      </c>
      <c r="D2553" s="7">
        <v>44332</v>
      </c>
      <c r="E2553" s="6" t="s">
        <v>46</v>
      </c>
      <c r="F2553" s="6" t="s">
        <v>94</v>
      </c>
      <c r="G2553" s="6" t="s">
        <v>95</v>
      </c>
      <c r="H2553" s="6" t="s">
        <v>20</v>
      </c>
      <c r="I2553" s="8">
        <v>0.35000000000000003</v>
      </c>
      <c r="J2553" s="9">
        <v>3750</v>
      </c>
      <c r="K2553" s="10">
        <f t="shared" si="18"/>
        <v>1312.5000000000002</v>
      </c>
      <c r="L2553" s="10">
        <f t="shared" si="19"/>
        <v>525.00000000000011</v>
      </c>
      <c r="M2553" s="11">
        <v>0.4</v>
      </c>
      <c r="O2553" s="16"/>
      <c r="P2553" s="14"/>
      <c r="Q2553" s="12"/>
      <c r="R2553" s="13"/>
    </row>
    <row r="2554" spans="1:18" ht="15.75" customHeight="1" x14ac:dyDescent="0.35">
      <c r="A2554" s="1"/>
      <c r="B2554" s="6" t="s">
        <v>14</v>
      </c>
      <c r="C2554" s="6">
        <v>1185732</v>
      </c>
      <c r="D2554" s="7">
        <v>44332</v>
      </c>
      <c r="E2554" s="6" t="s">
        <v>46</v>
      </c>
      <c r="F2554" s="6" t="s">
        <v>94</v>
      </c>
      <c r="G2554" s="6" t="s">
        <v>95</v>
      </c>
      <c r="H2554" s="6" t="s">
        <v>21</v>
      </c>
      <c r="I2554" s="8">
        <v>0.44999999999999996</v>
      </c>
      <c r="J2554" s="9">
        <v>4000</v>
      </c>
      <c r="K2554" s="10">
        <f t="shared" si="18"/>
        <v>1799.9999999999998</v>
      </c>
      <c r="L2554" s="10">
        <f t="shared" si="19"/>
        <v>629.99999999999989</v>
      </c>
      <c r="M2554" s="11">
        <v>0.35</v>
      </c>
      <c r="O2554" s="16"/>
      <c r="P2554" s="14"/>
      <c r="Q2554" s="12"/>
      <c r="R2554" s="13"/>
    </row>
    <row r="2555" spans="1:18" ht="15.75" customHeight="1" x14ac:dyDescent="0.35">
      <c r="A2555" s="1"/>
      <c r="B2555" s="6" t="s">
        <v>14</v>
      </c>
      <c r="C2555" s="6">
        <v>1185732</v>
      </c>
      <c r="D2555" s="7">
        <v>44332</v>
      </c>
      <c r="E2555" s="6" t="s">
        <v>46</v>
      </c>
      <c r="F2555" s="6" t="s">
        <v>94</v>
      </c>
      <c r="G2555" s="6" t="s">
        <v>95</v>
      </c>
      <c r="H2555" s="6" t="s">
        <v>22</v>
      </c>
      <c r="I2555" s="8">
        <v>0.49999999999999994</v>
      </c>
      <c r="J2555" s="9">
        <v>5000</v>
      </c>
      <c r="K2555" s="10">
        <f t="shared" si="18"/>
        <v>2499.9999999999995</v>
      </c>
      <c r="L2555" s="10">
        <f t="shared" si="19"/>
        <v>1249.9999999999998</v>
      </c>
      <c r="M2555" s="11">
        <v>0.5</v>
      </c>
      <c r="O2555" s="16"/>
      <c r="P2555" s="14"/>
      <c r="Q2555" s="12"/>
      <c r="R2555" s="13"/>
    </row>
    <row r="2556" spans="1:18" ht="15.75" customHeight="1" x14ac:dyDescent="0.35">
      <c r="A2556" s="1"/>
      <c r="B2556" s="6" t="s">
        <v>14</v>
      </c>
      <c r="C2556" s="6">
        <v>1185732</v>
      </c>
      <c r="D2556" s="7">
        <v>44365</v>
      </c>
      <c r="E2556" s="6" t="s">
        <v>46</v>
      </c>
      <c r="F2556" s="6" t="s">
        <v>94</v>
      </c>
      <c r="G2556" s="6" t="s">
        <v>95</v>
      </c>
      <c r="H2556" s="6" t="s">
        <v>17</v>
      </c>
      <c r="I2556" s="8">
        <v>0.44999999999999996</v>
      </c>
      <c r="J2556" s="9">
        <v>7500</v>
      </c>
      <c r="K2556" s="10">
        <f t="shared" ref="K2556:K2810" si="20">I2556*J2556</f>
        <v>3374.9999999999995</v>
      </c>
      <c r="L2556" s="10">
        <f t="shared" ref="L2556:L2810" si="21">K2556*M2556</f>
        <v>1350</v>
      </c>
      <c r="M2556" s="11">
        <v>0.4</v>
      </c>
      <c r="O2556" s="16"/>
      <c r="P2556" s="14"/>
      <c r="Q2556" s="12"/>
      <c r="R2556" s="13"/>
    </row>
    <row r="2557" spans="1:18" ht="15.75" customHeight="1" x14ac:dyDescent="0.35">
      <c r="A2557" s="1"/>
      <c r="B2557" s="6" t="s">
        <v>14</v>
      </c>
      <c r="C2557" s="6">
        <v>1185732</v>
      </c>
      <c r="D2557" s="7">
        <v>44365</v>
      </c>
      <c r="E2557" s="6" t="s">
        <v>46</v>
      </c>
      <c r="F2557" s="6" t="s">
        <v>94</v>
      </c>
      <c r="G2557" s="6" t="s">
        <v>95</v>
      </c>
      <c r="H2557" s="6" t="s">
        <v>18</v>
      </c>
      <c r="I2557" s="8">
        <v>0.4</v>
      </c>
      <c r="J2557" s="9">
        <v>5000</v>
      </c>
      <c r="K2557" s="10">
        <f t="shared" si="20"/>
        <v>2000</v>
      </c>
      <c r="L2557" s="10">
        <f t="shared" si="21"/>
        <v>700</v>
      </c>
      <c r="M2557" s="11">
        <v>0.35</v>
      </c>
      <c r="O2557" s="16"/>
      <c r="P2557" s="14"/>
      <c r="Q2557" s="12"/>
      <c r="R2557" s="13"/>
    </row>
    <row r="2558" spans="1:18" ht="15.75" customHeight="1" x14ac:dyDescent="0.35">
      <c r="A2558" s="1"/>
      <c r="B2558" s="6" t="s">
        <v>14</v>
      </c>
      <c r="C2558" s="6">
        <v>1185732</v>
      </c>
      <c r="D2558" s="7">
        <v>44365</v>
      </c>
      <c r="E2558" s="6" t="s">
        <v>46</v>
      </c>
      <c r="F2558" s="6" t="s">
        <v>94</v>
      </c>
      <c r="G2558" s="6" t="s">
        <v>95</v>
      </c>
      <c r="H2558" s="6" t="s">
        <v>19</v>
      </c>
      <c r="I2558" s="8">
        <v>0.45</v>
      </c>
      <c r="J2558" s="9">
        <v>4750</v>
      </c>
      <c r="K2558" s="10">
        <f t="shared" si="20"/>
        <v>2137.5</v>
      </c>
      <c r="L2558" s="10">
        <f t="shared" si="21"/>
        <v>855</v>
      </c>
      <c r="M2558" s="11">
        <v>0.4</v>
      </c>
      <c r="O2558" s="16"/>
      <c r="P2558" s="14"/>
      <c r="Q2558" s="12"/>
      <c r="R2558" s="13"/>
    </row>
    <row r="2559" spans="1:18" ht="15.75" customHeight="1" x14ac:dyDescent="0.35">
      <c r="A2559" s="1"/>
      <c r="B2559" s="6" t="s">
        <v>14</v>
      </c>
      <c r="C2559" s="6">
        <v>1185732</v>
      </c>
      <c r="D2559" s="7">
        <v>44365</v>
      </c>
      <c r="E2559" s="6" t="s">
        <v>46</v>
      </c>
      <c r="F2559" s="6" t="s">
        <v>94</v>
      </c>
      <c r="G2559" s="6" t="s">
        <v>95</v>
      </c>
      <c r="H2559" s="6" t="s">
        <v>20</v>
      </c>
      <c r="I2559" s="8">
        <v>0.45</v>
      </c>
      <c r="J2559" s="9">
        <v>4500</v>
      </c>
      <c r="K2559" s="10">
        <f t="shared" si="20"/>
        <v>2025</v>
      </c>
      <c r="L2559" s="10">
        <f t="shared" si="21"/>
        <v>810</v>
      </c>
      <c r="M2559" s="11">
        <v>0.4</v>
      </c>
      <c r="O2559" s="16"/>
      <c r="P2559" s="14"/>
      <c r="Q2559" s="12"/>
      <c r="R2559" s="13"/>
    </row>
    <row r="2560" spans="1:18" ht="15.75" customHeight="1" x14ac:dyDescent="0.35">
      <c r="A2560" s="1"/>
      <c r="B2560" s="6" t="s">
        <v>14</v>
      </c>
      <c r="C2560" s="6">
        <v>1185732</v>
      </c>
      <c r="D2560" s="7">
        <v>44365</v>
      </c>
      <c r="E2560" s="6" t="s">
        <v>46</v>
      </c>
      <c r="F2560" s="6" t="s">
        <v>94</v>
      </c>
      <c r="G2560" s="6" t="s">
        <v>95</v>
      </c>
      <c r="H2560" s="6" t="s">
        <v>21</v>
      </c>
      <c r="I2560" s="8">
        <v>0.6</v>
      </c>
      <c r="J2560" s="9">
        <v>4500</v>
      </c>
      <c r="K2560" s="10">
        <f t="shared" si="20"/>
        <v>2700</v>
      </c>
      <c r="L2560" s="10">
        <f t="shared" si="21"/>
        <v>944.99999999999989</v>
      </c>
      <c r="M2560" s="11">
        <v>0.35</v>
      </c>
      <c r="O2560" s="16"/>
      <c r="P2560" s="14"/>
      <c r="Q2560" s="12"/>
      <c r="R2560" s="13"/>
    </row>
    <row r="2561" spans="1:18" ht="15.75" customHeight="1" x14ac:dyDescent="0.35">
      <c r="A2561" s="1"/>
      <c r="B2561" s="6" t="s">
        <v>14</v>
      </c>
      <c r="C2561" s="6">
        <v>1185732</v>
      </c>
      <c r="D2561" s="7">
        <v>44365</v>
      </c>
      <c r="E2561" s="6" t="s">
        <v>46</v>
      </c>
      <c r="F2561" s="6" t="s">
        <v>94</v>
      </c>
      <c r="G2561" s="6" t="s">
        <v>95</v>
      </c>
      <c r="H2561" s="6" t="s">
        <v>22</v>
      </c>
      <c r="I2561" s="8">
        <v>0.65</v>
      </c>
      <c r="J2561" s="9">
        <v>6250</v>
      </c>
      <c r="K2561" s="10">
        <f t="shared" si="20"/>
        <v>4062.5</v>
      </c>
      <c r="L2561" s="10">
        <f t="shared" si="21"/>
        <v>2031.25</v>
      </c>
      <c r="M2561" s="11">
        <v>0.5</v>
      </c>
      <c r="O2561" s="16"/>
      <c r="P2561" s="14"/>
      <c r="Q2561" s="12"/>
      <c r="R2561" s="13"/>
    </row>
    <row r="2562" spans="1:18" ht="15.75" customHeight="1" x14ac:dyDescent="0.35">
      <c r="A2562" s="1"/>
      <c r="B2562" s="6" t="s">
        <v>14</v>
      </c>
      <c r="C2562" s="6">
        <v>1185732</v>
      </c>
      <c r="D2562" s="7">
        <v>44393</v>
      </c>
      <c r="E2562" s="6" t="s">
        <v>46</v>
      </c>
      <c r="F2562" s="6" t="s">
        <v>94</v>
      </c>
      <c r="G2562" s="6" t="s">
        <v>95</v>
      </c>
      <c r="H2562" s="6" t="s">
        <v>17</v>
      </c>
      <c r="I2562" s="8">
        <v>0.6</v>
      </c>
      <c r="J2562" s="9">
        <v>8500</v>
      </c>
      <c r="K2562" s="10">
        <f t="shared" si="20"/>
        <v>5100</v>
      </c>
      <c r="L2562" s="10">
        <f t="shared" si="21"/>
        <v>2040</v>
      </c>
      <c r="M2562" s="11">
        <v>0.4</v>
      </c>
      <c r="O2562" s="16"/>
      <c r="P2562" s="14"/>
      <c r="Q2562" s="12"/>
      <c r="R2562" s="13"/>
    </row>
    <row r="2563" spans="1:18" ht="15.75" customHeight="1" x14ac:dyDescent="0.35">
      <c r="A2563" s="1"/>
      <c r="B2563" s="6" t="s">
        <v>14</v>
      </c>
      <c r="C2563" s="6">
        <v>1185732</v>
      </c>
      <c r="D2563" s="7">
        <v>44393</v>
      </c>
      <c r="E2563" s="6" t="s">
        <v>46</v>
      </c>
      <c r="F2563" s="6" t="s">
        <v>94</v>
      </c>
      <c r="G2563" s="6" t="s">
        <v>95</v>
      </c>
      <c r="H2563" s="6" t="s">
        <v>18</v>
      </c>
      <c r="I2563" s="8">
        <v>0.55000000000000004</v>
      </c>
      <c r="J2563" s="9">
        <v>6000</v>
      </c>
      <c r="K2563" s="10">
        <f t="shared" si="20"/>
        <v>3300.0000000000005</v>
      </c>
      <c r="L2563" s="10">
        <f t="shared" si="21"/>
        <v>1155</v>
      </c>
      <c r="M2563" s="11">
        <v>0.35</v>
      </c>
      <c r="O2563" s="16"/>
      <c r="P2563" s="14"/>
      <c r="Q2563" s="12"/>
      <c r="R2563" s="13"/>
    </row>
    <row r="2564" spans="1:18" ht="15.75" customHeight="1" x14ac:dyDescent="0.35">
      <c r="A2564" s="1"/>
      <c r="B2564" s="6" t="s">
        <v>14</v>
      </c>
      <c r="C2564" s="6">
        <v>1185732</v>
      </c>
      <c r="D2564" s="7">
        <v>44393</v>
      </c>
      <c r="E2564" s="6" t="s">
        <v>46</v>
      </c>
      <c r="F2564" s="6" t="s">
        <v>94</v>
      </c>
      <c r="G2564" s="6" t="s">
        <v>95</v>
      </c>
      <c r="H2564" s="6" t="s">
        <v>19</v>
      </c>
      <c r="I2564" s="8">
        <v>0.5</v>
      </c>
      <c r="J2564" s="9">
        <v>5250</v>
      </c>
      <c r="K2564" s="10">
        <f t="shared" si="20"/>
        <v>2625</v>
      </c>
      <c r="L2564" s="10">
        <f t="shared" si="21"/>
        <v>1050</v>
      </c>
      <c r="M2564" s="11">
        <v>0.4</v>
      </c>
      <c r="O2564" s="16"/>
      <c r="P2564" s="14"/>
      <c r="Q2564" s="12"/>
      <c r="R2564" s="13"/>
    </row>
    <row r="2565" spans="1:18" ht="15.75" customHeight="1" x14ac:dyDescent="0.35">
      <c r="A2565" s="1"/>
      <c r="B2565" s="6" t="s">
        <v>14</v>
      </c>
      <c r="C2565" s="6">
        <v>1185732</v>
      </c>
      <c r="D2565" s="7">
        <v>44393</v>
      </c>
      <c r="E2565" s="6" t="s">
        <v>46</v>
      </c>
      <c r="F2565" s="6" t="s">
        <v>94</v>
      </c>
      <c r="G2565" s="6" t="s">
        <v>95</v>
      </c>
      <c r="H2565" s="6" t="s">
        <v>20</v>
      </c>
      <c r="I2565" s="8">
        <v>0.5</v>
      </c>
      <c r="J2565" s="9">
        <v>4750</v>
      </c>
      <c r="K2565" s="10">
        <f t="shared" si="20"/>
        <v>2375</v>
      </c>
      <c r="L2565" s="10">
        <f t="shared" si="21"/>
        <v>950</v>
      </c>
      <c r="M2565" s="11">
        <v>0.4</v>
      </c>
      <c r="O2565" s="16"/>
      <c r="P2565" s="14"/>
      <c r="Q2565" s="12"/>
      <c r="R2565" s="13"/>
    </row>
    <row r="2566" spans="1:18" ht="15.75" customHeight="1" x14ac:dyDescent="0.35">
      <c r="A2566" s="1"/>
      <c r="B2566" s="6" t="s">
        <v>14</v>
      </c>
      <c r="C2566" s="6">
        <v>1185732</v>
      </c>
      <c r="D2566" s="7">
        <v>44393</v>
      </c>
      <c r="E2566" s="6" t="s">
        <v>46</v>
      </c>
      <c r="F2566" s="6" t="s">
        <v>94</v>
      </c>
      <c r="G2566" s="6" t="s">
        <v>95</v>
      </c>
      <c r="H2566" s="6" t="s">
        <v>21</v>
      </c>
      <c r="I2566" s="8">
        <v>0.6</v>
      </c>
      <c r="J2566" s="9">
        <v>5000</v>
      </c>
      <c r="K2566" s="10">
        <f t="shared" si="20"/>
        <v>3000</v>
      </c>
      <c r="L2566" s="10">
        <f t="shared" si="21"/>
        <v>1050</v>
      </c>
      <c r="M2566" s="11">
        <v>0.35</v>
      </c>
      <c r="O2566" s="16"/>
      <c r="P2566" s="14"/>
      <c r="Q2566" s="12"/>
      <c r="R2566" s="13"/>
    </row>
    <row r="2567" spans="1:18" ht="15.75" customHeight="1" x14ac:dyDescent="0.35">
      <c r="A2567" s="1"/>
      <c r="B2567" s="6" t="s">
        <v>14</v>
      </c>
      <c r="C2567" s="6">
        <v>1185732</v>
      </c>
      <c r="D2567" s="7">
        <v>44393</v>
      </c>
      <c r="E2567" s="6" t="s">
        <v>46</v>
      </c>
      <c r="F2567" s="6" t="s">
        <v>94</v>
      </c>
      <c r="G2567" s="6" t="s">
        <v>95</v>
      </c>
      <c r="H2567" s="6" t="s">
        <v>22</v>
      </c>
      <c r="I2567" s="8">
        <v>0.65</v>
      </c>
      <c r="J2567" s="9">
        <v>6750</v>
      </c>
      <c r="K2567" s="10">
        <f t="shared" si="20"/>
        <v>4387.5</v>
      </c>
      <c r="L2567" s="10">
        <f t="shared" si="21"/>
        <v>2193.75</v>
      </c>
      <c r="M2567" s="11">
        <v>0.5</v>
      </c>
      <c r="O2567" s="16"/>
      <c r="P2567" s="14"/>
      <c r="Q2567" s="12"/>
      <c r="R2567" s="13"/>
    </row>
    <row r="2568" spans="1:18" ht="15.75" customHeight="1" x14ac:dyDescent="0.35">
      <c r="A2568" s="1"/>
      <c r="B2568" s="6" t="s">
        <v>14</v>
      </c>
      <c r="C2568" s="6">
        <v>1185732</v>
      </c>
      <c r="D2568" s="7">
        <v>44425</v>
      </c>
      <c r="E2568" s="6" t="s">
        <v>46</v>
      </c>
      <c r="F2568" s="6" t="s">
        <v>94</v>
      </c>
      <c r="G2568" s="6" t="s">
        <v>95</v>
      </c>
      <c r="H2568" s="6" t="s">
        <v>17</v>
      </c>
      <c r="I2568" s="8">
        <v>0.6</v>
      </c>
      <c r="J2568" s="9">
        <v>8250</v>
      </c>
      <c r="K2568" s="10">
        <f t="shared" si="20"/>
        <v>4950</v>
      </c>
      <c r="L2568" s="10">
        <f t="shared" si="21"/>
        <v>1980</v>
      </c>
      <c r="M2568" s="11">
        <v>0.4</v>
      </c>
      <c r="O2568" s="16"/>
      <c r="P2568" s="14"/>
      <c r="Q2568" s="12"/>
      <c r="R2568" s="13"/>
    </row>
    <row r="2569" spans="1:18" ht="15.75" customHeight="1" x14ac:dyDescent="0.35">
      <c r="A2569" s="1"/>
      <c r="B2569" s="6" t="s">
        <v>14</v>
      </c>
      <c r="C2569" s="6">
        <v>1185732</v>
      </c>
      <c r="D2569" s="7">
        <v>44425</v>
      </c>
      <c r="E2569" s="6" t="s">
        <v>46</v>
      </c>
      <c r="F2569" s="6" t="s">
        <v>94</v>
      </c>
      <c r="G2569" s="6" t="s">
        <v>95</v>
      </c>
      <c r="H2569" s="6" t="s">
        <v>18</v>
      </c>
      <c r="I2569" s="8">
        <v>0.55000000000000004</v>
      </c>
      <c r="J2569" s="9">
        <v>6000</v>
      </c>
      <c r="K2569" s="10">
        <f t="shared" si="20"/>
        <v>3300.0000000000005</v>
      </c>
      <c r="L2569" s="10">
        <f t="shared" si="21"/>
        <v>1155</v>
      </c>
      <c r="M2569" s="11">
        <v>0.35</v>
      </c>
      <c r="O2569" s="16"/>
      <c r="P2569" s="14"/>
      <c r="Q2569" s="12"/>
      <c r="R2569" s="13"/>
    </row>
    <row r="2570" spans="1:18" ht="15.75" customHeight="1" x14ac:dyDescent="0.35">
      <c r="A2570" s="1"/>
      <c r="B2570" s="6" t="s">
        <v>14</v>
      </c>
      <c r="C2570" s="6">
        <v>1185732</v>
      </c>
      <c r="D2570" s="7">
        <v>44425</v>
      </c>
      <c r="E2570" s="6" t="s">
        <v>46</v>
      </c>
      <c r="F2570" s="6" t="s">
        <v>94</v>
      </c>
      <c r="G2570" s="6" t="s">
        <v>95</v>
      </c>
      <c r="H2570" s="6" t="s">
        <v>19</v>
      </c>
      <c r="I2570" s="8">
        <v>0.5</v>
      </c>
      <c r="J2570" s="9">
        <v>5250</v>
      </c>
      <c r="K2570" s="10">
        <f t="shared" si="20"/>
        <v>2625</v>
      </c>
      <c r="L2570" s="10">
        <f t="shared" si="21"/>
        <v>1050</v>
      </c>
      <c r="M2570" s="11">
        <v>0.4</v>
      </c>
      <c r="O2570" s="16"/>
      <c r="P2570" s="14"/>
      <c r="Q2570" s="12"/>
      <c r="R2570" s="13"/>
    </row>
    <row r="2571" spans="1:18" ht="15.75" customHeight="1" x14ac:dyDescent="0.35">
      <c r="A2571" s="1"/>
      <c r="B2571" s="6" t="s">
        <v>14</v>
      </c>
      <c r="C2571" s="6">
        <v>1185732</v>
      </c>
      <c r="D2571" s="7">
        <v>44425</v>
      </c>
      <c r="E2571" s="6" t="s">
        <v>46</v>
      </c>
      <c r="F2571" s="6" t="s">
        <v>94</v>
      </c>
      <c r="G2571" s="6" t="s">
        <v>95</v>
      </c>
      <c r="H2571" s="6" t="s">
        <v>20</v>
      </c>
      <c r="I2571" s="8">
        <v>0.4</v>
      </c>
      <c r="J2571" s="9">
        <v>4750</v>
      </c>
      <c r="K2571" s="10">
        <f t="shared" si="20"/>
        <v>1900</v>
      </c>
      <c r="L2571" s="10">
        <f t="shared" si="21"/>
        <v>760</v>
      </c>
      <c r="M2571" s="11">
        <v>0.4</v>
      </c>
      <c r="O2571" s="16"/>
      <c r="P2571" s="14"/>
      <c r="Q2571" s="12"/>
      <c r="R2571" s="13"/>
    </row>
    <row r="2572" spans="1:18" ht="15.75" customHeight="1" x14ac:dyDescent="0.35">
      <c r="A2572" s="1"/>
      <c r="B2572" s="6" t="s">
        <v>14</v>
      </c>
      <c r="C2572" s="6">
        <v>1185732</v>
      </c>
      <c r="D2572" s="7">
        <v>44425</v>
      </c>
      <c r="E2572" s="6" t="s">
        <v>46</v>
      </c>
      <c r="F2572" s="6" t="s">
        <v>94</v>
      </c>
      <c r="G2572" s="6" t="s">
        <v>95</v>
      </c>
      <c r="H2572" s="6" t="s">
        <v>21</v>
      </c>
      <c r="I2572" s="8">
        <v>0.5</v>
      </c>
      <c r="J2572" s="9">
        <v>4500</v>
      </c>
      <c r="K2572" s="10">
        <f t="shared" si="20"/>
        <v>2250</v>
      </c>
      <c r="L2572" s="10">
        <f t="shared" si="21"/>
        <v>787.5</v>
      </c>
      <c r="M2572" s="11">
        <v>0.35</v>
      </c>
      <c r="O2572" s="16"/>
      <c r="P2572" s="14"/>
      <c r="Q2572" s="12"/>
      <c r="R2572" s="13"/>
    </row>
    <row r="2573" spans="1:18" ht="15.75" customHeight="1" x14ac:dyDescent="0.35">
      <c r="A2573" s="1"/>
      <c r="B2573" s="6" t="s">
        <v>14</v>
      </c>
      <c r="C2573" s="6">
        <v>1185732</v>
      </c>
      <c r="D2573" s="7">
        <v>44425</v>
      </c>
      <c r="E2573" s="6" t="s">
        <v>46</v>
      </c>
      <c r="F2573" s="6" t="s">
        <v>94</v>
      </c>
      <c r="G2573" s="6" t="s">
        <v>95</v>
      </c>
      <c r="H2573" s="6" t="s">
        <v>22</v>
      </c>
      <c r="I2573" s="8">
        <v>0.55000000000000004</v>
      </c>
      <c r="J2573" s="9">
        <v>6250</v>
      </c>
      <c r="K2573" s="10">
        <f t="shared" si="20"/>
        <v>3437.5000000000005</v>
      </c>
      <c r="L2573" s="10">
        <f t="shared" si="21"/>
        <v>1718.7500000000002</v>
      </c>
      <c r="M2573" s="11">
        <v>0.5</v>
      </c>
      <c r="O2573" s="16"/>
      <c r="P2573" s="14"/>
      <c r="Q2573" s="12"/>
      <c r="R2573" s="13"/>
    </row>
    <row r="2574" spans="1:18" ht="15.75" customHeight="1" x14ac:dyDescent="0.35">
      <c r="A2574" s="1"/>
      <c r="B2574" s="6" t="s">
        <v>14</v>
      </c>
      <c r="C2574" s="6">
        <v>1185732</v>
      </c>
      <c r="D2574" s="7">
        <v>44455</v>
      </c>
      <c r="E2574" s="6" t="s">
        <v>46</v>
      </c>
      <c r="F2574" s="6" t="s">
        <v>94</v>
      </c>
      <c r="G2574" s="6" t="s">
        <v>95</v>
      </c>
      <c r="H2574" s="6" t="s">
        <v>17</v>
      </c>
      <c r="I2574" s="8">
        <v>0.5</v>
      </c>
      <c r="J2574" s="9">
        <v>7250</v>
      </c>
      <c r="K2574" s="10">
        <f t="shared" si="20"/>
        <v>3625</v>
      </c>
      <c r="L2574" s="10">
        <f t="shared" si="21"/>
        <v>1450</v>
      </c>
      <c r="M2574" s="11">
        <v>0.4</v>
      </c>
      <c r="O2574" s="16"/>
      <c r="P2574" s="14"/>
      <c r="Q2574" s="12"/>
      <c r="R2574" s="13"/>
    </row>
    <row r="2575" spans="1:18" ht="15.75" customHeight="1" x14ac:dyDescent="0.35">
      <c r="A2575" s="1"/>
      <c r="B2575" s="6" t="s">
        <v>14</v>
      </c>
      <c r="C2575" s="6">
        <v>1185732</v>
      </c>
      <c r="D2575" s="7">
        <v>44455</v>
      </c>
      <c r="E2575" s="6" t="s">
        <v>46</v>
      </c>
      <c r="F2575" s="6" t="s">
        <v>94</v>
      </c>
      <c r="G2575" s="6" t="s">
        <v>95</v>
      </c>
      <c r="H2575" s="6" t="s">
        <v>18</v>
      </c>
      <c r="I2575" s="8">
        <v>0.45000000000000012</v>
      </c>
      <c r="J2575" s="9">
        <v>5250</v>
      </c>
      <c r="K2575" s="10">
        <f t="shared" si="20"/>
        <v>2362.5000000000005</v>
      </c>
      <c r="L2575" s="10">
        <f t="shared" si="21"/>
        <v>826.87500000000011</v>
      </c>
      <c r="M2575" s="11">
        <v>0.35</v>
      </c>
      <c r="O2575" s="16"/>
      <c r="P2575" s="14"/>
      <c r="Q2575" s="12"/>
      <c r="R2575" s="13"/>
    </row>
    <row r="2576" spans="1:18" ht="15.75" customHeight="1" x14ac:dyDescent="0.35">
      <c r="A2576" s="1"/>
      <c r="B2576" s="6" t="s">
        <v>14</v>
      </c>
      <c r="C2576" s="6">
        <v>1185732</v>
      </c>
      <c r="D2576" s="7">
        <v>44455</v>
      </c>
      <c r="E2576" s="6" t="s">
        <v>46</v>
      </c>
      <c r="F2576" s="6" t="s">
        <v>94</v>
      </c>
      <c r="G2576" s="6" t="s">
        <v>95</v>
      </c>
      <c r="H2576" s="6" t="s">
        <v>19</v>
      </c>
      <c r="I2576" s="8">
        <v>0.20000000000000007</v>
      </c>
      <c r="J2576" s="9">
        <v>4250</v>
      </c>
      <c r="K2576" s="10">
        <f t="shared" si="20"/>
        <v>850.00000000000023</v>
      </c>
      <c r="L2576" s="10">
        <f t="shared" si="21"/>
        <v>340.00000000000011</v>
      </c>
      <c r="M2576" s="11">
        <v>0.4</v>
      </c>
      <c r="O2576" s="16"/>
      <c r="P2576" s="14"/>
      <c r="Q2576" s="12"/>
      <c r="R2576" s="13"/>
    </row>
    <row r="2577" spans="1:18" ht="15.75" customHeight="1" x14ac:dyDescent="0.35">
      <c r="A2577" s="1"/>
      <c r="B2577" s="6" t="s">
        <v>14</v>
      </c>
      <c r="C2577" s="6">
        <v>1185732</v>
      </c>
      <c r="D2577" s="7">
        <v>44455</v>
      </c>
      <c r="E2577" s="6" t="s">
        <v>46</v>
      </c>
      <c r="F2577" s="6" t="s">
        <v>94</v>
      </c>
      <c r="G2577" s="6" t="s">
        <v>95</v>
      </c>
      <c r="H2577" s="6" t="s">
        <v>20</v>
      </c>
      <c r="I2577" s="8">
        <v>0.20000000000000007</v>
      </c>
      <c r="J2577" s="9">
        <v>4000</v>
      </c>
      <c r="K2577" s="10">
        <f t="shared" si="20"/>
        <v>800.00000000000023</v>
      </c>
      <c r="L2577" s="10">
        <f t="shared" si="21"/>
        <v>320.00000000000011</v>
      </c>
      <c r="M2577" s="11">
        <v>0.4</v>
      </c>
      <c r="O2577" s="16"/>
      <c r="P2577" s="14"/>
      <c r="Q2577" s="12"/>
      <c r="R2577" s="13"/>
    </row>
    <row r="2578" spans="1:18" ht="15.75" customHeight="1" x14ac:dyDescent="0.35">
      <c r="A2578" s="1"/>
      <c r="B2578" s="6" t="s">
        <v>14</v>
      </c>
      <c r="C2578" s="6">
        <v>1185732</v>
      </c>
      <c r="D2578" s="7">
        <v>44455</v>
      </c>
      <c r="E2578" s="6" t="s">
        <v>46</v>
      </c>
      <c r="F2578" s="6" t="s">
        <v>94</v>
      </c>
      <c r="G2578" s="6" t="s">
        <v>95</v>
      </c>
      <c r="H2578" s="6" t="s">
        <v>21</v>
      </c>
      <c r="I2578" s="8">
        <v>0.30000000000000004</v>
      </c>
      <c r="J2578" s="9">
        <v>4000</v>
      </c>
      <c r="K2578" s="10">
        <f t="shared" si="20"/>
        <v>1200.0000000000002</v>
      </c>
      <c r="L2578" s="10">
        <f t="shared" si="21"/>
        <v>420.00000000000006</v>
      </c>
      <c r="M2578" s="11">
        <v>0.35</v>
      </c>
      <c r="O2578" s="16"/>
      <c r="P2578" s="14"/>
      <c r="Q2578" s="12"/>
      <c r="R2578" s="13"/>
    </row>
    <row r="2579" spans="1:18" ht="15.75" customHeight="1" x14ac:dyDescent="0.35">
      <c r="A2579" s="1"/>
      <c r="B2579" s="6" t="s">
        <v>14</v>
      </c>
      <c r="C2579" s="6">
        <v>1185732</v>
      </c>
      <c r="D2579" s="7">
        <v>44455</v>
      </c>
      <c r="E2579" s="6" t="s">
        <v>46</v>
      </c>
      <c r="F2579" s="6" t="s">
        <v>94</v>
      </c>
      <c r="G2579" s="6" t="s">
        <v>95</v>
      </c>
      <c r="H2579" s="6" t="s">
        <v>22</v>
      </c>
      <c r="I2579" s="8">
        <v>0.35000000000000009</v>
      </c>
      <c r="J2579" s="9">
        <v>5000</v>
      </c>
      <c r="K2579" s="10">
        <f t="shared" si="20"/>
        <v>1750.0000000000005</v>
      </c>
      <c r="L2579" s="10">
        <f t="shared" si="21"/>
        <v>875.00000000000023</v>
      </c>
      <c r="M2579" s="11">
        <v>0.5</v>
      </c>
      <c r="O2579" s="16"/>
      <c r="P2579" s="14"/>
      <c r="Q2579" s="12"/>
      <c r="R2579" s="13"/>
    </row>
    <row r="2580" spans="1:18" ht="15.75" customHeight="1" x14ac:dyDescent="0.35">
      <c r="A2580" s="1"/>
      <c r="B2580" s="6" t="s">
        <v>14</v>
      </c>
      <c r="C2580" s="6">
        <v>1185732</v>
      </c>
      <c r="D2580" s="7">
        <v>44487</v>
      </c>
      <c r="E2580" s="6" t="s">
        <v>46</v>
      </c>
      <c r="F2580" s="6" t="s">
        <v>94</v>
      </c>
      <c r="G2580" s="6" t="s">
        <v>95</v>
      </c>
      <c r="H2580" s="6" t="s">
        <v>17</v>
      </c>
      <c r="I2580" s="8">
        <v>0.35000000000000009</v>
      </c>
      <c r="J2580" s="9">
        <v>6750</v>
      </c>
      <c r="K2580" s="10">
        <f t="shared" si="20"/>
        <v>2362.5000000000005</v>
      </c>
      <c r="L2580" s="10">
        <f t="shared" si="21"/>
        <v>945.00000000000023</v>
      </c>
      <c r="M2580" s="11">
        <v>0.4</v>
      </c>
      <c r="O2580" s="16"/>
      <c r="P2580" s="14"/>
      <c r="Q2580" s="12"/>
      <c r="R2580" s="13"/>
    </row>
    <row r="2581" spans="1:18" ht="15.75" customHeight="1" x14ac:dyDescent="0.35">
      <c r="A2581" s="1"/>
      <c r="B2581" s="6" t="s">
        <v>14</v>
      </c>
      <c r="C2581" s="6">
        <v>1185732</v>
      </c>
      <c r="D2581" s="7">
        <v>44487</v>
      </c>
      <c r="E2581" s="6" t="s">
        <v>46</v>
      </c>
      <c r="F2581" s="6" t="s">
        <v>94</v>
      </c>
      <c r="G2581" s="6" t="s">
        <v>95</v>
      </c>
      <c r="H2581" s="6" t="s">
        <v>18</v>
      </c>
      <c r="I2581" s="8">
        <v>0.25000000000000011</v>
      </c>
      <c r="J2581" s="9">
        <v>5000</v>
      </c>
      <c r="K2581" s="10">
        <f t="shared" si="20"/>
        <v>1250.0000000000005</v>
      </c>
      <c r="L2581" s="10">
        <f t="shared" si="21"/>
        <v>437.50000000000011</v>
      </c>
      <c r="M2581" s="11">
        <v>0.35</v>
      </c>
      <c r="O2581" s="16"/>
      <c r="P2581" s="14"/>
      <c r="Q2581" s="12"/>
      <c r="R2581" s="13"/>
    </row>
    <row r="2582" spans="1:18" ht="15.75" customHeight="1" x14ac:dyDescent="0.35">
      <c r="A2582" s="1"/>
      <c r="B2582" s="6" t="s">
        <v>14</v>
      </c>
      <c r="C2582" s="6">
        <v>1185732</v>
      </c>
      <c r="D2582" s="7">
        <v>44487</v>
      </c>
      <c r="E2582" s="6" t="s">
        <v>46</v>
      </c>
      <c r="F2582" s="6" t="s">
        <v>94</v>
      </c>
      <c r="G2582" s="6" t="s">
        <v>95</v>
      </c>
      <c r="H2582" s="6" t="s">
        <v>19</v>
      </c>
      <c r="I2582" s="8">
        <v>0.25000000000000011</v>
      </c>
      <c r="J2582" s="9">
        <v>3750</v>
      </c>
      <c r="K2582" s="10">
        <f t="shared" si="20"/>
        <v>937.50000000000045</v>
      </c>
      <c r="L2582" s="10">
        <f t="shared" si="21"/>
        <v>375.00000000000023</v>
      </c>
      <c r="M2582" s="11">
        <v>0.4</v>
      </c>
      <c r="O2582" s="16"/>
      <c r="P2582" s="14"/>
      <c r="Q2582" s="12"/>
      <c r="R2582" s="13"/>
    </row>
    <row r="2583" spans="1:18" ht="15.75" customHeight="1" x14ac:dyDescent="0.35">
      <c r="A2583" s="1"/>
      <c r="B2583" s="6" t="s">
        <v>14</v>
      </c>
      <c r="C2583" s="6">
        <v>1185732</v>
      </c>
      <c r="D2583" s="7">
        <v>44487</v>
      </c>
      <c r="E2583" s="6" t="s">
        <v>46</v>
      </c>
      <c r="F2583" s="6" t="s">
        <v>94</v>
      </c>
      <c r="G2583" s="6" t="s">
        <v>95</v>
      </c>
      <c r="H2583" s="6" t="s">
        <v>20</v>
      </c>
      <c r="I2583" s="8">
        <v>0.25000000000000011</v>
      </c>
      <c r="J2583" s="9">
        <v>3500</v>
      </c>
      <c r="K2583" s="10">
        <f t="shared" si="20"/>
        <v>875.00000000000034</v>
      </c>
      <c r="L2583" s="10">
        <f t="shared" si="21"/>
        <v>350.00000000000017</v>
      </c>
      <c r="M2583" s="11">
        <v>0.4</v>
      </c>
      <c r="O2583" s="16"/>
      <c r="P2583" s="14"/>
      <c r="Q2583" s="12"/>
      <c r="R2583" s="13"/>
    </row>
    <row r="2584" spans="1:18" ht="15.75" customHeight="1" x14ac:dyDescent="0.35">
      <c r="A2584" s="1"/>
      <c r="B2584" s="6" t="s">
        <v>14</v>
      </c>
      <c r="C2584" s="6">
        <v>1185732</v>
      </c>
      <c r="D2584" s="7">
        <v>44487</v>
      </c>
      <c r="E2584" s="6" t="s">
        <v>46</v>
      </c>
      <c r="F2584" s="6" t="s">
        <v>94</v>
      </c>
      <c r="G2584" s="6" t="s">
        <v>95</v>
      </c>
      <c r="H2584" s="6" t="s">
        <v>21</v>
      </c>
      <c r="I2584" s="8">
        <v>0.35000000000000009</v>
      </c>
      <c r="J2584" s="9">
        <v>3500</v>
      </c>
      <c r="K2584" s="10">
        <f t="shared" si="20"/>
        <v>1225.0000000000002</v>
      </c>
      <c r="L2584" s="10">
        <f t="shared" si="21"/>
        <v>428.75000000000006</v>
      </c>
      <c r="M2584" s="11">
        <v>0.35</v>
      </c>
      <c r="O2584" s="16"/>
      <c r="P2584" s="14"/>
      <c r="Q2584" s="12"/>
      <c r="R2584" s="13"/>
    </row>
    <row r="2585" spans="1:18" ht="15.75" customHeight="1" x14ac:dyDescent="0.35">
      <c r="A2585" s="1"/>
      <c r="B2585" s="6" t="s">
        <v>14</v>
      </c>
      <c r="C2585" s="6">
        <v>1185732</v>
      </c>
      <c r="D2585" s="7">
        <v>44487</v>
      </c>
      <c r="E2585" s="6" t="s">
        <v>46</v>
      </c>
      <c r="F2585" s="6" t="s">
        <v>94</v>
      </c>
      <c r="G2585" s="6" t="s">
        <v>95</v>
      </c>
      <c r="H2585" s="6" t="s">
        <v>22</v>
      </c>
      <c r="I2585" s="8">
        <v>0.35000000000000003</v>
      </c>
      <c r="J2585" s="9">
        <v>4750</v>
      </c>
      <c r="K2585" s="10">
        <f t="shared" si="20"/>
        <v>1662.5000000000002</v>
      </c>
      <c r="L2585" s="10">
        <f t="shared" si="21"/>
        <v>831.25000000000011</v>
      </c>
      <c r="M2585" s="11">
        <v>0.5</v>
      </c>
      <c r="O2585" s="16"/>
      <c r="P2585" s="14"/>
      <c r="Q2585" s="12"/>
      <c r="R2585" s="13"/>
    </row>
    <row r="2586" spans="1:18" ht="15.75" customHeight="1" x14ac:dyDescent="0.35">
      <c r="A2586" s="1"/>
      <c r="B2586" s="6" t="s">
        <v>14</v>
      </c>
      <c r="C2586" s="6">
        <v>1185732</v>
      </c>
      <c r="D2586" s="7">
        <v>44517</v>
      </c>
      <c r="E2586" s="6" t="s">
        <v>46</v>
      </c>
      <c r="F2586" s="6" t="s">
        <v>94</v>
      </c>
      <c r="G2586" s="6" t="s">
        <v>95</v>
      </c>
      <c r="H2586" s="6" t="s">
        <v>17</v>
      </c>
      <c r="I2586" s="8">
        <v>0.3000000000000001</v>
      </c>
      <c r="J2586" s="9">
        <v>6250</v>
      </c>
      <c r="K2586" s="10">
        <f t="shared" si="20"/>
        <v>1875.0000000000007</v>
      </c>
      <c r="L2586" s="10">
        <f t="shared" si="21"/>
        <v>750.00000000000034</v>
      </c>
      <c r="M2586" s="11">
        <v>0.4</v>
      </c>
      <c r="O2586" s="16"/>
      <c r="P2586" s="14"/>
      <c r="Q2586" s="12"/>
      <c r="R2586" s="13"/>
    </row>
    <row r="2587" spans="1:18" ht="15.75" customHeight="1" x14ac:dyDescent="0.35">
      <c r="A2587" s="1"/>
      <c r="B2587" s="6" t="s">
        <v>14</v>
      </c>
      <c r="C2587" s="6">
        <v>1185732</v>
      </c>
      <c r="D2587" s="7">
        <v>44517</v>
      </c>
      <c r="E2587" s="6" t="s">
        <v>46</v>
      </c>
      <c r="F2587" s="6" t="s">
        <v>94</v>
      </c>
      <c r="G2587" s="6" t="s">
        <v>95</v>
      </c>
      <c r="H2587" s="6" t="s">
        <v>18</v>
      </c>
      <c r="I2587" s="8">
        <v>0.20000000000000012</v>
      </c>
      <c r="J2587" s="9">
        <v>4500</v>
      </c>
      <c r="K2587" s="10">
        <f t="shared" si="20"/>
        <v>900.00000000000057</v>
      </c>
      <c r="L2587" s="10">
        <f t="shared" si="21"/>
        <v>315.00000000000017</v>
      </c>
      <c r="M2587" s="11">
        <v>0.35</v>
      </c>
      <c r="O2587" s="16"/>
      <c r="P2587" s="14"/>
      <c r="Q2587" s="12"/>
      <c r="R2587" s="13"/>
    </row>
    <row r="2588" spans="1:18" ht="15.75" customHeight="1" x14ac:dyDescent="0.35">
      <c r="A2588" s="1"/>
      <c r="B2588" s="6" t="s">
        <v>14</v>
      </c>
      <c r="C2588" s="6">
        <v>1185732</v>
      </c>
      <c r="D2588" s="7">
        <v>44517</v>
      </c>
      <c r="E2588" s="6" t="s">
        <v>46</v>
      </c>
      <c r="F2588" s="6" t="s">
        <v>94</v>
      </c>
      <c r="G2588" s="6" t="s">
        <v>95</v>
      </c>
      <c r="H2588" s="6" t="s">
        <v>19</v>
      </c>
      <c r="I2588" s="8">
        <v>0.30000000000000016</v>
      </c>
      <c r="J2588" s="9">
        <v>3950</v>
      </c>
      <c r="K2588" s="10">
        <f t="shared" si="20"/>
        <v>1185.0000000000007</v>
      </c>
      <c r="L2588" s="10">
        <f t="shared" si="21"/>
        <v>474.00000000000028</v>
      </c>
      <c r="M2588" s="11">
        <v>0.4</v>
      </c>
      <c r="O2588" s="16"/>
      <c r="P2588" s="14"/>
      <c r="Q2588" s="12"/>
      <c r="R2588" s="13"/>
    </row>
    <row r="2589" spans="1:18" ht="15.75" customHeight="1" x14ac:dyDescent="0.35">
      <c r="A2589" s="1"/>
      <c r="B2589" s="6" t="s">
        <v>14</v>
      </c>
      <c r="C2589" s="6">
        <v>1185732</v>
      </c>
      <c r="D2589" s="7">
        <v>44517</v>
      </c>
      <c r="E2589" s="6" t="s">
        <v>46</v>
      </c>
      <c r="F2589" s="6" t="s">
        <v>94</v>
      </c>
      <c r="G2589" s="6" t="s">
        <v>95</v>
      </c>
      <c r="H2589" s="6" t="s">
        <v>20</v>
      </c>
      <c r="I2589" s="8">
        <v>0.6000000000000002</v>
      </c>
      <c r="J2589" s="9">
        <v>4500</v>
      </c>
      <c r="K2589" s="10">
        <f t="shared" si="20"/>
        <v>2700.0000000000009</v>
      </c>
      <c r="L2589" s="10">
        <f t="shared" si="21"/>
        <v>1080.0000000000005</v>
      </c>
      <c r="M2589" s="11">
        <v>0.4</v>
      </c>
      <c r="O2589" s="16"/>
      <c r="P2589" s="14"/>
      <c r="Q2589" s="12"/>
      <c r="R2589" s="13"/>
    </row>
    <row r="2590" spans="1:18" ht="15.75" customHeight="1" x14ac:dyDescent="0.35">
      <c r="A2590" s="1"/>
      <c r="B2590" s="6" t="s">
        <v>14</v>
      </c>
      <c r="C2590" s="6">
        <v>1185732</v>
      </c>
      <c r="D2590" s="7">
        <v>44517</v>
      </c>
      <c r="E2590" s="6" t="s">
        <v>46</v>
      </c>
      <c r="F2590" s="6" t="s">
        <v>94</v>
      </c>
      <c r="G2590" s="6" t="s">
        <v>95</v>
      </c>
      <c r="H2590" s="6" t="s">
        <v>21</v>
      </c>
      <c r="I2590" s="8">
        <v>0.75000000000000011</v>
      </c>
      <c r="J2590" s="9">
        <v>4250</v>
      </c>
      <c r="K2590" s="10">
        <f t="shared" si="20"/>
        <v>3187.5000000000005</v>
      </c>
      <c r="L2590" s="10">
        <f t="shared" si="21"/>
        <v>1115.625</v>
      </c>
      <c r="M2590" s="11">
        <v>0.35</v>
      </c>
      <c r="O2590" s="16"/>
      <c r="P2590" s="14"/>
      <c r="Q2590" s="12"/>
      <c r="R2590" s="13"/>
    </row>
    <row r="2591" spans="1:18" ht="15.75" customHeight="1" x14ac:dyDescent="0.35">
      <c r="A2591" s="1"/>
      <c r="B2591" s="6" t="s">
        <v>14</v>
      </c>
      <c r="C2591" s="6">
        <v>1185732</v>
      </c>
      <c r="D2591" s="7">
        <v>44517</v>
      </c>
      <c r="E2591" s="6" t="s">
        <v>46</v>
      </c>
      <c r="F2591" s="6" t="s">
        <v>94</v>
      </c>
      <c r="G2591" s="6" t="s">
        <v>95</v>
      </c>
      <c r="H2591" s="6" t="s">
        <v>22</v>
      </c>
      <c r="I2591" s="8">
        <v>0.75</v>
      </c>
      <c r="J2591" s="9">
        <v>5250</v>
      </c>
      <c r="K2591" s="10">
        <f t="shared" si="20"/>
        <v>3937.5</v>
      </c>
      <c r="L2591" s="10">
        <f t="shared" si="21"/>
        <v>1968.75</v>
      </c>
      <c r="M2591" s="11">
        <v>0.5</v>
      </c>
      <c r="O2591" s="16"/>
      <c r="P2591" s="14"/>
      <c r="Q2591" s="12"/>
      <c r="R2591" s="13"/>
    </row>
    <row r="2592" spans="1:18" ht="15.75" customHeight="1" x14ac:dyDescent="0.35">
      <c r="A2592" s="1"/>
      <c r="B2592" s="6" t="s">
        <v>14</v>
      </c>
      <c r="C2592" s="6">
        <v>1185732</v>
      </c>
      <c r="D2592" s="7">
        <v>44546</v>
      </c>
      <c r="E2592" s="6" t="s">
        <v>46</v>
      </c>
      <c r="F2592" s="6" t="s">
        <v>94</v>
      </c>
      <c r="G2592" s="6" t="s">
        <v>95</v>
      </c>
      <c r="H2592" s="6" t="s">
        <v>17</v>
      </c>
      <c r="I2592" s="8">
        <v>0.70000000000000007</v>
      </c>
      <c r="J2592" s="9">
        <v>7750</v>
      </c>
      <c r="K2592" s="10">
        <f t="shared" si="20"/>
        <v>5425.0000000000009</v>
      </c>
      <c r="L2592" s="10">
        <f t="shared" si="21"/>
        <v>2170.0000000000005</v>
      </c>
      <c r="M2592" s="11">
        <v>0.4</v>
      </c>
      <c r="O2592" s="16"/>
      <c r="P2592" s="14"/>
      <c r="Q2592" s="12"/>
      <c r="R2592" s="13"/>
    </row>
    <row r="2593" spans="1:18" ht="15.75" customHeight="1" x14ac:dyDescent="0.35">
      <c r="A2593" s="1"/>
      <c r="B2593" s="6" t="s">
        <v>14</v>
      </c>
      <c r="C2593" s="6">
        <v>1185732</v>
      </c>
      <c r="D2593" s="7">
        <v>44546</v>
      </c>
      <c r="E2593" s="6" t="s">
        <v>46</v>
      </c>
      <c r="F2593" s="6" t="s">
        <v>94</v>
      </c>
      <c r="G2593" s="6" t="s">
        <v>95</v>
      </c>
      <c r="H2593" s="6" t="s">
        <v>18</v>
      </c>
      <c r="I2593" s="8">
        <v>0.60000000000000009</v>
      </c>
      <c r="J2593" s="9">
        <v>5750</v>
      </c>
      <c r="K2593" s="10">
        <f t="shared" si="20"/>
        <v>3450.0000000000005</v>
      </c>
      <c r="L2593" s="10">
        <f t="shared" si="21"/>
        <v>1207.5</v>
      </c>
      <c r="M2593" s="11">
        <v>0.35</v>
      </c>
      <c r="O2593" s="16"/>
      <c r="P2593" s="14"/>
      <c r="Q2593" s="12"/>
      <c r="R2593" s="13"/>
    </row>
    <row r="2594" spans="1:18" ht="15.75" customHeight="1" x14ac:dyDescent="0.35">
      <c r="A2594" s="1"/>
      <c r="B2594" s="6" t="s">
        <v>14</v>
      </c>
      <c r="C2594" s="6">
        <v>1185732</v>
      </c>
      <c r="D2594" s="7">
        <v>44546</v>
      </c>
      <c r="E2594" s="6" t="s">
        <v>46</v>
      </c>
      <c r="F2594" s="6" t="s">
        <v>94</v>
      </c>
      <c r="G2594" s="6" t="s">
        <v>95</v>
      </c>
      <c r="H2594" s="6" t="s">
        <v>19</v>
      </c>
      <c r="I2594" s="8">
        <v>0.60000000000000009</v>
      </c>
      <c r="J2594" s="9">
        <v>5250</v>
      </c>
      <c r="K2594" s="10">
        <f t="shared" si="20"/>
        <v>3150.0000000000005</v>
      </c>
      <c r="L2594" s="10">
        <f t="shared" si="21"/>
        <v>1260.0000000000002</v>
      </c>
      <c r="M2594" s="11">
        <v>0.4</v>
      </c>
      <c r="O2594" s="16"/>
      <c r="P2594" s="14"/>
      <c r="Q2594" s="12"/>
      <c r="R2594" s="13"/>
    </row>
    <row r="2595" spans="1:18" ht="15.75" customHeight="1" x14ac:dyDescent="0.35">
      <c r="A2595" s="1"/>
      <c r="B2595" s="6" t="s">
        <v>14</v>
      </c>
      <c r="C2595" s="6">
        <v>1185732</v>
      </c>
      <c r="D2595" s="7">
        <v>44546</v>
      </c>
      <c r="E2595" s="6" t="s">
        <v>46</v>
      </c>
      <c r="F2595" s="6" t="s">
        <v>94</v>
      </c>
      <c r="G2595" s="6" t="s">
        <v>95</v>
      </c>
      <c r="H2595" s="6" t="s">
        <v>20</v>
      </c>
      <c r="I2595" s="8">
        <v>0.60000000000000009</v>
      </c>
      <c r="J2595" s="9">
        <v>4750</v>
      </c>
      <c r="K2595" s="10">
        <f t="shared" si="20"/>
        <v>2850.0000000000005</v>
      </c>
      <c r="L2595" s="10">
        <f t="shared" si="21"/>
        <v>1140.0000000000002</v>
      </c>
      <c r="M2595" s="11">
        <v>0.4</v>
      </c>
      <c r="O2595" s="16"/>
      <c r="P2595" s="14"/>
      <c r="Q2595" s="12"/>
      <c r="R2595" s="13"/>
    </row>
    <row r="2596" spans="1:18" ht="15.75" customHeight="1" x14ac:dyDescent="0.35">
      <c r="A2596" s="1"/>
      <c r="B2596" s="6" t="s">
        <v>14</v>
      </c>
      <c r="C2596" s="6">
        <v>1185732</v>
      </c>
      <c r="D2596" s="7">
        <v>44546</v>
      </c>
      <c r="E2596" s="6" t="s">
        <v>46</v>
      </c>
      <c r="F2596" s="6" t="s">
        <v>94</v>
      </c>
      <c r="G2596" s="6" t="s">
        <v>95</v>
      </c>
      <c r="H2596" s="6" t="s">
        <v>21</v>
      </c>
      <c r="I2596" s="8">
        <v>0.70000000000000007</v>
      </c>
      <c r="J2596" s="9">
        <v>4750</v>
      </c>
      <c r="K2596" s="10">
        <f t="shared" si="20"/>
        <v>3325.0000000000005</v>
      </c>
      <c r="L2596" s="10">
        <f t="shared" si="21"/>
        <v>1163.75</v>
      </c>
      <c r="M2596" s="11">
        <v>0.35</v>
      </c>
      <c r="O2596" s="16"/>
      <c r="P2596" s="14"/>
      <c r="Q2596" s="12"/>
      <c r="R2596" s="13"/>
    </row>
    <row r="2597" spans="1:18" ht="15.75" customHeight="1" x14ac:dyDescent="0.35">
      <c r="A2597" s="1"/>
      <c r="B2597" s="6" t="s">
        <v>14</v>
      </c>
      <c r="C2597" s="6">
        <v>1185732</v>
      </c>
      <c r="D2597" s="7">
        <v>44546</v>
      </c>
      <c r="E2597" s="6" t="s">
        <v>46</v>
      </c>
      <c r="F2597" s="6" t="s">
        <v>94</v>
      </c>
      <c r="G2597" s="6" t="s">
        <v>95</v>
      </c>
      <c r="H2597" s="6" t="s">
        <v>22</v>
      </c>
      <c r="I2597" s="8">
        <v>0.75</v>
      </c>
      <c r="J2597" s="9">
        <v>5750</v>
      </c>
      <c r="K2597" s="10">
        <f t="shared" si="20"/>
        <v>4312.5</v>
      </c>
      <c r="L2597" s="10">
        <f t="shared" si="21"/>
        <v>2156.25</v>
      </c>
      <c r="M2597" s="11">
        <v>0.5</v>
      </c>
      <c r="O2597" s="16"/>
      <c r="P2597" s="14"/>
      <c r="Q2597" s="12"/>
      <c r="R2597" s="13"/>
    </row>
    <row r="2598" spans="1:18" ht="15.75" customHeight="1" x14ac:dyDescent="0.35">
      <c r="A2598" s="1" t="s">
        <v>39</v>
      </c>
      <c r="B2598" s="6" t="s">
        <v>23</v>
      </c>
      <c r="C2598" s="6">
        <v>1197831</v>
      </c>
      <c r="D2598" s="7">
        <v>44219</v>
      </c>
      <c r="E2598" s="6" t="s">
        <v>24</v>
      </c>
      <c r="F2598" s="6" t="s">
        <v>96</v>
      </c>
      <c r="G2598" s="6" t="s">
        <v>97</v>
      </c>
      <c r="H2598" s="6" t="s">
        <v>17</v>
      </c>
      <c r="I2598" s="8">
        <v>0.25000000000000006</v>
      </c>
      <c r="J2598" s="9">
        <v>6500</v>
      </c>
      <c r="K2598" s="10">
        <f t="shared" si="20"/>
        <v>1625.0000000000005</v>
      </c>
      <c r="L2598" s="10">
        <f t="shared" si="21"/>
        <v>650.00000000000023</v>
      </c>
      <c r="M2598" s="11">
        <v>0.4</v>
      </c>
      <c r="O2598" s="16"/>
      <c r="P2598" s="14"/>
      <c r="Q2598" s="12"/>
      <c r="R2598" s="13"/>
    </row>
    <row r="2599" spans="1:18" ht="15.75" customHeight="1" x14ac:dyDescent="0.35">
      <c r="A2599" s="1"/>
      <c r="B2599" s="6" t="s">
        <v>23</v>
      </c>
      <c r="C2599" s="6">
        <v>1197831</v>
      </c>
      <c r="D2599" s="7">
        <v>44219</v>
      </c>
      <c r="E2599" s="6" t="s">
        <v>24</v>
      </c>
      <c r="F2599" s="6" t="s">
        <v>96</v>
      </c>
      <c r="G2599" s="6" t="s">
        <v>97</v>
      </c>
      <c r="H2599" s="6" t="s">
        <v>18</v>
      </c>
      <c r="I2599" s="8">
        <v>0.25000000000000006</v>
      </c>
      <c r="J2599" s="9">
        <v>4500</v>
      </c>
      <c r="K2599" s="10">
        <f t="shared" si="20"/>
        <v>1125.0000000000002</v>
      </c>
      <c r="L2599" s="10">
        <f t="shared" si="21"/>
        <v>393.75000000000006</v>
      </c>
      <c r="M2599" s="11">
        <v>0.35</v>
      </c>
      <c r="O2599" s="16"/>
      <c r="P2599" s="14"/>
      <c r="Q2599" s="12"/>
      <c r="R2599" s="13"/>
    </row>
    <row r="2600" spans="1:18" ht="15.75" customHeight="1" x14ac:dyDescent="0.35">
      <c r="A2600" s="1"/>
      <c r="B2600" s="6" t="s">
        <v>23</v>
      </c>
      <c r="C2600" s="6">
        <v>1197831</v>
      </c>
      <c r="D2600" s="7">
        <v>44219</v>
      </c>
      <c r="E2600" s="6" t="s">
        <v>24</v>
      </c>
      <c r="F2600" s="6" t="s">
        <v>96</v>
      </c>
      <c r="G2600" s="6" t="s">
        <v>97</v>
      </c>
      <c r="H2600" s="6" t="s">
        <v>19</v>
      </c>
      <c r="I2600" s="8">
        <v>0.15000000000000008</v>
      </c>
      <c r="J2600" s="9">
        <v>4500</v>
      </c>
      <c r="K2600" s="10">
        <f t="shared" si="20"/>
        <v>675.00000000000034</v>
      </c>
      <c r="L2600" s="10">
        <f t="shared" si="21"/>
        <v>270.00000000000017</v>
      </c>
      <c r="M2600" s="11">
        <v>0.4</v>
      </c>
      <c r="O2600" s="16"/>
      <c r="P2600" s="14"/>
      <c r="Q2600" s="12"/>
      <c r="R2600" s="13"/>
    </row>
    <row r="2601" spans="1:18" ht="15.75" customHeight="1" x14ac:dyDescent="0.35">
      <c r="A2601" s="1"/>
      <c r="B2601" s="6" t="s">
        <v>23</v>
      </c>
      <c r="C2601" s="6">
        <v>1197831</v>
      </c>
      <c r="D2601" s="7">
        <v>44219</v>
      </c>
      <c r="E2601" s="6" t="s">
        <v>24</v>
      </c>
      <c r="F2601" s="6" t="s">
        <v>96</v>
      </c>
      <c r="G2601" s="6" t="s">
        <v>97</v>
      </c>
      <c r="H2601" s="6" t="s">
        <v>20</v>
      </c>
      <c r="I2601" s="8">
        <v>0.2</v>
      </c>
      <c r="J2601" s="9">
        <v>3000</v>
      </c>
      <c r="K2601" s="10">
        <f t="shared" si="20"/>
        <v>600</v>
      </c>
      <c r="L2601" s="10">
        <f t="shared" si="21"/>
        <v>240</v>
      </c>
      <c r="M2601" s="11">
        <v>0.4</v>
      </c>
      <c r="O2601" s="16"/>
      <c r="P2601" s="14"/>
      <c r="Q2601" s="12"/>
      <c r="R2601" s="13"/>
    </row>
    <row r="2602" spans="1:18" ht="15.75" customHeight="1" x14ac:dyDescent="0.35">
      <c r="A2602" s="1"/>
      <c r="B2602" s="6" t="s">
        <v>23</v>
      </c>
      <c r="C2602" s="6">
        <v>1197831</v>
      </c>
      <c r="D2602" s="7">
        <v>44219</v>
      </c>
      <c r="E2602" s="6" t="s">
        <v>24</v>
      </c>
      <c r="F2602" s="6" t="s">
        <v>96</v>
      </c>
      <c r="G2602" s="6" t="s">
        <v>97</v>
      </c>
      <c r="H2602" s="6" t="s">
        <v>21</v>
      </c>
      <c r="I2602" s="8">
        <v>0.35000000000000003</v>
      </c>
      <c r="J2602" s="9">
        <v>3500</v>
      </c>
      <c r="K2602" s="10">
        <f t="shared" si="20"/>
        <v>1225.0000000000002</v>
      </c>
      <c r="L2602" s="10">
        <f t="shared" si="21"/>
        <v>428.75000000000006</v>
      </c>
      <c r="M2602" s="11">
        <v>0.35</v>
      </c>
      <c r="O2602" s="16"/>
      <c r="P2602" s="14"/>
      <c r="Q2602" s="12"/>
      <c r="R2602" s="13"/>
    </row>
    <row r="2603" spans="1:18" ht="15.75" customHeight="1" x14ac:dyDescent="0.35">
      <c r="A2603" s="1"/>
      <c r="B2603" s="6" t="s">
        <v>23</v>
      </c>
      <c r="C2603" s="6">
        <v>1197831</v>
      </c>
      <c r="D2603" s="7">
        <v>44219</v>
      </c>
      <c r="E2603" s="6" t="s">
        <v>24</v>
      </c>
      <c r="F2603" s="6" t="s">
        <v>96</v>
      </c>
      <c r="G2603" s="6" t="s">
        <v>97</v>
      </c>
      <c r="H2603" s="6" t="s">
        <v>22</v>
      </c>
      <c r="I2603" s="8">
        <v>0.25000000000000006</v>
      </c>
      <c r="J2603" s="9">
        <v>4500</v>
      </c>
      <c r="K2603" s="10">
        <f t="shared" si="20"/>
        <v>1125.0000000000002</v>
      </c>
      <c r="L2603" s="10">
        <f t="shared" si="21"/>
        <v>450.00000000000011</v>
      </c>
      <c r="M2603" s="11">
        <v>0.4</v>
      </c>
      <c r="O2603" s="16"/>
      <c r="P2603" s="14"/>
      <c r="Q2603" s="12"/>
      <c r="R2603" s="13"/>
    </row>
    <row r="2604" spans="1:18" ht="15.75" customHeight="1" x14ac:dyDescent="0.35">
      <c r="A2604" s="1"/>
      <c r="B2604" s="6" t="s">
        <v>23</v>
      </c>
      <c r="C2604" s="6">
        <v>1197831</v>
      </c>
      <c r="D2604" s="7">
        <v>44248</v>
      </c>
      <c r="E2604" s="6" t="s">
        <v>24</v>
      </c>
      <c r="F2604" s="6" t="s">
        <v>96</v>
      </c>
      <c r="G2604" s="6" t="s">
        <v>97</v>
      </c>
      <c r="H2604" s="6" t="s">
        <v>17</v>
      </c>
      <c r="I2604" s="8">
        <v>0.25000000000000006</v>
      </c>
      <c r="J2604" s="9">
        <v>7000</v>
      </c>
      <c r="K2604" s="10">
        <f t="shared" si="20"/>
        <v>1750.0000000000005</v>
      </c>
      <c r="L2604" s="10">
        <f t="shared" si="21"/>
        <v>700.00000000000023</v>
      </c>
      <c r="M2604" s="11">
        <v>0.4</v>
      </c>
      <c r="O2604" s="16"/>
      <c r="P2604" s="14"/>
      <c r="Q2604" s="12"/>
      <c r="R2604" s="13"/>
    </row>
    <row r="2605" spans="1:18" ht="15.75" customHeight="1" x14ac:dyDescent="0.35">
      <c r="A2605" s="1"/>
      <c r="B2605" s="6" t="s">
        <v>23</v>
      </c>
      <c r="C2605" s="6">
        <v>1197831</v>
      </c>
      <c r="D2605" s="7">
        <v>44248</v>
      </c>
      <c r="E2605" s="6" t="s">
        <v>24</v>
      </c>
      <c r="F2605" s="6" t="s">
        <v>96</v>
      </c>
      <c r="G2605" s="6" t="s">
        <v>97</v>
      </c>
      <c r="H2605" s="6" t="s">
        <v>18</v>
      </c>
      <c r="I2605" s="8">
        <v>0.25000000000000006</v>
      </c>
      <c r="J2605" s="9">
        <v>3500</v>
      </c>
      <c r="K2605" s="10">
        <f t="shared" si="20"/>
        <v>875.00000000000023</v>
      </c>
      <c r="L2605" s="10">
        <f t="shared" si="21"/>
        <v>306.25000000000006</v>
      </c>
      <c r="M2605" s="11">
        <v>0.35</v>
      </c>
      <c r="O2605" s="16"/>
      <c r="P2605" s="14"/>
      <c r="Q2605" s="12"/>
      <c r="R2605" s="13"/>
    </row>
    <row r="2606" spans="1:18" ht="15.75" customHeight="1" x14ac:dyDescent="0.35">
      <c r="A2606" s="1"/>
      <c r="B2606" s="6" t="s">
        <v>23</v>
      </c>
      <c r="C2606" s="6">
        <v>1197831</v>
      </c>
      <c r="D2606" s="7">
        <v>44248</v>
      </c>
      <c r="E2606" s="6" t="s">
        <v>24</v>
      </c>
      <c r="F2606" s="6" t="s">
        <v>96</v>
      </c>
      <c r="G2606" s="6" t="s">
        <v>97</v>
      </c>
      <c r="H2606" s="6" t="s">
        <v>19</v>
      </c>
      <c r="I2606" s="8">
        <v>0.15000000000000008</v>
      </c>
      <c r="J2606" s="9">
        <v>4000</v>
      </c>
      <c r="K2606" s="10">
        <f t="shared" si="20"/>
        <v>600.00000000000034</v>
      </c>
      <c r="L2606" s="10">
        <f t="shared" si="21"/>
        <v>240.00000000000014</v>
      </c>
      <c r="M2606" s="11">
        <v>0.4</v>
      </c>
      <c r="O2606" s="16"/>
      <c r="P2606" s="14"/>
      <c r="Q2606" s="12"/>
      <c r="R2606" s="13"/>
    </row>
    <row r="2607" spans="1:18" ht="15.75" customHeight="1" x14ac:dyDescent="0.35">
      <c r="A2607" s="1"/>
      <c r="B2607" s="6" t="s">
        <v>23</v>
      </c>
      <c r="C2607" s="6">
        <v>1197831</v>
      </c>
      <c r="D2607" s="7">
        <v>44248</v>
      </c>
      <c r="E2607" s="6" t="s">
        <v>24</v>
      </c>
      <c r="F2607" s="6" t="s">
        <v>96</v>
      </c>
      <c r="G2607" s="6" t="s">
        <v>97</v>
      </c>
      <c r="H2607" s="6" t="s">
        <v>20</v>
      </c>
      <c r="I2607" s="8">
        <v>0.2</v>
      </c>
      <c r="J2607" s="9">
        <v>2500</v>
      </c>
      <c r="K2607" s="10">
        <f t="shared" si="20"/>
        <v>500</v>
      </c>
      <c r="L2607" s="10">
        <f t="shared" si="21"/>
        <v>200</v>
      </c>
      <c r="M2607" s="11">
        <v>0.4</v>
      </c>
      <c r="O2607" s="16"/>
      <c r="P2607" s="14"/>
      <c r="Q2607" s="12"/>
      <c r="R2607" s="13"/>
    </row>
    <row r="2608" spans="1:18" ht="15.75" customHeight="1" x14ac:dyDescent="0.35">
      <c r="A2608" s="1"/>
      <c r="B2608" s="6" t="s">
        <v>23</v>
      </c>
      <c r="C2608" s="6">
        <v>1197831</v>
      </c>
      <c r="D2608" s="7">
        <v>44248</v>
      </c>
      <c r="E2608" s="6" t="s">
        <v>24</v>
      </c>
      <c r="F2608" s="6" t="s">
        <v>96</v>
      </c>
      <c r="G2608" s="6" t="s">
        <v>97</v>
      </c>
      <c r="H2608" s="6" t="s">
        <v>21</v>
      </c>
      <c r="I2608" s="8">
        <v>0.35000000000000003</v>
      </c>
      <c r="J2608" s="9">
        <v>3250</v>
      </c>
      <c r="K2608" s="10">
        <f t="shared" si="20"/>
        <v>1137.5</v>
      </c>
      <c r="L2608" s="10">
        <f t="shared" si="21"/>
        <v>398.125</v>
      </c>
      <c r="M2608" s="11">
        <v>0.35</v>
      </c>
      <c r="O2608" s="16"/>
      <c r="P2608" s="14"/>
      <c r="Q2608" s="12"/>
      <c r="R2608" s="13"/>
    </row>
    <row r="2609" spans="1:18" ht="15.75" customHeight="1" x14ac:dyDescent="0.35">
      <c r="A2609" s="1"/>
      <c r="B2609" s="6" t="s">
        <v>23</v>
      </c>
      <c r="C2609" s="6">
        <v>1197831</v>
      </c>
      <c r="D2609" s="7">
        <v>44248</v>
      </c>
      <c r="E2609" s="6" t="s">
        <v>24</v>
      </c>
      <c r="F2609" s="6" t="s">
        <v>96</v>
      </c>
      <c r="G2609" s="6" t="s">
        <v>97</v>
      </c>
      <c r="H2609" s="6" t="s">
        <v>22</v>
      </c>
      <c r="I2609" s="8">
        <v>0.2</v>
      </c>
      <c r="J2609" s="9">
        <v>4250</v>
      </c>
      <c r="K2609" s="10">
        <f t="shared" si="20"/>
        <v>850</v>
      </c>
      <c r="L2609" s="10">
        <f t="shared" si="21"/>
        <v>340</v>
      </c>
      <c r="M2609" s="11">
        <v>0.4</v>
      </c>
      <c r="O2609" s="16"/>
      <c r="P2609" s="14"/>
      <c r="Q2609" s="12"/>
      <c r="R2609" s="13"/>
    </row>
    <row r="2610" spans="1:18" ht="15.75" customHeight="1" x14ac:dyDescent="0.35">
      <c r="A2610" s="1"/>
      <c r="B2610" s="6" t="s">
        <v>23</v>
      </c>
      <c r="C2610" s="6">
        <v>1197831</v>
      </c>
      <c r="D2610" s="7">
        <v>44274</v>
      </c>
      <c r="E2610" s="6" t="s">
        <v>24</v>
      </c>
      <c r="F2610" s="6" t="s">
        <v>96</v>
      </c>
      <c r="G2610" s="6" t="s">
        <v>97</v>
      </c>
      <c r="H2610" s="6" t="s">
        <v>17</v>
      </c>
      <c r="I2610" s="8">
        <v>0.2</v>
      </c>
      <c r="J2610" s="9">
        <v>6450</v>
      </c>
      <c r="K2610" s="10">
        <f t="shared" si="20"/>
        <v>1290</v>
      </c>
      <c r="L2610" s="10">
        <f t="shared" si="21"/>
        <v>516</v>
      </c>
      <c r="M2610" s="11">
        <v>0.4</v>
      </c>
      <c r="O2610" s="16"/>
      <c r="P2610" s="14"/>
      <c r="Q2610" s="12"/>
      <c r="R2610" s="13"/>
    </row>
    <row r="2611" spans="1:18" ht="15.75" customHeight="1" x14ac:dyDescent="0.35">
      <c r="A2611" s="1"/>
      <c r="B2611" s="6" t="s">
        <v>23</v>
      </c>
      <c r="C2611" s="6">
        <v>1197831</v>
      </c>
      <c r="D2611" s="7">
        <v>44274</v>
      </c>
      <c r="E2611" s="6" t="s">
        <v>24</v>
      </c>
      <c r="F2611" s="6" t="s">
        <v>96</v>
      </c>
      <c r="G2611" s="6" t="s">
        <v>97</v>
      </c>
      <c r="H2611" s="6" t="s">
        <v>18</v>
      </c>
      <c r="I2611" s="8">
        <v>0.2</v>
      </c>
      <c r="J2611" s="9">
        <v>3250</v>
      </c>
      <c r="K2611" s="10">
        <f t="shared" si="20"/>
        <v>650</v>
      </c>
      <c r="L2611" s="10">
        <f t="shared" si="21"/>
        <v>227.49999999999997</v>
      </c>
      <c r="M2611" s="11">
        <v>0.35</v>
      </c>
      <c r="O2611" s="16"/>
      <c r="P2611" s="14"/>
      <c r="Q2611" s="12"/>
      <c r="R2611" s="13"/>
    </row>
    <row r="2612" spans="1:18" ht="15.75" customHeight="1" x14ac:dyDescent="0.35">
      <c r="A2612" s="1"/>
      <c r="B2612" s="6" t="s">
        <v>23</v>
      </c>
      <c r="C2612" s="6">
        <v>1197831</v>
      </c>
      <c r="D2612" s="7">
        <v>44274</v>
      </c>
      <c r="E2612" s="6" t="s">
        <v>24</v>
      </c>
      <c r="F2612" s="6" t="s">
        <v>96</v>
      </c>
      <c r="G2612" s="6" t="s">
        <v>97</v>
      </c>
      <c r="H2612" s="6" t="s">
        <v>19</v>
      </c>
      <c r="I2612" s="8">
        <v>0.10000000000000002</v>
      </c>
      <c r="J2612" s="9">
        <v>3500</v>
      </c>
      <c r="K2612" s="10">
        <f t="shared" si="20"/>
        <v>350.00000000000006</v>
      </c>
      <c r="L2612" s="10">
        <f t="shared" si="21"/>
        <v>140.00000000000003</v>
      </c>
      <c r="M2612" s="11">
        <v>0.4</v>
      </c>
      <c r="O2612" s="16"/>
      <c r="P2612" s="14"/>
      <c r="Q2612" s="12"/>
      <c r="R2612" s="13"/>
    </row>
    <row r="2613" spans="1:18" ht="15.75" customHeight="1" x14ac:dyDescent="0.35">
      <c r="A2613" s="1"/>
      <c r="B2613" s="6" t="s">
        <v>23</v>
      </c>
      <c r="C2613" s="6">
        <v>1197831</v>
      </c>
      <c r="D2613" s="7">
        <v>44274</v>
      </c>
      <c r="E2613" s="6" t="s">
        <v>24</v>
      </c>
      <c r="F2613" s="6" t="s">
        <v>96</v>
      </c>
      <c r="G2613" s="6" t="s">
        <v>97</v>
      </c>
      <c r="H2613" s="6" t="s">
        <v>20</v>
      </c>
      <c r="I2613" s="8">
        <v>0.19999999999999996</v>
      </c>
      <c r="J2613" s="9">
        <v>2000</v>
      </c>
      <c r="K2613" s="10">
        <f t="shared" si="20"/>
        <v>399.99999999999989</v>
      </c>
      <c r="L2613" s="10">
        <f t="shared" si="21"/>
        <v>159.99999999999997</v>
      </c>
      <c r="M2613" s="11">
        <v>0.4</v>
      </c>
      <c r="O2613" s="16"/>
      <c r="P2613" s="14"/>
      <c r="Q2613" s="12"/>
      <c r="R2613" s="13"/>
    </row>
    <row r="2614" spans="1:18" ht="15.75" customHeight="1" x14ac:dyDescent="0.35">
      <c r="A2614" s="1"/>
      <c r="B2614" s="6" t="s">
        <v>23</v>
      </c>
      <c r="C2614" s="6">
        <v>1197831</v>
      </c>
      <c r="D2614" s="7">
        <v>44274</v>
      </c>
      <c r="E2614" s="6" t="s">
        <v>24</v>
      </c>
      <c r="F2614" s="6" t="s">
        <v>96</v>
      </c>
      <c r="G2614" s="6" t="s">
        <v>97</v>
      </c>
      <c r="H2614" s="6" t="s">
        <v>21</v>
      </c>
      <c r="I2614" s="8">
        <v>0.35000000000000009</v>
      </c>
      <c r="J2614" s="9">
        <v>2500</v>
      </c>
      <c r="K2614" s="10">
        <f t="shared" si="20"/>
        <v>875.00000000000023</v>
      </c>
      <c r="L2614" s="10">
        <f t="shared" si="21"/>
        <v>306.25000000000006</v>
      </c>
      <c r="M2614" s="11">
        <v>0.35</v>
      </c>
      <c r="O2614" s="16"/>
      <c r="P2614" s="14"/>
      <c r="Q2614" s="12"/>
      <c r="R2614" s="13"/>
    </row>
    <row r="2615" spans="1:18" ht="15.75" customHeight="1" x14ac:dyDescent="0.35">
      <c r="A2615" s="1"/>
      <c r="B2615" s="6" t="s">
        <v>23</v>
      </c>
      <c r="C2615" s="6">
        <v>1197831</v>
      </c>
      <c r="D2615" s="7">
        <v>44274</v>
      </c>
      <c r="E2615" s="6" t="s">
        <v>24</v>
      </c>
      <c r="F2615" s="6" t="s">
        <v>96</v>
      </c>
      <c r="G2615" s="6" t="s">
        <v>97</v>
      </c>
      <c r="H2615" s="6" t="s">
        <v>22</v>
      </c>
      <c r="I2615" s="8">
        <v>0.25</v>
      </c>
      <c r="J2615" s="9">
        <v>3500</v>
      </c>
      <c r="K2615" s="10">
        <f t="shared" si="20"/>
        <v>875</v>
      </c>
      <c r="L2615" s="10">
        <f t="shared" si="21"/>
        <v>350</v>
      </c>
      <c r="M2615" s="11">
        <v>0.4</v>
      </c>
      <c r="O2615" s="16"/>
      <c r="P2615" s="14"/>
      <c r="Q2615" s="12"/>
      <c r="R2615" s="13"/>
    </row>
    <row r="2616" spans="1:18" ht="15.75" customHeight="1" x14ac:dyDescent="0.35">
      <c r="A2616" s="1"/>
      <c r="B2616" s="6" t="s">
        <v>23</v>
      </c>
      <c r="C2616" s="6">
        <v>1197831</v>
      </c>
      <c r="D2616" s="7">
        <v>44306</v>
      </c>
      <c r="E2616" s="6" t="s">
        <v>24</v>
      </c>
      <c r="F2616" s="6" t="s">
        <v>96</v>
      </c>
      <c r="G2616" s="6" t="s">
        <v>97</v>
      </c>
      <c r="H2616" s="6" t="s">
        <v>17</v>
      </c>
      <c r="I2616" s="8">
        <v>0.25</v>
      </c>
      <c r="J2616" s="9">
        <v>6000</v>
      </c>
      <c r="K2616" s="10">
        <f t="shared" si="20"/>
        <v>1500</v>
      </c>
      <c r="L2616" s="10">
        <f t="shared" si="21"/>
        <v>600</v>
      </c>
      <c r="M2616" s="11">
        <v>0.4</v>
      </c>
      <c r="O2616" s="16"/>
      <c r="P2616" s="14"/>
      <c r="Q2616" s="12"/>
      <c r="R2616" s="13"/>
    </row>
    <row r="2617" spans="1:18" ht="15.75" customHeight="1" x14ac:dyDescent="0.35">
      <c r="A2617" s="1"/>
      <c r="B2617" s="6" t="s">
        <v>23</v>
      </c>
      <c r="C2617" s="6">
        <v>1197831</v>
      </c>
      <c r="D2617" s="7">
        <v>44306</v>
      </c>
      <c r="E2617" s="6" t="s">
        <v>24</v>
      </c>
      <c r="F2617" s="6" t="s">
        <v>96</v>
      </c>
      <c r="G2617" s="6" t="s">
        <v>97</v>
      </c>
      <c r="H2617" s="6" t="s">
        <v>18</v>
      </c>
      <c r="I2617" s="8">
        <v>0.25</v>
      </c>
      <c r="J2617" s="9">
        <v>3000</v>
      </c>
      <c r="K2617" s="10">
        <f t="shared" si="20"/>
        <v>750</v>
      </c>
      <c r="L2617" s="10">
        <f t="shared" si="21"/>
        <v>262.5</v>
      </c>
      <c r="M2617" s="11">
        <v>0.35</v>
      </c>
      <c r="O2617" s="16"/>
      <c r="P2617" s="14"/>
      <c r="Q2617" s="12"/>
      <c r="R2617" s="13"/>
    </row>
    <row r="2618" spans="1:18" ht="15.75" customHeight="1" x14ac:dyDescent="0.35">
      <c r="A2618" s="1"/>
      <c r="B2618" s="6" t="s">
        <v>23</v>
      </c>
      <c r="C2618" s="6">
        <v>1197831</v>
      </c>
      <c r="D2618" s="7">
        <v>44306</v>
      </c>
      <c r="E2618" s="6" t="s">
        <v>24</v>
      </c>
      <c r="F2618" s="6" t="s">
        <v>96</v>
      </c>
      <c r="G2618" s="6" t="s">
        <v>97</v>
      </c>
      <c r="H2618" s="6" t="s">
        <v>19</v>
      </c>
      <c r="I2618" s="8">
        <v>0.15000000000000002</v>
      </c>
      <c r="J2618" s="9">
        <v>3000</v>
      </c>
      <c r="K2618" s="10">
        <f t="shared" si="20"/>
        <v>450.00000000000006</v>
      </c>
      <c r="L2618" s="10">
        <f t="shared" si="21"/>
        <v>180.00000000000003</v>
      </c>
      <c r="M2618" s="11">
        <v>0.4</v>
      </c>
      <c r="O2618" s="16"/>
      <c r="P2618" s="14"/>
      <c r="Q2618" s="12"/>
      <c r="R2618" s="13"/>
    </row>
    <row r="2619" spans="1:18" ht="15.75" customHeight="1" x14ac:dyDescent="0.35">
      <c r="A2619" s="1"/>
      <c r="B2619" s="6" t="s">
        <v>23</v>
      </c>
      <c r="C2619" s="6">
        <v>1197831</v>
      </c>
      <c r="D2619" s="7">
        <v>44306</v>
      </c>
      <c r="E2619" s="6" t="s">
        <v>24</v>
      </c>
      <c r="F2619" s="6" t="s">
        <v>96</v>
      </c>
      <c r="G2619" s="6" t="s">
        <v>97</v>
      </c>
      <c r="H2619" s="6" t="s">
        <v>20</v>
      </c>
      <c r="I2619" s="8">
        <v>0.19999999999999996</v>
      </c>
      <c r="J2619" s="9">
        <v>2250</v>
      </c>
      <c r="K2619" s="10">
        <f t="shared" si="20"/>
        <v>449.99999999999989</v>
      </c>
      <c r="L2619" s="10">
        <f t="shared" si="21"/>
        <v>179.99999999999997</v>
      </c>
      <c r="M2619" s="11">
        <v>0.4</v>
      </c>
      <c r="O2619" s="16"/>
      <c r="P2619" s="14"/>
      <c r="Q2619" s="12"/>
      <c r="R2619" s="13"/>
    </row>
    <row r="2620" spans="1:18" ht="15.75" customHeight="1" x14ac:dyDescent="0.35">
      <c r="A2620" s="1"/>
      <c r="B2620" s="6" t="s">
        <v>23</v>
      </c>
      <c r="C2620" s="6">
        <v>1197831</v>
      </c>
      <c r="D2620" s="7">
        <v>44306</v>
      </c>
      <c r="E2620" s="6" t="s">
        <v>24</v>
      </c>
      <c r="F2620" s="6" t="s">
        <v>96</v>
      </c>
      <c r="G2620" s="6" t="s">
        <v>97</v>
      </c>
      <c r="H2620" s="6" t="s">
        <v>21</v>
      </c>
      <c r="I2620" s="8">
        <v>0.4</v>
      </c>
      <c r="J2620" s="9">
        <v>2500</v>
      </c>
      <c r="K2620" s="10">
        <f t="shared" si="20"/>
        <v>1000</v>
      </c>
      <c r="L2620" s="10">
        <f t="shared" si="21"/>
        <v>350</v>
      </c>
      <c r="M2620" s="11">
        <v>0.35</v>
      </c>
      <c r="O2620" s="16"/>
      <c r="P2620" s="14"/>
      <c r="Q2620" s="12"/>
      <c r="R2620" s="13"/>
    </row>
    <row r="2621" spans="1:18" ht="15.75" customHeight="1" x14ac:dyDescent="0.35">
      <c r="A2621" s="1"/>
      <c r="B2621" s="6" t="s">
        <v>23</v>
      </c>
      <c r="C2621" s="6">
        <v>1197831</v>
      </c>
      <c r="D2621" s="7">
        <v>44306</v>
      </c>
      <c r="E2621" s="6" t="s">
        <v>24</v>
      </c>
      <c r="F2621" s="6" t="s">
        <v>96</v>
      </c>
      <c r="G2621" s="6" t="s">
        <v>97</v>
      </c>
      <c r="H2621" s="6" t="s">
        <v>22</v>
      </c>
      <c r="I2621" s="8">
        <v>0.30000000000000004</v>
      </c>
      <c r="J2621" s="9">
        <v>4000</v>
      </c>
      <c r="K2621" s="10">
        <f t="shared" si="20"/>
        <v>1200.0000000000002</v>
      </c>
      <c r="L2621" s="10">
        <f t="shared" si="21"/>
        <v>480.00000000000011</v>
      </c>
      <c r="M2621" s="11">
        <v>0.4</v>
      </c>
      <c r="O2621" s="16"/>
      <c r="P2621" s="14"/>
      <c r="Q2621" s="12"/>
      <c r="R2621" s="13"/>
    </row>
    <row r="2622" spans="1:18" ht="15.75" customHeight="1" x14ac:dyDescent="0.35">
      <c r="A2622" s="1"/>
      <c r="B2622" s="6" t="s">
        <v>23</v>
      </c>
      <c r="C2622" s="6">
        <v>1197831</v>
      </c>
      <c r="D2622" s="7">
        <v>44335</v>
      </c>
      <c r="E2622" s="6" t="s">
        <v>24</v>
      </c>
      <c r="F2622" s="6" t="s">
        <v>96</v>
      </c>
      <c r="G2622" s="6" t="s">
        <v>97</v>
      </c>
      <c r="H2622" s="6" t="s">
        <v>17</v>
      </c>
      <c r="I2622" s="8">
        <v>0.4</v>
      </c>
      <c r="J2622" s="9">
        <v>6700</v>
      </c>
      <c r="K2622" s="10">
        <f t="shared" si="20"/>
        <v>2680</v>
      </c>
      <c r="L2622" s="10">
        <f t="shared" si="21"/>
        <v>1072</v>
      </c>
      <c r="M2622" s="11">
        <v>0.4</v>
      </c>
      <c r="O2622" s="16"/>
      <c r="P2622" s="14"/>
      <c r="Q2622" s="12"/>
      <c r="R2622" s="13"/>
    </row>
    <row r="2623" spans="1:18" ht="15.75" customHeight="1" x14ac:dyDescent="0.35">
      <c r="A2623" s="1"/>
      <c r="B2623" s="6" t="s">
        <v>23</v>
      </c>
      <c r="C2623" s="6">
        <v>1197831</v>
      </c>
      <c r="D2623" s="7">
        <v>44335</v>
      </c>
      <c r="E2623" s="6" t="s">
        <v>24</v>
      </c>
      <c r="F2623" s="6" t="s">
        <v>96</v>
      </c>
      <c r="G2623" s="6" t="s">
        <v>97</v>
      </c>
      <c r="H2623" s="6" t="s">
        <v>18</v>
      </c>
      <c r="I2623" s="8">
        <v>0.4</v>
      </c>
      <c r="J2623" s="9">
        <v>3750</v>
      </c>
      <c r="K2623" s="10">
        <f t="shared" si="20"/>
        <v>1500</v>
      </c>
      <c r="L2623" s="10">
        <f t="shared" si="21"/>
        <v>525</v>
      </c>
      <c r="M2623" s="11">
        <v>0.35</v>
      </c>
      <c r="O2623" s="16"/>
      <c r="P2623" s="14"/>
      <c r="Q2623" s="12"/>
      <c r="R2623" s="13"/>
    </row>
    <row r="2624" spans="1:18" ht="15.75" customHeight="1" x14ac:dyDescent="0.35">
      <c r="A2624" s="1"/>
      <c r="B2624" s="6" t="s">
        <v>23</v>
      </c>
      <c r="C2624" s="6">
        <v>1197831</v>
      </c>
      <c r="D2624" s="7">
        <v>44335</v>
      </c>
      <c r="E2624" s="6" t="s">
        <v>24</v>
      </c>
      <c r="F2624" s="6" t="s">
        <v>96</v>
      </c>
      <c r="G2624" s="6" t="s">
        <v>97</v>
      </c>
      <c r="H2624" s="6" t="s">
        <v>19</v>
      </c>
      <c r="I2624" s="8">
        <v>0.35000000000000003</v>
      </c>
      <c r="J2624" s="9">
        <v>3500</v>
      </c>
      <c r="K2624" s="10">
        <f t="shared" si="20"/>
        <v>1225.0000000000002</v>
      </c>
      <c r="L2624" s="10">
        <f t="shared" si="21"/>
        <v>490.00000000000011</v>
      </c>
      <c r="M2624" s="11">
        <v>0.4</v>
      </c>
      <c r="O2624" s="16"/>
      <c r="P2624" s="14"/>
      <c r="Q2624" s="12"/>
      <c r="R2624" s="13"/>
    </row>
    <row r="2625" spans="1:18" ht="15.75" customHeight="1" x14ac:dyDescent="0.35">
      <c r="A2625" s="1"/>
      <c r="B2625" s="6" t="s">
        <v>23</v>
      </c>
      <c r="C2625" s="6">
        <v>1197831</v>
      </c>
      <c r="D2625" s="7">
        <v>44335</v>
      </c>
      <c r="E2625" s="6" t="s">
        <v>24</v>
      </c>
      <c r="F2625" s="6" t="s">
        <v>96</v>
      </c>
      <c r="G2625" s="6" t="s">
        <v>97</v>
      </c>
      <c r="H2625" s="6" t="s">
        <v>20</v>
      </c>
      <c r="I2625" s="8">
        <v>0.35000000000000003</v>
      </c>
      <c r="J2625" s="9">
        <v>3000</v>
      </c>
      <c r="K2625" s="10">
        <f t="shared" si="20"/>
        <v>1050</v>
      </c>
      <c r="L2625" s="10">
        <f t="shared" si="21"/>
        <v>420</v>
      </c>
      <c r="M2625" s="11">
        <v>0.4</v>
      </c>
      <c r="O2625" s="16"/>
      <c r="P2625" s="14"/>
      <c r="Q2625" s="12"/>
      <c r="R2625" s="13"/>
    </row>
    <row r="2626" spans="1:18" ht="15.75" customHeight="1" x14ac:dyDescent="0.35">
      <c r="A2626" s="1"/>
      <c r="B2626" s="6" t="s">
        <v>23</v>
      </c>
      <c r="C2626" s="6">
        <v>1197831</v>
      </c>
      <c r="D2626" s="7">
        <v>44335</v>
      </c>
      <c r="E2626" s="6" t="s">
        <v>24</v>
      </c>
      <c r="F2626" s="6" t="s">
        <v>96</v>
      </c>
      <c r="G2626" s="6" t="s">
        <v>97</v>
      </c>
      <c r="H2626" s="6" t="s">
        <v>21</v>
      </c>
      <c r="I2626" s="8">
        <v>0.44999999999999996</v>
      </c>
      <c r="J2626" s="9">
        <v>3250</v>
      </c>
      <c r="K2626" s="10">
        <f t="shared" si="20"/>
        <v>1462.4999999999998</v>
      </c>
      <c r="L2626" s="10">
        <f t="shared" si="21"/>
        <v>511.87499999999989</v>
      </c>
      <c r="M2626" s="11">
        <v>0.35</v>
      </c>
      <c r="O2626" s="16"/>
      <c r="P2626" s="14"/>
      <c r="Q2626" s="12"/>
      <c r="R2626" s="13"/>
    </row>
    <row r="2627" spans="1:18" ht="15.75" customHeight="1" x14ac:dyDescent="0.35">
      <c r="A2627" s="1"/>
      <c r="B2627" s="6" t="s">
        <v>23</v>
      </c>
      <c r="C2627" s="6">
        <v>1197831</v>
      </c>
      <c r="D2627" s="7">
        <v>44335</v>
      </c>
      <c r="E2627" s="6" t="s">
        <v>24</v>
      </c>
      <c r="F2627" s="6" t="s">
        <v>96</v>
      </c>
      <c r="G2627" s="6" t="s">
        <v>97</v>
      </c>
      <c r="H2627" s="6" t="s">
        <v>22</v>
      </c>
      <c r="I2627" s="8">
        <v>0.44999999999999996</v>
      </c>
      <c r="J2627" s="9">
        <v>4250</v>
      </c>
      <c r="K2627" s="10">
        <f t="shared" si="20"/>
        <v>1912.4999999999998</v>
      </c>
      <c r="L2627" s="10">
        <f t="shared" si="21"/>
        <v>765</v>
      </c>
      <c r="M2627" s="11">
        <v>0.4</v>
      </c>
      <c r="O2627" s="16"/>
      <c r="P2627" s="14"/>
      <c r="Q2627" s="12"/>
      <c r="R2627" s="13"/>
    </row>
    <row r="2628" spans="1:18" ht="15.75" customHeight="1" x14ac:dyDescent="0.35">
      <c r="A2628" s="1"/>
      <c r="B2628" s="6" t="s">
        <v>23</v>
      </c>
      <c r="C2628" s="6">
        <v>1197831</v>
      </c>
      <c r="D2628" s="7">
        <v>44368</v>
      </c>
      <c r="E2628" s="6" t="s">
        <v>24</v>
      </c>
      <c r="F2628" s="6" t="s">
        <v>96</v>
      </c>
      <c r="G2628" s="6" t="s">
        <v>97</v>
      </c>
      <c r="H2628" s="6" t="s">
        <v>17</v>
      </c>
      <c r="I2628" s="8">
        <v>0.39999999999999997</v>
      </c>
      <c r="J2628" s="9">
        <v>6750</v>
      </c>
      <c r="K2628" s="10">
        <f t="shared" si="20"/>
        <v>2700</v>
      </c>
      <c r="L2628" s="10">
        <f t="shared" si="21"/>
        <v>1080</v>
      </c>
      <c r="M2628" s="11">
        <v>0.4</v>
      </c>
      <c r="O2628" s="16"/>
      <c r="P2628" s="14"/>
      <c r="Q2628" s="12"/>
      <c r="R2628" s="13"/>
    </row>
    <row r="2629" spans="1:18" ht="15.75" customHeight="1" x14ac:dyDescent="0.35">
      <c r="A2629" s="1"/>
      <c r="B2629" s="6" t="s">
        <v>23</v>
      </c>
      <c r="C2629" s="6">
        <v>1197831</v>
      </c>
      <c r="D2629" s="7">
        <v>44368</v>
      </c>
      <c r="E2629" s="6" t="s">
        <v>24</v>
      </c>
      <c r="F2629" s="6" t="s">
        <v>96</v>
      </c>
      <c r="G2629" s="6" t="s">
        <v>97</v>
      </c>
      <c r="H2629" s="6" t="s">
        <v>18</v>
      </c>
      <c r="I2629" s="8">
        <v>0.35000000000000003</v>
      </c>
      <c r="J2629" s="9">
        <v>4250</v>
      </c>
      <c r="K2629" s="10">
        <f t="shared" si="20"/>
        <v>1487.5000000000002</v>
      </c>
      <c r="L2629" s="10">
        <f t="shared" si="21"/>
        <v>520.625</v>
      </c>
      <c r="M2629" s="11">
        <v>0.35</v>
      </c>
      <c r="O2629" s="16"/>
      <c r="P2629" s="14"/>
      <c r="Q2629" s="12"/>
      <c r="R2629" s="13"/>
    </row>
    <row r="2630" spans="1:18" ht="15.75" customHeight="1" x14ac:dyDescent="0.35">
      <c r="A2630" s="1"/>
      <c r="B2630" s="6" t="s">
        <v>23</v>
      </c>
      <c r="C2630" s="6">
        <v>1197831</v>
      </c>
      <c r="D2630" s="7">
        <v>44368</v>
      </c>
      <c r="E2630" s="6" t="s">
        <v>24</v>
      </c>
      <c r="F2630" s="6" t="s">
        <v>96</v>
      </c>
      <c r="G2630" s="6" t="s">
        <v>97</v>
      </c>
      <c r="H2630" s="6" t="s">
        <v>19</v>
      </c>
      <c r="I2630" s="8">
        <v>0.4</v>
      </c>
      <c r="J2630" s="9">
        <v>4000</v>
      </c>
      <c r="K2630" s="10">
        <f t="shared" si="20"/>
        <v>1600</v>
      </c>
      <c r="L2630" s="10">
        <f t="shared" si="21"/>
        <v>640</v>
      </c>
      <c r="M2630" s="11">
        <v>0.4</v>
      </c>
      <c r="O2630" s="16"/>
      <c r="P2630" s="14"/>
      <c r="Q2630" s="12"/>
      <c r="R2630" s="13"/>
    </row>
    <row r="2631" spans="1:18" ht="15.75" customHeight="1" x14ac:dyDescent="0.35">
      <c r="A2631" s="1"/>
      <c r="B2631" s="6" t="s">
        <v>23</v>
      </c>
      <c r="C2631" s="6">
        <v>1197831</v>
      </c>
      <c r="D2631" s="7">
        <v>44368</v>
      </c>
      <c r="E2631" s="6" t="s">
        <v>24</v>
      </c>
      <c r="F2631" s="6" t="s">
        <v>96</v>
      </c>
      <c r="G2631" s="6" t="s">
        <v>97</v>
      </c>
      <c r="H2631" s="6" t="s">
        <v>20</v>
      </c>
      <c r="I2631" s="8">
        <v>0.4</v>
      </c>
      <c r="J2631" s="9">
        <v>3750</v>
      </c>
      <c r="K2631" s="10">
        <f t="shared" si="20"/>
        <v>1500</v>
      </c>
      <c r="L2631" s="10">
        <f t="shared" si="21"/>
        <v>600</v>
      </c>
      <c r="M2631" s="11">
        <v>0.4</v>
      </c>
      <c r="O2631" s="16"/>
      <c r="P2631" s="14"/>
      <c r="Q2631" s="12"/>
      <c r="R2631" s="13"/>
    </row>
    <row r="2632" spans="1:18" ht="15.75" customHeight="1" x14ac:dyDescent="0.35">
      <c r="A2632" s="1"/>
      <c r="B2632" s="6" t="s">
        <v>23</v>
      </c>
      <c r="C2632" s="6">
        <v>1197831</v>
      </c>
      <c r="D2632" s="7">
        <v>44368</v>
      </c>
      <c r="E2632" s="6" t="s">
        <v>24</v>
      </c>
      <c r="F2632" s="6" t="s">
        <v>96</v>
      </c>
      <c r="G2632" s="6" t="s">
        <v>97</v>
      </c>
      <c r="H2632" s="6" t="s">
        <v>21</v>
      </c>
      <c r="I2632" s="8">
        <v>0.54999999999999993</v>
      </c>
      <c r="J2632" s="9">
        <v>3750</v>
      </c>
      <c r="K2632" s="10">
        <f t="shared" si="20"/>
        <v>2062.4999999999995</v>
      </c>
      <c r="L2632" s="10">
        <f t="shared" si="21"/>
        <v>721.87499999999977</v>
      </c>
      <c r="M2632" s="11">
        <v>0.35</v>
      </c>
      <c r="O2632" s="16"/>
      <c r="P2632" s="14"/>
      <c r="Q2632" s="12"/>
      <c r="R2632" s="13"/>
    </row>
    <row r="2633" spans="1:18" ht="15.75" customHeight="1" x14ac:dyDescent="0.35">
      <c r="A2633" s="1"/>
      <c r="B2633" s="6" t="s">
        <v>23</v>
      </c>
      <c r="C2633" s="6">
        <v>1197831</v>
      </c>
      <c r="D2633" s="7">
        <v>44368</v>
      </c>
      <c r="E2633" s="6" t="s">
        <v>24</v>
      </c>
      <c r="F2633" s="6" t="s">
        <v>96</v>
      </c>
      <c r="G2633" s="6" t="s">
        <v>97</v>
      </c>
      <c r="H2633" s="6" t="s">
        <v>22</v>
      </c>
      <c r="I2633" s="8">
        <v>0.6</v>
      </c>
      <c r="J2633" s="9">
        <v>5500</v>
      </c>
      <c r="K2633" s="10">
        <f t="shared" si="20"/>
        <v>3300</v>
      </c>
      <c r="L2633" s="10">
        <f t="shared" si="21"/>
        <v>1320</v>
      </c>
      <c r="M2633" s="11">
        <v>0.4</v>
      </c>
      <c r="O2633" s="16"/>
      <c r="P2633" s="14"/>
      <c r="Q2633" s="12"/>
      <c r="R2633" s="13"/>
    </row>
    <row r="2634" spans="1:18" ht="15.75" customHeight="1" x14ac:dyDescent="0.35">
      <c r="A2634" s="1"/>
      <c r="B2634" s="6" t="s">
        <v>23</v>
      </c>
      <c r="C2634" s="6">
        <v>1197831</v>
      </c>
      <c r="D2634" s="7">
        <v>44396</v>
      </c>
      <c r="E2634" s="6" t="s">
        <v>24</v>
      </c>
      <c r="F2634" s="6" t="s">
        <v>96</v>
      </c>
      <c r="G2634" s="6" t="s">
        <v>97</v>
      </c>
      <c r="H2634" s="6" t="s">
        <v>17</v>
      </c>
      <c r="I2634" s="8">
        <v>0.54999999999999993</v>
      </c>
      <c r="J2634" s="9">
        <v>7750</v>
      </c>
      <c r="K2634" s="10">
        <f t="shared" si="20"/>
        <v>4262.4999999999991</v>
      </c>
      <c r="L2634" s="10">
        <f t="shared" si="21"/>
        <v>1704.9999999999998</v>
      </c>
      <c r="M2634" s="11">
        <v>0.4</v>
      </c>
      <c r="O2634" s="16"/>
      <c r="P2634" s="14"/>
      <c r="Q2634" s="12"/>
      <c r="R2634" s="13"/>
    </row>
    <row r="2635" spans="1:18" ht="15.75" customHeight="1" x14ac:dyDescent="0.35">
      <c r="A2635" s="1"/>
      <c r="B2635" s="6" t="s">
        <v>23</v>
      </c>
      <c r="C2635" s="6">
        <v>1197831</v>
      </c>
      <c r="D2635" s="7">
        <v>44396</v>
      </c>
      <c r="E2635" s="6" t="s">
        <v>24</v>
      </c>
      <c r="F2635" s="6" t="s">
        <v>96</v>
      </c>
      <c r="G2635" s="6" t="s">
        <v>97</v>
      </c>
      <c r="H2635" s="6" t="s">
        <v>18</v>
      </c>
      <c r="I2635" s="8">
        <v>0.5</v>
      </c>
      <c r="J2635" s="9">
        <v>5250</v>
      </c>
      <c r="K2635" s="10">
        <f t="shared" si="20"/>
        <v>2625</v>
      </c>
      <c r="L2635" s="10">
        <f t="shared" si="21"/>
        <v>918.74999999999989</v>
      </c>
      <c r="M2635" s="11">
        <v>0.35</v>
      </c>
      <c r="O2635" s="16"/>
      <c r="P2635" s="14"/>
      <c r="Q2635" s="12"/>
      <c r="R2635" s="13"/>
    </row>
    <row r="2636" spans="1:18" ht="15.75" customHeight="1" x14ac:dyDescent="0.35">
      <c r="A2636" s="1"/>
      <c r="B2636" s="6" t="s">
        <v>23</v>
      </c>
      <c r="C2636" s="6">
        <v>1197831</v>
      </c>
      <c r="D2636" s="7">
        <v>44396</v>
      </c>
      <c r="E2636" s="6" t="s">
        <v>24</v>
      </c>
      <c r="F2636" s="6" t="s">
        <v>96</v>
      </c>
      <c r="G2636" s="6" t="s">
        <v>97</v>
      </c>
      <c r="H2636" s="6" t="s">
        <v>19</v>
      </c>
      <c r="I2636" s="8">
        <v>0.45</v>
      </c>
      <c r="J2636" s="9">
        <v>4500</v>
      </c>
      <c r="K2636" s="10">
        <f t="shared" si="20"/>
        <v>2025</v>
      </c>
      <c r="L2636" s="10">
        <f t="shared" si="21"/>
        <v>810</v>
      </c>
      <c r="M2636" s="11">
        <v>0.4</v>
      </c>
      <c r="O2636" s="16"/>
      <c r="P2636" s="14"/>
      <c r="Q2636" s="12"/>
      <c r="R2636" s="13"/>
    </row>
    <row r="2637" spans="1:18" ht="15.75" customHeight="1" x14ac:dyDescent="0.35">
      <c r="A2637" s="1"/>
      <c r="B2637" s="6" t="s">
        <v>23</v>
      </c>
      <c r="C2637" s="6">
        <v>1197831</v>
      </c>
      <c r="D2637" s="7">
        <v>44396</v>
      </c>
      <c r="E2637" s="6" t="s">
        <v>24</v>
      </c>
      <c r="F2637" s="6" t="s">
        <v>96</v>
      </c>
      <c r="G2637" s="6" t="s">
        <v>97</v>
      </c>
      <c r="H2637" s="6" t="s">
        <v>20</v>
      </c>
      <c r="I2637" s="8">
        <v>0.45</v>
      </c>
      <c r="J2637" s="9">
        <v>4000</v>
      </c>
      <c r="K2637" s="10">
        <f t="shared" si="20"/>
        <v>1800</v>
      </c>
      <c r="L2637" s="10">
        <f t="shared" si="21"/>
        <v>720</v>
      </c>
      <c r="M2637" s="11">
        <v>0.4</v>
      </c>
      <c r="O2637" s="16"/>
      <c r="P2637" s="14"/>
      <c r="Q2637" s="12"/>
      <c r="R2637" s="13"/>
    </row>
    <row r="2638" spans="1:18" ht="15.75" customHeight="1" x14ac:dyDescent="0.35">
      <c r="A2638" s="1"/>
      <c r="B2638" s="6" t="s">
        <v>23</v>
      </c>
      <c r="C2638" s="6">
        <v>1197831</v>
      </c>
      <c r="D2638" s="7">
        <v>44396</v>
      </c>
      <c r="E2638" s="6" t="s">
        <v>24</v>
      </c>
      <c r="F2638" s="6" t="s">
        <v>96</v>
      </c>
      <c r="G2638" s="6" t="s">
        <v>97</v>
      </c>
      <c r="H2638" s="6" t="s">
        <v>21</v>
      </c>
      <c r="I2638" s="8">
        <v>0.6</v>
      </c>
      <c r="J2638" s="9">
        <v>4250</v>
      </c>
      <c r="K2638" s="10">
        <f t="shared" si="20"/>
        <v>2550</v>
      </c>
      <c r="L2638" s="10">
        <f t="shared" si="21"/>
        <v>892.5</v>
      </c>
      <c r="M2638" s="11">
        <v>0.35</v>
      </c>
      <c r="O2638" s="16"/>
      <c r="P2638" s="14"/>
      <c r="Q2638" s="12"/>
      <c r="R2638" s="13"/>
    </row>
    <row r="2639" spans="1:18" ht="15.75" customHeight="1" x14ac:dyDescent="0.35">
      <c r="A2639" s="1"/>
      <c r="B2639" s="6" t="s">
        <v>23</v>
      </c>
      <c r="C2639" s="6">
        <v>1197831</v>
      </c>
      <c r="D2639" s="7">
        <v>44396</v>
      </c>
      <c r="E2639" s="6" t="s">
        <v>24</v>
      </c>
      <c r="F2639" s="6" t="s">
        <v>96</v>
      </c>
      <c r="G2639" s="6" t="s">
        <v>97</v>
      </c>
      <c r="H2639" s="6" t="s">
        <v>22</v>
      </c>
      <c r="I2639" s="8">
        <v>0.65</v>
      </c>
      <c r="J2639" s="9">
        <v>6000</v>
      </c>
      <c r="K2639" s="10">
        <f t="shared" si="20"/>
        <v>3900</v>
      </c>
      <c r="L2639" s="10">
        <f t="shared" si="21"/>
        <v>1560</v>
      </c>
      <c r="M2639" s="11">
        <v>0.4</v>
      </c>
      <c r="O2639" s="16"/>
      <c r="P2639" s="14"/>
      <c r="Q2639" s="12"/>
      <c r="R2639" s="13"/>
    </row>
    <row r="2640" spans="1:18" ht="15.75" customHeight="1" x14ac:dyDescent="0.35">
      <c r="A2640" s="1"/>
      <c r="B2640" s="6" t="s">
        <v>23</v>
      </c>
      <c r="C2640" s="6">
        <v>1197831</v>
      </c>
      <c r="D2640" s="7">
        <v>44428</v>
      </c>
      <c r="E2640" s="6" t="s">
        <v>24</v>
      </c>
      <c r="F2640" s="6" t="s">
        <v>96</v>
      </c>
      <c r="G2640" s="6" t="s">
        <v>97</v>
      </c>
      <c r="H2640" s="6" t="s">
        <v>17</v>
      </c>
      <c r="I2640" s="8">
        <v>0.6</v>
      </c>
      <c r="J2640" s="9">
        <v>7500</v>
      </c>
      <c r="K2640" s="10">
        <f t="shared" si="20"/>
        <v>4500</v>
      </c>
      <c r="L2640" s="10">
        <f t="shared" si="21"/>
        <v>1800</v>
      </c>
      <c r="M2640" s="11">
        <v>0.4</v>
      </c>
      <c r="O2640" s="16"/>
      <c r="P2640" s="14"/>
      <c r="Q2640" s="12"/>
      <c r="R2640" s="13"/>
    </row>
    <row r="2641" spans="1:18" ht="15.75" customHeight="1" x14ac:dyDescent="0.35">
      <c r="A2641" s="1"/>
      <c r="B2641" s="6" t="s">
        <v>23</v>
      </c>
      <c r="C2641" s="6">
        <v>1197831</v>
      </c>
      <c r="D2641" s="7">
        <v>44428</v>
      </c>
      <c r="E2641" s="6" t="s">
        <v>24</v>
      </c>
      <c r="F2641" s="6" t="s">
        <v>96</v>
      </c>
      <c r="G2641" s="6" t="s">
        <v>97</v>
      </c>
      <c r="H2641" s="6" t="s">
        <v>18</v>
      </c>
      <c r="I2641" s="8">
        <v>0.55000000000000004</v>
      </c>
      <c r="J2641" s="9">
        <v>5250</v>
      </c>
      <c r="K2641" s="10">
        <f t="shared" si="20"/>
        <v>2887.5000000000005</v>
      </c>
      <c r="L2641" s="10">
        <f t="shared" si="21"/>
        <v>1010.6250000000001</v>
      </c>
      <c r="M2641" s="11">
        <v>0.35</v>
      </c>
      <c r="O2641" s="16"/>
      <c r="P2641" s="14"/>
      <c r="Q2641" s="12"/>
      <c r="R2641" s="13"/>
    </row>
    <row r="2642" spans="1:18" ht="15.75" customHeight="1" x14ac:dyDescent="0.35">
      <c r="A2642" s="1"/>
      <c r="B2642" s="6" t="s">
        <v>23</v>
      </c>
      <c r="C2642" s="6">
        <v>1197831</v>
      </c>
      <c r="D2642" s="7">
        <v>44428</v>
      </c>
      <c r="E2642" s="6" t="s">
        <v>24</v>
      </c>
      <c r="F2642" s="6" t="s">
        <v>96</v>
      </c>
      <c r="G2642" s="6" t="s">
        <v>97</v>
      </c>
      <c r="H2642" s="6" t="s">
        <v>19</v>
      </c>
      <c r="I2642" s="8">
        <v>0.5</v>
      </c>
      <c r="J2642" s="9">
        <v>4500</v>
      </c>
      <c r="K2642" s="10">
        <f t="shared" si="20"/>
        <v>2250</v>
      </c>
      <c r="L2642" s="10">
        <f t="shared" si="21"/>
        <v>900</v>
      </c>
      <c r="M2642" s="11">
        <v>0.4</v>
      </c>
      <c r="O2642" s="16"/>
      <c r="P2642" s="14"/>
      <c r="Q2642" s="12"/>
      <c r="R2642" s="13"/>
    </row>
    <row r="2643" spans="1:18" ht="15.75" customHeight="1" x14ac:dyDescent="0.35">
      <c r="A2643" s="1"/>
      <c r="B2643" s="6" t="s">
        <v>23</v>
      </c>
      <c r="C2643" s="6">
        <v>1197831</v>
      </c>
      <c r="D2643" s="7">
        <v>44428</v>
      </c>
      <c r="E2643" s="6" t="s">
        <v>24</v>
      </c>
      <c r="F2643" s="6" t="s">
        <v>96</v>
      </c>
      <c r="G2643" s="6" t="s">
        <v>97</v>
      </c>
      <c r="H2643" s="6" t="s">
        <v>20</v>
      </c>
      <c r="I2643" s="8">
        <v>0.4</v>
      </c>
      <c r="J2643" s="9">
        <v>4000</v>
      </c>
      <c r="K2643" s="10">
        <f t="shared" si="20"/>
        <v>1600</v>
      </c>
      <c r="L2643" s="10">
        <f t="shared" si="21"/>
        <v>640</v>
      </c>
      <c r="M2643" s="11">
        <v>0.4</v>
      </c>
      <c r="O2643" s="16"/>
      <c r="P2643" s="14"/>
      <c r="Q2643" s="12"/>
      <c r="R2643" s="13"/>
    </row>
    <row r="2644" spans="1:18" ht="15.75" customHeight="1" x14ac:dyDescent="0.35">
      <c r="A2644" s="1"/>
      <c r="B2644" s="6" t="s">
        <v>23</v>
      </c>
      <c r="C2644" s="6">
        <v>1197831</v>
      </c>
      <c r="D2644" s="7">
        <v>44428</v>
      </c>
      <c r="E2644" s="6" t="s">
        <v>24</v>
      </c>
      <c r="F2644" s="6" t="s">
        <v>96</v>
      </c>
      <c r="G2644" s="6" t="s">
        <v>97</v>
      </c>
      <c r="H2644" s="6" t="s">
        <v>21</v>
      </c>
      <c r="I2644" s="8">
        <v>0.5</v>
      </c>
      <c r="J2644" s="9">
        <v>3750</v>
      </c>
      <c r="K2644" s="10">
        <f t="shared" si="20"/>
        <v>1875</v>
      </c>
      <c r="L2644" s="10">
        <f t="shared" si="21"/>
        <v>656.25</v>
      </c>
      <c r="M2644" s="11">
        <v>0.35</v>
      </c>
      <c r="O2644" s="16"/>
      <c r="P2644" s="14"/>
      <c r="Q2644" s="12"/>
      <c r="R2644" s="13"/>
    </row>
    <row r="2645" spans="1:18" ht="15.75" customHeight="1" x14ac:dyDescent="0.35">
      <c r="A2645" s="1"/>
      <c r="B2645" s="6" t="s">
        <v>23</v>
      </c>
      <c r="C2645" s="6">
        <v>1197831</v>
      </c>
      <c r="D2645" s="7">
        <v>44428</v>
      </c>
      <c r="E2645" s="6" t="s">
        <v>24</v>
      </c>
      <c r="F2645" s="6" t="s">
        <v>96</v>
      </c>
      <c r="G2645" s="6" t="s">
        <v>97</v>
      </c>
      <c r="H2645" s="6" t="s">
        <v>22</v>
      </c>
      <c r="I2645" s="8">
        <v>0.55000000000000004</v>
      </c>
      <c r="J2645" s="9">
        <v>5500</v>
      </c>
      <c r="K2645" s="10">
        <f t="shared" si="20"/>
        <v>3025.0000000000005</v>
      </c>
      <c r="L2645" s="10">
        <f t="shared" si="21"/>
        <v>1210.0000000000002</v>
      </c>
      <c r="M2645" s="11">
        <v>0.4</v>
      </c>
      <c r="O2645" s="16"/>
      <c r="P2645" s="14"/>
      <c r="Q2645" s="12"/>
      <c r="R2645" s="13"/>
    </row>
    <row r="2646" spans="1:18" ht="15.75" customHeight="1" x14ac:dyDescent="0.35">
      <c r="A2646" s="1"/>
      <c r="B2646" s="6" t="s">
        <v>23</v>
      </c>
      <c r="C2646" s="6">
        <v>1197831</v>
      </c>
      <c r="D2646" s="7">
        <v>44458</v>
      </c>
      <c r="E2646" s="6" t="s">
        <v>24</v>
      </c>
      <c r="F2646" s="6" t="s">
        <v>96</v>
      </c>
      <c r="G2646" s="6" t="s">
        <v>97</v>
      </c>
      <c r="H2646" s="6" t="s">
        <v>17</v>
      </c>
      <c r="I2646" s="8">
        <v>0.5</v>
      </c>
      <c r="J2646" s="9">
        <v>6500</v>
      </c>
      <c r="K2646" s="10">
        <f t="shared" si="20"/>
        <v>3250</v>
      </c>
      <c r="L2646" s="10">
        <f t="shared" si="21"/>
        <v>1300</v>
      </c>
      <c r="M2646" s="11">
        <v>0.4</v>
      </c>
      <c r="O2646" s="16"/>
      <c r="P2646" s="14"/>
      <c r="Q2646" s="12"/>
      <c r="R2646" s="13"/>
    </row>
    <row r="2647" spans="1:18" ht="15.75" customHeight="1" x14ac:dyDescent="0.35">
      <c r="A2647" s="1"/>
      <c r="B2647" s="6" t="s">
        <v>23</v>
      </c>
      <c r="C2647" s="6">
        <v>1197831</v>
      </c>
      <c r="D2647" s="7">
        <v>44458</v>
      </c>
      <c r="E2647" s="6" t="s">
        <v>24</v>
      </c>
      <c r="F2647" s="6" t="s">
        <v>96</v>
      </c>
      <c r="G2647" s="6" t="s">
        <v>97</v>
      </c>
      <c r="H2647" s="6" t="s">
        <v>18</v>
      </c>
      <c r="I2647" s="8">
        <v>0.40000000000000013</v>
      </c>
      <c r="J2647" s="9">
        <v>4500</v>
      </c>
      <c r="K2647" s="10">
        <f t="shared" si="20"/>
        <v>1800.0000000000007</v>
      </c>
      <c r="L2647" s="10">
        <f t="shared" si="21"/>
        <v>630.00000000000023</v>
      </c>
      <c r="M2647" s="11">
        <v>0.35</v>
      </c>
      <c r="O2647" s="16"/>
      <c r="P2647" s="14"/>
      <c r="Q2647" s="12"/>
      <c r="R2647" s="13"/>
    </row>
    <row r="2648" spans="1:18" ht="15.75" customHeight="1" x14ac:dyDescent="0.35">
      <c r="A2648" s="1"/>
      <c r="B2648" s="6" t="s">
        <v>23</v>
      </c>
      <c r="C2648" s="6">
        <v>1197831</v>
      </c>
      <c r="D2648" s="7">
        <v>44458</v>
      </c>
      <c r="E2648" s="6" t="s">
        <v>24</v>
      </c>
      <c r="F2648" s="6" t="s">
        <v>96</v>
      </c>
      <c r="G2648" s="6" t="s">
        <v>97</v>
      </c>
      <c r="H2648" s="6" t="s">
        <v>19</v>
      </c>
      <c r="I2648" s="8">
        <v>0.15000000000000008</v>
      </c>
      <c r="J2648" s="9">
        <v>3500</v>
      </c>
      <c r="K2648" s="10">
        <f t="shared" si="20"/>
        <v>525.00000000000023</v>
      </c>
      <c r="L2648" s="10">
        <f t="shared" si="21"/>
        <v>210.00000000000011</v>
      </c>
      <c r="M2648" s="11">
        <v>0.4</v>
      </c>
      <c r="O2648" s="16"/>
      <c r="P2648" s="14"/>
      <c r="Q2648" s="12"/>
      <c r="R2648" s="13"/>
    </row>
    <row r="2649" spans="1:18" ht="15.75" customHeight="1" x14ac:dyDescent="0.35">
      <c r="A2649" s="1"/>
      <c r="B2649" s="6" t="s">
        <v>23</v>
      </c>
      <c r="C2649" s="6">
        <v>1197831</v>
      </c>
      <c r="D2649" s="7">
        <v>44458</v>
      </c>
      <c r="E2649" s="6" t="s">
        <v>24</v>
      </c>
      <c r="F2649" s="6" t="s">
        <v>96</v>
      </c>
      <c r="G2649" s="6" t="s">
        <v>97</v>
      </c>
      <c r="H2649" s="6" t="s">
        <v>20</v>
      </c>
      <c r="I2649" s="8">
        <v>0.15000000000000008</v>
      </c>
      <c r="J2649" s="9">
        <v>3250</v>
      </c>
      <c r="K2649" s="10">
        <f t="shared" si="20"/>
        <v>487.50000000000023</v>
      </c>
      <c r="L2649" s="10">
        <f t="shared" si="21"/>
        <v>195.00000000000011</v>
      </c>
      <c r="M2649" s="11">
        <v>0.4</v>
      </c>
      <c r="O2649" s="16"/>
      <c r="P2649" s="14"/>
      <c r="Q2649" s="12"/>
      <c r="R2649" s="13"/>
    </row>
    <row r="2650" spans="1:18" ht="15.75" customHeight="1" x14ac:dyDescent="0.35">
      <c r="A2650" s="1"/>
      <c r="B2650" s="6" t="s">
        <v>23</v>
      </c>
      <c r="C2650" s="6">
        <v>1197831</v>
      </c>
      <c r="D2650" s="7">
        <v>44458</v>
      </c>
      <c r="E2650" s="6" t="s">
        <v>24</v>
      </c>
      <c r="F2650" s="6" t="s">
        <v>96</v>
      </c>
      <c r="G2650" s="6" t="s">
        <v>97</v>
      </c>
      <c r="H2650" s="6" t="s">
        <v>21</v>
      </c>
      <c r="I2650" s="8">
        <v>0.25000000000000006</v>
      </c>
      <c r="J2650" s="9">
        <v>3250</v>
      </c>
      <c r="K2650" s="10">
        <f t="shared" si="20"/>
        <v>812.50000000000023</v>
      </c>
      <c r="L2650" s="10">
        <f t="shared" si="21"/>
        <v>284.37500000000006</v>
      </c>
      <c r="M2650" s="11">
        <v>0.35</v>
      </c>
      <c r="O2650" s="16"/>
      <c r="P2650" s="14"/>
      <c r="Q2650" s="12"/>
      <c r="R2650" s="13"/>
    </row>
    <row r="2651" spans="1:18" ht="15.75" customHeight="1" x14ac:dyDescent="0.35">
      <c r="A2651" s="1"/>
      <c r="B2651" s="6" t="s">
        <v>23</v>
      </c>
      <c r="C2651" s="6">
        <v>1197831</v>
      </c>
      <c r="D2651" s="7">
        <v>44458</v>
      </c>
      <c r="E2651" s="6" t="s">
        <v>24</v>
      </c>
      <c r="F2651" s="6" t="s">
        <v>96</v>
      </c>
      <c r="G2651" s="6" t="s">
        <v>97</v>
      </c>
      <c r="H2651" s="6" t="s">
        <v>22</v>
      </c>
      <c r="I2651" s="8">
        <v>0.3000000000000001</v>
      </c>
      <c r="J2651" s="9">
        <v>4250</v>
      </c>
      <c r="K2651" s="10">
        <f t="shared" si="20"/>
        <v>1275.0000000000005</v>
      </c>
      <c r="L2651" s="10">
        <f t="shared" si="21"/>
        <v>510.00000000000023</v>
      </c>
      <c r="M2651" s="11">
        <v>0.4</v>
      </c>
      <c r="O2651" s="16"/>
      <c r="P2651" s="14"/>
      <c r="Q2651" s="12"/>
      <c r="R2651" s="13"/>
    </row>
    <row r="2652" spans="1:18" ht="15.75" customHeight="1" x14ac:dyDescent="0.35">
      <c r="A2652" s="1"/>
      <c r="B2652" s="6" t="s">
        <v>23</v>
      </c>
      <c r="C2652" s="6">
        <v>1197831</v>
      </c>
      <c r="D2652" s="7">
        <v>44490</v>
      </c>
      <c r="E2652" s="6" t="s">
        <v>24</v>
      </c>
      <c r="F2652" s="6" t="s">
        <v>96</v>
      </c>
      <c r="G2652" s="6" t="s">
        <v>97</v>
      </c>
      <c r="H2652" s="6" t="s">
        <v>17</v>
      </c>
      <c r="I2652" s="8">
        <v>0.3000000000000001</v>
      </c>
      <c r="J2652" s="9">
        <v>6000</v>
      </c>
      <c r="K2652" s="10">
        <f t="shared" si="20"/>
        <v>1800.0000000000007</v>
      </c>
      <c r="L2652" s="10">
        <f t="shared" si="21"/>
        <v>720.00000000000034</v>
      </c>
      <c r="M2652" s="11">
        <v>0.4</v>
      </c>
      <c r="O2652" s="16"/>
      <c r="P2652" s="14"/>
      <c r="Q2652" s="12"/>
      <c r="R2652" s="13"/>
    </row>
    <row r="2653" spans="1:18" ht="15.75" customHeight="1" x14ac:dyDescent="0.35">
      <c r="A2653" s="1"/>
      <c r="B2653" s="6" t="s">
        <v>23</v>
      </c>
      <c r="C2653" s="6">
        <v>1197831</v>
      </c>
      <c r="D2653" s="7">
        <v>44490</v>
      </c>
      <c r="E2653" s="6" t="s">
        <v>24</v>
      </c>
      <c r="F2653" s="6" t="s">
        <v>96</v>
      </c>
      <c r="G2653" s="6" t="s">
        <v>97</v>
      </c>
      <c r="H2653" s="6" t="s">
        <v>18</v>
      </c>
      <c r="I2653" s="8">
        <v>0.20000000000000012</v>
      </c>
      <c r="J2653" s="9">
        <v>4250</v>
      </c>
      <c r="K2653" s="10">
        <f t="shared" si="20"/>
        <v>850.00000000000057</v>
      </c>
      <c r="L2653" s="10">
        <f t="shared" si="21"/>
        <v>297.50000000000017</v>
      </c>
      <c r="M2653" s="11">
        <v>0.35</v>
      </c>
      <c r="O2653" s="16"/>
      <c r="P2653" s="14"/>
      <c r="Q2653" s="12"/>
      <c r="R2653" s="13"/>
    </row>
    <row r="2654" spans="1:18" ht="15.75" customHeight="1" x14ac:dyDescent="0.35">
      <c r="A2654" s="1"/>
      <c r="B2654" s="6" t="s">
        <v>23</v>
      </c>
      <c r="C2654" s="6">
        <v>1197831</v>
      </c>
      <c r="D2654" s="7">
        <v>44490</v>
      </c>
      <c r="E2654" s="6" t="s">
        <v>24</v>
      </c>
      <c r="F2654" s="6" t="s">
        <v>96</v>
      </c>
      <c r="G2654" s="6" t="s">
        <v>97</v>
      </c>
      <c r="H2654" s="6" t="s">
        <v>19</v>
      </c>
      <c r="I2654" s="8">
        <v>0.20000000000000012</v>
      </c>
      <c r="J2654" s="9">
        <v>3000</v>
      </c>
      <c r="K2654" s="10">
        <f t="shared" si="20"/>
        <v>600.00000000000034</v>
      </c>
      <c r="L2654" s="10">
        <f t="shared" si="21"/>
        <v>240.00000000000014</v>
      </c>
      <c r="M2654" s="11">
        <v>0.4</v>
      </c>
      <c r="O2654" s="16"/>
      <c r="P2654" s="14"/>
      <c r="Q2654" s="12"/>
      <c r="R2654" s="13"/>
    </row>
    <row r="2655" spans="1:18" ht="15.75" customHeight="1" x14ac:dyDescent="0.35">
      <c r="A2655" s="1"/>
      <c r="B2655" s="6" t="s">
        <v>23</v>
      </c>
      <c r="C2655" s="6">
        <v>1197831</v>
      </c>
      <c r="D2655" s="7">
        <v>44490</v>
      </c>
      <c r="E2655" s="6" t="s">
        <v>24</v>
      </c>
      <c r="F2655" s="6" t="s">
        <v>96</v>
      </c>
      <c r="G2655" s="6" t="s">
        <v>97</v>
      </c>
      <c r="H2655" s="6" t="s">
        <v>20</v>
      </c>
      <c r="I2655" s="8">
        <v>0.20000000000000012</v>
      </c>
      <c r="J2655" s="9">
        <v>2750</v>
      </c>
      <c r="K2655" s="10">
        <f t="shared" si="20"/>
        <v>550.00000000000034</v>
      </c>
      <c r="L2655" s="10">
        <f t="shared" si="21"/>
        <v>220.00000000000014</v>
      </c>
      <c r="M2655" s="11">
        <v>0.4</v>
      </c>
      <c r="O2655" s="16"/>
      <c r="P2655" s="14"/>
      <c r="Q2655" s="12"/>
      <c r="R2655" s="13"/>
    </row>
    <row r="2656" spans="1:18" ht="15.75" customHeight="1" x14ac:dyDescent="0.35">
      <c r="A2656" s="1"/>
      <c r="B2656" s="6" t="s">
        <v>23</v>
      </c>
      <c r="C2656" s="6">
        <v>1197831</v>
      </c>
      <c r="D2656" s="7">
        <v>44490</v>
      </c>
      <c r="E2656" s="6" t="s">
        <v>24</v>
      </c>
      <c r="F2656" s="6" t="s">
        <v>96</v>
      </c>
      <c r="G2656" s="6" t="s">
        <v>97</v>
      </c>
      <c r="H2656" s="6" t="s">
        <v>21</v>
      </c>
      <c r="I2656" s="8">
        <v>0.3000000000000001</v>
      </c>
      <c r="J2656" s="9">
        <v>2750</v>
      </c>
      <c r="K2656" s="10">
        <f t="shared" si="20"/>
        <v>825.00000000000023</v>
      </c>
      <c r="L2656" s="10">
        <f t="shared" si="21"/>
        <v>288.75000000000006</v>
      </c>
      <c r="M2656" s="11">
        <v>0.35</v>
      </c>
      <c r="O2656" s="16"/>
      <c r="P2656" s="14"/>
      <c r="Q2656" s="12"/>
      <c r="R2656" s="13"/>
    </row>
    <row r="2657" spans="1:18" ht="15.75" customHeight="1" x14ac:dyDescent="0.35">
      <c r="A2657" s="1"/>
      <c r="B2657" s="6" t="s">
        <v>23</v>
      </c>
      <c r="C2657" s="6">
        <v>1197831</v>
      </c>
      <c r="D2657" s="7">
        <v>44490</v>
      </c>
      <c r="E2657" s="6" t="s">
        <v>24</v>
      </c>
      <c r="F2657" s="6" t="s">
        <v>96</v>
      </c>
      <c r="G2657" s="6" t="s">
        <v>97</v>
      </c>
      <c r="H2657" s="6" t="s">
        <v>22</v>
      </c>
      <c r="I2657" s="8">
        <v>0.30000000000000004</v>
      </c>
      <c r="J2657" s="9">
        <v>4000</v>
      </c>
      <c r="K2657" s="10">
        <f t="shared" si="20"/>
        <v>1200.0000000000002</v>
      </c>
      <c r="L2657" s="10">
        <f t="shared" si="21"/>
        <v>480.00000000000011</v>
      </c>
      <c r="M2657" s="11">
        <v>0.4</v>
      </c>
      <c r="O2657" s="16"/>
      <c r="P2657" s="14"/>
      <c r="Q2657" s="12"/>
      <c r="R2657" s="13"/>
    </row>
    <row r="2658" spans="1:18" ht="15.75" customHeight="1" x14ac:dyDescent="0.35">
      <c r="A2658" s="1"/>
      <c r="B2658" s="6" t="s">
        <v>23</v>
      </c>
      <c r="C2658" s="6">
        <v>1197831</v>
      </c>
      <c r="D2658" s="7">
        <v>44520</v>
      </c>
      <c r="E2658" s="6" t="s">
        <v>24</v>
      </c>
      <c r="F2658" s="6" t="s">
        <v>96</v>
      </c>
      <c r="G2658" s="6" t="s">
        <v>97</v>
      </c>
      <c r="H2658" s="6" t="s">
        <v>17</v>
      </c>
      <c r="I2658" s="8">
        <v>0.25000000000000011</v>
      </c>
      <c r="J2658" s="9">
        <v>5500</v>
      </c>
      <c r="K2658" s="10">
        <f t="shared" si="20"/>
        <v>1375.0000000000007</v>
      </c>
      <c r="L2658" s="10">
        <f t="shared" si="21"/>
        <v>550.00000000000034</v>
      </c>
      <c r="M2658" s="11">
        <v>0.4</v>
      </c>
      <c r="O2658" s="16"/>
      <c r="P2658" s="14"/>
      <c r="Q2658" s="12"/>
      <c r="R2658" s="13"/>
    </row>
    <row r="2659" spans="1:18" ht="15.75" customHeight="1" x14ac:dyDescent="0.35">
      <c r="A2659" s="1"/>
      <c r="B2659" s="6" t="s">
        <v>23</v>
      </c>
      <c r="C2659" s="6">
        <v>1197831</v>
      </c>
      <c r="D2659" s="7">
        <v>44520</v>
      </c>
      <c r="E2659" s="6" t="s">
        <v>24</v>
      </c>
      <c r="F2659" s="6" t="s">
        <v>96</v>
      </c>
      <c r="G2659" s="6" t="s">
        <v>97</v>
      </c>
      <c r="H2659" s="6" t="s">
        <v>18</v>
      </c>
      <c r="I2659" s="8">
        <v>0.15000000000000013</v>
      </c>
      <c r="J2659" s="9">
        <v>3750</v>
      </c>
      <c r="K2659" s="10">
        <f t="shared" si="20"/>
        <v>562.50000000000045</v>
      </c>
      <c r="L2659" s="10">
        <f t="shared" si="21"/>
        <v>196.87500000000014</v>
      </c>
      <c r="M2659" s="11">
        <v>0.35</v>
      </c>
      <c r="O2659" s="16"/>
      <c r="P2659" s="14"/>
      <c r="Q2659" s="12"/>
      <c r="R2659" s="13"/>
    </row>
    <row r="2660" spans="1:18" ht="15.75" customHeight="1" x14ac:dyDescent="0.35">
      <c r="A2660" s="1"/>
      <c r="B2660" s="6" t="s">
        <v>23</v>
      </c>
      <c r="C2660" s="6">
        <v>1197831</v>
      </c>
      <c r="D2660" s="7">
        <v>44520</v>
      </c>
      <c r="E2660" s="6" t="s">
        <v>24</v>
      </c>
      <c r="F2660" s="6" t="s">
        <v>96</v>
      </c>
      <c r="G2660" s="6" t="s">
        <v>97</v>
      </c>
      <c r="H2660" s="6" t="s">
        <v>19</v>
      </c>
      <c r="I2660" s="8">
        <v>0.25000000000000017</v>
      </c>
      <c r="J2660" s="9">
        <v>3200</v>
      </c>
      <c r="K2660" s="10">
        <f t="shared" si="20"/>
        <v>800.00000000000057</v>
      </c>
      <c r="L2660" s="10">
        <f t="shared" si="21"/>
        <v>320.00000000000023</v>
      </c>
      <c r="M2660" s="11">
        <v>0.4</v>
      </c>
      <c r="O2660" s="16"/>
      <c r="P2660" s="14"/>
      <c r="Q2660" s="12"/>
      <c r="R2660" s="13"/>
    </row>
    <row r="2661" spans="1:18" ht="15.75" customHeight="1" x14ac:dyDescent="0.35">
      <c r="A2661" s="1"/>
      <c r="B2661" s="6" t="s">
        <v>23</v>
      </c>
      <c r="C2661" s="6">
        <v>1197831</v>
      </c>
      <c r="D2661" s="7">
        <v>44520</v>
      </c>
      <c r="E2661" s="6" t="s">
        <v>24</v>
      </c>
      <c r="F2661" s="6" t="s">
        <v>96</v>
      </c>
      <c r="G2661" s="6" t="s">
        <v>97</v>
      </c>
      <c r="H2661" s="6" t="s">
        <v>20</v>
      </c>
      <c r="I2661" s="8">
        <v>0.55000000000000016</v>
      </c>
      <c r="J2661" s="9">
        <v>3750</v>
      </c>
      <c r="K2661" s="10">
        <f t="shared" si="20"/>
        <v>2062.5000000000005</v>
      </c>
      <c r="L2661" s="10">
        <f t="shared" si="21"/>
        <v>825.00000000000023</v>
      </c>
      <c r="M2661" s="11">
        <v>0.4</v>
      </c>
      <c r="O2661" s="16"/>
      <c r="P2661" s="14"/>
      <c r="Q2661" s="12"/>
      <c r="R2661" s="13"/>
    </row>
    <row r="2662" spans="1:18" ht="15.75" customHeight="1" x14ac:dyDescent="0.35">
      <c r="A2662" s="1"/>
      <c r="B2662" s="6" t="s">
        <v>23</v>
      </c>
      <c r="C2662" s="6">
        <v>1197831</v>
      </c>
      <c r="D2662" s="7">
        <v>44520</v>
      </c>
      <c r="E2662" s="6" t="s">
        <v>24</v>
      </c>
      <c r="F2662" s="6" t="s">
        <v>96</v>
      </c>
      <c r="G2662" s="6" t="s">
        <v>97</v>
      </c>
      <c r="H2662" s="6" t="s">
        <v>21</v>
      </c>
      <c r="I2662" s="8">
        <v>0.75000000000000011</v>
      </c>
      <c r="J2662" s="9">
        <v>3500</v>
      </c>
      <c r="K2662" s="10">
        <f t="shared" si="20"/>
        <v>2625.0000000000005</v>
      </c>
      <c r="L2662" s="10">
        <f t="shared" si="21"/>
        <v>918.75000000000011</v>
      </c>
      <c r="M2662" s="11">
        <v>0.35</v>
      </c>
      <c r="O2662" s="16"/>
      <c r="P2662" s="14"/>
      <c r="Q2662" s="12"/>
      <c r="R2662" s="13"/>
    </row>
    <row r="2663" spans="1:18" ht="15.75" customHeight="1" x14ac:dyDescent="0.35">
      <c r="A2663" s="1"/>
      <c r="B2663" s="6" t="s">
        <v>23</v>
      </c>
      <c r="C2663" s="6">
        <v>1197831</v>
      </c>
      <c r="D2663" s="7">
        <v>44520</v>
      </c>
      <c r="E2663" s="6" t="s">
        <v>24</v>
      </c>
      <c r="F2663" s="6" t="s">
        <v>96</v>
      </c>
      <c r="G2663" s="6" t="s">
        <v>97</v>
      </c>
      <c r="H2663" s="6" t="s">
        <v>22</v>
      </c>
      <c r="I2663" s="8">
        <v>0.75</v>
      </c>
      <c r="J2663" s="9">
        <v>4500</v>
      </c>
      <c r="K2663" s="10">
        <f t="shared" si="20"/>
        <v>3375</v>
      </c>
      <c r="L2663" s="10">
        <f t="shared" si="21"/>
        <v>1350</v>
      </c>
      <c r="M2663" s="11">
        <v>0.4</v>
      </c>
      <c r="O2663" s="16"/>
      <c r="P2663" s="14"/>
      <c r="Q2663" s="12"/>
      <c r="R2663" s="13"/>
    </row>
    <row r="2664" spans="1:18" ht="15.75" customHeight="1" x14ac:dyDescent="0.35">
      <c r="A2664" s="1"/>
      <c r="B2664" s="6" t="s">
        <v>23</v>
      </c>
      <c r="C2664" s="6">
        <v>1197831</v>
      </c>
      <c r="D2664" s="7">
        <v>44549</v>
      </c>
      <c r="E2664" s="6" t="s">
        <v>24</v>
      </c>
      <c r="F2664" s="6" t="s">
        <v>96</v>
      </c>
      <c r="G2664" s="6" t="s">
        <v>97</v>
      </c>
      <c r="H2664" s="6" t="s">
        <v>17</v>
      </c>
      <c r="I2664" s="8">
        <v>0.70000000000000007</v>
      </c>
      <c r="J2664" s="9">
        <v>7000</v>
      </c>
      <c r="K2664" s="10">
        <f t="shared" si="20"/>
        <v>4900.0000000000009</v>
      </c>
      <c r="L2664" s="10">
        <f t="shared" si="21"/>
        <v>1960.0000000000005</v>
      </c>
      <c r="M2664" s="11">
        <v>0.4</v>
      </c>
      <c r="O2664" s="16"/>
      <c r="P2664" s="14"/>
      <c r="Q2664" s="12"/>
      <c r="R2664" s="13"/>
    </row>
    <row r="2665" spans="1:18" ht="15.75" customHeight="1" x14ac:dyDescent="0.35">
      <c r="A2665" s="1"/>
      <c r="B2665" s="6" t="s">
        <v>23</v>
      </c>
      <c r="C2665" s="6">
        <v>1197831</v>
      </c>
      <c r="D2665" s="7">
        <v>44549</v>
      </c>
      <c r="E2665" s="6" t="s">
        <v>24</v>
      </c>
      <c r="F2665" s="6" t="s">
        <v>96</v>
      </c>
      <c r="G2665" s="6" t="s">
        <v>97</v>
      </c>
      <c r="H2665" s="6" t="s">
        <v>18</v>
      </c>
      <c r="I2665" s="8">
        <v>0.60000000000000009</v>
      </c>
      <c r="J2665" s="9">
        <v>5000</v>
      </c>
      <c r="K2665" s="10">
        <f t="shared" si="20"/>
        <v>3000.0000000000005</v>
      </c>
      <c r="L2665" s="10">
        <f t="shared" si="21"/>
        <v>1050</v>
      </c>
      <c r="M2665" s="11">
        <v>0.35</v>
      </c>
      <c r="O2665" s="16"/>
      <c r="P2665" s="14"/>
      <c r="Q2665" s="12"/>
      <c r="R2665" s="13"/>
    </row>
    <row r="2666" spans="1:18" ht="15.75" customHeight="1" x14ac:dyDescent="0.35">
      <c r="A2666" s="1"/>
      <c r="B2666" s="6" t="s">
        <v>23</v>
      </c>
      <c r="C2666" s="6">
        <v>1197831</v>
      </c>
      <c r="D2666" s="7">
        <v>44549</v>
      </c>
      <c r="E2666" s="6" t="s">
        <v>24</v>
      </c>
      <c r="F2666" s="6" t="s">
        <v>96</v>
      </c>
      <c r="G2666" s="6" t="s">
        <v>97</v>
      </c>
      <c r="H2666" s="6" t="s">
        <v>19</v>
      </c>
      <c r="I2666" s="8">
        <v>0.60000000000000009</v>
      </c>
      <c r="J2666" s="9">
        <v>4500</v>
      </c>
      <c r="K2666" s="10">
        <f t="shared" si="20"/>
        <v>2700.0000000000005</v>
      </c>
      <c r="L2666" s="10">
        <f t="shared" si="21"/>
        <v>1080.0000000000002</v>
      </c>
      <c r="M2666" s="11">
        <v>0.4</v>
      </c>
      <c r="O2666" s="16"/>
      <c r="P2666" s="14"/>
      <c r="Q2666" s="12"/>
      <c r="R2666" s="13"/>
    </row>
    <row r="2667" spans="1:18" ht="15.75" customHeight="1" x14ac:dyDescent="0.35">
      <c r="A2667" s="1"/>
      <c r="B2667" s="6" t="s">
        <v>23</v>
      </c>
      <c r="C2667" s="6">
        <v>1197831</v>
      </c>
      <c r="D2667" s="7">
        <v>44549</v>
      </c>
      <c r="E2667" s="6" t="s">
        <v>24</v>
      </c>
      <c r="F2667" s="6" t="s">
        <v>96</v>
      </c>
      <c r="G2667" s="6" t="s">
        <v>97</v>
      </c>
      <c r="H2667" s="6" t="s">
        <v>20</v>
      </c>
      <c r="I2667" s="8">
        <v>0.60000000000000009</v>
      </c>
      <c r="J2667" s="9">
        <v>4000</v>
      </c>
      <c r="K2667" s="10">
        <f t="shared" si="20"/>
        <v>2400.0000000000005</v>
      </c>
      <c r="L2667" s="10">
        <f t="shared" si="21"/>
        <v>960.00000000000023</v>
      </c>
      <c r="M2667" s="11">
        <v>0.4</v>
      </c>
      <c r="O2667" s="16"/>
      <c r="P2667" s="14"/>
      <c r="Q2667" s="12"/>
      <c r="R2667" s="13"/>
    </row>
    <row r="2668" spans="1:18" ht="15.75" customHeight="1" x14ac:dyDescent="0.35">
      <c r="A2668" s="1"/>
      <c r="B2668" s="6" t="s">
        <v>23</v>
      </c>
      <c r="C2668" s="6">
        <v>1197831</v>
      </c>
      <c r="D2668" s="7">
        <v>44549</v>
      </c>
      <c r="E2668" s="6" t="s">
        <v>24</v>
      </c>
      <c r="F2668" s="6" t="s">
        <v>96</v>
      </c>
      <c r="G2668" s="6" t="s">
        <v>97</v>
      </c>
      <c r="H2668" s="6" t="s">
        <v>21</v>
      </c>
      <c r="I2668" s="8">
        <v>0.70000000000000007</v>
      </c>
      <c r="J2668" s="9">
        <v>4000</v>
      </c>
      <c r="K2668" s="10">
        <f t="shared" si="20"/>
        <v>2800.0000000000005</v>
      </c>
      <c r="L2668" s="10">
        <f t="shared" si="21"/>
        <v>980.00000000000011</v>
      </c>
      <c r="M2668" s="11">
        <v>0.35</v>
      </c>
      <c r="O2668" s="16"/>
      <c r="P2668" s="14"/>
      <c r="Q2668" s="12"/>
      <c r="R2668" s="13"/>
    </row>
    <row r="2669" spans="1:18" ht="15.75" customHeight="1" x14ac:dyDescent="0.35">
      <c r="A2669" s="1"/>
      <c r="B2669" s="6" t="s">
        <v>23</v>
      </c>
      <c r="C2669" s="6">
        <v>1197831</v>
      </c>
      <c r="D2669" s="7">
        <v>44549</v>
      </c>
      <c r="E2669" s="6" t="s">
        <v>24</v>
      </c>
      <c r="F2669" s="6" t="s">
        <v>96</v>
      </c>
      <c r="G2669" s="6" t="s">
        <v>97</v>
      </c>
      <c r="H2669" s="6" t="s">
        <v>22</v>
      </c>
      <c r="I2669" s="8">
        <v>0.75</v>
      </c>
      <c r="J2669" s="9">
        <v>5000</v>
      </c>
      <c r="K2669" s="10">
        <f t="shared" si="20"/>
        <v>3750</v>
      </c>
      <c r="L2669" s="10">
        <f t="shared" si="21"/>
        <v>1500</v>
      </c>
      <c r="M2669" s="11">
        <v>0.4</v>
      </c>
      <c r="O2669" s="16"/>
      <c r="P2669" s="14"/>
      <c r="Q2669" s="12"/>
      <c r="R2669" s="13"/>
    </row>
    <row r="2670" spans="1:18" ht="15.75" customHeight="1" x14ac:dyDescent="0.35">
      <c r="A2670" s="1" t="s">
        <v>39</v>
      </c>
      <c r="B2670" s="6" t="s">
        <v>23</v>
      </c>
      <c r="C2670" s="6">
        <v>1197831</v>
      </c>
      <c r="D2670" s="7">
        <v>44219</v>
      </c>
      <c r="E2670" s="6" t="s">
        <v>24</v>
      </c>
      <c r="F2670" s="6" t="s">
        <v>98</v>
      </c>
      <c r="G2670" s="6" t="s">
        <v>99</v>
      </c>
      <c r="H2670" s="6" t="s">
        <v>17</v>
      </c>
      <c r="I2670" s="8">
        <v>0.25000000000000006</v>
      </c>
      <c r="J2670" s="9">
        <v>5750</v>
      </c>
      <c r="K2670" s="10">
        <f t="shared" si="20"/>
        <v>1437.5000000000002</v>
      </c>
      <c r="L2670" s="10">
        <f t="shared" si="21"/>
        <v>575.00000000000011</v>
      </c>
      <c r="M2670" s="11">
        <v>0.4</v>
      </c>
      <c r="O2670" s="16"/>
      <c r="P2670" s="14"/>
      <c r="Q2670" s="12"/>
      <c r="R2670" s="13"/>
    </row>
    <row r="2671" spans="1:18" ht="15.75" customHeight="1" x14ac:dyDescent="0.35">
      <c r="A2671" s="1"/>
      <c r="B2671" s="6" t="s">
        <v>23</v>
      </c>
      <c r="C2671" s="6">
        <v>1197831</v>
      </c>
      <c r="D2671" s="7">
        <v>44219</v>
      </c>
      <c r="E2671" s="6" t="s">
        <v>24</v>
      </c>
      <c r="F2671" s="6" t="s">
        <v>98</v>
      </c>
      <c r="G2671" s="6" t="s">
        <v>99</v>
      </c>
      <c r="H2671" s="6" t="s">
        <v>18</v>
      </c>
      <c r="I2671" s="8">
        <v>0.25000000000000006</v>
      </c>
      <c r="J2671" s="9">
        <v>3750</v>
      </c>
      <c r="K2671" s="10">
        <f t="shared" si="20"/>
        <v>937.50000000000023</v>
      </c>
      <c r="L2671" s="10">
        <f t="shared" si="21"/>
        <v>328.12500000000006</v>
      </c>
      <c r="M2671" s="11">
        <v>0.35</v>
      </c>
      <c r="O2671" s="16"/>
      <c r="P2671" s="14"/>
      <c r="Q2671" s="12"/>
      <c r="R2671" s="13"/>
    </row>
    <row r="2672" spans="1:18" ht="15.75" customHeight="1" x14ac:dyDescent="0.35">
      <c r="A2672" s="1"/>
      <c r="B2672" s="6" t="s">
        <v>23</v>
      </c>
      <c r="C2672" s="6">
        <v>1197831</v>
      </c>
      <c r="D2672" s="7">
        <v>44219</v>
      </c>
      <c r="E2672" s="6" t="s">
        <v>24</v>
      </c>
      <c r="F2672" s="6" t="s">
        <v>98</v>
      </c>
      <c r="G2672" s="6" t="s">
        <v>99</v>
      </c>
      <c r="H2672" s="6" t="s">
        <v>19</v>
      </c>
      <c r="I2672" s="8">
        <v>0.15000000000000008</v>
      </c>
      <c r="J2672" s="9">
        <v>3750</v>
      </c>
      <c r="K2672" s="10">
        <f t="shared" si="20"/>
        <v>562.50000000000034</v>
      </c>
      <c r="L2672" s="10">
        <f t="shared" si="21"/>
        <v>225.00000000000014</v>
      </c>
      <c r="M2672" s="11">
        <v>0.4</v>
      </c>
      <c r="O2672" s="16"/>
      <c r="P2672" s="14"/>
      <c r="Q2672" s="12"/>
      <c r="R2672" s="13"/>
    </row>
    <row r="2673" spans="1:18" ht="15.75" customHeight="1" x14ac:dyDescent="0.35">
      <c r="A2673" s="1"/>
      <c r="B2673" s="6" t="s">
        <v>23</v>
      </c>
      <c r="C2673" s="6">
        <v>1197831</v>
      </c>
      <c r="D2673" s="7">
        <v>44219</v>
      </c>
      <c r="E2673" s="6" t="s">
        <v>24</v>
      </c>
      <c r="F2673" s="6" t="s">
        <v>98</v>
      </c>
      <c r="G2673" s="6" t="s">
        <v>99</v>
      </c>
      <c r="H2673" s="6" t="s">
        <v>20</v>
      </c>
      <c r="I2673" s="8">
        <v>0.2</v>
      </c>
      <c r="J2673" s="9">
        <v>2250</v>
      </c>
      <c r="K2673" s="10">
        <f t="shared" si="20"/>
        <v>450</v>
      </c>
      <c r="L2673" s="10">
        <f t="shared" si="21"/>
        <v>180</v>
      </c>
      <c r="M2673" s="11">
        <v>0.4</v>
      </c>
      <c r="O2673" s="16"/>
      <c r="P2673" s="14"/>
      <c r="Q2673" s="12"/>
      <c r="R2673" s="13"/>
    </row>
    <row r="2674" spans="1:18" ht="15.75" customHeight="1" x14ac:dyDescent="0.35">
      <c r="A2674" s="1"/>
      <c r="B2674" s="6" t="s">
        <v>23</v>
      </c>
      <c r="C2674" s="6">
        <v>1197831</v>
      </c>
      <c r="D2674" s="7">
        <v>44219</v>
      </c>
      <c r="E2674" s="6" t="s">
        <v>24</v>
      </c>
      <c r="F2674" s="6" t="s">
        <v>98</v>
      </c>
      <c r="G2674" s="6" t="s">
        <v>99</v>
      </c>
      <c r="H2674" s="6" t="s">
        <v>21</v>
      </c>
      <c r="I2674" s="8">
        <v>0.35000000000000003</v>
      </c>
      <c r="J2674" s="9">
        <v>2750</v>
      </c>
      <c r="K2674" s="10">
        <f t="shared" si="20"/>
        <v>962.50000000000011</v>
      </c>
      <c r="L2674" s="10">
        <f t="shared" si="21"/>
        <v>336.875</v>
      </c>
      <c r="M2674" s="11">
        <v>0.35</v>
      </c>
      <c r="O2674" s="16"/>
      <c r="P2674" s="14"/>
      <c r="Q2674" s="12"/>
      <c r="R2674" s="13"/>
    </row>
    <row r="2675" spans="1:18" ht="15.75" customHeight="1" x14ac:dyDescent="0.35">
      <c r="A2675" s="1"/>
      <c r="B2675" s="6" t="s">
        <v>23</v>
      </c>
      <c r="C2675" s="6">
        <v>1197831</v>
      </c>
      <c r="D2675" s="7">
        <v>44219</v>
      </c>
      <c r="E2675" s="6" t="s">
        <v>24</v>
      </c>
      <c r="F2675" s="6" t="s">
        <v>98</v>
      </c>
      <c r="G2675" s="6" t="s">
        <v>99</v>
      </c>
      <c r="H2675" s="6" t="s">
        <v>22</v>
      </c>
      <c r="I2675" s="8">
        <v>0.25000000000000006</v>
      </c>
      <c r="J2675" s="9">
        <v>3750</v>
      </c>
      <c r="K2675" s="10">
        <f t="shared" si="20"/>
        <v>937.50000000000023</v>
      </c>
      <c r="L2675" s="10">
        <f t="shared" si="21"/>
        <v>375.00000000000011</v>
      </c>
      <c r="M2675" s="11">
        <v>0.4</v>
      </c>
      <c r="O2675" s="16"/>
      <c r="P2675" s="14"/>
      <c r="Q2675" s="12"/>
      <c r="R2675" s="13"/>
    </row>
    <row r="2676" spans="1:18" ht="15.75" customHeight="1" x14ac:dyDescent="0.35">
      <c r="A2676" s="1"/>
      <c r="B2676" s="6" t="s">
        <v>23</v>
      </c>
      <c r="C2676" s="6">
        <v>1197831</v>
      </c>
      <c r="D2676" s="7">
        <v>44248</v>
      </c>
      <c r="E2676" s="6" t="s">
        <v>24</v>
      </c>
      <c r="F2676" s="6" t="s">
        <v>98</v>
      </c>
      <c r="G2676" s="6" t="s">
        <v>99</v>
      </c>
      <c r="H2676" s="6" t="s">
        <v>17</v>
      </c>
      <c r="I2676" s="8">
        <v>0.25000000000000006</v>
      </c>
      <c r="J2676" s="9">
        <v>6250</v>
      </c>
      <c r="K2676" s="10">
        <f t="shared" si="20"/>
        <v>1562.5000000000005</v>
      </c>
      <c r="L2676" s="10">
        <f t="shared" si="21"/>
        <v>625.00000000000023</v>
      </c>
      <c r="M2676" s="11">
        <v>0.4</v>
      </c>
      <c r="O2676" s="16"/>
      <c r="P2676" s="14"/>
      <c r="Q2676" s="12"/>
      <c r="R2676" s="13"/>
    </row>
    <row r="2677" spans="1:18" ht="15.75" customHeight="1" x14ac:dyDescent="0.35">
      <c r="A2677" s="1"/>
      <c r="B2677" s="6" t="s">
        <v>23</v>
      </c>
      <c r="C2677" s="6">
        <v>1197831</v>
      </c>
      <c r="D2677" s="7">
        <v>44248</v>
      </c>
      <c r="E2677" s="6" t="s">
        <v>24</v>
      </c>
      <c r="F2677" s="6" t="s">
        <v>98</v>
      </c>
      <c r="G2677" s="6" t="s">
        <v>99</v>
      </c>
      <c r="H2677" s="6" t="s">
        <v>18</v>
      </c>
      <c r="I2677" s="8">
        <v>0.25000000000000006</v>
      </c>
      <c r="J2677" s="9">
        <v>2750</v>
      </c>
      <c r="K2677" s="10">
        <f t="shared" si="20"/>
        <v>687.50000000000011</v>
      </c>
      <c r="L2677" s="10">
        <f t="shared" si="21"/>
        <v>240.62500000000003</v>
      </c>
      <c r="M2677" s="11">
        <v>0.35</v>
      </c>
      <c r="O2677" s="16"/>
      <c r="P2677" s="14"/>
      <c r="Q2677" s="12"/>
      <c r="R2677" s="13"/>
    </row>
    <row r="2678" spans="1:18" ht="15.75" customHeight="1" x14ac:dyDescent="0.35">
      <c r="A2678" s="1"/>
      <c r="B2678" s="6" t="s">
        <v>23</v>
      </c>
      <c r="C2678" s="6">
        <v>1197831</v>
      </c>
      <c r="D2678" s="7">
        <v>44248</v>
      </c>
      <c r="E2678" s="6" t="s">
        <v>24</v>
      </c>
      <c r="F2678" s="6" t="s">
        <v>98</v>
      </c>
      <c r="G2678" s="6" t="s">
        <v>99</v>
      </c>
      <c r="H2678" s="6" t="s">
        <v>19</v>
      </c>
      <c r="I2678" s="8">
        <v>0.15000000000000008</v>
      </c>
      <c r="J2678" s="9">
        <v>3250</v>
      </c>
      <c r="K2678" s="10">
        <f t="shared" si="20"/>
        <v>487.50000000000023</v>
      </c>
      <c r="L2678" s="10">
        <f t="shared" si="21"/>
        <v>195.00000000000011</v>
      </c>
      <c r="M2678" s="11">
        <v>0.4</v>
      </c>
      <c r="O2678" s="16"/>
      <c r="P2678" s="14"/>
      <c r="Q2678" s="12"/>
      <c r="R2678" s="13"/>
    </row>
    <row r="2679" spans="1:18" ht="15.75" customHeight="1" x14ac:dyDescent="0.35">
      <c r="A2679" s="1"/>
      <c r="B2679" s="6" t="s">
        <v>23</v>
      </c>
      <c r="C2679" s="6">
        <v>1197831</v>
      </c>
      <c r="D2679" s="7">
        <v>44248</v>
      </c>
      <c r="E2679" s="6" t="s">
        <v>24</v>
      </c>
      <c r="F2679" s="6" t="s">
        <v>98</v>
      </c>
      <c r="G2679" s="6" t="s">
        <v>99</v>
      </c>
      <c r="H2679" s="6" t="s">
        <v>20</v>
      </c>
      <c r="I2679" s="8">
        <v>0.2</v>
      </c>
      <c r="J2679" s="9">
        <v>1750</v>
      </c>
      <c r="K2679" s="10">
        <f t="shared" si="20"/>
        <v>350</v>
      </c>
      <c r="L2679" s="10">
        <f t="shared" si="21"/>
        <v>140</v>
      </c>
      <c r="M2679" s="11">
        <v>0.4</v>
      </c>
      <c r="O2679" s="16"/>
      <c r="P2679" s="14"/>
      <c r="Q2679" s="12"/>
      <c r="R2679" s="13"/>
    </row>
    <row r="2680" spans="1:18" ht="15.75" customHeight="1" x14ac:dyDescent="0.35">
      <c r="A2680" s="1"/>
      <c r="B2680" s="6" t="s">
        <v>23</v>
      </c>
      <c r="C2680" s="6">
        <v>1197831</v>
      </c>
      <c r="D2680" s="7">
        <v>44248</v>
      </c>
      <c r="E2680" s="6" t="s">
        <v>24</v>
      </c>
      <c r="F2680" s="6" t="s">
        <v>98</v>
      </c>
      <c r="G2680" s="6" t="s">
        <v>99</v>
      </c>
      <c r="H2680" s="6" t="s">
        <v>21</v>
      </c>
      <c r="I2680" s="8">
        <v>0.35000000000000003</v>
      </c>
      <c r="J2680" s="9">
        <v>2500</v>
      </c>
      <c r="K2680" s="10">
        <f t="shared" si="20"/>
        <v>875.00000000000011</v>
      </c>
      <c r="L2680" s="10">
        <f t="shared" si="21"/>
        <v>306.25</v>
      </c>
      <c r="M2680" s="11">
        <v>0.35</v>
      </c>
      <c r="O2680" s="16"/>
      <c r="P2680" s="14"/>
      <c r="Q2680" s="12"/>
      <c r="R2680" s="13"/>
    </row>
    <row r="2681" spans="1:18" ht="15.75" customHeight="1" x14ac:dyDescent="0.35">
      <c r="A2681" s="1"/>
      <c r="B2681" s="6" t="s">
        <v>23</v>
      </c>
      <c r="C2681" s="6">
        <v>1197831</v>
      </c>
      <c r="D2681" s="7">
        <v>44248</v>
      </c>
      <c r="E2681" s="6" t="s">
        <v>24</v>
      </c>
      <c r="F2681" s="6" t="s">
        <v>98</v>
      </c>
      <c r="G2681" s="6" t="s">
        <v>99</v>
      </c>
      <c r="H2681" s="6" t="s">
        <v>22</v>
      </c>
      <c r="I2681" s="8">
        <v>0.2</v>
      </c>
      <c r="J2681" s="9">
        <v>3500</v>
      </c>
      <c r="K2681" s="10">
        <f t="shared" si="20"/>
        <v>700</v>
      </c>
      <c r="L2681" s="10">
        <f t="shared" si="21"/>
        <v>280</v>
      </c>
      <c r="M2681" s="11">
        <v>0.4</v>
      </c>
      <c r="O2681" s="16"/>
      <c r="P2681" s="14"/>
      <c r="Q2681" s="12"/>
      <c r="R2681" s="13"/>
    </row>
    <row r="2682" spans="1:18" ht="15.75" customHeight="1" x14ac:dyDescent="0.35">
      <c r="A2682" s="1"/>
      <c r="B2682" s="6" t="s">
        <v>23</v>
      </c>
      <c r="C2682" s="6">
        <v>1197831</v>
      </c>
      <c r="D2682" s="7">
        <v>44274</v>
      </c>
      <c r="E2682" s="6" t="s">
        <v>24</v>
      </c>
      <c r="F2682" s="6" t="s">
        <v>98</v>
      </c>
      <c r="G2682" s="6" t="s">
        <v>99</v>
      </c>
      <c r="H2682" s="6" t="s">
        <v>17</v>
      </c>
      <c r="I2682" s="8">
        <v>0.2</v>
      </c>
      <c r="J2682" s="9">
        <v>5700</v>
      </c>
      <c r="K2682" s="10">
        <f t="shared" si="20"/>
        <v>1140</v>
      </c>
      <c r="L2682" s="10">
        <f t="shared" si="21"/>
        <v>456</v>
      </c>
      <c r="M2682" s="11">
        <v>0.4</v>
      </c>
      <c r="O2682" s="16"/>
      <c r="P2682" s="14"/>
      <c r="Q2682" s="12"/>
      <c r="R2682" s="13"/>
    </row>
    <row r="2683" spans="1:18" ht="15.75" customHeight="1" x14ac:dyDescent="0.35">
      <c r="A2683" s="1"/>
      <c r="B2683" s="6" t="s">
        <v>23</v>
      </c>
      <c r="C2683" s="6">
        <v>1197831</v>
      </c>
      <c r="D2683" s="7">
        <v>44274</v>
      </c>
      <c r="E2683" s="6" t="s">
        <v>24</v>
      </c>
      <c r="F2683" s="6" t="s">
        <v>98</v>
      </c>
      <c r="G2683" s="6" t="s">
        <v>99</v>
      </c>
      <c r="H2683" s="6" t="s">
        <v>18</v>
      </c>
      <c r="I2683" s="8">
        <v>0.2</v>
      </c>
      <c r="J2683" s="9">
        <v>2500</v>
      </c>
      <c r="K2683" s="10">
        <f t="shared" si="20"/>
        <v>500</v>
      </c>
      <c r="L2683" s="10">
        <f t="shared" si="21"/>
        <v>175</v>
      </c>
      <c r="M2683" s="11">
        <v>0.35</v>
      </c>
      <c r="O2683" s="16"/>
      <c r="P2683" s="14"/>
      <c r="Q2683" s="12"/>
      <c r="R2683" s="13"/>
    </row>
    <row r="2684" spans="1:18" ht="15.75" customHeight="1" x14ac:dyDescent="0.35">
      <c r="A2684" s="1"/>
      <c r="B2684" s="6" t="s">
        <v>23</v>
      </c>
      <c r="C2684" s="6">
        <v>1197831</v>
      </c>
      <c r="D2684" s="7">
        <v>44274</v>
      </c>
      <c r="E2684" s="6" t="s">
        <v>24</v>
      </c>
      <c r="F2684" s="6" t="s">
        <v>98</v>
      </c>
      <c r="G2684" s="6" t="s">
        <v>99</v>
      </c>
      <c r="H2684" s="6" t="s">
        <v>19</v>
      </c>
      <c r="I2684" s="8">
        <v>0.10000000000000002</v>
      </c>
      <c r="J2684" s="9">
        <v>2750</v>
      </c>
      <c r="K2684" s="10">
        <f t="shared" si="20"/>
        <v>275.00000000000006</v>
      </c>
      <c r="L2684" s="10">
        <f t="shared" si="21"/>
        <v>110.00000000000003</v>
      </c>
      <c r="M2684" s="11">
        <v>0.4</v>
      </c>
      <c r="O2684" s="16"/>
      <c r="P2684" s="14"/>
      <c r="Q2684" s="12"/>
      <c r="R2684" s="13"/>
    </row>
    <row r="2685" spans="1:18" ht="15.75" customHeight="1" x14ac:dyDescent="0.35">
      <c r="A2685" s="1"/>
      <c r="B2685" s="6" t="s">
        <v>23</v>
      </c>
      <c r="C2685" s="6">
        <v>1197831</v>
      </c>
      <c r="D2685" s="7">
        <v>44274</v>
      </c>
      <c r="E2685" s="6" t="s">
        <v>24</v>
      </c>
      <c r="F2685" s="6" t="s">
        <v>98</v>
      </c>
      <c r="G2685" s="6" t="s">
        <v>99</v>
      </c>
      <c r="H2685" s="6" t="s">
        <v>20</v>
      </c>
      <c r="I2685" s="8">
        <v>0.19999999999999996</v>
      </c>
      <c r="J2685" s="9">
        <v>1250</v>
      </c>
      <c r="K2685" s="10">
        <f t="shared" si="20"/>
        <v>249.99999999999994</v>
      </c>
      <c r="L2685" s="10">
        <f t="shared" si="21"/>
        <v>99.999999999999986</v>
      </c>
      <c r="M2685" s="11">
        <v>0.4</v>
      </c>
      <c r="O2685" s="16"/>
      <c r="P2685" s="14"/>
      <c r="Q2685" s="12"/>
      <c r="R2685" s="13"/>
    </row>
    <row r="2686" spans="1:18" ht="15.75" customHeight="1" x14ac:dyDescent="0.35">
      <c r="A2686" s="1"/>
      <c r="B2686" s="6" t="s">
        <v>23</v>
      </c>
      <c r="C2686" s="6">
        <v>1197831</v>
      </c>
      <c r="D2686" s="7">
        <v>44274</v>
      </c>
      <c r="E2686" s="6" t="s">
        <v>24</v>
      </c>
      <c r="F2686" s="6" t="s">
        <v>98</v>
      </c>
      <c r="G2686" s="6" t="s">
        <v>99</v>
      </c>
      <c r="H2686" s="6" t="s">
        <v>21</v>
      </c>
      <c r="I2686" s="8">
        <v>0.35000000000000009</v>
      </c>
      <c r="J2686" s="9">
        <v>1750</v>
      </c>
      <c r="K2686" s="10">
        <f t="shared" si="20"/>
        <v>612.50000000000011</v>
      </c>
      <c r="L2686" s="10">
        <f t="shared" si="21"/>
        <v>214.37500000000003</v>
      </c>
      <c r="M2686" s="11">
        <v>0.35</v>
      </c>
      <c r="O2686" s="16"/>
      <c r="P2686" s="14"/>
      <c r="Q2686" s="12"/>
      <c r="R2686" s="13"/>
    </row>
    <row r="2687" spans="1:18" ht="15.75" customHeight="1" x14ac:dyDescent="0.35">
      <c r="A2687" s="1"/>
      <c r="B2687" s="6" t="s">
        <v>23</v>
      </c>
      <c r="C2687" s="6">
        <v>1197831</v>
      </c>
      <c r="D2687" s="7">
        <v>44274</v>
      </c>
      <c r="E2687" s="6" t="s">
        <v>24</v>
      </c>
      <c r="F2687" s="6" t="s">
        <v>98</v>
      </c>
      <c r="G2687" s="6" t="s">
        <v>99</v>
      </c>
      <c r="H2687" s="6" t="s">
        <v>22</v>
      </c>
      <c r="I2687" s="8">
        <v>0.25</v>
      </c>
      <c r="J2687" s="9">
        <v>2750</v>
      </c>
      <c r="K2687" s="10">
        <f t="shared" si="20"/>
        <v>687.5</v>
      </c>
      <c r="L2687" s="10">
        <f t="shared" si="21"/>
        <v>275</v>
      </c>
      <c r="M2687" s="11">
        <v>0.4</v>
      </c>
      <c r="O2687" s="16"/>
      <c r="P2687" s="14"/>
      <c r="Q2687" s="12"/>
      <c r="R2687" s="13"/>
    </row>
    <row r="2688" spans="1:18" ht="15.75" customHeight="1" x14ac:dyDescent="0.35">
      <c r="A2688" s="1"/>
      <c r="B2688" s="6" t="s">
        <v>23</v>
      </c>
      <c r="C2688" s="6">
        <v>1197831</v>
      </c>
      <c r="D2688" s="7">
        <v>44306</v>
      </c>
      <c r="E2688" s="6" t="s">
        <v>24</v>
      </c>
      <c r="F2688" s="6" t="s">
        <v>98</v>
      </c>
      <c r="G2688" s="6" t="s">
        <v>99</v>
      </c>
      <c r="H2688" s="6" t="s">
        <v>17</v>
      </c>
      <c r="I2688" s="8">
        <v>0.25</v>
      </c>
      <c r="J2688" s="9">
        <v>5250</v>
      </c>
      <c r="K2688" s="10">
        <f t="shared" si="20"/>
        <v>1312.5</v>
      </c>
      <c r="L2688" s="10">
        <f t="shared" si="21"/>
        <v>525</v>
      </c>
      <c r="M2688" s="11">
        <v>0.4</v>
      </c>
      <c r="O2688" s="16"/>
      <c r="P2688" s="14"/>
      <c r="Q2688" s="12"/>
      <c r="R2688" s="13"/>
    </row>
    <row r="2689" spans="1:18" ht="15.75" customHeight="1" x14ac:dyDescent="0.35">
      <c r="A2689" s="1"/>
      <c r="B2689" s="6" t="s">
        <v>23</v>
      </c>
      <c r="C2689" s="6">
        <v>1197831</v>
      </c>
      <c r="D2689" s="7">
        <v>44306</v>
      </c>
      <c r="E2689" s="6" t="s">
        <v>24</v>
      </c>
      <c r="F2689" s="6" t="s">
        <v>98</v>
      </c>
      <c r="G2689" s="6" t="s">
        <v>99</v>
      </c>
      <c r="H2689" s="6" t="s">
        <v>18</v>
      </c>
      <c r="I2689" s="8">
        <v>0.25</v>
      </c>
      <c r="J2689" s="9">
        <v>2250</v>
      </c>
      <c r="K2689" s="10">
        <f t="shared" si="20"/>
        <v>562.5</v>
      </c>
      <c r="L2689" s="10">
        <f t="shared" si="21"/>
        <v>196.875</v>
      </c>
      <c r="M2689" s="11">
        <v>0.35</v>
      </c>
      <c r="O2689" s="16"/>
      <c r="P2689" s="14"/>
      <c r="Q2689" s="12"/>
      <c r="R2689" s="13"/>
    </row>
    <row r="2690" spans="1:18" ht="15.75" customHeight="1" x14ac:dyDescent="0.35">
      <c r="A2690" s="1"/>
      <c r="B2690" s="6" t="s">
        <v>23</v>
      </c>
      <c r="C2690" s="6">
        <v>1197831</v>
      </c>
      <c r="D2690" s="7">
        <v>44306</v>
      </c>
      <c r="E2690" s="6" t="s">
        <v>24</v>
      </c>
      <c r="F2690" s="6" t="s">
        <v>98</v>
      </c>
      <c r="G2690" s="6" t="s">
        <v>99</v>
      </c>
      <c r="H2690" s="6" t="s">
        <v>19</v>
      </c>
      <c r="I2690" s="8">
        <v>0.15000000000000002</v>
      </c>
      <c r="J2690" s="9">
        <v>2250</v>
      </c>
      <c r="K2690" s="10">
        <f t="shared" si="20"/>
        <v>337.50000000000006</v>
      </c>
      <c r="L2690" s="10">
        <f t="shared" si="21"/>
        <v>135.00000000000003</v>
      </c>
      <c r="M2690" s="11">
        <v>0.4</v>
      </c>
      <c r="O2690" s="16"/>
      <c r="P2690" s="14"/>
      <c r="Q2690" s="12"/>
      <c r="R2690" s="13"/>
    </row>
    <row r="2691" spans="1:18" ht="15.75" customHeight="1" x14ac:dyDescent="0.35">
      <c r="A2691" s="1"/>
      <c r="B2691" s="6" t="s">
        <v>23</v>
      </c>
      <c r="C2691" s="6">
        <v>1197831</v>
      </c>
      <c r="D2691" s="7">
        <v>44306</v>
      </c>
      <c r="E2691" s="6" t="s">
        <v>24</v>
      </c>
      <c r="F2691" s="6" t="s">
        <v>98</v>
      </c>
      <c r="G2691" s="6" t="s">
        <v>99</v>
      </c>
      <c r="H2691" s="6" t="s">
        <v>20</v>
      </c>
      <c r="I2691" s="8">
        <v>0.19999999999999996</v>
      </c>
      <c r="J2691" s="9">
        <v>1500</v>
      </c>
      <c r="K2691" s="10">
        <f t="shared" si="20"/>
        <v>299.99999999999994</v>
      </c>
      <c r="L2691" s="10">
        <f t="shared" si="21"/>
        <v>119.99999999999999</v>
      </c>
      <c r="M2691" s="11">
        <v>0.4</v>
      </c>
      <c r="O2691" s="16"/>
      <c r="P2691" s="14"/>
      <c r="Q2691" s="12"/>
      <c r="R2691" s="13"/>
    </row>
    <row r="2692" spans="1:18" ht="15.75" customHeight="1" x14ac:dyDescent="0.35">
      <c r="A2692" s="1"/>
      <c r="B2692" s="6" t="s">
        <v>23</v>
      </c>
      <c r="C2692" s="6">
        <v>1197831</v>
      </c>
      <c r="D2692" s="7">
        <v>44306</v>
      </c>
      <c r="E2692" s="6" t="s">
        <v>24</v>
      </c>
      <c r="F2692" s="6" t="s">
        <v>98</v>
      </c>
      <c r="G2692" s="6" t="s">
        <v>99</v>
      </c>
      <c r="H2692" s="6" t="s">
        <v>21</v>
      </c>
      <c r="I2692" s="8">
        <v>0.4</v>
      </c>
      <c r="J2692" s="9">
        <v>1750</v>
      </c>
      <c r="K2692" s="10">
        <f t="shared" si="20"/>
        <v>700</v>
      </c>
      <c r="L2692" s="10">
        <f t="shared" si="21"/>
        <v>244.99999999999997</v>
      </c>
      <c r="M2692" s="11">
        <v>0.35</v>
      </c>
      <c r="O2692" s="16"/>
      <c r="P2692" s="14"/>
      <c r="Q2692" s="12"/>
      <c r="R2692" s="13"/>
    </row>
    <row r="2693" spans="1:18" ht="15.75" customHeight="1" x14ac:dyDescent="0.35">
      <c r="A2693" s="1"/>
      <c r="B2693" s="6" t="s">
        <v>23</v>
      </c>
      <c r="C2693" s="6">
        <v>1197831</v>
      </c>
      <c r="D2693" s="7">
        <v>44306</v>
      </c>
      <c r="E2693" s="6" t="s">
        <v>24</v>
      </c>
      <c r="F2693" s="6" t="s">
        <v>98</v>
      </c>
      <c r="G2693" s="6" t="s">
        <v>99</v>
      </c>
      <c r="H2693" s="6" t="s">
        <v>22</v>
      </c>
      <c r="I2693" s="8">
        <v>0.30000000000000004</v>
      </c>
      <c r="J2693" s="9">
        <v>3250</v>
      </c>
      <c r="K2693" s="10">
        <f t="shared" si="20"/>
        <v>975.00000000000011</v>
      </c>
      <c r="L2693" s="10">
        <f t="shared" si="21"/>
        <v>390.00000000000006</v>
      </c>
      <c r="M2693" s="11">
        <v>0.4</v>
      </c>
      <c r="O2693" s="16"/>
      <c r="P2693" s="14"/>
      <c r="Q2693" s="12"/>
      <c r="R2693" s="13"/>
    </row>
    <row r="2694" spans="1:18" ht="15.75" customHeight="1" x14ac:dyDescent="0.35">
      <c r="A2694" s="1"/>
      <c r="B2694" s="6" t="s">
        <v>23</v>
      </c>
      <c r="C2694" s="6">
        <v>1197831</v>
      </c>
      <c r="D2694" s="7">
        <v>44335</v>
      </c>
      <c r="E2694" s="6" t="s">
        <v>24</v>
      </c>
      <c r="F2694" s="6" t="s">
        <v>98</v>
      </c>
      <c r="G2694" s="6" t="s">
        <v>99</v>
      </c>
      <c r="H2694" s="6" t="s">
        <v>17</v>
      </c>
      <c r="I2694" s="8">
        <v>0.4</v>
      </c>
      <c r="J2694" s="9">
        <v>5950</v>
      </c>
      <c r="K2694" s="10">
        <f t="shared" si="20"/>
        <v>2380</v>
      </c>
      <c r="L2694" s="10">
        <f t="shared" si="21"/>
        <v>952</v>
      </c>
      <c r="M2694" s="11">
        <v>0.4</v>
      </c>
      <c r="O2694" s="16"/>
      <c r="P2694" s="14"/>
      <c r="Q2694" s="12"/>
      <c r="R2694" s="13"/>
    </row>
    <row r="2695" spans="1:18" ht="15.75" customHeight="1" x14ac:dyDescent="0.35">
      <c r="A2695" s="1"/>
      <c r="B2695" s="6" t="s">
        <v>23</v>
      </c>
      <c r="C2695" s="6">
        <v>1197831</v>
      </c>
      <c r="D2695" s="7">
        <v>44335</v>
      </c>
      <c r="E2695" s="6" t="s">
        <v>24</v>
      </c>
      <c r="F2695" s="6" t="s">
        <v>98</v>
      </c>
      <c r="G2695" s="6" t="s">
        <v>99</v>
      </c>
      <c r="H2695" s="6" t="s">
        <v>18</v>
      </c>
      <c r="I2695" s="8">
        <v>0.4</v>
      </c>
      <c r="J2695" s="9">
        <v>3000</v>
      </c>
      <c r="K2695" s="10">
        <f t="shared" si="20"/>
        <v>1200</v>
      </c>
      <c r="L2695" s="10">
        <f t="shared" si="21"/>
        <v>420</v>
      </c>
      <c r="M2695" s="11">
        <v>0.35</v>
      </c>
      <c r="O2695" s="16"/>
      <c r="P2695" s="14"/>
      <c r="Q2695" s="12"/>
      <c r="R2695" s="13"/>
    </row>
    <row r="2696" spans="1:18" ht="15.75" customHeight="1" x14ac:dyDescent="0.35">
      <c r="A2696" s="1"/>
      <c r="B2696" s="6" t="s">
        <v>23</v>
      </c>
      <c r="C2696" s="6">
        <v>1197831</v>
      </c>
      <c r="D2696" s="7">
        <v>44335</v>
      </c>
      <c r="E2696" s="6" t="s">
        <v>24</v>
      </c>
      <c r="F2696" s="6" t="s">
        <v>98</v>
      </c>
      <c r="G2696" s="6" t="s">
        <v>99</v>
      </c>
      <c r="H2696" s="6" t="s">
        <v>19</v>
      </c>
      <c r="I2696" s="8">
        <v>0.35000000000000003</v>
      </c>
      <c r="J2696" s="9">
        <v>2750</v>
      </c>
      <c r="K2696" s="10">
        <f t="shared" si="20"/>
        <v>962.50000000000011</v>
      </c>
      <c r="L2696" s="10">
        <f t="shared" si="21"/>
        <v>385.00000000000006</v>
      </c>
      <c r="M2696" s="11">
        <v>0.4</v>
      </c>
      <c r="O2696" s="16"/>
      <c r="P2696" s="14"/>
      <c r="Q2696" s="12"/>
      <c r="R2696" s="13"/>
    </row>
    <row r="2697" spans="1:18" ht="15.75" customHeight="1" x14ac:dyDescent="0.35">
      <c r="A2697" s="1"/>
      <c r="B2697" s="6" t="s">
        <v>23</v>
      </c>
      <c r="C2697" s="6">
        <v>1197831</v>
      </c>
      <c r="D2697" s="7">
        <v>44335</v>
      </c>
      <c r="E2697" s="6" t="s">
        <v>24</v>
      </c>
      <c r="F2697" s="6" t="s">
        <v>98</v>
      </c>
      <c r="G2697" s="6" t="s">
        <v>99</v>
      </c>
      <c r="H2697" s="6" t="s">
        <v>20</v>
      </c>
      <c r="I2697" s="8">
        <v>0.35000000000000003</v>
      </c>
      <c r="J2697" s="9">
        <v>2250</v>
      </c>
      <c r="K2697" s="10">
        <f t="shared" si="20"/>
        <v>787.50000000000011</v>
      </c>
      <c r="L2697" s="10">
        <f t="shared" si="21"/>
        <v>315.00000000000006</v>
      </c>
      <c r="M2697" s="11">
        <v>0.4</v>
      </c>
      <c r="O2697" s="16"/>
      <c r="P2697" s="14"/>
      <c r="Q2697" s="12"/>
      <c r="R2697" s="13"/>
    </row>
    <row r="2698" spans="1:18" ht="15.75" customHeight="1" x14ac:dyDescent="0.35">
      <c r="A2698" s="1"/>
      <c r="B2698" s="6" t="s">
        <v>23</v>
      </c>
      <c r="C2698" s="6">
        <v>1197831</v>
      </c>
      <c r="D2698" s="7">
        <v>44335</v>
      </c>
      <c r="E2698" s="6" t="s">
        <v>24</v>
      </c>
      <c r="F2698" s="6" t="s">
        <v>98</v>
      </c>
      <c r="G2698" s="6" t="s">
        <v>99</v>
      </c>
      <c r="H2698" s="6" t="s">
        <v>21</v>
      </c>
      <c r="I2698" s="8">
        <v>0.44999999999999996</v>
      </c>
      <c r="J2698" s="9">
        <v>2500</v>
      </c>
      <c r="K2698" s="10">
        <f t="shared" si="20"/>
        <v>1125</v>
      </c>
      <c r="L2698" s="10">
        <f t="shared" si="21"/>
        <v>393.75</v>
      </c>
      <c r="M2698" s="11">
        <v>0.35</v>
      </c>
      <c r="O2698" s="16"/>
      <c r="P2698" s="14"/>
      <c r="Q2698" s="12"/>
      <c r="R2698" s="13"/>
    </row>
    <row r="2699" spans="1:18" ht="15.75" customHeight="1" x14ac:dyDescent="0.35">
      <c r="A2699" s="1"/>
      <c r="B2699" s="6" t="s">
        <v>23</v>
      </c>
      <c r="C2699" s="6">
        <v>1197831</v>
      </c>
      <c r="D2699" s="7">
        <v>44335</v>
      </c>
      <c r="E2699" s="6" t="s">
        <v>24</v>
      </c>
      <c r="F2699" s="6" t="s">
        <v>98</v>
      </c>
      <c r="G2699" s="6" t="s">
        <v>99</v>
      </c>
      <c r="H2699" s="6" t="s">
        <v>22</v>
      </c>
      <c r="I2699" s="8">
        <v>0.44999999999999996</v>
      </c>
      <c r="J2699" s="9">
        <v>3500</v>
      </c>
      <c r="K2699" s="10">
        <f t="shared" si="20"/>
        <v>1574.9999999999998</v>
      </c>
      <c r="L2699" s="10">
        <f t="shared" si="21"/>
        <v>630</v>
      </c>
      <c r="M2699" s="11">
        <v>0.4</v>
      </c>
      <c r="O2699" s="16"/>
      <c r="P2699" s="14"/>
      <c r="Q2699" s="12"/>
      <c r="R2699" s="13"/>
    </row>
    <row r="2700" spans="1:18" ht="15.75" customHeight="1" x14ac:dyDescent="0.35">
      <c r="A2700" s="1"/>
      <c r="B2700" s="6" t="s">
        <v>23</v>
      </c>
      <c r="C2700" s="6">
        <v>1197831</v>
      </c>
      <c r="D2700" s="7">
        <v>44368</v>
      </c>
      <c r="E2700" s="6" t="s">
        <v>24</v>
      </c>
      <c r="F2700" s="6" t="s">
        <v>98</v>
      </c>
      <c r="G2700" s="6" t="s">
        <v>99</v>
      </c>
      <c r="H2700" s="6" t="s">
        <v>17</v>
      </c>
      <c r="I2700" s="8">
        <v>0.39999999999999997</v>
      </c>
      <c r="J2700" s="9">
        <v>6000</v>
      </c>
      <c r="K2700" s="10">
        <f t="shared" si="20"/>
        <v>2400</v>
      </c>
      <c r="L2700" s="10">
        <f t="shared" si="21"/>
        <v>960</v>
      </c>
      <c r="M2700" s="11">
        <v>0.4</v>
      </c>
      <c r="O2700" s="16"/>
      <c r="P2700" s="14"/>
      <c r="Q2700" s="12"/>
      <c r="R2700" s="13"/>
    </row>
    <row r="2701" spans="1:18" ht="15.75" customHeight="1" x14ac:dyDescent="0.35">
      <c r="A2701" s="1"/>
      <c r="B2701" s="6" t="s">
        <v>23</v>
      </c>
      <c r="C2701" s="6">
        <v>1197831</v>
      </c>
      <c r="D2701" s="7">
        <v>44368</v>
      </c>
      <c r="E2701" s="6" t="s">
        <v>24</v>
      </c>
      <c r="F2701" s="6" t="s">
        <v>98</v>
      </c>
      <c r="G2701" s="6" t="s">
        <v>99</v>
      </c>
      <c r="H2701" s="6" t="s">
        <v>18</v>
      </c>
      <c r="I2701" s="8">
        <v>0.35000000000000003</v>
      </c>
      <c r="J2701" s="9">
        <v>3500</v>
      </c>
      <c r="K2701" s="10">
        <f t="shared" si="20"/>
        <v>1225.0000000000002</v>
      </c>
      <c r="L2701" s="10">
        <f t="shared" si="21"/>
        <v>428.75000000000006</v>
      </c>
      <c r="M2701" s="11">
        <v>0.35</v>
      </c>
      <c r="O2701" s="16"/>
      <c r="P2701" s="14"/>
      <c r="Q2701" s="12"/>
      <c r="R2701" s="13"/>
    </row>
    <row r="2702" spans="1:18" ht="15.75" customHeight="1" x14ac:dyDescent="0.35">
      <c r="A2702" s="1"/>
      <c r="B2702" s="6" t="s">
        <v>23</v>
      </c>
      <c r="C2702" s="6">
        <v>1197831</v>
      </c>
      <c r="D2702" s="7">
        <v>44368</v>
      </c>
      <c r="E2702" s="6" t="s">
        <v>24</v>
      </c>
      <c r="F2702" s="6" t="s">
        <v>98</v>
      </c>
      <c r="G2702" s="6" t="s">
        <v>99</v>
      </c>
      <c r="H2702" s="6" t="s">
        <v>19</v>
      </c>
      <c r="I2702" s="8">
        <v>0.4</v>
      </c>
      <c r="J2702" s="9">
        <v>3250</v>
      </c>
      <c r="K2702" s="10">
        <f t="shared" si="20"/>
        <v>1300</v>
      </c>
      <c r="L2702" s="10">
        <f t="shared" si="21"/>
        <v>520</v>
      </c>
      <c r="M2702" s="11">
        <v>0.4</v>
      </c>
      <c r="O2702" s="16"/>
      <c r="P2702" s="14"/>
      <c r="Q2702" s="12"/>
      <c r="R2702" s="13"/>
    </row>
    <row r="2703" spans="1:18" ht="15.75" customHeight="1" x14ac:dyDescent="0.35">
      <c r="A2703" s="1"/>
      <c r="B2703" s="6" t="s">
        <v>23</v>
      </c>
      <c r="C2703" s="6">
        <v>1197831</v>
      </c>
      <c r="D2703" s="7">
        <v>44368</v>
      </c>
      <c r="E2703" s="6" t="s">
        <v>24</v>
      </c>
      <c r="F2703" s="6" t="s">
        <v>98</v>
      </c>
      <c r="G2703" s="6" t="s">
        <v>99</v>
      </c>
      <c r="H2703" s="6" t="s">
        <v>20</v>
      </c>
      <c r="I2703" s="8">
        <v>0.4</v>
      </c>
      <c r="J2703" s="9">
        <v>3000</v>
      </c>
      <c r="K2703" s="10">
        <f t="shared" si="20"/>
        <v>1200</v>
      </c>
      <c r="L2703" s="10">
        <f t="shared" si="21"/>
        <v>480</v>
      </c>
      <c r="M2703" s="11">
        <v>0.4</v>
      </c>
      <c r="O2703" s="16"/>
      <c r="P2703" s="14"/>
      <c r="Q2703" s="12"/>
      <c r="R2703" s="13"/>
    </row>
    <row r="2704" spans="1:18" ht="15.75" customHeight="1" x14ac:dyDescent="0.35">
      <c r="A2704" s="1"/>
      <c r="B2704" s="6" t="s">
        <v>23</v>
      </c>
      <c r="C2704" s="6">
        <v>1197831</v>
      </c>
      <c r="D2704" s="7">
        <v>44368</v>
      </c>
      <c r="E2704" s="6" t="s">
        <v>24</v>
      </c>
      <c r="F2704" s="6" t="s">
        <v>98</v>
      </c>
      <c r="G2704" s="6" t="s">
        <v>99</v>
      </c>
      <c r="H2704" s="6" t="s">
        <v>21</v>
      </c>
      <c r="I2704" s="8">
        <v>0.54999999999999993</v>
      </c>
      <c r="J2704" s="9">
        <v>3000</v>
      </c>
      <c r="K2704" s="10">
        <f t="shared" si="20"/>
        <v>1649.9999999999998</v>
      </c>
      <c r="L2704" s="10">
        <f t="shared" si="21"/>
        <v>577.49999999999989</v>
      </c>
      <c r="M2704" s="11">
        <v>0.35</v>
      </c>
      <c r="O2704" s="16"/>
      <c r="P2704" s="14"/>
      <c r="Q2704" s="12"/>
      <c r="R2704" s="13"/>
    </row>
    <row r="2705" spans="1:18" ht="15.75" customHeight="1" x14ac:dyDescent="0.35">
      <c r="A2705" s="1"/>
      <c r="B2705" s="6" t="s">
        <v>23</v>
      </c>
      <c r="C2705" s="6">
        <v>1197831</v>
      </c>
      <c r="D2705" s="7">
        <v>44368</v>
      </c>
      <c r="E2705" s="6" t="s">
        <v>24</v>
      </c>
      <c r="F2705" s="6" t="s">
        <v>98</v>
      </c>
      <c r="G2705" s="6" t="s">
        <v>99</v>
      </c>
      <c r="H2705" s="6" t="s">
        <v>22</v>
      </c>
      <c r="I2705" s="8">
        <v>0.6</v>
      </c>
      <c r="J2705" s="9">
        <v>4750</v>
      </c>
      <c r="K2705" s="10">
        <f t="shared" si="20"/>
        <v>2850</v>
      </c>
      <c r="L2705" s="10">
        <f t="shared" si="21"/>
        <v>1140</v>
      </c>
      <c r="M2705" s="11">
        <v>0.4</v>
      </c>
      <c r="O2705" s="16"/>
      <c r="P2705" s="14"/>
      <c r="Q2705" s="12"/>
      <c r="R2705" s="13"/>
    </row>
    <row r="2706" spans="1:18" ht="15.75" customHeight="1" x14ac:dyDescent="0.35">
      <c r="A2706" s="1"/>
      <c r="B2706" s="6" t="s">
        <v>23</v>
      </c>
      <c r="C2706" s="6">
        <v>1197831</v>
      </c>
      <c r="D2706" s="7">
        <v>44396</v>
      </c>
      <c r="E2706" s="6" t="s">
        <v>24</v>
      </c>
      <c r="F2706" s="6" t="s">
        <v>98</v>
      </c>
      <c r="G2706" s="6" t="s">
        <v>99</v>
      </c>
      <c r="H2706" s="6" t="s">
        <v>17</v>
      </c>
      <c r="I2706" s="8">
        <v>0.54999999999999993</v>
      </c>
      <c r="J2706" s="9">
        <v>7000</v>
      </c>
      <c r="K2706" s="10">
        <f t="shared" si="20"/>
        <v>3849.9999999999995</v>
      </c>
      <c r="L2706" s="10">
        <f t="shared" si="21"/>
        <v>1540</v>
      </c>
      <c r="M2706" s="11">
        <v>0.4</v>
      </c>
      <c r="O2706" s="16"/>
      <c r="P2706" s="14"/>
      <c r="Q2706" s="12"/>
      <c r="R2706" s="13"/>
    </row>
    <row r="2707" spans="1:18" ht="15.75" customHeight="1" x14ac:dyDescent="0.35">
      <c r="A2707" s="1"/>
      <c r="B2707" s="6" t="s">
        <v>23</v>
      </c>
      <c r="C2707" s="6">
        <v>1197831</v>
      </c>
      <c r="D2707" s="7">
        <v>44396</v>
      </c>
      <c r="E2707" s="6" t="s">
        <v>24</v>
      </c>
      <c r="F2707" s="6" t="s">
        <v>98</v>
      </c>
      <c r="G2707" s="6" t="s">
        <v>99</v>
      </c>
      <c r="H2707" s="6" t="s">
        <v>18</v>
      </c>
      <c r="I2707" s="8">
        <v>0.5</v>
      </c>
      <c r="J2707" s="9">
        <v>4500</v>
      </c>
      <c r="K2707" s="10">
        <f t="shared" si="20"/>
        <v>2250</v>
      </c>
      <c r="L2707" s="10">
        <f t="shared" si="21"/>
        <v>787.5</v>
      </c>
      <c r="M2707" s="11">
        <v>0.35</v>
      </c>
      <c r="O2707" s="16"/>
      <c r="P2707" s="14"/>
      <c r="Q2707" s="12"/>
      <c r="R2707" s="13"/>
    </row>
    <row r="2708" spans="1:18" ht="15.75" customHeight="1" x14ac:dyDescent="0.35">
      <c r="A2708" s="1"/>
      <c r="B2708" s="6" t="s">
        <v>23</v>
      </c>
      <c r="C2708" s="6">
        <v>1197831</v>
      </c>
      <c r="D2708" s="7">
        <v>44396</v>
      </c>
      <c r="E2708" s="6" t="s">
        <v>24</v>
      </c>
      <c r="F2708" s="6" t="s">
        <v>98</v>
      </c>
      <c r="G2708" s="6" t="s">
        <v>99</v>
      </c>
      <c r="H2708" s="6" t="s">
        <v>19</v>
      </c>
      <c r="I2708" s="8">
        <v>0.45</v>
      </c>
      <c r="J2708" s="9">
        <v>3750</v>
      </c>
      <c r="K2708" s="10">
        <f t="shared" si="20"/>
        <v>1687.5</v>
      </c>
      <c r="L2708" s="10">
        <f t="shared" si="21"/>
        <v>675</v>
      </c>
      <c r="M2708" s="11">
        <v>0.4</v>
      </c>
      <c r="O2708" s="16"/>
      <c r="P2708" s="14"/>
      <c r="Q2708" s="12"/>
      <c r="R2708" s="13"/>
    </row>
    <row r="2709" spans="1:18" ht="15.75" customHeight="1" x14ac:dyDescent="0.35">
      <c r="A2709" s="1"/>
      <c r="B2709" s="6" t="s">
        <v>23</v>
      </c>
      <c r="C2709" s="6">
        <v>1197831</v>
      </c>
      <c r="D2709" s="7">
        <v>44396</v>
      </c>
      <c r="E2709" s="6" t="s">
        <v>24</v>
      </c>
      <c r="F2709" s="6" t="s">
        <v>98</v>
      </c>
      <c r="G2709" s="6" t="s">
        <v>99</v>
      </c>
      <c r="H2709" s="6" t="s">
        <v>20</v>
      </c>
      <c r="I2709" s="8">
        <v>0.45</v>
      </c>
      <c r="J2709" s="9">
        <v>3250</v>
      </c>
      <c r="K2709" s="10">
        <f t="shared" si="20"/>
        <v>1462.5</v>
      </c>
      <c r="L2709" s="10">
        <f t="shared" si="21"/>
        <v>585</v>
      </c>
      <c r="M2709" s="11">
        <v>0.4</v>
      </c>
      <c r="O2709" s="16"/>
      <c r="P2709" s="14"/>
      <c r="Q2709" s="12"/>
      <c r="R2709" s="13"/>
    </row>
    <row r="2710" spans="1:18" ht="15.75" customHeight="1" x14ac:dyDescent="0.35">
      <c r="A2710" s="1"/>
      <c r="B2710" s="6" t="s">
        <v>23</v>
      </c>
      <c r="C2710" s="6">
        <v>1197831</v>
      </c>
      <c r="D2710" s="7">
        <v>44396</v>
      </c>
      <c r="E2710" s="6" t="s">
        <v>24</v>
      </c>
      <c r="F2710" s="6" t="s">
        <v>98</v>
      </c>
      <c r="G2710" s="6" t="s">
        <v>99</v>
      </c>
      <c r="H2710" s="6" t="s">
        <v>21</v>
      </c>
      <c r="I2710" s="8">
        <v>0.6</v>
      </c>
      <c r="J2710" s="9">
        <v>3500</v>
      </c>
      <c r="K2710" s="10">
        <f t="shared" si="20"/>
        <v>2100</v>
      </c>
      <c r="L2710" s="10">
        <f t="shared" si="21"/>
        <v>735</v>
      </c>
      <c r="M2710" s="11">
        <v>0.35</v>
      </c>
      <c r="O2710" s="16"/>
      <c r="P2710" s="14"/>
      <c r="Q2710" s="12"/>
      <c r="R2710" s="13"/>
    </row>
    <row r="2711" spans="1:18" ht="15.75" customHeight="1" x14ac:dyDescent="0.35">
      <c r="A2711" s="1"/>
      <c r="B2711" s="6" t="s">
        <v>23</v>
      </c>
      <c r="C2711" s="6">
        <v>1197831</v>
      </c>
      <c r="D2711" s="7">
        <v>44396</v>
      </c>
      <c r="E2711" s="6" t="s">
        <v>24</v>
      </c>
      <c r="F2711" s="6" t="s">
        <v>98</v>
      </c>
      <c r="G2711" s="6" t="s">
        <v>99</v>
      </c>
      <c r="H2711" s="6" t="s">
        <v>22</v>
      </c>
      <c r="I2711" s="8">
        <v>0.65</v>
      </c>
      <c r="J2711" s="9">
        <v>5250</v>
      </c>
      <c r="K2711" s="10">
        <f t="shared" si="20"/>
        <v>3412.5</v>
      </c>
      <c r="L2711" s="10">
        <f t="shared" si="21"/>
        <v>1365</v>
      </c>
      <c r="M2711" s="11">
        <v>0.4</v>
      </c>
      <c r="O2711" s="16"/>
      <c r="P2711" s="14"/>
      <c r="Q2711" s="12"/>
      <c r="R2711" s="13"/>
    </row>
    <row r="2712" spans="1:18" ht="15.75" customHeight="1" x14ac:dyDescent="0.35">
      <c r="A2712" s="1"/>
      <c r="B2712" s="6" t="s">
        <v>23</v>
      </c>
      <c r="C2712" s="6">
        <v>1197831</v>
      </c>
      <c r="D2712" s="7">
        <v>44428</v>
      </c>
      <c r="E2712" s="6" t="s">
        <v>24</v>
      </c>
      <c r="F2712" s="6" t="s">
        <v>98</v>
      </c>
      <c r="G2712" s="6" t="s">
        <v>99</v>
      </c>
      <c r="H2712" s="6" t="s">
        <v>17</v>
      </c>
      <c r="I2712" s="8">
        <v>0.6</v>
      </c>
      <c r="J2712" s="9">
        <v>6750</v>
      </c>
      <c r="K2712" s="10">
        <f t="shared" si="20"/>
        <v>4050</v>
      </c>
      <c r="L2712" s="10">
        <f t="shared" si="21"/>
        <v>1620</v>
      </c>
      <c r="M2712" s="11">
        <v>0.4</v>
      </c>
      <c r="O2712" s="16"/>
      <c r="P2712" s="14"/>
      <c r="Q2712" s="12"/>
      <c r="R2712" s="13"/>
    </row>
    <row r="2713" spans="1:18" ht="15.75" customHeight="1" x14ac:dyDescent="0.35">
      <c r="A2713" s="1"/>
      <c r="B2713" s="6" t="s">
        <v>23</v>
      </c>
      <c r="C2713" s="6">
        <v>1197831</v>
      </c>
      <c r="D2713" s="7">
        <v>44428</v>
      </c>
      <c r="E2713" s="6" t="s">
        <v>24</v>
      </c>
      <c r="F2713" s="6" t="s">
        <v>98</v>
      </c>
      <c r="G2713" s="6" t="s">
        <v>99</v>
      </c>
      <c r="H2713" s="6" t="s">
        <v>18</v>
      </c>
      <c r="I2713" s="8">
        <v>0.55000000000000004</v>
      </c>
      <c r="J2713" s="9">
        <v>4500</v>
      </c>
      <c r="K2713" s="10">
        <f t="shared" si="20"/>
        <v>2475</v>
      </c>
      <c r="L2713" s="10">
        <f t="shared" si="21"/>
        <v>866.25</v>
      </c>
      <c r="M2713" s="11">
        <v>0.35</v>
      </c>
      <c r="O2713" s="16"/>
      <c r="P2713" s="14"/>
      <c r="Q2713" s="12"/>
      <c r="R2713" s="13"/>
    </row>
    <row r="2714" spans="1:18" ht="15.75" customHeight="1" x14ac:dyDescent="0.35">
      <c r="A2714" s="1"/>
      <c r="B2714" s="6" t="s">
        <v>23</v>
      </c>
      <c r="C2714" s="6">
        <v>1197831</v>
      </c>
      <c r="D2714" s="7">
        <v>44428</v>
      </c>
      <c r="E2714" s="6" t="s">
        <v>24</v>
      </c>
      <c r="F2714" s="6" t="s">
        <v>98</v>
      </c>
      <c r="G2714" s="6" t="s">
        <v>99</v>
      </c>
      <c r="H2714" s="6" t="s">
        <v>19</v>
      </c>
      <c r="I2714" s="8">
        <v>0.5</v>
      </c>
      <c r="J2714" s="9">
        <v>3750</v>
      </c>
      <c r="K2714" s="10">
        <f t="shared" si="20"/>
        <v>1875</v>
      </c>
      <c r="L2714" s="10">
        <f t="shared" si="21"/>
        <v>750</v>
      </c>
      <c r="M2714" s="11">
        <v>0.4</v>
      </c>
      <c r="O2714" s="16"/>
      <c r="P2714" s="14"/>
      <c r="Q2714" s="12"/>
      <c r="R2714" s="13"/>
    </row>
    <row r="2715" spans="1:18" ht="15.75" customHeight="1" x14ac:dyDescent="0.35">
      <c r="A2715" s="1"/>
      <c r="B2715" s="6" t="s">
        <v>23</v>
      </c>
      <c r="C2715" s="6">
        <v>1197831</v>
      </c>
      <c r="D2715" s="7">
        <v>44428</v>
      </c>
      <c r="E2715" s="6" t="s">
        <v>24</v>
      </c>
      <c r="F2715" s="6" t="s">
        <v>98</v>
      </c>
      <c r="G2715" s="6" t="s">
        <v>99</v>
      </c>
      <c r="H2715" s="6" t="s">
        <v>20</v>
      </c>
      <c r="I2715" s="8">
        <v>0.4</v>
      </c>
      <c r="J2715" s="9">
        <v>3250</v>
      </c>
      <c r="K2715" s="10">
        <f t="shared" si="20"/>
        <v>1300</v>
      </c>
      <c r="L2715" s="10">
        <f t="shared" si="21"/>
        <v>520</v>
      </c>
      <c r="M2715" s="11">
        <v>0.4</v>
      </c>
      <c r="O2715" s="16"/>
      <c r="P2715" s="14"/>
      <c r="Q2715" s="12"/>
      <c r="R2715" s="13"/>
    </row>
    <row r="2716" spans="1:18" ht="15.75" customHeight="1" x14ac:dyDescent="0.35">
      <c r="A2716" s="1"/>
      <c r="B2716" s="6" t="s">
        <v>23</v>
      </c>
      <c r="C2716" s="6">
        <v>1197831</v>
      </c>
      <c r="D2716" s="7">
        <v>44428</v>
      </c>
      <c r="E2716" s="6" t="s">
        <v>24</v>
      </c>
      <c r="F2716" s="6" t="s">
        <v>98</v>
      </c>
      <c r="G2716" s="6" t="s">
        <v>99</v>
      </c>
      <c r="H2716" s="6" t="s">
        <v>21</v>
      </c>
      <c r="I2716" s="8">
        <v>0.5</v>
      </c>
      <c r="J2716" s="9">
        <v>3000</v>
      </c>
      <c r="K2716" s="10">
        <f t="shared" si="20"/>
        <v>1500</v>
      </c>
      <c r="L2716" s="10">
        <f t="shared" si="21"/>
        <v>525</v>
      </c>
      <c r="M2716" s="11">
        <v>0.35</v>
      </c>
      <c r="O2716" s="16"/>
      <c r="P2716" s="14"/>
      <c r="Q2716" s="12"/>
      <c r="R2716" s="13"/>
    </row>
    <row r="2717" spans="1:18" ht="15.75" customHeight="1" x14ac:dyDescent="0.35">
      <c r="A2717" s="1"/>
      <c r="B2717" s="6" t="s">
        <v>23</v>
      </c>
      <c r="C2717" s="6">
        <v>1197831</v>
      </c>
      <c r="D2717" s="7">
        <v>44428</v>
      </c>
      <c r="E2717" s="6" t="s">
        <v>24</v>
      </c>
      <c r="F2717" s="6" t="s">
        <v>98</v>
      </c>
      <c r="G2717" s="6" t="s">
        <v>99</v>
      </c>
      <c r="H2717" s="6" t="s">
        <v>22</v>
      </c>
      <c r="I2717" s="8">
        <v>0.55000000000000004</v>
      </c>
      <c r="J2717" s="9">
        <v>4750</v>
      </c>
      <c r="K2717" s="10">
        <f t="shared" si="20"/>
        <v>2612.5</v>
      </c>
      <c r="L2717" s="10">
        <f t="shared" si="21"/>
        <v>1045</v>
      </c>
      <c r="M2717" s="11">
        <v>0.4</v>
      </c>
      <c r="O2717" s="16"/>
      <c r="P2717" s="14"/>
      <c r="Q2717" s="12"/>
      <c r="R2717" s="13"/>
    </row>
    <row r="2718" spans="1:18" ht="15.75" customHeight="1" x14ac:dyDescent="0.35">
      <c r="A2718" s="1"/>
      <c r="B2718" s="6" t="s">
        <v>23</v>
      </c>
      <c r="C2718" s="6">
        <v>1197831</v>
      </c>
      <c r="D2718" s="7">
        <v>44458</v>
      </c>
      <c r="E2718" s="6" t="s">
        <v>24</v>
      </c>
      <c r="F2718" s="6" t="s">
        <v>98</v>
      </c>
      <c r="G2718" s="6" t="s">
        <v>99</v>
      </c>
      <c r="H2718" s="6" t="s">
        <v>17</v>
      </c>
      <c r="I2718" s="8">
        <v>0.5</v>
      </c>
      <c r="J2718" s="9">
        <v>5750</v>
      </c>
      <c r="K2718" s="10">
        <f t="shared" si="20"/>
        <v>2875</v>
      </c>
      <c r="L2718" s="10">
        <f t="shared" si="21"/>
        <v>1150</v>
      </c>
      <c r="M2718" s="11">
        <v>0.4</v>
      </c>
      <c r="O2718" s="16"/>
      <c r="P2718" s="14"/>
      <c r="Q2718" s="12"/>
      <c r="R2718" s="13"/>
    </row>
    <row r="2719" spans="1:18" ht="15.75" customHeight="1" x14ac:dyDescent="0.35">
      <c r="A2719" s="1"/>
      <c r="B2719" s="6" t="s">
        <v>23</v>
      </c>
      <c r="C2719" s="6">
        <v>1197831</v>
      </c>
      <c r="D2719" s="7">
        <v>44458</v>
      </c>
      <c r="E2719" s="6" t="s">
        <v>24</v>
      </c>
      <c r="F2719" s="6" t="s">
        <v>98</v>
      </c>
      <c r="G2719" s="6" t="s">
        <v>99</v>
      </c>
      <c r="H2719" s="6" t="s">
        <v>18</v>
      </c>
      <c r="I2719" s="8">
        <v>0.40000000000000013</v>
      </c>
      <c r="J2719" s="9">
        <v>3750</v>
      </c>
      <c r="K2719" s="10">
        <f t="shared" si="20"/>
        <v>1500.0000000000005</v>
      </c>
      <c r="L2719" s="10">
        <f t="shared" si="21"/>
        <v>525.00000000000011</v>
      </c>
      <c r="M2719" s="11">
        <v>0.35</v>
      </c>
      <c r="O2719" s="16"/>
      <c r="P2719" s="14"/>
      <c r="Q2719" s="12"/>
      <c r="R2719" s="13"/>
    </row>
    <row r="2720" spans="1:18" ht="15.75" customHeight="1" x14ac:dyDescent="0.35">
      <c r="A2720" s="1"/>
      <c r="B2720" s="6" t="s">
        <v>23</v>
      </c>
      <c r="C2720" s="6">
        <v>1197831</v>
      </c>
      <c r="D2720" s="7">
        <v>44458</v>
      </c>
      <c r="E2720" s="6" t="s">
        <v>24</v>
      </c>
      <c r="F2720" s="6" t="s">
        <v>98</v>
      </c>
      <c r="G2720" s="6" t="s">
        <v>99</v>
      </c>
      <c r="H2720" s="6" t="s">
        <v>19</v>
      </c>
      <c r="I2720" s="8">
        <v>0.15000000000000008</v>
      </c>
      <c r="J2720" s="9">
        <v>2750</v>
      </c>
      <c r="K2720" s="10">
        <f t="shared" si="20"/>
        <v>412.50000000000023</v>
      </c>
      <c r="L2720" s="10">
        <f t="shared" si="21"/>
        <v>165.00000000000011</v>
      </c>
      <c r="M2720" s="11">
        <v>0.4</v>
      </c>
      <c r="O2720" s="16"/>
      <c r="P2720" s="14"/>
      <c r="Q2720" s="12"/>
      <c r="R2720" s="13"/>
    </row>
    <row r="2721" spans="1:18" ht="15.75" customHeight="1" x14ac:dyDescent="0.35">
      <c r="A2721" s="1"/>
      <c r="B2721" s="6" t="s">
        <v>23</v>
      </c>
      <c r="C2721" s="6">
        <v>1197831</v>
      </c>
      <c r="D2721" s="7">
        <v>44458</v>
      </c>
      <c r="E2721" s="6" t="s">
        <v>24</v>
      </c>
      <c r="F2721" s="6" t="s">
        <v>98</v>
      </c>
      <c r="G2721" s="6" t="s">
        <v>99</v>
      </c>
      <c r="H2721" s="6" t="s">
        <v>20</v>
      </c>
      <c r="I2721" s="8">
        <v>0.15000000000000008</v>
      </c>
      <c r="J2721" s="9">
        <v>2500</v>
      </c>
      <c r="K2721" s="10">
        <f t="shared" si="20"/>
        <v>375.00000000000017</v>
      </c>
      <c r="L2721" s="10">
        <f t="shared" si="21"/>
        <v>150.00000000000009</v>
      </c>
      <c r="M2721" s="11">
        <v>0.4</v>
      </c>
      <c r="O2721" s="16"/>
      <c r="P2721" s="14"/>
      <c r="Q2721" s="12"/>
      <c r="R2721" s="13"/>
    </row>
    <row r="2722" spans="1:18" ht="15.75" customHeight="1" x14ac:dyDescent="0.35">
      <c r="A2722" s="1"/>
      <c r="B2722" s="6" t="s">
        <v>23</v>
      </c>
      <c r="C2722" s="6">
        <v>1197831</v>
      </c>
      <c r="D2722" s="7">
        <v>44458</v>
      </c>
      <c r="E2722" s="6" t="s">
        <v>24</v>
      </c>
      <c r="F2722" s="6" t="s">
        <v>98</v>
      </c>
      <c r="G2722" s="6" t="s">
        <v>99</v>
      </c>
      <c r="H2722" s="6" t="s">
        <v>21</v>
      </c>
      <c r="I2722" s="8">
        <v>0.25000000000000006</v>
      </c>
      <c r="J2722" s="9">
        <v>2500</v>
      </c>
      <c r="K2722" s="10">
        <f t="shared" si="20"/>
        <v>625.00000000000011</v>
      </c>
      <c r="L2722" s="10">
        <f t="shared" si="21"/>
        <v>218.75000000000003</v>
      </c>
      <c r="M2722" s="11">
        <v>0.35</v>
      </c>
      <c r="O2722" s="16"/>
      <c r="P2722" s="14"/>
      <c r="Q2722" s="12"/>
      <c r="R2722" s="13"/>
    </row>
    <row r="2723" spans="1:18" ht="15.75" customHeight="1" x14ac:dyDescent="0.35">
      <c r="A2723" s="1"/>
      <c r="B2723" s="6" t="s">
        <v>23</v>
      </c>
      <c r="C2723" s="6">
        <v>1197831</v>
      </c>
      <c r="D2723" s="7">
        <v>44458</v>
      </c>
      <c r="E2723" s="6" t="s">
        <v>24</v>
      </c>
      <c r="F2723" s="6" t="s">
        <v>98</v>
      </c>
      <c r="G2723" s="6" t="s">
        <v>99</v>
      </c>
      <c r="H2723" s="6" t="s">
        <v>22</v>
      </c>
      <c r="I2723" s="8">
        <v>0.3000000000000001</v>
      </c>
      <c r="J2723" s="9">
        <v>3500</v>
      </c>
      <c r="K2723" s="10">
        <f t="shared" si="20"/>
        <v>1050.0000000000005</v>
      </c>
      <c r="L2723" s="10">
        <f t="shared" si="21"/>
        <v>420.00000000000023</v>
      </c>
      <c r="M2723" s="11">
        <v>0.4</v>
      </c>
      <c r="O2723" s="16"/>
      <c r="P2723" s="14"/>
      <c r="Q2723" s="12"/>
      <c r="R2723" s="13"/>
    </row>
    <row r="2724" spans="1:18" ht="15.75" customHeight="1" x14ac:dyDescent="0.35">
      <c r="A2724" s="1"/>
      <c r="B2724" s="6" t="s">
        <v>23</v>
      </c>
      <c r="C2724" s="6">
        <v>1197831</v>
      </c>
      <c r="D2724" s="7">
        <v>44490</v>
      </c>
      <c r="E2724" s="6" t="s">
        <v>24</v>
      </c>
      <c r="F2724" s="6" t="s">
        <v>98</v>
      </c>
      <c r="G2724" s="6" t="s">
        <v>99</v>
      </c>
      <c r="H2724" s="6" t="s">
        <v>17</v>
      </c>
      <c r="I2724" s="8">
        <v>0.3000000000000001</v>
      </c>
      <c r="J2724" s="9">
        <v>5250</v>
      </c>
      <c r="K2724" s="10">
        <f t="shared" si="20"/>
        <v>1575.0000000000005</v>
      </c>
      <c r="L2724" s="10">
        <f t="shared" si="21"/>
        <v>630.00000000000023</v>
      </c>
      <c r="M2724" s="11">
        <v>0.4</v>
      </c>
      <c r="O2724" s="16"/>
      <c r="P2724" s="14"/>
      <c r="Q2724" s="12"/>
      <c r="R2724" s="13"/>
    </row>
    <row r="2725" spans="1:18" ht="15.75" customHeight="1" x14ac:dyDescent="0.35">
      <c r="A2725" s="1"/>
      <c r="B2725" s="6" t="s">
        <v>23</v>
      </c>
      <c r="C2725" s="6">
        <v>1197831</v>
      </c>
      <c r="D2725" s="7">
        <v>44490</v>
      </c>
      <c r="E2725" s="6" t="s">
        <v>24</v>
      </c>
      <c r="F2725" s="6" t="s">
        <v>98</v>
      </c>
      <c r="G2725" s="6" t="s">
        <v>99</v>
      </c>
      <c r="H2725" s="6" t="s">
        <v>18</v>
      </c>
      <c r="I2725" s="8">
        <v>0.20000000000000012</v>
      </c>
      <c r="J2725" s="9">
        <v>3500</v>
      </c>
      <c r="K2725" s="10">
        <f t="shared" si="20"/>
        <v>700.00000000000045</v>
      </c>
      <c r="L2725" s="10">
        <f t="shared" si="21"/>
        <v>245.00000000000014</v>
      </c>
      <c r="M2725" s="11">
        <v>0.35</v>
      </c>
      <c r="O2725" s="16"/>
      <c r="P2725" s="14"/>
      <c r="Q2725" s="12"/>
      <c r="R2725" s="13"/>
    </row>
    <row r="2726" spans="1:18" ht="15.75" customHeight="1" x14ac:dyDescent="0.35">
      <c r="A2726" s="1"/>
      <c r="B2726" s="6" t="s">
        <v>23</v>
      </c>
      <c r="C2726" s="6">
        <v>1197831</v>
      </c>
      <c r="D2726" s="7">
        <v>44490</v>
      </c>
      <c r="E2726" s="6" t="s">
        <v>24</v>
      </c>
      <c r="F2726" s="6" t="s">
        <v>98</v>
      </c>
      <c r="G2726" s="6" t="s">
        <v>99</v>
      </c>
      <c r="H2726" s="6" t="s">
        <v>19</v>
      </c>
      <c r="I2726" s="8">
        <v>0.20000000000000012</v>
      </c>
      <c r="J2726" s="9">
        <v>2250</v>
      </c>
      <c r="K2726" s="10">
        <f t="shared" si="20"/>
        <v>450.00000000000028</v>
      </c>
      <c r="L2726" s="10">
        <f t="shared" si="21"/>
        <v>180.00000000000011</v>
      </c>
      <c r="M2726" s="11">
        <v>0.4</v>
      </c>
      <c r="O2726" s="16"/>
      <c r="P2726" s="14"/>
      <c r="Q2726" s="12"/>
      <c r="R2726" s="13"/>
    </row>
    <row r="2727" spans="1:18" ht="15.75" customHeight="1" x14ac:dyDescent="0.35">
      <c r="A2727" s="1"/>
      <c r="B2727" s="6" t="s">
        <v>23</v>
      </c>
      <c r="C2727" s="6">
        <v>1197831</v>
      </c>
      <c r="D2727" s="7">
        <v>44490</v>
      </c>
      <c r="E2727" s="6" t="s">
        <v>24</v>
      </c>
      <c r="F2727" s="6" t="s">
        <v>98</v>
      </c>
      <c r="G2727" s="6" t="s">
        <v>99</v>
      </c>
      <c r="H2727" s="6" t="s">
        <v>20</v>
      </c>
      <c r="I2727" s="8">
        <v>0.20000000000000012</v>
      </c>
      <c r="J2727" s="9">
        <v>2000</v>
      </c>
      <c r="K2727" s="10">
        <f t="shared" si="20"/>
        <v>400.00000000000023</v>
      </c>
      <c r="L2727" s="10">
        <f t="shared" si="21"/>
        <v>160.00000000000011</v>
      </c>
      <c r="M2727" s="11">
        <v>0.4</v>
      </c>
      <c r="O2727" s="16"/>
      <c r="P2727" s="14"/>
      <c r="Q2727" s="12"/>
      <c r="R2727" s="13"/>
    </row>
    <row r="2728" spans="1:18" ht="15.75" customHeight="1" x14ac:dyDescent="0.35">
      <c r="A2728" s="1"/>
      <c r="B2728" s="6" t="s">
        <v>23</v>
      </c>
      <c r="C2728" s="6">
        <v>1197831</v>
      </c>
      <c r="D2728" s="7">
        <v>44490</v>
      </c>
      <c r="E2728" s="6" t="s">
        <v>24</v>
      </c>
      <c r="F2728" s="6" t="s">
        <v>98</v>
      </c>
      <c r="G2728" s="6" t="s">
        <v>99</v>
      </c>
      <c r="H2728" s="6" t="s">
        <v>21</v>
      </c>
      <c r="I2728" s="8">
        <v>0.3000000000000001</v>
      </c>
      <c r="J2728" s="9">
        <v>2000</v>
      </c>
      <c r="K2728" s="10">
        <f t="shared" si="20"/>
        <v>600.00000000000023</v>
      </c>
      <c r="L2728" s="10">
        <f t="shared" si="21"/>
        <v>210.00000000000006</v>
      </c>
      <c r="M2728" s="11">
        <v>0.35</v>
      </c>
      <c r="O2728" s="16"/>
      <c r="P2728" s="14"/>
      <c r="Q2728" s="12"/>
      <c r="R2728" s="13"/>
    </row>
    <row r="2729" spans="1:18" ht="15.75" customHeight="1" x14ac:dyDescent="0.35">
      <c r="A2729" s="1"/>
      <c r="B2729" s="6" t="s">
        <v>23</v>
      </c>
      <c r="C2729" s="6">
        <v>1197831</v>
      </c>
      <c r="D2729" s="7">
        <v>44490</v>
      </c>
      <c r="E2729" s="6" t="s">
        <v>24</v>
      </c>
      <c r="F2729" s="6" t="s">
        <v>98</v>
      </c>
      <c r="G2729" s="6" t="s">
        <v>99</v>
      </c>
      <c r="H2729" s="6" t="s">
        <v>22</v>
      </c>
      <c r="I2729" s="8">
        <v>0.30000000000000004</v>
      </c>
      <c r="J2729" s="9">
        <v>3250</v>
      </c>
      <c r="K2729" s="10">
        <f t="shared" si="20"/>
        <v>975.00000000000011</v>
      </c>
      <c r="L2729" s="10">
        <f t="shared" si="21"/>
        <v>390.00000000000006</v>
      </c>
      <c r="M2729" s="11">
        <v>0.4</v>
      </c>
      <c r="O2729" s="16"/>
      <c r="P2729" s="14"/>
      <c r="Q2729" s="12"/>
      <c r="R2729" s="13"/>
    </row>
    <row r="2730" spans="1:18" ht="15.75" customHeight="1" x14ac:dyDescent="0.35">
      <c r="A2730" s="1"/>
      <c r="B2730" s="6" t="s">
        <v>23</v>
      </c>
      <c r="C2730" s="6">
        <v>1197831</v>
      </c>
      <c r="D2730" s="7">
        <v>44520</v>
      </c>
      <c r="E2730" s="6" t="s">
        <v>24</v>
      </c>
      <c r="F2730" s="6" t="s">
        <v>98</v>
      </c>
      <c r="G2730" s="6" t="s">
        <v>99</v>
      </c>
      <c r="H2730" s="6" t="s">
        <v>17</v>
      </c>
      <c r="I2730" s="8">
        <v>0.25000000000000011</v>
      </c>
      <c r="J2730" s="9">
        <v>4750</v>
      </c>
      <c r="K2730" s="10">
        <f t="shared" si="20"/>
        <v>1187.5000000000005</v>
      </c>
      <c r="L2730" s="10">
        <f t="shared" si="21"/>
        <v>475.00000000000023</v>
      </c>
      <c r="M2730" s="11">
        <v>0.4</v>
      </c>
      <c r="O2730" s="16"/>
      <c r="P2730" s="14"/>
      <c r="Q2730" s="12"/>
      <c r="R2730" s="13"/>
    </row>
    <row r="2731" spans="1:18" ht="15.75" customHeight="1" x14ac:dyDescent="0.35">
      <c r="A2731" s="1"/>
      <c r="B2731" s="6" t="s">
        <v>23</v>
      </c>
      <c r="C2731" s="6">
        <v>1197831</v>
      </c>
      <c r="D2731" s="7">
        <v>44520</v>
      </c>
      <c r="E2731" s="6" t="s">
        <v>24</v>
      </c>
      <c r="F2731" s="6" t="s">
        <v>98</v>
      </c>
      <c r="G2731" s="6" t="s">
        <v>99</v>
      </c>
      <c r="H2731" s="6" t="s">
        <v>18</v>
      </c>
      <c r="I2731" s="8">
        <v>0.15000000000000013</v>
      </c>
      <c r="J2731" s="9">
        <v>3000</v>
      </c>
      <c r="K2731" s="10">
        <f t="shared" si="20"/>
        <v>450.0000000000004</v>
      </c>
      <c r="L2731" s="10">
        <f t="shared" si="21"/>
        <v>157.50000000000014</v>
      </c>
      <c r="M2731" s="11">
        <v>0.35</v>
      </c>
      <c r="O2731" s="16"/>
      <c r="P2731" s="14"/>
      <c r="Q2731" s="12"/>
      <c r="R2731" s="13"/>
    </row>
    <row r="2732" spans="1:18" ht="15.75" customHeight="1" x14ac:dyDescent="0.35">
      <c r="A2732" s="1"/>
      <c r="B2732" s="6" t="s">
        <v>23</v>
      </c>
      <c r="C2732" s="6">
        <v>1197831</v>
      </c>
      <c r="D2732" s="7">
        <v>44520</v>
      </c>
      <c r="E2732" s="6" t="s">
        <v>24</v>
      </c>
      <c r="F2732" s="6" t="s">
        <v>98</v>
      </c>
      <c r="G2732" s="6" t="s">
        <v>99</v>
      </c>
      <c r="H2732" s="6" t="s">
        <v>19</v>
      </c>
      <c r="I2732" s="8">
        <v>0.25000000000000017</v>
      </c>
      <c r="J2732" s="9">
        <v>2450</v>
      </c>
      <c r="K2732" s="10">
        <f t="shared" si="20"/>
        <v>612.50000000000045</v>
      </c>
      <c r="L2732" s="10">
        <f t="shared" si="21"/>
        <v>245.0000000000002</v>
      </c>
      <c r="M2732" s="11">
        <v>0.4</v>
      </c>
      <c r="O2732" s="16"/>
      <c r="P2732" s="14"/>
      <c r="Q2732" s="12"/>
      <c r="R2732" s="13"/>
    </row>
    <row r="2733" spans="1:18" ht="15.75" customHeight="1" x14ac:dyDescent="0.35">
      <c r="A2733" s="1"/>
      <c r="B2733" s="6" t="s">
        <v>23</v>
      </c>
      <c r="C2733" s="6">
        <v>1197831</v>
      </c>
      <c r="D2733" s="7">
        <v>44520</v>
      </c>
      <c r="E2733" s="6" t="s">
        <v>24</v>
      </c>
      <c r="F2733" s="6" t="s">
        <v>98</v>
      </c>
      <c r="G2733" s="6" t="s">
        <v>99</v>
      </c>
      <c r="H2733" s="6" t="s">
        <v>20</v>
      </c>
      <c r="I2733" s="8">
        <v>0.55000000000000016</v>
      </c>
      <c r="J2733" s="9">
        <v>3000</v>
      </c>
      <c r="K2733" s="10">
        <f t="shared" si="20"/>
        <v>1650.0000000000005</v>
      </c>
      <c r="L2733" s="10">
        <f t="shared" si="21"/>
        <v>660.00000000000023</v>
      </c>
      <c r="M2733" s="11">
        <v>0.4</v>
      </c>
      <c r="O2733" s="16"/>
      <c r="P2733" s="14"/>
      <c r="Q2733" s="12"/>
      <c r="R2733" s="13"/>
    </row>
    <row r="2734" spans="1:18" ht="15.75" customHeight="1" x14ac:dyDescent="0.35">
      <c r="A2734" s="1"/>
      <c r="B2734" s="6" t="s">
        <v>23</v>
      </c>
      <c r="C2734" s="6">
        <v>1197831</v>
      </c>
      <c r="D2734" s="7">
        <v>44520</v>
      </c>
      <c r="E2734" s="6" t="s">
        <v>24</v>
      </c>
      <c r="F2734" s="6" t="s">
        <v>98</v>
      </c>
      <c r="G2734" s="6" t="s">
        <v>99</v>
      </c>
      <c r="H2734" s="6" t="s">
        <v>21</v>
      </c>
      <c r="I2734" s="8">
        <v>0.75000000000000011</v>
      </c>
      <c r="J2734" s="9">
        <v>2750</v>
      </c>
      <c r="K2734" s="10">
        <f t="shared" si="20"/>
        <v>2062.5000000000005</v>
      </c>
      <c r="L2734" s="10">
        <f t="shared" si="21"/>
        <v>721.87500000000011</v>
      </c>
      <c r="M2734" s="11">
        <v>0.35</v>
      </c>
      <c r="O2734" s="16"/>
      <c r="P2734" s="14"/>
      <c r="Q2734" s="12"/>
      <c r="R2734" s="13"/>
    </row>
    <row r="2735" spans="1:18" ht="15.75" customHeight="1" x14ac:dyDescent="0.35">
      <c r="A2735" s="1"/>
      <c r="B2735" s="6" t="s">
        <v>23</v>
      </c>
      <c r="C2735" s="6">
        <v>1197831</v>
      </c>
      <c r="D2735" s="7">
        <v>44520</v>
      </c>
      <c r="E2735" s="6" t="s">
        <v>24</v>
      </c>
      <c r="F2735" s="6" t="s">
        <v>98</v>
      </c>
      <c r="G2735" s="6" t="s">
        <v>99</v>
      </c>
      <c r="H2735" s="6" t="s">
        <v>22</v>
      </c>
      <c r="I2735" s="8">
        <v>0.75</v>
      </c>
      <c r="J2735" s="9">
        <v>3750</v>
      </c>
      <c r="K2735" s="10">
        <f t="shared" si="20"/>
        <v>2812.5</v>
      </c>
      <c r="L2735" s="10">
        <f t="shared" si="21"/>
        <v>1125</v>
      </c>
      <c r="M2735" s="11">
        <v>0.4</v>
      </c>
      <c r="O2735" s="16"/>
      <c r="P2735" s="14"/>
      <c r="Q2735" s="12"/>
      <c r="R2735" s="13"/>
    </row>
    <row r="2736" spans="1:18" ht="15.75" customHeight="1" x14ac:dyDescent="0.35">
      <c r="A2736" s="1"/>
      <c r="B2736" s="6" t="s">
        <v>23</v>
      </c>
      <c r="C2736" s="6">
        <v>1197831</v>
      </c>
      <c r="D2736" s="7">
        <v>44549</v>
      </c>
      <c r="E2736" s="6" t="s">
        <v>24</v>
      </c>
      <c r="F2736" s="6" t="s">
        <v>98</v>
      </c>
      <c r="G2736" s="6" t="s">
        <v>99</v>
      </c>
      <c r="H2736" s="6" t="s">
        <v>17</v>
      </c>
      <c r="I2736" s="8">
        <v>0.70000000000000007</v>
      </c>
      <c r="J2736" s="9">
        <v>6250</v>
      </c>
      <c r="K2736" s="10">
        <f t="shared" si="20"/>
        <v>4375</v>
      </c>
      <c r="L2736" s="10">
        <f t="shared" si="21"/>
        <v>1750</v>
      </c>
      <c r="M2736" s="11">
        <v>0.4</v>
      </c>
      <c r="O2736" s="16"/>
      <c r="P2736" s="14"/>
      <c r="Q2736" s="12"/>
      <c r="R2736" s="13"/>
    </row>
    <row r="2737" spans="1:18" ht="15.75" customHeight="1" x14ac:dyDescent="0.35">
      <c r="A2737" s="1"/>
      <c r="B2737" s="6" t="s">
        <v>23</v>
      </c>
      <c r="C2737" s="6">
        <v>1197831</v>
      </c>
      <c r="D2737" s="7">
        <v>44549</v>
      </c>
      <c r="E2737" s="6" t="s">
        <v>24</v>
      </c>
      <c r="F2737" s="6" t="s">
        <v>98</v>
      </c>
      <c r="G2737" s="6" t="s">
        <v>99</v>
      </c>
      <c r="H2737" s="6" t="s">
        <v>18</v>
      </c>
      <c r="I2737" s="8">
        <v>0.60000000000000009</v>
      </c>
      <c r="J2737" s="9">
        <v>4250</v>
      </c>
      <c r="K2737" s="10">
        <f t="shared" si="20"/>
        <v>2550.0000000000005</v>
      </c>
      <c r="L2737" s="10">
        <f t="shared" si="21"/>
        <v>892.50000000000011</v>
      </c>
      <c r="M2737" s="11">
        <v>0.35</v>
      </c>
      <c r="O2737" s="16"/>
      <c r="P2737" s="14"/>
      <c r="Q2737" s="12"/>
      <c r="R2737" s="13"/>
    </row>
    <row r="2738" spans="1:18" ht="15.75" customHeight="1" x14ac:dyDescent="0.35">
      <c r="A2738" s="1"/>
      <c r="B2738" s="6" t="s">
        <v>23</v>
      </c>
      <c r="C2738" s="6">
        <v>1197831</v>
      </c>
      <c r="D2738" s="7">
        <v>44549</v>
      </c>
      <c r="E2738" s="6" t="s">
        <v>24</v>
      </c>
      <c r="F2738" s="6" t="s">
        <v>98</v>
      </c>
      <c r="G2738" s="6" t="s">
        <v>99</v>
      </c>
      <c r="H2738" s="6" t="s">
        <v>19</v>
      </c>
      <c r="I2738" s="8">
        <v>0.60000000000000009</v>
      </c>
      <c r="J2738" s="9">
        <v>3750</v>
      </c>
      <c r="K2738" s="10">
        <f t="shared" si="20"/>
        <v>2250.0000000000005</v>
      </c>
      <c r="L2738" s="10">
        <f t="shared" si="21"/>
        <v>900.00000000000023</v>
      </c>
      <c r="M2738" s="11">
        <v>0.4</v>
      </c>
      <c r="O2738" s="16"/>
      <c r="P2738" s="14"/>
      <c r="Q2738" s="12"/>
      <c r="R2738" s="13"/>
    </row>
    <row r="2739" spans="1:18" ht="15.75" customHeight="1" x14ac:dyDescent="0.35">
      <c r="A2739" s="1"/>
      <c r="B2739" s="6" t="s">
        <v>23</v>
      </c>
      <c r="C2739" s="6">
        <v>1197831</v>
      </c>
      <c r="D2739" s="7">
        <v>44549</v>
      </c>
      <c r="E2739" s="6" t="s">
        <v>24</v>
      </c>
      <c r="F2739" s="6" t="s">
        <v>98</v>
      </c>
      <c r="G2739" s="6" t="s">
        <v>99</v>
      </c>
      <c r="H2739" s="6" t="s">
        <v>20</v>
      </c>
      <c r="I2739" s="8">
        <v>0.60000000000000009</v>
      </c>
      <c r="J2739" s="9">
        <v>3250</v>
      </c>
      <c r="K2739" s="10">
        <f t="shared" si="20"/>
        <v>1950.0000000000002</v>
      </c>
      <c r="L2739" s="10">
        <f t="shared" si="21"/>
        <v>780.00000000000011</v>
      </c>
      <c r="M2739" s="11">
        <v>0.4</v>
      </c>
      <c r="O2739" s="16"/>
      <c r="P2739" s="14"/>
      <c r="Q2739" s="12"/>
      <c r="R2739" s="13"/>
    </row>
    <row r="2740" spans="1:18" ht="15.75" customHeight="1" x14ac:dyDescent="0.35">
      <c r="A2740" s="1"/>
      <c r="B2740" s="6" t="s">
        <v>23</v>
      </c>
      <c r="C2740" s="6">
        <v>1197831</v>
      </c>
      <c r="D2740" s="7">
        <v>44549</v>
      </c>
      <c r="E2740" s="6" t="s">
        <v>24</v>
      </c>
      <c r="F2740" s="6" t="s">
        <v>98</v>
      </c>
      <c r="G2740" s="6" t="s">
        <v>99</v>
      </c>
      <c r="H2740" s="6" t="s">
        <v>21</v>
      </c>
      <c r="I2740" s="8">
        <v>0.70000000000000007</v>
      </c>
      <c r="J2740" s="9">
        <v>3250</v>
      </c>
      <c r="K2740" s="10">
        <f t="shared" si="20"/>
        <v>2275</v>
      </c>
      <c r="L2740" s="10">
        <f t="shared" si="21"/>
        <v>796.25</v>
      </c>
      <c r="M2740" s="11">
        <v>0.35</v>
      </c>
      <c r="O2740" s="16"/>
      <c r="P2740" s="14"/>
      <c r="Q2740" s="12"/>
      <c r="R2740" s="13"/>
    </row>
    <row r="2741" spans="1:18" ht="15.75" customHeight="1" x14ac:dyDescent="0.35">
      <c r="A2741" s="1"/>
      <c r="B2741" s="6" t="s">
        <v>23</v>
      </c>
      <c r="C2741" s="6">
        <v>1197831</v>
      </c>
      <c r="D2741" s="7">
        <v>44549</v>
      </c>
      <c r="E2741" s="6" t="s">
        <v>24</v>
      </c>
      <c r="F2741" s="6" t="s">
        <v>98</v>
      </c>
      <c r="G2741" s="6" t="s">
        <v>99</v>
      </c>
      <c r="H2741" s="6" t="s">
        <v>22</v>
      </c>
      <c r="I2741" s="8">
        <v>0.75</v>
      </c>
      <c r="J2741" s="9">
        <v>4250</v>
      </c>
      <c r="K2741" s="10">
        <f t="shared" si="20"/>
        <v>3187.5</v>
      </c>
      <c r="L2741" s="10">
        <f t="shared" si="21"/>
        <v>1275</v>
      </c>
      <c r="M2741" s="11">
        <v>0.4</v>
      </c>
      <c r="O2741" s="16"/>
      <c r="P2741" s="14"/>
      <c r="Q2741" s="12"/>
      <c r="R2741" s="13"/>
    </row>
    <row r="2742" spans="1:18" ht="15.75" customHeight="1" x14ac:dyDescent="0.35">
      <c r="A2742" s="1" t="s">
        <v>39</v>
      </c>
      <c r="B2742" s="6" t="s">
        <v>23</v>
      </c>
      <c r="C2742" s="6">
        <v>1197831</v>
      </c>
      <c r="D2742" s="7">
        <v>44212</v>
      </c>
      <c r="E2742" s="6" t="s">
        <v>24</v>
      </c>
      <c r="F2742" s="6" t="s">
        <v>100</v>
      </c>
      <c r="G2742" s="6" t="s">
        <v>101</v>
      </c>
      <c r="H2742" s="6" t="s">
        <v>17</v>
      </c>
      <c r="I2742" s="8">
        <v>0.25000000000000006</v>
      </c>
      <c r="J2742" s="9">
        <v>5500</v>
      </c>
      <c r="K2742" s="10">
        <f t="shared" si="20"/>
        <v>1375.0000000000002</v>
      </c>
      <c r="L2742" s="10">
        <f t="shared" si="21"/>
        <v>481.25000000000006</v>
      </c>
      <c r="M2742" s="11">
        <v>0.35</v>
      </c>
      <c r="O2742" s="16"/>
      <c r="P2742" s="14"/>
      <c r="Q2742" s="12"/>
      <c r="R2742" s="13"/>
    </row>
    <row r="2743" spans="1:18" ht="15.75" customHeight="1" x14ac:dyDescent="0.35">
      <c r="A2743" s="1"/>
      <c r="B2743" s="6" t="s">
        <v>23</v>
      </c>
      <c r="C2743" s="6">
        <v>1197831</v>
      </c>
      <c r="D2743" s="7">
        <v>44212</v>
      </c>
      <c r="E2743" s="6" t="s">
        <v>24</v>
      </c>
      <c r="F2743" s="6" t="s">
        <v>100</v>
      </c>
      <c r="G2743" s="6" t="s">
        <v>101</v>
      </c>
      <c r="H2743" s="6" t="s">
        <v>18</v>
      </c>
      <c r="I2743" s="8">
        <v>0.25000000000000006</v>
      </c>
      <c r="J2743" s="9">
        <v>3500</v>
      </c>
      <c r="K2743" s="10">
        <f t="shared" si="20"/>
        <v>875.00000000000023</v>
      </c>
      <c r="L2743" s="10">
        <f t="shared" si="21"/>
        <v>306.25000000000006</v>
      </c>
      <c r="M2743" s="11">
        <v>0.35</v>
      </c>
      <c r="O2743" s="16"/>
      <c r="P2743" s="14"/>
      <c r="Q2743" s="12"/>
      <c r="R2743" s="13"/>
    </row>
    <row r="2744" spans="1:18" ht="15.75" customHeight="1" x14ac:dyDescent="0.35">
      <c r="A2744" s="1"/>
      <c r="B2744" s="6" t="s">
        <v>23</v>
      </c>
      <c r="C2744" s="6">
        <v>1197831</v>
      </c>
      <c r="D2744" s="7">
        <v>44212</v>
      </c>
      <c r="E2744" s="6" t="s">
        <v>24</v>
      </c>
      <c r="F2744" s="6" t="s">
        <v>100</v>
      </c>
      <c r="G2744" s="6" t="s">
        <v>101</v>
      </c>
      <c r="H2744" s="6" t="s">
        <v>19</v>
      </c>
      <c r="I2744" s="8">
        <v>0.15000000000000008</v>
      </c>
      <c r="J2744" s="9">
        <v>3500</v>
      </c>
      <c r="K2744" s="10">
        <f t="shared" si="20"/>
        <v>525.00000000000023</v>
      </c>
      <c r="L2744" s="10">
        <f t="shared" si="21"/>
        <v>183.75000000000006</v>
      </c>
      <c r="M2744" s="11">
        <v>0.35</v>
      </c>
      <c r="O2744" s="16"/>
      <c r="P2744" s="14"/>
      <c r="Q2744" s="12"/>
      <c r="R2744" s="13"/>
    </row>
    <row r="2745" spans="1:18" ht="15.75" customHeight="1" x14ac:dyDescent="0.35">
      <c r="A2745" s="1"/>
      <c r="B2745" s="6" t="s">
        <v>23</v>
      </c>
      <c r="C2745" s="6">
        <v>1197831</v>
      </c>
      <c r="D2745" s="7">
        <v>44212</v>
      </c>
      <c r="E2745" s="6" t="s">
        <v>24</v>
      </c>
      <c r="F2745" s="6" t="s">
        <v>100</v>
      </c>
      <c r="G2745" s="6" t="s">
        <v>101</v>
      </c>
      <c r="H2745" s="6" t="s">
        <v>20</v>
      </c>
      <c r="I2745" s="8">
        <v>0.2</v>
      </c>
      <c r="J2745" s="9">
        <v>2000</v>
      </c>
      <c r="K2745" s="10">
        <f t="shared" si="20"/>
        <v>400</v>
      </c>
      <c r="L2745" s="10">
        <f t="shared" si="21"/>
        <v>140</v>
      </c>
      <c r="M2745" s="11">
        <v>0.35</v>
      </c>
      <c r="O2745" s="16"/>
      <c r="P2745" s="14"/>
      <c r="Q2745" s="12"/>
      <c r="R2745" s="13"/>
    </row>
    <row r="2746" spans="1:18" ht="15.75" customHeight="1" x14ac:dyDescent="0.35">
      <c r="A2746" s="1"/>
      <c r="B2746" s="6" t="s">
        <v>23</v>
      </c>
      <c r="C2746" s="6">
        <v>1197831</v>
      </c>
      <c r="D2746" s="7">
        <v>44212</v>
      </c>
      <c r="E2746" s="6" t="s">
        <v>24</v>
      </c>
      <c r="F2746" s="6" t="s">
        <v>100</v>
      </c>
      <c r="G2746" s="6" t="s">
        <v>101</v>
      </c>
      <c r="H2746" s="6" t="s">
        <v>21</v>
      </c>
      <c r="I2746" s="8">
        <v>0.35000000000000003</v>
      </c>
      <c r="J2746" s="9">
        <v>2500</v>
      </c>
      <c r="K2746" s="10">
        <f t="shared" si="20"/>
        <v>875.00000000000011</v>
      </c>
      <c r="L2746" s="10">
        <f t="shared" si="21"/>
        <v>306.25</v>
      </c>
      <c r="M2746" s="11">
        <v>0.35</v>
      </c>
      <c r="O2746" s="16"/>
      <c r="P2746" s="14"/>
      <c r="Q2746" s="12"/>
      <c r="R2746" s="13"/>
    </row>
    <row r="2747" spans="1:18" ht="15.75" customHeight="1" x14ac:dyDescent="0.35">
      <c r="A2747" s="1"/>
      <c r="B2747" s="6" t="s">
        <v>23</v>
      </c>
      <c r="C2747" s="6">
        <v>1197831</v>
      </c>
      <c r="D2747" s="7">
        <v>44212</v>
      </c>
      <c r="E2747" s="6" t="s">
        <v>24</v>
      </c>
      <c r="F2747" s="6" t="s">
        <v>100</v>
      </c>
      <c r="G2747" s="6" t="s">
        <v>101</v>
      </c>
      <c r="H2747" s="6" t="s">
        <v>22</v>
      </c>
      <c r="I2747" s="8">
        <v>0.25000000000000006</v>
      </c>
      <c r="J2747" s="9">
        <v>3500</v>
      </c>
      <c r="K2747" s="10">
        <f t="shared" si="20"/>
        <v>875.00000000000023</v>
      </c>
      <c r="L2747" s="10">
        <f t="shared" si="21"/>
        <v>306.25000000000006</v>
      </c>
      <c r="M2747" s="11">
        <v>0.35</v>
      </c>
      <c r="O2747" s="16"/>
      <c r="P2747" s="14"/>
      <c r="Q2747" s="12"/>
      <c r="R2747" s="13"/>
    </row>
    <row r="2748" spans="1:18" ht="15.75" customHeight="1" x14ac:dyDescent="0.35">
      <c r="A2748" s="1"/>
      <c r="B2748" s="6" t="s">
        <v>23</v>
      </c>
      <c r="C2748" s="6">
        <v>1197831</v>
      </c>
      <c r="D2748" s="7">
        <v>44241</v>
      </c>
      <c r="E2748" s="6" t="s">
        <v>24</v>
      </c>
      <c r="F2748" s="6" t="s">
        <v>100</v>
      </c>
      <c r="G2748" s="6" t="s">
        <v>101</v>
      </c>
      <c r="H2748" s="6" t="s">
        <v>17</v>
      </c>
      <c r="I2748" s="8">
        <v>0.25000000000000006</v>
      </c>
      <c r="J2748" s="9">
        <v>6000</v>
      </c>
      <c r="K2748" s="10">
        <f t="shared" si="20"/>
        <v>1500.0000000000002</v>
      </c>
      <c r="L2748" s="10">
        <f t="shared" si="21"/>
        <v>525</v>
      </c>
      <c r="M2748" s="11">
        <v>0.35</v>
      </c>
      <c r="O2748" s="16"/>
      <c r="P2748" s="14"/>
      <c r="Q2748" s="12"/>
      <c r="R2748" s="13"/>
    </row>
    <row r="2749" spans="1:18" ht="15.75" customHeight="1" x14ac:dyDescent="0.35">
      <c r="A2749" s="1"/>
      <c r="B2749" s="6" t="s">
        <v>23</v>
      </c>
      <c r="C2749" s="6">
        <v>1197831</v>
      </c>
      <c r="D2749" s="7">
        <v>44241</v>
      </c>
      <c r="E2749" s="6" t="s">
        <v>24</v>
      </c>
      <c r="F2749" s="6" t="s">
        <v>100</v>
      </c>
      <c r="G2749" s="6" t="s">
        <v>101</v>
      </c>
      <c r="H2749" s="6" t="s">
        <v>18</v>
      </c>
      <c r="I2749" s="8">
        <v>0.25000000000000006</v>
      </c>
      <c r="J2749" s="9">
        <v>2500</v>
      </c>
      <c r="K2749" s="10">
        <f t="shared" si="20"/>
        <v>625.00000000000011</v>
      </c>
      <c r="L2749" s="10">
        <f t="shared" si="21"/>
        <v>218.75000000000003</v>
      </c>
      <c r="M2749" s="11">
        <v>0.35</v>
      </c>
      <c r="O2749" s="16"/>
      <c r="P2749" s="14"/>
      <c r="Q2749" s="12"/>
      <c r="R2749" s="13"/>
    </row>
    <row r="2750" spans="1:18" ht="15.75" customHeight="1" x14ac:dyDescent="0.35">
      <c r="A2750" s="1"/>
      <c r="B2750" s="6" t="s">
        <v>23</v>
      </c>
      <c r="C2750" s="6">
        <v>1197831</v>
      </c>
      <c r="D2750" s="7">
        <v>44241</v>
      </c>
      <c r="E2750" s="6" t="s">
        <v>24</v>
      </c>
      <c r="F2750" s="6" t="s">
        <v>100</v>
      </c>
      <c r="G2750" s="6" t="s">
        <v>101</v>
      </c>
      <c r="H2750" s="6" t="s">
        <v>19</v>
      </c>
      <c r="I2750" s="8">
        <v>0.15000000000000008</v>
      </c>
      <c r="J2750" s="9">
        <v>3000</v>
      </c>
      <c r="K2750" s="10">
        <f t="shared" si="20"/>
        <v>450.00000000000023</v>
      </c>
      <c r="L2750" s="10">
        <f t="shared" si="21"/>
        <v>157.50000000000006</v>
      </c>
      <c r="M2750" s="11">
        <v>0.35</v>
      </c>
      <c r="O2750" s="16"/>
      <c r="P2750" s="14"/>
      <c r="Q2750" s="12"/>
      <c r="R2750" s="13"/>
    </row>
    <row r="2751" spans="1:18" ht="15.75" customHeight="1" x14ac:dyDescent="0.35">
      <c r="A2751" s="1"/>
      <c r="B2751" s="6" t="s">
        <v>23</v>
      </c>
      <c r="C2751" s="6">
        <v>1197831</v>
      </c>
      <c r="D2751" s="7">
        <v>44241</v>
      </c>
      <c r="E2751" s="6" t="s">
        <v>24</v>
      </c>
      <c r="F2751" s="6" t="s">
        <v>100</v>
      </c>
      <c r="G2751" s="6" t="s">
        <v>101</v>
      </c>
      <c r="H2751" s="6" t="s">
        <v>20</v>
      </c>
      <c r="I2751" s="8">
        <v>0.2</v>
      </c>
      <c r="J2751" s="9">
        <v>1500</v>
      </c>
      <c r="K2751" s="10">
        <f t="shared" si="20"/>
        <v>300</v>
      </c>
      <c r="L2751" s="10">
        <f t="shared" si="21"/>
        <v>105</v>
      </c>
      <c r="M2751" s="11">
        <v>0.35</v>
      </c>
      <c r="O2751" s="16"/>
      <c r="P2751" s="14"/>
      <c r="Q2751" s="12"/>
      <c r="R2751" s="13"/>
    </row>
    <row r="2752" spans="1:18" ht="15.75" customHeight="1" x14ac:dyDescent="0.35">
      <c r="A2752" s="1"/>
      <c r="B2752" s="6" t="s">
        <v>23</v>
      </c>
      <c r="C2752" s="6">
        <v>1197831</v>
      </c>
      <c r="D2752" s="7">
        <v>44241</v>
      </c>
      <c r="E2752" s="6" t="s">
        <v>24</v>
      </c>
      <c r="F2752" s="6" t="s">
        <v>100</v>
      </c>
      <c r="G2752" s="6" t="s">
        <v>101</v>
      </c>
      <c r="H2752" s="6" t="s">
        <v>21</v>
      </c>
      <c r="I2752" s="8">
        <v>0.35000000000000003</v>
      </c>
      <c r="J2752" s="9">
        <v>2250</v>
      </c>
      <c r="K2752" s="10">
        <f t="shared" si="20"/>
        <v>787.50000000000011</v>
      </c>
      <c r="L2752" s="10">
        <f t="shared" si="21"/>
        <v>275.625</v>
      </c>
      <c r="M2752" s="11">
        <v>0.35</v>
      </c>
      <c r="O2752" s="16"/>
      <c r="P2752" s="14"/>
      <c r="Q2752" s="12"/>
      <c r="R2752" s="13"/>
    </row>
    <row r="2753" spans="1:18" ht="15.75" customHeight="1" x14ac:dyDescent="0.35">
      <c r="A2753" s="1"/>
      <c r="B2753" s="6" t="s">
        <v>23</v>
      </c>
      <c r="C2753" s="6">
        <v>1197831</v>
      </c>
      <c r="D2753" s="7">
        <v>44241</v>
      </c>
      <c r="E2753" s="6" t="s">
        <v>24</v>
      </c>
      <c r="F2753" s="6" t="s">
        <v>100</v>
      </c>
      <c r="G2753" s="6" t="s">
        <v>101</v>
      </c>
      <c r="H2753" s="6" t="s">
        <v>22</v>
      </c>
      <c r="I2753" s="8">
        <v>0.2</v>
      </c>
      <c r="J2753" s="9">
        <v>3250</v>
      </c>
      <c r="K2753" s="10">
        <f t="shared" si="20"/>
        <v>650</v>
      </c>
      <c r="L2753" s="10">
        <f t="shared" si="21"/>
        <v>227.49999999999997</v>
      </c>
      <c r="M2753" s="11">
        <v>0.35</v>
      </c>
      <c r="O2753" s="16"/>
      <c r="P2753" s="14"/>
      <c r="Q2753" s="12"/>
      <c r="R2753" s="13"/>
    </row>
    <row r="2754" spans="1:18" ht="15.75" customHeight="1" x14ac:dyDescent="0.35">
      <c r="A2754" s="1"/>
      <c r="B2754" s="6" t="s">
        <v>23</v>
      </c>
      <c r="C2754" s="6">
        <v>1197831</v>
      </c>
      <c r="D2754" s="7">
        <v>44267</v>
      </c>
      <c r="E2754" s="6" t="s">
        <v>24</v>
      </c>
      <c r="F2754" s="6" t="s">
        <v>100</v>
      </c>
      <c r="G2754" s="6" t="s">
        <v>101</v>
      </c>
      <c r="H2754" s="6" t="s">
        <v>17</v>
      </c>
      <c r="I2754" s="8">
        <v>0.2</v>
      </c>
      <c r="J2754" s="9">
        <v>5450</v>
      </c>
      <c r="K2754" s="10">
        <f t="shared" si="20"/>
        <v>1090</v>
      </c>
      <c r="L2754" s="10">
        <f t="shared" si="21"/>
        <v>381.5</v>
      </c>
      <c r="M2754" s="11">
        <v>0.35</v>
      </c>
      <c r="O2754" s="16"/>
      <c r="P2754" s="14"/>
      <c r="Q2754" s="12"/>
      <c r="R2754" s="13"/>
    </row>
    <row r="2755" spans="1:18" ht="15.75" customHeight="1" x14ac:dyDescent="0.35">
      <c r="A2755" s="1"/>
      <c r="B2755" s="6" t="s">
        <v>23</v>
      </c>
      <c r="C2755" s="6">
        <v>1197831</v>
      </c>
      <c r="D2755" s="7">
        <v>44267</v>
      </c>
      <c r="E2755" s="6" t="s">
        <v>24</v>
      </c>
      <c r="F2755" s="6" t="s">
        <v>100</v>
      </c>
      <c r="G2755" s="6" t="s">
        <v>101</v>
      </c>
      <c r="H2755" s="6" t="s">
        <v>18</v>
      </c>
      <c r="I2755" s="8">
        <v>0.2</v>
      </c>
      <c r="J2755" s="9">
        <v>2250</v>
      </c>
      <c r="K2755" s="10">
        <f t="shared" si="20"/>
        <v>450</v>
      </c>
      <c r="L2755" s="10">
        <f t="shared" si="21"/>
        <v>157.5</v>
      </c>
      <c r="M2755" s="11">
        <v>0.35</v>
      </c>
      <c r="O2755" s="16"/>
      <c r="P2755" s="14"/>
      <c r="Q2755" s="12"/>
      <c r="R2755" s="13"/>
    </row>
    <row r="2756" spans="1:18" ht="15.75" customHeight="1" x14ac:dyDescent="0.35">
      <c r="A2756" s="1"/>
      <c r="B2756" s="6" t="s">
        <v>23</v>
      </c>
      <c r="C2756" s="6">
        <v>1197831</v>
      </c>
      <c r="D2756" s="7">
        <v>44267</v>
      </c>
      <c r="E2756" s="6" t="s">
        <v>24</v>
      </c>
      <c r="F2756" s="6" t="s">
        <v>100</v>
      </c>
      <c r="G2756" s="6" t="s">
        <v>101</v>
      </c>
      <c r="H2756" s="6" t="s">
        <v>19</v>
      </c>
      <c r="I2756" s="8">
        <v>0.10000000000000002</v>
      </c>
      <c r="J2756" s="9">
        <v>2500</v>
      </c>
      <c r="K2756" s="10">
        <f t="shared" si="20"/>
        <v>250.00000000000006</v>
      </c>
      <c r="L2756" s="10">
        <f t="shared" si="21"/>
        <v>87.500000000000014</v>
      </c>
      <c r="M2756" s="11">
        <v>0.35</v>
      </c>
      <c r="O2756" s="16"/>
      <c r="P2756" s="14"/>
      <c r="Q2756" s="12"/>
      <c r="R2756" s="13"/>
    </row>
    <row r="2757" spans="1:18" ht="15.75" customHeight="1" x14ac:dyDescent="0.35">
      <c r="A2757" s="1"/>
      <c r="B2757" s="6" t="s">
        <v>23</v>
      </c>
      <c r="C2757" s="6">
        <v>1197831</v>
      </c>
      <c r="D2757" s="7">
        <v>44267</v>
      </c>
      <c r="E2757" s="6" t="s">
        <v>24</v>
      </c>
      <c r="F2757" s="6" t="s">
        <v>100</v>
      </c>
      <c r="G2757" s="6" t="s">
        <v>101</v>
      </c>
      <c r="H2757" s="6" t="s">
        <v>20</v>
      </c>
      <c r="I2757" s="8">
        <v>0.19999999999999996</v>
      </c>
      <c r="J2757" s="9">
        <v>1000</v>
      </c>
      <c r="K2757" s="10">
        <f t="shared" si="20"/>
        <v>199.99999999999994</v>
      </c>
      <c r="L2757" s="10">
        <f t="shared" si="21"/>
        <v>69.999999999999972</v>
      </c>
      <c r="M2757" s="11">
        <v>0.35</v>
      </c>
      <c r="O2757" s="16"/>
      <c r="P2757" s="14"/>
      <c r="Q2757" s="12"/>
      <c r="R2757" s="13"/>
    </row>
    <row r="2758" spans="1:18" ht="15.75" customHeight="1" x14ac:dyDescent="0.35">
      <c r="A2758" s="1"/>
      <c r="B2758" s="6" t="s">
        <v>23</v>
      </c>
      <c r="C2758" s="6">
        <v>1197831</v>
      </c>
      <c r="D2758" s="7">
        <v>44267</v>
      </c>
      <c r="E2758" s="6" t="s">
        <v>24</v>
      </c>
      <c r="F2758" s="6" t="s">
        <v>100</v>
      </c>
      <c r="G2758" s="6" t="s">
        <v>101</v>
      </c>
      <c r="H2758" s="6" t="s">
        <v>21</v>
      </c>
      <c r="I2758" s="8">
        <v>0.35000000000000009</v>
      </c>
      <c r="J2758" s="9">
        <v>1500</v>
      </c>
      <c r="K2758" s="10">
        <f t="shared" si="20"/>
        <v>525.00000000000011</v>
      </c>
      <c r="L2758" s="10">
        <f t="shared" si="21"/>
        <v>183.75000000000003</v>
      </c>
      <c r="M2758" s="11">
        <v>0.35</v>
      </c>
      <c r="O2758" s="16"/>
      <c r="P2758" s="14"/>
      <c r="Q2758" s="12"/>
      <c r="R2758" s="13"/>
    </row>
    <row r="2759" spans="1:18" ht="15.75" customHeight="1" x14ac:dyDescent="0.35">
      <c r="A2759" s="1"/>
      <c r="B2759" s="6" t="s">
        <v>23</v>
      </c>
      <c r="C2759" s="6">
        <v>1197831</v>
      </c>
      <c r="D2759" s="7">
        <v>44267</v>
      </c>
      <c r="E2759" s="6" t="s">
        <v>24</v>
      </c>
      <c r="F2759" s="6" t="s">
        <v>100</v>
      </c>
      <c r="G2759" s="6" t="s">
        <v>101</v>
      </c>
      <c r="H2759" s="6" t="s">
        <v>22</v>
      </c>
      <c r="I2759" s="8">
        <v>0.25</v>
      </c>
      <c r="J2759" s="9">
        <v>2500</v>
      </c>
      <c r="K2759" s="10">
        <f t="shared" si="20"/>
        <v>625</v>
      </c>
      <c r="L2759" s="10">
        <f t="shared" si="21"/>
        <v>218.75</v>
      </c>
      <c r="M2759" s="11">
        <v>0.35</v>
      </c>
      <c r="O2759" s="16"/>
      <c r="P2759" s="14"/>
      <c r="Q2759" s="12"/>
      <c r="R2759" s="13"/>
    </row>
    <row r="2760" spans="1:18" ht="15.75" customHeight="1" x14ac:dyDescent="0.35">
      <c r="A2760" s="1"/>
      <c r="B2760" s="6" t="s">
        <v>23</v>
      </c>
      <c r="C2760" s="6">
        <v>1197831</v>
      </c>
      <c r="D2760" s="7">
        <v>44299</v>
      </c>
      <c r="E2760" s="6" t="s">
        <v>24</v>
      </c>
      <c r="F2760" s="6" t="s">
        <v>100</v>
      </c>
      <c r="G2760" s="6" t="s">
        <v>101</v>
      </c>
      <c r="H2760" s="6" t="s">
        <v>17</v>
      </c>
      <c r="I2760" s="8">
        <v>0.25</v>
      </c>
      <c r="J2760" s="9">
        <v>5000</v>
      </c>
      <c r="K2760" s="10">
        <f t="shared" si="20"/>
        <v>1250</v>
      </c>
      <c r="L2760" s="10">
        <f t="shared" si="21"/>
        <v>437.5</v>
      </c>
      <c r="M2760" s="11">
        <v>0.35</v>
      </c>
      <c r="O2760" s="16"/>
      <c r="P2760" s="14"/>
      <c r="Q2760" s="12"/>
      <c r="R2760" s="13"/>
    </row>
    <row r="2761" spans="1:18" ht="15.75" customHeight="1" x14ac:dyDescent="0.35">
      <c r="A2761" s="1"/>
      <c r="B2761" s="6" t="s">
        <v>23</v>
      </c>
      <c r="C2761" s="6">
        <v>1197831</v>
      </c>
      <c r="D2761" s="7">
        <v>44299</v>
      </c>
      <c r="E2761" s="6" t="s">
        <v>24</v>
      </c>
      <c r="F2761" s="6" t="s">
        <v>100</v>
      </c>
      <c r="G2761" s="6" t="s">
        <v>101</v>
      </c>
      <c r="H2761" s="6" t="s">
        <v>18</v>
      </c>
      <c r="I2761" s="8">
        <v>0.25</v>
      </c>
      <c r="J2761" s="9">
        <v>2000</v>
      </c>
      <c r="K2761" s="10">
        <f t="shared" si="20"/>
        <v>500</v>
      </c>
      <c r="L2761" s="10">
        <f t="shared" si="21"/>
        <v>175</v>
      </c>
      <c r="M2761" s="11">
        <v>0.35</v>
      </c>
      <c r="O2761" s="16"/>
      <c r="P2761" s="14"/>
      <c r="Q2761" s="12"/>
      <c r="R2761" s="13"/>
    </row>
    <row r="2762" spans="1:18" ht="15.75" customHeight="1" x14ac:dyDescent="0.35">
      <c r="A2762" s="1"/>
      <c r="B2762" s="6" t="s">
        <v>23</v>
      </c>
      <c r="C2762" s="6">
        <v>1197831</v>
      </c>
      <c r="D2762" s="7">
        <v>44299</v>
      </c>
      <c r="E2762" s="6" t="s">
        <v>24</v>
      </c>
      <c r="F2762" s="6" t="s">
        <v>100</v>
      </c>
      <c r="G2762" s="6" t="s">
        <v>101</v>
      </c>
      <c r="H2762" s="6" t="s">
        <v>19</v>
      </c>
      <c r="I2762" s="8">
        <v>0.15000000000000002</v>
      </c>
      <c r="J2762" s="9">
        <v>2000</v>
      </c>
      <c r="K2762" s="10">
        <f t="shared" si="20"/>
        <v>300.00000000000006</v>
      </c>
      <c r="L2762" s="10">
        <f t="shared" si="21"/>
        <v>105.00000000000001</v>
      </c>
      <c r="M2762" s="11">
        <v>0.35</v>
      </c>
      <c r="O2762" s="16"/>
      <c r="P2762" s="14"/>
      <c r="Q2762" s="12"/>
      <c r="R2762" s="13"/>
    </row>
    <row r="2763" spans="1:18" ht="15.75" customHeight="1" x14ac:dyDescent="0.35">
      <c r="A2763" s="1"/>
      <c r="B2763" s="6" t="s">
        <v>23</v>
      </c>
      <c r="C2763" s="6">
        <v>1197831</v>
      </c>
      <c r="D2763" s="7">
        <v>44299</v>
      </c>
      <c r="E2763" s="6" t="s">
        <v>24</v>
      </c>
      <c r="F2763" s="6" t="s">
        <v>100</v>
      </c>
      <c r="G2763" s="6" t="s">
        <v>101</v>
      </c>
      <c r="H2763" s="6" t="s">
        <v>20</v>
      </c>
      <c r="I2763" s="8">
        <v>0.19999999999999996</v>
      </c>
      <c r="J2763" s="9">
        <v>1250</v>
      </c>
      <c r="K2763" s="10">
        <f t="shared" si="20"/>
        <v>249.99999999999994</v>
      </c>
      <c r="L2763" s="10">
        <f t="shared" si="21"/>
        <v>87.499999999999972</v>
      </c>
      <c r="M2763" s="11">
        <v>0.35</v>
      </c>
      <c r="O2763" s="16"/>
      <c r="P2763" s="14"/>
      <c r="Q2763" s="12"/>
      <c r="R2763" s="13"/>
    </row>
    <row r="2764" spans="1:18" ht="15.75" customHeight="1" x14ac:dyDescent="0.35">
      <c r="A2764" s="1"/>
      <c r="B2764" s="6" t="s">
        <v>23</v>
      </c>
      <c r="C2764" s="6">
        <v>1197831</v>
      </c>
      <c r="D2764" s="7">
        <v>44299</v>
      </c>
      <c r="E2764" s="6" t="s">
        <v>24</v>
      </c>
      <c r="F2764" s="6" t="s">
        <v>100</v>
      </c>
      <c r="G2764" s="6" t="s">
        <v>101</v>
      </c>
      <c r="H2764" s="6" t="s">
        <v>21</v>
      </c>
      <c r="I2764" s="8">
        <v>0.4</v>
      </c>
      <c r="J2764" s="9">
        <v>1500</v>
      </c>
      <c r="K2764" s="10">
        <f t="shared" si="20"/>
        <v>600</v>
      </c>
      <c r="L2764" s="10">
        <f t="shared" si="21"/>
        <v>210</v>
      </c>
      <c r="M2764" s="11">
        <v>0.35</v>
      </c>
      <c r="O2764" s="16"/>
      <c r="P2764" s="14"/>
      <c r="Q2764" s="12"/>
      <c r="R2764" s="13"/>
    </row>
    <row r="2765" spans="1:18" ht="15.75" customHeight="1" x14ac:dyDescent="0.35">
      <c r="A2765" s="1"/>
      <c r="B2765" s="6" t="s">
        <v>23</v>
      </c>
      <c r="C2765" s="6">
        <v>1197831</v>
      </c>
      <c r="D2765" s="7">
        <v>44299</v>
      </c>
      <c r="E2765" s="6" t="s">
        <v>24</v>
      </c>
      <c r="F2765" s="6" t="s">
        <v>100</v>
      </c>
      <c r="G2765" s="6" t="s">
        <v>101</v>
      </c>
      <c r="H2765" s="6" t="s">
        <v>22</v>
      </c>
      <c r="I2765" s="8">
        <v>0.30000000000000004</v>
      </c>
      <c r="J2765" s="9">
        <v>3000</v>
      </c>
      <c r="K2765" s="10">
        <f t="shared" si="20"/>
        <v>900.00000000000011</v>
      </c>
      <c r="L2765" s="10">
        <f t="shared" si="21"/>
        <v>315</v>
      </c>
      <c r="M2765" s="11">
        <v>0.35</v>
      </c>
      <c r="O2765" s="16"/>
      <c r="P2765" s="14"/>
      <c r="Q2765" s="12"/>
      <c r="R2765" s="13"/>
    </row>
    <row r="2766" spans="1:18" ht="15.75" customHeight="1" x14ac:dyDescent="0.35">
      <c r="A2766" s="1"/>
      <c r="B2766" s="6" t="s">
        <v>23</v>
      </c>
      <c r="C2766" s="6">
        <v>1197831</v>
      </c>
      <c r="D2766" s="7">
        <v>44328</v>
      </c>
      <c r="E2766" s="6" t="s">
        <v>24</v>
      </c>
      <c r="F2766" s="6" t="s">
        <v>100</v>
      </c>
      <c r="G2766" s="6" t="s">
        <v>101</v>
      </c>
      <c r="H2766" s="6" t="s">
        <v>17</v>
      </c>
      <c r="I2766" s="8">
        <v>0.4</v>
      </c>
      <c r="J2766" s="9">
        <v>5700</v>
      </c>
      <c r="K2766" s="10">
        <f t="shared" si="20"/>
        <v>2280</v>
      </c>
      <c r="L2766" s="10">
        <f t="shared" si="21"/>
        <v>798</v>
      </c>
      <c r="M2766" s="11">
        <v>0.35</v>
      </c>
      <c r="O2766" s="16"/>
      <c r="P2766" s="14"/>
      <c r="Q2766" s="12"/>
      <c r="R2766" s="13"/>
    </row>
    <row r="2767" spans="1:18" ht="15.75" customHeight="1" x14ac:dyDescent="0.35">
      <c r="A2767" s="1"/>
      <c r="B2767" s="6" t="s">
        <v>23</v>
      </c>
      <c r="C2767" s="6">
        <v>1197831</v>
      </c>
      <c r="D2767" s="7">
        <v>44328</v>
      </c>
      <c r="E2767" s="6" t="s">
        <v>24</v>
      </c>
      <c r="F2767" s="6" t="s">
        <v>100</v>
      </c>
      <c r="G2767" s="6" t="s">
        <v>101</v>
      </c>
      <c r="H2767" s="6" t="s">
        <v>18</v>
      </c>
      <c r="I2767" s="8">
        <v>0.4</v>
      </c>
      <c r="J2767" s="9">
        <v>2750</v>
      </c>
      <c r="K2767" s="10">
        <f t="shared" si="20"/>
        <v>1100</v>
      </c>
      <c r="L2767" s="10">
        <f t="shared" si="21"/>
        <v>385</v>
      </c>
      <c r="M2767" s="11">
        <v>0.35</v>
      </c>
      <c r="O2767" s="16"/>
      <c r="P2767" s="14"/>
      <c r="Q2767" s="12"/>
      <c r="R2767" s="13"/>
    </row>
    <row r="2768" spans="1:18" ht="15.75" customHeight="1" x14ac:dyDescent="0.35">
      <c r="A2768" s="1"/>
      <c r="B2768" s="6" t="s">
        <v>23</v>
      </c>
      <c r="C2768" s="6">
        <v>1197831</v>
      </c>
      <c r="D2768" s="7">
        <v>44328</v>
      </c>
      <c r="E2768" s="6" t="s">
        <v>24</v>
      </c>
      <c r="F2768" s="6" t="s">
        <v>100</v>
      </c>
      <c r="G2768" s="6" t="s">
        <v>101</v>
      </c>
      <c r="H2768" s="6" t="s">
        <v>19</v>
      </c>
      <c r="I2768" s="8">
        <v>0.35000000000000003</v>
      </c>
      <c r="J2768" s="9">
        <v>2500</v>
      </c>
      <c r="K2768" s="10">
        <f t="shared" si="20"/>
        <v>875.00000000000011</v>
      </c>
      <c r="L2768" s="10">
        <f t="shared" si="21"/>
        <v>306.25</v>
      </c>
      <c r="M2768" s="11">
        <v>0.35</v>
      </c>
      <c r="O2768" s="16"/>
      <c r="P2768" s="14"/>
      <c r="Q2768" s="12"/>
      <c r="R2768" s="13"/>
    </row>
    <row r="2769" spans="1:18" ht="15.75" customHeight="1" x14ac:dyDescent="0.35">
      <c r="A2769" s="1"/>
      <c r="B2769" s="6" t="s">
        <v>23</v>
      </c>
      <c r="C2769" s="6">
        <v>1197831</v>
      </c>
      <c r="D2769" s="7">
        <v>44328</v>
      </c>
      <c r="E2769" s="6" t="s">
        <v>24</v>
      </c>
      <c r="F2769" s="6" t="s">
        <v>100</v>
      </c>
      <c r="G2769" s="6" t="s">
        <v>101</v>
      </c>
      <c r="H2769" s="6" t="s">
        <v>20</v>
      </c>
      <c r="I2769" s="8">
        <v>0.35000000000000003</v>
      </c>
      <c r="J2769" s="9">
        <v>2000</v>
      </c>
      <c r="K2769" s="10">
        <f t="shared" si="20"/>
        <v>700.00000000000011</v>
      </c>
      <c r="L2769" s="10">
        <f t="shared" si="21"/>
        <v>245.00000000000003</v>
      </c>
      <c r="M2769" s="11">
        <v>0.35</v>
      </c>
      <c r="O2769" s="16"/>
      <c r="P2769" s="14"/>
      <c r="Q2769" s="12"/>
      <c r="R2769" s="13"/>
    </row>
    <row r="2770" spans="1:18" ht="15.75" customHeight="1" x14ac:dyDescent="0.35">
      <c r="A2770" s="1"/>
      <c r="B2770" s="6" t="s">
        <v>23</v>
      </c>
      <c r="C2770" s="6">
        <v>1197831</v>
      </c>
      <c r="D2770" s="7">
        <v>44328</v>
      </c>
      <c r="E2770" s="6" t="s">
        <v>24</v>
      </c>
      <c r="F2770" s="6" t="s">
        <v>100</v>
      </c>
      <c r="G2770" s="6" t="s">
        <v>101</v>
      </c>
      <c r="H2770" s="6" t="s">
        <v>21</v>
      </c>
      <c r="I2770" s="8">
        <v>0.44999999999999996</v>
      </c>
      <c r="J2770" s="9">
        <v>2250</v>
      </c>
      <c r="K2770" s="10">
        <f t="shared" si="20"/>
        <v>1012.4999999999999</v>
      </c>
      <c r="L2770" s="10">
        <f t="shared" si="21"/>
        <v>354.37499999999994</v>
      </c>
      <c r="M2770" s="11">
        <v>0.35</v>
      </c>
      <c r="O2770" s="16"/>
      <c r="P2770" s="14"/>
      <c r="Q2770" s="12"/>
      <c r="R2770" s="13"/>
    </row>
    <row r="2771" spans="1:18" ht="15.75" customHeight="1" x14ac:dyDescent="0.35">
      <c r="A2771" s="1"/>
      <c r="B2771" s="6" t="s">
        <v>23</v>
      </c>
      <c r="C2771" s="6">
        <v>1197831</v>
      </c>
      <c r="D2771" s="7">
        <v>44328</v>
      </c>
      <c r="E2771" s="6" t="s">
        <v>24</v>
      </c>
      <c r="F2771" s="6" t="s">
        <v>100</v>
      </c>
      <c r="G2771" s="6" t="s">
        <v>101</v>
      </c>
      <c r="H2771" s="6" t="s">
        <v>22</v>
      </c>
      <c r="I2771" s="8">
        <v>0.44999999999999996</v>
      </c>
      <c r="J2771" s="9">
        <v>3250</v>
      </c>
      <c r="K2771" s="10">
        <f t="shared" si="20"/>
        <v>1462.4999999999998</v>
      </c>
      <c r="L2771" s="10">
        <f t="shared" si="21"/>
        <v>511.87499999999989</v>
      </c>
      <c r="M2771" s="11">
        <v>0.35</v>
      </c>
      <c r="O2771" s="16"/>
      <c r="P2771" s="14"/>
      <c r="Q2771" s="12"/>
      <c r="R2771" s="13"/>
    </row>
    <row r="2772" spans="1:18" ht="15.75" customHeight="1" x14ac:dyDescent="0.35">
      <c r="A2772" s="1"/>
      <c r="B2772" s="6" t="s">
        <v>23</v>
      </c>
      <c r="C2772" s="6">
        <v>1197831</v>
      </c>
      <c r="D2772" s="7">
        <v>44361</v>
      </c>
      <c r="E2772" s="6" t="s">
        <v>24</v>
      </c>
      <c r="F2772" s="6" t="s">
        <v>100</v>
      </c>
      <c r="G2772" s="6" t="s">
        <v>101</v>
      </c>
      <c r="H2772" s="6" t="s">
        <v>17</v>
      </c>
      <c r="I2772" s="8">
        <v>0.39999999999999997</v>
      </c>
      <c r="J2772" s="9">
        <v>5750</v>
      </c>
      <c r="K2772" s="10">
        <f t="shared" si="20"/>
        <v>2300</v>
      </c>
      <c r="L2772" s="10">
        <f t="shared" si="21"/>
        <v>805</v>
      </c>
      <c r="M2772" s="11">
        <v>0.35</v>
      </c>
      <c r="O2772" s="16"/>
      <c r="P2772" s="14"/>
      <c r="Q2772" s="12"/>
      <c r="R2772" s="13"/>
    </row>
    <row r="2773" spans="1:18" ht="15.75" customHeight="1" x14ac:dyDescent="0.35">
      <c r="A2773" s="1"/>
      <c r="B2773" s="6" t="s">
        <v>23</v>
      </c>
      <c r="C2773" s="6">
        <v>1197831</v>
      </c>
      <c r="D2773" s="7">
        <v>44361</v>
      </c>
      <c r="E2773" s="6" t="s">
        <v>24</v>
      </c>
      <c r="F2773" s="6" t="s">
        <v>100</v>
      </c>
      <c r="G2773" s="6" t="s">
        <v>101</v>
      </c>
      <c r="H2773" s="6" t="s">
        <v>18</v>
      </c>
      <c r="I2773" s="8">
        <v>0.35000000000000003</v>
      </c>
      <c r="J2773" s="9">
        <v>3250</v>
      </c>
      <c r="K2773" s="10">
        <f t="shared" si="20"/>
        <v>1137.5</v>
      </c>
      <c r="L2773" s="10">
        <f t="shared" si="21"/>
        <v>398.125</v>
      </c>
      <c r="M2773" s="11">
        <v>0.35</v>
      </c>
      <c r="O2773" s="16"/>
      <c r="P2773" s="14"/>
      <c r="Q2773" s="12"/>
      <c r="R2773" s="13"/>
    </row>
    <row r="2774" spans="1:18" ht="15.75" customHeight="1" x14ac:dyDescent="0.35">
      <c r="A2774" s="1"/>
      <c r="B2774" s="6" t="s">
        <v>23</v>
      </c>
      <c r="C2774" s="6">
        <v>1197831</v>
      </c>
      <c r="D2774" s="7">
        <v>44361</v>
      </c>
      <c r="E2774" s="6" t="s">
        <v>24</v>
      </c>
      <c r="F2774" s="6" t="s">
        <v>100</v>
      </c>
      <c r="G2774" s="6" t="s">
        <v>101</v>
      </c>
      <c r="H2774" s="6" t="s">
        <v>19</v>
      </c>
      <c r="I2774" s="8">
        <v>0.4</v>
      </c>
      <c r="J2774" s="9">
        <v>3000</v>
      </c>
      <c r="K2774" s="10">
        <f t="shared" si="20"/>
        <v>1200</v>
      </c>
      <c r="L2774" s="10">
        <f t="shared" si="21"/>
        <v>420</v>
      </c>
      <c r="M2774" s="11">
        <v>0.35</v>
      </c>
      <c r="O2774" s="16"/>
      <c r="P2774" s="14"/>
      <c r="Q2774" s="12"/>
      <c r="R2774" s="13"/>
    </row>
    <row r="2775" spans="1:18" ht="15.75" customHeight="1" x14ac:dyDescent="0.35">
      <c r="A2775" s="1"/>
      <c r="B2775" s="6" t="s">
        <v>23</v>
      </c>
      <c r="C2775" s="6">
        <v>1197831</v>
      </c>
      <c r="D2775" s="7">
        <v>44361</v>
      </c>
      <c r="E2775" s="6" t="s">
        <v>24</v>
      </c>
      <c r="F2775" s="6" t="s">
        <v>100</v>
      </c>
      <c r="G2775" s="6" t="s">
        <v>101</v>
      </c>
      <c r="H2775" s="6" t="s">
        <v>20</v>
      </c>
      <c r="I2775" s="8">
        <v>0.4</v>
      </c>
      <c r="J2775" s="9">
        <v>2750</v>
      </c>
      <c r="K2775" s="10">
        <f t="shared" si="20"/>
        <v>1100</v>
      </c>
      <c r="L2775" s="10">
        <f t="shared" si="21"/>
        <v>385</v>
      </c>
      <c r="M2775" s="11">
        <v>0.35</v>
      </c>
      <c r="O2775" s="16"/>
      <c r="P2775" s="14"/>
      <c r="Q2775" s="12"/>
      <c r="R2775" s="13"/>
    </row>
    <row r="2776" spans="1:18" ht="15.75" customHeight="1" x14ac:dyDescent="0.35">
      <c r="A2776" s="1"/>
      <c r="B2776" s="6" t="s">
        <v>23</v>
      </c>
      <c r="C2776" s="6">
        <v>1197831</v>
      </c>
      <c r="D2776" s="7">
        <v>44361</v>
      </c>
      <c r="E2776" s="6" t="s">
        <v>24</v>
      </c>
      <c r="F2776" s="6" t="s">
        <v>100</v>
      </c>
      <c r="G2776" s="6" t="s">
        <v>101</v>
      </c>
      <c r="H2776" s="6" t="s">
        <v>21</v>
      </c>
      <c r="I2776" s="8">
        <v>0.54999999999999993</v>
      </c>
      <c r="J2776" s="9">
        <v>2750</v>
      </c>
      <c r="K2776" s="10">
        <f t="shared" si="20"/>
        <v>1512.4999999999998</v>
      </c>
      <c r="L2776" s="10">
        <f t="shared" si="21"/>
        <v>529.37499999999989</v>
      </c>
      <c r="M2776" s="11">
        <v>0.35</v>
      </c>
      <c r="O2776" s="16"/>
      <c r="P2776" s="14"/>
      <c r="Q2776" s="12"/>
      <c r="R2776" s="13"/>
    </row>
    <row r="2777" spans="1:18" ht="15.75" customHeight="1" x14ac:dyDescent="0.35">
      <c r="A2777" s="1"/>
      <c r="B2777" s="6" t="s">
        <v>23</v>
      </c>
      <c r="C2777" s="6">
        <v>1197831</v>
      </c>
      <c r="D2777" s="7">
        <v>44361</v>
      </c>
      <c r="E2777" s="6" t="s">
        <v>24</v>
      </c>
      <c r="F2777" s="6" t="s">
        <v>100</v>
      </c>
      <c r="G2777" s="6" t="s">
        <v>101</v>
      </c>
      <c r="H2777" s="6" t="s">
        <v>22</v>
      </c>
      <c r="I2777" s="8">
        <v>0.6</v>
      </c>
      <c r="J2777" s="9">
        <v>4500</v>
      </c>
      <c r="K2777" s="10">
        <f t="shared" si="20"/>
        <v>2700</v>
      </c>
      <c r="L2777" s="10">
        <f t="shared" si="21"/>
        <v>944.99999999999989</v>
      </c>
      <c r="M2777" s="11">
        <v>0.35</v>
      </c>
      <c r="O2777" s="16"/>
      <c r="P2777" s="14"/>
      <c r="Q2777" s="12"/>
      <c r="R2777" s="13"/>
    </row>
    <row r="2778" spans="1:18" ht="15.75" customHeight="1" x14ac:dyDescent="0.35">
      <c r="A2778" s="1"/>
      <c r="B2778" s="6" t="s">
        <v>23</v>
      </c>
      <c r="C2778" s="6">
        <v>1197831</v>
      </c>
      <c r="D2778" s="7">
        <v>44389</v>
      </c>
      <c r="E2778" s="6" t="s">
        <v>24</v>
      </c>
      <c r="F2778" s="6" t="s">
        <v>100</v>
      </c>
      <c r="G2778" s="6" t="s">
        <v>101</v>
      </c>
      <c r="H2778" s="6" t="s">
        <v>17</v>
      </c>
      <c r="I2778" s="8">
        <v>0.54999999999999993</v>
      </c>
      <c r="J2778" s="9">
        <v>6750</v>
      </c>
      <c r="K2778" s="10">
        <f t="shared" si="20"/>
        <v>3712.4999999999995</v>
      </c>
      <c r="L2778" s="10">
        <f t="shared" si="21"/>
        <v>1299.3749999999998</v>
      </c>
      <c r="M2778" s="11">
        <v>0.35</v>
      </c>
      <c r="O2778" s="16"/>
      <c r="P2778" s="14"/>
      <c r="Q2778" s="12"/>
      <c r="R2778" s="13"/>
    </row>
    <row r="2779" spans="1:18" ht="15.75" customHeight="1" x14ac:dyDescent="0.35">
      <c r="A2779" s="1"/>
      <c r="B2779" s="6" t="s">
        <v>23</v>
      </c>
      <c r="C2779" s="6">
        <v>1197831</v>
      </c>
      <c r="D2779" s="7">
        <v>44389</v>
      </c>
      <c r="E2779" s="6" t="s">
        <v>24</v>
      </c>
      <c r="F2779" s="6" t="s">
        <v>100</v>
      </c>
      <c r="G2779" s="6" t="s">
        <v>101</v>
      </c>
      <c r="H2779" s="6" t="s">
        <v>18</v>
      </c>
      <c r="I2779" s="8">
        <v>0.5</v>
      </c>
      <c r="J2779" s="9">
        <v>4250</v>
      </c>
      <c r="K2779" s="10">
        <f t="shared" si="20"/>
        <v>2125</v>
      </c>
      <c r="L2779" s="10">
        <f t="shared" si="21"/>
        <v>743.75</v>
      </c>
      <c r="M2779" s="11">
        <v>0.35</v>
      </c>
      <c r="O2779" s="16"/>
      <c r="P2779" s="14"/>
      <c r="Q2779" s="12"/>
      <c r="R2779" s="13"/>
    </row>
    <row r="2780" spans="1:18" ht="15.75" customHeight="1" x14ac:dyDescent="0.35">
      <c r="A2780" s="1"/>
      <c r="B2780" s="6" t="s">
        <v>23</v>
      </c>
      <c r="C2780" s="6">
        <v>1197831</v>
      </c>
      <c r="D2780" s="7">
        <v>44389</v>
      </c>
      <c r="E2780" s="6" t="s">
        <v>24</v>
      </c>
      <c r="F2780" s="6" t="s">
        <v>100</v>
      </c>
      <c r="G2780" s="6" t="s">
        <v>101</v>
      </c>
      <c r="H2780" s="6" t="s">
        <v>19</v>
      </c>
      <c r="I2780" s="8">
        <v>0.45</v>
      </c>
      <c r="J2780" s="9">
        <v>3500</v>
      </c>
      <c r="K2780" s="10">
        <f t="shared" si="20"/>
        <v>1575</v>
      </c>
      <c r="L2780" s="10">
        <f t="shared" si="21"/>
        <v>551.25</v>
      </c>
      <c r="M2780" s="11">
        <v>0.35</v>
      </c>
      <c r="O2780" s="16"/>
      <c r="P2780" s="14"/>
      <c r="Q2780" s="12"/>
      <c r="R2780" s="13"/>
    </row>
    <row r="2781" spans="1:18" ht="15.75" customHeight="1" x14ac:dyDescent="0.35">
      <c r="A2781" s="1"/>
      <c r="B2781" s="6" t="s">
        <v>23</v>
      </c>
      <c r="C2781" s="6">
        <v>1197831</v>
      </c>
      <c r="D2781" s="7">
        <v>44389</v>
      </c>
      <c r="E2781" s="6" t="s">
        <v>24</v>
      </c>
      <c r="F2781" s="6" t="s">
        <v>100</v>
      </c>
      <c r="G2781" s="6" t="s">
        <v>101</v>
      </c>
      <c r="H2781" s="6" t="s">
        <v>20</v>
      </c>
      <c r="I2781" s="8">
        <v>0.45</v>
      </c>
      <c r="J2781" s="9">
        <v>3000</v>
      </c>
      <c r="K2781" s="10">
        <f t="shared" si="20"/>
        <v>1350</v>
      </c>
      <c r="L2781" s="10">
        <f t="shared" si="21"/>
        <v>472.49999999999994</v>
      </c>
      <c r="M2781" s="11">
        <v>0.35</v>
      </c>
      <c r="O2781" s="16"/>
      <c r="P2781" s="14"/>
      <c r="Q2781" s="12"/>
      <c r="R2781" s="13"/>
    </row>
    <row r="2782" spans="1:18" ht="15.75" customHeight="1" x14ac:dyDescent="0.35">
      <c r="A2782" s="1"/>
      <c r="B2782" s="6" t="s">
        <v>23</v>
      </c>
      <c r="C2782" s="6">
        <v>1197831</v>
      </c>
      <c r="D2782" s="7">
        <v>44389</v>
      </c>
      <c r="E2782" s="6" t="s">
        <v>24</v>
      </c>
      <c r="F2782" s="6" t="s">
        <v>100</v>
      </c>
      <c r="G2782" s="6" t="s">
        <v>101</v>
      </c>
      <c r="H2782" s="6" t="s">
        <v>21</v>
      </c>
      <c r="I2782" s="8">
        <v>0.6</v>
      </c>
      <c r="J2782" s="9">
        <v>3250</v>
      </c>
      <c r="K2782" s="10">
        <f t="shared" si="20"/>
        <v>1950</v>
      </c>
      <c r="L2782" s="10">
        <f t="shared" si="21"/>
        <v>682.5</v>
      </c>
      <c r="M2782" s="11">
        <v>0.35</v>
      </c>
      <c r="O2782" s="16"/>
      <c r="P2782" s="14"/>
      <c r="Q2782" s="12"/>
      <c r="R2782" s="13"/>
    </row>
    <row r="2783" spans="1:18" ht="15.75" customHeight="1" x14ac:dyDescent="0.35">
      <c r="A2783" s="1"/>
      <c r="B2783" s="6" t="s">
        <v>23</v>
      </c>
      <c r="C2783" s="6">
        <v>1197831</v>
      </c>
      <c r="D2783" s="7">
        <v>44389</v>
      </c>
      <c r="E2783" s="6" t="s">
        <v>24</v>
      </c>
      <c r="F2783" s="6" t="s">
        <v>100</v>
      </c>
      <c r="G2783" s="6" t="s">
        <v>101</v>
      </c>
      <c r="H2783" s="6" t="s">
        <v>22</v>
      </c>
      <c r="I2783" s="8">
        <v>0.65</v>
      </c>
      <c r="J2783" s="9">
        <v>5000</v>
      </c>
      <c r="K2783" s="10">
        <f t="shared" si="20"/>
        <v>3250</v>
      </c>
      <c r="L2783" s="10">
        <f t="shared" si="21"/>
        <v>1137.5</v>
      </c>
      <c r="M2783" s="11">
        <v>0.35</v>
      </c>
      <c r="O2783" s="16"/>
      <c r="P2783" s="14"/>
      <c r="Q2783" s="12"/>
      <c r="R2783" s="13"/>
    </row>
    <row r="2784" spans="1:18" ht="15.75" customHeight="1" x14ac:dyDescent="0.35">
      <c r="A2784" s="1"/>
      <c r="B2784" s="6" t="s">
        <v>23</v>
      </c>
      <c r="C2784" s="6">
        <v>1197831</v>
      </c>
      <c r="D2784" s="7">
        <v>44421</v>
      </c>
      <c r="E2784" s="6" t="s">
        <v>24</v>
      </c>
      <c r="F2784" s="6" t="s">
        <v>100</v>
      </c>
      <c r="G2784" s="6" t="s">
        <v>101</v>
      </c>
      <c r="H2784" s="6" t="s">
        <v>17</v>
      </c>
      <c r="I2784" s="8">
        <v>0.6</v>
      </c>
      <c r="J2784" s="9">
        <v>6500</v>
      </c>
      <c r="K2784" s="10">
        <f t="shared" si="20"/>
        <v>3900</v>
      </c>
      <c r="L2784" s="10">
        <f t="shared" si="21"/>
        <v>1365</v>
      </c>
      <c r="M2784" s="11">
        <v>0.35</v>
      </c>
      <c r="O2784" s="16"/>
      <c r="P2784" s="14"/>
      <c r="Q2784" s="12"/>
      <c r="R2784" s="13"/>
    </row>
    <row r="2785" spans="1:18" ht="15.75" customHeight="1" x14ac:dyDescent="0.35">
      <c r="A2785" s="1"/>
      <c r="B2785" s="6" t="s">
        <v>23</v>
      </c>
      <c r="C2785" s="6">
        <v>1197831</v>
      </c>
      <c r="D2785" s="7">
        <v>44421</v>
      </c>
      <c r="E2785" s="6" t="s">
        <v>24</v>
      </c>
      <c r="F2785" s="6" t="s">
        <v>100</v>
      </c>
      <c r="G2785" s="6" t="s">
        <v>101</v>
      </c>
      <c r="H2785" s="6" t="s">
        <v>18</v>
      </c>
      <c r="I2785" s="8">
        <v>0.55000000000000004</v>
      </c>
      <c r="J2785" s="9">
        <v>4250</v>
      </c>
      <c r="K2785" s="10">
        <f t="shared" si="20"/>
        <v>2337.5</v>
      </c>
      <c r="L2785" s="10">
        <f t="shared" si="21"/>
        <v>818.125</v>
      </c>
      <c r="M2785" s="11">
        <v>0.35</v>
      </c>
      <c r="O2785" s="16"/>
      <c r="P2785" s="14"/>
      <c r="Q2785" s="12"/>
      <c r="R2785" s="13"/>
    </row>
    <row r="2786" spans="1:18" ht="15.75" customHeight="1" x14ac:dyDescent="0.35">
      <c r="A2786" s="1"/>
      <c r="B2786" s="6" t="s">
        <v>23</v>
      </c>
      <c r="C2786" s="6">
        <v>1197831</v>
      </c>
      <c r="D2786" s="7">
        <v>44421</v>
      </c>
      <c r="E2786" s="6" t="s">
        <v>24</v>
      </c>
      <c r="F2786" s="6" t="s">
        <v>100</v>
      </c>
      <c r="G2786" s="6" t="s">
        <v>101</v>
      </c>
      <c r="H2786" s="6" t="s">
        <v>19</v>
      </c>
      <c r="I2786" s="8">
        <v>0.5</v>
      </c>
      <c r="J2786" s="9">
        <v>3500</v>
      </c>
      <c r="K2786" s="10">
        <f t="shared" si="20"/>
        <v>1750</v>
      </c>
      <c r="L2786" s="10">
        <f t="shared" si="21"/>
        <v>612.5</v>
      </c>
      <c r="M2786" s="11">
        <v>0.35</v>
      </c>
      <c r="O2786" s="16"/>
      <c r="P2786" s="14"/>
      <c r="Q2786" s="12"/>
      <c r="R2786" s="13"/>
    </row>
    <row r="2787" spans="1:18" ht="15.75" customHeight="1" x14ac:dyDescent="0.35">
      <c r="A2787" s="1"/>
      <c r="B2787" s="6" t="s">
        <v>23</v>
      </c>
      <c r="C2787" s="6">
        <v>1197831</v>
      </c>
      <c r="D2787" s="7">
        <v>44421</v>
      </c>
      <c r="E2787" s="6" t="s">
        <v>24</v>
      </c>
      <c r="F2787" s="6" t="s">
        <v>100</v>
      </c>
      <c r="G2787" s="6" t="s">
        <v>101</v>
      </c>
      <c r="H2787" s="6" t="s">
        <v>20</v>
      </c>
      <c r="I2787" s="8">
        <v>0.4</v>
      </c>
      <c r="J2787" s="9">
        <v>3000</v>
      </c>
      <c r="K2787" s="10">
        <f t="shared" si="20"/>
        <v>1200</v>
      </c>
      <c r="L2787" s="10">
        <f t="shared" si="21"/>
        <v>420</v>
      </c>
      <c r="M2787" s="11">
        <v>0.35</v>
      </c>
      <c r="O2787" s="16"/>
      <c r="P2787" s="14"/>
      <c r="Q2787" s="12"/>
      <c r="R2787" s="13"/>
    </row>
    <row r="2788" spans="1:18" ht="15.75" customHeight="1" x14ac:dyDescent="0.35">
      <c r="A2788" s="1"/>
      <c r="B2788" s="6" t="s">
        <v>23</v>
      </c>
      <c r="C2788" s="6">
        <v>1197831</v>
      </c>
      <c r="D2788" s="7">
        <v>44421</v>
      </c>
      <c r="E2788" s="6" t="s">
        <v>24</v>
      </c>
      <c r="F2788" s="6" t="s">
        <v>100</v>
      </c>
      <c r="G2788" s="6" t="s">
        <v>101</v>
      </c>
      <c r="H2788" s="6" t="s">
        <v>21</v>
      </c>
      <c r="I2788" s="8">
        <v>0.5</v>
      </c>
      <c r="J2788" s="9">
        <v>2750</v>
      </c>
      <c r="K2788" s="10">
        <f t="shared" si="20"/>
        <v>1375</v>
      </c>
      <c r="L2788" s="10">
        <f t="shared" si="21"/>
        <v>481.24999999999994</v>
      </c>
      <c r="M2788" s="11">
        <v>0.35</v>
      </c>
      <c r="O2788" s="16"/>
      <c r="P2788" s="14"/>
      <c r="Q2788" s="12"/>
      <c r="R2788" s="13"/>
    </row>
    <row r="2789" spans="1:18" ht="15.75" customHeight="1" x14ac:dyDescent="0.35">
      <c r="A2789" s="1"/>
      <c r="B2789" s="6" t="s">
        <v>23</v>
      </c>
      <c r="C2789" s="6">
        <v>1197831</v>
      </c>
      <c r="D2789" s="7">
        <v>44421</v>
      </c>
      <c r="E2789" s="6" t="s">
        <v>24</v>
      </c>
      <c r="F2789" s="6" t="s">
        <v>100</v>
      </c>
      <c r="G2789" s="6" t="s">
        <v>101</v>
      </c>
      <c r="H2789" s="6" t="s">
        <v>22</v>
      </c>
      <c r="I2789" s="8">
        <v>0.55000000000000004</v>
      </c>
      <c r="J2789" s="9">
        <v>4500</v>
      </c>
      <c r="K2789" s="10">
        <f t="shared" si="20"/>
        <v>2475</v>
      </c>
      <c r="L2789" s="10">
        <f t="shared" si="21"/>
        <v>866.25</v>
      </c>
      <c r="M2789" s="11">
        <v>0.35</v>
      </c>
      <c r="O2789" s="16"/>
      <c r="P2789" s="14"/>
      <c r="Q2789" s="12"/>
      <c r="R2789" s="13"/>
    </row>
    <row r="2790" spans="1:18" ht="15.75" customHeight="1" x14ac:dyDescent="0.35">
      <c r="A2790" s="1"/>
      <c r="B2790" s="6" t="s">
        <v>23</v>
      </c>
      <c r="C2790" s="6">
        <v>1197831</v>
      </c>
      <c r="D2790" s="7">
        <v>44451</v>
      </c>
      <c r="E2790" s="6" t="s">
        <v>24</v>
      </c>
      <c r="F2790" s="6" t="s">
        <v>100</v>
      </c>
      <c r="G2790" s="6" t="s">
        <v>101</v>
      </c>
      <c r="H2790" s="6" t="s">
        <v>17</v>
      </c>
      <c r="I2790" s="8">
        <v>0.5</v>
      </c>
      <c r="J2790" s="9">
        <v>5500</v>
      </c>
      <c r="K2790" s="10">
        <f t="shared" si="20"/>
        <v>2750</v>
      </c>
      <c r="L2790" s="10">
        <f t="shared" si="21"/>
        <v>962.49999999999989</v>
      </c>
      <c r="M2790" s="11">
        <v>0.35</v>
      </c>
      <c r="O2790" s="16"/>
      <c r="P2790" s="14"/>
      <c r="Q2790" s="12"/>
      <c r="R2790" s="13"/>
    </row>
    <row r="2791" spans="1:18" ht="15.75" customHeight="1" x14ac:dyDescent="0.35">
      <c r="A2791" s="1"/>
      <c r="B2791" s="6" t="s">
        <v>23</v>
      </c>
      <c r="C2791" s="6">
        <v>1197831</v>
      </c>
      <c r="D2791" s="7">
        <v>44451</v>
      </c>
      <c r="E2791" s="6" t="s">
        <v>24</v>
      </c>
      <c r="F2791" s="6" t="s">
        <v>100</v>
      </c>
      <c r="G2791" s="6" t="s">
        <v>101</v>
      </c>
      <c r="H2791" s="6" t="s">
        <v>18</v>
      </c>
      <c r="I2791" s="8">
        <v>0.40000000000000013</v>
      </c>
      <c r="J2791" s="9">
        <v>3500</v>
      </c>
      <c r="K2791" s="10">
        <f t="shared" si="20"/>
        <v>1400.0000000000005</v>
      </c>
      <c r="L2791" s="10">
        <f t="shared" si="21"/>
        <v>490.00000000000011</v>
      </c>
      <c r="M2791" s="11">
        <v>0.35</v>
      </c>
      <c r="O2791" s="16"/>
      <c r="P2791" s="14"/>
      <c r="Q2791" s="12"/>
      <c r="R2791" s="13"/>
    </row>
    <row r="2792" spans="1:18" ht="15.75" customHeight="1" x14ac:dyDescent="0.35">
      <c r="A2792" s="1"/>
      <c r="B2792" s="6" t="s">
        <v>23</v>
      </c>
      <c r="C2792" s="6">
        <v>1197831</v>
      </c>
      <c r="D2792" s="7">
        <v>44451</v>
      </c>
      <c r="E2792" s="6" t="s">
        <v>24</v>
      </c>
      <c r="F2792" s="6" t="s">
        <v>100</v>
      </c>
      <c r="G2792" s="6" t="s">
        <v>101</v>
      </c>
      <c r="H2792" s="6" t="s">
        <v>19</v>
      </c>
      <c r="I2792" s="8">
        <v>0.15000000000000008</v>
      </c>
      <c r="J2792" s="9">
        <v>2500</v>
      </c>
      <c r="K2792" s="10">
        <f t="shared" si="20"/>
        <v>375.00000000000017</v>
      </c>
      <c r="L2792" s="10">
        <f t="shared" si="21"/>
        <v>131.25000000000006</v>
      </c>
      <c r="M2792" s="11">
        <v>0.35</v>
      </c>
      <c r="O2792" s="16"/>
      <c r="P2792" s="14"/>
      <c r="Q2792" s="12"/>
      <c r="R2792" s="13"/>
    </row>
    <row r="2793" spans="1:18" ht="15.75" customHeight="1" x14ac:dyDescent="0.35">
      <c r="A2793" s="1"/>
      <c r="B2793" s="6" t="s">
        <v>23</v>
      </c>
      <c r="C2793" s="6">
        <v>1197831</v>
      </c>
      <c r="D2793" s="7">
        <v>44451</v>
      </c>
      <c r="E2793" s="6" t="s">
        <v>24</v>
      </c>
      <c r="F2793" s="6" t="s">
        <v>100</v>
      </c>
      <c r="G2793" s="6" t="s">
        <v>101</v>
      </c>
      <c r="H2793" s="6" t="s">
        <v>20</v>
      </c>
      <c r="I2793" s="8">
        <v>0.15000000000000008</v>
      </c>
      <c r="J2793" s="9">
        <v>2250</v>
      </c>
      <c r="K2793" s="10">
        <f t="shared" si="20"/>
        <v>337.50000000000017</v>
      </c>
      <c r="L2793" s="10">
        <f t="shared" si="21"/>
        <v>118.12500000000006</v>
      </c>
      <c r="M2793" s="11">
        <v>0.35</v>
      </c>
      <c r="O2793" s="16"/>
      <c r="P2793" s="14"/>
      <c r="Q2793" s="12"/>
      <c r="R2793" s="13"/>
    </row>
    <row r="2794" spans="1:18" ht="15.75" customHeight="1" x14ac:dyDescent="0.35">
      <c r="A2794" s="1"/>
      <c r="B2794" s="6" t="s">
        <v>23</v>
      </c>
      <c r="C2794" s="6">
        <v>1197831</v>
      </c>
      <c r="D2794" s="7">
        <v>44451</v>
      </c>
      <c r="E2794" s="6" t="s">
        <v>24</v>
      </c>
      <c r="F2794" s="6" t="s">
        <v>100</v>
      </c>
      <c r="G2794" s="6" t="s">
        <v>101</v>
      </c>
      <c r="H2794" s="6" t="s">
        <v>21</v>
      </c>
      <c r="I2794" s="8">
        <v>0.25000000000000006</v>
      </c>
      <c r="J2794" s="9">
        <v>2250</v>
      </c>
      <c r="K2794" s="10">
        <f t="shared" si="20"/>
        <v>562.50000000000011</v>
      </c>
      <c r="L2794" s="10">
        <f t="shared" si="21"/>
        <v>196.87500000000003</v>
      </c>
      <c r="M2794" s="11">
        <v>0.35</v>
      </c>
      <c r="O2794" s="16"/>
      <c r="P2794" s="14"/>
      <c r="Q2794" s="12"/>
      <c r="R2794" s="13"/>
    </row>
    <row r="2795" spans="1:18" ht="15.75" customHeight="1" x14ac:dyDescent="0.35">
      <c r="A2795" s="1"/>
      <c r="B2795" s="6" t="s">
        <v>23</v>
      </c>
      <c r="C2795" s="6">
        <v>1197831</v>
      </c>
      <c r="D2795" s="7">
        <v>44451</v>
      </c>
      <c r="E2795" s="6" t="s">
        <v>24</v>
      </c>
      <c r="F2795" s="6" t="s">
        <v>100</v>
      </c>
      <c r="G2795" s="6" t="s">
        <v>101</v>
      </c>
      <c r="H2795" s="6" t="s">
        <v>22</v>
      </c>
      <c r="I2795" s="8">
        <v>0.3000000000000001</v>
      </c>
      <c r="J2795" s="9">
        <v>3250</v>
      </c>
      <c r="K2795" s="10">
        <f t="shared" si="20"/>
        <v>975.00000000000034</v>
      </c>
      <c r="L2795" s="10">
        <f t="shared" si="21"/>
        <v>341.25000000000011</v>
      </c>
      <c r="M2795" s="11">
        <v>0.35</v>
      </c>
      <c r="O2795" s="16"/>
      <c r="P2795" s="14"/>
      <c r="Q2795" s="12"/>
      <c r="R2795" s="13"/>
    </row>
    <row r="2796" spans="1:18" ht="15.75" customHeight="1" x14ac:dyDescent="0.35">
      <c r="A2796" s="1"/>
      <c r="B2796" s="6" t="s">
        <v>23</v>
      </c>
      <c r="C2796" s="6">
        <v>1197831</v>
      </c>
      <c r="D2796" s="7">
        <v>44483</v>
      </c>
      <c r="E2796" s="6" t="s">
        <v>24</v>
      </c>
      <c r="F2796" s="6" t="s">
        <v>100</v>
      </c>
      <c r="G2796" s="6" t="s">
        <v>101</v>
      </c>
      <c r="H2796" s="6" t="s">
        <v>17</v>
      </c>
      <c r="I2796" s="8">
        <v>0.3000000000000001</v>
      </c>
      <c r="J2796" s="9">
        <v>5000</v>
      </c>
      <c r="K2796" s="10">
        <f t="shared" si="20"/>
        <v>1500.0000000000005</v>
      </c>
      <c r="L2796" s="10">
        <f t="shared" si="21"/>
        <v>525.00000000000011</v>
      </c>
      <c r="M2796" s="11">
        <v>0.35</v>
      </c>
      <c r="O2796" s="16"/>
      <c r="P2796" s="14"/>
      <c r="Q2796" s="12"/>
      <c r="R2796" s="13"/>
    </row>
    <row r="2797" spans="1:18" ht="15.75" customHeight="1" x14ac:dyDescent="0.35">
      <c r="A2797" s="1"/>
      <c r="B2797" s="6" t="s">
        <v>23</v>
      </c>
      <c r="C2797" s="6">
        <v>1197831</v>
      </c>
      <c r="D2797" s="7">
        <v>44483</v>
      </c>
      <c r="E2797" s="6" t="s">
        <v>24</v>
      </c>
      <c r="F2797" s="6" t="s">
        <v>100</v>
      </c>
      <c r="G2797" s="6" t="s">
        <v>101</v>
      </c>
      <c r="H2797" s="6" t="s">
        <v>18</v>
      </c>
      <c r="I2797" s="8">
        <v>0.20000000000000012</v>
      </c>
      <c r="J2797" s="9">
        <v>3250</v>
      </c>
      <c r="K2797" s="10">
        <f t="shared" si="20"/>
        <v>650.00000000000034</v>
      </c>
      <c r="L2797" s="10">
        <f t="shared" si="21"/>
        <v>227.50000000000011</v>
      </c>
      <c r="M2797" s="11">
        <v>0.35</v>
      </c>
      <c r="O2797" s="16"/>
      <c r="P2797" s="14"/>
      <c r="Q2797" s="12"/>
      <c r="R2797" s="13"/>
    </row>
    <row r="2798" spans="1:18" ht="15.75" customHeight="1" x14ac:dyDescent="0.35">
      <c r="A2798" s="1"/>
      <c r="B2798" s="6" t="s">
        <v>23</v>
      </c>
      <c r="C2798" s="6">
        <v>1197831</v>
      </c>
      <c r="D2798" s="7">
        <v>44483</v>
      </c>
      <c r="E2798" s="6" t="s">
        <v>24</v>
      </c>
      <c r="F2798" s="6" t="s">
        <v>100</v>
      </c>
      <c r="G2798" s="6" t="s">
        <v>101</v>
      </c>
      <c r="H2798" s="6" t="s">
        <v>19</v>
      </c>
      <c r="I2798" s="8">
        <v>0.20000000000000012</v>
      </c>
      <c r="J2798" s="9">
        <v>2000</v>
      </c>
      <c r="K2798" s="10">
        <f t="shared" si="20"/>
        <v>400.00000000000023</v>
      </c>
      <c r="L2798" s="10">
        <f t="shared" si="21"/>
        <v>140.00000000000006</v>
      </c>
      <c r="M2798" s="11">
        <v>0.35</v>
      </c>
      <c r="O2798" s="16"/>
      <c r="P2798" s="14"/>
      <c r="Q2798" s="12"/>
      <c r="R2798" s="13"/>
    </row>
    <row r="2799" spans="1:18" ht="15.75" customHeight="1" x14ac:dyDescent="0.35">
      <c r="A2799" s="1"/>
      <c r="B2799" s="6" t="s">
        <v>23</v>
      </c>
      <c r="C2799" s="6">
        <v>1197831</v>
      </c>
      <c r="D2799" s="7">
        <v>44483</v>
      </c>
      <c r="E2799" s="6" t="s">
        <v>24</v>
      </c>
      <c r="F2799" s="6" t="s">
        <v>100</v>
      </c>
      <c r="G2799" s="6" t="s">
        <v>101</v>
      </c>
      <c r="H2799" s="6" t="s">
        <v>20</v>
      </c>
      <c r="I2799" s="8">
        <v>0.20000000000000012</v>
      </c>
      <c r="J2799" s="9">
        <v>1750</v>
      </c>
      <c r="K2799" s="10">
        <f t="shared" si="20"/>
        <v>350.00000000000023</v>
      </c>
      <c r="L2799" s="10">
        <f t="shared" si="21"/>
        <v>122.50000000000007</v>
      </c>
      <c r="M2799" s="11">
        <v>0.35</v>
      </c>
      <c r="O2799" s="16"/>
      <c r="P2799" s="14"/>
      <c r="Q2799" s="12"/>
      <c r="R2799" s="13"/>
    </row>
    <row r="2800" spans="1:18" ht="15.75" customHeight="1" x14ac:dyDescent="0.35">
      <c r="A2800" s="1"/>
      <c r="B2800" s="6" t="s">
        <v>23</v>
      </c>
      <c r="C2800" s="6">
        <v>1197831</v>
      </c>
      <c r="D2800" s="7">
        <v>44483</v>
      </c>
      <c r="E2800" s="6" t="s">
        <v>24</v>
      </c>
      <c r="F2800" s="6" t="s">
        <v>100</v>
      </c>
      <c r="G2800" s="6" t="s">
        <v>101</v>
      </c>
      <c r="H2800" s="6" t="s">
        <v>21</v>
      </c>
      <c r="I2800" s="8">
        <v>0.3000000000000001</v>
      </c>
      <c r="J2800" s="9">
        <v>1750</v>
      </c>
      <c r="K2800" s="10">
        <f t="shared" si="20"/>
        <v>525.00000000000023</v>
      </c>
      <c r="L2800" s="10">
        <f t="shared" si="21"/>
        <v>183.75000000000006</v>
      </c>
      <c r="M2800" s="11">
        <v>0.35</v>
      </c>
      <c r="O2800" s="16"/>
      <c r="P2800" s="14"/>
      <c r="Q2800" s="12"/>
      <c r="R2800" s="13"/>
    </row>
    <row r="2801" spans="1:18" ht="15.75" customHeight="1" x14ac:dyDescent="0.35">
      <c r="A2801" s="1"/>
      <c r="B2801" s="6" t="s">
        <v>23</v>
      </c>
      <c r="C2801" s="6">
        <v>1197831</v>
      </c>
      <c r="D2801" s="7">
        <v>44483</v>
      </c>
      <c r="E2801" s="6" t="s">
        <v>24</v>
      </c>
      <c r="F2801" s="6" t="s">
        <v>100</v>
      </c>
      <c r="G2801" s="6" t="s">
        <v>101</v>
      </c>
      <c r="H2801" s="6" t="s">
        <v>22</v>
      </c>
      <c r="I2801" s="8">
        <v>0.30000000000000004</v>
      </c>
      <c r="J2801" s="9">
        <v>3000</v>
      </c>
      <c r="K2801" s="10">
        <f t="shared" si="20"/>
        <v>900.00000000000011</v>
      </c>
      <c r="L2801" s="10">
        <f t="shared" si="21"/>
        <v>315</v>
      </c>
      <c r="M2801" s="11">
        <v>0.35</v>
      </c>
      <c r="O2801" s="16"/>
      <c r="P2801" s="14"/>
      <c r="Q2801" s="12"/>
      <c r="R2801" s="13"/>
    </row>
    <row r="2802" spans="1:18" ht="15.75" customHeight="1" x14ac:dyDescent="0.35">
      <c r="A2802" s="1"/>
      <c r="B2802" s="6" t="s">
        <v>23</v>
      </c>
      <c r="C2802" s="6">
        <v>1197831</v>
      </c>
      <c r="D2802" s="7">
        <v>44513</v>
      </c>
      <c r="E2802" s="6" t="s">
        <v>24</v>
      </c>
      <c r="F2802" s="6" t="s">
        <v>100</v>
      </c>
      <c r="G2802" s="6" t="s">
        <v>101</v>
      </c>
      <c r="H2802" s="6" t="s">
        <v>17</v>
      </c>
      <c r="I2802" s="8">
        <v>0.25000000000000011</v>
      </c>
      <c r="J2802" s="9">
        <v>4500</v>
      </c>
      <c r="K2802" s="10">
        <f t="shared" si="20"/>
        <v>1125.0000000000005</v>
      </c>
      <c r="L2802" s="10">
        <f t="shared" si="21"/>
        <v>393.75000000000011</v>
      </c>
      <c r="M2802" s="11">
        <v>0.35</v>
      </c>
      <c r="O2802" s="16"/>
      <c r="P2802" s="14"/>
      <c r="Q2802" s="12"/>
      <c r="R2802" s="13"/>
    </row>
    <row r="2803" spans="1:18" ht="15.75" customHeight="1" x14ac:dyDescent="0.35">
      <c r="A2803" s="1"/>
      <c r="B2803" s="6" t="s">
        <v>23</v>
      </c>
      <c r="C2803" s="6">
        <v>1197831</v>
      </c>
      <c r="D2803" s="7">
        <v>44513</v>
      </c>
      <c r="E2803" s="6" t="s">
        <v>24</v>
      </c>
      <c r="F2803" s="6" t="s">
        <v>100</v>
      </c>
      <c r="G2803" s="6" t="s">
        <v>101</v>
      </c>
      <c r="H2803" s="6" t="s">
        <v>18</v>
      </c>
      <c r="I2803" s="8">
        <v>0.15000000000000013</v>
      </c>
      <c r="J2803" s="9">
        <v>2750</v>
      </c>
      <c r="K2803" s="10">
        <f t="shared" si="20"/>
        <v>412.50000000000034</v>
      </c>
      <c r="L2803" s="10">
        <f t="shared" si="21"/>
        <v>144.37500000000011</v>
      </c>
      <c r="M2803" s="11">
        <v>0.35</v>
      </c>
      <c r="O2803" s="16"/>
      <c r="P2803" s="14"/>
      <c r="Q2803" s="12"/>
      <c r="R2803" s="13"/>
    </row>
    <row r="2804" spans="1:18" ht="15.75" customHeight="1" x14ac:dyDescent="0.35">
      <c r="A2804" s="1"/>
      <c r="B2804" s="6" t="s">
        <v>23</v>
      </c>
      <c r="C2804" s="6">
        <v>1197831</v>
      </c>
      <c r="D2804" s="7">
        <v>44513</v>
      </c>
      <c r="E2804" s="6" t="s">
        <v>24</v>
      </c>
      <c r="F2804" s="6" t="s">
        <v>100</v>
      </c>
      <c r="G2804" s="6" t="s">
        <v>101</v>
      </c>
      <c r="H2804" s="6" t="s">
        <v>19</v>
      </c>
      <c r="I2804" s="8">
        <v>0.25000000000000017</v>
      </c>
      <c r="J2804" s="9">
        <v>2200</v>
      </c>
      <c r="K2804" s="10">
        <f t="shared" si="20"/>
        <v>550.00000000000034</v>
      </c>
      <c r="L2804" s="10">
        <f t="shared" si="21"/>
        <v>192.50000000000011</v>
      </c>
      <c r="M2804" s="11">
        <v>0.35</v>
      </c>
      <c r="O2804" s="16"/>
      <c r="P2804" s="14"/>
      <c r="Q2804" s="12"/>
      <c r="R2804" s="13"/>
    </row>
    <row r="2805" spans="1:18" ht="15.75" customHeight="1" x14ac:dyDescent="0.35">
      <c r="A2805" s="1"/>
      <c r="B2805" s="6" t="s">
        <v>23</v>
      </c>
      <c r="C2805" s="6">
        <v>1197831</v>
      </c>
      <c r="D2805" s="7">
        <v>44513</v>
      </c>
      <c r="E2805" s="6" t="s">
        <v>24</v>
      </c>
      <c r="F2805" s="6" t="s">
        <v>100</v>
      </c>
      <c r="G2805" s="6" t="s">
        <v>101</v>
      </c>
      <c r="H2805" s="6" t="s">
        <v>20</v>
      </c>
      <c r="I2805" s="8">
        <v>0.55000000000000016</v>
      </c>
      <c r="J2805" s="9">
        <v>2750</v>
      </c>
      <c r="K2805" s="10">
        <f t="shared" si="20"/>
        <v>1512.5000000000005</v>
      </c>
      <c r="L2805" s="10">
        <f t="shared" si="21"/>
        <v>529.37500000000011</v>
      </c>
      <c r="M2805" s="11">
        <v>0.35</v>
      </c>
      <c r="O2805" s="16"/>
      <c r="P2805" s="14"/>
      <c r="Q2805" s="12"/>
      <c r="R2805" s="13"/>
    </row>
    <row r="2806" spans="1:18" ht="15.75" customHeight="1" x14ac:dyDescent="0.35">
      <c r="A2806" s="1"/>
      <c r="B2806" s="6" t="s">
        <v>23</v>
      </c>
      <c r="C2806" s="6">
        <v>1197831</v>
      </c>
      <c r="D2806" s="7">
        <v>44513</v>
      </c>
      <c r="E2806" s="6" t="s">
        <v>24</v>
      </c>
      <c r="F2806" s="6" t="s">
        <v>100</v>
      </c>
      <c r="G2806" s="6" t="s">
        <v>101</v>
      </c>
      <c r="H2806" s="6" t="s">
        <v>21</v>
      </c>
      <c r="I2806" s="8">
        <v>0.75000000000000011</v>
      </c>
      <c r="J2806" s="9">
        <v>2500</v>
      </c>
      <c r="K2806" s="10">
        <f t="shared" si="20"/>
        <v>1875.0000000000002</v>
      </c>
      <c r="L2806" s="10">
        <f t="shared" si="21"/>
        <v>656.25</v>
      </c>
      <c r="M2806" s="11">
        <v>0.35</v>
      </c>
      <c r="O2806" s="16"/>
      <c r="P2806" s="14"/>
      <c r="Q2806" s="12"/>
      <c r="R2806" s="13"/>
    </row>
    <row r="2807" spans="1:18" ht="15.75" customHeight="1" x14ac:dyDescent="0.35">
      <c r="A2807" s="1"/>
      <c r="B2807" s="6" t="s">
        <v>23</v>
      </c>
      <c r="C2807" s="6">
        <v>1197831</v>
      </c>
      <c r="D2807" s="7">
        <v>44513</v>
      </c>
      <c r="E2807" s="6" t="s">
        <v>24</v>
      </c>
      <c r="F2807" s="6" t="s">
        <v>100</v>
      </c>
      <c r="G2807" s="6" t="s">
        <v>101</v>
      </c>
      <c r="H2807" s="6" t="s">
        <v>22</v>
      </c>
      <c r="I2807" s="8">
        <v>0.75</v>
      </c>
      <c r="J2807" s="9">
        <v>3500</v>
      </c>
      <c r="K2807" s="10">
        <f t="shared" si="20"/>
        <v>2625</v>
      </c>
      <c r="L2807" s="10">
        <f t="shared" si="21"/>
        <v>918.74999999999989</v>
      </c>
      <c r="M2807" s="11">
        <v>0.35</v>
      </c>
      <c r="O2807" s="16"/>
      <c r="P2807" s="14"/>
      <c r="Q2807" s="12"/>
      <c r="R2807" s="13"/>
    </row>
    <row r="2808" spans="1:18" ht="15.75" customHeight="1" x14ac:dyDescent="0.35">
      <c r="A2808" s="1"/>
      <c r="B2808" s="6" t="s">
        <v>23</v>
      </c>
      <c r="C2808" s="6">
        <v>1197831</v>
      </c>
      <c r="D2808" s="7">
        <v>44542</v>
      </c>
      <c r="E2808" s="6" t="s">
        <v>24</v>
      </c>
      <c r="F2808" s="6" t="s">
        <v>100</v>
      </c>
      <c r="G2808" s="6" t="s">
        <v>101</v>
      </c>
      <c r="H2808" s="6" t="s">
        <v>17</v>
      </c>
      <c r="I2808" s="8">
        <v>0.70000000000000007</v>
      </c>
      <c r="J2808" s="9">
        <v>6000</v>
      </c>
      <c r="K2808" s="10">
        <f t="shared" si="20"/>
        <v>4200</v>
      </c>
      <c r="L2808" s="10">
        <f t="shared" si="21"/>
        <v>1470</v>
      </c>
      <c r="M2808" s="11">
        <v>0.35</v>
      </c>
      <c r="O2808" s="16"/>
      <c r="P2808" s="14"/>
      <c r="Q2808" s="12"/>
      <c r="R2808" s="13"/>
    </row>
    <row r="2809" spans="1:18" ht="15.75" customHeight="1" x14ac:dyDescent="0.35">
      <c r="A2809" s="1"/>
      <c r="B2809" s="6" t="s">
        <v>23</v>
      </c>
      <c r="C2809" s="6">
        <v>1197831</v>
      </c>
      <c r="D2809" s="7">
        <v>44542</v>
      </c>
      <c r="E2809" s="6" t="s">
        <v>24</v>
      </c>
      <c r="F2809" s="6" t="s">
        <v>100</v>
      </c>
      <c r="G2809" s="6" t="s">
        <v>101</v>
      </c>
      <c r="H2809" s="6" t="s">
        <v>18</v>
      </c>
      <c r="I2809" s="8">
        <v>0.60000000000000009</v>
      </c>
      <c r="J2809" s="9">
        <v>4000</v>
      </c>
      <c r="K2809" s="10">
        <f t="shared" si="20"/>
        <v>2400.0000000000005</v>
      </c>
      <c r="L2809" s="10">
        <f t="shared" si="21"/>
        <v>840.00000000000011</v>
      </c>
      <c r="M2809" s="11">
        <v>0.35</v>
      </c>
      <c r="O2809" s="16"/>
      <c r="P2809" s="14"/>
      <c r="Q2809" s="12"/>
      <c r="R2809" s="13"/>
    </row>
    <row r="2810" spans="1:18" ht="15.75" customHeight="1" x14ac:dyDescent="0.35">
      <c r="A2810" s="1"/>
      <c r="B2810" s="6" t="s">
        <v>23</v>
      </c>
      <c r="C2810" s="6">
        <v>1197831</v>
      </c>
      <c r="D2810" s="7">
        <v>44542</v>
      </c>
      <c r="E2810" s="6" t="s">
        <v>24</v>
      </c>
      <c r="F2810" s="6" t="s">
        <v>100</v>
      </c>
      <c r="G2810" s="6" t="s">
        <v>101</v>
      </c>
      <c r="H2810" s="6" t="s">
        <v>19</v>
      </c>
      <c r="I2810" s="8">
        <v>0.60000000000000009</v>
      </c>
      <c r="J2810" s="9">
        <v>3500</v>
      </c>
      <c r="K2810" s="10">
        <f t="shared" si="20"/>
        <v>2100.0000000000005</v>
      </c>
      <c r="L2810" s="10">
        <f t="shared" si="21"/>
        <v>735.00000000000011</v>
      </c>
      <c r="M2810" s="11">
        <v>0.35</v>
      </c>
      <c r="O2810" s="16"/>
      <c r="P2810" s="14"/>
      <c r="Q2810" s="12"/>
      <c r="R2810" s="13"/>
    </row>
    <row r="2811" spans="1:18" ht="15.75" customHeight="1" x14ac:dyDescent="0.35">
      <c r="A2811" s="1"/>
      <c r="B2811" s="6" t="s">
        <v>23</v>
      </c>
      <c r="C2811" s="6">
        <v>1197831</v>
      </c>
      <c r="D2811" s="7">
        <v>44542</v>
      </c>
      <c r="E2811" s="6" t="s">
        <v>24</v>
      </c>
      <c r="F2811" s="6" t="s">
        <v>100</v>
      </c>
      <c r="G2811" s="6" t="s">
        <v>101</v>
      </c>
      <c r="H2811" s="6" t="s">
        <v>20</v>
      </c>
      <c r="I2811" s="8">
        <v>0.60000000000000009</v>
      </c>
      <c r="J2811" s="9">
        <v>3000</v>
      </c>
      <c r="K2811" s="10">
        <f t="shared" ref="K2811:K3065" si="22">I2811*J2811</f>
        <v>1800.0000000000002</v>
      </c>
      <c r="L2811" s="10">
        <f t="shared" ref="L2811:L3065" si="23">K2811*M2811</f>
        <v>630</v>
      </c>
      <c r="M2811" s="11">
        <v>0.35</v>
      </c>
      <c r="O2811" s="16"/>
      <c r="P2811" s="14"/>
      <c r="Q2811" s="12"/>
      <c r="R2811" s="13"/>
    </row>
    <row r="2812" spans="1:18" ht="15.75" customHeight="1" x14ac:dyDescent="0.35">
      <c r="A2812" s="1"/>
      <c r="B2812" s="6" t="s">
        <v>23</v>
      </c>
      <c r="C2812" s="6">
        <v>1197831</v>
      </c>
      <c r="D2812" s="7">
        <v>44542</v>
      </c>
      <c r="E2812" s="6" t="s">
        <v>24</v>
      </c>
      <c r="F2812" s="6" t="s">
        <v>100</v>
      </c>
      <c r="G2812" s="6" t="s">
        <v>101</v>
      </c>
      <c r="H2812" s="6" t="s">
        <v>21</v>
      </c>
      <c r="I2812" s="8">
        <v>0.70000000000000007</v>
      </c>
      <c r="J2812" s="9">
        <v>3000</v>
      </c>
      <c r="K2812" s="10">
        <f t="shared" si="22"/>
        <v>2100</v>
      </c>
      <c r="L2812" s="10">
        <f t="shared" si="23"/>
        <v>735</v>
      </c>
      <c r="M2812" s="11">
        <v>0.35</v>
      </c>
      <c r="O2812" s="16"/>
      <c r="P2812" s="14"/>
      <c r="Q2812" s="12"/>
      <c r="R2812" s="13"/>
    </row>
    <row r="2813" spans="1:18" ht="15.75" customHeight="1" x14ac:dyDescent="0.35">
      <c r="A2813" s="1"/>
      <c r="B2813" s="6" t="s">
        <v>23</v>
      </c>
      <c r="C2813" s="6">
        <v>1197831</v>
      </c>
      <c r="D2813" s="7">
        <v>44542</v>
      </c>
      <c r="E2813" s="6" t="s">
        <v>24</v>
      </c>
      <c r="F2813" s="6" t="s">
        <v>100</v>
      </c>
      <c r="G2813" s="6" t="s">
        <v>101</v>
      </c>
      <c r="H2813" s="6" t="s">
        <v>22</v>
      </c>
      <c r="I2813" s="8">
        <v>0.75</v>
      </c>
      <c r="J2813" s="9">
        <v>4000</v>
      </c>
      <c r="K2813" s="10">
        <f t="shared" si="22"/>
        <v>3000</v>
      </c>
      <c r="L2813" s="10">
        <f t="shared" si="23"/>
        <v>1050</v>
      </c>
      <c r="M2813" s="11">
        <v>0.35</v>
      </c>
      <c r="O2813" s="16"/>
      <c r="P2813" s="14"/>
      <c r="Q2813" s="12"/>
      <c r="R2813" s="13"/>
    </row>
    <row r="2814" spans="1:18" ht="15.75" customHeight="1" x14ac:dyDescent="0.35">
      <c r="A2814" s="1" t="s">
        <v>39</v>
      </c>
      <c r="B2814" s="6" t="s">
        <v>14</v>
      </c>
      <c r="C2814" s="6">
        <v>1185732</v>
      </c>
      <c r="D2814" s="7">
        <v>44208</v>
      </c>
      <c r="E2814" s="6" t="s">
        <v>33</v>
      </c>
      <c r="F2814" s="6" t="s">
        <v>102</v>
      </c>
      <c r="G2814" s="6" t="s">
        <v>103</v>
      </c>
      <c r="H2814" s="6" t="s">
        <v>17</v>
      </c>
      <c r="I2814" s="8">
        <v>0.4</v>
      </c>
      <c r="J2814" s="9">
        <v>4750</v>
      </c>
      <c r="K2814" s="10">
        <f t="shared" si="22"/>
        <v>1900</v>
      </c>
      <c r="L2814" s="10">
        <f t="shared" si="23"/>
        <v>665</v>
      </c>
      <c r="M2814" s="11">
        <v>0.35</v>
      </c>
      <c r="O2814" s="16"/>
      <c r="P2814" s="14"/>
      <c r="Q2814" s="12"/>
      <c r="R2814" s="13"/>
    </row>
    <row r="2815" spans="1:18" ht="15.75" customHeight="1" x14ac:dyDescent="0.35">
      <c r="A2815" s="1"/>
      <c r="B2815" s="6" t="s">
        <v>14</v>
      </c>
      <c r="C2815" s="6">
        <v>1185732</v>
      </c>
      <c r="D2815" s="7">
        <v>44208</v>
      </c>
      <c r="E2815" s="6" t="s">
        <v>33</v>
      </c>
      <c r="F2815" s="6" t="s">
        <v>102</v>
      </c>
      <c r="G2815" s="6" t="s">
        <v>103</v>
      </c>
      <c r="H2815" s="6" t="s">
        <v>18</v>
      </c>
      <c r="I2815" s="8">
        <v>0.4</v>
      </c>
      <c r="J2815" s="9">
        <v>2750</v>
      </c>
      <c r="K2815" s="10">
        <f t="shared" si="22"/>
        <v>1100</v>
      </c>
      <c r="L2815" s="10">
        <f t="shared" si="23"/>
        <v>330</v>
      </c>
      <c r="M2815" s="11">
        <v>0.3</v>
      </c>
      <c r="O2815" s="16"/>
      <c r="P2815" s="14"/>
      <c r="Q2815" s="12"/>
      <c r="R2815" s="13"/>
    </row>
    <row r="2816" spans="1:18" ht="15.75" customHeight="1" x14ac:dyDescent="0.35">
      <c r="A2816" s="1"/>
      <c r="B2816" s="6" t="s">
        <v>14</v>
      </c>
      <c r="C2816" s="6">
        <v>1185732</v>
      </c>
      <c r="D2816" s="7">
        <v>44208</v>
      </c>
      <c r="E2816" s="6" t="s">
        <v>33</v>
      </c>
      <c r="F2816" s="6" t="s">
        <v>102</v>
      </c>
      <c r="G2816" s="6" t="s">
        <v>103</v>
      </c>
      <c r="H2816" s="6" t="s">
        <v>19</v>
      </c>
      <c r="I2816" s="8">
        <v>0.30000000000000004</v>
      </c>
      <c r="J2816" s="9">
        <v>2750</v>
      </c>
      <c r="K2816" s="10">
        <f t="shared" si="22"/>
        <v>825.00000000000011</v>
      </c>
      <c r="L2816" s="10">
        <f t="shared" si="23"/>
        <v>247.50000000000003</v>
      </c>
      <c r="M2816" s="11">
        <v>0.3</v>
      </c>
      <c r="O2816" s="16"/>
      <c r="P2816" s="14"/>
      <c r="Q2816" s="12"/>
      <c r="R2816" s="13"/>
    </row>
    <row r="2817" spans="1:18" ht="15.75" customHeight="1" x14ac:dyDescent="0.35">
      <c r="A2817" s="1"/>
      <c r="B2817" s="6" t="s">
        <v>14</v>
      </c>
      <c r="C2817" s="6">
        <v>1185732</v>
      </c>
      <c r="D2817" s="7">
        <v>44208</v>
      </c>
      <c r="E2817" s="6" t="s">
        <v>33</v>
      </c>
      <c r="F2817" s="6" t="s">
        <v>102</v>
      </c>
      <c r="G2817" s="6" t="s">
        <v>103</v>
      </c>
      <c r="H2817" s="6" t="s">
        <v>20</v>
      </c>
      <c r="I2817" s="8">
        <v>0.35000000000000003</v>
      </c>
      <c r="J2817" s="9">
        <v>1250</v>
      </c>
      <c r="K2817" s="10">
        <f t="shared" si="22"/>
        <v>437.50000000000006</v>
      </c>
      <c r="L2817" s="10">
        <f t="shared" si="23"/>
        <v>131.25</v>
      </c>
      <c r="M2817" s="11">
        <v>0.3</v>
      </c>
      <c r="O2817" s="16"/>
      <c r="P2817" s="14"/>
      <c r="Q2817" s="12"/>
      <c r="R2817" s="13"/>
    </row>
    <row r="2818" spans="1:18" ht="15.75" customHeight="1" x14ac:dyDescent="0.35">
      <c r="A2818" s="1"/>
      <c r="B2818" s="6" t="s">
        <v>14</v>
      </c>
      <c r="C2818" s="6">
        <v>1185732</v>
      </c>
      <c r="D2818" s="7">
        <v>44208</v>
      </c>
      <c r="E2818" s="6" t="s">
        <v>33</v>
      </c>
      <c r="F2818" s="6" t="s">
        <v>102</v>
      </c>
      <c r="G2818" s="6" t="s">
        <v>103</v>
      </c>
      <c r="H2818" s="6" t="s">
        <v>21</v>
      </c>
      <c r="I2818" s="8">
        <v>0.49999999999999994</v>
      </c>
      <c r="J2818" s="9">
        <v>1750</v>
      </c>
      <c r="K2818" s="10">
        <f t="shared" si="22"/>
        <v>874.99999999999989</v>
      </c>
      <c r="L2818" s="10">
        <f t="shared" si="23"/>
        <v>306.24999999999994</v>
      </c>
      <c r="M2818" s="11">
        <v>0.35</v>
      </c>
      <c r="O2818" s="16"/>
      <c r="P2818" s="14"/>
      <c r="Q2818" s="12"/>
      <c r="R2818" s="13"/>
    </row>
    <row r="2819" spans="1:18" ht="15.75" customHeight="1" x14ac:dyDescent="0.35">
      <c r="A2819" s="1"/>
      <c r="B2819" s="6" t="s">
        <v>14</v>
      </c>
      <c r="C2819" s="6">
        <v>1185732</v>
      </c>
      <c r="D2819" s="7">
        <v>44208</v>
      </c>
      <c r="E2819" s="6" t="s">
        <v>33</v>
      </c>
      <c r="F2819" s="6" t="s">
        <v>102</v>
      </c>
      <c r="G2819" s="6" t="s">
        <v>103</v>
      </c>
      <c r="H2819" s="6" t="s">
        <v>22</v>
      </c>
      <c r="I2819" s="8">
        <v>0.4</v>
      </c>
      <c r="J2819" s="9">
        <v>2750</v>
      </c>
      <c r="K2819" s="10">
        <f t="shared" si="22"/>
        <v>1100</v>
      </c>
      <c r="L2819" s="10">
        <f t="shared" si="23"/>
        <v>440</v>
      </c>
      <c r="M2819" s="11">
        <v>0.4</v>
      </c>
      <c r="O2819" s="16"/>
      <c r="P2819" s="14"/>
      <c r="Q2819" s="12"/>
      <c r="R2819" s="13"/>
    </row>
    <row r="2820" spans="1:18" ht="15.75" customHeight="1" x14ac:dyDescent="0.35">
      <c r="A2820" s="1"/>
      <c r="B2820" s="6" t="s">
        <v>14</v>
      </c>
      <c r="C2820" s="6">
        <v>1185732</v>
      </c>
      <c r="D2820" s="7">
        <v>44239</v>
      </c>
      <c r="E2820" s="6" t="s">
        <v>33</v>
      </c>
      <c r="F2820" s="6" t="s">
        <v>102</v>
      </c>
      <c r="G2820" s="6" t="s">
        <v>103</v>
      </c>
      <c r="H2820" s="6" t="s">
        <v>17</v>
      </c>
      <c r="I2820" s="8">
        <v>0.4</v>
      </c>
      <c r="J2820" s="9">
        <v>5250</v>
      </c>
      <c r="K2820" s="10">
        <f t="shared" si="22"/>
        <v>2100</v>
      </c>
      <c r="L2820" s="10">
        <f t="shared" si="23"/>
        <v>735</v>
      </c>
      <c r="M2820" s="11">
        <v>0.35</v>
      </c>
      <c r="O2820" s="16"/>
      <c r="P2820" s="14"/>
      <c r="Q2820" s="12"/>
      <c r="R2820" s="13"/>
    </row>
    <row r="2821" spans="1:18" ht="15.75" customHeight="1" x14ac:dyDescent="0.35">
      <c r="A2821" s="1"/>
      <c r="B2821" s="6" t="s">
        <v>14</v>
      </c>
      <c r="C2821" s="6">
        <v>1185732</v>
      </c>
      <c r="D2821" s="7">
        <v>44239</v>
      </c>
      <c r="E2821" s="6" t="s">
        <v>33</v>
      </c>
      <c r="F2821" s="6" t="s">
        <v>102</v>
      </c>
      <c r="G2821" s="6" t="s">
        <v>103</v>
      </c>
      <c r="H2821" s="6" t="s">
        <v>18</v>
      </c>
      <c r="I2821" s="8">
        <v>0.4</v>
      </c>
      <c r="J2821" s="9">
        <v>1750</v>
      </c>
      <c r="K2821" s="10">
        <f t="shared" si="22"/>
        <v>700</v>
      </c>
      <c r="L2821" s="10">
        <f t="shared" si="23"/>
        <v>210</v>
      </c>
      <c r="M2821" s="11">
        <v>0.3</v>
      </c>
      <c r="O2821" s="16"/>
      <c r="P2821" s="14"/>
      <c r="Q2821" s="12"/>
      <c r="R2821" s="13"/>
    </row>
    <row r="2822" spans="1:18" ht="15.75" customHeight="1" x14ac:dyDescent="0.35">
      <c r="A2822" s="1"/>
      <c r="B2822" s="6" t="s">
        <v>14</v>
      </c>
      <c r="C2822" s="6">
        <v>1185732</v>
      </c>
      <c r="D2822" s="7">
        <v>44239</v>
      </c>
      <c r="E2822" s="6" t="s">
        <v>33</v>
      </c>
      <c r="F2822" s="6" t="s">
        <v>102</v>
      </c>
      <c r="G2822" s="6" t="s">
        <v>103</v>
      </c>
      <c r="H2822" s="6" t="s">
        <v>19</v>
      </c>
      <c r="I2822" s="8">
        <v>0.30000000000000004</v>
      </c>
      <c r="J2822" s="9">
        <v>2250</v>
      </c>
      <c r="K2822" s="10">
        <f t="shared" si="22"/>
        <v>675.00000000000011</v>
      </c>
      <c r="L2822" s="10">
        <f t="shared" si="23"/>
        <v>202.50000000000003</v>
      </c>
      <c r="M2822" s="11">
        <v>0.3</v>
      </c>
      <c r="O2822" s="16"/>
      <c r="P2822" s="14"/>
      <c r="Q2822" s="12"/>
      <c r="R2822" s="13"/>
    </row>
    <row r="2823" spans="1:18" ht="15.75" customHeight="1" x14ac:dyDescent="0.35">
      <c r="A2823" s="1"/>
      <c r="B2823" s="6" t="s">
        <v>14</v>
      </c>
      <c r="C2823" s="6">
        <v>1185732</v>
      </c>
      <c r="D2823" s="7">
        <v>44239</v>
      </c>
      <c r="E2823" s="6" t="s">
        <v>33</v>
      </c>
      <c r="F2823" s="6" t="s">
        <v>102</v>
      </c>
      <c r="G2823" s="6" t="s">
        <v>103</v>
      </c>
      <c r="H2823" s="6" t="s">
        <v>20</v>
      </c>
      <c r="I2823" s="8">
        <v>0.35000000000000003</v>
      </c>
      <c r="J2823" s="9">
        <v>1000</v>
      </c>
      <c r="K2823" s="10">
        <f t="shared" si="22"/>
        <v>350.00000000000006</v>
      </c>
      <c r="L2823" s="10">
        <f t="shared" si="23"/>
        <v>105.00000000000001</v>
      </c>
      <c r="M2823" s="11">
        <v>0.3</v>
      </c>
      <c r="O2823" s="16"/>
      <c r="P2823" s="14"/>
      <c r="Q2823" s="12"/>
      <c r="R2823" s="13"/>
    </row>
    <row r="2824" spans="1:18" ht="15.75" customHeight="1" x14ac:dyDescent="0.35">
      <c r="A2824" s="1"/>
      <c r="B2824" s="6" t="s">
        <v>14</v>
      </c>
      <c r="C2824" s="6">
        <v>1185732</v>
      </c>
      <c r="D2824" s="7">
        <v>44239</v>
      </c>
      <c r="E2824" s="6" t="s">
        <v>33</v>
      </c>
      <c r="F2824" s="6" t="s">
        <v>102</v>
      </c>
      <c r="G2824" s="6" t="s">
        <v>103</v>
      </c>
      <c r="H2824" s="6" t="s">
        <v>21</v>
      </c>
      <c r="I2824" s="8">
        <v>0.49999999999999994</v>
      </c>
      <c r="J2824" s="9">
        <v>1750</v>
      </c>
      <c r="K2824" s="10">
        <f t="shared" si="22"/>
        <v>874.99999999999989</v>
      </c>
      <c r="L2824" s="10">
        <f t="shared" si="23"/>
        <v>306.24999999999994</v>
      </c>
      <c r="M2824" s="11">
        <v>0.35</v>
      </c>
      <c r="O2824" s="16"/>
      <c r="P2824" s="14"/>
      <c r="Q2824" s="12"/>
      <c r="R2824" s="13"/>
    </row>
    <row r="2825" spans="1:18" ht="15.75" customHeight="1" x14ac:dyDescent="0.35">
      <c r="A2825" s="1"/>
      <c r="B2825" s="6" t="s">
        <v>14</v>
      </c>
      <c r="C2825" s="6">
        <v>1185732</v>
      </c>
      <c r="D2825" s="7">
        <v>44239</v>
      </c>
      <c r="E2825" s="6" t="s">
        <v>33</v>
      </c>
      <c r="F2825" s="6" t="s">
        <v>102</v>
      </c>
      <c r="G2825" s="6" t="s">
        <v>103</v>
      </c>
      <c r="H2825" s="6" t="s">
        <v>22</v>
      </c>
      <c r="I2825" s="8">
        <v>0.35</v>
      </c>
      <c r="J2825" s="9">
        <v>2750</v>
      </c>
      <c r="K2825" s="10">
        <f t="shared" si="22"/>
        <v>962.49999999999989</v>
      </c>
      <c r="L2825" s="10">
        <f t="shared" si="23"/>
        <v>385</v>
      </c>
      <c r="M2825" s="11">
        <v>0.4</v>
      </c>
      <c r="O2825" s="16"/>
      <c r="P2825" s="14"/>
      <c r="Q2825" s="12"/>
      <c r="R2825" s="13"/>
    </row>
    <row r="2826" spans="1:18" ht="15.75" customHeight="1" x14ac:dyDescent="0.35">
      <c r="A2826" s="1"/>
      <c r="B2826" s="6" t="s">
        <v>14</v>
      </c>
      <c r="C2826" s="6">
        <v>1185732</v>
      </c>
      <c r="D2826" s="7">
        <v>44266</v>
      </c>
      <c r="E2826" s="6" t="s">
        <v>33</v>
      </c>
      <c r="F2826" s="6" t="s">
        <v>102</v>
      </c>
      <c r="G2826" s="6" t="s">
        <v>103</v>
      </c>
      <c r="H2826" s="6" t="s">
        <v>17</v>
      </c>
      <c r="I2826" s="8">
        <v>0.4</v>
      </c>
      <c r="J2826" s="9">
        <v>4950</v>
      </c>
      <c r="K2826" s="10">
        <f t="shared" si="22"/>
        <v>1980</v>
      </c>
      <c r="L2826" s="10">
        <f t="shared" si="23"/>
        <v>693</v>
      </c>
      <c r="M2826" s="11">
        <v>0.35</v>
      </c>
      <c r="O2826" s="16"/>
      <c r="P2826" s="14"/>
      <c r="Q2826" s="12"/>
      <c r="R2826" s="13"/>
    </row>
    <row r="2827" spans="1:18" ht="15.75" customHeight="1" x14ac:dyDescent="0.35">
      <c r="A2827" s="1"/>
      <c r="B2827" s="6" t="s">
        <v>14</v>
      </c>
      <c r="C2827" s="6">
        <v>1185732</v>
      </c>
      <c r="D2827" s="7">
        <v>44266</v>
      </c>
      <c r="E2827" s="6" t="s">
        <v>33</v>
      </c>
      <c r="F2827" s="6" t="s">
        <v>102</v>
      </c>
      <c r="G2827" s="6" t="s">
        <v>103</v>
      </c>
      <c r="H2827" s="6" t="s">
        <v>18</v>
      </c>
      <c r="I2827" s="8">
        <v>0.4</v>
      </c>
      <c r="J2827" s="9">
        <v>2000</v>
      </c>
      <c r="K2827" s="10">
        <f t="shared" si="22"/>
        <v>800</v>
      </c>
      <c r="L2827" s="10">
        <f t="shared" si="23"/>
        <v>240</v>
      </c>
      <c r="M2827" s="11">
        <v>0.3</v>
      </c>
      <c r="O2827" s="16"/>
      <c r="P2827" s="14"/>
      <c r="Q2827" s="12"/>
      <c r="R2827" s="13"/>
    </row>
    <row r="2828" spans="1:18" ht="15.75" customHeight="1" x14ac:dyDescent="0.35">
      <c r="A2828" s="1"/>
      <c r="B2828" s="6" t="s">
        <v>14</v>
      </c>
      <c r="C2828" s="6">
        <v>1185732</v>
      </c>
      <c r="D2828" s="7">
        <v>44266</v>
      </c>
      <c r="E2828" s="6" t="s">
        <v>33</v>
      </c>
      <c r="F2828" s="6" t="s">
        <v>102</v>
      </c>
      <c r="G2828" s="6" t="s">
        <v>103</v>
      </c>
      <c r="H2828" s="6" t="s">
        <v>19</v>
      </c>
      <c r="I2828" s="8">
        <v>0.30000000000000004</v>
      </c>
      <c r="J2828" s="9">
        <v>2250</v>
      </c>
      <c r="K2828" s="10">
        <f t="shared" si="22"/>
        <v>675.00000000000011</v>
      </c>
      <c r="L2828" s="10">
        <f t="shared" si="23"/>
        <v>202.50000000000003</v>
      </c>
      <c r="M2828" s="11">
        <v>0.3</v>
      </c>
      <c r="O2828" s="16"/>
      <c r="P2828" s="14"/>
      <c r="Q2828" s="12"/>
      <c r="R2828" s="13"/>
    </row>
    <row r="2829" spans="1:18" ht="15.75" customHeight="1" x14ac:dyDescent="0.35">
      <c r="A2829" s="1"/>
      <c r="B2829" s="6" t="s">
        <v>14</v>
      </c>
      <c r="C2829" s="6">
        <v>1185732</v>
      </c>
      <c r="D2829" s="7">
        <v>44266</v>
      </c>
      <c r="E2829" s="6" t="s">
        <v>33</v>
      </c>
      <c r="F2829" s="6" t="s">
        <v>102</v>
      </c>
      <c r="G2829" s="6" t="s">
        <v>103</v>
      </c>
      <c r="H2829" s="6" t="s">
        <v>20</v>
      </c>
      <c r="I2829" s="8">
        <v>0.35</v>
      </c>
      <c r="J2829" s="9">
        <v>750</v>
      </c>
      <c r="K2829" s="10">
        <f t="shared" si="22"/>
        <v>262.5</v>
      </c>
      <c r="L2829" s="10">
        <f t="shared" si="23"/>
        <v>78.75</v>
      </c>
      <c r="M2829" s="11">
        <v>0.3</v>
      </c>
      <c r="O2829" s="16"/>
      <c r="P2829" s="14"/>
      <c r="Q2829" s="12"/>
      <c r="R2829" s="13"/>
    </row>
    <row r="2830" spans="1:18" ht="15.75" customHeight="1" x14ac:dyDescent="0.35">
      <c r="A2830" s="1"/>
      <c r="B2830" s="6" t="s">
        <v>14</v>
      </c>
      <c r="C2830" s="6">
        <v>1185732</v>
      </c>
      <c r="D2830" s="7">
        <v>44266</v>
      </c>
      <c r="E2830" s="6" t="s">
        <v>33</v>
      </c>
      <c r="F2830" s="6" t="s">
        <v>102</v>
      </c>
      <c r="G2830" s="6" t="s">
        <v>103</v>
      </c>
      <c r="H2830" s="6" t="s">
        <v>21</v>
      </c>
      <c r="I2830" s="8">
        <v>0.5</v>
      </c>
      <c r="J2830" s="9">
        <v>1250</v>
      </c>
      <c r="K2830" s="10">
        <f t="shared" si="22"/>
        <v>625</v>
      </c>
      <c r="L2830" s="10">
        <f t="shared" si="23"/>
        <v>218.75</v>
      </c>
      <c r="M2830" s="11">
        <v>0.35</v>
      </c>
      <c r="O2830" s="16"/>
      <c r="P2830" s="14"/>
      <c r="Q2830" s="12"/>
      <c r="R2830" s="13"/>
    </row>
    <row r="2831" spans="1:18" ht="15.75" customHeight="1" x14ac:dyDescent="0.35">
      <c r="A2831" s="1"/>
      <c r="B2831" s="6" t="s">
        <v>14</v>
      </c>
      <c r="C2831" s="6">
        <v>1185732</v>
      </c>
      <c r="D2831" s="7">
        <v>44266</v>
      </c>
      <c r="E2831" s="6" t="s">
        <v>33</v>
      </c>
      <c r="F2831" s="6" t="s">
        <v>102</v>
      </c>
      <c r="G2831" s="6" t="s">
        <v>103</v>
      </c>
      <c r="H2831" s="6" t="s">
        <v>22</v>
      </c>
      <c r="I2831" s="8">
        <v>0.4</v>
      </c>
      <c r="J2831" s="9">
        <v>2250</v>
      </c>
      <c r="K2831" s="10">
        <f t="shared" si="22"/>
        <v>900</v>
      </c>
      <c r="L2831" s="10">
        <f t="shared" si="23"/>
        <v>360</v>
      </c>
      <c r="M2831" s="11">
        <v>0.4</v>
      </c>
      <c r="O2831" s="16"/>
      <c r="P2831" s="14"/>
      <c r="Q2831" s="12"/>
      <c r="R2831" s="13"/>
    </row>
    <row r="2832" spans="1:18" ht="15.75" customHeight="1" x14ac:dyDescent="0.35">
      <c r="A2832" s="1"/>
      <c r="B2832" s="6" t="s">
        <v>14</v>
      </c>
      <c r="C2832" s="6">
        <v>1185732</v>
      </c>
      <c r="D2832" s="7">
        <v>44298</v>
      </c>
      <c r="E2832" s="6" t="s">
        <v>33</v>
      </c>
      <c r="F2832" s="6" t="s">
        <v>102</v>
      </c>
      <c r="G2832" s="6" t="s">
        <v>103</v>
      </c>
      <c r="H2832" s="6" t="s">
        <v>17</v>
      </c>
      <c r="I2832" s="8">
        <v>0.4</v>
      </c>
      <c r="J2832" s="9">
        <v>4500</v>
      </c>
      <c r="K2832" s="10">
        <f t="shared" si="22"/>
        <v>1800</v>
      </c>
      <c r="L2832" s="10">
        <f t="shared" si="23"/>
        <v>630</v>
      </c>
      <c r="M2832" s="11">
        <v>0.35</v>
      </c>
      <c r="O2832" s="16"/>
      <c r="P2832" s="14"/>
      <c r="Q2832" s="12"/>
      <c r="R2832" s="13"/>
    </row>
    <row r="2833" spans="1:18" ht="15.75" customHeight="1" x14ac:dyDescent="0.35">
      <c r="A2833" s="1"/>
      <c r="B2833" s="6" t="s">
        <v>14</v>
      </c>
      <c r="C2833" s="6">
        <v>1185732</v>
      </c>
      <c r="D2833" s="7">
        <v>44298</v>
      </c>
      <c r="E2833" s="6" t="s">
        <v>33</v>
      </c>
      <c r="F2833" s="6" t="s">
        <v>102</v>
      </c>
      <c r="G2833" s="6" t="s">
        <v>103</v>
      </c>
      <c r="H2833" s="6" t="s">
        <v>18</v>
      </c>
      <c r="I2833" s="8">
        <v>0.4</v>
      </c>
      <c r="J2833" s="9">
        <v>1500</v>
      </c>
      <c r="K2833" s="10">
        <f t="shared" si="22"/>
        <v>600</v>
      </c>
      <c r="L2833" s="10">
        <f t="shared" si="23"/>
        <v>180</v>
      </c>
      <c r="M2833" s="11">
        <v>0.3</v>
      </c>
      <c r="O2833" s="16"/>
      <c r="P2833" s="14"/>
      <c r="Q2833" s="12"/>
      <c r="R2833" s="13"/>
    </row>
    <row r="2834" spans="1:18" ht="15.75" customHeight="1" x14ac:dyDescent="0.35">
      <c r="A2834" s="1"/>
      <c r="B2834" s="6" t="s">
        <v>14</v>
      </c>
      <c r="C2834" s="6">
        <v>1185732</v>
      </c>
      <c r="D2834" s="7">
        <v>44298</v>
      </c>
      <c r="E2834" s="6" t="s">
        <v>33</v>
      </c>
      <c r="F2834" s="6" t="s">
        <v>102</v>
      </c>
      <c r="G2834" s="6" t="s">
        <v>103</v>
      </c>
      <c r="H2834" s="6" t="s">
        <v>19</v>
      </c>
      <c r="I2834" s="8">
        <v>0.30000000000000004</v>
      </c>
      <c r="J2834" s="9">
        <v>1500</v>
      </c>
      <c r="K2834" s="10">
        <f t="shared" si="22"/>
        <v>450.00000000000006</v>
      </c>
      <c r="L2834" s="10">
        <f t="shared" si="23"/>
        <v>135</v>
      </c>
      <c r="M2834" s="11">
        <v>0.3</v>
      </c>
      <c r="O2834" s="16"/>
      <c r="P2834" s="14"/>
      <c r="Q2834" s="12"/>
      <c r="R2834" s="13"/>
    </row>
    <row r="2835" spans="1:18" ht="15.75" customHeight="1" x14ac:dyDescent="0.35">
      <c r="A2835" s="1"/>
      <c r="B2835" s="6" t="s">
        <v>14</v>
      </c>
      <c r="C2835" s="6">
        <v>1185732</v>
      </c>
      <c r="D2835" s="7">
        <v>44298</v>
      </c>
      <c r="E2835" s="6" t="s">
        <v>33</v>
      </c>
      <c r="F2835" s="6" t="s">
        <v>102</v>
      </c>
      <c r="G2835" s="6" t="s">
        <v>103</v>
      </c>
      <c r="H2835" s="6" t="s">
        <v>20</v>
      </c>
      <c r="I2835" s="8">
        <v>0.35</v>
      </c>
      <c r="J2835" s="9">
        <v>750</v>
      </c>
      <c r="K2835" s="10">
        <f t="shared" si="22"/>
        <v>262.5</v>
      </c>
      <c r="L2835" s="10">
        <f t="shared" si="23"/>
        <v>78.75</v>
      </c>
      <c r="M2835" s="11">
        <v>0.3</v>
      </c>
      <c r="O2835" s="16"/>
      <c r="P2835" s="14"/>
      <c r="Q2835" s="12"/>
      <c r="R2835" s="13"/>
    </row>
    <row r="2836" spans="1:18" ht="15.75" customHeight="1" x14ac:dyDescent="0.35">
      <c r="A2836" s="1"/>
      <c r="B2836" s="6" t="s">
        <v>14</v>
      </c>
      <c r="C2836" s="6">
        <v>1185732</v>
      </c>
      <c r="D2836" s="7">
        <v>44298</v>
      </c>
      <c r="E2836" s="6" t="s">
        <v>33</v>
      </c>
      <c r="F2836" s="6" t="s">
        <v>102</v>
      </c>
      <c r="G2836" s="6" t="s">
        <v>103</v>
      </c>
      <c r="H2836" s="6" t="s">
        <v>21</v>
      </c>
      <c r="I2836" s="8">
        <v>0.6</v>
      </c>
      <c r="J2836" s="9">
        <v>1000</v>
      </c>
      <c r="K2836" s="10">
        <f t="shared" si="22"/>
        <v>600</v>
      </c>
      <c r="L2836" s="10">
        <f t="shared" si="23"/>
        <v>210</v>
      </c>
      <c r="M2836" s="11">
        <v>0.35</v>
      </c>
      <c r="O2836" s="16"/>
      <c r="P2836" s="14"/>
      <c r="Q2836" s="12"/>
      <c r="R2836" s="13"/>
    </row>
    <row r="2837" spans="1:18" ht="15.75" customHeight="1" x14ac:dyDescent="0.35">
      <c r="A2837" s="1"/>
      <c r="B2837" s="6" t="s">
        <v>14</v>
      </c>
      <c r="C2837" s="6">
        <v>1185732</v>
      </c>
      <c r="D2837" s="7">
        <v>44298</v>
      </c>
      <c r="E2837" s="6" t="s">
        <v>33</v>
      </c>
      <c r="F2837" s="6" t="s">
        <v>102</v>
      </c>
      <c r="G2837" s="6" t="s">
        <v>103</v>
      </c>
      <c r="H2837" s="6" t="s">
        <v>22</v>
      </c>
      <c r="I2837" s="8">
        <v>0.5</v>
      </c>
      <c r="J2837" s="9">
        <v>2250</v>
      </c>
      <c r="K2837" s="10">
        <f t="shared" si="22"/>
        <v>1125</v>
      </c>
      <c r="L2837" s="10">
        <f t="shared" si="23"/>
        <v>450</v>
      </c>
      <c r="M2837" s="11">
        <v>0.4</v>
      </c>
      <c r="O2837" s="16"/>
      <c r="P2837" s="14"/>
      <c r="Q2837" s="12"/>
      <c r="R2837" s="13"/>
    </row>
    <row r="2838" spans="1:18" ht="15.75" customHeight="1" x14ac:dyDescent="0.35">
      <c r="A2838" s="1"/>
      <c r="B2838" s="6" t="s">
        <v>14</v>
      </c>
      <c r="C2838" s="6">
        <v>1185732</v>
      </c>
      <c r="D2838" s="7">
        <v>44329</v>
      </c>
      <c r="E2838" s="6" t="s">
        <v>33</v>
      </c>
      <c r="F2838" s="6" t="s">
        <v>102</v>
      </c>
      <c r="G2838" s="6" t="s">
        <v>103</v>
      </c>
      <c r="H2838" s="6" t="s">
        <v>17</v>
      </c>
      <c r="I2838" s="8">
        <v>0.6</v>
      </c>
      <c r="J2838" s="9">
        <v>4950</v>
      </c>
      <c r="K2838" s="10">
        <f t="shared" si="22"/>
        <v>2970</v>
      </c>
      <c r="L2838" s="10">
        <f t="shared" si="23"/>
        <v>1039.5</v>
      </c>
      <c r="M2838" s="11">
        <v>0.35</v>
      </c>
      <c r="O2838" s="16"/>
      <c r="P2838" s="14"/>
      <c r="Q2838" s="12"/>
      <c r="R2838" s="13"/>
    </row>
    <row r="2839" spans="1:18" ht="15.75" customHeight="1" x14ac:dyDescent="0.35">
      <c r="A2839" s="1"/>
      <c r="B2839" s="6" t="s">
        <v>14</v>
      </c>
      <c r="C2839" s="6">
        <v>1185732</v>
      </c>
      <c r="D2839" s="7">
        <v>44329</v>
      </c>
      <c r="E2839" s="6" t="s">
        <v>33</v>
      </c>
      <c r="F2839" s="6" t="s">
        <v>102</v>
      </c>
      <c r="G2839" s="6" t="s">
        <v>103</v>
      </c>
      <c r="H2839" s="6" t="s">
        <v>18</v>
      </c>
      <c r="I2839" s="8">
        <v>0.5</v>
      </c>
      <c r="J2839" s="9">
        <v>2000</v>
      </c>
      <c r="K2839" s="10">
        <f t="shared" si="22"/>
        <v>1000</v>
      </c>
      <c r="L2839" s="10">
        <f t="shared" si="23"/>
        <v>300</v>
      </c>
      <c r="M2839" s="11">
        <v>0.3</v>
      </c>
      <c r="O2839" s="16"/>
      <c r="P2839" s="14"/>
      <c r="Q2839" s="12"/>
      <c r="R2839" s="13"/>
    </row>
    <row r="2840" spans="1:18" ht="15.75" customHeight="1" x14ac:dyDescent="0.35">
      <c r="A2840" s="1"/>
      <c r="B2840" s="6" t="s">
        <v>14</v>
      </c>
      <c r="C2840" s="6">
        <v>1185732</v>
      </c>
      <c r="D2840" s="7">
        <v>44329</v>
      </c>
      <c r="E2840" s="6" t="s">
        <v>33</v>
      </c>
      <c r="F2840" s="6" t="s">
        <v>102</v>
      </c>
      <c r="G2840" s="6" t="s">
        <v>103</v>
      </c>
      <c r="H2840" s="6" t="s">
        <v>19</v>
      </c>
      <c r="I2840" s="8">
        <v>0.45</v>
      </c>
      <c r="J2840" s="9">
        <v>1750</v>
      </c>
      <c r="K2840" s="10">
        <f t="shared" si="22"/>
        <v>787.5</v>
      </c>
      <c r="L2840" s="10">
        <f t="shared" si="23"/>
        <v>236.25</v>
      </c>
      <c r="M2840" s="11">
        <v>0.3</v>
      </c>
      <c r="O2840" s="16"/>
      <c r="P2840" s="14"/>
      <c r="Q2840" s="12"/>
      <c r="R2840" s="13"/>
    </row>
    <row r="2841" spans="1:18" ht="15.75" customHeight="1" x14ac:dyDescent="0.35">
      <c r="A2841" s="1"/>
      <c r="B2841" s="6" t="s">
        <v>14</v>
      </c>
      <c r="C2841" s="6">
        <v>1185732</v>
      </c>
      <c r="D2841" s="7">
        <v>44329</v>
      </c>
      <c r="E2841" s="6" t="s">
        <v>33</v>
      </c>
      <c r="F2841" s="6" t="s">
        <v>102</v>
      </c>
      <c r="G2841" s="6" t="s">
        <v>103</v>
      </c>
      <c r="H2841" s="6" t="s">
        <v>20</v>
      </c>
      <c r="I2841" s="8">
        <v>0.45</v>
      </c>
      <c r="J2841" s="9">
        <v>1000</v>
      </c>
      <c r="K2841" s="10">
        <f t="shared" si="22"/>
        <v>450</v>
      </c>
      <c r="L2841" s="10">
        <f t="shared" si="23"/>
        <v>135</v>
      </c>
      <c r="M2841" s="11">
        <v>0.3</v>
      </c>
      <c r="O2841" s="16"/>
      <c r="P2841" s="14"/>
      <c r="Q2841" s="12"/>
      <c r="R2841" s="13"/>
    </row>
    <row r="2842" spans="1:18" ht="15.75" customHeight="1" x14ac:dyDescent="0.35">
      <c r="A2842" s="1"/>
      <c r="B2842" s="6" t="s">
        <v>14</v>
      </c>
      <c r="C2842" s="6">
        <v>1185732</v>
      </c>
      <c r="D2842" s="7">
        <v>44329</v>
      </c>
      <c r="E2842" s="6" t="s">
        <v>33</v>
      </c>
      <c r="F2842" s="6" t="s">
        <v>102</v>
      </c>
      <c r="G2842" s="6" t="s">
        <v>103</v>
      </c>
      <c r="H2842" s="6" t="s">
        <v>21</v>
      </c>
      <c r="I2842" s="8">
        <v>0.54999999999999993</v>
      </c>
      <c r="J2842" s="9">
        <v>1250</v>
      </c>
      <c r="K2842" s="10">
        <f t="shared" si="22"/>
        <v>687.49999999999989</v>
      </c>
      <c r="L2842" s="10">
        <f t="shared" si="23"/>
        <v>240.62499999999994</v>
      </c>
      <c r="M2842" s="11">
        <v>0.35</v>
      </c>
      <c r="O2842" s="16"/>
      <c r="P2842" s="14"/>
      <c r="Q2842" s="12"/>
      <c r="R2842" s="13"/>
    </row>
    <row r="2843" spans="1:18" ht="15.75" customHeight="1" x14ac:dyDescent="0.35">
      <c r="A2843" s="1"/>
      <c r="B2843" s="6" t="s">
        <v>14</v>
      </c>
      <c r="C2843" s="6">
        <v>1185732</v>
      </c>
      <c r="D2843" s="7">
        <v>44329</v>
      </c>
      <c r="E2843" s="6" t="s">
        <v>33</v>
      </c>
      <c r="F2843" s="6" t="s">
        <v>102</v>
      </c>
      <c r="G2843" s="6" t="s">
        <v>103</v>
      </c>
      <c r="H2843" s="6" t="s">
        <v>22</v>
      </c>
      <c r="I2843" s="8">
        <v>0.6</v>
      </c>
      <c r="J2843" s="9">
        <v>2500</v>
      </c>
      <c r="K2843" s="10">
        <f t="shared" si="22"/>
        <v>1500</v>
      </c>
      <c r="L2843" s="10">
        <f t="shared" si="23"/>
        <v>600</v>
      </c>
      <c r="M2843" s="11">
        <v>0.4</v>
      </c>
      <c r="O2843" s="16"/>
      <c r="P2843" s="14"/>
      <c r="Q2843" s="12"/>
      <c r="R2843" s="13"/>
    </row>
    <row r="2844" spans="1:18" ht="15.75" customHeight="1" x14ac:dyDescent="0.35">
      <c r="A2844" s="1"/>
      <c r="B2844" s="6" t="s">
        <v>14</v>
      </c>
      <c r="C2844" s="6">
        <v>1185732</v>
      </c>
      <c r="D2844" s="7">
        <v>44359</v>
      </c>
      <c r="E2844" s="6" t="s">
        <v>33</v>
      </c>
      <c r="F2844" s="6" t="s">
        <v>102</v>
      </c>
      <c r="G2844" s="6" t="s">
        <v>103</v>
      </c>
      <c r="H2844" s="6" t="s">
        <v>17</v>
      </c>
      <c r="I2844" s="8">
        <v>0.45</v>
      </c>
      <c r="J2844" s="9">
        <v>5000</v>
      </c>
      <c r="K2844" s="10">
        <f t="shared" si="22"/>
        <v>2250</v>
      </c>
      <c r="L2844" s="10">
        <f t="shared" si="23"/>
        <v>787.5</v>
      </c>
      <c r="M2844" s="11">
        <v>0.35</v>
      </c>
      <c r="O2844" s="16"/>
      <c r="P2844" s="14"/>
      <c r="Q2844" s="12"/>
      <c r="R2844" s="13"/>
    </row>
    <row r="2845" spans="1:18" ht="15.75" customHeight="1" x14ac:dyDescent="0.35">
      <c r="A2845" s="1"/>
      <c r="B2845" s="6" t="s">
        <v>14</v>
      </c>
      <c r="C2845" s="6">
        <v>1185732</v>
      </c>
      <c r="D2845" s="7">
        <v>44359</v>
      </c>
      <c r="E2845" s="6" t="s">
        <v>33</v>
      </c>
      <c r="F2845" s="6" t="s">
        <v>102</v>
      </c>
      <c r="G2845" s="6" t="s">
        <v>103</v>
      </c>
      <c r="H2845" s="6" t="s">
        <v>18</v>
      </c>
      <c r="I2845" s="8">
        <v>0.40000000000000008</v>
      </c>
      <c r="J2845" s="9">
        <v>2500</v>
      </c>
      <c r="K2845" s="10">
        <f t="shared" si="22"/>
        <v>1000.0000000000002</v>
      </c>
      <c r="L2845" s="10">
        <f t="shared" si="23"/>
        <v>300.00000000000006</v>
      </c>
      <c r="M2845" s="11">
        <v>0.3</v>
      </c>
      <c r="O2845" s="16"/>
      <c r="P2845" s="14"/>
      <c r="Q2845" s="12"/>
      <c r="R2845" s="13"/>
    </row>
    <row r="2846" spans="1:18" ht="15.75" customHeight="1" x14ac:dyDescent="0.35">
      <c r="A2846" s="1"/>
      <c r="B2846" s="6" t="s">
        <v>14</v>
      </c>
      <c r="C2846" s="6">
        <v>1185732</v>
      </c>
      <c r="D2846" s="7">
        <v>44359</v>
      </c>
      <c r="E2846" s="6" t="s">
        <v>33</v>
      </c>
      <c r="F2846" s="6" t="s">
        <v>102</v>
      </c>
      <c r="G2846" s="6" t="s">
        <v>103</v>
      </c>
      <c r="H2846" s="6" t="s">
        <v>19</v>
      </c>
      <c r="I2846" s="8">
        <v>0.35000000000000003</v>
      </c>
      <c r="J2846" s="9">
        <v>2000</v>
      </c>
      <c r="K2846" s="10">
        <f t="shared" si="22"/>
        <v>700.00000000000011</v>
      </c>
      <c r="L2846" s="10">
        <f t="shared" si="23"/>
        <v>210.00000000000003</v>
      </c>
      <c r="M2846" s="11">
        <v>0.3</v>
      </c>
      <c r="O2846" s="16"/>
      <c r="P2846" s="14"/>
      <c r="Q2846" s="12"/>
      <c r="R2846" s="13"/>
    </row>
    <row r="2847" spans="1:18" ht="15.75" customHeight="1" x14ac:dyDescent="0.35">
      <c r="A2847" s="1"/>
      <c r="B2847" s="6" t="s">
        <v>14</v>
      </c>
      <c r="C2847" s="6">
        <v>1185732</v>
      </c>
      <c r="D2847" s="7">
        <v>44359</v>
      </c>
      <c r="E2847" s="6" t="s">
        <v>33</v>
      </c>
      <c r="F2847" s="6" t="s">
        <v>102</v>
      </c>
      <c r="G2847" s="6" t="s">
        <v>103</v>
      </c>
      <c r="H2847" s="6" t="s">
        <v>20</v>
      </c>
      <c r="I2847" s="8">
        <v>0.35000000000000003</v>
      </c>
      <c r="J2847" s="9">
        <v>1750</v>
      </c>
      <c r="K2847" s="10">
        <f t="shared" si="22"/>
        <v>612.50000000000011</v>
      </c>
      <c r="L2847" s="10">
        <f t="shared" si="23"/>
        <v>183.75000000000003</v>
      </c>
      <c r="M2847" s="11">
        <v>0.3</v>
      </c>
      <c r="O2847" s="16"/>
      <c r="P2847" s="14"/>
      <c r="Q2847" s="12"/>
      <c r="R2847" s="13"/>
    </row>
    <row r="2848" spans="1:18" ht="15.75" customHeight="1" x14ac:dyDescent="0.35">
      <c r="A2848" s="1"/>
      <c r="B2848" s="6" t="s">
        <v>14</v>
      </c>
      <c r="C2848" s="6">
        <v>1185732</v>
      </c>
      <c r="D2848" s="7">
        <v>44359</v>
      </c>
      <c r="E2848" s="6" t="s">
        <v>33</v>
      </c>
      <c r="F2848" s="6" t="s">
        <v>102</v>
      </c>
      <c r="G2848" s="6" t="s">
        <v>103</v>
      </c>
      <c r="H2848" s="6" t="s">
        <v>21</v>
      </c>
      <c r="I2848" s="8">
        <v>0.45</v>
      </c>
      <c r="J2848" s="9">
        <v>1750</v>
      </c>
      <c r="K2848" s="10">
        <f t="shared" si="22"/>
        <v>787.5</v>
      </c>
      <c r="L2848" s="10">
        <f t="shared" si="23"/>
        <v>275.625</v>
      </c>
      <c r="M2848" s="11">
        <v>0.35</v>
      </c>
      <c r="O2848" s="16"/>
      <c r="P2848" s="14"/>
      <c r="Q2848" s="12"/>
      <c r="R2848" s="13"/>
    </row>
    <row r="2849" spans="1:18" ht="15.75" customHeight="1" x14ac:dyDescent="0.35">
      <c r="A2849" s="1"/>
      <c r="B2849" s="6" t="s">
        <v>14</v>
      </c>
      <c r="C2849" s="6">
        <v>1185732</v>
      </c>
      <c r="D2849" s="7">
        <v>44359</v>
      </c>
      <c r="E2849" s="6" t="s">
        <v>33</v>
      </c>
      <c r="F2849" s="6" t="s">
        <v>102</v>
      </c>
      <c r="G2849" s="6" t="s">
        <v>103</v>
      </c>
      <c r="H2849" s="6" t="s">
        <v>22</v>
      </c>
      <c r="I2849" s="8">
        <v>0.55000000000000004</v>
      </c>
      <c r="J2849" s="9">
        <v>3250</v>
      </c>
      <c r="K2849" s="10">
        <f t="shared" si="22"/>
        <v>1787.5000000000002</v>
      </c>
      <c r="L2849" s="10">
        <f t="shared" si="23"/>
        <v>715.00000000000011</v>
      </c>
      <c r="M2849" s="11">
        <v>0.4</v>
      </c>
      <c r="O2849" s="16"/>
      <c r="P2849" s="14"/>
      <c r="Q2849" s="12"/>
      <c r="R2849" s="13"/>
    </row>
    <row r="2850" spans="1:18" ht="15.75" customHeight="1" x14ac:dyDescent="0.35">
      <c r="A2850" s="1"/>
      <c r="B2850" s="6" t="s">
        <v>14</v>
      </c>
      <c r="C2850" s="6">
        <v>1185732</v>
      </c>
      <c r="D2850" s="7">
        <v>44388</v>
      </c>
      <c r="E2850" s="6" t="s">
        <v>33</v>
      </c>
      <c r="F2850" s="6" t="s">
        <v>102</v>
      </c>
      <c r="G2850" s="6" t="s">
        <v>103</v>
      </c>
      <c r="H2850" s="6" t="s">
        <v>17</v>
      </c>
      <c r="I2850" s="8">
        <v>0.5</v>
      </c>
      <c r="J2850" s="9">
        <v>5500</v>
      </c>
      <c r="K2850" s="10">
        <f t="shared" si="22"/>
        <v>2750</v>
      </c>
      <c r="L2850" s="10">
        <f t="shared" si="23"/>
        <v>962.49999999999989</v>
      </c>
      <c r="M2850" s="11">
        <v>0.35</v>
      </c>
      <c r="O2850" s="16"/>
      <c r="P2850" s="14"/>
      <c r="Q2850" s="12"/>
      <c r="R2850" s="13"/>
    </row>
    <row r="2851" spans="1:18" ht="15.75" customHeight="1" x14ac:dyDescent="0.35">
      <c r="A2851" s="1"/>
      <c r="B2851" s="6" t="s">
        <v>14</v>
      </c>
      <c r="C2851" s="6">
        <v>1185732</v>
      </c>
      <c r="D2851" s="7">
        <v>44388</v>
      </c>
      <c r="E2851" s="6" t="s">
        <v>33</v>
      </c>
      <c r="F2851" s="6" t="s">
        <v>102</v>
      </c>
      <c r="G2851" s="6" t="s">
        <v>103</v>
      </c>
      <c r="H2851" s="6" t="s">
        <v>18</v>
      </c>
      <c r="I2851" s="8">
        <v>0.45000000000000007</v>
      </c>
      <c r="J2851" s="9">
        <v>3000</v>
      </c>
      <c r="K2851" s="10">
        <f t="shared" si="22"/>
        <v>1350.0000000000002</v>
      </c>
      <c r="L2851" s="10">
        <f t="shared" si="23"/>
        <v>405.00000000000006</v>
      </c>
      <c r="M2851" s="11">
        <v>0.3</v>
      </c>
      <c r="O2851" s="16"/>
      <c r="P2851" s="14"/>
      <c r="Q2851" s="12"/>
      <c r="R2851" s="13"/>
    </row>
    <row r="2852" spans="1:18" ht="15.75" customHeight="1" x14ac:dyDescent="0.35">
      <c r="A2852" s="1"/>
      <c r="B2852" s="6" t="s">
        <v>14</v>
      </c>
      <c r="C2852" s="6">
        <v>1185732</v>
      </c>
      <c r="D2852" s="7">
        <v>44388</v>
      </c>
      <c r="E2852" s="6" t="s">
        <v>33</v>
      </c>
      <c r="F2852" s="6" t="s">
        <v>102</v>
      </c>
      <c r="G2852" s="6" t="s">
        <v>103</v>
      </c>
      <c r="H2852" s="6" t="s">
        <v>19</v>
      </c>
      <c r="I2852" s="8">
        <v>0.4</v>
      </c>
      <c r="J2852" s="9">
        <v>2250</v>
      </c>
      <c r="K2852" s="10">
        <f t="shared" si="22"/>
        <v>900</v>
      </c>
      <c r="L2852" s="10">
        <f t="shared" si="23"/>
        <v>270</v>
      </c>
      <c r="M2852" s="11">
        <v>0.3</v>
      </c>
      <c r="O2852" s="16"/>
      <c r="P2852" s="14"/>
      <c r="Q2852" s="12"/>
      <c r="R2852" s="13"/>
    </row>
    <row r="2853" spans="1:18" ht="15.75" customHeight="1" x14ac:dyDescent="0.35">
      <c r="A2853" s="1"/>
      <c r="B2853" s="6" t="s">
        <v>14</v>
      </c>
      <c r="C2853" s="6">
        <v>1185732</v>
      </c>
      <c r="D2853" s="7">
        <v>44388</v>
      </c>
      <c r="E2853" s="6" t="s">
        <v>33</v>
      </c>
      <c r="F2853" s="6" t="s">
        <v>102</v>
      </c>
      <c r="G2853" s="6" t="s">
        <v>103</v>
      </c>
      <c r="H2853" s="6" t="s">
        <v>20</v>
      </c>
      <c r="I2853" s="8">
        <v>0.4</v>
      </c>
      <c r="J2853" s="9">
        <v>1750</v>
      </c>
      <c r="K2853" s="10">
        <f t="shared" si="22"/>
        <v>700</v>
      </c>
      <c r="L2853" s="10">
        <f t="shared" si="23"/>
        <v>210</v>
      </c>
      <c r="M2853" s="11">
        <v>0.3</v>
      </c>
      <c r="O2853" s="16"/>
      <c r="P2853" s="14"/>
      <c r="Q2853" s="12"/>
      <c r="R2853" s="13"/>
    </row>
    <row r="2854" spans="1:18" ht="15.75" customHeight="1" x14ac:dyDescent="0.35">
      <c r="A2854" s="1"/>
      <c r="B2854" s="6" t="s">
        <v>14</v>
      </c>
      <c r="C2854" s="6">
        <v>1185732</v>
      </c>
      <c r="D2854" s="7">
        <v>44388</v>
      </c>
      <c r="E2854" s="6" t="s">
        <v>33</v>
      </c>
      <c r="F2854" s="6" t="s">
        <v>102</v>
      </c>
      <c r="G2854" s="6" t="s">
        <v>103</v>
      </c>
      <c r="H2854" s="6" t="s">
        <v>21</v>
      </c>
      <c r="I2854" s="8">
        <v>0.5</v>
      </c>
      <c r="J2854" s="9">
        <v>2000</v>
      </c>
      <c r="K2854" s="10">
        <f t="shared" si="22"/>
        <v>1000</v>
      </c>
      <c r="L2854" s="10">
        <f t="shared" si="23"/>
        <v>350</v>
      </c>
      <c r="M2854" s="11">
        <v>0.35</v>
      </c>
      <c r="O2854" s="16"/>
      <c r="P2854" s="14"/>
      <c r="Q2854" s="12"/>
      <c r="R2854" s="13"/>
    </row>
    <row r="2855" spans="1:18" ht="15.75" customHeight="1" x14ac:dyDescent="0.35">
      <c r="A2855" s="1"/>
      <c r="B2855" s="6" t="s">
        <v>14</v>
      </c>
      <c r="C2855" s="6">
        <v>1185732</v>
      </c>
      <c r="D2855" s="7">
        <v>44388</v>
      </c>
      <c r="E2855" s="6" t="s">
        <v>33</v>
      </c>
      <c r="F2855" s="6" t="s">
        <v>102</v>
      </c>
      <c r="G2855" s="6" t="s">
        <v>103</v>
      </c>
      <c r="H2855" s="6" t="s">
        <v>22</v>
      </c>
      <c r="I2855" s="8">
        <v>0.55000000000000004</v>
      </c>
      <c r="J2855" s="9">
        <v>3750</v>
      </c>
      <c r="K2855" s="10">
        <f t="shared" si="22"/>
        <v>2062.5</v>
      </c>
      <c r="L2855" s="10">
        <f t="shared" si="23"/>
        <v>825</v>
      </c>
      <c r="M2855" s="11">
        <v>0.4</v>
      </c>
      <c r="O2855" s="16"/>
      <c r="P2855" s="14"/>
      <c r="Q2855" s="12"/>
      <c r="R2855" s="13"/>
    </row>
    <row r="2856" spans="1:18" ht="15.75" customHeight="1" x14ac:dyDescent="0.35">
      <c r="A2856" s="1"/>
      <c r="B2856" s="6" t="s">
        <v>14</v>
      </c>
      <c r="C2856" s="6">
        <v>1185732</v>
      </c>
      <c r="D2856" s="7">
        <v>44420</v>
      </c>
      <c r="E2856" s="6" t="s">
        <v>33</v>
      </c>
      <c r="F2856" s="6" t="s">
        <v>102</v>
      </c>
      <c r="G2856" s="6" t="s">
        <v>103</v>
      </c>
      <c r="H2856" s="6" t="s">
        <v>17</v>
      </c>
      <c r="I2856" s="8">
        <v>0.5</v>
      </c>
      <c r="J2856" s="9">
        <v>5250</v>
      </c>
      <c r="K2856" s="10">
        <f t="shared" si="22"/>
        <v>2625</v>
      </c>
      <c r="L2856" s="10">
        <f t="shared" si="23"/>
        <v>918.74999999999989</v>
      </c>
      <c r="M2856" s="11">
        <v>0.35</v>
      </c>
      <c r="O2856" s="16"/>
      <c r="P2856" s="14"/>
      <c r="Q2856" s="12"/>
      <c r="R2856" s="13"/>
    </row>
    <row r="2857" spans="1:18" ht="15.75" customHeight="1" x14ac:dyDescent="0.35">
      <c r="A2857" s="1"/>
      <c r="B2857" s="6" t="s">
        <v>14</v>
      </c>
      <c r="C2857" s="6">
        <v>1185732</v>
      </c>
      <c r="D2857" s="7">
        <v>44420</v>
      </c>
      <c r="E2857" s="6" t="s">
        <v>33</v>
      </c>
      <c r="F2857" s="6" t="s">
        <v>102</v>
      </c>
      <c r="G2857" s="6" t="s">
        <v>103</v>
      </c>
      <c r="H2857" s="6" t="s">
        <v>18</v>
      </c>
      <c r="I2857" s="8">
        <v>0.45000000000000007</v>
      </c>
      <c r="J2857" s="9">
        <v>3000</v>
      </c>
      <c r="K2857" s="10">
        <f t="shared" si="22"/>
        <v>1350.0000000000002</v>
      </c>
      <c r="L2857" s="10">
        <f t="shared" si="23"/>
        <v>405.00000000000006</v>
      </c>
      <c r="M2857" s="11">
        <v>0.3</v>
      </c>
      <c r="O2857" s="16"/>
      <c r="P2857" s="14"/>
      <c r="Q2857" s="12"/>
      <c r="R2857" s="13"/>
    </row>
    <row r="2858" spans="1:18" ht="15.75" customHeight="1" x14ac:dyDescent="0.35">
      <c r="A2858" s="1"/>
      <c r="B2858" s="6" t="s">
        <v>14</v>
      </c>
      <c r="C2858" s="6">
        <v>1185732</v>
      </c>
      <c r="D2858" s="7">
        <v>44420</v>
      </c>
      <c r="E2858" s="6" t="s">
        <v>33</v>
      </c>
      <c r="F2858" s="6" t="s">
        <v>102</v>
      </c>
      <c r="G2858" s="6" t="s">
        <v>103</v>
      </c>
      <c r="H2858" s="6" t="s">
        <v>19</v>
      </c>
      <c r="I2858" s="8">
        <v>0.4</v>
      </c>
      <c r="J2858" s="9">
        <v>2250</v>
      </c>
      <c r="K2858" s="10">
        <f t="shared" si="22"/>
        <v>900</v>
      </c>
      <c r="L2858" s="10">
        <f t="shared" si="23"/>
        <v>270</v>
      </c>
      <c r="M2858" s="11">
        <v>0.3</v>
      </c>
      <c r="O2858" s="16"/>
      <c r="P2858" s="14"/>
      <c r="Q2858" s="12"/>
      <c r="R2858" s="13"/>
    </row>
    <row r="2859" spans="1:18" ht="15.75" customHeight="1" x14ac:dyDescent="0.35">
      <c r="A2859" s="1"/>
      <c r="B2859" s="6" t="s">
        <v>14</v>
      </c>
      <c r="C2859" s="6">
        <v>1185732</v>
      </c>
      <c r="D2859" s="7">
        <v>44420</v>
      </c>
      <c r="E2859" s="6" t="s">
        <v>33</v>
      </c>
      <c r="F2859" s="6" t="s">
        <v>102</v>
      </c>
      <c r="G2859" s="6" t="s">
        <v>103</v>
      </c>
      <c r="H2859" s="6" t="s">
        <v>20</v>
      </c>
      <c r="I2859" s="8">
        <v>0.4</v>
      </c>
      <c r="J2859" s="9">
        <v>2000</v>
      </c>
      <c r="K2859" s="10">
        <f t="shared" si="22"/>
        <v>800</v>
      </c>
      <c r="L2859" s="10">
        <f t="shared" si="23"/>
        <v>240</v>
      </c>
      <c r="M2859" s="11">
        <v>0.3</v>
      </c>
      <c r="O2859" s="16"/>
      <c r="P2859" s="14"/>
      <c r="Q2859" s="12"/>
      <c r="R2859" s="13"/>
    </row>
    <row r="2860" spans="1:18" ht="15.75" customHeight="1" x14ac:dyDescent="0.35">
      <c r="A2860" s="1"/>
      <c r="B2860" s="6" t="s">
        <v>14</v>
      </c>
      <c r="C2860" s="6">
        <v>1185732</v>
      </c>
      <c r="D2860" s="7">
        <v>44420</v>
      </c>
      <c r="E2860" s="6" t="s">
        <v>33</v>
      </c>
      <c r="F2860" s="6" t="s">
        <v>102</v>
      </c>
      <c r="G2860" s="6" t="s">
        <v>103</v>
      </c>
      <c r="H2860" s="6" t="s">
        <v>21</v>
      </c>
      <c r="I2860" s="8">
        <v>0.5</v>
      </c>
      <c r="J2860" s="9">
        <v>1750</v>
      </c>
      <c r="K2860" s="10">
        <f t="shared" si="22"/>
        <v>875</v>
      </c>
      <c r="L2860" s="10">
        <f t="shared" si="23"/>
        <v>306.25</v>
      </c>
      <c r="M2860" s="11">
        <v>0.35</v>
      </c>
      <c r="O2860" s="16"/>
      <c r="P2860" s="14"/>
      <c r="Q2860" s="12"/>
      <c r="R2860" s="13"/>
    </row>
    <row r="2861" spans="1:18" ht="15.75" customHeight="1" x14ac:dyDescent="0.35">
      <c r="A2861" s="1"/>
      <c r="B2861" s="6" t="s">
        <v>14</v>
      </c>
      <c r="C2861" s="6">
        <v>1185732</v>
      </c>
      <c r="D2861" s="7">
        <v>44420</v>
      </c>
      <c r="E2861" s="6" t="s">
        <v>33</v>
      </c>
      <c r="F2861" s="6" t="s">
        <v>102</v>
      </c>
      <c r="G2861" s="6" t="s">
        <v>103</v>
      </c>
      <c r="H2861" s="6" t="s">
        <v>22</v>
      </c>
      <c r="I2861" s="8">
        <v>0.55000000000000004</v>
      </c>
      <c r="J2861" s="9">
        <v>3500</v>
      </c>
      <c r="K2861" s="10">
        <f t="shared" si="22"/>
        <v>1925.0000000000002</v>
      </c>
      <c r="L2861" s="10">
        <f t="shared" si="23"/>
        <v>770.00000000000011</v>
      </c>
      <c r="M2861" s="11">
        <v>0.4</v>
      </c>
      <c r="O2861" s="16"/>
      <c r="P2861" s="14"/>
      <c r="Q2861" s="12"/>
      <c r="R2861" s="13"/>
    </row>
    <row r="2862" spans="1:18" ht="15.75" customHeight="1" x14ac:dyDescent="0.35">
      <c r="A2862" s="1"/>
      <c r="B2862" s="6" t="s">
        <v>14</v>
      </c>
      <c r="C2862" s="6">
        <v>1185732</v>
      </c>
      <c r="D2862" s="7">
        <v>44452</v>
      </c>
      <c r="E2862" s="6" t="s">
        <v>33</v>
      </c>
      <c r="F2862" s="6" t="s">
        <v>102</v>
      </c>
      <c r="G2862" s="6" t="s">
        <v>103</v>
      </c>
      <c r="H2862" s="6" t="s">
        <v>17</v>
      </c>
      <c r="I2862" s="8">
        <v>0.45</v>
      </c>
      <c r="J2862" s="9">
        <v>4750</v>
      </c>
      <c r="K2862" s="10">
        <f t="shared" si="22"/>
        <v>2137.5</v>
      </c>
      <c r="L2862" s="10">
        <f t="shared" si="23"/>
        <v>748.125</v>
      </c>
      <c r="M2862" s="11">
        <v>0.35</v>
      </c>
      <c r="O2862" s="16"/>
      <c r="P2862" s="14"/>
      <c r="Q2862" s="12"/>
      <c r="R2862" s="13"/>
    </row>
    <row r="2863" spans="1:18" ht="15.75" customHeight="1" x14ac:dyDescent="0.35">
      <c r="A2863" s="1"/>
      <c r="B2863" s="6" t="s">
        <v>14</v>
      </c>
      <c r="C2863" s="6">
        <v>1185732</v>
      </c>
      <c r="D2863" s="7">
        <v>44452</v>
      </c>
      <c r="E2863" s="6" t="s">
        <v>33</v>
      </c>
      <c r="F2863" s="6" t="s">
        <v>102</v>
      </c>
      <c r="G2863" s="6" t="s">
        <v>103</v>
      </c>
      <c r="H2863" s="6" t="s">
        <v>18</v>
      </c>
      <c r="I2863" s="8">
        <v>0.40000000000000008</v>
      </c>
      <c r="J2863" s="9">
        <v>2750</v>
      </c>
      <c r="K2863" s="10">
        <f t="shared" si="22"/>
        <v>1100.0000000000002</v>
      </c>
      <c r="L2863" s="10">
        <f t="shared" si="23"/>
        <v>330.00000000000006</v>
      </c>
      <c r="M2863" s="11">
        <v>0.3</v>
      </c>
      <c r="O2863" s="16"/>
      <c r="P2863" s="14"/>
      <c r="Q2863" s="12"/>
      <c r="R2863" s="13"/>
    </row>
    <row r="2864" spans="1:18" ht="15.75" customHeight="1" x14ac:dyDescent="0.35">
      <c r="A2864" s="1"/>
      <c r="B2864" s="6" t="s">
        <v>14</v>
      </c>
      <c r="C2864" s="6">
        <v>1185732</v>
      </c>
      <c r="D2864" s="7">
        <v>44452</v>
      </c>
      <c r="E2864" s="6" t="s">
        <v>33</v>
      </c>
      <c r="F2864" s="6" t="s">
        <v>102</v>
      </c>
      <c r="G2864" s="6" t="s">
        <v>103</v>
      </c>
      <c r="H2864" s="6" t="s">
        <v>19</v>
      </c>
      <c r="I2864" s="8">
        <v>0.35000000000000003</v>
      </c>
      <c r="J2864" s="9">
        <v>1750</v>
      </c>
      <c r="K2864" s="10">
        <f t="shared" si="22"/>
        <v>612.50000000000011</v>
      </c>
      <c r="L2864" s="10">
        <f t="shared" si="23"/>
        <v>183.75000000000003</v>
      </c>
      <c r="M2864" s="11">
        <v>0.3</v>
      </c>
      <c r="O2864" s="16"/>
      <c r="P2864" s="14"/>
      <c r="Q2864" s="12"/>
      <c r="R2864" s="13"/>
    </row>
    <row r="2865" spans="1:18" ht="15.75" customHeight="1" x14ac:dyDescent="0.35">
      <c r="A2865" s="1"/>
      <c r="B2865" s="6" t="s">
        <v>14</v>
      </c>
      <c r="C2865" s="6">
        <v>1185732</v>
      </c>
      <c r="D2865" s="7">
        <v>44452</v>
      </c>
      <c r="E2865" s="6" t="s">
        <v>33</v>
      </c>
      <c r="F2865" s="6" t="s">
        <v>102</v>
      </c>
      <c r="G2865" s="6" t="s">
        <v>103</v>
      </c>
      <c r="H2865" s="6" t="s">
        <v>20</v>
      </c>
      <c r="I2865" s="8">
        <v>0.35000000000000003</v>
      </c>
      <c r="J2865" s="9">
        <v>1500</v>
      </c>
      <c r="K2865" s="10">
        <f t="shared" si="22"/>
        <v>525</v>
      </c>
      <c r="L2865" s="10">
        <f t="shared" si="23"/>
        <v>157.5</v>
      </c>
      <c r="M2865" s="11">
        <v>0.3</v>
      </c>
      <c r="O2865" s="16"/>
      <c r="P2865" s="14"/>
      <c r="Q2865" s="12"/>
      <c r="R2865" s="13"/>
    </row>
    <row r="2866" spans="1:18" ht="15.75" customHeight="1" x14ac:dyDescent="0.35">
      <c r="A2866" s="1"/>
      <c r="B2866" s="6" t="s">
        <v>14</v>
      </c>
      <c r="C2866" s="6">
        <v>1185732</v>
      </c>
      <c r="D2866" s="7">
        <v>44452</v>
      </c>
      <c r="E2866" s="6" t="s">
        <v>33</v>
      </c>
      <c r="F2866" s="6" t="s">
        <v>102</v>
      </c>
      <c r="G2866" s="6" t="s">
        <v>103</v>
      </c>
      <c r="H2866" s="6" t="s">
        <v>21</v>
      </c>
      <c r="I2866" s="8">
        <v>0.45</v>
      </c>
      <c r="J2866" s="9">
        <v>1500</v>
      </c>
      <c r="K2866" s="10">
        <f t="shared" si="22"/>
        <v>675</v>
      </c>
      <c r="L2866" s="10">
        <f t="shared" si="23"/>
        <v>236.24999999999997</v>
      </c>
      <c r="M2866" s="11">
        <v>0.35</v>
      </c>
      <c r="O2866" s="16"/>
      <c r="P2866" s="14"/>
      <c r="Q2866" s="12"/>
      <c r="R2866" s="13"/>
    </row>
    <row r="2867" spans="1:18" ht="15.75" customHeight="1" x14ac:dyDescent="0.35">
      <c r="A2867" s="1"/>
      <c r="B2867" s="6" t="s">
        <v>14</v>
      </c>
      <c r="C2867" s="6">
        <v>1185732</v>
      </c>
      <c r="D2867" s="7">
        <v>44452</v>
      </c>
      <c r="E2867" s="6" t="s">
        <v>33</v>
      </c>
      <c r="F2867" s="6" t="s">
        <v>102</v>
      </c>
      <c r="G2867" s="6" t="s">
        <v>103</v>
      </c>
      <c r="H2867" s="6" t="s">
        <v>22</v>
      </c>
      <c r="I2867" s="8">
        <v>0.5</v>
      </c>
      <c r="J2867" s="9">
        <v>2250</v>
      </c>
      <c r="K2867" s="10">
        <f t="shared" si="22"/>
        <v>1125</v>
      </c>
      <c r="L2867" s="10">
        <f t="shared" si="23"/>
        <v>450</v>
      </c>
      <c r="M2867" s="11">
        <v>0.4</v>
      </c>
      <c r="O2867" s="16"/>
      <c r="P2867" s="14"/>
      <c r="Q2867" s="12"/>
      <c r="R2867" s="13"/>
    </row>
    <row r="2868" spans="1:18" ht="15.75" customHeight="1" x14ac:dyDescent="0.35">
      <c r="A2868" s="1"/>
      <c r="B2868" s="6" t="s">
        <v>14</v>
      </c>
      <c r="C2868" s="6">
        <v>1185732</v>
      </c>
      <c r="D2868" s="7">
        <v>44481</v>
      </c>
      <c r="E2868" s="6" t="s">
        <v>33</v>
      </c>
      <c r="F2868" s="6" t="s">
        <v>102</v>
      </c>
      <c r="G2868" s="6" t="s">
        <v>103</v>
      </c>
      <c r="H2868" s="6" t="s">
        <v>17</v>
      </c>
      <c r="I2868" s="8">
        <v>0.54999999999999993</v>
      </c>
      <c r="J2868" s="9">
        <v>4000</v>
      </c>
      <c r="K2868" s="10">
        <f t="shared" si="22"/>
        <v>2199.9999999999995</v>
      </c>
      <c r="L2868" s="10">
        <f t="shared" si="23"/>
        <v>769.99999999999977</v>
      </c>
      <c r="M2868" s="11">
        <v>0.35</v>
      </c>
      <c r="O2868" s="16"/>
      <c r="P2868" s="14"/>
      <c r="Q2868" s="12"/>
      <c r="R2868" s="13"/>
    </row>
    <row r="2869" spans="1:18" ht="15.75" customHeight="1" x14ac:dyDescent="0.35">
      <c r="A2869" s="1"/>
      <c r="B2869" s="6" t="s">
        <v>14</v>
      </c>
      <c r="C2869" s="6">
        <v>1185732</v>
      </c>
      <c r="D2869" s="7">
        <v>44481</v>
      </c>
      <c r="E2869" s="6" t="s">
        <v>33</v>
      </c>
      <c r="F2869" s="6" t="s">
        <v>102</v>
      </c>
      <c r="G2869" s="6" t="s">
        <v>103</v>
      </c>
      <c r="H2869" s="6" t="s">
        <v>18</v>
      </c>
      <c r="I2869" s="8">
        <v>0.45</v>
      </c>
      <c r="J2869" s="9">
        <v>2500</v>
      </c>
      <c r="K2869" s="10">
        <f t="shared" si="22"/>
        <v>1125</v>
      </c>
      <c r="L2869" s="10">
        <f t="shared" si="23"/>
        <v>337.5</v>
      </c>
      <c r="M2869" s="11">
        <v>0.3</v>
      </c>
      <c r="O2869" s="16"/>
      <c r="P2869" s="14"/>
      <c r="Q2869" s="12"/>
      <c r="R2869" s="13"/>
    </row>
    <row r="2870" spans="1:18" ht="15.75" customHeight="1" x14ac:dyDescent="0.35">
      <c r="A2870" s="1"/>
      <c r="B2870" s="6" t="s">
        <v>14</v>
      </c>
      <c r="C2870" s="6">
        <v>1185732</v>
      </c>
      <c r="D2870" s="7">
        <v>44481</v>
      </c>
      <c r="E2870" s="6" t="s">
        <v>33</v>
      </c>
      <c r="F2870" s="6" t="s">
        <v>102</v>
      </c>
      <c r="G2870" s="6" t="s">
        <v>103</v>
      </c>
      <c r="H2870" s="6" t="s">
        <v>19</v>
      </c>
      <c r="I2870" s="8">
        <v>0.45</v>
      </c>
      <c r="J2870" s="9">
        <v>1500</v>
      </c>
      <c r="K2870" s="10">
        <f t="shared" si="22"/>
        <v>675</v>
      </c>
      <c r="L2870" s="10">
        <f t="shared" si="23"/>
        <v>202.5</v>
      </c>
      <c r="M2870" s="11">
        <v>0.3</v>
      </c>
      <c r="O2870" s="16"/>
      <c r="P2870" s="14"/>
      <c r="Q2870" s="12"/>
      <c r="R2870" s="13"/>
    </row>
    <row r="2871" spans="1:18" ht="15.75" customHeight="1" x14ac:dyDescent="0.35">
      <c r="A2871" s="1"/>
      <c r="B2871" s="6" t="s">
        <v>14</v>
      </c>
      <c r="C2871" s="6">
        <v>1185732</v>
      </c>
      <c r="D2871" s="7">
        <v>44481</v>
      </c>
      <c r="E2871" s="6" t="s">
        <v>33</v>
      </c>
      <c r="F2871" s="6" t="s">
        <v>102</v>
      </c>
      <c r="G2871" s="6" t="s">
        <v>103</v>
      </c>
      <c r="H2871" s="6" t="s">
        <v>20</v>
      </c>
      <c r="I2871" s="8">
        <v>0.45</v>
      </c>
      <c r="J2871" s="9">
        <v>1250</v>
      </c>
      <c r="K2871" s="10">
        <f t="shared" si="22"/>
        <v>562.5</v>
      </c>
      <c r="L2871" s="10">
        <f t="shared" si="23"/>
        <v>168.75</v>
      </c>
      <c r="M2871" s="11">
        <v>0.3</v>
      </c>
      <c r="O2871" s="16"/>
      <c r="P2871" s="14"/>
      <c r="Q2871" s="12"/>
      <c r="R2871" s="13"/>
    </row>
    <row r="2872" spans="1:18" ht="15.75" customHeight="1" x14ac:dyDescent="0.35">
      <c r="A2872" s="1"/>
      <c r="B2872" s="6" t="s">
        <v>14</v>
      </c>
      <c r="C2872" s="6">
        <v>1185732</v>
      </c>
      <c r="D2872" s="7">
        <v>44481</v>
      </c>
      <c r="E2872" s="6" t="s">
        <v>33</v>
      </c>
      <c r="F2872" s="6" t="s">
        <v>102</v>
      </c>
      <c r="G2872" s="6" t="s">
        <v>103</v>
      </c>
      <c r="H2872" s="6" t="s">
        <v>21</v>
      </c>
      <c r="I2872" s="8">
        <v>0.54999999999999993</v>
      </c>
      <c r="J2872" s="9">
        <v>1250</v>
      </c>
      <c r="K2872" s="10">
        <f t="shared" si="22"/>
        <v>687.49999999999989</v>
      </c>
      <c r="L2872" s="10">
        <f t="shared" si="23"/>
        <v>240.62499999999994</v>
      </c>
      <c r="M2872" s="11">
        <v>0.35</v>
      </c>
      <c r="O2872" s="16"/>
      <c r="P2872" s="14"/>
      <c r="Q2872" s="12"/>
      <c r="R2872" s="13"/>
    </row>
    <row r="2873" spans="1:18" ht="15.75" customHeight="1" x14ac:dyDescent="0.35">
      <c r="A2873" s="1"/>
      <c r="B2873" s="6" t="s">
        <v>14</v>
      </c>
      <c r="C2873" s="6">
        <v>1185732</v>
      </c>
      <c r="D2873" s="7">
        <v>44481</v>
      </c>
      <c r="E2873" s="6" t="s">
        <v>33</v>
      </c>
      <c r="F2873" s="6" t="s">
        <v>102</v>
      </c>
      <c r="G2873" s="6" t="s">
        <v>103</v>
      </c>
      <c r="H2873" s="6" t="s">
        <v>22</v>
      </c>
      <c r="I2873" s="8">
        <v>0.59999999999999987</v>
      </c>
      <c r="J2873" s="9">
        <v>2500</v>
      </c>
      <c r="K2873" s="10">
        <f t="shared" si="22"/>
        <v>1499.9999999999998</v>
      </c>
      <c r="L2873" s="10">
        <f t="shared" si="23"/>
        <v>599.99999999999989</v>
      </c>
      <c r="M2873" s="11">
        <v>0.4</v>
      </c>
      <c r="O2873" s="16"/>
      <c r="P2873" s="14"/>
      <c r="Q2873" s="12"/>
      <c r="R2873" s="13"/>
    </row>
    <row r="2874" spans="1:18" ht="15.75" customHeight="1" x14ac:dyDescent="0.35">
      <c r="A2874" s="1"/>
      <c r="B2874" s="6" t="s">
        <v>14</v>
      </c>
      <c r="C2874" s="6">
        <v>1185732</v>
      </c>
      <c r="D2874" s="7">
        <v>44512</v>
      </c>
      <c r="E2874" s="6" t="s">
        <v>33</v>
      </c>
      <c r="F2874" s="6" t="s">
        <v>102</v>
      </c>
      <c r="G2874" s="6" t="s">
        <v>103</v>
      </c>
      <c r="H2874" s="6" t="s">
        <v>17</v>
      </c>
      <c r="I2874" s="8">
        <v>0.54999999999999993</v>
      </c>
      <c r="J2874" s="9">
        <v>4000</v>
      </c>
      <c r="K2874" s="10">
        <f t="shared" si="22"/>
        <v>2199.9999999999995</v>
      </c>
      <c r="L2874" s="10">
        <f t="shared" si="23"/>
        <v>769.99999999999977</v>
      </c>
      <c r="M2874" s="11">
        <v>0.35</v>
      </c>
      <c r="O2874" s="16"/>
      <c r="P2874" s="14"/>
      <c r="Q2874" s="12"/>
      <c r="R2874" s="13"/>
    </row>
    <row r="2875" spans="1:18" ht="15.75" customHeight="1" x14ac:dyDescent="0.35">
      <c r="A2875" s="1"/>
      <c r="B2875" s="6" t="s">
        <v>14</v>
      </c>
      <c r="C2875" s="6">
        <v>1185732</v>
      </c>
      <c r="D2875" s="7">
        <v>44512</v>
      </c>
      <c r="E2875" s="6" t="s">
        <v>33</v>
      </c>
      <c r="F2875" s="6" t="s">
        <v>102</v>
      </c>
      <c r="G2875" s="6" t="s">
        <v>103</v>
      </c>
      <c r="H2875" s="6" t="s">
        <v>18</v>
      </c>
      <c r="I2875" s="8">
        <v>0.45</v>
      </c>
      <c r="J2875" s="9">
        <v>2500</v>
      </c>
      <c r="K2875" s="10">
        <f t="shared" si="22"/>
        <v>1125</v>
      </c>
      <c r="L2875" s="10">
        <f t="shared" si="23"/>
        <v>337.5</v>
      </c>
      <c r="M2875" s="11">
        <v>0.3</v>
      </c>
      <c r="O2875" s="16"/>
      <c r="P2875" s="14"/>
      <c r="Q2875" s="12"/>
      <c r="R2875" s="13"/>
    </row>
    <row r="2876" spans="1:18" ht="15.75" customHeight="1" x14ac:dyDescent="0.35">
      <c r="A2876" s="1"/>
      <c r="B2876" s="6" t="s">
        <v>14</v>
      </c>
      <c r="C2876" s="6">
        <v>1185732</v>
      </c>
      <c r="D2876" s="7">
        <v>44512</v>
      </c>
      <c r="E2876" s="6" t="s">
        <v>33</v>
      </c>
      <c r="F2876" s="6" t="s">
        <v>102</v>
      </c>
      <c r="G2876" s="6" t="s">
        <v>103</v>
      </c>
      <c r="H2876" s="6" t="s">
        <v>19</v>
      </c>
      <c r="I2876" s="8">
        <v>0.45</v>
      </c>
      <c r="J2876" s="9">
        <v>1950</v>
      </c>
      <c r="K2876" s="10">
        <f t="shared" si="22"/>
        <v>877.5</v>
      </c>
      <c r="L2876" s="10">
        <f t="shared" si="23"/>
        <v>263.25</v>
      </c>
      <c r="M2876" s="11">
        <v>0.3</v>
      </c>
      <c r="O2876" s="16"/>
      <c r="P2876" s="14"/>
      <c r="Q2876" s="12"/>
      <c r="R2876" s="13"/>
    </row>
    <row r="2877" spans="1:18" ht="15.75" customHeight="1" x14ac:dyDescent="0.35">
      <c r="A2877" s="1"/>
      <c r="B2877" s="6" t="s">
        <v>14</v>
      </c>
      <c r="C2877" s="6">
        <v>1185732</v>
      </c>
      <c r="D2877" s="7">
        <v>44512</v>
      </c>
      <c r="E2877" s="6" t="s">
        <v>33</v>
      </c>
      <c r="F2877" s="6" t="s">
        <v>102</v>
      </c>
      <c r="G2877" s="6" t="s">
        <v>103</v>
      </c>
      <c r="H2877" s="6" t="s">
        <v>20</v>
      </c>
      <c r="I2877" s="8">
        <v>0.45</v>
      </c>
      <c r="J2877" s="9">
        <v>1750</v>
      </c>
      <c r="K2877" s="10">
        <f t="shared" si="22"/>
        <v>787.5</v>
      </c>
      <c r="L2877" s="10">
        <f t="shared" si="23"/>
        <v>236.25</v>
      </c>
      <c r="M2877" s="11">
        <v>0.3</v>
      </c>
      <c r="O2877" s="16"/>
      <c r="P2877" s="14"/>
      <c r="Q2877" s="12"/>
      <c r="R2877" s="13"/>
    </row>
    <row r="2878" spans="1:18" ht="15.75" customHeight="1" x14ac:dyDescent="0.35">
      <c r="A2878" s="1"/>
      <c r="B2878" s="6" t="s">
        <v>14</v>
      </c>
      <c r="C2878" s="6">
        <v>1185732</v>
      </c>
      <c r="D2878" s="7">
        <v>44512</v>
      </c>
      <c r="E2878" s="6" t="s">
        <v>33</v>
      </c>
      <c r="F2878" s="6" t="s">
        <v>102</v>
      </c>
      <c r="G2878" s="6" t="s">
        <v>103</v>
      </c>
      <c r="H2878" s="6" t="s">
        <v>21</v>
      </c>
      <c r="I2878" s="8">
        <v>0.6</v>
      </c>
      <c r="J2878" s="9">
        <v>1500</v>
      </c>
      <c r="K2878" s="10">
        <f t="shared" si="22"/>
        <v>900</v>
      </c>
      <c r="L2878" s="10">
        <f t="shared" si="23"/>
        <v>315</v>
      </c>
      <c r="M2878" s="11">
        <v>0.35</v>
      </c>
      <c r="O2878" s="16"/>
      <c r="P2878" s="14"/>
      <c r="Q2878" s="12"/>
      <c r="R2878" s="13"/>
    </row>
    <row r="2879" spans="1:18" ht="15.75" customHeight="1" x14ac:dyDescent="0.35">
      <c r="A2879" s="1"/>
      <c r="B2879" s="6" t="s">
        <v>14</v>
      </c>
      <c r="C2879" s="6">
        <v>1185732</v>
      </c>
      <c r="D2879" s="7">
        <v>44512</v>
      </c>
      <c r="E2879" s="6" t="s">
        <v>33</v>
      </c>
      <c r="F2879" s="6" t="s">
        <v>102</v>
      </c>
      <c r="G2879" s="6" t="s">
        <v>103</v>
      </c>
      <c r="H2879" s="6" t="s">
        <v>22</v>
      </c>
      <c r="I2879" s="8">
        <v>0.64999999999999991</v>
      </c>
      <c r="J2879" s="9">
        <v>2500</v>
      </c>
      <c r="K2879" s="10">
        <f t="shared" si="22"/>
        <v>1624.9999999999998</v>
      </c>
      <c r="L2879" s="10">
        <f t="shared" si="23"/>
        <v>650</v>
      </c>
      <c r="M2879" s="11">
        <v>0.4</v>
      </c>
      <c r="O2879" s="16"/>
      <c r="P2879" s="14"/>
      <c r="Q2879" s="12"/>
      <c r="R2879" s="13"/>
    </row>
    <row r="2880" spans="1:18" ht="15.75" customHeight="1" x14ac:dyDescent="0.35">
      <c r="A2880" s="1"/>
      <c r="B2880" s="6" t="s">
        <v>14</v>
      </c>
      <c r="C2880" s="6">
        <v>1185732</v>
      </c>
      <c r="D2880" s="7">
        <v>44541</v>
      </c>
      <c r="E2880" s="6" t="s">
        <v>33</v>
      </c>
      <c r="F2880" s="6" t="s">
        <v>102</v>
      </c>
      <c r="G2880" s="6" t="s">
        <v>103</v>
      </c>
      <c r="H2880" s="6" t="s">
        <v>17</v>
      </c>
      <c r="I2880" s="8">
        <v>0.6</v>
      </c>
      <c r="J2880" s="9">
        <v>5000</v>
      </c>
      <c r="K2880" s="10">
        <f t="shared" si="22"/>
        <v>3000</v>
      </c>
      <c r="L2880" s="10">
        <f t="shared" si="23"/>
        <v>1050</v>
      </c>
      <c r="M2880" s="11">
        <v>0.35</v>
      </c>
      <c r="O2880" s="16"/>
      <c r="P2880" s="14"/>
      <c r="Q2880" s="12"/>
      <c r="R2880" s="13"/>
    </row>
    <row r="2881" spans="1:18" ht="15.75" customHeight="1" x14ac:dyDescent="0.35">
      <c r="A2881" s="1"/>
      <c r="B2881" s="6" t="s">
        <v>14</v>
      </c>
      <c r="C2881" s="6">
        <v>1185732</v>
      </c>
      <c r="D2881" s="7">
        <v>44541</v>
      </c>
      <c r="E2881" s="6" t="s">
        <v>33</v>
      </c>
      <c r="F2881" s="6" t="s">
        <v>102</v>
      </c>
      <c r="G2881" s="6" t="s">
        <v>103</v>
      </c>
      <c r="H2881" s="6" t="s">
        <v>18</v>
      </c>
      <c r="I2881" s="8">
        <v>0.5</v>
      </c>
      <c r="J2881" s="9">
        <v>3000</v>
      </c>
      <c r="K2881" s="10">
        <f t="shared" si="22"/>
        <v>1500</v>
      </c>
      <c r="L2881" s="10">
        <f t="shared" si="23"/>
        <v>450</v>
      </c>
      <c r="M2881" s="11">
        <v>0.3</v>
      </c>
      <c r="O2881" s="16"/>
      <c r="P2881" s="14"/>
      <c r="Q2881" s="12"/>
      <c r="R2881" s="13"/>
    </row>
    <row r="2882" spans="1:18" ht="15.75" customHeight="1" x14ac:dyDescent="0.35">
      <c r="A2882" s="1"/>
      <c r="B2882" s="6" t="s">
        <v>14</v>
      </c>
      <c r="C2882" s="6">
        <v>1185732</v>
      </c>
      <c r="D2882" s="7">
        <v>44541</v>
      </c>
      <c r="E2882" s="6" t="s">
        <v>33</v>
      </c>
      <c r="F2882" s="6" t="s">
        <v>102</v>
      </c>
      <c r="G2882" s="6" t="s">
        <v>103</v>
      </c>
      <c r="H2882" s="6" t="s">
        <v>19</v>
      </c>
      <c r="I2882" s="8">
        <v>0.5</v>
      </c>
      <c r="J2882" s="9">
        <v>2500</v>
      </c>
      <c r="K2882" s="10">
        <f t="shared" si="22"/>
        <v>1250</v>
      </c>
      <c r="L2882" s="10">
        <f t="shared" si="23"/>
        <v>375</v>
      </c>
      <c r="M2882" s="11">
        <v>0.3</v>
      </c>
      <c r="O2882" s="16"/>
      <c r="P2882" s="14"/>
      <c r="Q2882" s="12"/>
      <c r="R2882" s="13"/>
    </row>
    <row r="2883" spans="1:18" ht="15.75" customHeight="1" x14ac:dyDescent="0.35">
      <c r="A2883" s="1"/>
      <c r="B2883" s="6" t="s">
        <v>14</v>
      </c>
      <c r="C2883" s="6">
        <v>1185732</v>
      </c>
      <c r="D2883" s="7">
        <v>44541</v>
      </c>
      <c r="E2883" s="6" t="s">
        <v>33</v>
      </c>
      <c r="F2883" s="6" t="s">
        <v>102</v>
      </c>
      <c r="G2883" s="6" t="s">
        <v>103</v>
      </c>
      <c r="H2883" s="6" t="s">
        <v>20</v>
      </c>
      <c r="I2883" s="8">
        <v>0.5</v>
      </c>
      <c r="J2883" s="9">
        <v>2000</v>
      </c>
      <c r="K2883" s="10">
        <f t="shared" si="22"/>
        <v>1000</v>
      </c>
      <c r="L2883" s="10">
        <f t="shared" si="23"/>
        <v>300</v>
      </c>
      <c r="M2883" s="11">
        <v>0.3</v>
      </c>
      <c r="O2883" s="16"/>
      <c r="P2883" s="14"/>
      <c r="Q2883" s="12"/>
      <c r="R2883" s="13"/>
    </row>
    <row r="2884" spans="1:18" ht="15.75" customHeight="1" x14ac:dyDescent="0.35">
      <c r="A2884" s="1"/>
      <c r="B2884" s="6" t="s">
        <v>14</v>
      </c>
      <c r="C2884" s="6">
        <v>1185732</v>
      </c>
      <c r="D2884" s="7">
        <v>44541</v>
      </c>
      <c r="E2884" s="6" t="s">
        <v>33</v>
      </c>
      <c r="F2884" s="6" t="s">
        <v>102</v>
      </c>
      <c r="G2884" s="6" t="s">
        <v>103</v>
      </c>
      <c r="H2884" s="6" t="s">
        <v>21</v>
      </c>
      <c r="I2884" s="8">
        <v>0.6</v>
      </c>
      <c r="J2884" s="9">
        <v>2000</v>
      </c>
      <c r="K2884" s="10">
        <f t="shared" si="22"/>
        <v>1200</v>
      </c>
      <c r="L2884" s="10">
        <f t="shared" si="23"/>
        <v>420</v>
      </c>
      <c r="M2884" s="11">
        <v>0.35</v>
      </c>
      <c r="O2884" s="16"/>
      <c r="P2884" s="14"/>
      <c r="Q2884" s="12"/>
      <c r="R2884" s="13"/>
    </row>
    <row r="2885" spans="1:18" ht="15.75" customHeight="1" x14ac:dyDescent="0.35">
      <c r="A2885" s="1"/>
      <c r="B2885" s="6" t="s">
        <v>14</v>
      </c>
      <c r="C2885" s="6">
        <v>1185732</v>
      </c>
      <c r="D2885" s="7">
        <v>44541</v>
      </c>
      <c r="E2885" s="6" t="s">
        <v>33</v>
      </c>
      <c r="F2885" s="6" t="s">
        <v>102</v>
      </c>
      <c r="G2885" s="6" t="s">
        <v>103</v>
      </c>
      <c r="H2885" s="6" t="s">
        <v>22</v>
      </c>
      <c r="I2885" s="8">
        <v>0.64999999999999991</v>
      </c>
      <c r="J2885" s="9">
        <v>3000</v>
      </c>
      <c r="K2885" s="10">
        <f t="shared" si="22"/>
        <v>1949.9999999999998</v>
      </c>
      <c r="L2885" s="10">
        <f t="shared" si="23"/>
        <v>780</v>
      </c>
      <c r="M2885" s="11">
        <v>0.4</v>
      </c>
      <c r="O2885" s="16"/>
      <c r="P2885" s="14"/>
      <c r="Q2885" s="12"/>
      <c r="R2885" s="13"/>
    </row>
    <row r="2886" spans="1:18" ht="15.75" customHeight="1" x14ac:dyDescent="0.35">
      <c r="A2886" s="1" t="s">
        <v>39</v>
      </c>
      <c r="B2886" s="6" t="s">
        <v>14</v>
      </c>
      <c r="C2886" s="6">
        <v>1185732</v>
      </c>
      <c r="D2886" s="7">
        <v>44205</v>
      </c>
      <c r="E2886" s="6" t="s">
        <v>33</v>
      </c>
      <c r="F2886" s="6" t="s">
        <v>104</v>
      </c>
      <c r="G2886" s="6" t="s">
        <v>105</v>
      </c>
      <c r="H2886" s="6" t="s">
        <v>17</v>
      </c>
      <c r="I2886" s="8">
        <v>0.35000000000000003</v>
      </c>
      <c r="J2886" s="9">
        <v>4750</v>
      </c>
      <c r="K2886" s="10">
        <f t="shared" si="22"/>
        <v>1662.5000000000002</v>
      </c>
      <c r="L2886" s="10">
        <f t="shared" si="23"/>
        <v>581.875</v>
      </c>
      <c r="M2886" s="11">
        <v>0.35</v>
      </c>
      <c r="O2886" s="16"/>
      <c r="P2886" s="14"/>
      <c r="Q2886" s="12"/>
      <c r="R2886" s="13"/>
    </row>
    <row r="2887" spans="1:18" ht="15.75" customHeight="1" x14ac:dyDescent="0.35">
      <c r="A2887" s="1"/>
      <c r="B2887" s="6" t="s">
        <v>14</v>
      </c>
      <c r="C2887" s="6">
        <v>1185732</v>
      </c>
      <c r="D2887" s="7">
        <v>44205</v>
      </c>
      <c r="E2887" s="6" t="s">
        <v>33</v>
      </c>
      <c r="F2887" s="6" t="s">
        <v>104</v>
      </c>
      <c r="G2887" s="6" t="s">
        <v>105</v>
      </c>
      <c r="H2887" s="6" t="s">
        <v>18</v>
      </c>
      <c r="I2887" s="8">
        <v>0.35000000000000003</v>
      </c>
      <c r="J2887" s="9">
        <v>2750</v>
      </c>
      <c r="K2887" s="10">
        <f t="shared" si="22"/>
        <v>962.50000000000011</v>
      </c>
      <c r="L2887" s="10">
        <f t="shared" si="23"/>
        <v>288.75</v>
      </c>
      <c r="M2887" s="11">
        <v>0.3</v>
      </c>
      <c r="O2887" s="16"/>
      <c r="P2887" s="14"/>
      <c r="Q2887" s="12"/>
      <c r="R2887" s="13"/>
    </row>
    <row r="2888" spans="1:18" ht="15.75" customHeight="1" x14ac:dyDescent="0.35">
      <c r="A2888" s="1"/>
      <c r="B2888" s="6" t="s">
        <v>14</v>
      </c>
      <c r="C2888" s="6">
        <v>1185732</v>
      </c>
      <c r="D2888" s="7">
        <v>44205</v>
      </c>
      <c r="E2888" s="6" t="s">
        <v>33</v>
      </c>
      <c r="F2888" s="6" t="s">
        <v>104</v>
      </c>
      <c r="G2888" s="6" t="s">
        <v>105</v>
      </c>
      <c r="H2888" s="6" t="s">
        <v>19</v>
      </c>
      <c r="I2888" s="8">
        <v>0.25000000000000006</v>
      </c>
      <c r="J2888" s="9">
        <v>2750</v>
      </c>
      <c r="K2888" s="10">
        <f t="shared" si="22"/>
        <v>687.50000000000011</v>
      </c>
      <c r="L2888" s="10">
        <f t="shared" si="23"/>
        <v>206.25000000000003</v>
      </c>
      <c r="M2888" s="11">
        <v>0.3</v>
      </c>
      <c r="O2888" s="16"/>
      <c r="P2888" s="14"/>
      <c r="Q2888" s="12"/>
      <c r="R2888" s="13"/>
    </row>
    <row r="2889" spans="1:18" ht="15.75" customHeight="1" x14ac:dyDescent="0.35">
      <c r="A2889" s="1"/>
      <c r="B2889" s="6" t="s">
        <v>14</v>
      </c>
      <c r="C2889" s="6">
        <v>1185732</v>
      </c>
      <c r="D2889" s="7">
        <v>44205</v>
      </c>
      <c r="E2889" s="6" t="s">
        <v>33</v>
      </c>
      <c r="F2889" s="6" t="s">
        <v>104</v>
      </c>
      <c r="G2889" s="6" t="s">
        <v>105</v>
      </c>
      <c r="H2889" s="6" t="s">
        <v>20</v>
      </c>
      <c r="I2889" s="8">
        <v>0.30000000000000004</v>
      </c>
      <c r="J2889" s="9">
        <v>1250</v>
      </c>
      <c r="K2889" s="10">
        <f t="shared" si="22"/>
        <v>375.00000000000006</v>
      </c>
      <c r="L2889" s="10">
        <f t="shared" si="23"/>
        <v>112.50000000000001</v>
      </c>
      <c r="M2889" s="11">
        <v>0.3</v>
      </c>
      <c r="O2889" s="16"/>
      <c r="P2889" s="14"/>
      <c r="Q2889" s="12"/>
      <c r="R2889" s="13"/>
    </row>
    <row r="2890" spans="1:18" ht="15.75" customHeight="1" x14ac:dyDescent="0.35">
      <c r="A2890" s="1"/>
      <c r="B2890" s="6" t="s">
        <v>14</v>
      </c>
      <c r="C2890" s="6">
        <v>1185732</v>
      </c>
      <c r="D2890" s="7">
        <v>44205</v>
      </c>
      <c r="E2890" s="6" t="s">
        <v>33</v>
      </c>
      <c r="F2890" s="6" t="s">
        <v>104</v>
      </c>
      <c r="G2890" s="6" t="s">
        <v>105</v>
      </c>
      <c r="H2890" s="6" t="s">
        <v>21</v>
      </c>
      <c r="I2890" s="8">
        <v>0.44999999999999996</v>
      </c>
      <c r="J2890" s="9">
        <v>1750</v>
      </c>
      <c r="K2890" s="10">
        <f t="shared" si="22"/>
        <v>787.49999999999989</v>
      </c>
      <c r="L2890" s="10">
        <f t="shared" si="23"/>
        <v>275.62499999999994</v>
      </c>
      <c r="M2890" s="11">
        <v>0.35</v>
      </c>
      <c r="O2890" s="16"/>
      <c r="P2890" s="14"/>
      <c r="Q2890" s="12"/>
      <c r="R2890" s="13"/>
    </row>
    <row r="2891" spans="1:18" ht="15.75" customHeight="1" x14ac:dyDescent="0.35">
      <c r="A2891" s="1"/>
      <c r="B2891" s="6" t="s">
        <v>14</v>
      </c>
      <c r="C2891" s="6">
        <v>1185732</v>
      </c>
      <c r="D2891" s="7">
        <v>44205</v>
      </c>
      <c r="E2891" s="6" t="s">
        <v>33</v>
      </c>
      <c r="F2891" s="6" t="s">
        <v>104</v>
      </c>
      <c r="G2891" s="6" t="s">
        <v>105</v>
      </c>
      <c r="H2891" s="6" t="s">
        <v>22</v>
      </c>
      <c r="I2891" s="8">
        <v>0.35000000000000003</v>
      </c>
      <c r="J2891" s="9">
        <v>2750</v>
      </c>
      <c r="K2891" s="10">
        <f t="shared" si="22"/>
        <v>962.50000000000011</v>
      </c>
      <c r="L2891" s="10">
        <f t="shared" si="23"/>
        <v>385.00000000000006</v>
      </c>
      <c r="M2891" s="11">
        <v>0.4</v>
      </c>
      <c r="O2891" s="16"/>
      <c r="P2891" s="14"/>
      <c r="Q2891" s="12"/>
      <c r="R2891" s="13"/>
    </row>
    <row r="2892" spans="1:18" ht="15.75" customHeight="1" x14ac:dyDescent="0.35">
      <c r="A2892" s="1"/>
      <c r="B2892" s="6" t="s">
        <v>14</v>
      </c>
      <c r="C2892" s="6">
        <v>1185732</v>
      </c>
      <c r="D2892" s="7">
        <v>44236</v>
      </c>
      <c r="E2892" s="6" t="s">
        <v>33</v>
      </c>
      <c r="F2892" s="6" t="s">
        <v>104</v>
      </c>
      <c r="G2892" s="6" t="s">
        <v>105</v>
      </c>
      <c r="H2892" s="6" t="s">
        <v>17</v>
      </c>
      <c r="I2892" s="8">
        <v>0.35000000000000003</v>
      </c>
      <c r="J2892" s="9">
        <v>5250</v>
      </c>
      <c r="K2892" s="10">
        <f t="shared" si="22"/>
        <v>1837.5000000000002</v>
      </c>
      <c r="L2892" s="10">
        <f t="shared" si="23"/>
        <v>643.125</v>
      </c>
      <c r="M2892" s="11">
        <v>0.35</v>
      </c>
      <c r="O2892" s="16"/>
      <c r="P2892" s="14"/>
      <c r="Q2892" s="12"/>
      <c r="R2892" s="13"/>
    </row>
    <row r="2893" spans="1:18" ht="15.75" customHeight="1" x14ac:dyDescent="0.35">
      <c r="A2893" s="1"/>
      <c r="B2893" s="6" t="s">
        <v>14</v>
      </c>
      <c r="C2893" s="6">
        <v>1185732</v>
      </c>
      <c r="D2893" s="7">
        <v>44236</v>
      </c>
      <c r="E2893" s="6" t="s">
        <v>33</v>
      </c>
      <c r="F2893" s="6" t="s">
        <v>104</v>
      </c>
      <c r="G2893" s="6" t="s">
        <v>105</v>
      </c>
      <c r="H2893" s="6" t="s">
        <v>18</v>
      </c>
      <c r="I2893" s="8">
        <v>0.35000000000000003</v>
      </c>
      <c r="J2893" s="9">
        <v>1750</v>
      </c>
      <c r="K2893" s="10">
        <f t="shared" si="22"/>
        <v>612.50000000000011</v>
      </c>
      <c r="L2893" s="10">
        <f t="shared" si="23"/>
        <v>183.75000000000003</v>
      </c>
      <c r="M2893" s="11">
        <v>0.3</v>
      </c>
      <c r="O2893" s="16"/>
      <c r="P2893" s="14"/>
      <c r="Q2893" s="12"/>
      <c r="R2893" s="13"/>
    </row>
    <row r="2894" spans="1:18" ht="15.75" customHeight="1" x14ac:dyDescent="0.35">
      <c r="A2894" s="1"/>
      <c r="B2894" s="6" t="s">
        <v>14</v>
      </c>
      <c r="C2894" s="6">
        <v>1185732</v>
      </c>
      <c r="D2894" s="7">
        <v>44236</v>
      </c>
      <c r="E2894" s="6" t="s">
        <v>33</v>
      </c>
      <c r="F2894" s="6" t="s">
        <v>104</v>
      </c>
      <c r="G2894" s="6" t="s">
        <v>105</v>
      </c>
      <c r="H2894" s="6" t="s">
        <v>19</v>
      </c>
      <c r="I2894" s="8">
        <v>0.25000000000000006</v>
      </c>
      <c r="J2894" s="9">
        <v>2250</v>
      </c>
      <c r="K2894" s="10">
        <f t="shared" si="22"/>
        <v>562.50000000000011</v>
      </c>
      <c r="L2894" s="10">
        <f t="shared" si="23"/>
        <v>168.75000000000003</v>
      </c>
      <c r="M2894" s="11">
        <v>0.3</v>
      </c>
      <c r="O2894" s="16"/>
      <c r="P2894" s="14"/>
      <c r="Q2894" s="12"/>
      <c r="R2894" s="13"/>
    </row>
    <row r="2895" spans="1:18" ht="15.75" customHeight="1" x14ac:dyDescent="0.35">
      <c r="A2895" s="1"/>
      <c r="B2895" s="6" t="s">
        <v>14</v>
      </c>
      <c r="C2895" s="6">
        <v>1185732</v>
      </c>
      <c r="D2895" s="7">
        <v>44236</v>
      </c>
      <c r="E2895" s="6" t="s">
        <v>33</v>
      </c>
      <c r="F2895" s="6" t="s">
        <v>104</v>
      </c>
      <c r="G2895" s="6" t="s">
        <v>105</v>
      </c>
      <c r="H2895" s="6" t="s">
        <v>20</v>
      </c>
      <c r="I2895" s="8">
        <v>0.30000000000000004</v>
      </c>
      <c r="J2895" s="9">
        <v>1000</v>
      </c>
      <c r="K2895" s="10">
        <f t="shared" si="22"/>
        <v>300.00000000000006</v>
      </c>
      <c r="L2895" s="10">
        <f t="shared" si="23"/>
        <v>90.000000000000014</v>
      </c>
      <c r="M2895" s="11">
        <v>0.3</v>
      </c>
      <c r="O2895" s="16"/>
      <c r="P2895" s="14"/>
      <c r="Q2895" s="12"/>
      <c r="R2895" s="13"/>
    </row>
    <row r="2896" spans="1:18" ht="15.75" customHeight="1" x14ac:dyDescent="0.35">
      <c r="A2896" s="1"/>
      <c r="B2896" s="6" t="s">
        <v>14</v>
      </c>
      <c r="C2896" s="6">
        <v>1185732</v>
      </c>
      <c r="D2896" s="7">
        <v>44236</v>
      </c>
      <c r="E2896" s="6" t="s">
        <v>33</v>
      </c>
      <c r="F2896" s="6" t="s">
        <v>104</v>
      </c>
      <c r="G2896" s="6" t="s">
        <v>105</v>
      </c>
      <c r="H2896" s="6" t="s">
        <v>21</v>
      </c>
      <c r="I2896" s="8">
        <v>0.44999999999999996</v>
      </c>
      <c r="J2896" s="9">
        <v>1750</v>
      </c>
      <c r="K2896" s="10">
        <f t="shared" si="22"/>
        <v>787.49999999999989</v>
      </c>
      <c r="L2896" s="10">
        <f t="shared" si="23"/>
        <v>275.62499999999994</v>
      </c>
      <c r="M2896" s="11">
        <v>0.35</v>
      </c>
      <c r="O2896" s="16"/>
      <c r="P2896" s="14"/>
      <c r="Q2896" s="12"/>
      <c r="R2896" s="13"/>
    </row>
    <row r="2897" spans="1:18" ht="15.75" customHeight="1" x14ac:dyDescent="0.35">
      <c r="A2897" s="1"/>
      <c r="B2897" s="6" t="s">
        <v>14</v>
      </c>
      <c r="C2897" s="6">
        <v>1185732</v>
      </c>
      <c r="D2897" s="7">
        <v>44236</v>
      </c>
      <c r="E2897" s="6" t="s">
        <v>33</v>
      </c>
      <c r="F2897" s="6" t="s">
        <v>104</v>
      </c>
      <c r="G2897" s="6" t="s">
        <v>105</v>
      </c>
      <c r="H2897" s="6" t="s">
        <v>22</v>
      </c>
      <c r="I2897" s="8">
        <v>0.24999999999999997</v>
      </c>
      <c r="J2897" s="9">
        <v>2750</v>
      </c>
      <c r="K2897" s="10">
        <f t="shared" si="22"/>
        <v>687.49999999999989</v>
      </c>
      <c r="L2897" s="10">
        <f t="shared" si="23"/>
        <v>274.99999999999994</v>
      </c>
      <c r="M2897" s="11">
        <v>0.4</v>
      </c>
      <c r="O2897" s="16"/>
      <c r="P2897" s="14"/>
      <c r="Q2897" s="12"/>
      <c r="R2897" s="13"/>
    </row>
    <row r="2898" spans="1:18" ht="15.75" customHeight="1" x14ac:dyDescent="0.35">
      <c r="A2898" s="1"/>
      <c r="B2898" s="6" t="s">
        <v>14</v>
      </c>
      <c r="C2898" s="6">
        <v>1185732</v>
      </c>
      <c r="D2898" s="7">
        <v>44263</v>
      </c>
      <c r="E2898" s="6" t="s">
        <v>33</v>
      </c>
      <c r="F2898" s="6" t="s">
        <v>104</v>
      </c>
      <c r="G2898" s="6" t="s">
        <v>105</v>
      </c>
      <c r="H2898" s="6" t="s">
        <v>17</v>
      </c>
      <c r="I2898" s="8">
        <v>0.30000000000000004</v>
      </c>
      <c r="J2898" s="9">
        <v>4950</v>
      </c>
      <c r="K2898" s="10">
        <f t="shared" si="22"/>
        <v>1485.0000000000002</v>
      </c>
      <c r="L2898" s="10">
        <f t="shared" si="23"/>
        <v>519.75</v>
      </c>
      <c r="M2898" s="11">
        <v>0.35</v>
      </c>
      <c r="O2898" s="16"/>
      <c r="P2898" s="14"/>
      <c r="Q2898" s="12"/>
      <c r="R2898" s="13"/>
    </row>
    <row r="2899" spans="1:18" ht="15.75" customHeight="1" x14ac:dyDescent="0.35">
      <c r="A2899" s="1"/>
      <c r="B2899" s="6" t="s">
        <v>14</v>
      </c>
      <c r="C2899" s="6">
        <v>1185732</v>
      </c>
      <c r="D2899" s="7">
        <v>44263</v>
      </c>
      <c r="E2899" s="6" t="s">
        <v>33</v>
      </c>
      <c r="F2899" s="6" t="s">
        <v>104</v>
      </c>
      <c r="G2899" s="6" t="s">
        <v>105</v>
      </c>
      <c r="H2899" s="6" t="s">
        <v>18</v>
      </c>
      <c r="I2899" s="8">
        <v>0.30000000000000004</v>
      </c>
      <c r="J2899" s="9">
        <v>2000</v>
      </c>
      <c r="K2899" s="10">
        <f t="shared" si="22"/>
        <v>600.00000000000011</v>
      </c>
      <c r="L2899" s="10">
        <f t="shared" si="23"/>
        <v>180.00000000000003</v>
      </c>
      <c r="M2899" s="11">
        <v>0.3</v>
      </c>
      <c r="O2899" s="16"/>
      <c r="P2899" s="14"/>
      <c r="Q2899" s="12"/>
      <c r="R2899" s="13"/>
    </row>
    <row r="2900" spans="1:18" ht="15.75" customHeight="1" x14ac:dyDescent="0.35">
      <c r="A2900" s="1"/>
      <c r="B2900" s="6" t="s">
        <v>14</v>
      </c>
      <c r="C2900" s="6">
        <v>1185732</v>
      </c>
      <c r="D2900" s="7">
        <v>44263</v>
      </c>
      <c r="E2900" s="6" t="s">
        <v>33</v>
      </c>
      <c r="F2900" s="6" t="s">
        <v>104</v>
      </c>
      <c r="G2900" s="6" t="s">
        <v>105</v>
      </c>
      <c r="H2900" s="6" t="s">
        <v>19</v>
      </c>
      <c r="I2900" s="8">
        <v>0.20000000000000004</v>
      </c>
      <c r="J2900" s="9">
        <v>2250</v>
      </c>
      <c r="K2900" s="10">
        <f t="shared" si="22"/>
        <v>450.00000000000011</v>
      </c>
      <c r="L2900" s="10">
        <f t="shared" si="23"/>
        <v>135.00000000000003</v>
      </c>
      <c r="M2900" s="11">
        <v>0.3</v>
      </c>
      <c r="O2900" s="16"/>
      <c r="P2900" s="14"/>
      <c r="Q2900" s="12"/>
      <c r="R2900" s="13"/>
    </row>
    <row r="2901" spans="1:18" ht="15.75" customHeight="1" x14ac:dyDescent="0.35">
      <c r="A2901" s="1"/>
      <c r="B2901" s="6" t="s">
        <v>14</v>
      </c>
      <c r="C2901" s="6">
        <v>1185732</v>
      </c>
      <c r="D2901" s="7">
        <v>44263</v>
      </c>
      <c r="E2901" s="6" t="s">
        <v>33</v>
      </c>
      <c r="F2901" s="6" t="s">
        <v>104</v>
      </c>
      <c r="G2901" s="6" t="s">
        <v>105</v>
      </c>
      <c r="H2901" s="6" t="s">
        <v>20</v>
      </c>
      <c r="I2901" s="8">
        <v>0.24999999999999997</v>
      </c>
      <c r="J2901" s="9">
        <v>750</v>
      </c>
      <c r="K2901" s="10">
        <f t="shared" si="22"/>
        <v>187.49999999999997</v>
      </c>
      <c r="L2901" s="10">
        <f t="shared" si="23"/>
        <v>56.249999999999993</v>
      </c>
      <c r="M2901" s="11">
        <v>0.3</v>
      </c>
      <c r="O2901" s="16"/>
      <c r="P2901" s="14"/>
      <c r="Q2901" s="12"/>
      <c r="R2901" s="13"/>
    </row>
    <row r="2902" spans="1:18" ht="15.75" customHeight="1" x14ac:dyDescent="0.35">
      <c r="A2902" s="1"/>
      <c r="B2902" s="6" t="s">
        <v>14</v>
      </c>
      <c r="C2902" s="6">
        <v>1185732</v>
      </c>
      <c r="D2902" s="7">
        <v>44263</v>
      </c>
      <c r="E2902" s="6" t="s">
        <v>33</v>
      </c>
      <c r="F2902" s="6" t="s">
        <v>104</v>
      </c>
      <c r="G2902" s="6" t="s">
        <v>105</v>
      </c>
      <c r="H2902" s="6" t="s">
        <v>21</v>
      </c>
      <c r="I2902" s="8">
        <v>0.4</v>
      </c>
      <c r="J2902" s="9">
        <v>1250</v>
      </c>
      <c r="K2902" s="10">
        <f t="shared" si="22"/>
        <v>500</v>
      </c>
      <c r="L2902" s="10">
        <f t="shared" si="23"/>
        <v>175</v>
      </c>
      <c r="M2902" s="11">
        <v>0.35</v>
      </c>
      <c r="O2902" s="16"/>
      <c r="P2902" s="14"/>
      <c r="Q2902" s="12"/>
      <c r="R2902" s="13"/>
    </row>
    <row r="2903" spans="1:18" ht="15.75" customHeight="1" x14ac:dyDescent="0.35">
      <c r="A2903" s="1"/>
      <c r="B2903" s="6" t="s">
        <v>14</v>
      </c>
      <c r="C2903" s="6">
        <v>1185732</v>
      </c>
      <c r="D2903" s="7">
        <v>44263</v>
      </c>
      <c r="E2903" s="6" t="s">
        <v>33</v>
      </c>
      <c r="F2903" s="6" t="s">
        <v>104</v>
      </c>
      <c r="G2903" s="6" t="s">
        <v>105</v>
      </c>
      <c r="H2903" s="6" t="s">
        <v>22</v>
      </c>
      <c r="I2903" s="8">
        <v>0.30000000000000004</v>
      </c>
      <c r="J2903" s="9">
        <v>2250</v>
      </c>
      <c r="K2903" s="10">
        <f t="shared" si="22"/>
        <v>675.00000000000011</v>
      </c>
      <c r="L2903" s="10">
        <f t="shared" si="23"/>
        <v>270.00000000000006</v>
      </c>
      <c r="M2903" s="11">
        <v>0.4</v>
      </c>
      <c r="O2903" s="16"/>
      <c r="P2903" s="14"/>
      <c r="Q2903" s="12"/>
      <c r="R2903" s="13"/>
    </row>
    <row r="2904" spans="1:18" ht="15.75" customHeight="1" x14ac:dyDescent="0.35">
      <c r="A2904" s="1"/>
      <c r="B2904" s="6" t="s">
        <v>14</v>
      </c>
      <c r="C2904" s="6">
        <v>1185732</v>
      </c>
      <c r="D2904" s="7">
        <v>44295</v>
      </c>
      <c r="E2904" s="6" t="s">
        <v>33</v>
      </c>
      <c r="F2904" s="6" t="s">
        <v>104</v>
      </c>
      <c r="G2904" s="6" t="s">
        <v>105</v>
      </c>
      <c r="H2904" s="6" t="s">
        <v>17</v>
      </c>
      <c r="I2904" s="8">
        <v>0.30000000000000004</v>
      </c>
      <c r="J2904" s="9">
        <v>4500</v>
      </c>
      <c r="K2904" s="10">
        <f t="shared" si="22"/>
        <v>1350.0000000000002</v>
      </c>
      <c r="L2904" s="10">
        <f t="shared" si="23"/>
        <v>472.50000000000006</v>
      </c>
      <c r="M2904" s="11">
        <v>0.35</v>
      </c>
      <c r="O2904" s="16"/>
      <c r="P2904" s="14"/>
      <c r="Q2904" s="12"/>
      <c r="R2904" s="13"/>
    </row>
    <row r="2905" spans="1:18" ht="15.75" customHeight="1" x14ac:dyDescent="0.35">
      <c r="A2905" s="1"/>
      <c r="B2905" s="6" t="s">
        <v>14</v>
      </c>
      <c r="C2905" s="6">
        <v>1185732</v>
      </c>
      <c r="D2905" s="7">
        <v>44295</v>
      </c>
      <c r="E2905" s="6" t="s">
        <v>33</v>
      </c>
      <c r="F2905" s="6" t="s">
        <v>104</v>
      </c>
      <c r="G2905" s="6" t="s">
        <v>105</v>
      </c>
      <c r="H2905" s="6" t="s">
        <v>18</v>
      </c>
      <c r="I2905" s="8">
        <v>0.30000000000000004</v>
      </c>
      <c r="J2905" s="9">
        <v>1500</v>
      </c>
      <c r="K2905" s="10">
        <f t="shared" si="22"/>
        <v>450.00000000000006</v>
      </c>
      <c r="L2905" s="10">
        <f t="shared" si="23"/>
        <v>135</v>
      </c>
      <c r="M2905" s="11">
        <v>0.3</v>
      </c>
      <c r="O2905" s="16"/>
      <c r="P2905" s="14"/>
      <c r="Q2905" s="12"/>
      <c r="R2905" s="13"/>
    </row>
    <row r="2906" spans="1:18" ht="15.75" customHeight="1" x14ac:dyDescent="0.35">
      <c r="A2906" s="1"/>
      <c r="B2906" s="6" t="s">
        <v>14</v>
      </c>
      <c r="C2906" s="6">
        <v>1185732</v>
      </c>
      <c r="D2906" s="7">
        <v>44295</v>
      </c>
      <c r="E2906" s="6" t="s">
        <v>33</v>
      </c>
      <c r="F2906" s="6" t="s">
        <v>104</v>
      </c>
      <c r="G2906" s="6" t="s">
        <v>105</v>
      </c>
      <c r="H2906" s="6" t="s">
        <v>19</v>
      </c>
      <c r="I2906" s="8">
        <v>0.20000000000000004</v>
      </c>
      <c r="J2906" s="9">
        <v>1500</v>
      </c>
      <c r="K2906" s="10">
        <f t="shared" si="22"/>
        <v>300.00000000000006</v>
      </c>
      <c r="L2906" s="10">
        <f t="shared" si="23"/>
        <v>90.000000000000014</v>
      </c>
      <c r="M2906" s="11">
        <v>0.3</v>
      </c>
      <c r="O2906" s="16"/>
      <c r="P2906" s="14"/>
      <c r="Q2906" s="12"/>
      <c r="R2906" s="13"/>
    </row>
    <row r="2907" spans="1:18" ht="15.75" customHeight="1" x14ac:dyDescent="0.35">
      <c r="A2907" s="1"/>
      <c r="B2907" s="6" t="s">
        <v>14</v>
      </c>
      <c r="C2907" s="6">
        <v>1185732</v>
      </c>
      <c r="D2907" s="7">
        <v>44295</v>
      </c>
      <c r="E2907" s="6" t="s">
        <v>33</v>
      </c>
      <c r="F2907" s="6" t="s">
        <v>104</v>
      </c>
      <c r="G2907" s="6" t="s">
        <v>105</v>
      </c>
      <c r="H2907" s="6" t="s">
        <v>20</v>
      </c>
      <c r="I2907" s="8">
        <v>0.24999999999999997</v>
      </c>
      <c r="J2907" s="9">
        <v>750</v>
      </c>
      <c r="K2907" s="10">
        <f t="shared" si="22"/>
        <v>187.49999999999997</v>
      </c>
      <c r="L2907" s="10">
        <f t="shared" si="23"/>
        <v>56.249999999999993</v>
      </c>
      <c r="M2907" s="11">
        <v>0.3</v>
      </c>
      <c r="O2907" s="16"/>
      <c r="P2907" s="14"/>
      <c r="Q2907" s="12"/>
      <c r="R2907" s="13"/>
    </row>
    <row r="2908" spans="1:18" ht="15.75" customHeight="1" x14ac:dyDescent="0.35">
      <c r="A2908" s="1"/>
      <c r="B2908" s="6" t="s">
        <v>14</v>
      </c>
      <c r="C2908" s="6">
        <v>1185732</v>
      </c>
      <c r="D2908" s="7">
        <v>44295</v>
      </c>
      <c r="E2908" s="6" t="s">
        <v>33</v>
      </c>
      <c r="F2908" s="6" t="s">
        <v>104</v>
      </c>
      <c r="G2908" s="6" t="s">
        <v>105</v>
      </c>
      <c r="H2908" s="6" t="s">
        <v>21</v>
      </c>
      <c r="I2908" s="8">
        <v>0.6</v>
      </c>
      <c r="J2908" s="9">
        <v>1000</v>
      </c>
      <c r="K2908" s="10">
        <f t="shared" si="22"/>
        <v>600</v>
      </c>
      <c r="L2908" s="10">
        <f t="shared" si="23"/>
        <v>210</v>
      </c>
      <c r="M2908" s="11">
        <v>0.35</v>
      </c>
      <c r="O2908" s="16"/>
      <c r="P2908" s="14"/>
      <c r="Q2908" s="12"/>
      <c r="R2908" s="13"/>
    </row>
    <row r="2909" spans="1:18" ht="15.75" customHeight="1" x14ac:dyDescent="0.35">
      <c r="A2909" s="1"/>
      <c r="B2909" s="6" t="s">
        <v>14</v>
      </c>
      <c r="C2909" s="6">
        <v>1185732</v>
      </c>
      <c r="D2909" s="7">
        <v>44295</v>
      </c>
      <c r="E2909" s="6" t="s">
        <v>33</v>
      </c>
      <c r="F2909" s="6" t="s">
        <v>104</v>
      </c>
      <c r="G2909" s="6" t="s">
        <v>105</v>
      </c>
      <c r="H2909" s="6" t="s">
        <v>22</v>
      </c>
      <c r="I2909" s="8">
        <v>0.5</v>
      </c>
      <c r="J2909" s="9">
        <v>2250</v>
      </c>
      <c r="K2909" s="10">
        <f t="shared" si="22"/>
        <v>1125</v>
      </c>
      <c r="L2909" s="10">
        <f t="shared" si="23"/>
        <v>450</v>
      </c>
      <c r="M2909" s="11">
        <v>0.4</v>
      </c>
      <c r="O2909" s="16"/>
      <c r="P2909" s="14"/>
      <c r="Q2909" s="12"/>
      <c r="R2909" s="13"/>
    </row>
    <row r="2910" spans="1:18" ht="15.75" customHeight="1" x14ac:dyDescent="0.35">
      <c r="A2910" s="1"/>
      <c r="B2910" s="6" t="s">
        <v>14</v>
      </c>
      <c r="C2910" s="6">
        <v>1185732</v>
      </c>
      <c r="D2910" s="7">
        <v>44326</v>
      </c>
      <c r="E2910" s="6" t="s">
        <v>33</v>
      </c>
      <c r="F2910" s="6" t="s">
        <v>104</v>
      </c>
      <c r="G2910" s="6" t="s">
        <v>105</v>
      </c>
      <c r="H2910" s="6" t="s">
        <v>17</v>
      </c>
      <c r="I2910" s="8">
        <v>0.6</v>
      </c>
      <c r="J2910" s="9">
        <v>4950</v>
      </c>
      <c r="K2910" s="10">
        <f t="shared" si="22"/>
        <v>2970</v>
      </c>
      <c r="L2910" s="10">
        <f t="shared" si="23"/>
        <v>1039.5</v>
      </c>
      <c r="M2910" s="11">
        <v>0.35</v>
      </c>
      <c r="O2910" s="16"/>
      <c r="P2910" s="14"/>
      <c r="Q2910" s="12"/>
      <c r="R2910" s="13"/>
    </row>
    <row r="2911" spans="1:18" ht="15.75" customHeight="1" x14ac:dyDescent="0.35">
      <c r="A2911" s="1"/>
      <c r="B2911" s="6" t="s">
        <v>14</v>
      </c>
      <c r="C2911" s="6">
        <v>1185732</v>
      </c>
      <c r="D2911" s="7">
        <v>44326</v>
      </c>
      <c r="E2911" s="6" t="s">
        <v>33</v>
      </c>
      <c r="F2911" s="6" t="s">
        <v>104</v>
      </c>
      <c r="G2911" s="6" t="s">
        <v>105</v>
      </c>
      <c r="H2911" s="6" t="s">
        <v>18</v>
      </c>
      <c r="I2911" s="8">
        <v>0.45</v>
      </c>
      <c r="J2911" s="9">
        <v>2000</v>
      </c>
      <c r="K2911" s="10">
        <f t="shared" si="22"/>
        <v>900</v>
      </c>
      <c r="L2911" s="10">
        <f t="shared" si="23"/>
        <v>270</v>
      </c>
      <c r="M2911" s="11">
        <v>0.3</v>
      </c>
      <c r="O2911" s="16"/>
      <c r="P2911" s="14"/>
      <c r="Q2911" s="12"/>
      <c r="R2911" s="13"/>
    </row>
    <row r="2912" spans="1:18" ht="15.75" customHeight="1" x14ac:dyDescent="0.35">
      <c r="A2912" s="1"/>
      <c r="B2912" s="6" t="s">
        <v>14</v>
      </c>
      <c r="C2912" s="6">
        <v>1185732</v>
      </c>
      <c r="D2912" s="7">
        <v>44326</v>
      </c>
      <c r="E2912" s="6" t="s">
        <v>33</v>
      </c>
      <c r="F2912" s="6" t="s">
        <v>104</v>
      </c>
      <c r="G2912" s="6" t="s">
        <v>105</v>
      </c>
      <c r="H2912" s="6" t="s">
        <v>19</v>
      </c>
      <c r="I2912" s="8">
        <v>0.4</v>
      </c>
      <c r="J2912" s="9">
        <v>1750</v>
      </c>
      <c r="K2912" s="10">
        <f t="shared" si="22"/>
        <v>700</v>
      </c>
      <c r="L2912" s="10">
        <f t="shared" si="23"/>
        <v>210</v>
      </c>
      <c r="M2912" s="11">
        <v>0.3</v>
      </c>
      <c r="O2912" s="16"/>
      <c r="P2912" s="14"/>
      <c r="Q2912" s="12"/>
      <c r="R2912" s="13"/>
    </row>
    <row r="2913" spans="1:18" ht="15.75" customHeight="1" x14ac:dyDescent="0.35">
      <c r="A2913" s="1"/>
      <c r="B2913" s="6" t="s">
        <v>14</v>
      </c>
      <c r="C2913" s="6">
        <v>1185732</v>
      </c>
      <c r="D2913" s="7">
        <v>44326</v>
      </c>
      <c r="E2913" s="6" t="s">
        <v>33</v>
      </c>
      <c r="F2913" s="6" t="s">
        <v>104</v>
      </c>
      <c r="G2913" s="6" t="s">
        <v>105</v>
      </c>
      <c r="H2913" s="6" t="s">
        <v>20</v>
      </c>
      <c r="I2913" s="8">
        <v>0.4</v>
      </c>
      <c r="J2913" s="9">
        <v>1000</v>
      </c>
      <c r="K2913" s="10">
        <f t="shared" si="22"/>
        <v>400</v>
      </c>
      <c r="L2913" s="10">
        <f t="shared" si="23"/>
        <v>120</v>
      </c>
      <c r="M2913" s="11">
        <v>0.3</v>
      </c>
      <c r="O2913" s="16"/>
      <c r="P2913" s="14"/>
      <c r="Q2913" s="12"/>
      <c r="R2913" s="13"/>
    </row>
    <row r="2914" spans="1:18" ht="15.75" customHeight="1" x14ac:dyDescent="0.35">
      <c r="A2914" s="1"/>
      <c r="B2914" s="6" t="s">
        <v>14</v>
      </c>
      <c r="C2914" s="6">
        <v>1185732</v>
      </c>
      <c r="D2914" s="7">
        <v>44326</v>
      </c>
      <c r="E2914" s="6" t="s">
        <v>33</v>
      </c>
      <c r="F2914" s="6" t="s">
        <v>104</v>
      </c>
      <c r="G2914" s="6" t="s">
        <v>105</v>
      </c>
      <c r="H2914" s="6" t="s">
        <v>21</v>
      </c>
      <c r="I2914" s="8">
        <v>0.49999999999999994</v>
      </c>
      <c r="J2914" s="9">
        <v>1250</v>
      </c>
      <c r="K2914" s="10">
        <f t="shared" si="22"/>
        <v>624.99999999999989</v>
      </c>
      <c r="L2914" s="10">
        <f t="shared" si="23"/>
        <v>218.74999999999994</v>
      </c>
      <c r="M2914" s="11">
        <v>0.35</v>
      </c>
      <c r="O2914" s="16"/>
      <c r="P2914" s="14"/>
      <c r="Q2914" s="12"/>
      <c r="R2914" s="13"/>
    </row>
    <row r="2915" spans="1:18" ht="15.75" customHeight="1" x14ac:dyDescent="0.35">
      <c r="A2915" s="1"/>
      <c r="B2915" s="6" t="s">
        <v>14</v>
      </c>
      <c r="C2915" s="6">
        <v>1185732</v>
      </c>
      <c r="D2915" s="7">
        <v>44326</v>
      </c>
      <c r="E2915" s="6" t="s">
        <v>33</v>
      </c>
      <c r="F2915" s="6" t="s">
        <v>104</v>
      </c>
      <c r="G2915" s="6" t="s">
        <v>105</v>
      </c>
      <c r="H2915" s="6" t="s">
        <v>22</v>
      </c>
      <c r="I2915" s="8">
        <v>0.54999999999999993</v>
      </c>
      <c r="J2915" s="9">
        <v>2500</v>
      </c>
      <c r="K2915" s="10">
        <f t="shared" si="22"/>
        <v>1374.9999999999998</v>
      </c>
      <c r="L2915" s="10">
        <f t="shared" si="23"/>
        <v>549.99999999999989</v>
      </c>
      <c r="M2915" s="11">
        <v>0.4</v>
      </c>
      <c r="O2915" s="16"/>
      <c r="P2915" s="14"/>
      <c r="Q2915" s="12"/>
      <c r="R2915" s="13"/>
    </row>
    <row r="2916" spans="1:18" ht="15.75" customHeight="1" x14ac:dyDescent="0.35">
      <c r="A2916" s="1"/>
      <c r="B2916" s="6" t="s">
        <v>14</v>
      </c>
      <c r="C2916" s="6">
        <v>1185732</v>
      </c>
      <c r="D2916" s="7">
        <v>44356</v>
      </c>
      <c r="E2916" s="6" t="s">
        <v>33</v>
      </c>
      <c r="F2916" s="6" t="s">
        <v>104</v>
      </c>
      <c r="G2916" s="6" t="s">
        <v>105</v>
      </c>
      <c r="H2916" s="6" t="s">
        <v>17</v>
      </c>
      <c r="I2916" s="8">
        <v>0.4</v>
      </c>
      <c r="J2916" s="9">
        <v>5000</v>
      </c>
      <c r="K2916" s="10">
        <f t="shared" si="22"/>
        <v>2000</v>
      </c>
      <c r="L2916" s="10">
        <f t="shared" si="23"/>
        <v>700</v>
      </c>
      <c r="M2916" s="11">
        <v>0.35</v>
      </c>
      <c r="O2916" s="16"/>
      <c r="P2916" s="14"/>
      <c r="Q2916" s="12"/>
      <c r="R2916" s="13"/>
    </row>
    <row r="2917" spans="1:18" ht="15.75" customHeight="1" x14ac:dyDescent="0.35">
      <c r="A2917" s="1"/>
      <c r="B2917" s="6" t="s">
        <v>14</v>
      </c>
      <c r="C2917" s="6">
        <v>1185732</v>
      </c>
      <c r="D2917" s="7">
        <v>44356</v>
      </c>
      <c r="E2917" s="6" t="s">
        <v>33</v>
      </c>
      <c r="F2917" s="6" t="s">
        <v>104</v>
      </c>
      <c r="G2917" s="6" t="s">
        <v>105</v>
      </c>
      <c r="H2917" s="6" t="s">
        <v>18</v>
      </c>
      <c r="I2917" s="8">
        <v>0.35000000000000009</v>
      </c>
      <c r="J2917" s="9">
        <v>2500</v>
      </c>
      <c r="K2917" s="10">
        <f t="shared" si="22"/>
        <v>875.00000000000023</v>
      </c>
      <c r="L2917" s="10">
        <f t="shared" si="23"/>
        <v>262.50000000000006</v>
      </c>
      <c r="M2917" s="11">
        <v>0.3</v>
      </c>
      <c r="O2917" s="16"/>
      <c r="P2917" s="14"/>
      <c r="Q2917" s="12"/>
      <c r="R2917" s="13"/>
    </row>
    <row r="2918" spans="1:18" ht="15.75" customHeight="1" x14ac:dyDescent="0.35">
      <c r="A2918" s="1"/>
      <c r="B2918" s="6" t="s">
        <v>14</v>
      </c>
      <c r="C2918" s="6">
        <v>1185732</v>
      </c>
      <c r="D2918" s="7">
        <v>44356</v>
      </c>
      <c r="E2918" s="6" t="s">
        <v>33</v>
      </c>
      <c r="F2918" s="6" t="s">
        <v>104</v>
      </c>
      <c r="G2918" s="6" t="s">
        <v>105</v>
      </c>
      <c r="H2918" s="6" t="s">
        <v>19</v>
      </c>
      <c r="I2918" s="8">
        <v>0.30000000000000004</v>
      </c>
      <c r="J2918" s="9">
        <v>2000</v>
      </c>
      <c r="K2918" s="10">
        <f t="shared" si="22"/>
        <v>600.00000000000011</v>
      </c>
      <c r="L2918" s="10">
        <f t="shared" si="23"/>
        <v>180.00000000000003</v>
      </c>
      <c r="M2918" s="11">
        <v>0.3</v>
      </c>
      <c r="O2918" s="16"/>
      <c r="P2918" s="14"/>
      <c r="Q2918" s="12"/>
      <c r="R2918" s="13"/>
    </row>
    <row r="2919" spans="1:18" ht="15.75" customHeight="1" x14ac:dyDescent="0.35">
      <c r="A2919" s="1"/>
      <c r="B2919" s="6" t="s">
        <v>14</v>
      </c>
      <c r="C2919" s="6">
        <v>1185732</v>
      </c>
      <c r="D2919" s="7">
        <v>44356</v>
      </c>
      <c r="E2919" s="6" t="s">
        <v>33</v>
      </c>
      <c r="F2919" s="6" t="s">
        <v>104</v>
      </c>
      <c r="G2919" s="6" t="s">
        <v>105</v>
      </c>
      <c r="H2919" s="6" t="s">
        <v>20</v>
      </c>
      <c r="I2919" s="8">
        <v>0.30000000000000004</v>
      </c>
      <c r="J2919" s="9">
        <v>1750</v>
      </c>
      <c r="K2919" s="10">
        <f t="shared" si="22"/>
        <v>525.00000000000011</v>
      </c>
      <c r="L2919" s="10">
        <f t="shared" si="23"/>
        <v>157.50000000000003</v>
      </c>
      <c r="M2919" s="11">
        <v>0.3</v>
      </c>
      <c r="O2919" s="16"/>
      <c r="P2919" s="14"/>
      <c r="Q2919" s="12"/>
      <c r="R2919" s="13"/>
    </row>
    <row r="2920" spans="1:18" ht="15.75" customHeight="1" x14ac:dyDescent="0.35">
      <c r="A2920" s="1"/>
      <c r="B2920" s="6" t="s">
        <v>14</v>
      </c>
      <c r="C2920" s="6">
        <v>1185732</v>
      </c>
      <c r="D2920" s="7">
        <v>44356</v>
      </c>
      <c r="E2920" s="6" t="s">
        <v>33</v>
      </c>
      <c r="F2920" s="6" t="s">
        <v>104</v>
      </c>
      <c r="G2920" s="6" t="s">
        <v>105</v>
      </c>
      <c r="H2920" s="6" t="s">
        <v>21</v>
      </c>
      <c r="I2920" s="8">
        <v>0.4</v>
      </c>
      <c r="J2920" s="9">
        <v>1750</v>
      </c>
      <c r="K2920" s="10">
        <f t="shared" si="22"/>
        <v>700</v>
      </c>
      <c r="L2920" s="10">
        <f t="shared" si="23"/>
        <v>244.99999999999997</v>
      </c>
      <c r="M2920" s="11">
        <v>0.35</v>
      </c>
      <c r="O2920" s="16"/>
      <c r="P2920" s="14"/>
      <c r="Q2920" s="12"/>
      <c r="R2920" s="13"/>
    </row>
    <row r="2921" spans="1:18" ht="15.75" customHeight="1" x14ac:dyDescent="0.35">
      <c r="A2921" s="1"/>
      <c r="B2921" s="6" t="s">
        <v>14</v>
      </c>
      <c r="C2921" s="6">
        <v>1185732</v>
      </c>
      <c r="D2921" s="7">
        <v>44356</v>
      </c>
      <c r="E2921" s="6" t="s">
        <v>33</v>
      </c>
      <c r="F2921" s="6" t="s">
        <v>104</v>
      </c>
      <c r="G2921" s="6" t="s">
        <v>105</v>
      </c>
      <c r="H2921" s="6" t="s">
        <v>22</v>
      </c>
      <c r="I2921" s="8">
        <v>0.55000000000000004</v>
      </c>
      <c r="J2921" s="9">
        <v>3250</v>
      </c>
      <c r="K2921" s="10">
        <f t="shared" si="22"/>
        <v>1787.5000000000002</v>
      </c>
      <c r="L2921" s="10">
        <f t="shared" si="23"/>
        <v>715.00000000000011</v>
      </c>
      <c r="M2921" s="11">
        <v>0.4</v>
      </c>
      <c r="O2921" s="16"/>
      <c r="P2921" s="14"/>
      <c r="Q2921" s="12"/>
      <c r="R2921" s="13"/>
    </row>
    <row r="2922" spans="1:18" ht="15.75" customHeight="1" x14ac:dyDescent="0.35">
      <c r="A2922" s="1"/>
      <c r="B2922" s="6" t="s">
        <v>14</v>
      </c>
      <c r="C2922" s="6">
        <v>1185732</v>
      </c>
      <c r="D2922" s="7">
        <v>44385</v>
      </c>
      <c r="E2922" s="6" t="s">
        <v>33</v>
      </c>
      <c r="F2922" s="6" t="s">
        <v>104</v>
      </c>
      <c r="G2922" s="6" t="s">
        <v>105</v>
      </c>
      <c r="H2922" s="6" t="s">
        <v>17</v>
      </c>
      <c r="I2922" s="8">
        <v>0.5</v>
      </c>
      <c r="J2922" s="9">
        <v>5500</v>
      </c>
      <c r="K2922" s="10">
        <f t="shared" si="22"/>
        <v>2750</v>
      </c>
      <c r="L2922" s="10">
        <f t="shared" si="23"/>
        <v>962.49999999999989</v>
      </c>
      <c r="M2922" s="11">
        <v>0.35</v>
      </c>
      <c r="O2922" s="16"/>
      <c r="P2922" s="14"/>
      <c r="Q2922" s="12"/>
      <c r="R2922" s="13"/>
    </row>
    <row r="2923" spans="1:18" ht="15.75" customHeight="1" x14ac:dyDescent="0.35">
      <c r="A2923" s="1"/>
      <c r="B2923" s="6" t="s">
        <v>14</v>
      </c>
      <c r="C2923" s="6">
        <v>1185732</v>
      </c>
      <c r="D2923" s="7">
        <v>44385</v>
      </c>
      <c r="E2923" s="6" t="s">
        <v>33</v>
      </c>
      <c r="F2923" s="6" t="s">
        <v>104</v>
      </c>
      <c r="G2923" s="6" t="s">
        <v>105</v>
      </c>
      <c r="H2923" s="6" t="s">
        <v>18</v>
      </c>
      <c r="I2923" s="8">
        <v>0.45000000000000007</v>
      </c>
      <c r="J2923" s="9">
        <v>3000</v>
      </c>
      <c r="K2923" s="10">
        <f t="shared" si="22"/>
        <v>1350.0000000000002</v>
      </c>
      <c r="L2923" s="10">
        <f t="shared" si="23"/>
        <v>405.00000000000006</v>
      </c>
      <c r="M2923" s="11">
        <v>0.3</v>
      </c>
      <c r="O2923" s="16"/>
      <c r="P2923" s="14"/>
      <c r="Q2923" s="12"/>
      <c r="R2923" s="13"/>
    </row>
    <row r="2924" spans="1:18" ht="15.75" customHeight="1" x14ac:dyDescent="0.35">
      <c r="A2924" s="1"/>
      <c r="B2924" s="6" t="s">
        <v>14</v>
      </c>
      <c r="C2924" s="6">
        <v>1185732</v>
      </c>
      <c r="D2924" s="7">
        <v>44385</v>
      </c>
      <c r="E2924" s="6" t="s">
        <v>33</v>
      </c>
      <c r="F2924" s="6" t="s">
        <v>104</v>
      </c>
      <c r="G2924" s="6" t="s">
        <v>105</v>
      </c>
      <c r="H2924" s="6" t="s">
        <v>19</v>
      </c>
      <c r="I2924" s="8">
        <v>0.4</v>
      </c>
      <c r="J2924" s="9">
        <v>2250</v>
      </c>
      <c r="K2924" s="10">
        <f t="shared" si="22"/>
        <v>900</v>
      </c>
      <c r="L2924" s="10">
        <f t="shared" si="23"/>
        <v>270</v>
      </c>
      <c r="M2924" s="11">
        <v>0.3</v>
      </c>
      <c r="O2924" s="16"/>
      <c r="P2924" s="14"/>
      <c r="Q2924" s="12"/>
      <c r="R2924" s="13"/>
    </row>
    <row r="2925" spans="1:18" ht="15.75" customHeight="1" x14ac:dyDescent="0.35">
      <c r="A2925" s="1"/>
      <c r="B2925" s="6" t="s">
        <v>14</v>
      </c>
      <c r="C2925" s="6">
        <v>1185732</v>
      </c>
      <c r="D2925" s="7">
        <v>44385</v>
      </c>
      <c r="E2925" s="6" t="s">
        <v>33</v>
      </c>
      <c r="F2925" s="6" t="s">
        <v>104</v>
      </c>
      <c r="G2925" s="6" t="s">
        <v>105</v>
      </c>
      <c r="H2925" s="6" t="s">
        <v>20</v>
      </c>
      <c r="I2925" s="8">
        <v>0.4</v>
      </c>
      <c r="J2925" s="9">
        <v>1750</v>
      </c>
      <c r="K2925" s="10">
        <f t="shared" si="22"/>
        <v>700</v>
      </c>
      <c r="L2925" s="10">
        <f t="shared" si="23"/>
        <v>210</v>
      </c>
      <c r="M2925" s="11">
        <v>0.3</v>
      </c>
      <c r="O2925" s="16"/>
      <c r="P2925" s="14"/>
      <c r="Q2925" s="12"/>
      <c r="R2925" s="13"/>
    </row>
    <row r="2926" spans="1:18" ht="15.75" customHeight="1" x14ac:dyDescent="0.35">
      <c r="A2926" s="1"/>
      <c r="B2926" s="6" t="s">
        <v>14</v>
      </c>
      <c r="C2926" s="6">
        <v>1185732</v>
      </c>
      <c r="D2926" s="7">
        <v>44385</v>
      </c>
      <c r="E2926" s="6" t="s">
        <v>33</v>
      </c>
      <c r="F2926" s="6" t="s">
        <v>104</v>
      </c>
      <c r="G2926" s="6" t="s">
        <v>105</v>
      </c>
      <c r="H2926" s="6" t="s">
        <v>21</v>
      </c>
      <c r="I2926" s="8">
        <v>0.5</v>
      </c>
      <c r="J2926" s="9">
        <v>2000</v>
      </c>
      <c r="K2926" s="10">
        <f t="shared" si="22"/>
        <v>1000</v>
      </c>
      <c r="L2926" s="10">
        <f t="shared" si="23"/>
        <v>350</v>
      </c>
      <c r="M2926" s="11">
        <v>0.35</v>
      </c>
      <c r="O2926" s="16"/>
      <c r="P2926" s="14"/>
      <c r="Q2926" s="12"/>
      <c r="R2926" s="13"/>
    </row>
    <row r="2927" spans="1:18" ht="15.75" customHeight="1" x14ac:dyDescent="0.35">
      <c r="A2927" s="1"/>
      <c r="B2927" s="6" t="s">
        <v>14</v>
      </c>
      <c r="C2927" s="6">
        <v>1185732</v>
      </c>
      <c r="D2927" s="7">
        <v>44385</v>
      </c>
      <c r="E2927" s="6" t="s">
        <v>33</v>
      </c>
      <c r="F2927" s="6" t="s">
        <v>104</v>
      </c>
      <c r="G2927" s="6" t="s">
        <v>105</v>
      </c>
      <c r="H2927" s="6" t="s">
        <v>22</v>
      </c>
      <c r="I2927" s="8">
        <v>0.55000000000000004</v>
      </c>
      <c r="J2927" s="9">
        <v>3750</v>
      </c>
      <c r="K2927" s="10">
        <f t="shared" si="22"/>
        <v>2062.5</v>
      </c>
      <c r="L2927" s="10">
        <f t="shared" si="23"/>
        <v>825</v>
      </c>
      <c r="M2927" s="11">
        <v>0.4</v>
      </c>
      <c r="O2927" s="16"/>
      <c r="P2927" s="14"/>
      <c r="Q2927" s="12"/>
      <c r="R2927" s="13"/>
    </row>
    <row r="2928" spans="1:18" ht="15.75" customHeight="1" x14ac:dyDescent="0.35">
      <c r="A2928" s="1"/>
      <c r="B2928" s="6" t="s">
        <v>14</v>
      </c>
      <c r="C2928" s="6">
        <v>1185732</v>
      </c>
      <c r="D2928" s="7">
        <v>44417</v>
      </c>
      <c r="E2928" s="6" t="s">
        <v>33</v>
      </c>
      <c r="F2928" s="6" t="s">
        <v>104</v>
      </c>
      <c r="G2928" s="6" t="s">
        <v>105</v>
      </c>
      <c r="H2928" s="6" t="s">
        <v>17</v>
      </c>
      <c r="I2928" s="8">
        <v>0.5</v>
      </c>
      <c r="J2928" s="9">
        <v>5250</v>
      </c>
      <c r="K2928" s="10">
        <f t="shared" si="22"/>
        <v>2625</v>
      </c>
      <c r="L2928" s="10">
        <f t="shared" si="23"/>
        <v>918.74999999999989</v>
      </c>
      <c r="M2928" s="11">
        <v>0.35</v>
      </c>
      <c r="O2928" s="16"/>
      <c r="P2928" s="14"/>
      <c r="Q2928" s="12"/>
      <c r="R2928" s="13"/>
    </row>
    <row r="2929" spans="1:18" ht="15.75" customHeight="1" x14ac:dyDescent="0.35">
      <c r="A2929" s="1"/>
      <c r="B2929" s="6" t="s">
        <v>14</v>
      </c>
      <c r="C2929" s="6">
        <v>1185732</v>
      </c>
      <c r="D2929" s="7">
        <v>44417</v>
      </c>
      <c r="E2929" s="6" t="s">
        <v>33</v>
      </c>
      <c r="F2929" s="6" t="s">
        <v>104</v>
      </c>
      <c r="G2929" s="6" t="s">
        <v>105</v>
      </c>
      <c r="H2929" s="6" t="s">
        <v>18</v>
      </c>
      <c r="I2929" s="8">
        <v>0.45000000000000007</v>
      </c>
      <c r="J2929" s="9">
        <v>3000</v>
      </c>
      <c r="K2929" s="10">
        <f t="shared" si="22"/>
        <v>1350.0000000000002</v>
      </c>
      <c r="L2929" s="10">
        <f t="shared" si="23"/>
        <v>405.00000000000006</v>
      </c>
      <c r="M2929" s="11">
        <v>0.3</v>
      </c>
      <c r="O2929" s="16"/>
      <c r="P2929" s="14"/>
      <c r="Q2929" s="12"/>
      <c r="R2929" s="13"/>
    </row>
    <row r="2930" spans="1:18" ht="15.75" customHeight="1" x14ac:dyDescent="0.35">
      <c r="A2930" s="1"/>
      <c r="B2930" s="6" t="s">
        <v>14</v>
      </c>
      <c r="C2930" s="6">
        <v>1185732</v>
      </c>
      <c r="D2930" s="7">
        <v>44417</v>
      </c>
      <c r="E2930" s="6" t="s">
        <v>33</v>
      </c>
      <c r="F2930" s="6" t="s">
        <v>104</v>
      </c>
      <c r="G2930" s="6" t="s">
        <v>105</v>
      </c>
      <c r="H2930" s="6" t="s">
        <v>19</v>
      </c>
      <c r="I2930" s="8">
        <v>0.4</v>
      </c>
      <c r="J2930" s="9">
        <v>2250</v>
      </c>
      <c r="K2930" s="10">
        <f t="shared" si="22"/>
        <v>900</v>
      </c>
      <c r="L2930" s="10">
        <f t="shared" si="23"/>
        <v>270</v>
      </c>
      <c r="M2930" s="11">
        <v>0.3</v>
      </c>
      <c r="O2930" s="16"/>
      <c r="P2930" s="14"/>
      <c r="Q2930" s="12"/>
      <c r="R2930" s="13"/>
    </row>
    <row r="2931" spans="1:18" ht="15.75" customHeight="1" x14ac:dyDescent="0.35">
      <c r="A2931" s="1"/>
      <c r="B2931" s="6" t="s">
        <v>14</v>
      </c>
      <c r="C2931" s="6">
        <v>1185732</v>
      </c>
      <c r="D2931" s="7">
        <v>44417</v>
      </c>
      <c r="E2931" s="6" t="s">
        <v>33</v>
      </c>
      <c r="F2931" s="6" t="s">
        <v>104</v>
      </c>
      <c r="G2931" s="6" t="s">
        <v>105</v>
      </c>
      <c r="H2931" s="6" t="s">
        <v>20</v>
      </c>
      <c r="I2931" s="8">
        <v>0.4</v>
      </c>
      <c r="J2931" s="9">
        <v>2000</v>
      </c>
      <c r="K2931" s="10">
        <f t="shared" si="22"/>
        <v>800</v>
      </c>
      <c r="L2931" s="10">
        <f t="shared" si="23"/>
        <v>240</v>
      </c>
      <c r="M2931" s="11">
        <v>0.3</v>
      </c>
      <c r="O2931" s="16"/>
      <c r="P2931" s="14"/>
      <c r="Q2931" s="12"/>
      <c r="R2931" s="13"/>
    </row>
    <row r="2932" spans="1:18" ht="15.75" customHeight="1" x14ac:dyDescent="0.35">
      <c r="A2932" s="1"/>
      <c r="B2932" s="6" t="s">
        <v>14</v>
      </c>
      <c r="C2932" s="6">
        <v>1185732</v>
      </c>
      <c r="D2932" s="7">
        <v>44417</v>
      </c>
      <c r="E2932" s="6" t="s">
        <v>33</v>
      </c>
      <c r="F2932" s="6" t="s">
        <v>104</v>
      </c>
      <c r="G2932" s="6" t="s">
        <v>105</v>
      </c>
      <c r="H2932" s="6" t="s">
        <v>21</v>
      </c>
      <c r="I2932" s="8">
        <v>0.5</v>
      </c>
      <c r="J2932" s="9">
        <v>1750</v>
      </c>
      <c r="K2932" s="10">
        <f t="shared" si="22"/>
        <v>875</v>
      </c>
      <c r="L2932" s="10">
        <f t="shared" si="23"/>
        <v>306.25</v>
      </c>
      <c r="M2932" s="11">
        <v>0.35</v>
      </c>
      <c r="O2932" s="16"/>
      <c r="P2932" s="14"/>
      <c r="Q2932" s="12"/>
      <c r="R2932" s="13"/>
    </row>
    <row r="2933" spans="1:18" ht="15.75" customHeight="1" x14ac:dyDescent="0.35">
      <c r="A2933" s="1"/>
      <c r="B2933" s="6" t="s">
        <v>14</v>
      </c>
      <c r="C2933" s="6">
        <v>1185732</v>
      </c>
      <c r="D2933" s="7">
        <v>44417</v>
      </c>
      <c r="E2933" s="6" t="s">
        <v>33</v>
      </c>
      <c r="F2933" s="6" t="s">
        <v>104</v>
      </c>
      <c r="G2933" s="6" t="s">
        <v>105</v>
      </c>
      <c r="H2933" s="6" t="s">
        <v>22</v>
      </c>
      <c r="I2933" s="8">
        <v>0.55000000000000004</v>
      </c>
      <c r="J2933" s="9">
        <v>3500</v>
      </c>
      <c r="K2933" s="10">
        <f t="shared" si="22"/>
        <v>1925.0000000000002</v>
      </c>
      <c r="L2933" s="10">
        <f t="shared" si="23"/>
        <v>770.00000000000011</v>
      </c>
      <c r="M2933" s="11">
        <v>0.4</v>
      </c>
      <c r="O2933" s="16"/>
      <c r="P2933" s="14"/>
      <c r="Q2933" s="12"/>
      <c r="R2933" s="13"/>
    </row>
    <row r="2934" spans="1:18" ht="15.75" customHeight="1" x14ac:dyDescent="0.35">
      <c r="A2934" s="1"/>
      <c r="B2934" s="6" t="s">
        <v>14</v>
      </c>
      <c r="C2934" s="6">
        <v>1185732</v>
      </c>
      <c r="D2934" s="7">
        <v>44449</v>
      </c>
      <c r="E2934" s="6" t="s">
        <v>33</v>
      </c>
      <c r="F2934" s="6" t="s">
        <v>104</v>
      </c>
      <c r="G2934" s="6" t="s">
        <v>105</v>
      </c>
      <c r="H2934" s="6" t="s">
        <v>17</v>
      </c>
      <c r="I2934" s="8">
        <v>0.4</v>
      </c>
      <c r="J2934" s="9">
        <v>4750</v>
      </c>
      <c r="K2934" s="10">
        <f t="shared" si="22"/>
        <v>1900</v>
      </c>
      <c r="L2934" s="10">
        <f t="shared" si="23"/>
        <v>665</v>
      </c>
      <c r="M2934" s="11">
        <v>0.35</v>
      </c>
      <c r="O2934" s="16"/>
      <c r="P2934" s="14"/>
      <c r="Q2934" s="12"/>
      <c r="R2934" s="13"/>
    </row>
    <row r="2935" spans="1:18" ht="15.75" customHeight="1" x14ac:dyDescent="0.35">
      <c r="A2935" s="1"/>
      <c r="B2935" s="6" t="s">
        <v>14</v>
      </c>
      <c r="C2935" s="6">
        <v>1185732</v>
      </c>
      <c r="D2935" s="7">
        <v>44449</v>
      </c>
      <c r="E2935" s="6" t="s">
        <v>33</v>
      </c>
      <c r="F2935" s="6" t="s">
        <v>104</v>
      </c>
      <c r="G2935" s="6" t="s">
        <v>105</v>
      </c>
      <c r="H2935" s="6" t="s">
        <v>18</v>
      </c>
      <c r="I2935" s="8">
        <v>0.35000000000000009</v>
      </c>
      <c r="J2935" s="9">
        <v>2750</v>
      </c>
      <c r="K2935" s="10">
        <f t="shared" si="22"/>
        <v>962.50000000000023</v>
      </c>
      <c r="L2935" s="10">
        <f t="shared" si="23"/>
        <v>288.75000000000006</v>
      </c>
      <c r="M2935" s="11">
        <v>0.3</v>
      </c>
      <c r="O2935" s="16"/>
      <c r="P2935" s="14"/>
      <c r="Q2935" s="12"/>
      <c r="R2935" s="13"/>
    </row>
    <row r="2936" spans="1:18" ht="15.75" customHeight="1" x14ac:dyDescent="0.35">
      <c r="A2936" s="1"/>
      <c r="B2936" s="6" t="s">
        <v>14</v>
      </c>
      <c r="C2936" s="6">
        <v>1185732</v>
      </c>
      <c r="D2936" s="7">
        <v>44449</v>
      </c>
      <c r="E2936" s="6" t="s">
        <v>33</v>
      </c>
      <c r="F2936" s="6" t="s">
        <v>104</v>
      </c>
      <c r="G2936" s="6" t="s">
        <v>105</v>
      </c>
      <c r="H2936" s="6" t="s">
        <v>19</v>
      </c>
      <c r="I2936" s="8">
        <v>0.30000000000000004</v>
      </c>
      <c r="J2936" s="9">
        <v>1750</v>
      </c>
      <c r="K2936" s="10">
        <f t="shared" si="22"/>
        <v>525.00000000000011</v>
      </c>
      <c r="L2936" s="10">
        <f t="shared" si="23"/>
        <v>157.50000000000003</v>
      </c>
      <c r="M2936" s="11">
        <v>0.3</v>
      </c>
      <c r="O2936" s="16"/>
      <c r="P2936" s="14"/>
      <c r="Q2936" s="12"/>
      <c r="R2936" s="13"/>
    </row>
    <row r="2937" spans="1:18" ht="15.75" customHeight="1" x14ac:dyDescent="0.35">
      <c r="A2937" s="1"/>
      <c r="B2937" s="6" t="s">
        <v>14</v>
      </c>
      <c r="C2937" s="6">
        <v>1185732</v>
      </c>
      <c r="D2937" s="7">
        <v>44449</v>
      </c>
      <c r="E2937" s="6" t="s">
        <v>33</v>
      </c>
      <c r="F2937" s="6" t="s">
        <v>104</v>
      </c>
      <c r="G2937" s="6" t="s">
        <v>105</v>
      </c>
      <c r="H2937" s="6" t="s">
        <v>20</v>
      </c>
      <c r="I2937" s="8">
        <v>0.30000000000000004</v>
      </c>
      <c r="J2937" s="9">
        <v>1500</v>
      </c>
      <c r="K2937" s="10">
        <f t="shared" si="22"/>
        <v>450.00000000000006</v>
      </c>
      <c r="L2937" s="10">
        <f t="shared" si="23"/>
        <v>135</v>
      </c>
      <c r="M2937" s="11">
        <v>0.3</v>
      </c>
      <c r="O2937" s="16"/>
      <c r="P2937" s="14"/>
      <c r="Q2937" s="12"/>
      <c r="R2937" s="13"/>
    </row>
    <row r="2938" spans="1:18" ht="15.75" customHeight="1" x14ac:dyDescent="0.35">
      <c r="A2938" s="1"/>
      <c r="B2938" s="6" t="s">
        <v>14</v>
      </c>
      <c r="C2938" s="6">
        <v>1185732</v>
      </c>
      <c r="D2938" s="7">
        <v>44449</v>
      </c>
      <c r="E2938" s="6" t="s">
        <v>33</v>
      </c>
      <c r="F2938" s="6" t="s">
        <v>104</v>
      </c>
      <c r="G2938" s="6" t="s">
        <v>105</v>
      </c>
      <c r="H2938" s="6" t="s">
        <v>21</v>
      </c>
      <c r="I2938" s="8">
        <v>0.4</v>
      </c>
      <c r="J2938" s="9">
        <v>1500</v>
      </c>
      <c r="K2938" s="10">
        <f t="shared" si="22"/>
        <v>600</v>
      </c>
      <c r="L2938" s="10">
        <f t="shared" si="23"/>
        <v>210</v>
      </c>
      <c r="M2938" s="11">
        <v>0.35</v>
      </c>
      <c r="O2938" s="16"/>
      <c r="P2938" s="14"/>
      <c r="Q2938" s="12"/>
      <c r="R2938" s="13"/>
    </row>
    <row r="2939" spans="1:18" ht="15.75" customHeight="1" x14ac:dyDescent="0.35">
      <c r="A2939" s="1"/>
      <c r="B2939" s="6" t="s">
        <v>14</v>
      </c>
      <c r="C2939" s="6">
        <v>1185732</v>
      </c>
      <c r="D2939" s="7">
        <v>44449</v>
      </c>
      <c r="E2939" s="6" t="s">
        <v>33</v>
      </c>
      <c r="F2939" s="6" t="s">
        <v>104</v>
      </c>
      <c r="G2939" s="6" t="s">
        <v>105</v>
      </c>
      <c r="H2939" s="6" t="s">
        <v>22</v>
      </c>
      <c r="I2939" s="8">
        <v>0.45</v>
      </c>
      <c r="J2939" s="9">
        <v>2250</v>
      </c>
      <c r="K2939" s="10">
        <f t="shared" si="22"/>
        <v>1012.5</v>
      </c>
      <c r="L2939" s="10">
        <f t="shared" si="23"/>
        <v>405</v>
      </c>
      <c r="M2939" s="11">
        <v>0.4</v>
      </c>
      <c r="O2939" s="16"/>
      <c r="P2939" s="14"/>
      <c r="Q2939" s="12"/>
      <c r="R2939" s="13"/>
    </row>
    <row r="2940" spans="1:18" ht="15.75" customHeight="1" x14ac:dyDescent="0.35">
      <c r="A2940" s="1"/>
      <c r="B2940" s="6" t="s">
        <v>14</v>
      </c>
      <c r="C2940" s="6">
        <v>1185732</v>
      </c>
      <c r="D2940" s="7">
        <v>44478</v>
      </c>
      <c r="E2940" s="6" t="s">
        <v>33</v>
      </c>
      <c r="F2940" s="6" t="s">
        <v>104</v>
      </c>
      <c r="G2940" s="6" t="s">
        <v>105</v>
      </c>
      <c r="H2940" s="6" t="s">
        <v>17</v>
      </c>
      <c r="I2940" s="8">
        <v>0.49999999999999994</v>
      </c>
      <c r="J2940" s="9">
        <v>4000</v>
      </c>
      <c r="K2940" s="10">
        <f t="shared" si="22"/>
        <v>1999.9999999999998</v>
      </c>
      <c r="L2940" s="10">
        <f t="shared" si="23"/>
        <v>699.99999999999989</v>
      </c>
      <c r="M2940" s="11">
        <v>0.35</v>
      </c>
      <c r="O2940" s="16"/>
      <c r="P2940" s="14"/>
      <c r="Q2940" s="12"/>
      <c r="R2940" s="13"/>
    </row>
    <row r="2941" spans="1:18" ht="15.75" customHeight="1" x14ac:dyDescent="0.35">
      <c r="A2941" s="1"/>
      <c r="B2941" s="6" t="s">
        <v>14</v>
      </c>
      <c r="C2941" s="6">
        <v>1185732</v>
      </c>
      <c r="D2941" s="7">
        <v>44478</v>
      </c>
      <c r="E2941" s="6" t="s">
        <v>33</v>
      </c>
      <c r="F2941" s="6" t="s">
        <v>104</v>
      </c>
      <c r="G2941" s="6" t="s">
        <v>105</v>
      </c>
      <c r="H2941" s="6" t="s">
        <v>18</v>
      </c>
      <c r="I2941" s="8">
        <v>0.4</v>
      </c>
      <c r="J2941" s="9">
        <v>2500</v>
      </c>
      <c r="K2941" s="10">
        <f t="shared" si="22"/>
        <v>1000</v>
      </c>
      <c r="L2941" s="10">
        <f t="shared" si="23"/>
        <v>300</v>
      </c>
      <c r="M2941" s="11">
        <v>0.3</v>
      </c>
      <c r="O2941" s="16"/>
      <c r="P2941" s="14"/>
      <c r="Q2941" s="12"/>
      <c r="R2941" s="13"/>
    </row>
    <row r="2942" spans="1:18" ht="15.75" customHeight="1" x14ac:dyDescent="0.35">
      <c r="A2942" s="1"/>
      <c r="B2942" s="6" t="s">
        <v>14</v>
      </c>
      <c r="C2942" s="6">
        <v>1185732</v>
      </c>
      <c r="D2942" s="7">
        <v>44478</v>
      </c>
      <c r="E2942" s="6" t="s">
        <v>33</v>
      </c>
      <c r="F2942" s="6" t="s">
        <v>104</v>
      </c>
      <c r="G2942" s="6" t="s">
        <v>105</v>
      </c>
      <c r="H2942" s="6" t="s">
        <v>19</v>
      </c>
      <c r="I2942" s="8">
        <v>0.4</v>
      </c>
      <c r="J2942" s="9">
        <v>1500</v>
      </c>
      <c r="K2942" s="10">
        <f t="shared" si="22"/>
        <v>600</v>
      </c>
      <c r="L2942" s="10">
        <f t="shared" si="23"/>
        <v>180</v>
      </c>
      <c r="M2942" s="11">
        <v>0.3</v>
      </c>
      <c r="O2942" s="16"/>
      <c r="P2942" s="14"/>
      <c r="Q2942" s="12"/>
      <c r="R2942" s="13"/>
    </row>
    <row r="2943" spans="1:18" ht="15.75" customHeight="1" x14ac:dyDescent="0.35">
      <c r="A2943" s="1"/>
      <c r="B2943" s="6" t="s">
        <v>14</v>
      </c>
      <c r="C2943" s="6">
        <v>1185732</v>
      </c>
      <c r="D2943" s="7">
        <v>44478</v>
      </c>
      <c r="E2943" s="6" t="s">
        <v>33</v>
      </c>
      <c r="F2943" s="6" t="s">
        <v>104</v>
      </c>
      <c r="G2943" s="6" t="s">
        <v>105</v>
      </c>
      <c r="H2943" s="6" t="s">
        <v>20</v>
      </c>
      <c r="I2943" s="8">
        <v>0.4</v>
      </c>
      <c r="J2943" s="9">
        <v>1250</v>
      </c>
      <c r="K2943" s="10">
        <f t="shared" si="22"/>
        <v>500</v>
      </c>
      <c r="L2943" s="10">
        <f t="shared" si="23"/>
        <v>150</v>
      </c>
      <c r="M2943" s="11">
        <v>0.3</v>
      </c>
      <c r="O2943" s="16"/>
      <c r="P2943" s="14"/>
      <c r="Q2943" s="12"/>
      <c r="R2943" s="13"/>
    </row>
    <row r="2944" spans="1:18" ht="15.75" customHeight="1" x14ac:dyDescent="0.35">
      <c r="A2944" s="1"/>
      <c r="B2944" s="6" t="s">
        <v>14</v>
      </c>
      <c r="C2944" s="6">
        <v>1185732</v>
      </c>
      <c r="D2944" s="7">
        <v>44478</v>
      </c>
      <c r="E2944" s="6" t="s">
        <v>33</v>
      </c>
      <c r="F2944" s="6" t="s">
        <v>104</v>
      </c>
      <c r="G2944" s="6" t="s">
        <v>105</v>
      </c>
      <c r="H2944" s="6" t="s">
        <v>21</v>
      </c>
      <c r="I2944" s="8">
        <v>0.49999999999999994</v>
      </c>
      <c r="J2944" s="9">
        <v>1250</v>
      </c>
      <c r="K2944" s="10">
        <f t="shared" si="22"/>
        <v>624.99999999999989</v>
      </c>
      <c r="L2944" s="10">
        <f t="shared" si="23"/>
        <v>218.74999999999994</v>
      </c>
      <c r="M2944" s="11">
        <v>0.35</v>
      </c>
      <c r="O2944" s="16"/>
      <c r="P2944" s="14"/>
      <c r="Q2944" s="12"/>
      <c r="R2944" s="13"/>
    </row>
    <row r="2945" spans="1:18" ht="15.75" customHeight="1" x14ac:dyDescent="0.35">
      <c r="A2945" s="1"/>
      <c r="B2945" s="6" t="s">
        <v>14</v>
      </c>
      <c r="C2945" s="6">
        <v>1185732</v>
      </c>
      <c r="D2945" s="7">
        <v>44478</v>
      </c>
      <c r="E2945" s="6" t="s">
        <v>33</v>
      </c>
      <c r="F2945" s="6" t="s">
        <v>104</v>
      </c>
      <c r="G2945" s="6" t="s">
        <v>105</v>
      </c>
      <c r="H2945" s="6" t="s">
        <v>22</v>
      </c>
      <c r="I2945" s="8">
        <v>0.54999999999999982</v>
      </c>
      <c r="J2945" s="9">
        <v>2500</v>
      </c>
      <c r="K2945" s="10">
        <f t="shared" si="22"/>
        <v>1374.9999999999995</v>
      </c>
      <c r="L2945" s="10">
        <f t="shared" si="23"/>
        <v>549.99999999999989</v>
      </c>
      <c r="M2945" s="11">
        <v>0.4</v>
      </c>
      <c r="O2945" s="16"/>
      <c r="P2945" s="14"/>
      <c r="Q2945" s="12"/>
      <c r="R2945" s="13"/>
    </row>
    <row r="2946" spans="1:18" ht="15.75" customHeight="1" x14ac:dyDescent="0.35">
      <c r="A2946" s="1"/>
      <c r="B2946" s="6" t="s">
        <v>14</v>
      </c>
      <c r="C2946" s="6">
        <v>1185732</v>
      </c>
      <c r="D2946" s="7">
        <v>44509</v>
      </c>
      <c r="E2946" s="6" t="s">
        <v>33</v>
      </c>
      <c r="F2946" s="6" t="s">
        <v>104</v>
      </c>
      <c r="G2946" s="6" t="s">
        <v>105</v>
      </c>
      <c r="H2946" s="6" t="s">
        <v>17</v>
      </c>
      <c r="I2946" s="8">
        <v>0.49999999999999994</v>
      </c>
      <c r="J2946" s="9">
        <v>4000</v>
      </c>
      <c r="K2946" s="10">
        <f t="shared" si="22"/>
        <v>1999.9999999999998</v>
      </c>
      <c r="L2946" s="10">
        <f t="shared" si="23"/>
        <v>699.99999999999989</v>
      </c>
      <c r="M2946" s="11">
        <v>0.35</v>
      </c>
      <c r="O2946" s="16"/>
      <c r="P2946" s="14"/>
      <c r="Q2946" s="12"/>
      <c r="R2946" s="13"/>
    </row>
    <row r="2947" spans="1:18" ht="15.75" customHeight="1" x14ac:dyDescent="0.35">
      <c r="A2947" s="1"/>
      <c r="B2947" s="6" t="s">
        <v>14</v>
      </c>
      <c r="C2947" s="6">
        <v>1185732</v>
      </c>
      <c r="D2947" s="7">
        <v>44509</v>
      </c>
      <c r="E2947" s="6" t="s">
        <v>33</v>
      </c>
      <c r="F2947" s="6" t="s">
        <v>104</v>
      </c>
      <c r="G2947" s="6" t="s">
        <v>105</v>
      </c>
      <c r="H2947" s="6" t="s">
        <v>18</v>
      </c>
      <c r="I2947" s="8">
        <v>0.4</v>
      </c>
      <c r="J2947" s="9">
        <v>2500</v>
      </c>
      <c r="K2947" s="10">
        <f t="shared" si="22"/>
        <v>1000</v>
      </c>
      <c r="L2947" s="10">
        <f t="shared" si="23"/>
        <v>300</v>
      </c>
      <c r="M2947" s="11">
        <v>0.3</v>
      </c>
      <c r="O2947" s="16"/>
      <c r="P2947" s="14"/>
      <c r="Q2947" s="12"/>
      <c r="R2947" s="13"/>
    </row>
    <row r="2948" spans="1:18" ht="15.75" customHeight="1" x14ac:dyDescent="0.35">
      <c r="A2948" s="1"/>
      <c r="B2948" s="6" t="s">
        <v>14</v>
      </c>
      <c r="C2948" s="6">
        <v>1185732</v>
      </c>
      <c r="D2948" s="7">
        <v>44509</v>
      </c>
      <c r="E2948" s="6" t="s">
        <v>33</v>
      </c>
      <c r="F2948" s="6" t="s">
        <v>104</v>
      </c>
      <c r="G2948" s="6" t="s">
        <v>105</v>
      </c>
      <c r="H2948" s="6" t="s">
        <v>19</v>
      </c>
      <c r="I2948" s="8">
        <v>0.4</v>
      </c>
      <c r="J2948" s="9">
        <v>1950</v>
      </c>
      <c r="K2948" s="10">
        <f t="shared" si="22"/>
        <v>780</v>
      </c>
      <c r="L2948" s="10">
        <f t="shared" si="23"/>
        <v>234</v>
      </c>
      <c r="M2948" s="11">
        <v>0.3</v>
      </c>
      <c r="O2948" s="16"/>
      <c r="P2948" s="14"/>
      <c r="Q2948" s="12"/>
      <c r="R2948" s="13"/>
    </row>
    <row r="2949" spans="1:18" ht="15.75" customHeight="1" x14ac:dyDescent="0.35">
      <c r="A2949" s="1"/>
      <c r="B2949" s="6" t="s">
        <v>14</v>
      </c>
      <c r="C2949" s="6">
        <v>1185732</v>
      </c>
      <c r="D2949" s="7">
        <v>44509</v>
      </c>
      <c r="E2949" s="6" t="s">
        <v>33</v>
      </c>
      <c r="F2949" s="6" t="s">
        <v>104</v>
      </c>
      <c r="G2949" s="6" t="s">
        <v>105</v>
      </c>
      <c r="H2949" s="6" t="s">
        <v>20</v>
      </c>
      <c r="I2949" s="8">
        <v>0.4</v>
      </c>
      <c r="J2949" s="9">
        <v>1750</v>
      </c>
      <c r="K2949" s="10">
        <f t="shared" si="22"/>
        <v>700</v>
      </c>
      <c r="L2949" s="10">
        <f t="shared" si="23"/>
        <v>210</v>
      </c>
      <c r="M2949" s="11">
        <v>0.3</v>
      </c>
      <c r="O2949" s="16"/>
      <c r="P2949" s="14"/>
      <c r="Q2949" s="12"/>
      <c r="R2949" s="13"/>
    </row>
    <row r="2950" spans="1:18" ht="15.75" customHeight="1" x14ac:dyDescent="0.35">
      <c r="A2950" s="1"/>
      <c r="B2950" s="6" t="s">
        <v>14</v>
      </c>
      <c r="C2950" s="6">
        <v>1185732</v>
      </c>
      <c r="D2950" s="7">
        <v>44509</v>
      </c>
      <c r="E2950" s="6" t="s">
        <v>33</v>
      </c>
      <c r="F2950" s="6" t="s">
        <v>104</v>
      </c>
      <c r="G2950" s="6" t="s">
        <v>105</v>
      </c>
      <c r="H2950" s="6" t="s">
        <v>21</v>
      </c>
      <c r="I2950" s="8">
        <v>0.6</v>
      </c>
      <c r="J2950" s="9">
        <v>1500</v>
      </c>
      <c r="K2950" s="10">
        <f t="shared" si="22"/>
        <v>900</v>
      </c>
      <c r="L2950" s="10">
        <f t="shared" si="23"/>
        <v>315</v>
      </c>
      <c r="M2950" s="11">
        <v>0.35</v>
      </c>
      <c r="O2950" s="16"/>
      <c r="P2950" s="14"/>
      <c r="Q2950" s="12"/>
      <c r="R2950" s="13"/>
    </row>
    <row r="2951" spans="1:18" ht="15.75" customHeight="1" x14ac:dyDescent="0.35">
      <c r="A2951" s="1"/>
      <c r="B2951" s="6" t="s">
        <v>14</v>
      </c>
      <c r="C2951" s="6">
        <v>1185732</v>
      </c>
      <c r="D2951" s="7">
        <v>44509</v>
      </c>
      <c r="E2951" s="6" t="s">
        <v>33</v>
      </c>
      <c r="F2951" s="6" t="s">
        <v>104</v>
      </c>
      <c r="G2951" s="6" t="s">
        <v>105</v>
      </c>
      <c r="H2951" s="6" t="s">
        <v>22</v>
      </c>
      <c r="I2951" s="8">
        <v>0.64999999999999991</v>
      </c>
      <c r="J2951" s="9">
        <v>2500</v>
      </c>
      <c r="K2951" s="10">
        <f t="shared" si="22"/>
        <v>1624.9999999999998</v>
      </c>
      <c r="L2951" s="10">
        <f t="shared" si="23"/>
        <v>650</v>
      </c>
      <c r="M2951" s="11">
        <v>0.4</v>
      </c>
      <c r="O2951" s="16"/>
      <c r="P2951" s="14"/>
      <c r="Q2951" s="12"/>
      <c r="R2951" s="13"/>
    </row>
    <row r="2952" spans="1:18" ht="15.75" customHeight="1" x14ac:dyDescent="0.35">
      <c r="A2952" s="1"/>
      <c r="B2952" s="6" t="s">
        <v>14</v>
      </c>
      <c r="C2952" s="6">
        <v>1185732</v>
      </c>
      <c r="D2952" s="7">
        <v>44538</v>
      </c>
      <c r="E2952" s="6" t="s">
        <v>33</v>
      </c>
      <c r="F2952" s="6" t="s">
        <v>104</v>
      </c>
      <c r="G2952" s="6" t="s">
        <v>105</v>
      </c>
      <c r="H2952" s="6" t="s">
        <v>17</v>
      </c>
      <c r="I2952" s="8">
        <v>0.6</v>
      </c>
      <c r="J2952" s="9">
        <v>5000</v>
      </c>
      <c r="K2952" s="10">
        <f t="shared" si="22"/>
        <v>3000</v>
      </c>
      <c r="L2952" s="10">
        <f t="shared" si="23"/>
        <v>1050</v>
      </c>
      <c r="M2952" s="11">
        <v>0.35</v>
      </c>
      <c r="O2952" s="16"/>
      <c r="P2952" s="14"/>
      <c r="Q2952" s="12"/>
      <c r="R2952" s="13"/>
    </row>
    <row r="2953" spans="1:18" ht="15.75" customHeight="1" x14ac:dyDescent="0.35">
      <c r="A2953" s="1"/>
      <c r="B2953" s="6" t="s">
        <v>14</v>
      </c>
      <c r="C2953" s="6">
        <v>1185732</v>
      </c>
      <c r="D2953" s="7">
        <v>44538</v>
      </c>
      <c r="E2953" s="6" t="s">
        <v>33</v>
      </c>
      <c r="F2953" s="6" t="s">
        <v>104</v>
      </c>
      <c r="G2953" s="6" t="s">
        <v>105</v>
      </c>
      <c r="H2953" s="6" t="s">
        <v>18</v>
      </c>
      <c r="I2953" s="8">
        <v>0.5</v>
      </c>
      <c r="J2953" s="9">
        <v>3000</v>
      </c>
      <c r="K2953" s="10">
        <f t="shared" si="22"/>
        <v>1500</v>
      </c>
      <c r="L2953" s="10">
        <f t="shared" si="23"/>
        <v>450</v>
      </c>
      <c r="M2953" s="11">
        <v>0.3</v>
      </c>
      <c r="O2953" s="16"/>
      <c r="P2953" s="14"/>
      <c r="Q2953" s="12"/>
      <c r="R2953" s="13"/>
    </row>
    <row r="2954" spans="1:18" ht="15.75" customHeight="1" x14ac:dyDescent="0.35">
      <c r="A2954" s="1"/>
      <c r="B2954" s="6" t="s">
        <v>14</v>
      </c>
      <c r="C2954" s="6">
        <v>1185732</v>
      </c>
      <c r="D2954" s="7">
        <v>44538</v>
      </c>
      <c r="E2954" s="6" t="s">
        <v>33</v>
      </c>
      <c r="F2954" s="6" t="s">
        <v>104</v>
      </c>
      <c r="G2954" s="6" t="s">
        <v>105</v>
      </c>
      <c r="H2954" s="6" t="s">
        <v>19</v>
      </c>
      <c r="I2954" s="8">
        <v>0.5</v>
      </c>
      <c r="J2954" s="9">
        <v>2500</v>
      </c>
      <c r="K2954" s="10">
        <f t="shared" si="22"/>
        <v>1250</v>
      </c>
      <c r="L2954" s="10">
        <f t="shared" si="23"/>
        <v>375</v>
      </c>
      <c r="M2954" s="11">
        <v>0.3</v>
      </c>
      <c r="O2954" s="16"/>
      <c r="P2954" s="14"/>
      <c r="Q2954" s="12"/>
      <c r="R2954" s="13"/>
    </row>
    <row r="2955" spans="1:18" ht="15.75" customHeight="1" x14ac:dyDescent="0.35">
      <c r="A2955" s="1"/>
      <c r="B2955" s="6" t="s">
        <v>14</v>
      </c>
      <c r="C2955" s="6">
        <v>1185732</v>
      </c>
      <c r="D2955" s="7">
        <v>44538</v>
      </c>
      <c r="E2955" s="6" t="s">
        <v>33</v>
      </c>
      <c r="F2955" s="6" t="s">
        <v>104</v>
      </c>
      <c r="G2955" s="6" t="s">
        <v>105</v>
      </c>
      <c r="H2955" s="6" t="s">
        <v>20</v>
      </c>
      <c r="I2955" s="8">
        <v>0.5</v>
      </c>
      <c r="J2955" s="9">
        <v>2000</v>
      </c>
      <c r="K2955" s="10">
        <f t="shared" si="22"/>
        <v>1000</v>
      </c>
      <c r="L2955" s="10">
        <f t="shared" si="23"/>
        <v>300</v>
      </c>
      <c r="M2955" s="11">
        <v>0.3</v>
      </c>
      <c r="O2955" s="16"/>
      <c r="P2955" s="14"/>
      <c r="Q2955" s="12"/>
      <c r="R2955" s="13"/>
    </row>
    <row r="2956" spans="1:18" ht="15.75" customHeight="1" x14ac:dyDescent="0.35">
      <c r="A2956" s="1"/>
      <c r="B2956" s="6" t="s">
        <v>14</v>
      </c>
      <c r="C2956" s="6">
        <v>1185732</v>
      </c>
      <c r="D2956" s="7">
        <v>44538</v>
      </c>
      <c r="E2956" s="6" t="s">
        <v>33</v>
      </c>
      <c r="F2956" s="6" t="s">
        <v>104</v>
      </c>
      <c r="G2956" s="6" t="s">
        <v>105</v>
      </c>
      <c r="H2956" s="6" t="s">
        <v>21</v>
      </c>
      <c r="I2956" s="8">
        <v>0.6</v>
      </c>
      <c r="J2956" s="9">
        <v>2000</v>
      </c>
      <c r="K2956" s="10">
        <f t="shared" si="22"/>
        <v>1200</v>
      </c>
      <c r="L2956" s="10">
        <f t="shared" si="23"/>
        <v>420</v>
      </c>
      <c r="M2956" s="11">
        <v>0.35</v>
      </c>
      <c r="O2956" s="16"/>
      <c r="P2956" s="14"/>
      <c r="Q2956" s="12"/>
      <c r="R2956" s="13"/>
    </row>
    <row r="2957" spans="1:18" ht="15.75" customHeight="1" x14ac:dyDescent="0.35">
      <c r="A2957" s="1"/>
      <c r="B2957" s="6" t="s">
        <v>14</v>
      </c>
      <c r="C2957" s="6">
        <v>1185732</v>
      </c>
      <c r="D2957" s="7">
        <v>44538</v>
      </c>
      <c r="E2957" s="6" t="s">
        <v>33</v>
      </c>
      <c r="F2957" s="6" t="s">
        <v>104</v>
      </c>
      <c r="G2957" s="6" t="s">
        <v>105</v>
      </c>
      <c r="H2957" s="6" t="s">
        <v>22</v>
      </c>
      <c r="I2957" s="8">
        <v>0.64999999999999991</v>
      </c>
      <c r="J2957" s="9">
        <v>3000</v>
      </c>
      <c r="K2957" s="10">
        <f t="shared" si="22"/>
        <v>1949.9999999999998</v>
      </c>
      <c r="L2957" s="10">
        <f t="shared" si="23"/>
        <v>780</v>
      </c>
      <c r="M2957" s="11">
        <v>0.4</v>
      </c>
      <c r="O2957" s="16"/>
      <c r="P2957" s="14"/>
      <c r="Q2957" s="12"/>
      <c r="R2957" s="13"/>
    </row>
    <row r="2958" spans="1:18" ht="15.75" customHeight="1" x14ac:dyDescent="0.35">
      <c r="A2958" s="1" t="s">
        <v>39</v>
      </c>
      <c r="B2958" s="6" t="s">
        <v>14</v>
      </c>
      <c r="C2958" s="6">
        <v>1185732</v>
      </c>
      <c r="D2958" s="7">
        <v>44202</v>
      </c>
      <c r="E2958" s="6" t="s">
        <v>33</v>
      </c>
      <c r="F2958" s="6" t="s">
        <v>106</v>
      </c>
      <c r="G2958" s="6" t="s">
        <v>107</v>
      </c>
      <c r="H2958" s="6" t="s">
        <v>17</v>
      </c>
      <c r="I2958" s="8">
        <v>0.30000000000000004</v>
      </c>
      <c r="J2958" s="9">
        <v>4500</v>
      </c>
      <c r="K2958" s="10">
        <f t="shared" si="22"/>
        <v>1350.0000000000002</v>
      </c>
      <c r="L2958" s="10">
        <f t="shared" si="23"/>
        <v>405.00000000000006</v>
      </c>
      <c r="M2958" s="11">
        <v>0.3</v>
      </c>
      <c r="O2958" s="16"/>
      <c r="P2958" s="14"/>
      <c r="Q2958" s="12"/>
      <c r="R2958" s="13"/>
    </row>
    <row r="2959" spans="1:18" ht="15.75" customHeight="1" x14ac:dyDescent="0.35">
      <c r="A2959" s="1"/>
      <c r="B2959" s="6" t="s">
        <v>14</v>
      </c>
      <c r="C2959" s="6">
        <v>1185732</v>
      </c>
      <c r="D2959" s="7">
        <v>44202</v>
      </c>
      <c r="E2959" s="6" t="s">
        <v>33</v>
      </c>
      <c r="F2959" s="6" t="s">
        <v>106</v>
      </c>
      <c r="G2959" s="6" t="s">
        <v>107</v>
      </c>
      <c r="H2959" s="6" t="s">
        <v>18</v>
      </c>
      <c r="I2959" s="8">
        <v>0.30000000000000004</v>
      </c>
      <c r="J2959" s="9">
        <v>2500</v>
      </c>
      <c r="K2959" s="10">
        <f t="shared" si="22"/>
        <v>750.00000000000011</v>
      </c>
      <c r="L2959" s="10">
        <f t="shared" si="23"/>
        <v>262.5</v>
      </c>
      <c r="M2959" s="11">
        <v>0.35</v>
      </c>
      <c r="O2959" s="16"/>
      <c r="P2959" s="14"/>
      <c r="Q2959" s="12"/>
      <c r="R2959" s="13"/>
    </row>
    <row r="2960" spans="1:18" ht="15.75" customHeight="1" x14ac:dyDescent="0.35">
      <c r="A2960" s="1"/>
      <c r="B2960" s="6" t="s">
        <v>14</v>
      </c>
      <c r="C2960" s="6">
        <v>1185732</v>
      </c>
      <c r="D2960" s="7">
        <v>44202</v>
      </c>
      <c r="E2960" s="6" t="s">
        <v>33</v>
      </c>
      <c r="F2960" s="6" t="s">
        <v>106</v>
      </c>
      <c r="G2960" s="6" t="s">
        <v>107</v>
      </c>
      <c r="H2960" s="6" t="s">
        <v>19</v>
      </c>
      <c r="I2960" s="8">
        <v>0.20000000000000007</v>
      </c>
      <c r="J2960" s="9">
        <v>2500</v>
      </c>
      <c r="K2960" s="10">
        <f t="shared" si="22"/>
        <v>500.00000000000017</v>
      </c>
      <c r="L2960" s="10">
        <f t="shared" si="23"/>
        <v>150.00000000000006</v>
      </c>
      <c r="M2960" s="11">
        <v>0.3</v>
      </c>
      <c r="O2960" s="16"/>
      <c r="P2960" s="14"/>
      <c r="Q2960" s="12"/>
      <c r="R2960" s="13"/>
    </row>
    <row r="2961" spans="1:18" ht="15.75" customHeight="1" x14ac:dyDescent="0.35">
      <c r="A2961" s="1"/>
      <c r="B2961" s="6" t="s">
        <v>14</v>
      </c>
      <c r="C2961" s="6">
        <v>1185732</v>
      </c>
      <c r="D2961" s="7">
        <v>44202</v>
      </c>
      <c r="E2961" s="6" t="s">
        <v>33</v>
      </c>
      <c r="F2961" s="6" t="s">
        <v>106</v>
      </c>
      <c r="G2961" s="6" t="s">
        <v>107</v>
      </c>
      <c r="H2961" s="6" t="s">
        <v>20</v>
      </c>
      <c r="I2961" s="8">
        <v>0.25000000000000006</v>
      </c>
      <c r="J2961" s="9">
        <v>1000</v>
      </c>
      <c r="K2961" s="10">
        <f t="shared" si="22"/>
        <v>250.00000000000006</v>
      </c>
      <c r="L2961" s="10">
        <f t="shared" si="23"/>
        <v>75.000000000000014</v>
      </c>
      <c r="M2961" s="11">
        <v>0.3</v>
      </c>
      <c r="O2961" s="16"/>
      <c r="P2961" s="14"/>
      <c r="Q2961" s="12"/>
      <c r="R2961" s="13"/>
    </row>
    <row r="2962" spans="1:18" ht="15.75" customHeight="1" x14ac:dyDescent="0.35">
      <c r="A2962" s="1"/>
      <c r="B2962" s="6" t="s">
        <v>14</v>
      </c>
      <c r="C2962" s="6">
        <v>1185732</v>
      </c>
      <c r="D2962" s="7">
        <v>44202</v>
      </c>
      <c r="E2962" s="6" t="s">
        <v>33</v>
      </c>
      <c r="F2962" s="6" t="s">
        <v>106</v>
      </c>
      <c r="G2962" s="6" t="s">
        <v>107</v>
      </c>
      <c r="H2962" s="6" t="s">
        <v>21</v>
      </c>
      <c r="I2962" s="8">
        <v>0.39999999999999997</v>
      </c>
      <c r="J2962" s="9">
        <v>1500</v>
      </c>
      <c r="K2962" s="10">
        <f t="shared" si="22"/>
        <v>600</v>
      </c>
      <c r="L2962" s="10">
        <f t="shared" si="23"/>
        <v>300</v>
      </c>
      <c r="M2962" s="11">
        <v>0.5</v>
      </c>
      <c r="O2962" s="16"/>
      <c r="P2962" s="14"/>
      <c r="Q2962" s="12"/>
      <c r="R2962" s="13"/>
    </row>
    <row r="2963" spans="1:18" ht="15.75" customHeight="1" x14ac:dyDescent="0.35">
      <c r="A2963" s="1"/>
      <c r="B2963" s="6" t="s">
        <v>14</v>
      </c>
      <c r="C2963" s="6">
        <v>1185732</v>
      </c>
      <c r="D2963" s="7">
        <v>44202</v>
      </c>
      <c r="E2963" s="6" t="s">
        <v>33</v>
      </c>
      <c r="F2963" s="6" t="s">
        <v>106</v>
      </c>
      <c r="G2963" s="6" t="s">
        <v>107</v>
      </c>
      <c r="H2963" s="6" t="s">
        <v>22</v>
      </c>
      <c r="I2963" s="8">
        <v>0.30000000000000004</v>
      </c>
      <c r="J2963" s="9">
        <v>2500</v>
      </c>
      <c r="K2963" s="10">
        <f t="shared" si="22"/>
        <v>750.00000000000011</v>
      </c>
      <c r="L2963" s="10">
        <f t="shared" si="23"/>
        <v>300.00000000000006</v>
      </c>
      <c r="M2963" s="11">
        <v>0.4</v>
      </c>
      <c r="O2963" s="16"/>
      <c r="P2963" s="14"/>
      <c r="Q2963" s="12"/>
      <c r="R2963" s="13"/>
    </row>
    <row r="2964" spans="1:18" ht="15.75" customHeight="1" x14ac:dyDescent="0.35">
      <c r="A2964" s="1"/>
      <c r="B2964" s="6" t="s">
        <v>14</v>
      </c>
      <c r="C2964" s="6">
        <v>1185732</v>
      </c>
      <c r="D2964" s="7">
        <v>44233</v>
      </c>
      <c r="E2964" s="6" t="s">
        <v>33</v>
      </c>
      <c r="F2964" s="6" t="s">
        <v>106</v>
      </c>
      <c r="G2964" s="6" t="s">
        <v>107</v>
      </c>
      <c r="H2964" s="6" t="s">
        <v>17</v>
      </c>
      <c r="I2964" s="8">
        <v>0.30000000000000004</v>
      </c>
      <c r="J2964" s="9">
        <v>5000</v>
      </c>
      <c r="K2964" s="10">
        <f t="shared" si="22"/>
        <v>1500.0000000000002</v>
      </c>
      <c r="L2964" s="10">
        <f t="shared" si="23"/>
        <v>450.00000000000006</v>
      </c>
      <c r="M2964" s="11">
        <v>0.3</v>
      </c>
      <c r="O2964" s="16"/>
      <c r="P2964" s="14"/>
      <c r="Q2964" s="12"/>
      <c r="R2964" s="13"/>
    </row>
    <row r="2965" spans="1:18" ht="15.75" customHeight="1" x14ac:dyDescent="0.35">
      <c r="A2965" s="1"/>
      <c r="B2965" s="6" t="s">
        <v>14</v>
      </c>
      <c r="C2965" s="6">
        <v>1185732</v>
      </c>
      <c r="D2965" s="7">
        <v>44233</v>
      </c>
      <c r="E2965" s="6" t="s">
        <v>33</v>
      </c>
      <c r="F2965" s="6" t="s">
        <v>106</v>
      </c>
      <c r="G2965" s="6" t="s">
        <v>107</v>
      </c>
      <c r="H2965" s="6" t="s">
        <v>18</v>
      </c>
      <c r="I2965" s="8">
        <v>0.30000000000000004</v>
      </c>
      <c r="J2965" s="9">
        <v>1500</v>
      </c>
      <c r="K2965" s="10">
        <f t="shared" si="22"/>
        <v>450.00000000000006</v>
      </c>
      <c r="L2965" s="10">
        <f t="shared" si="23"/>
        <v>157.5</v>
      </c>
      <c r="M2965" s="11">
        <v>0.35</v>
      </c>
      <c r="O2965" s="16"/>
      <c r="P2965" s="14"/>
      <c r="Q2965" s="12"/>
      <c r="R2965" s="13"/>
    </row>
    <row r="2966" spans="1:18" ht="15.75" customHeight="1" x14ac:dyDescent="0.35">
      <c r="A2966" s="1"/>
      <c r="B2966" s="6" t="s">
        <v>14</v>
      </c>
      <c r="C2966" s="6">
        <v>1185732</v>
      </c>
      <c r="D2966" s="7">
        <v>44233</v>
      </c>
      <c r="E2966" s="6" t="s">
        <v>33</v>
      </c>
      <c r="F2966" s="6" t="s">
        <v>106</v>
      </c>
      <c r="G2966" s="6" t="s">
        <v>107</v>
      </c>
      <c r="H2966" s="6" t="s">
        <v>19</v>
      </c>
      <c r="I2966" s="8">
        <v>0.20000000000000007</v>
      </c>
      <c r="J2966" s="9">
        <v>2000</v>
      </c>
      <c r="K2966" s="10">
        <f t="shared" si="22"/>
        <v>400.00000000000011</v>
      </c>
      <c r="L2966" s="10">
        <f t="shared" si="23"/>
        <v>120.00000000000003</v>
      </c>
      <c r="M2966" s="11">
        <v>0.3</v>
      </c>
      <c r="O2966" s="16"/>
      <c r="P2966" s="14"/>
      <c r="Q2966" s="12"/>
      <c r="R2966" s="13"/>
    </row>
    <row r="2967" spans="1:18" ht="15.75" customHeight="1" x14ac:dyDescent="0.35">
      <c r="A2967" s="1"/>
      <c r="B2967" s="6" t="s">
        <v>14</v>
      </c>
      <c r="C2967" s="6">
        <v>1185732</v>
      </c>
      <c r="D2967" s="7">
        <v>44233</v>
      </c>
      <c r="E2967" s="6" t="s">
        <v>33</v>
      </c>
      <c r="F2967" s="6" t="s">
        <v>106</v>
      </c>
      <c r="G2967" s="6" t="s">
        <v>107</v>
      </c>
      <c r="H2967" s="6" t="s">
        <v>20</v>
      </c>
      <c r="I2967" s="8">
        <v>0.25000000000000006</v>
      </c>
      <c r="J2967" s="9">
        <v>750</v>
      </c>
      <c r="K2967" s="10">
        <f t="shared" si="22"/>
        <v>187.50000000000003</v>
      </c>
      <c r="L2967" s="10">
        <f t="shared" si="23"/>
        <v>56.250000000000007</v>
      </c>
      <c r="M2967" s="11">
        <v>0.3</v>
      </c>
      <c r="O2967" s="16"/>
      <c r="P2967" s="14"/>
      <c r="Q2967" s="12"/>
      <c r="R2967" s="13"/>
    </row>
    <row r="2968" spans="1:18" ht="15.75" customHeight="1" x14ac:dyDescent="0.35">
      <c r="A2968" s="1"/>
      <c r="B2968" s="6" t="s">
        <v>14</v>
      </c>
      <c r="C2968" s="6">
        <v>1185732</v>
      </c>
      <c r="D2968" s="7">
        <v>44233</v>
      </c>
      <c r="E2968" s="6" t="s">
        <v>33</v>
      </c>
      <c r="F2968" s="6" t="s">
        <v>106</v>
      </c>
      <c r="G2968" s="6" t="s">
        <v>107</v>
      </c>
      <c r="H2968" s="6" t="s">
        <v>21</v>
      </c>
      <c r="I2968" s="8">
        <v>0.39999999999999997</v>
      </c>
      <c r="J2968" s="9">
        <v>1500</v>
      </c>
      <c r="K2968" s="10">
        <f t="shared" si="22"/>
        <v>600</v>
      </c>
      <c r="L2968" s="10">
        <f t="shared" si="23"/>
        <v>300</v>
      </c>
      <c r="M2968" s="11">
        <v>0.5</v>
      </c>
      <c r="O2968" s="16"/>
      <c r="P2968" s="14"/>
      <c r="Q2968" s="12"/>
      <c r="R2968" s="13"/>
    </row>
    <row r="2969" spans="1:18" ht="15.75" customHeight="1" x14ac:dyDescent="0.35">
      <c r="A2969" s="1"/>
      <c r="B2969" s="6" t="s">
        <v>14</v>
      </c>
      <c r="C2969" s="6">
        <v>1185732</v>
      </c>
      <c r="D2969" s="7">
        <v>44233</v>
      </c>
      <c r="E2969" s="6" t="s">
        <v>33</v>
      </c>
      <c r="F2969" s="6" t="s">
        <v>106</v>
      </c>
      <c r="G2969" s="6" t="s">
        <v>107</v>
      </c>
      <c r="H2969" s="6" t="s">
        <v>22</v>
      </c>
      <c r="I2969" s="8">
        <v>0.14999999999999997</v>
      </c>
      <c r="J2969" s="9">
        <v>2500</v>
      </c>
      <c r="K2969" s="10">
        <f t="shared" si="22"/>
        <v>374.99999999999994</v>
      </c>
      <c r="L2969" s="10">
        <f t="shared" si="23"/>
        <v>149.99999999999997</v>
      </c>
      <c r="M2969" s="11">
        <v>0.4</v>
      </c>
      <c r="O2969" s="16"/>
      <c r="P2969" s="14"/>
      <c r="Q2969" s="12"/>
      <c r="R2969" s="13"/>
    </row>
    <row r="2970" spans="1:18" ht="15.75" customHeight="1" x14ac:dyDescent="0.35">
      <c r="A2970" s="1"/>
      <c r="B2970" s="6" t="s">
        <v>14</v>
      </c>
      <c r="C2970" s="6">
        <v>1185732</v>
      </c>
      <c r="D2970" s="7">
        <v>44260</v>
      </c>
      <c r="E2970" s="6" t="s">
        <v>33</v>
      </c>
      <c r="F2970" s="6" t="s">
        <v>106</v>
      </c>
      <c r="G2970" s="6" t="s">
        <v>107</v>
      </c>
      <c r="H2970" s="6" t="s">
        <v>17</v>
      </c>
      <c r="I2970" s="8">
        <v>0.20000000000000004</v>
      </c>
      <c r="J2970" s="9">
        <v>4700</v>
      </c>
      <c r="K2970" s="10">
        <f t="shared" si="22"/>
        <v>940.00000000000023</v>
      </c>
      <c r="L2970" s="10">
        <f t="shared" si="23"/>
        <v>282.00000000000006</v>
      </c>
      <c r="M2970" s="11">
        <v>0.3</v>
      </c>
      <c r="O2970" s="16"/>
      <c r="P2970" s="14"/>
      <c r="Q2970" s="12"/>
      <c r="R2970" s="13"/>
    </row>
    <row r="2971" spans="1:18" ht="15.75" customHeight="1" x14ac:dyDescent="0.35">
      <c r="A2971" s="1"/>
      <c r="B2971" s="6" t="s">
        <v>14</v>
      </c>
      <c r="C2971" s="6">
        <v>1185732</v>
      </c>
      <c r="D2971" s="7">
        <v>44260</v>
      </c>
      <c r="E2971" s="6" t="s">
        <v>33</v>
      </c>
      <c r="F2971" s="6" t="s">
        <v>106</v>
      </c>
      <c r="G2971" s="6" t="s">
        <v>107</v>
      </c>
      <c r="H2971" s="6" t="s">
        <v>18</v>
      </c>
      <c r="I2971" s="8">
        <v>0.20000000000000004</v>
      </c>
      <c r="J2971" s="9">
        <v>1750</v>
      </c>
      <c r="K2971" s="10">
        <f t="shared" si="22"/>
        <v>350.00000000000006</v>
      </c>
      <c r="L2971" s="10">
        <f t="shared" si="23"/>
        <v>122.50000000000001</v>
      </c>
      <c r="M2971" s="11">
        <v>0.35</v>
      </c>
      <c r="O2971" s="16"/>
      <c r="P2971" s="14"/>
      <c r="Q2971" s="12"/>
      <c r="R2971" s="13"/>
    </row>
    <row r="2972" spans="1:18" ht="15.75" customHeight="1" x14ac:dyDescent="0.35">
      <c r="A2972" s="1"/>
      <c r="B2972" s="6" t="s">
        <v>14</v>
      </c>
      <c r="C2972" s="6">
        <v>1185732</v>
      </c>
      <c r="D2972" s="7">
        <v>44260</v>
      </c>
      <c r="E2972" s="6" t="s">
        <v>33</v>
      </c>
      <c r="F2972" s="6" t="s">
        <v>106</v>
      </c>
      <c r="G2972" s="6" t="s">
        <v>107</v>
      </c>
      <c r="H2972" s="6" t="s">
        <v>19</v>
      </c>
      <c r="I2972" s="8">
        <v>0.10000000000000003</v>
      </c>
      <c r="J2972" s="9">
        <v>2250</v>
      </c>
      <c r="K2972" s="10">
        <f t="shared" si="22"/>
        <v>225.00000000000009</v>
      </c>
      <c r="L2972" s="10">
        <f t="shared" si="23"/>
        <v>67.500000000000028</v>
      </c>
      <c r="M2972" s="11">
        <v>0.3</v>
      </c>
      <c r="O2972" s="16"/>
      <c r="P2972" s="14"/>
      <c r="Q2972" s="12"/>
      <c r="R2972" s="13"/>
    </row>
    <row r="2973" spans="1:18" ht="15.75" customHeight="1" x14ac:dyDescent="0.35">
      <c r="A2973" s="1"/>
      <c r="B2973" s="6" t="s">
        <v>14</v>
      </c>
      <c r="C2973" s="6">
        <v>1185732</v>
      </c>
      <c r="D2973" s="7">
        <v>44260</v>
      </c>
      <c r="E2973" s="6" t="s">
        <v>33</v>
      </c>
      <c r="F2973" s="6" t="s">
        <v>106</v>
      </c>
      <c r="G2973" s="6" t="s">
        <v>107</v>
      </c>
      <c r="H2973" s="6" t="s">
        <v>20</v>
      </c>
      <c r="I2973" s="8">
        <v>0.14999999999999997</v>
      </c>
      <c r="J2973" s="9">
        <v>1000</v>
      </c>
      <c r="K2973" s="10">
        <f t="shared" si="22"/>
        <v>149.99999999999997</v>
      </c>
      <c r="L2973" s="10">
        <f t="shared" si="23"/>
        <v>44.999999999999993</v>
      </c>
      <c r="M2973" s="11">
        <v>0.3</v>
      </c>
      <c r="O2973" s="16"/>
      <c r="P2973" s="14"/>
      <c r="Q2973" s="12"/>
      <c r="R2973" s="13"/>
    </row>
    <row r="2974" spans="1:18" ht="15.75" customHeight="1" x14ac:dyDescent="0.35">
      <c r="A2974" s="1"/>
      <c r="B2974" s="6" t="s">
        <v>14</v>
      </c>
      <c r="C2974" s="6">
        <v>1185732</v>
      </c>
      <c r="D2974" s="7">
        <v>44260</v>
      </c>
      <c r="E2974" s="6" t="s">
        <v>33</v>
      </c>
      <c r="F2974" s="6" t="s">
        <v>106</v>
      </c>
      <c r="G2974" s="6" t="s">
        <v>107</v>
      </c>
      <c r="H2974" s="6" t="s">
        <v>21</v>
      </c>
      <c r="I2974" s="8">
        <v>0.30000000000000004</v>
      </c>
      <c r="J2974" s="9">
        <v>1500</v>
      </c>
      <c r="K2974" s="10">
        <f t="shared" si="22"/>
        <v>450.00000000000006</v>
      </c>
      <c r="L2974" s="10">
        <f t="shared" si="23"/>
        <v>225.00000000000003</v>
      </c>
      <c r="M2974" s="11">
        <v>0.5</v>
      </c>
      <c r="O2974" s="16"/>
      <c r="P2974" s="14"/>
      <c r="Q2974" s="12"/>
      <c r="R2974" s="13"/>
    </row>
    <row r="2975" spans="1:18" ht="15.75" customHeight="1" x14ac:dyDescent="0.35">
      <c r="A2975" s="1"/>
      <c r="B2975" s="6" t="s">
        <v>14</v>
      </c>
      <c r="C2975" s="6">
        <v>1185732</v>
      </c>
      <c r="D2975" s="7">
        <v>44260</v>
      </c>
      <c r="E2975" s="6" t="s">
        <v>33</v>
      </c>
      <c r="F2975" s="6" t="s">
        <v>106</v>
      </c>
      <c r="G2975" s="6" t="s">
        <v>107</v>
      </c>
      <c r="H2975" s="6" t="s">
        <v>22</v>
      </c>
      <c r="I2975" s="8">
        <v>0.20000000000000004</v>
      </c>
      <c r="J2975" s="9">
        <v>2500</v>
      </c>
      <c r="K2975" s="10">
        <f t="shared" si="22"/>
        <v>500.00000000000011</v>
      </c>
      <c r="L2975" s="10">
        <f t="shared" si="23"/>
        <v>200.00000000000006</v>
      </c>
      <c r="M2975" s="11">
        <v>0.4</v>
      </c>
      <c r="O2975" s="16"/>
      <c r="P2975" s="14"/>
      <c r="Q2975" s="12"/>
      <c r="R2975" s="13"/>
    </row>
    <row r="2976" spans="1:18" ht="15.75" customHeight="1" x14ac:dyDescent="0.35">
      <c r="A2976" s="1"/>
      <c r="B2976" s="6" t="s">
        <v>14</v>
      </c>
      <c r="C2976" s="6">
        <v>1185732</v>
      </c>
      <c r="D2976" s="7">
        <v>44292</v>
      </c>
      <c r="E2976" s="6" t="s">
        <v>33</v>
      </c>
      <c r="F2976" s="6" t="s">
        <v>106</v>
      </c>
      <c r="G2976" s="6" t="s">
        <v>107</v>
      </c>
      <c r="H2976" s="6" t="s">
        <v>17</v>
      </c>
      <c r="I2976" s="8">
        <v>0.20000000000000004</v>
      </c>
      <c r="J2976" s="9">
        <v>4750</v>
      </c>
      <c r="K2976" s="10">
        <f t="shared" si="22"/>
        <v>950.00000000000023</v>
      </c>
      <c r="L2976" s="10">
        <f t="shared" si="23"/>
        <v>285.00000000000006</v>
      </c>
      <c r="M2976" s="11">
        <v>0.3</v>
      </c>
      <c r="O2976" s="16"/>
      <c r="P2976" s="14"/>
      <c r="Q2976" s="12"/>
      <c r="R2976" s="13"/>
    </row>
    <row r="2977" spans="1:18" ht="15.75" customHeight="1" x14ac:dyDescent="0.35">
      <c r="A2977" s="1"/>
      <c r="B2977" s="6" t="s">
        <v>14</v>
      </c>
      <c r="C2977" s="6">
        <v>1185732</v>
      </c>
      <c r="D2977" s="7">
        <v>44292</v>
      </c>
      <c r="E2977" s="6" t="s">
        <v>33</v>
      </c>
      <c r="F2977" s="6" t="s">
        <v>106</v>
      </c>
      <c r="G2977" s="6" t="s">
        <v>107</v>
      </c>
      <c r="H2977" s="6" t="s">
        <v>18</v>
      </c>
      <c r="I2977" s="8">
        <v>0.20000000000000004</v>
      </c>
      <c r="J2977" s="9">
        <v>1750</v>
      </c>
      <c r="K2977" s="10">
        <f t="shared" si="22"/>
        <v>350.00000000000006</v>
      </c>
      <c r="L2977" s="10">
        <f t="shared" si="23"/>
        <v>122.50000000000001</v>
      </c>
      <c r="M2977" s="11">
        <v>0.35</v>
      </c>
      <c r="O2977" s="16"/>
      <c r="P2977" s="14"/>
      <c r="Q2977" s="12"/>
      <c r="R2977" s="13"/>
    </row>
    <row r="2978" spans="1:18" ht="15.75" customHeight="1" x14ac:dyDescent="0.35">
      <c r="A2978" s="1"/>
      <c r="B2978" s="6" t="s">
        <v>14</v>
      </c>
      <c r="C2978" s="6">
        <v>1185732</v>
      </c>
      <c r="D2978" s="7">
        <v>44292</v>
      </c>
      <c r="E2978" s="6" t="s">
        <v>33</v>
      </c>
      <c r="F2978" s="6" t="s">
        <v>106</v>
      </c>
      <c r="G2978" s="6" t="s">
        <v>107</v>
      </c>
      <c r="H2978" s="6" t="s">
        <v>19</v>
      </c>
      <c r="I2978" s="8">
        <v>0.10000000000000003</v>
      </c>
      <c r="J2978" s="9">
        <v>1750</v>
      </c>
      <c r="K2978" s="10">
        <f t="shared" si="22"/>
        <v>175.00000000000006</v>
      </c>
      <c r="L2978" s="10">
        <f t="shared" si="23"/>
        <v>52.500000000000014</v>
      </c>
      <c r="M2978" s="11">
        <v>0.3</v>
      </c>
      <c r="O2978" s="16"/>
      <c r="P2978" s="14"/>
      <c r="Q2978" s="12"/>
      <c r="R2978" s="13"/>
    </row>
    <row r="2979" spans="1:18" ht="15.75" customHeight="1" x14ac:dyDescent="0.35">
      <c r="A2979" s="1"/>
      <c r="B2979" s="6" t="s">
        <v>14</v>
      </c>
      <c r="C2979" s="6">
        <v>1185732</v>
      </c>
      <c r="D2979" s="7">
        <v>44292</v>
      </c>
      <c r="E2979" s="6" t="s">
        <v>33</v>
      </c>
      <c r="F2979" s="6" t="s">
        <v>106</v>
      </c>
      <c r="G2979" s="6" t="s">
        <v>107</v>
      </c>
      <c r="H2979" s="6" t="s">
        <v>20</v>
      </c>
      <c r="I2979" s="8">
        <v>0.14999999999999997</v>
      </c>
      <c r="J2979" s="9">
        <v>1000</v>
      </c>
      <c r="K2979" s="10">
        <f t="shared" si="22"/>
        <v>149.99999999999997</v>
      </c>
      <c r="L2979" s="10">
        <f t="shared" si="23"/>
        <v>44.999999999999993</v>
      </c>
      <c r="M2979" s="11">
        <v>0.3</v>
      </c>
      <c r="O2979" s="16"/>
      <c r="P2979" s="14"/>
      <c r="Q2979" s="12"/>
      <c r="R2979" s="13"/>
    </row>
    <row r="2980" spans="1:18" ht="15.75" customHeight="1" x14ac:dyDescent="0.35">
      <c r="A2980" s="1"/>
      <c r="B2980" s="6" t="s">
        <v>14</v>
      </c>
      <c r="C2980" s="6">
        <v>1185732</v>
      </c>
      <c r="D2980" s="7">
        <v>44292</v>
      </c>
      <c r="E2980" s="6" t="s">
        <v>33</v>
      </c>
      <c r="F2980" s="6" t="s">
        <v>106</v>
      </c>
      <c r="G2980" s="6" t="s">
        <v>107</v>
      </c>
      <c r="H2980" s="6" t="s">
        <v>21</v>
      </c>
      <c r="I2980" s="8">
        <v>0.6</v>
      </c>
      <c r="J2980" s="9">
        <v>1250</v>
      </c>
      <c r="K2980" s="10">
        <f t="shared" si="22"/>
        <v>750</v>
      </c>
      <c r="L2980" s="10">
        <f t="shared" si="23"/>
        <v>375</v>
      </c>
      <c r="M2980" s="11">
        <v>0.5</v>
      </c>
      <c r="O2980" s="16"/>
      <c r="P2980" s="14"/>
      <c r="Q2980" s="12"/>
      <c r="R2980" s="13"/>
    </row>
    <row r="2981" spans="1:18" ht="15.75" customHeight="1" x14ac:dyDescent="0.35">
      <c r="A2981" s="1"/>
      <c r="B2981" s="6" t="s">
        <v>14</v>
      </c>
      <c r="C2981" s="6">
        <v>1185732</v>
      </c>
      <c r="D2981" s="7">
        <v>44292</v>
      </c>
      <c r="E2981" s="6" t="s">
        <v>33</v>
      </c>
      <c r="F2981" s="6" t="s">
        <v>106</v>
      </c>
      <c r="G2981" s="6" t="s">
        <v>107</v>
      </c>
      <c r="H2981" s="6" t="s">
        <v>22</v>
      </c>
      <c r="I2981" s="8">
        <v>0.5</v>
      </c>
      <c r="J2981" s="9">
        <v>2500</v>
      </c>
      <c r="K2981" s="10">
        <f t="shared" si="22"/>
        <v>1250</v>
      </c>
      <c r="L2981" s="10">
        <f t="shared" si="23"/>
        <v>500</v>
      </c>
      <c r="M2981" s="11">
        <v>0.4</v>
      </c>
      <c r="O2981" s="16"/>
      <c r="P2981" s="14"/>
      <c r="Q2981" s="12"/>
      <c r="R2981" s="13"/>
    </row>
    <row r="2982" spans="1:18" ht="15.75" customHeight="1" x14ac:dyDescent="0.35">
      <c r="A2982" s="1"/>
      <c r="B2982" s="6" t="s">
        <v>14</v>
      </c>
      <c r="C2982" s="6">
        <v>1185732</v>
      </c>
      <c r="D2982" s="7">
        <v>44323</v>
      </c>
      <c r="E2982" s="6" t="s">
        <v>33</v>
      </c>
      <c r="F2982" s="6" t="s">
        <v>106</v>
      </c>
      <c r="G2982" s="6" t="s">
        <v>107</v>
      </c>
      <c r="H2982" s="6" t="s">
        <v>17</v>
      </c>
      <c r="I2982" s="8">
        <v>0.6</v>
      </c>
      <c r="J2982" s="9">
        <v>5200</v>
      </c>
      <c r="K2982" s="10">
        <f t="shared" si="22"/>
        <v>3120</v>
      </c>
      <c r="L2982" s="10">
        <f t="shared" si="23"/>
        <v>936</v>
      </c>
      <c r="M2982" s="11">
        <v>0.3</v>
      </c>
      <c r="O2982" s="16"/>
      <c r="P2982" s="14"/>
      <c r="Q2982" s="12"/>
      <c r="R2982" s="13"/>
    </row>
    <row r="2983" spans="1:18" ht="15.75" customHeight="1" x14ac:dyDescent="0.35">
      <c r="A2983" s="1"/>
      <c r="B2983" s="6" t="s">
        <v>14</v>
      </c>
      <c r="C2983" s="6">
        <v>1185732</v>
      </c>
      <c r="D2983" s="7">
        <v>44323</v>
      </c>
      <c r="E2983" s="6" t="s">
        <v>33</v>
      </c>
      <c r="F2983" s="6" t="s">
        <v>106</v>
      </c>
      <c r="G2983" s="6" t="s">
        <v>107</v>
      </c>
      <c r="H2983" s="6" t="s">
        <v>18</v>
      </c>
      <c r="I2983" s="8">
        <v>0.4</v>
      </c>
      <c r="J2983" s="9">
        <v>2250</v>
      </c>
      <c r="K2983" s="10">
        <f t="shared" si="22"/>
        <v>900</v>
      </c>
      <c r="L2983" s="10">
        <f t="shared" si="23"/>
        <v>315</v>
      </c>
      <c r="M2983" s="11">
        <v>0.35</v>
      </c>
      <c r="O2983" s="16"/>
      <c r="P2983" s="14"/>
      <c r="Q2983" s="12"/>
      <c r="R2983" s="13"/>
    </row>
    <row r="2984" spans="1:18" ht="15.75" customHeight="1" x14ac:dyDescent="0.35">
      <c r="A2984" s="1"/>
      <c r="B2984" s="6" t="s">
        <v>14</v>
      </c>
      <c r="C2984" s="6">
        <v>1185732</v>
      </c>
      <c r="D2984" s="7">
        <v>44323</v>
      </c>
      <c r="E2984" s="6" t="s">
        <v>33</v>
      </c>
      <c r="F2984" s="6" t="s">
        <v>106</v>
      </c>
      <c r="G2984" s="6" t="s">
        <v>107</v>
      </c>
      <c r="H2984" s="6" t="s">
        <v>19</v>
      </c>
      <c r="I2984" s="8">
        <v>0.35000000000000003</v>
      </c>
      <c r="J2984" s="9">
        <v>2000</v>
      </c>
      <c r="K2984" s="10">
        <f t="shared" si="22"/>
        <v>700.00000000000011</v>
      </c>
      <c r="L2984" s="10">
        <f t="shared" si="23"/>
        <v>210.00000000000003</v>
      </c>
      <c r="M2984" s="11">
        <v>0.3</v>
      </c>
      <c r="O2984" s="16"/>
      <c r="P2984" s="14"/>
      <c r="Q2984" s="12"/>
      <c r="R2984" s="13"/>
    </row>
    <row r="2985" spans="1:18" ht="15.75" customHeight="1" x14ac:dyDescent="0.35">
      <c r="A2985" s="1"/>
      <c r="B2985" s="6" t="s">
        <v>14</v>
      </c>
      <c r="C2985" s="6">
        <v>1185732</v>
      </c>
      <c r="D2985" s="7">
        <v>44323</v>
      </c>
      <c r="E2985" s="6" t="s">
        <v>33</v>
      </c>
      <c r="F2985" s="6" t="s">
        <v>106</v>
      </c>
      <c r="G2985" s="6" t="s">
        <v>107</v>
      </c>
      <c r="H2985" s="6" t="s">
        <v>20</v>
      </c>
      <c r="I2985" s="8">
        <v>0.35000000000000003</v>
      </c>
      <c r="J2985" s="9">
        <v>1250</v>
      </c>
      <c r="K2985" s="10">
        <f t="shared" si="22"/>
        <v>437.50000000000006</v>
      </c>
      <c r="L2985" s="10">
        <f t="shared" si="23"/>
        <v>131.25</v>
      </c>
      <c r="M2985" s="11">
        <v>0.3</v>
      </c>
      <c r="O2985" s="16"/>
      <c r="P2985" s="14"/>
      <c r="Q2985" s="12"/>
      <c r="R2985" s="13"/>
    </row>
    <row r="2986" spans="1:18" ht="15.75" customHeight="1" x14ac:dyDescent="0.35">
      <c r="A2986" s="1"/>
      <c r="B2986" s="6" t="s">
        <v>14</v>
      </c>
      <c r="C2986" s="6">
        <v>1185732</v>
      </c>
      <c r="D2986" s="7">
        <v>44323</v>
      </c>
      <c r="E2986" s="6" t="s">
        <v>33</v>
      </c>
      <c r="F2986" s="6" t="s">
        <v>106</v>
      </c>
      <c r="G2986" s="6" t="s">
        <v>107</v>
      </c>
      <c r="H2986" s="6" t="s">
        <v>21</v>
      </c>
      <c r="I2986" s="8">
        <v>0.44999999999999996</v>
      </c>
      <c r="J2986" s="9">
        <v>1500</v>
      </c>
      <c r="K2986" s="10">
        <f t="shared" si="22"/>
        <v>674.99999999999989</v>
      </c>
      <c r="L2986" s="10">
        <f t="shared" si="23"/>
        <v>337.49999999999994</v>
      </c>
      <c r="M2986" s="11">
        <v>0.5</v>
      </c>
      <c r="O2986" s="16"/>
      <c r="P2986" s="14"/>
      <c r="Q2986" s="12"/>
      <c r="R2986" s="13"/>
    </row>
    <row r="2987" spans="1:18" ht="15.75" customHeight="1" x14ac:dyDescent="0.35">
      <c r="A2987" s="1"/>
      <c r="B2987" s="6" t="s">
        <v>14</v>
      </c>
      <c r="C2987" s="6">
        <v>1185732</v>
      </c>
      <c r="D2987" s="7">
        <v>44323</v>
      </c>
      <c r="E2987" s="6" t="s">
        <v>33</v>
      </c>
      <c r="F2987" s="6" t="s">
        <v>106</v>
      </c>
      <c r="G2987" s="6" t="s">
        <v>107</v>
      </c>
      <c r="H2987" s="6" t="s">
        <v>22</v>
      </c>
      <c r="I2987" s="8">
        <v>0.49999999999999994</v>
      </c>
      <c r="J2987" s="9">
        <v>2750</v>
      </c>
      <c r="K2987" s="10">
        <f t="shared" si="22"/>
        <v>1374.9999999999998</v>
      </c>
      <c r="L2987" s="10">
        <f t="shared" si="23"/>
        <v>549.99999999999989</v>
      </c>
      <c r="M2987" s="11">
        <v>0.4</v>
      </c>
      <c r="O2987" s="16"/>
      <c r="P2987" s="14"/>
      <c r="Q2987" s="12"/>
      <c r="R2987" s="13"/>
    </row>
    <row r="2988" spans="1:18" ht="15.75" customHeight="1" x14ac:dyDescent="0.35">
      <c r="A2988" s="1"/>
      <c r="B2988" s="6" t="s">
        <v>14</v>
      </c>
      <c r="C2988" s="6">
        <v>1185732</v>
      </c>
      <c r="D2988" s="7">
        <v>44353</v>
      </c>
      <c r="E2988" s="6" t="s">
        <v>33</v>
      </c>
      <c r="F2988" s="6" t="s">
        <v>106</v>
      </c>
      <c r="G2988" s="6" t="s">
        <v>107</v>
      </c>
      <c r="H2988" s="6" t="s">
        <v>17</v>
      </c>
      <c r="I2988" s="8">
        <v>0.35000000000000003</v>
      </c>
      <c r="J2988" s="9">
        <v>5250</v>
      </c>
      <c r="K2988" s="10">
        <f t="shared" si="22"/>
        <v>1837.5000000000002</v>
      </c>
      <c r="L2988" s="10">
        <f t="shared" si="23"/>
        <v>551.25</v>
      </c>
      <c r="M2988" s="11">
        <v>0.3</v>
      </c>
      <c r="O2988" s="16"/>
      <c r="P2988" s="14"/>
      <c r="Q2988" s="12"/>
      <c r="R2988" s="13"/>
    </row>
    <row r="2989" spans="1:18" ht="15.75" customHeight="1" x14ac:dyDescent="0.35">
      <c r="A2989" s="1"/>
      <c r="B2989" s="6" t="s">
        <v>14</v>
      </c>
      <c r="C2989" s="6">
        <v>1185732</v>
      </c>
      <c r="D2989" s="7">
        <v>44353</v>
      </c>
      <c r="E2989" s="6" t="s">
        <v>33</v>
      </c>
      <c r="F2989" s="6" t="s">
        <v>106</v>
      </c>
      <c r="G2989" s="6" t="s">
        <v>107</v>
      </c>
      <c r="H2989" s="6" t="s">
        <v>18</v>
      </c>
      <c r="I2989" s="8">
        <v>0.3000000000000001</v>
      </c>
      <c r="J2989" s="9">
        <v>2750</v>
      </c>
      <c r="K2989" s="10">
        <f t="shared" si="22"/>
        <v>825.00000000000023</v>
      </c>
      <c r="L2989" s="10">
        <f t="shared" si="23"/>
        <v>288.75000000000006</v>
      </c>
      <c r="M2989" s="11">
        <v>0.35</v>
      </c>
      <c r="O2989" s="16"/>
      <c r="P2989" s="14"/>
      <c r="Q2989" s="12"/>
      <c r="R2989" s="13"/>
    </row>
    <row r="2990" spans="1:18" ht="15.75" customHeight="1" x14ac:dyDescent="0.35">
      <c r="A2990" s="1"/>
      <c r="B2990" s="6" t="s">
        <v>14</v>
      </c>
      <c r="C2990" s="6">
        <v>1185732</v>
      </c>
      <c r="D2990" s="7">
        <v>44353</v>
      </c>
      <c r="E2990" s="6" t="s">
        <v>33</v>
      </c>
      <c r="F2990" s="6" t="s">
        <v>106</v>
      </c>
      <c r="G2990" s="6" t="s">
        <v>107</v>
      </c>
      <c r="H2990" s="6" t="s">
        <v>19</v>
      </c>
      <c r="I2990" s="8">
        <v>0.25000000000000006</v>
      </c>
      <c r="J2990" s="9">
        <v>2000</v>
      </c>
      <c r="K2990" s="10">
        <f t="shared" si="22"/>
        <v>500.00000000000011</v>
      </c>
      <c r="L2990" s="10">
        <f t="shared" si="23"/>
        <v>150.00000000000003</v>
      </c>
      <c r="M2990" s="11">
        <v>0.3</v>
      </c>
      <c r="O2990" s="16"/>
      <c r="P2990" s="14"/>
      <c r="Q2990" s="12"/>
      <c r="R2990" s="13"/>
    </row>
    <row r="2991" spans="1:18" ht="15.75" customHeight="1" x14ac:dyDescent="0.35">
      <c r="A2991" s="1"/>
      <c r="B2991" s="6" t="s">
        <v>14</v>
      </c>
      <c r="C2991" s="6">
        <v>1185732</v>
      </c>
      <c r="D2991" s="7">
        <v>44353</v>
      </c>
      <c r="E2991" s="6" t="s">
        <v>33</v>
      </c>
      <c r="F2991" s="6" t="s">
        <v>106</v>
      </c>
      <c r="G2991" s="6" t="s">
        <v>107</v>
      </c>
      <c r="H2991" s="6" t="s">
        <v>20</v>
      </c>
      <c r="I2991" s="8">
        <v>0.25000000000000006</v>
      </c>
      <c r="J2991" s="9">
        <v>1750</v>
      </c>
      <c r="K2991" s="10">
        <f t="shared" si="22"/>
        <v>437.50000000000011</v>
      </c>
      <c r="L2991" s="10">
        <f t="shared" si="23"/>
        <v>131.25000000000003</v>
      </c>
      <c r="M2991" s="11">
        <v>0.3</v>
      </c>
      <c r="O2991" s="16"/>
      <c r="P2991" s="14"/>
      <c r="Q2991" s="12"/>
      <c r="R2991" s="13"/>
    </row>
    <row r="2992" spans="1:18" ht="15.75" customHeight="1" x14ac:dyDescent="0.35">
      <c r="A2992" s="1"/>
      <c r="B2992" s="6" t="s">
        <v>14</v>
      </c>
      <c r="C2992" s="6">
        <v>1185732</v>
      </c>
      <c r="D2992" s="7">
        <v>44353</v>
      </c>
      <c r="E2992" s="6" t="s">
        <v>33</v>
      </c>
      <c r="F2992" s="6" t="s">
        <v>106</v>
      </c>
      <c r="G2992" s="6" t="s">
        <v>107</v>
      </c>
      <c r="H2992" s="6" t="s">
        <v>21</v>
      </c>
      <c r="I2992" s="8">
        <v>0.35000000000000003</v>
      </c>
      <c r="J2992" s="9">
        <v>1750</v>
      </c>
      <c r="K2992" s="10">
        <f t="shared" si="22"/>
        <v>612.50000000000011</v>
      </c>
      <c r="L2992" s="10">
        <f t="shared" si="23"/>
        <v>306.25000000000006</v>
      </c>
      <c r="M2992" s="11">
        <v>0.5</v>
      </c>
      <c r="O2992" s="16"/>
      <c r="P2992" s="14"/>
      <c r="Q2992" s="12"/>
      <c r="R2992" s="13"/>
    </row>
    <row r="2993" spans="1:18" ht="15.75" customHeight="1" x14ac:dyDescent="0.35">
      <c r="A2993" s="1"/>
      <c r="B2993" s="6" t="s">
        <v>14</v>
      </c>
      <c r="C2993" s="6">
        <v>1185732</v>
      </c>
      <c r="D2993" s="7">
        <v>44353</v>
      </c>
      <c r="E2993" s="6" t="s">
        <v>33</v>
      </c>
      <c r="F2993" s="6" t="s">
        <v>106</v>
      </c>
      <c r="G2993" s="6" t="s">
        <v>107</v>
      </c>
      <c r="H2993" s="6" t="s">
        <v>22</v>
      </c>
      <c r="I2993" s="8">
        <v>0.55000000000000004</v>
      </c>
      <c r="J2993" s="9">
        <v>3250</v>
      </c>
      <c r="K2993" s="10">
        <f t="shared" si="22"/>
        <v>1787.5000000000002</v>
      </c>
      <c r="L2993" s="10">
        <f t="shared" si="23"/>
        <v>715.00000000000011</v>
      </c>
      <c r="M2993" s="11">
        <v>0.4</v>
      </c>
      <c r="O2993" s="16"/>
      <c r="P2993" s="14"/>
      <c r="Q2993" s="12"/>
      <c r="R2993" s="13"/>
    </row>
    <row r="2994" spans="1:18" ht="15.75" customHeight="1" x14ac:dyDescent="0.35">
      <c r="A2994" s="1"/>
      <c r="B2994" s="6" t="s">
        <v>14</v>
      </c>
      <c r="C2994" s="6">
        <v>1185732</v>
      </c>
      <c r="D2994" s="7">
        <v>44382</v>
      </c>
      <c r="E2994" s="6" t="s">
        <v>33</v>
      </c>
      <c r="F2994" s="6" t="s">
        <v>106</v>
      </c>
      <c r="G2994" s="6" t="s">
        <v>107</v>
      </c>
      <c r="H2994" s="6" t="s">
        <v>17</v>
      </c>
      <c r="I2994" s="8">
        <v>0.5</v>
      </c>
      <c r="J2994" s="9">
        <v>5500</v>
      </c>
      <c r="K2994" s="10">
        <f t="shared" si="22"/>
        <v>2750</v>
      </c>
      <c r="L2994" s="10">
        <f t="shared" si="23"/>
        <v>825</v>
      </c>
      <c r="M2994" s="11">
        <v>0.3</v>
      </c>
      <c r="O2994" s="16"/>
      <c r="P2994" s="14"/>
      <c r="Q2994" s="12"/>
      <c r="R2994" s="13"/>
    </row>
    <row r="2995" spans="1:18" ht="15.75" customHeight="1" x14ac:dyDescent="0.35">
      <c r="A2995" s="1"/>
      <c r="B2995" s="6" t="s">
        <v>14</v>
      </c>
      <c r="C2995" s="6">
        <v>1185732</v>
      </c>
      <c r="D2995" s="7">
        <v>44382</v>
      </c>
      <c r="E2995" s="6" t="s">
        <v>33</v>
      </c>
      <c r="F2995" s="6" t="s">
        <v>106</v>
      </c>
      <c r="G2995" s="6" t="s">
        <v>107</v>
      </c>
      <c r="H2995" s="6" t="s">
        <v>18</v>
      </c>
      <c r="I2995" s="8">
        <v>0.45000000000000007</v>
      </c>
      <c r="J2995" s="9">
        <v>3000</v>
      </c>
      <c r="K2995" s="10">
        <f t="shared" si="22"/>
        <v>1350.0000000000002</v>
      </c>
      <c r="L2995" s="10">
        <f t="shared" si="23"/>
        <v>472.50000000000006</v>
      </c>
      <c r="M2995" s="11">
        <v>0.35</v>
      </c>
      <c r="O2995" s="16"/>
      <c r="P2995" s="14"/>
      <c r="Q2995" s="12"/>
      <c r="R2995" s="13"/>
    </row>
    <row r="2996" spans="1:18" ht="15.75" customHeight="1" x14ac:dyDescent="0.35">
      <c r="A2996" s="1"/>
      <c r="B2996" s="6" t="s">
        <v>14</v>
      </c>
      <c r="C2996" s="6">
        <v>1185732</v>
      </c>
      <c r="D2996" s="7">
        <v>44382</v>
      </c>
      <c r="E2996" s="6" t="s">
        <v>33</v>
      </c>
      <c r="F2996" s="6" t="s">
        <v>106</v>
      </c>
      <c r="G2996" s="6" t="s">
        <v>107</v>
      </c>
      <c r="H2996" s="6" t="s">
        <v>19</v>
      </c>
      <c r="I2996" s="8">
        <v>0.4</v>
      </c>
      <c r="J2996" s="9">
        <v>2250</v>
      </c>
      <c r="K2996" s="10">
        <f t="shared" si="22"/>
        <v>900</v>
      </c>
      <c r="L2996" s="10">
        <f t="shared" si="23"/>
        <v>270</v>
      </c>
      <c r="M2996" s="11">
        <v>0.3</v>
      </c>
      <c r="O2996" s="16"/>
      <c r="P2996" s="14"/>
      <c r="Q2996" s="12"/>
      <c r="R2996" s="13"/>
    </row>
    <row r="2997" spans="1:18" ht="15.75" customHeight="1" x14ac:dyDescent="0.35">
      <c r="A2997" s="1"/>
      <c r="B2997" s="6" t="s">
        <v>14</v>
      </c>
      <c r="C2997" s="6">
        <v>1185732</v>
      </c>
      <c r="D2997" s="7">
        <v>44382</v>
      </c>
      <c r="E2997" s="6" t="s">
        <v>33</v>
      </c>
      <c r="F2997" s="6" t="s">
        <v>106</v>
      </c>
      <c r="G2997" s="6" t="s">
        <v>107</v>
      </c>
      <c r="H2997" s="6" t="s">
        <v>20</v>
      </c>
      <c r="I2997" s="8">
        <v>0.4</v>
      </c>
      <c r="J2997" s="9">
        <v>1750</v>
      </c>
      <c r="K2997" s="10">
        <f t="shared" si="22"/>
        <v>700</v>
      </c>
      <c r="L2997" s="10">
        <f t="shared" si="23"/>
        <v>210</v>
      </c>
      <c r="M2997" s="11">
        <v>0.3</v>
      </c>
      <c r="O2997" s="16"/>
      <c r="P2997" s="14"/>
      <c r="Q2997" s="12"/>
      <c r="R2997" s="13"/>
    </row>
    <row r="2998" spans="1:18" ht="15.75" customHeight="1" x14ac:dyDescent="0.35">
      <c r="A2998" s="1"/>
      <c r="B2998" s="6" t="s">
        <v>14</v>
      </c>
      <c r="C2998" s="6">
        <v>1185732</v>
      </c>
      <c r="D2998" s="7">
        <v>44382</v>
      </c>
      <c r="E2998" s="6" t="s">
        <v>33</v>
      </c>
      <c r="F2998" s="6" t="s">
        <v>106</v>
      </c>
      <c r="G2998" s="6" t="s">
        <v>107</v>
      </c>
      <c r="H2998" s="6" t="s">
        <v>21</v>
      </c>
      <c r="I2998" s="8">
        <v>0.5</v>
      </c>
      <c r="J2998" s="9">
        <v>2000</v>
      </c>
      <c r="K2998" s="10">
        <f t="shared" si="22"/>
        <v>1000</v>
      </c>
      <c r="L2998" s="10">
        <f t="shared" si="23"/>
        <v>500</v>
      </c>
      <c r="M2998" s="11">
        <v>0.5</v>
      </c>
      <c r="O2998" s="16"/>
      <c r="P2998" s="14"/>
      <c r="Q2998" s="12"/>
      <c r="R2998" s="13"/>
    </row>
    <row r="2999" spans="1:18" ht="15.75" customHeight="1" x14ac:dyDescent="0.35">
      <c r="A2999" s="1"/>
      <c r="B2999" s="6" t="s">
        <v>14</v>
      </c>
      <c r="C2999" s="6">
        <v>1185732</v>
      </c>
      <c r="D2999" s="7">
        <v>44382</v>
      </c>
      <c r="E2999" s="6" t="s">
        <v>33</v>
      </c>
      <c r="F2999" s="6" t="s">
        <v>106</v>
      </c>
      <c r="G2999" s="6" t="s">
        <v>107</v>
      </c>
      <c r="H2999" s="6" t="s">
        <v>22</v>
      </c>
      <c r="I2999" s="8">
        <v>0.55000000000000004</v>
      </c>
      <c r="J2999" s="9">
        <v>3750</v>
      </c>
      <c r="K2999" s="10">
        <f t="shared" si="22"/>
        <v>2062.5</v>
      </c>
      <c r="L2999" s="10">
        <f t="shared" si="23"/>
        <v>825</v>
      </c>
      <c r="M2999" s="11">
        <v>0.4</v>
      </c>
      <c r="O2999" s="16"/>
      <c r="P2999" s="14"/>
      <c r="Q2999" s="12"/>
      <c r="R2999" s="13"/>
    </row>
    <row r="3000" spans="1:18" ht="15.75" customHeight="1" x14ac:dyDescent="0.35">
      <c r="A3000" s="1"/>
      <c r="B3000" s="6" t="s">
        <v>14</v>
      </c>
      <c r="C3000" s="6">
        <v>1185732</v>
      </c>
      <c r="D3000" s="7">
        <v>44414</v>
      </c>
      <c r="E3000" s="6" t="s">
        <v>33</v>
      </c>
      <c r="F3000" s="6" t="s">
        <v>106</v>
      </c>
      <c r="G3000" s="6" t="s">
        <v>107</v>
      </c>
      <c r="H3000" s="6" t="s">
        <v>17</v>
      </c>
      <c r="I3000" s="8">
        <v>0.5</v>
      </c>
      <c r="J3000" s="9">
        <v>5250</v>
      </c>
      <c r="K3000" s="10">
        <f t="shared" si="22"/>
        <v>2625</v>
      </c>
      <c r="L3000" s="10">
        <f t="shared" si="23"/>
        <v>787.5</v>
      </c>
      <c r="M3000" s="11">
        <v>0.3</v>
      </c>
      <c r="O3000" s="16"/>
      <c r="P3000" s="14"/>
      <c r="Q3000" s="12"/>
      <c r="R3000" s="13"/>
    </row>
    <row r="3001" spans="1:18" ht="15.75" customHeight="1" x14ac:dyDescent="0.35">
      <c r="A3001" s="1"/>
      <c r="B3001" s="6" t="s">
        <v>14</v>
      </c>
      <c r="C3001" s="6">
        <v>1185732</v>
      </c>
      <c r="D3001" s="7">
        <v>44414</v>
      </c>
      <c r="E3001" s="6" t="s">
        <v>33</v>
      </c>
      <c r="F3001" s="6" t="s">
        <v>106</v>
      </c>
      <c r="G3001" s="6" t="s">
        <v>107</v>
      </c>
      <c r="H3001" s="6" t="s">
        <v>18</v>
      </c>
      <c r="I3001" s="8">
        <v>0.45000000000000007</v>
      </c>
      <c r="J3001" s="9">
        <v>3000</v>
      </c>
      <c r="K3001" s="10">
        <f t="shared" si="22"/>
        <v>1350.0000000000002</v>
      </c>
      <c r="L3001" s="10">
        <f t="shared" si="23"/>
        <v>472.50000000000006</v>
      </c>
      <c r="M3001" s="11">
        <v>0.35</v>
      </c>
      <c r="O3001" s="16"/>
      <c r="P3001" s="14"/>
      <c r="Q3001" s="12"/>
      <c r="R3001" s="13"/>
    </row>
    <row r="3002" spans="1:18" ht="15.75" customHeight="1" x14ac:dyDescent="0.35">
      <c r="A3002" s="1"/>
      <c r="B3002" s="6" t="s">
        <v>14</v>
      </c>
      <c r="C3002" s="6">
        <v>1185732</v>
      </c>
      <c r="D3002" s="7">
        <v>44414</v>
      </c>
      <c r="E3002" s="6" t="s">
        <v>33</v>
      </c>
      <c r="F3002" s="6" t="s">
        <v>106</v>
      </c>
      <c r="G3002" s="6" t="s">
        <v>107</v>
      </c>
      <c r="H3002" s="6" t="s">
        <v>19</v>
      </c>
      <c r="I3002" s="8">
        <v>0.4</v>
      </c>
      <c r="J3002" s="9">
        <v>2250</v>
      </c>
      <c r="K3002" s="10">
        <f t="shared" si="22"/>
        <v>900</v>
      </c>
      <c r="L3002" s="10">
        <f t="shared" si="23"/>
        <v>270</v>
      </c>
      <c r="M3002" s="11">
        <v>0.3</v>
      </c>
      <c r="O3002" s="16"/>
      <c r="P3002" s="14"/>
      <c r="Q3002" s="12"/>
      <c r="R3002" s="13"/>
    </row>
    <row r="3003" spans="1:18" ht="15.75" customHeight="1" x14ac:dyDescent="0.35">
      <c r="A3003" s="1"/>
      <c r="B3003" s="6" t="s">
        <v>14</v>
      </c>
      <c r="C3003" s="6">
        <v>1185732</v>
      </c>
      <c r="D3003" s="7">
        <v>44414</v>
      </c>
      <c r="E3003" s="6" t="s">
        <v>33</v>
      </c>
      <c r="F3003" s="6" t="s">
        <v>106</v>
      </c>
      <c r="G3003" s="6" t="s">
        <v>107</v>
      </c>
      <c r="H3003" s="6" t="s">
        <v>20</v>
      </c>
      <c r="I3003" s="8">
        <v>0.4</v>
      </c>
      <c r="J3003" s="9">
        <v>2000</v>
      </c>
      <c r="K3003" s="10">
        <f t="shared" si="22"/>
        <v>800</v>
      </c>
      <c r="L3003" s="10">
        <f t="shared" si="23"/>
        <v>240</v>
      </c>
      <c r="M3003" s="11">
        <v>0.3</v>
      </c>
      <c r="O3003" s="16"/>
      <c r="P3003" s="14"/>
      <c r="Q3003" s="12"/>
      <c r="R3003" s="13"/>
    </row>
    <row r="3004" spans="1:18" ht="15.75" customHeight="1" x14ac:dyDescent="0.35">
      <c r="A3004" s="1"/>
      <c r="B3004" s="6" t="s">
        <v>14</v>
      </c>
      <c r="C3004" s="6">
        <v>1185732</v>
      </c>
      <c r="D3004" s="7">
        <v>44414</v>
      </c>
      <c r="E3004" s="6" t="s">
        <v>33</v>
      </c>
      <c r="F3004" s="6" t="s">
        <v>106</v>
      </c>
      <c r="G3004" s="6" t="s">
        <v>107</v>
      </c>
      <c r="H3004" s="6" t="s">
        <v>21</v>
      </c>
      <c r="I3004" s="8">
        <v>0.5</v>
      </c>
      <c r="J3004" s="9">
        <v>1750</v>
      </c>
      <c r="K3004" s="10">
        <f t="shared" si="22"/>
        <v>875</v>
      </c>
      <c r="L3004" s="10">
        <f t="shared" si="23"/>
        <v>437.5</v>
      </c>
      <c r="M3004" s="11">
        <v>0.5</v>
      </c>
      <c r="O3004" s="16"/>
      <c r="P3004" s="14"/>
      <c r="Q3004" s="12"/>
      <c r="R3004" s="13"/>
    </row>
    <row r="3005" spans="1:18" ht="15.75" customHeight="1" x14ac:dyDescent="0.35">
      <c r="A3005" s="1"/>
      <c r="B3005" s="6" t="s">
        <v>14</v>
      </c>
      <c r="C3005" s="6">
        <v>1185732</v>
      </c>
      <c r="D3005" s="7">
        <v>44414</v>
      </c>
      <c r="E3005" s="6" t="s">
        <v>33</v>
      </c>
      <c r="F3005" s="6" t="s">
        <v>106</v>
      </c>
      <c r="G3005" s="6" t="s">
        <v>107</v>
      </c>
      <c r="H3005" s="6" t="s">
        <v>22</v>
      </c>
      <c r="I3005" s="8">
        <v>0.55000000000000004</v>
      </c>
      <c r="J3005" s="9">
        <v>3500</v>
      </c>
      <c r="K3005" s="10">
        <f t="shared" si="22"/>
        <v>1925.0000000000002</v>
      </c>
      <c r="L3005" s="10">
        <f t="shared" si="23"/>
        <v>770.00000000000011</v>
      </c>
      <c r="M3005" s="11">
        <v>0.4</v>
      </c>
      <c r="O3005" s="16"/>
      <c r="P3005" s="14"/>
      <c r="Q3005" s="12"/>
      <c r="R3005" s="13"/>
    </row>
    <row r="3006" spans="1:18" ht="15.75" customHeight="1" x14ac:dyDescent="0.35">
      <c r="A3006" s="1"/>
      <c r="B3006" s="6" t="s">
        <v>14</v>
      </c>
      <c r="C3006" s="6">
        <v>1185732</v>
      </c>
      <c r="D3006" s="7">
        <v>44446</v>
      </c>
      <c r="E3006" s="6" t="s">
        <v>33</v>
      </c>
      <c r="F3006" s="6" t="s">
        <v>106</v>
      </c>
      <c r="G3006" s="6" t="s">
        <v>107</v>
      </c>
      <c r="H3006" s="6" t="s">
        <v>17</v>
      </c>
      <c r="I3006" s="8">
        <v>0.35000000000000003</v>
      </c>
      <c r="J3006" s="9">
        <v>4750</v>
      </c>
      <c r="K3006" s="10">
        <f t="shared" si="22"/>
        <v>1662.5000000000002</v>
      </c>
      <c r="L3006" s="10">
        <f t="shared" si="23"/>
        <v>498.75000000000006</v>
      </c>
      <c r="M3006" s="11">
        <v>0.3</v>
      </c>
      <c r="O3006" s="16"/>
      <c r="P3006" s="14"/>
      <c r="Q3006" s="12"/>
      <c r="R3006" s="13"/>
    </row>
    <row r="3007" spans="1:18" ht="15.75" customHeight="1" x14ac:dyDescent="0.35">
      <c r="A3007" s="1"/>
      <c r="B3007" s="6" t="s">
        <v>14</v>
      </c>
      <c r="C3007" s="6">
        <v>1185732</v>
      </c>
      <c r="D3007" s="7">
        <v>44446</v>
      </c>
      <c r="E3007" s="6" t="s">
        <v>33</v>
      </c>
      <c r="F3007" s="6" t="s">
        <v>106</v>
      </c>
      <c r="G3007" s="6" t="s">
        <v>107</v>
      </c>
      <c r="H3007" s="6" t="s">
        <v>18</v>
      </c>
      <c r="I3007" s="8">
        <v>0.3000000000000001</v>
      </c>
      <c r="J3007" s="9">
        <v>2750</v>
      </c>
      <c r="K3007" s="10">
        <f t="shared" si="22"/>
        <v>825.00000000000023</v>
      </c>
      <c r="L3007" s="10">
        <f t="shared" si="23"/>
        <v>288.75000000000006</v>
      </c>
      <c r="M3007" s="11">
        <v>0.35</v>
      </c>
      <c r="O3007" s="16"/>
      <c r="P3007" s="14"/>
      <c r="Q3007" s="12"/>
      <c r="R3007" s="13"/>
    </row>
    <row r="3008" spans="1:18" ht="15.75" customHeight="1" x14ac:dyDescent="0.35">
      <c r="A3008" s="1"/>
      <c r="B3008" s="6" t="s">
        <v>14</v>
      </c>
      <c r="C3008" s="6">
        <v>1185732</v>
      </c>
      <c r="D3008" s="7">
        <v>44446</v>
      </c>
      <c r="E3008" s="6" t="s">
        <v>33</v>
      </c>
      <c r="F3008" s="6" t="s">
        <v>106</v>
      </c>
      <c r="G3008" s="6" t="s">
        <v>107</v>
      </c>
      <c r="H3008" s="6" t="s">
        <v>19</v>
      </c>
      <c r="I3008" s="8">
        <v>0.25000000000000006</v>
      </c>
      <c r="J3008" s="9">
        <v>1750</v>
      </c>
      <c r="K3008" s="10">
        <f t="shared" si="22"/>
        <v>437.50000000000011</v>
      </c>
      <c r="L3008" s="10">
        <f t="shared" si="23"/>
        <v>131.25000000000003</v>
      </c>
      <c r="M3008" s="11">
        <v>0.3</v>
      </c>
      <c r="O3008" s="16"/>
      <c r="P3008" s="14"/>
      <c r="Q3008" s="12"/>
      <c r="R3008" s="13"/>
    </row>
    <row r="3009" spans="1:18" ht="15.75" customHeight="1" x14ac:dyDescent="0.35">
      <c r="A3009" s="1"/>
      <c r="B3009" s="6" t="s">
        <v>14</v>
      </c>
      <c r="C3009" s="6">
        <v>1185732</v>
      </c>
      <c r="D3009" s="7">
        <v>44446</v>
      </c>
      <c r="E3009" s="6" t="s">
        <v>33</v>
      </c>
      <c r="F3009" s="6" t="s">
        <v>106</v>
      </c>
      <c r="G3009" s="6" t="s">
        <v>107</v>
      </c>
      <c r="H3009" s="6" t="s">
        <v>20</v>
      </c>
      <c r="I3009" s="8">
        <v>0.25000000000000006</v>
      </c>
      <c r="J3009" s="9">
        <v>1500</v>
      </c>
      <c r="K3009" s="10">
        <f t="shared" si="22"/>
        <v>375.00000000000006</v>
      </c>
      <c r="L3009" s="10">
        <f t="shared" si="23"/>
        <v>112.50000000000001</v>
      </c>
      <c r="M3009" s="11">
        <v>0.3</v>
      </c>
      <c r="O3009" s="16"/>
      <c r="P3009" s="14"/>
      <c r="Q3009" s="12"/>
      <c r="R3009" s="13"/>
    </row>
    <row r="3010" spans="1:18" ht="15.75" customHeight="1" x14ac:dyDescent="0.35">
      <c r="A3010" s="1"/>
      <c r="B3010" s="6" t="s">
        <v>14</v>
      </c>
      <c r="C3010" s="6">
        <v>1185732</v>
      </c>
      <c r="D3010" s="7">
        <v>44446</v>
      </c>
      <c r="E3010" s="6" t="s">
        <v>33</v>
      </c>
      <c r="F3010" s="6" t="s">
        <v>106</v>
      </c>
      <c r="G3010" s="6" t="s">
        <v>107</v>
      </c>
      <c r="H3010" s="6" t="s">
        <v>21</v>
      </c>
      <c r="I3010" s="8">
        <v>0.35000000000000003</v>
      </c>
      <c r="J3010" s="9">
        <v>1500</v>
      </c>
      <c r="K3010" s="10">
        <f t="shared" si="22"/>
        <v>525</v>
      </c>
      <c r="L3010" s="10">
        <f t="shared" si="23"/>
        <v>262.5</v>
      </c>
      <c r="M3010" s="11">
        <v>0.5</v>
      </c>
      <c r="O3010" s="16"/>
      <c r="P3010" s="14"/>
      <c r="Q3010" s="12"/>
      <c r="R3010" s="13"/>
    </row>
    <row r="3011" spans="1:18" ht="15.75" customHeight="1" x14ac:dyDescent="0.35">
      <c r="A3011" s="1"/>
      <c r="B3011" s="6" t="s">
        <v>14</v>
      </c>
      <c r="C3011" s="6">
        <v>1185732</v>
      </c>
      <c r="D3011" s="7">
        <v>44446</v>
      </c>
      <c r="E3011" s="6" t="s">
        <v>33</v>
      </c>
      <c r="F3011" s="6" t="s">
        <v>106</v>
      </c>
      <c r="G3011" s="6" t="s">
        <v>107</v>
      </c>
      <c r="H3011" s="6" t="s">
        <v>22</v>
      </c>
      <c r="I3011" s="8">
        <v>0.4</v>
      </c>
      <c r="J3011" s="9">
        <v>2250</v>
      </c>
      <c r="K3011" s="10">
        <f t="shared" si="22"/>
        <v>900</v>
      </c>
      <c r="L3011" s="10">
        <f t="shared" si="23"/>
        <v>360</v>
      </c>
      <c r="M3011" s="11">
        <v>0.4</v>
      </c>
      <c r="O3011" s="16"/>
      <c r="P3011" s="14"/>
      <c r="Q3011" s="12"/>
      <c r="R3011" s="13"/>
    </row>
    <row r="3012" spans="1:18" ht="15.75" customHeight="1" x14ac:dyDescent="0.35">
      <c r="A3012" s="1"/>
      <c r="B3012" s="6" t="s">
        <v>14</v>
      </c>
      <c r="C3012" s="6">
        <v>1185732</v>
      </c>
      <c r="D3012" s="7">
        <v>44475</v>
      </c>
      <c r="E3012" s="6" t="s">
        <v>33</v>
      </c>
      <c r="F3012" s="6" t="s">
        <v>106</v>
      </c>
      <c r="G3012" s="6" t="s">
        <v>107</v>
      </c>
      <c r="H3012" s="6" t="s">
        <v>17</v>
      </c>
      <c r="I3012" s="8">
        <v>0.44999999999999996</v>
      </c>
      <c r="J3012" s="9">
        <v>4000</v>
      </c>
      <c r="K3012" s="10">
        <f t="shared" si="22"/>
        <v>1799.9999999999998</v>
      </c>
      <c r="L3012" s="10">
        <f t="shared" si="23"/>
        <v>539.99999999999989</v>
      </c>
      <c r="M3012" s="11">
        <v>0.3</v>
      </c>
      <c r="O3012" s="16"/>
      <c r="P3012" s="14"/>
      <c r="Q3012" s="12"/>
      <c r="R3012" s="13"/>
    </row>
    <row r="3013" spans="1:18" ht="15.75" customHeight="1" x14ac:dyDescent="0.35">
      <c r="A3013" s="1"/>
      <c r="B3013" s="6" t="s">
        <v>14</v>
      </c>
      <c r="C3013" s="6">
        <v>1185732</v>
      </c>
      <c r="D3013" s="7">
        <v>44475</v>
      </c>
      <c r="E3013" s="6" t="s">
        <v>33</v>
      </c>
      <c r="F3013" s="6" t="s">
        <v>106</v>
      </c>
      <c r="G3013" s="6" t="s">
        <v>107</v>
      </c>
      <c r="H3013" s="6" t="s">
        <v>18</v>
      </c>
      <c r="I3013" s="8">
        <v>0.35000000000000003</v>
      </c>
      <c r="J3013" s="9">
        <v>2500</v>
      </c>
      <c r="K3013" s="10">
        <f t="shared" si="22"/>
        <v>875.00000000000011</v>
      </c>
      <c r="L3013" s="10">
        <f t="shared" si="23"/>
        <v>306.25</v>
      </c>
      <c r="M3013" s="11">
        <v>0.35</v>
      </c>
      <c r="O3013" s="16"/>
      <c r="P3013" s="14"/>
      <c r="Q3013" s="12"/>
      <c r="R3013" s="13"/>
    </row>
    <row r="3014" spans="1:18" ht="15.75" customHeight="1" x14ac:dyDescent="0.35">
      <c r="A3014" s="1"/>
      <c r="B3014" s="6" t="s">
        <v>14</v>
      </c>
      <c r="C3014" s="6">
        <v>1185732</v>
      </c>
      <c r="D3014" s="7">
        <v>44475</v>
      </c>
      <c r="E3014" s="6" t="s">
        <v>33</v>
      </c>
      <c r="F3014" s="6" t="s">
        <v>106</v>
      </c>
      <c r="G3014" s="6" t="s">
        <v>107</v>
      </c>
      <c r="H3014" s="6" t="s">
        <v>19</v>
      </c>
      <c r="I3014" s="8">
        <v>0.35000000000000003</v>
      </c>
      <c r="J3014" s="9">
        <v>1500</v>
      </c>
      <c r="K3014" s="10">
        <f t="shared" si="22"/>
        <v>525</v>
      </c>
      <c r="L3014" s="10">
        <f t="shared" si="23"/>
        <v>157.5</v>
      </c>
      <c r="M3014" s="11">
        <v>0.3</v>
      </c>
      <c r="O3014" s="16"/>
      <c r="P3014" s="14"/>
      <c r="Q3014" s="12"/>
      <c r="R3014" s="13"/>
    </row>
    <row r="3015" spans="1:18" ht="15.75" customHeight="1" x14ac:dyDescent="0.35">
      <c r="A3015" s="1"/>
      <c r="B3015" s="6" t="s">
        <v>14</v>
      </c>
      <c r="C3015" s="6">
        <v>1185732</v>
      </c>
      <c r="D3015" s="7">
        <v>44475</v>
      </c>
      <c r="E3015" s="6" t="s">
        <v>33</v>
      </c>
      <c r="F3015" s="6" t="s">
        <v>106</v>
      </c>
      <c r="G3015" s="6" t="s">
        <v>107</v>
      </c>
      <c r="H3015" s="6" t="s">
        <v>20</v>
      </c>
      <c r="I3015" s="8">
        <v>0.35000000000000003</v>
      </c>
      <c r="J3015" s="9">
        <v>1250</v>
      </c>
      <c r="K3015" s="10">
        <f t="shared" si="22"/>
        <v>437.50000000000006</v>
      </c>
      <c r="L3015" s="10">
        <f t="shared" si="23"/>
        <v>131.25</v>
      </c>
      <c r="M3015" s="11">
        <v>0.3</v>
      </c>
      <c r="O3015" s="16"/>
      <c r="P3015" s="14"/>
      <c r="Q3015" s="12"/>
      <c r="R3015" s="13"/>
    </row>
    <row r="3016" spans="1:18" ht="15.75" customHeight="1" x14ac:dyDescent="0.35">
      <c r="A3016" s="1"/>
      <c r="B3016" s="6" t="s">
        <v>14</v>
      </c>
      <c r="C3016" s="6">
        <v>1185732</v>
      </c>
      <c r="D3016" s="7">
        <v>44475</v>
      </c>
      <c r="E3016" s="6" t="s">
        <v>33</v>
      </c>
      <c r="F3016" s="6" t="s">
        <v>106</v>
      </c>
      <c r="G3016" s="6" t="s">
        <v>107</v>
      </c>
      <c r="H3016" s="6" t="s">
        <v>21</v>
      </c>
      <c r="I3016" s="8">
        <v>0.44999999999999996</v>
      </c>
      <c r="J3016" s="9">
        <v>1250</v>
      </c>
      <c r="K3016" s="10">
        <f t="shared" si="22"/>
        <v>562.5</v>
      </c>
      <c r="L3016" s="10">
        <f t="shared" si="23"/>
        <v>281.25</v>
      </c>
      <c r="M3016" s="11">
        <v>0.5</v>
      </c>
      <c r="O3016" s="16"/>
      <c r="P3016" s="14"/>
      <c r="Q3016" s="12"/>
      <c r="R3016" s="13"/>
    </row>
    <row r="3017" spans="1:18" ht="15.75" customHeight="1" x14ac:dyDescent="0.35">
      <c r="A3017" s="1"/>
      <c r="B3017" s="6" t="s">
        <v>14</v>
      </c>
      <c r="C3017" s="6">
        <v>1185732</v>
      </c>
      <c r="D3017" s="7">
        <v>44475</v>
      </c>
      <c r="E3017" s="6" t="s">
        <v>33</v>
      </c>
      <c r="F3017" s="6" t="s">
        <v>106</v>
      </c>
      <c r="G3017" s="6" t="s">
        <v>107</v>
      </c>
      <c r="H3017" s="6" t="s">
        <v>22</v>
      </c>
      <c r="I3017" s="8">
        <v>0.49999999999999983</v>
      </c>
      <c r="J3017" s="9">
        <v>2500</v>
      </c>
      <c r="K3017" s="10">
        <f t="shared" si="22"/>
        <v>1249.9999999999995</v>
      </c>
      <c r="L3017" s="10">
        <f t="shared" si="23"/>
        <v>499.99999999999983</v>
      </c>
      <c r="M3017" s="11">
        <v>0.4</v>
      </c>
      <c r="O3017" s="16"/>
      <c r="P3017" s="14"/>
      <c r="Q3017" s="12"/>
      <c r="R3017" s="13"/>
    </row>
    <row r="3018" spans="1:18" ht="15.75" customHeight="1" x14ac:dyDescent="0.35">
      <c r="A3018" s="1"/>
      <c r="B3018" s="6" t="s">
        <v>14</v>
      </c>
      <c r="C3018" s="6">
        <v>1185732</v>
      </c>
      <c r="D3018" s="7">
        <v>44506</v>
      </c>
      <c r="E3018" s="6" t="s">
        <v>33</v>
      </c>
      <c r="F3018" s="6" t="s">
        <v>106</v>
      </c>
      <c r="G3018" s="6" t="s">
        <v>107</v>
      </c>
      <c r="H3018" s="6" t="s">
        <v>17</v>
      </c>
      <c r="I3018" s="8">
        <v>0.44999999999999996</v>
      </c>
      <c r="J3018" s="9">
        <v>4000</v>
      </c>
      <c r="K3018" s="10">
        <f t="shared" si="22"/>
        <v>1799.9999999999998</v>
      </c>
      <c r="L3018" s="10">
        <f t="shared" si="23"/>
        <v>539.99999999999989</v>
      </c>
      <c r="M3018" s="11">
        <v>0.3</v>
      </c>
      <c r="O3018" s="16"/>
      <c r="P3018" s="14"/>
      <c r="Q3018" s="12"/>
      <c r="R3018" s="13"/>
    </row>
    <row r="3019" spans="1:18" ht="15.75" customHeight="1" x14ac:dyDescent="0.35">
      <c r="A3019" s="1"/>
      <c r="B3019" s="6" t="s">
        <v>14</v>
      </c>
      <c r="C3019" s="6">
        <v>1185732</v>
      </c>
      <c r="D3019" s="7">
        <v>44506</v>
      </c>
      <c r="E3019" s="6" t="s">
        <v>33</v>
      </c>
      <c r="F3019" s="6" t="s">
        <v>106</v>
      </c>
      <c r="G3019" s="6" t="s">
        <v>107</v>
      </c>
      <c r="H3019" s="6" t="s">
        <v>18</v>
      </c>
      <c r="I3019" s="8">
        <v>0.35000000000000003</v>
      </c>
      <c r="J3019" s="9">
        <v>2750</v>
      </c>
      <c r="K3019" s="10">
        <f t="shared" si="22"/>
        <v>962.50000000000011</v>
      </c>
      <c r="L3019" s="10">
        <f t="shared" si="23"/>
        <v>336.875</v>
      </c>
      <c r="M3019" s="11">
        <v>0.35</v>
      </c>
      <c r="O3019" s="16"/>
      <c r="P3019" s="14"/>
      <c r="Q3019" s="12"/>
      <c r="R3019" s="13"/>
    </row>
    <row r="3020" spans="1:18" ht="15.75" customHeight="1" x14ac:dyDescent="0.35">
      <c r="A3020" s="1"/>
      <c r="B3020" s="6" t="s">
        <v>14</v>
      </c>
      <c r="C3020" s="6">
        <v>1185732</v>
      </c>
      <c r="D3020" s="7">
        <v>44506</v>
      </c>
      <c r="E3020" s="6" t="s">
        <v>33</v>
      </c>
      <c r="F3020" s="6" t="s">
        <v>106</v>
      </c>
      <c r="G3020" s="6" t="s">
        <v>107</v>
      </c>
      <c r="H3020" s="6" t="s">
        <v>19</v>
      </c>
      <c r="I3020" s="8">
        <v>0.35000000000000003</v>
      </c>
      <c r="J3020" s="9">
        <v>2200</v>
      </c>
      <c r="K3020" s="10">
        <f t="shared" si="22"/>
        <v>770.00000000000011</v>
      </c>
      <c r="L3020" s="10">
        <f t="shared" si="23"/>
        <v>231.00000000000003</v>
      </c>
      <c r="M3020" s="11">
        <v>0.3</v>
      </c>
      <c r="O3020" s="16"/>
      <c r="P3020" s="14"/>
      <c r="Q3020" s="12"/>
      <c r="R3020" s="13"/>
    </row>
    <row r="3021" spans="1:18" ht="15.75" customHeight="1" x14ac:dyDescent="0.35">
      <c r="A3021" s="1"/>
      <c r="B3021" s="6" t="s">
        <v>14</v>
      </c>
      <c r="C3021" s="6">
        <v>1185732</v>
      </c>
      <c r="D3021" s="7">
        <v>44506</v>
      </c>
      <c r="E3021" s="6" t="s">
        <v>33</v>
      </c>
      <c r="F3021" s="6" t="s">
        <v>106</v>
      </c>
      <c r="G3021" s="6" t="s">
        <v>107</v>
      </c>
      <c r="H3021" s="6" t="s">
        <v>20</v>
      </c>
      <c r="I3021" s="8">
        <v>0.35000000000000003</v>
      </c>
      <c r="J3021" s="9">
        <v>2000</v>
      </c>
      <c r="K3021" s="10">
        <f t="shared" si="22"/>
        <v>700.00000000000011</v>
      </c>
      <c r="L3021" s="10">
        <f t="shared" si="23"/>
        <v>210.00000000000003</v>
      </c>
      <c r="M3021" s="11">
        <v>0.3</v>
      </c>
      <c r="O3021" s="16"/>
      <c r="P3021" s="14"/>
      <c r="Q3021" s="12"/>
      <c r="R3021" s="13"/>
    </row>
    <row r="3022" spans="1:18" ht="15.75" customHeight="1" x14ac:dyDescent="0.35">
      <c r="A3022" s="1"/>
      <c r="B3022" s="6" t="s">
        <v>14</v>
      </c>
      <c r="C3022" s="6">
        <v>1185732</v>
      </c>
      <c r="D3022" s="7">
        <v>44506</v>
      </c>
      <c r="E3022" s="6" t="s">
        <v>33</v>
      </c>
      <c r="F3022" s="6" t="s">
        <v>106</v>
      </c>
      <c r="G3022" s="6" t="s">
        <v>107</v>
      </c>
      <c r="H3022" s="6" t="s">
        <v>21</v>
      </c>
      <c r="I3022" s="8">
        <v>0.6</v>
      </c>
      <c r="J3022" s="9">
        <v>1750</v>
      </c>
      <c r="K3022" s="10">
        <f t="shared" si="22"/>
        <v>1050</v>
      </c>
      <c r="L3022" s="10">
        <f t="shared" si="23"/>
        <v>525</v>
      </c>
      <c r="M3022" s="11">
        <v>0.5</v>
      </c>
      <c r="O3022" s="16"/>
      <c r="P3022" s="14"/>
      <c r="Q3022" s="12"/>
      <c r="R3022" s="13"/>
    </row>
    <row r="3023" spans="1:18" ht="15.75" customHeight="1" x14ac:dyDescent="0.35">
      <c r="A3023" s="1"/>
      <c r="B3023" s="6" t="s">
        <v>14</v>
      </c>
      <c r="C3023" s="6">
        <v>1185732</v>
      </c>
      <c r="D3023" s="7">
        <v>44506</v>
      </c>
      <c r="E3023" s="6" t="s">
        <v>33</v>
      </c>
      <c r="F3023" s="6" t="s">
        <v>106</v>
      </c>
      <c r="G3023" s="6" t="s">
        <v>107</v>
      </c>
      <c r="H3023" s="6" t="s">
        <v>22</v>
      </c>
      <c r="I3023" s="8">
        <v>0.64999999999999991</v>
      </c>
      <c r="J3023" s="9">
        <v>2750</v>
      </c>
      <c r="K3023" s="10">
        <f t="shared" si="22"/>
        <v>1787.4999999999998</v>
      </c>
      <c r="L3023" s="10">
        <f t="shared" si="23"/>
        <v>715</v>
      </c>
      <c r="M3023" s="11">
        <v>0.4</v>
      </c>
      <c r="O3023" s="16"/>
      <c r="P3023" s="14"/>
      <c r="Q3023" s="12"/>
      <c r="R3023" s="13"/>
    </row>
    <row r="3024" spans="1:18" ht="15.75" customHeight="1" x14ac:dyDescent="0.35">
      <c r="A3024" s="1"/>
      <c r="B3024" s="6" t="s">
        <v>14</v>
      </c>
      <c r="C3024" s="6">
        <v>1185732</v>
      </c>
      <c r="D3024" s="7">
        <v>44535</v>
      </c>
      <c r="E3024" s="6" t="s">
        <v>33</v>
      </c>
      <c r="F3024" s="6" t="s">
        <v>106</v>
      </c>
      <c r="G3024" s="6" t="s">
        <v>107</v>
      </c>
      <c r="H3024" s="6" t="s">
        <v>17</v>
      </c>
      <c r="I3024" s="8">
        <v>0.6</v>
      </c>
      <c r="J3024" s="9">
        <v>5250</v>
      </c>
      <c r="K3024" s="10">
        <f t="shared" si="22"/>
        <v>3150</v>
      </c>
      <c r="L3024" s="10">
        <f t="shared" si="23"/>
        <v>945</v>
      </c>
      <c r="M3024" s="11">
        <v>0.3</v>
      </c>
      <c r="O3024" s="16"/>
      <c r="P3024" s="14"/>
      <c r="Q3024" s="12"/>
      <c r="R3024" s="13"/>
    </row>
    <row r="3025" spans="1:18" ht="15.75" customHeight="1" x14ac:dyDescent="0.35">
      <c r="A3025" s="1"/>
      <c r="B3025" s="6" t="s">
        <v>14</v>
      </c>
      <c r="C3025" s="6">
        <v>1185732</v>
      </c>
      <c r="D3025" s="7">
        <v>44535</v>
      </c>
      <c r="E3025" s="6" t="s">
        <v>33</v>
      </c>
      <c r="F3025" s="6" t="s">
        <v>106</v>
      </c>
      <c r="G3025" s="6" t="s">
        <v>107</v>
      </c>
      <c r="H3025" s="6" t="s">
        <v>18</v>
      </c>
      <c r="I3025" s="8">
        <v>0.5</v>
      </c>
      <c r="J3025" s="9">
        <v>3250</v>
      </c>
      <c r="K3025" s="10">
        <f t="shared" si="22"/>
        <v>1625</v>
      </c>
      <c r="L3025" s="10">
        <f t="shared" si="23"/>
        <v>568.75</v>
      </c>
      <c r="M3025" s="11">
        <v>0.35</v>
      </c>
      <c r="O3025" s="16"/>
      <c r="P3025" s="14"/>
      <c r="Q3025" s="12"/>
      <c r="R3025" s="13"/>
    </row>
    <row r="3026" spans="1:18" ht="15.75" customHeight="1" x14ac:dyDescent="0.35">
      <c r="A3026" s="1"/>
      <c r="B3026" s="6" t="s">
        <v>14</v>
      </c>
      <c r="C3026" s="6">
        <v>1185732</v>
      </c>
      <c r="D3026" s="7">
        <v>44535</v>
      </c>
      <c r="E3026" s="6" t="s">
        <v>33</v>
      </c>
      <c r="F3026" s="6" t="s">
        <v>106</v>
      </c>
      <c r="G3026" s="6" t="s">
        <v>107</v>
      </c>
      <c r="H3026" s="6" t="s">
        <v>19</v>
      </c>
      <c r="I3026" s="8">
        <v>0.5</v>
      </c>
      <c r="J3026" s="9">
        <v>2750</v>
      </c>
      <c r="K3026" s="10">
        <f t="shared" si="22"/>
        <v>1375</v>
      </c>
      <c r="L3026" s="10">
        <f t="shared" si="23"/>
        <v>412.5</v>
      </c>
      <c r="M3026" s="11">
        <v>0.3</v>
      </c>
      <c r="O3026" s="16"/>
      <c r="P3026" s="14"/>
      <c r="Q3026" s="12"/>
      <c r="R3026" s="13"/>
    </row>
    <row r="3027" spans="1:18" ht="15.75" customHeight="1" x14ac:dyDescent="0.35">
      <c r="A3027" s="1"/>
      <c r="B3027" s="6" t="s">
        <v>14</v>
      </c>
      <c r="C3027" s="6">
        <v>1185732</v>
      </c>
      <c r="D3027" s="7">
        <v>44535</v>
      </c>
      <c r="E3027" s="6" t="s">
        <v>33</v>
      </c>
      <c r="F3027" s="6" t="s">
        <v>106</v>
      </c>
      <c r="G3027" s="6" t="s">
        <v>107</v>
      </c>
      <c r="H3027" s="6" t="s">
        <v>20</v>
      </c>
      <c r="I3027" s="8">
        <v>0.5</v>
      </c>
      <c r="J3027" s="9">
        <v>2250</v>
      </c>
      <c r="K3027" s="10">
        <f t="shared" si="22"/>
        <v>1125</v>
      </c>
      <c r="L3027" s="10">
        <f t="shared" si="23"/>
        <v>337.5</v>
      </c>
      <c r="M3027" s="11">
        <v>0.3</v>
      </c>
      <c r="O3027" s="16"/>
      <c r="P3027" s="14"/>
      <c r="Q3027" s="12"/>
      <c r="R3027" s="13"/>
    </row>
    <row r="3028" spans="1:18" ht="15.75" customHeight="1" x14ac:dyDescent="0.35">
      <c r="A3028" s="1"/>
      <c r="B3028" s="6" t="s">
        <v>14</v>
      </c>
      <c r="C3028" s="6">
        <v>1185732</v>
      </c>
      <c r="D3028" s="7">
        <v>44535</v>
      </c>
      <c r="E3028" s="6" t="s">
        <v>33</v>
      </c>
      <c r="F3028" s="6" t="s">
        <v>106</v>
      </c>
      <c r="G3028" s="6" t="s">
        <v>107</v>
      </c>
      <c r="H3028" s="6" t="s">
        <v>21</v>
      </c>
      <c r="I3028" s="8">
        <v>0.6</v>
      </c>
      <c r="J3028" s="9">
        <v>2250</v>
      </c>
      <c r="K3028" s="10">
        <f t="shared" si="22"/>
        <v>1350</v>
      </c>
      <c r="L3028" s="10">
        <f t="shared" si="23"/>
        <v>675</v>
      </c>
      <c r="M3028" s="11">
        <v>0.5</v>
      </c>
      <c r="O3028" s="16"/>
      <c r="P3028" s="14"/>
      <c r="Q3028" s="12"/>
      <c r="R3028" s="13"/>
    </row>
    <row r="3029" spans="1:18" ht="15.75" customHeight="1" x14ac:dyDescent="0.35">
      <c r="A3029" s="1"/>
      <c r="B3029" s="6" t="s">
        <v>14</v>
      </c>
      <c r="C3029" s="6">
        <v>1185732</v>
      </c>
      <c r="D3029" s="7">
        <v>44535</v>
      </c>
      <c r="E3029" s="6" t="s">
        <v>33</v>
      </c>
      <c r="F3029" s="6" t="s">
        <v>106</v>
      </c>
      <c r="G3029" s="6" t="s">
        <v>107</v>
      </c>
      <c r="H3029" s="6" t="s">
        <v>22</v>
      </c>
      <c r="I3029" s="8">
        <v>0.64999999999999991</v>
      </c>
      <c r="J3029" s="9">
        <v>3250</v>
      </c>
      <c r="K3029" s="10">
        <f t="shared" si="22"/>
        <v>2112.4999999999995</v>
      </c>
      <c r="L3029" s="10">
        <f t="shared" si="23"/>
        <v>844.99999999999989</v>
      </c>
      <c r="M3029" s="11">
        <v>0.4</v>
      </c>
      <c r="O3029" s="16"/>
      <c r="P3029" s="14"/>
      <c r="Q3029" s="12"/>
      <c r="R3029" s="13"/>
    </row>
    <row r="3030" spans="1:18" ht="15.75" customHeight="1" x14ac:dyDescent="0.35">
      <c r="A3030" s="1" t="s">
        <v>39</v>
      </c>
      <c r="B3030" s="6" t="s">
        <v>14</v>
      </c>
      <c r="C3030" s="6">
        <v>1185732</v>
      </c>
      <c r="D3030" s="7">
        <v>44199</v>
      </c>
      <c r="E3030" s="6" t="s">
        <v>33</v>
      </c>
      <c r="F3030" s="6" t="s">
        <v>108</v>
      </c>
      <c r="G3030" s="6" t="s">
        <v>109</v>
      </c>
      <c r="H3030" s="6" t="s">
        <v>17</v>
      </c>
      <c r="I3030" s="8">
        <v>0.30000000000000004</v>
      </c>
      <c r="J3030" s="9">
        <v>4500</v>
      </c>
      <c r="K3030" s="10">
        <f t="shared" si="22"/>
        <v>1350.0000000000002</v>
      </c>
      <c r="L3030" s="10">
        <f t="shared" si="23"/>
        <v>405.00000000000006</v>
      </c>
      <c r="M3030" s="11">
        <v>0.3</v>
      </c>
      <c r="O3030" s="16"/>
      <c r="P3030" s="14"/>
      <c r="Q3030" s="12"/>
      <c r="R3030" s="13"/>
    </row>
    <row r="3031" spans="1:18" ht="15.75" customHeight="1" x14ac:dyDescent="0.35">
      <c r="A3031" s="1"/>
      <c r="B3031" s="6" t="s">
        <v>14</v>
      </c>
      <c r="C3031" s="6">
        <v>1185732</v>
      </c>
      <c r="D3031" s="7">
        <v>44199</v>
      </c>
      <c r="E3031" s="6" t="s">
        <v>33</v>
      </c>
      <c r="F3031" s="6" t="s">
        <v>108</v>
      </c>
      <c r="G3031" s="6" t="s">
        <v>109</v>
      </c>
      <c r="H3031" s="6" t="s">
        <v>18</v>
      </c>
      <c r="I3031" s="8">
        <v>0.30000000000000004</v>
      </c>
      <c r="J3031" s="9">
        <v>2500</v>
      </c>
      <c r="K3031" s="10">
        <f t="shared" si="22"/>
        <v>750.00000000000011</v>
      </c>
      <c r="L3031" s="10">
        <f t="shared" si="23"/>
        <v>262.5</v>
      </c>
      <c r="M3031" s="11">
        <v>0.35</v>
      </c>
      <c r="O3031" s="16"/>
      <c r="P3031" s="14"/>
      <c r="Q3031" s="12"/>
      <c r="R3031" s="13"/>
    </row>
    <row r="3032" spans="1:18" ht="15.75" customHeight="1" x14ac:dyDescent="0.35">
      <c r="A3032" s="1"/>
      <c r="B3032" s="6" t="s">
        <v>14</v>
      </c>
      <c r="C3032" s="6">
        <v>1185732</v>
      </c>
      <c r="D3032" s="7">
        <v>44199</v>
      </c>
      <c r="E3032" s="6" t="s">
        <v>33</v>
      </c>
      <c r="F3032" s="6" t="s">
        <v>108</v>
      </c>
      <c r="G3032" s="6" t="s">
        <v>109</v>
      </c>
      <c r="H3032" s="6" t="s">
        <v>19</v>
      </c>
      <c r="I3032" s="8">
        <v>0.20000000000000007</v>
      </c>
      <c r="J3032" s="9">
        <v>2500</v>
      </c>
      <c r="K3032" s="10">
        <f t="shared" si="22"/>
        <v>500.00000000000017</v>
      </c>
      <c r="L3032" s="10">
        <f t="shared" si="23"/>
        <v>150.00000000000006</v>
      </c>
      <c r="M3032" s="11">
        <v>0.3</v>
      </c>
      <c r="O3032" s="16"/>
      <c r="P3032" s="14"/>
      <c r="Q3032" s="12"/>
      <c r="R3032" s="13"/>
    </row>
    <row r="3033" spans="1:18" ht="15.75" customHeight="1" x14ac:dyDescent="0.35">
      <c r="A3033" s="1"/>
      <c r="B3033" s="6" t="s">
        <v>14</v>
      </c>
      <c r="C3033" s="6">
        <v>1185732</v>
      </c>
      <c r="D3033" s="7">
        <v>44199</v>
      </c>
      <c r="E3033" s="6" t="s">
        <v>33</v>
      </c>
      <c r="F3033" s="6" t="s">
        <v>108</v>
      </c>
      <c r="G3033" s="6" t="s">
        <v>109</v>
      </c>
      <c r="H3033" s="6" t="s">
        <v>20</v>
      </c>
      <c r="I3033" s="8">
        <v>0.25000000000000006</v>
      </c>
      <c r="J3033" s="9">
        <v>1000</v>
      </c>
      <c r="K3033" s="10">
        <f t="shared" si="22"/>
        <v>250.00000000000006</v>
      </c>
      <c r="L3033" s="10">
        <f t="shared" si="23"/>
        <v>75.000000000000014</v>
      </c>
      <c r="M3033" s="11">
        <v>0.3</v>
      </c>
      <c r="O3033" s="16"/>
      <c r="P3033" s="14"/>
      <c r="Q3033" s="12"/>
      <c r="R3033" s="13"/>
    </row>
    <row r="3034" spans="1:18" ht="15.75" customHeight="1" x14ac:dyDescent="0.35">
      <c r="A3034" s="1"/>
      <c r="B3034" s="6" t="s">
        <v>14</v>
      </c>
      <c r="C3034" s="6">
        <v>1185732</v>
      </c>
      <c r="D3034" s="7">
        <v>44199</v>
      </c>
      <c r="E3034" s="6" t="s">
        <v>33</v>
      </c>
      <c r="F3034" s="6" t="s">
        <v>108</v>
      </c>
      <c r="G3034" s="6" t="s">
        <v>109</v>
      </c>
      <c r="H3034" s="6" t="s">
        <v>21</v>
      </c>
      <c r="I3034" s="8">
        <v>0.39999999999999997</v>
      </c>
      <c r="J3034" s="9">
        <v>1500</v>
      </c>
      <c r="K3034" s="10">
        <f t="shared" si="22"/>
        <v>600</v>
      </c>
      <c r="L3034" s="10">
        <f t="shared" si="23"/>
        <v>300</v>
      </c>
      <c r="M3034" s="11">
        <v>0.5</v>
      </c>
      <c r="O3034" s="16"/>
      <c r="P3034" s="14"/>
      <c r="Q3034" s="12"/>
      <c r="R3034" s="13"/>
    </row>
    <row r="3035" spans="1:18" ht="15.75" customHeight="1" x14ac:dyDescent="0.35">
      <c r="A3035" s="1"/>
      <c r="B3035" s="6" t="s">
        <v>14</v>
      </c>
      <c r="C3035" s="6">
        <v>1185732</v>
      </c>
      <c r="D3035" s="7">
        <v>44199</v>
      </c>
      <c r="E3035" s="6" t="s">
        <v>33</v>
      </c>
      <c r="F3035" s="6" t="s">
        <v>108</v>
      </c>
      <c r="G3035" s="6" t="s">
        <v>109</v>
      </c>
      <c r="H3035" s="6" t="s">
        <v>22</v>
      </c>
      <c r="I3035" s="8">
        <v>0.30000000000000004</v>
      </c>
      <c r="J3035" s="9">
        <v>2500</v>
      </c>
      <c r="K3035" s="10">
        <f t="shared" si="22"/>
        <v>750.00000000000011</v>
      </c>
      <c r="L3035" s="10">
        <f t="shared" si="23"/>
        <v>300.00000000000006</v>
      </c>
      <c r="M3035" s="11">
        <v>0.4</v>
      </c>
      <c r="O3035" s="16"/>
      <c r="P3035" s="14"/>
      <c r="Q3035" s="12"/>
      <c r="R3035" s="13"/>
    </row>
    <row r="3036" spans="1:18" ht="15.75" customHeight="1" x14ac:dyDescent="0.35">
      <c r="A3036" s="1"/>
      <c r="B3036" s="6" t="s">
        <v>14</v>
      </c>
      <c r="C3036" s="6">
        <v>1185732</v>
      </c>
      <c r="D3036" s="7">
        <v>44230</v>
      </c>
      <c r="E3036" s="6" t="s">
        <v>33</v>
      </c>
      <c r="F3036" s="6" t="s">
        <v>108</v>
      </c>
      <c r="G3036" s="6" t="s">
        <v>109</v>
      </c>
      <c r="H3036" s="6" t="s">
        <v>17</v>
      </c>
      <c r="I3036" s="8">
        <v>0.30000000000000004</v>
      </c>
      <c r="J3036" s="9">
        <v>5000</v>
      </c>
      <c r="K3036" s="10">
        <f t="shared" si="22"/>
        <v>1500.0000000000002</v>
      </c>
      <c r="L3036" s="10">
        <f t="shared" si="23"/>
        <v>450.00000000000006</v>
      </c>
      <c r="M3036" s="11">
        <v>0.3</v>
      </c>
      <c r="O3036" s="16"/>
      <c r="P3036" s="14"/>
      <c r="Q3036" s="12"/>
      <c r="R3036" s="13"/>
    </row>
    <row r="3037" spans="1:18" ht="15.75" customHeight="1" x14ac:dyDescent="0.35">
      <c r="A3037" s="1"/>
      <c r="B3037" s="6" t="s">
        <v>14</v>
      </c>
      <c r="C3037" s="6">
        <v>1185732</v>
      </c>
      <c r="D3037" s="7">
        <v>44230</v>
      </c>
      <c r="E3037" s="6" t="s">
        <v>33</v>
      </c>
      <c r="F3037" s="6" t="s">
        <v>108</v>
      </c>
      <c r="G3037" s="6" t="s">
        <v>109</v>
      </c>
      <c r="H3037" s="6" t="s">
        <v>18</v>
      </c>
      <c r="I3037" s="8">
        <v>0.30000000000000004</v>
      </c>
      <c r="J3037" s="9">
        <v>1500</v>
      </c>
      <c r="K3037" s="10">
        <f t="shared" si="22"/>
        <v>450.00000000000006</v>
      </c>
      <c r="L3037" s="10">
        <f t="shared" si="23"/>
        <v>157.5</v>
      </c>
      <c r="M3037" s="11">
        <v>0.35</v>
      </c>
      <c r="O3037" s="16"/>
      <c r="P3037" s="14"/>
      <c r="Q3037" s="12"/>
      <c r="R3037" s="13"/>
    </row>
    <row r="3038" spans="1:18" ht="15.75" customHeight="1" x14ac:dyDescent="0.35">
      <c r="A3038" s="1"/>
      <c r="B3038" s="6" t="s">
        <v>14</v>
      </c>
      <c r="C3038" s="6">
        <v>1185732</v>
      </c>
      <c r="D3038" s="7">
        <v>44230</v>
      </c>
      <c r="E3038" s="6" t="s">
        <v>33</v>
      </c>
      <c r="F3038" s="6" t="s">
        <v>108</v>
      </c>
      <c r="G3038" s="6" t="s">
        <v>109</v>
      </c>
      <c r="H3038" s="6" t="s">
        <v>19</v>
      </c>
      <c r="I3038" s="8">
        <v>0.20000000000000007</v>
      </c>
      <c r="J3038" s="9">
        <v>2000</v>
      </c>
      <c r="K3038" s="10">
        <f t="shared" si="22"/>
        <v>400.00000000000011</v>
      </c>
      <c r="L3038" s="10">
        <f t="shared" si="23"/>
        <v>120.00000000000003</v>
      </c>
      <c r="M3038" s="11">
        <v>0.3</v>
      </c>
      <c r="O3038" s="16"/>
      <c r="P3038" s="14"/>
      <c r="Q3038" s="12"/>
      <c r="R3038" s="13"/>
    </row>
    <row r="3039" spans="1:18" ht="15.75" customHeight="1" x14ac:dyDescent="0.35">
      <c r="A3039" s="1"/>
      <c r="B3039" s="6" t="s">
        <v>14</v>
      </c>
      <c r="C3039" s="6">
        <v>1185732</v>
      </c>
      <c r="D3039" s="7">
        <v>44230</v>
      </c>
      <c r="E3039" s="6" t="s">
        <v>33</v>
      </c>
      <c r="F3039" s="6" t="s">
        <v>108</v>
      </c>
      <c r="G3039" s="6" t="s">
        <v>109</v>
      </c>
      <c r="H3039" s="6" t="s">
        <v>20</v>
      </c>
      <c r="I3039" s="8">
        <v>0.25000000000000006</v>
      </c>
      <c r="J3039" s="9">
        <v>750</v>
      </c>
      <c r="K3039" s="10">
        <f t="shared" si="22"/>
        <v>187.50000000000003</v>
      </c>
      <c r="L3039" s="10">
        <f t="shared" si="23"/>
        <v>56.250000000000007</v>
      </c>
      <c r="M3039" s="11">
        <v>0.3</v>
      </c>
      <c r="O3039" s="16"/>
      <c r="P3039" s="14"/>
      <c r="Q3039" s="12"/>
      <c r="R3039" s="13"/>
    </row>
    <row r="3040" spans="1:18" ht="15.75" customHeight="1" x14ac:dyDescent="0.35">
      <c r="A3040" s="1"/>
      <c r="B3040" s="6" t="s">
        <v>14</v>
      </c>
      <c r="C3040" s="6">
        <v>1185732</v>
      </c>
      <c r="D3040" s="7">
        <v>44230</v>
      </c>
      <c r="E3040" s="6" t="s">
        <v>33</v>
      </c>
      <c r="F3040" s="6" t="s">
        <v>108</v>
      </c>
      <c r="G3040" s="6" t="s">
        <v>109</v>
      </c>
      <c r="H3040" s="6" t="s">
        <v>21</v>
      </c>
      <c r="I3040" s="8">
        <v>0.39999999999999997</v>
      </c>
      <c r="J3040" s="9">
        <v>1500</v>
      </c>
      <c r="K3040" s="10">
        <f t="shared" si="22"/>
        <v>600</v>
      </c>
      <c r="L3040" s="10">
        <f t="shared" si="23"/>
        <v>300</v>
      </c>
      <c r="M3040" s="11">
        <v>0.5</v>
      </c>
      <c r="O3040" s="16"/>
      <c r="P3040" s="14"/>
      <c r="Q3040" s="12"/>
      <c r="R3040" s="13"/>
    </row>
    <row r="3041" spans="1:18" ht="15.75" customHeight="1" x14ac:dyDescent="0.35">
      <c r="A3041" s="1"/>
      <c r="B3041" s="6" t="s">
        <v>14</v>
      </c>
      <c r="C3041" s="6">
        <v>1185732</v>
      </c>
      <c r="D3041" s="7">
        <v>44230</v>
      </c>
      <c r="E3041" s="6" t="s">
        <v>33</v>
      </c>
      <c r="F3041" s="6" t="s">
        <v>108</v>
      </c>
      <c r="G3041" s="6" t="s">
        <v>109</v>
      </c>
      <c r="H3041" s="6" t="s">
        <v>22</v>
      </c>
      <c r="I3041" s="8">
        <v>0.14999999999999997</v>
      </c>
      <c r="J3041" s="9">
        <v>2500</v>
      </c>
      <c r="K3041" s="10">
        <f t="shared" si="22"/>
        <v>374.99999999999994</v>
      </c>
      <c r="L3041" s="10">
        <f t="shared" si="23"/>
        <v>149.99999999999997</v>
      </c>
      <c r="M3041" s="11">
        <v>0.4</v>
      </c>
      <c r="O3041" s="16"/>
      <c r="P3041" s="14"/>
      <c r="Q3041" s="12"/>
      <c r="R3041" s="13"/>
    </row>
    <row r="3042" spans="1:18" ht="15.75" customHeight="1" x14ac:dyDescent="0.35">
      <c r="A3042" s="1"/>
      <c r="B3042" s="6" t="s">
        <v>14</v>
      </c>
      <c r="C3042" s="6">
        <v>1185732</v>
      </c>
      <c r="D3042" s="7">
        <v>44257</v>
      </c>
      <c r="E3042" s="6" t="s">
        <v>33</v>
      </c>
      <c r="F3042" s="6" t="s">
        <v>108</v>
      </c>
      <c r="G3042" s="6" t="s">
        <v>109</v>
      </c>
      <c r="H3042" s="6" t="s">
        <v>17</v>
      </c>
      <c r="I3042" s="8">
        <v>0.20000000000000004</v>
      </c>
      <c r="J3042" s="9">
        <v>4700</v>
      </c>
      <c r="K3042" s="10">
        <f t="shared" si="22"/>
        <v>940.00000000000023</v>
      </c>
      <c r="L3042" s="10">
        <f t="shared" si="23"/>
        <v>282.00000000000006</v>
      </c>
      <c r="M3042" s="11">
        <v>0.3</v>
      </c>
      <c r="O3042" s="16"/>
      <c r="P3042" s="14"/>
      <c r="Q3042" s="12"/>
      <c r="R3042" s="13"/>
    </row>
    <row r="3043" spans="1:18" ht="15.75" customHeight="1" x14ac:dyDescent="0.35">
      <c r="A3043" s="1"/>
      <c r="B3043" s="6" t="s">
        <v>14</v>
      </c>
      <c r="C3043" s="6">
        <v>1185732</v>
      </c>
      <c r="D3043" s="7">
        <v>44257</v>
      </c>
      <c r="E3043" s="6" t="s">
        <v>33</v>
      </c>
      <c r="F3043" s="6" t="s">
        <v>108</v>
      </c>
      <c r="G3043" s="6" t="s">
        <v>109</v>
      </c>
      <c r="H3043" s="6" t="s">
        <v>18</v>
      </c>
      <c r="I3043" s="8">
        <v>0.20000000000000004</v>
      </c>
      <c r="J3043" s="9">
        <v>1750</v>
      </c>
      <c r="K3043" s="10">
        <f t="shared" si="22"/>
        <v>350.00000000000006</v>
      </c>
      <c r="L3043" s="10">
        <f t="shared" si="23"/>
        <v>122.50000000000001</v>
      </c>
      <c r="M3043" s="11">
        <v>0.35</v>
      </c>
      <c r="O3043" s="16"/>
      <c r="P3043" s="14"/>
      <c r="Q3043" s="12"/>
      <c r="R3043" s="13"/>
    </row>
    <row r="3044" spans="1:18" ht="15.75" customHeight="1" x14ac:dyDescent="0.35">
      <c r="A3044" s="1"/>
      <c r="B3044" s="6" t="s">
        <v>14</v>
      </c>
      <c r="C3044" s="6">
        <v>1185732</v>
      </c>
      <c r="D3044" s="7">
        <v>44257</v>
      </c>
      <c r="E3044" s="6" t="s">
        <v>33</v>
      </c>
      <c r="F3044" s="6" t="s">
        <v>108</v>
      </c>
      <c r="G3044" s="6" t="s">
        <v>109</v>
      </c>
      <c r="H3044" s="6" t="s">
        <v>19</v>
      </c>
      <c r="I3044" s="8">
        <v>0.10000000000000003</v>
      </c>
      <c r="J3044" s="9">
        <v>2250</v>
      </c>
      <c r="K3044" s="10">
        <f t="shared" si="22"/>
        <v>225.00000000000009</v>
      </c>
      <c r="L3044" s="10">
        <f t="shared" si="23"/>
        <v>67.500000000000028</v>
      </c>
      <c r="M3044" s="11">
        <v>0.3</v>
      </c>
      <c r="O3044" s="16"/>
      <c r="P3044" s="14"/>
      <c r="Q3044" s="12"/>
      <c r="R3044" s="13"/>
    </row>
    <row r="3045" spans="1:18" ht="15.75" customHeight="1" x14ac:dyDescent="0.35">
      <c r="A3045" s="1"/>
      <c r="B3045" s="6" t="s">
        <v>14</v>
      </c>
      <c r="C3045" s="6">
        <v>1185732</v>
      </c>
      <c r="D3045" s="7">
        <v>44257</v>
      </c>
      <c r="E3045" s="6" t="s">
        <v>33</v>
      </c>
      <c r="F3045" s="6" t="s">
        <v>108</v>
      </c>
      <c r="G3045" s="6" t="s">
        <v>109</v>
      </c>
      <c r="H3045" s="6" t="s">
        <v>20</v>
      </c>
      <c r="I3045" s="8">
        <v>0.14999999999999997</v>
      </c>
      <c r="J3045" s="9">
        <v>750</v>
      </c>
      <c r="K3045" s="10">
        <f t="shared" si="22"/>
        <v>112.49999999999997</v>
      </c>
      <c r="L3045" s="10">
        <f t="shared" si="23"/>
        <v>33.749999999999993</v>
      </c>
      <c r="M3045" s="11">
        <v>0.3</v>
      </c>
      <c r="O3045" s="16"/>
      <c r="P3045" s="14"/>
      <c r="Q3045" s="12"/>
      <c r="R3045" s="13"/>
    </row>
    <row r="3046" spans="1:18" ht="15.75" customHeight="1" x14ac:dyDescent="0.35">
      <c r="A3046" s="1"/>
      <c r="B3046" s="6" t="s">
        <v>14</v>
      </c>
      <c r="C3046" s="6">
        <v>1185732</v>
      </c>
      <c r="D3046" s="7">
        <v>44257</v>
      </c>
      <c r="E3046" s="6" t="s">
        <v>33</v>
      </c>
      <c r="F3046" s="6" t="s">
        <v>108</v>
      </c>
      <c r="G3046" s="6" t="s">
        <v>109</v>
      </c>
      <c r="H3046" s="6" t="s">
        <v>21</v>
      </c>
      <c r="I3046" s="8">
        <v>0.30000000000000004</v>
      </c>
      <c r="J3046" s="9">
        <v>1250</v>
      </c>
      <c r="K3046" s="10">
        <f t="shared" si="22"/>
        <v>375.00000000000006</v>
      </c>
      <c r="L3046" s="10">
        <f t="shared" si="23"/>
        <v>187.50000000000003</v>
      </c>
      <c r="M3046" s="11">
        <v>0.5</v>
      </c>
      <c r="O3046" s="16"/>
      <c r="P3046" s="14"/>
      <c r="Q3046" s="12"/>
      <c r="R3046" s="13"/>
    </row>
    <row r="3047" spans="1:18" ht="15.75" customHeight="1" x14ac:dyDescent="0.35">
      <c r="A3047" s="1"/>
      <c r="B3047" s="6" t="s">
        <v>14</v>
      </c>
      <c r="C3047" s="6">
        <v>1185732</v>
      </c>
      <c r="D3047" s="7">
        <v>44257</v>
      </c>
      <c r="E3047" s="6" t="s">
        <v>33</v>
      </c>
      <c r="F3047" s="6" t="s">
        <v>108</v>
      </c>
      <c r="G3047" s="6" t="s">
        <v>109</v>
      </c>
      <c r="H3047" s="6" t="s">
        <v>22</v>
      </c>
      <c r="I3047" s="8">
        <v>0.20000000000000004</v>
      </c>
      <c r="J3047" s="9">
        <v>2250</v>
      </c>
      <c r="K3047" s="10">
        <f t="shared" si="22"/>
        <v>450.00000000000011</v>
      </c>
      <c r="L3047" s="10">
        <f t="shared" si="23"/>
        <v>180.00000000000006</v>
      </c>
      <c r="M3047" s="11">
        <v>0.4</v>
      </c>
      <c r="O3047" s="16"/>
      <c r="P3047" s="14"/>
      <c r="Q3047" s="12"/>
      <c r="R3047" s="13"/>
    </row>
    <row r="3048" spans="1:18" ht="15.75" customHeight="1" x14ac:dyDescent="0.35">
      <c r="A3048" s="1"/>
      <c r="B3048" s="6" t="s">
        <v>14</v>
      </c>
      <c r="C3048" s="6">
        <v>1185732</v>
      </c>
      <c r="D3048" s="7">
        <v>44289</v>
      </c>
      <c r="E3048" s="6" t="s">
        <v>33</v>
      </c>
      <c r="F3048" s="6" t="s">
        <v>108</v>
      </c>
      <c r="G3048" s="6" t="s">
        <v>109</v>
      </c>
      <c r="H3048" s="6" t="s">
        <v>17</v>
      </c>
      <c r="I3048" s="8">
        <v>0.20000000000000004</v>
      </c>
      <c r="J3048" s="9">
        <v>4500</v>
      </c>
      <c r="K3048" s="10">
        <f t="shared" si="22"/>
        <v>900.00000000000023</v>
      </c>
      <c r="L3048" s="10">
        <f t="shared" si="23"/>
        <v>270.00000000000006</v>
      </c>
      <c r="M3048" s="11">
        <v>0.3</v>
      </c>
      <c r="O3048" s="16"/>
      <c r="P3048" s="14"/>
      <c r="Q3048" s="12"/>
      <c r="R3048" s="13"/>
    </row>
    <row r="3049" spans="1:18" ht="15.75" customHeight="1" x14ac:dyDescent="0.35">
      <c r="A3049" s="1"/>
      <c r="B3049" s="6" t="s">
        <v>14</v>
      </c>
      <c r="C3049" s="6">
        <v>1185732</v>
      </c>
      <c r="D3049" s="7">
        <v>44289</v>
      </c>
      <c r="E3049" s="6" t="s">
        <v>33</v>
      </c>
      <c r="F3049" s="6" t="s">
        <v>108</v>
      </c>
      <c r="G3049" s="6" t="s">
        <v>109</v>
      </c>
      <c r="H3049" s="6" t="s">
        <v>18</v>
      </c>
      <c r="I3049" s="8">
        <v>0.20000000000000004</v>
      </c>
      <c r="J3049" s="9">
        <v>1500</v>
      </c>
      <c r="K3049" s="10">
        <f t="shared" si="22"/>
        <v>300.00000000000006</v>
      </c>
      <c r="L3049" s="10">
        <f t="shared" si="23"/>
        <v>105.00000000000001</v>
      </c>
      <c r="M3049" s="11">
        <v>0.35</v>
      </c>
      <c r="O3049" s="16"/>
      <c r="P3049" s="14"/>
      <c r="Q3049" s="12"/>
      <c r="R3049" s="13"/>
    </row>
    <row r="3050" spans="1:18" ht="15.75" customHeight="1" x14ac:dyDescent="0.35">
      <c r="A3050" s="1"/>
      <c r="B3050" s="6" t="s">
        <v>14</v>
      </c>
      <c r="C3050" s="6">
        <v>1185732</v>
      </c>
      <c r="D3050" s="7">
        <v>44289</v>
      </c>
      <c r="E3050" s="6" t="s">
        <v>33</v>
      </c>
      <c r="F3050" s="6" t="s">
        <v>108</v>
      </c>
      <c r="G3050" s="6" t="s">
        <v>109</v>
      </c>
      <c r="H3050" s="6" t="s">
        <v>19</v>
      </c>
      <c r="I3050" s="8">
        <v>0.10000000000000003</v>
      </c>
      <c r="J3050" s="9">
        <v>1500</v>
      </c>
      <c r="K3050" s="10">
        <f t="shared" si="22"/>
        <v>150.00000000000006</v>
      </c>
      <c r="L3050" s="10">
        <f t="shared" si="23"/>
        <v>45.000000000000014</v>
      </c>
      <c r="M3050" s="11">
        <v>0.3</v>
      </c>
      <c r="O3050" s="16"/>
      <c r="P3050" s="14"/>
      <c r="Q3050" s="12"/>
      <c r="R3050" s="13"/>
    </row>
    <row r="3051" spans="1:18" ht="15.75" customHeight="1" x14ac:dyDescent="0.35">
      <c r="A3051" s="1"/>
      <c r="B3051" s="6" t="s">
        <v>14</v>
      </c>
      <c r="C3051" s="6">
        <v>1185732</v>
      </c>
      <c r="D3051" s="7">
        <v>44289</v>
      </c>
      <c r="E3051" s="6" t="s">
        <v>33</v>
      </c>
      <c r="F3051" s="6" t="s">
        <v>108</v>
      </c>
      <c r="G3051" s="6" t="s">
        <v>109</v>
      </c>
      <c r="H3051" s="6" t="s">
        <v>20</v>
      </c>
      <c r="I3051" s="8">
        <v>0.14999999999999997</v>
      </c>
      <c r="J3051" s="9">
        <v>750</v>
      </c>
      <c r="K3051" s="10">
        <f t="shared" si="22"/>
        <v>112.49999999999997</v>
      </c>
      <c r="L3051" s="10">
        <f t="shared" si="23"/>
        <v>33.749999999999993</v>
      </c>
      <c r="M3051" s="11">
        <v>0.3</v>
      </c>
      <c r="O3051" s="16"/>
      <c r="P3051" s="14"/>
      <c r="Q3051" s="12"/>
      <c r="R3051" s="13"/>
    </row>
    <row r="3052" spans="1:18" ht="15.75" customHeight="1" x14ac:dyDescent="0.35">
      <c r="A3052" s="1"/>
      <c r="B3052" s="6" t="s">
        <v>14</v>
      </c>
      <c r="C3052" s="6">
        <v>1185732</v>
      </c>
      <c r="D3052" s="7">
        <v>44289</v>
      </c>
      <c r="E3052" s="6" t="s">
        <v>33</v>
      </c>
      <c r="F3052" s="6" t="s">
        <v>108</v>
      </c>
      <c r="G3052" s="6" t="s">
        <v>109</v>
      </c>
      <c r="H3052" s="6" t="s">
        <v>21</v>
      </c>
      <c r="I3052" s="8">
        <v>0.6</v>
      </c>
      <c r="J3052" s="9">
        <v>1000</v>
      </c>
      <c r="K3052" s="10">
        <f t="shared" si="22"/>
        <v>600</v>
      </c>
      <c r="L3052" s="10">
        <f t="shared" si="23"/>
        <v>300</v>
      </c>
      <c r="M3052" s="11">
        <v>0.5</v>
      </c>
      <c r="O3052" s="16"/>
      <c r="P3052" s="14"/>
      <c r="Q3052" s="12"/>
      <c r="R3052" s="13"/>
    </row>
    <row r="3053" spans="1:18" ht="15.75" customHeight="1" x14ac:dyDescent="0.35">
      <c r="A3053" s="1"/>
      <c r="B3053" s="6" t="s">
        <v>14</v>
      </c>
      <c r="C3053" s="6">
        <v>1185732</v>
      </c>
      <c r="D3053" s="7">
        <v>44289</v>
      </c>
      <c r="E3053" s="6" t="s">
        <v>33</v>
      </c>
      <c r="F3053" s="6" t="s">
        <v>108</v>
      </c>
      <c r="G3053" s="6" t="s">
        <v>109</v>
      </c>
      <c r="H3053" s="6" t="s">
        <v>22</v>
      </c>
      <c r="I3053" s="8">
        <v>0.5</v>
      </c>
      <c r="J3053" s="9">
        <v>2250</v>
      </c>
      <c r="K3053" s="10">
        <f t="shared" si="22"/>
        <v>1125</v>
      </c>
      <c r="L3053" s="10">
        <f t="shared" si="23"/>
        <v>450</v>
      </c>
      <c r="M3053" s="11">
        <v>0.4</v>
      </c>
      <c r="O3053" s="16"/>
      <c r="P3053" s="14"/>
      <c r="Q3053" s="12"/>
      <c r="R3053" s="13"/>
    </row>
    <row r="3054" spans="1:18" ht="15.75" customHeight="1" x14ac:dyDescent="0.35">
      <c r="A3054" s="1"/>
      <c r="B3054" s="6" t="s">
        <v>14</v>
      </c>
      <c r="C3054" s="6">
        <v>1185732</v>
      </c>
      <c r="D3054" s="7">
        <v>44320</v>
      </c>
      <c r="E3054" s="6" t="s">
        <v>33</v>
      </c>
      <c r="F3054" s="6" t="s">
        <v>108</v>
      </c>
      <c r="G3054" s="6" t="s">
        <v>109</v>
      </c>
      <c r="H3054" s="6" t="s">
        <v>17</v>
      </c>
      <c r="I3054" s="8">
        <v>0.6</v>
      </c>
      <c r="J3054" s="9">
        <v>4950</v>
      </c>
      <c r="K3054" s="10">
        <f t="shared" si="22"/>
        <v>2970</v>
      </c>
      <c r="L3054" s="10">
        <f t="shared" si="23"/>
        <v>891</v>
      </c>
      <c r="M3054" s="11">
        <v>0.3</v>
      </c>
      <c r="O3054" s="16"/>
      <c r="P3054" s="14"/>
      <c r="Q3054" s="12"/>
      <c r="R3054" s="13"/>
    </row>
    <row r="3055" spans="1:18" ht="15.75" customHeight="1" x14ac:dyDescent="0.35">
      <c r="A3055" s="1"/>
      <c r="B3055" s="6" t="s">
        <v>14</v>
      </c>
      <c r="C3055" s="6">
        <v>1185732</v>
      </c>
      <c r="D3055" s="7">
        <v>44320</v>
      </c>
      <c r="E3055" s="6" t="s">
        <v>33</v>
      </c>
      <c r="F3055" s="6" t="s">
        <v>108</v>
      </c>
      <c r="G3055" s="6" t="s">
        <v>109</v>
      </c>
      <c r="H3055" s="6" t="s">
        <v>18</v>
      </c>
      <c r="I3055" s="8">
        <v>0.4</v>
      </c>
      <c r="J3055" s="9">
        <v>2000</v>
      </c>
      <c r="K3055" s="10">
        <f t="shared" si="22"/>
        <v>800</v>
      </c>
      <c r="L3055" s="10">
        <f t="shared" si="23"/>
        <v>280</v>
      </c>
      <c r="M3055" s="11">
        <v>0.35</v>
      </c>
      <c r="O3055" s="16"/>
      <c r="P3055" s="14"/>
      <c r="Q3055" s="12"/>
      <c r="R3055" s="13"/>
    </row>
    <row r="3056" spans="1:18" ht="15.75" customHeight="1" x14ac:dyDescent="0.35">
      <c r="A3056" s="1"/>
      <c r="B3056" s="6" t="s">
        <v>14</v>
      </c>
      <c r="C3056" s="6">
        <v>1185732</v>
      </c>
      <c r="D3056" s="7">
        <v>44320</v>
      </c>
      <c r="E3056" s="6" t="s">
        <v>33</v>
      </c>
      <c r="F3056" s="6" t="s">
        <v>108</v>
      </c>
      <c r="G3056" s="6" t="s">
        <v>109</v>
      </c>
      <c r="H3056" s="6" t="s">
        <v>19</v>
      </c>
      <c r="I3056" s="8">
        <v>0.35000000000000003</v>
      </c>
      <c r="J3056" s="9">
        <v>1750</v>
      </c>
      <c r="K3056" s="10">
        <f t="shared" si="22"/>
        <v>612.50000000000011</v>
      </c>
      <c r="L3056" s="10">
        <f t="shared" si="23"/>
        <v>183.75000000000003</v>
      </c>
      <c r="M3056" s="11">
        <v>0.3</v>
      </c>
      <c r="O3056" s="16"/>
      <c r="P3056" s="14"/>
      <c r="Q3056" s="12"/>
      <c r="R3056" s="13"/>
    </row>
    <row r="3057" spans="1:18" ht="15.75" customHeight="1" x14ac:dyDescent="0.35">
      <c r="A3057" s="1"/>
      <c r="B3057" s="6" t="s">
        <v>14</v>
      </c>
      <c r="C3057" s="6">
        <v>1185732</v>
      </c>
      <c r="D3057" s="7">
        <v>44320</v>
      </c>
      <c r="E3057" s="6" t="s">
        <v>33</v>
      </c>
      <c r="F3057" s="6" t="s">
        <v>108</v>
      </c>
      <c r="G3057" s="6" t="s">
        <v>109</v>
      </c>
      <c r="H3057" s="6" t="s">
        <v>20</v>
      </c>
      <c r="I3057" s="8">
        <v>0.35000000000000003</v>
      </c>
      <c r="J3057" s="9">
        <v>1500</v>
      </c>
      <c r="K3057" s="10">
        <f t="shared" si="22"/>
        <v>525</v>
      </c>
      <c r="L3057" s="10">
        <f t="shared" si="23"/>
        <v>157.5</v>
      </c>
      <c r="M3057" s="11">
        <v>0.3</v>
      </c>
      <c r="O3057" s="16"/>
      <c r="P3057" s="14"/>
      <c r="Q3057" s="12"/>
      <c r="R3057" s="13"/>
    </row>
    <row r="3058" spans="1:18" ht="15.75" customHeight="1" x14ac:dyDescent="0.35">
      <c r="A3058" s="1"/>
      <c r="B3058" s="6" t="s">
        <v>14</v>
      </c>
      <c r="C3058" s="6">
        <v>1185732</v>
      </c>
      <c r="D3058" s="7">
        <v>44320</v>
      </c>
      <c r="E3058" s="6" t="s">
        <v>33</v>
      </c>
      <c r="F3058" s="6" t="s">
        <v>108</v>
      </c>
      <c r="G3058" s="6" t="s">
        <v>109</v>
      </c>
      <c r="H3058" s="6" t="s">
        <v>21</v>
      </c>
      <c r="I3058" s="8">
        <v>0.44999999999999996</v>
      </c>
      <c r="J3058" s="9">
        <v>1750</v>
      </c>
      <c r="K3058" s="10">
        <f t="shared" si="22"/>
        <v>787.49999999999989</v>
      </c>
      <c r="L3058" s="10">
        <f t="shared" si="23"/>
        <v>393.74999999999994</v>
      </c>
      <c r="M3058" s="11">
        <v>0.5</v>
      </c>
      <c r="O3058" s="16"/>
      <c r="P3058" s="14"/>
      <c r="Q3058" s="12"/>
      <c r="R3058" s="13"/>
    </row>
    <row r="3059" spans="1:18" ht="15.75" customHeight="1" x14ac:dyDescent="0.35">
      <c r="A3059" s="1"/>
      <c r="B3059" s="6" t="s">
        <v>14</v>
      </c>
      <c r="C3059" s="6">
        <v>1185732</v>
      </c>
      <c r="D3059" s="7">
        <v>44320</v>
      </c>
      <c r="E3059" s="6" t="s">
        <v>33</v>
      </c>
      <c r="F3059" s="6" t="s">
        <v>108</v>
      </c>
      <c r="G3059" s="6" t="s">
        <v>109</v>
      </c>
      <c r="H3059" s="6" t="s">
        <v>22</v>
      </c>
      <c r="I3059" s="8">
        <v>0.49999999999999994</v>
      </c>
      <c r="J3059" s="9">
        <v>3000</v>
      </c>
      <c r="K3059" s="10">
        <f t="shared" si="22"/>
        <v>1499.9999999999998</v>
      </c>
      <c r="L3059" s="10">
        <f t="shared" si="23"/>
        <v>599.99999999999989</v>
      </c>
      <c r="M3059" s="11">
        <v>0.4</v>
      </c>
      <c r="O3059" s="16"/>
      <c r="P3059" s="14"/>
      <c r="Q3059" s="12"/>
      <c r="R3059" s="13"/>
    </row>
    <row r="3060" spans="1:18" ht="15.75" customHeight="1" x14ac:dyDescent="0.35">
      <c r="A3060" s="1"/>
      <c r="B3060" s="6" t="s">
        <v>14</v>
      </c>
      <c r="C3060" s="6">
        <v>1185732</v>
      </c>
      <c r="D3060" s="7">
        <v>44350</v>
      </c>
      <c r="E3060" s="6" t="s">
        <v>33</v>
      </c>
      <c r="F3060" s="6" t="s">
        <v>108</v>
      </c>
      <c r="G3060" s="6" t="s">
        <v>109</v>
      </c>
      <c r="H3060" s="6" t="s">
        <v>17</v>
      </c>
      <c r="I3060" s="8">
        <v>0.35000000000000003</v>
      </c>
      <c r="J3060" s="9">
        <v>5500</v>
      </c>
      <c r="K3060" s="10">
        <f t="shared" si="22"/>
        <v>1925.0000000000002</v>
      </c>
      <c r="L3060" s="10">
        <f t="shared" si="23"/>
        <v>577.5</v>
      </c>
      <c r="M3060" s="11">
        <v>0.3</v>
      </c>
      <c r="O3060" s="16"/>
      <c r="P3060" s="14"/>
      <c r="Q3060" s="12"/>
      <c r="R3060" s="13"/>
    </row>
    <row r="3061" spans="1:18" ht="15.75" customHeight="1" x14ac:dyDescent="0.35">
      <c r="A3061" s="1"/>
      <c r="B3061" s="6" t="s">
        <v>14</v>
      </c>
      <c r="C3061" s="6">
        <v>1185732</v>
      </c>
      <c r="D3061" s="7">
        <v>44350</v>
      </c>
      <c r="E3061" s="6" t="s">
        <v>33</v>
      </c>
      <c r="F3061" s="6" t="s">
        <v>108</v>
      </c>
      <c r="G3061" s="6" t="s">
        <v>109</v>
      </c>
      <c r="H3061" s="6" t="s">
        <v>18</v>
      </c>
      <c r="I3061" s="8">
        <v>0.3000000000000001</v>
      </c>
      <c r="J3061" s="9">
        <v>3000</v>
      </c>
      <c r="K3061" s="10">
        <f t="shared" si="22"/>
        <v>900.00000000000034</v>
      </c>
      <c r="L3061" s="10">
        <f t="shared" si="23"/>
        <v>315.00000000000011</v>
      </c>
      <c r="M3061" s="11">
        <v>0.35</v>
      </c>
      <c r="O3061" s="16"/>
      <c r="P3061" s="14"/>
      <c r="Q3061" s="12"/>
      <c r="R3061" s="13"/>
    </row>
    <row r="3062" spans="1:18" ht="15.75" customHeight="1" x14ac:dyDescent="0.35">
      <c r="A3062" s="1"/>
      <c r="B3062" s="6" t="s">
        <v>14</v>
      </c>
      <c r="C3062" s="6">
        <v>1185732</v>
      </c>
      <c r="D3062" s="7">
        <v>44350</v>
      </c>
      <c r="E3062" s="6" t="s">
        <v>33</v>
      </c>
      <c r="F3062" s="6" t="s">
        <v>108</v>
      </c>
      <c r="G3062" s="6" t="s">
        <v>109</v>
      </c>
      <c r="H3062" s="6" t="s">
        <v>19</v>
      </c>
      <c r="I3062" s="8">
        <v>0.25000000000000006</v>
      </c>
      <c r="J3062" s="9">
        <v>2000</v>
      </c>
      <c r="K3062" s="10">
        <f t="shared" si="22"/>
        <v>500.00000000000011</v>
      </c>
      <c r="L3062" s="10">
        <f t="shared" si="23"/>
        <v>150.00000000000003</v>
      </c>
      <c r="M3062" s="11">
        <v>0.3</v>
      </c>
      <c r="O3062" s="16"/>
      <c r="P3062" s="14"/>
      <c r="Q3062" s="12"/>
      <c r="R3062" s="13"/>
    </row>
    <row r="3063" spans="1:18" ht="15.75" customHeight="1" x14ac:dyDescent="0.35">
      <c r="A3063" s="1"/>
      <c r="B3063" s="6" t="s">
        <v>14</v>
      </c>
      <c r="C3063" s="6">
        <v>1185732</v>
      </c>
      <c r="D3063" s="7">
        <v>44350</v>
      </c>
      <c r="E3063" s="6" t="s">
        <v>33</v>
      </c>
      <c r="F3063" s="6" t="s">
        <v>108</v>
      </c>
      <c r="G3063" s="6" t="s">
        <v>109</v>
      </c>
      <c r="H3063" s="6" t="s">
        <v>20</v>
      </c>
      <c r="I3063" s="8">
        <v>0.25000000000000006</v>
      </c>
      <c r="J3063" s="9">
        <v>1750</v>
      </c>
      <c r="K3063" s="10">
        <f t="shared" si="22"/>
        <v>437.50000000000011</v>
      </c>
      <c r="L3063" s="10">
        <f t="shared" si="23"/>
        <v>131.25000000000003</v>
      </c>
      <c r="M3063" s="11">
        <v>0.3</v>
      </c>
      <c r="O3063" s="16"/>
      <c r="P3063" s="14"/>
      <c r="Q3063" s="12"/>
      <c r="R3063" s="13"/>
    </row>
    <row r="3064" spans="1:18" ht="15.75" customHeight="1" x14ac:dyDescent="0.35">
      <c r="A3064" s="1"/>
      <c r="B3064" s="6" t="s">
        <v>14</v>
      </c>
      <c r="C3064" s="6">
        <v>1185732</v>
      </c>
      <c r="D3064" s="7">
        <v>44350</v>
      </c>
      <c r="E3064" s="6" t="s">
        <v>33</v>
      </c>
      <c r="F3064" s="6" t="s">
        <v>108</v>
      </c>
      <c r="G3064" s="6" t="s">
        <v>109</v>
      </c>
      <c r="H3064" s="6" t="s">
        <v>21</v>
      </c>
      <c r="I3064" s="8">
        <v>0.35000000000000003</v>
      </c>
      <c r="J3064" s="9">
        <v>1750</v>
      </c>
      <c r="K3064" s="10">
        <f t="shared" si="22"/>
        <v>612.50000000000011</v>
      </c>
      <c r="L3064" s="10">
        <f t="shared" si="23"/>
        <v>306.25000000000006</v>
      </c>
      <c r="M3064" s="11">
        <v>0.5</v>
      </c>
      <c r="O3064" s="16"/>
      <c r="P3064" s="14"/>
      <c r="Q3064" s="12"/>
      <c r="R3064" s="13"/>
    </row>
    <row r="3065" spans="1:18" ht="15.75" customHeight="1" x14ac:dyDescent="0.35">
      <c r="A3065" s="1"/>
      <c r="B3065" s="6" t="s">
        <v>14</v>
      </c>
      <c r="C3065" s="6">
        <v>1185732</v>
      </c>
      <c r="D3065" s="7">
        <v>44350</v>
      </c>
      <c r="E3065" s="6" t="s">
        <v>33</v>
      </c>
      <c r="F3065" s="6" t="s">
        <v>108</v>
      </c>
      <c r="G3065" s="6" t="s">
        <v>109</v>
      </c>
      <c r="H3065" s="6" t="s">
        <v>22</v>
      </c>
      <c r="I3065" s="8">
        <v>0.55000000000000004</v>
      </c>
      <c r="J3065" s="9">
        <v>3250</v>
      </c>
      <c r="K3065" s="10">
        <f t="shared" si="22"/>
        <v>1787.5000000000002</v>
      </c>
      <c r="L3065" s="10">
        <f t="shared" si="23"/>
        <v>715.00000000000011</v>
      </c>
      <c r="M3065" s="11">
        <v>0.4</v>
      </c>
      <c r="O3065" s="16"/>
      <c r="P3065" s="14"/>
      <c r="Q3065" s="12"/>
      <c r="R3065" s="13"/>
    </row>
    <row r="3066" spans="1:18" ht="15.75" customHeight="1" x14ac:dyDescent="0.35">
      <c r="A3066" s="1"/>
      <c r="B3066" s="6" t="s">
        <v>14</v>
      </c>
      <c r="C3066" s="6">
        <v>1185732</v>
      </c>
      <c r="D3066" s="7">
        <v>44379</v>
      </c>
      <c r="E3066" s="6" t="s">
        <v>33</v>
      </c>
      <c r="F3066" s="6" t="s">
        <v>108</v>
      </c>
      <c r="G3066" s="6" t="s">
        <v>109</v>
      </c>
      <c r="H3066" s="6" t="s">
        <v>17</v>
      </c>
      <c r="I3066" s="8">
        <v>0.5</v>
      </c>
      <c r="J3066" s="9">
        <v>5500</v>
      </c>
      <c r="K3066" s="10">
        <f t="shared" ref="K3066:K3320" si="24">I3066*J3066</f>
        <v>2750</v>
      </c>
      <c r="L3066" s="10">
        <f t="shared" ref="L3066:L3320" si="25">K3066*M3066</f>
        <v>825</v>
      </c>
      <c r="M3066" s="11">
        <v>0.3</v>
      </c>
      <c r="O3066" s="16"/>
      <c r="P3066" s="14"/>
      <c r="Q3066" s="12"/>
      <c r="R3066" s="13"/>
    </row>
    <row r="3067" spans="1:18" ht="15.75" customHeight="1" x14ac:dyDescent="0.35">
      <c r="A3067" s="1"/>
      <c r="B3067" s="6" t="s">
        <v>14</v>
      </c>
      <c r="C3067" s="6">
        <v>1185732</v>
      </c>
      <c r="D3067" s="7">
        <v>44379</v>
      </c>
      <c r="E3067" s="6" t="s">
        <v>33</v>
      </c>
      <c r="F3067" s="6" t="s">
        <v>108</v>
      </c>
      <c r="G3067" s="6" t="s">
        <v>109</v>
      </c>
      <c r="H3067" s="6" t="s">
        <v>18</v>
      </c>
      <c r="I3067" s="8">
        <v>0.45000000000000007</v>
      </c>
      <c r="J3067" s="9">
        <v>3000</v>
      </c>
      <c r="K3067" s="10">
        <f t="shared" si="24"/>
        <v>1350.0000000000002</v>
      </c>
      <c r="L3067" s="10">
        <f t="shared" si="25"/>
        <v>472.50000000000006</v>
      </c>
      <c r="M3067" s="11">
        <v>0.35</v>
      </c>
      <c r="O3067" s="16"/>
      <c r="P3067" s="14"/>
      <c r="Q3067" s="12"/>
      <c r="R3067" s="13"/>
    </row>
    <row r="3068" spans="1:18" ht="15.75" customHeight="1" x14ac:dyDescent="0.35">
      <c r="A3068" s="1"/>
      <c r="B3068" s="6" t="s">
        <v>14</v>
      </c>
      <c r="C3068" s="6">
        <v>1185732</v>
      </c>
      <c r="D3068" s="7">
        <v>44379</v>
      </c>
      <c r="E3068" s="6" t="s">
        <v>33</v>
      </c>
      <c r="F3068" s="6" t="s">
        <v>108</v>
      </c>
      <c r="G3068" s="6" t="s">
        <v>109</v>
      </c>
      <c r="H3068" s="6" t="s">
        <v>19</v>
      </c>
      <c r="I3068" s="8">
        <v>0.4</v>
      </c>
      <c r="J3068" s="9">
        <v>2250</v>
      </c>
      <c r="K3068" s="10">
        <f t="shared" si="24"/>
        <v>900</v>
      </c>
      <c r="L3068" s="10">
        <f t="shared" si="25"/>
        <v>270</v>
      </c>
      <c r="M3068" s="11">
        <v>0.3</v>
      </c>
      <c r="O3068" s="16"/>
      <c r="P3068" s="14"/>
      <c r="Q3068" s="12"/>
      <c r="R3068" s="13"/>
    </row>
    <row r="3069" spans="1:18" ht="15.75" customHeight="1" x14ac:dyDescent="0.35">
      <c r="A3069" s="1"/>
      <c r="B3069" s="6" t="s">
        <v>14</v>
      </c>
      <c r="C3069" s="6">
        <v>1185732</v>
      </c>
      <c r="D3069" s="7">
        <v>44379</v>
      </c>
      <c r="E3069" s="6" t="s">
        <v>33</v>
      </c>
      <c r="F3069" s="6" t="s">
        <v>108</v>
      </c>
      <c r="G3069" s="6" t="s">
        <v>109</v>
      </c>
      <c r="H3069" s="6" t="s">
        <v>20</v>
      </c>
      <c r="I3069" s="8">
        <v>0.4</v>
      </c>
      <c r="J3069" s="9">
        <v>1750</v>
      </c>
      <c r="K3069" s="10">
        <f t="shared" si="24"/>
        <v>700</v>
      </c>
      <c r="L3069" s="10">
        <f t="shared" si="25"/>
        <v>210</v>
      </c>
      <c r="M3069" s="11">
        <v>0.3</v>
      </c>
      <c r="O3069" s="16"/>
      <c r="P3069" s="14"/>
      <c r="Q3069" s="12"/>
      <c r="R3069" s="13"/>
    </row>
    <row r="3070" spans="1:18" ht="15.75" customHeight="1" x14ac:dyDescent="0.35">
      <c r="A3070" s="1"/>
      <c r="B3070" s="6" t="s">
        <v>14</v>
      </c>
      <c r="C3070" s="6">
        <v>1185732</v>
      </c>
      <c r="D3070" s="7">
        <v>44379</v>
      </c>
      <c r="E3070" s="6" t="s">
        <v>33</v>
      </c>
      <c r="F3070" s="6" t="s">
        <v>108</v>
      </c>
      <c r="G3070" s="6" t="s">
        <v>109</v>
      </c>
      <c r="H3070" s="6" t="s">
        <v>21</v>
      </c>
      <c r="I3070" s="8">
        <v>0.5</v>
      </c>
      <c r="J3070" s="9">
        <v>2000</v>
      </c>
      <c r="K3070" s="10">
        <f t="shared" si="24"/>
        <v>1000</v>
      </c>
      <c r="L3070" s="10">
        <f t="shared" si="25"/>
        <v>500</v>
      </c>
      <c r="M3070" s="11">
        <v>0.5</v>
      </c>
      <c r="O3070" s="16"/>
      <c r="P3070" s="14"/>
      <c r="Q3070" s="12"/>
      <c r="R3070" s="13"/>
    </row>
    <row r="3071" spans="1:18" ht="15.75" customHeight="1" x14ac:dyDescent="0.35">
      <c r="A3071" s="1"/>
      <c r="B3071" s="6" t="s">
        <v>14</v>
      </c>
      <c r="C3071" s="6">
        <v>1185732</v>
      </c>
      <c r="D3071" s="7">
        <v>44379</v>
      </c>
      <c r="E3071" s="6" t="s">
        <v>33</v>
      </c>
      <c r="F3071" s="6" t="s">
        <v>108</v>
      </c>
      <c r="G3071" s="6" t="s">
        <v>109</v>
      </c>
      <c r="H3071" s="6" t="s">
        <v>22</v>
      </c>
      <c r="I3071" s="8">
        <v>0.55000000000000004</v>
      </c>
      <c r="J3071" s="9">
        <v>3750</v>
      </c>
      <c r="K3071" s="10">
        <f t="shared" si="24"/>
        <v>2062.5</v>
      </c>
      <c r="L3071" s="10">
        <f t="shared" si="25"/>
        <v>825</v>
      </c>
      <c r="M3071" s="11">
        <v>0.4</v>
      </c>
      <c r="O3071" s="16"/>
      <c r="P3071" s="14"/>
      <c r="Q3071" s="12"/>
      <c r="R3071" s="13"/>
    </row>
    <row r="3072" spans="1:18" ht="15.75" customHeight="1" x14ac:dyDescent="0.35">
      <c r="A3072" s="1"/>
      <c r="B3072" s="6" t="s">
        <v>14</v>
      </c>
      <c r="C3072" s="6">
        <v>1185732</v>
      </c>
      <c r="D3072" s="7">
        <v>44411</v>
      </c>
      <c r="E3072" s="6" t="s">
        <v>33</v>
      </c>
      <c r="F3072" s="6" t="s">
        <v>108</v>
      </c>
      <c r="G3072" s="6" t="s">
        <v>109</v>
      </c>
      <c r="H3072" s="6" t="s">
        <v>17</v>
      </c>
      <c r="I3072" s="8">
        <v>0.5</v>
      </c>
      <c r="J3072" s="9">
        <v>5250</v>
      </c>
      <c r="K3072" s="10">
        <f t="shared" si="24"/>
        <v>2625</v>
      </c>
      <c r="L3072" s="10">
        <f t="shared" si="25"/>
        <v>787.5</v>
      </c>
      <c r="M3072" s="11">
        <v>0.3</v>
      </c>
      <c r="O3072" s="16"/>
      <c r="P3072" s="14"/>
      <c r="Q3072" s="12"/>
      <c r="R3072" s="13"/>
    </row>
    <row r="3073" spans="1:18" ht="15.75" customHeight="1" x14ac:dyDescent="0.35">
      <c r="A3073" s="1"/>
      <c r="B3073" s="6" t="s">
        <v>14</v>
      </c>
      <c r="C3073" s="6">
        <v>1185732</v>
      </c>
      <c r="D3073" s="7">
        <v>44411</v>
      </c>
      <c r="E3073" s="6" t="s">
        <v>33</v>
      </c>
      <c r="F3073" s="6" t="s">
        <v>108</v>
      </c>
      <c r="G3073" s="6" t="s">
        <v>109</v>
      </c>
      <c r="H3073" s="6" t="s">
        <v>18</v>
      </c>
      <c r="I3073" s="8">
        <v>0.45000000000000007</v>
      </c>
      <c r="J3073" s="9">
        <v>3000</v>
      </c>
      <c r="K3073" s="10">
        <f t="shared" si="24"/>
        <v>1350.0000000000002</v>
      </c>
      <c r="L3073" s="10">
        <f t="shared" si="25"/>
        <v>472.50000000000006</v>
      </c>
      <c r="M3073" s="11">
        <v>0.35</v>
      </c>
      <c r="O3073" s="16"/>
      <c r="P3073" s="14"/>
      <c r="Q3073" s="12"/>
      <c r="R3073" s="13"/>
    </row>
    <row r="3074" spans="1:18" ht="15.75" customHeight="1" x14ac:dyDescent="0.35">
      <c r="A3074" s="1"/>
      <c r="B3074" s="6" t="s">
        <v>14</v>
      </c>
      <c r="C3074" s="6">
        <v>1185732</v>
      </c>
      <c r="D3074" s="7">
        <v>44411</v>
      </c>
      <c r="E3074" s="6" t="s">
        <v>33</v>
      </c>
      <c r="F3074" s="6" t="s">
        <v>108</v>
      </c>
      <c r="G3074" s="6" t="s">
        <v>109</v>
      </c>
      <c r="H3074" s="6" t="s">
        <v>19</v>
      </c>
      <c r="I3074" s="8">
        <v>0.4</v>
      </c>
      <c r="J3074" s="9">
        <v>2250</v>
      </c>
      <c r="K3074" s="10">
        <f t="shared" si="24"/>
        <v>900</v>
      </c>
      <c r="L3074" s="10">
        <f t="shared" si="25"/>
        <v>270</v>
      </c>
      <c r="M3074" s="11">
        <v>0.3</v>
      </c>
      <c r="O3074" s="16"/>
      <c r="P3074" s="14"/>
      <c r="Q3074" s="12"/>
      <c r="R3074" s="13"/>
    </row>
    <row r="3075" spans="1:18" ht="15.75" customHeight="1" x14ac:dyDescent="0.35">
      <c r="A3075" s="1"/>
      <c r="B3075" s="6" t="s">
        <v>14</v>
      </c>
      <c r="C3075" s="6">
        <v>1185732</v>
      </c>
      <c r="D3075" s="7">
        <v>44411</v>
      </c>
      <c r="E3075" s="6" t="s">
        <v>33</v>
      </c>
      <c r="F3075" s="6" t="s">
        <v>108</v>
      </c>
      <c r="G3075" s="6" t="s">
        <v>109</v>
      </c>
      <c r="H3075" s="6" t="s">
        <v>20</v>
      </c>
      <c r="I3075" s="8">
        <v>0.4</v>
      </c>
      <c r="J3075" s="9">
        <v>2000</v>
      </c>
      <c r="K3075" s="10">
        <f t="shared" si="24"/>
        <v>800</v>
      </c>
      <c r="L3075" s="10">
        <f t="shared" si="25"/>
        <v>240</v>
      </c>
      <c r="M3075" s="11">
        <v>0.3</v>
      </c>
      <c r="O3075" s="16"/>
      <c r="P3075" s="14"/>
      <c r="Q3075" s="12"/>
      <c r="R3075" s="13"/>
    </row>
    <row r="3076" spans="1:18" ht="15.75" customHeight="1" x14ac:dyDescent="0.35">
      <c r="A3076" s="1"/>
      <c r="B3076" s="6" t="s">
        <v>14</v>
      </c>
      <c r="C3076" s="6">
        <v>1185732</v>
      </c>
      <c r="D3076" s="7">
        <v>44411</v>
      </c>
      <c r="E3076" s="6" t="s">
        <v>33</v>
      </c>
      <c r="F3076" s="6" t="s">
        <v>108</v>
      </c>
      <c r="G3076" s="6" t="s">
        <v>109</v>
      </c>
      <c r="H3076" s="6" t="s">
        <v>21</v>
      </c>
      <c r="I3076" s="8">
        <v>0.5</v>
      </c>
      <c r="J3076" s="9">
        <v>1750</v>
      </c>
      <c r="K3076" s="10">
        <f t="shared" si="24"/>
        <v>875</v>
      </c>
      <c r="L3076" s="10">
        <f t="shared" si="25"/>
        <v>437.5</v>
      </c>
      <c r="M3076" s="11">
        <v>0.5</v>
      </c>
      <c r="O3076" s="16"/>
      <c r="P3076" s="14"/>
      <c r="Q3076" s="12"/>
      <c r="R3076" s="13"/>
    </row>
    <row r="3077" spans="1:18" ht="15.75" customHeight="1" x14ac:dyDescent="0.35">
      <c r="A3077" s="1"/>
      <c r="B3077" s="6" t="s">
        <v>14</v>
      </c>
      <c r="C3077" s="6">
        <v>1185732</v>
      </c>
      <c r="D3077" s="7">
        <v>44411</v>
      </c>
      <c r="E3077" s="6" t="s">
        <v>33</v>
      </c>
      <c r="F3077" s="6" t="s">
        <v>108</v>
      </c>
      <c r="G3077" s="6" t="s">
        <v>109</v>
      </c>
      <c r="H3077" s="6" t="s">
        <v>22</v>
      </c>
      <c r="I3077" s="8">
        <v>0.55000000000000004</v>
      </c>
      <c r="J3077" s="9">
        <v>3500</v>
      </c>
      <c r="K3077" s="10">
        <f t="shared" si="24"/>
        <v>1925.0000000000002</v>
      </c>
      <c r="L3077" s="10">
        <f t="shared" si="25"/>
        <v>770.00000000000011</v>
      </c>
      <c r="M3077" s="11">
        <v>0.4</v>
      </c>
      <c r="O3077" s="16"/>
      <c r="P3077" s="14"/>
      <c r="Q3077" s="12"/>
      <c r="R3077" s="13"/>
    </row>
    <row r="3078" spans="1:18" ht="15.75" customHeight="1" x14ac:dyDescent="0.35">
      <c r="A3078" s="1"/>
      <c r="B3078" s="6" t="s">
        <v>14</v>
      </c>
      <c r="C3078" s="6">
        <v>1185732</v>
      </c>
      <c r="D3078" s="7">
        <v>44443</v>
      </c>
      <c r="E3078" s="6" t="s">
        <v>33</v>
      </c>
      <c r="F3078" s="6" t="s">
        <v>108</v>
      </c>
      <c r="G3078" s="6" t="s">
        <v>109</v>
      </c>
      <c r="H3078" s="6" t="s">
        <v>17</v>
      </c>
      <c r="I3078" s="8">
        <v>0.35000000000000003</v>
      </c>
      <c r="J3078" s="9">
        <v>4750</v>
      </c>
      <c r="K3078" s="10">
        <f t="shared" si="24"/>
        <v>1662.5000000000002</v>
      </c>
      <c r="L3078" s="10">
        <f t="shared" si="25"/>
        <v>498.75000000000006</v>
      </c>
      <c r="M3078" s="11">
        <v>0.3</v>
      </c>
      <c r="O3078" s="16"/>
      <c r="P3078" s="14"/>
      <c r="Q3078" s="12"/>
      <c r="R3078" s="13"/>
    </row>
    <row r="3079" spans="1:18" ht="15.75" customHeight="1" x14ac:dyDescent="0.35">
      <c r="A3079" s="1"/>
      <c r="B3079" s="6" t="s">
        <v>14</v>
      </c>
      <c r="C3079" s="6">
        <v>1185732</v>
      </c>
      <c r="D3079" s="7">
        <v>44443</v>
      </c>
      <c r="E3079" s="6" t="s">
        <v>33</v>
      </c>
      <c r="F3079" s="6" t="s">
        <v>108</v>
      </c>
      <c r="G3079" s="6" t="s">
        <v>109</v>
      </c>
      <c r="H3079" s="6" t="s">
        <v>18</v>
      </c>
      <c r="I3079" s="8">
        <v>0.3000000000000001</v>
      </c>
      <c r="J3079" s="9">
        <v>2500</v>
      </c>
      <c r="K3079" s="10">
        <f t="shared" si="24"/>
        <v>750.00000000000023</v>
      </c>
      <c r="L3079" s="10">
        <f t="shared" si="25"/>
        <v>262.50000000000006</v>
      </c>
      <c r="M3079" s="11">
        <v>0.35</v>
      </c>
      <c r="O3079" s="16"/>
      <c r="P3079" s="14"/>
      <c r="Q3079" s="12"/>
      <c r="R3079" s="13"/>
    </row>
    <row r="3080" spans="1:18" ht="15.75" customHeight="1" x14ac:dyDescent="0.35">
      <c r="A3080" s="1"/>
      <c r="B3080" s="6" t="s">
        <v>14</v>
      </c>
      <c r="C3080" s="6">
        <v>1185732</v>
      </c>
      <c r="D3080" s="7">
        <v>44443</v>
      </c>
      <c r="E3080" s="6" t="s">
        <v>33</v>
      </c>
      <c r="F3080" s="6" t="s">
        <v>108</v>
      </c>
      <c r="G3080" s="6" t="s">
        <v>109</v>
      </c>
      <c r="H3080" s="6" t="s">
        <v>19</v>
      </c>
      <c r="I3080" s="8">
        <v>0.25000000000000006</v>
      </c>
      <c r="J3080" s="9">
        <v>1500</v>
      </c>
      <c r="K3080" s="10">
        <f t="shared" si="24"/>
        <v>375.00000000000006</v>
      </c>
      <c r="L3080" s="10">
        <f t="shared" si="25"/>
        <v>112.50000000000001</v>
      </c>
      <c r="M3080" s="11">
        <v>0.3</v>
      </c>
      <c r="O3080" s="16"/>
      <c r="P3080" s="14"/>
      <c r="Q3080" s="12"/>
      <c r="R3080" s="13"/>
    </row>
    <row r="3081" spans="1:18" ht="15.75" customHeight="1" x14ac:dyDescent="0.35">
      <c r="A3081" s="1"/>
      <c r="B3081" s="6" t="s">
        <v>14</v>
      </c>
      <c r="C3081" s="6">
        <v>1185732</v>
      </c>
      <c r="D3081" s="7">
        <v>44443</v>
      </c>
      <c r="E3081" s="6" t="s">
        <v>33</v>
      </c>
      <c r="F3081" s="6" t="s">
        <v>108</v>
      </c>
      <c r="G3081" s="6" t="s">
        <v>109</v>
      </c>
      <c r="H3081" s="6" t="s">
        <v>20</v>
      </c>
      <c r="I3081" s="8">
        <v>0.25000000000000006</v>
      </c>
      <c r="J3081" s="9">
        <v>1250</v>
      </c>
      <c r="K3081" s="10">
        <f t="shared" si="24"/>
        <v>312.50000000000006</v>
      </c>
      <c r="L3081" s="10">
        <f t="shared" si="25"/>
        <v>93.750000000000014</v>
      </c>
      <c r="M3081" s="11">
        <v>0.3</v>
      </c>
      <c r="O3081" s="16"/>
      <c r="P3081" s="14"/>
      <c r="Q3081" s="12"/>
      <c r="R3081" s="13"/>
    </row>
    <row r="3082" spans="1:18" ht="15.75" customHeight="1" x14ac:dyDescent="0.35">
      <c r="A3082" s="1"/>
      <c r="B3082" s="6" t="s">
        <v>14</v>
      </c>
      <c r="C3082" s="6">
        <v>1185732</v>
      </c>
      <c r="D3082" s="7">
        <v>44443</v>
      </c>
      <c r="E3082" s="6" t="s">
        <v>33</v>
      </c>
      <c r="F3082" s="6" t="s">
        <v>108</v>
      </c>
      <c r="G3082" s="6" t="s">
        <v>109</v>
      </c>
      <c r="H3082" s="6" t="s">
        <v>21</v>
      </c>
      <c r="I3082" s="8">
        <v>0.35000000000000003</v>
      </c>
      <c r="J3082" s="9">
        <v>1250</v>
      </c>
      <c r="K3082" s="10">
        <f t="shared" si="24"/>
        <v>437.50000000000006</v>
      </c>
      <c r="L3082" s="10">
        <f t="shared" si="25"/>
        <v>218.75000000000003</v>
      </c>
      <c r="M3082" s="11">
        <v>0.5</v>
      </c>
      <c r="O3082" s="16"/>
      <c r="P3082" s="14"/>
      <c r="Q3082" s="12"/>
      <c r="R3082" s="13"/>
    </row>
    <row r="3083" spans="1:18" ht="15.75" customHeight="1" x14ac:dyDescent="0.35">
      <c r="A3083" s="1"/>
      <c r="B3083" s="6" t="s">
        <v>14</v>
      </c>
      <c r="C3083" s="6">
        <v>1185732</v>
      </c>
      <c r="D3083" s="7">
        <v>44443</v>
      </c>
      <c r="E3083" s="6" t="s">
        <v>33</v>
      </c>
      <c r="F3083" s="6" t="s">
        <v>108</v>
      </c>
      <c r="G3083" s="6" t="s">
        <v>109</v>
      </c>
      <c r="H3083" s="6" t="s">
        <v>22</v>
      </c>
      <c r="I3083" s="8">
        <v>0.4</v>
      </c>
      <c r="J3083" s="9">
        <v>2000</v>
      </c>
      <c r="K3083" s="10">
        <f t="shared" si="24"/>
        <v>800</v>
      </c>
      <c r="L3083" s="10">
        <f t="shared" si="25"/>
        <v>320</v>
      </c>
      <c r="M3083" s="11">
        <v>0.4</v>
      </c>
      <c r="O3083" s="16"/>
      <c r="P3083" s="14"/>
      <c r="Q3083" s="12"/>
      <c r="R3083" s="13"/>
    </row>
    <row r="3084" spans="1:18" ht="15.75" customHeight="1" x14ac:dyDescent="0.35">
      <c r="A3084" s="1"/>
      <c r="B3084" s="6" t="s">
        <v>14</v>
      </c>
      <c r="C3084" s="6">
        <v>1185732</v>
      </c>
      <c r="D3084" s="7">
        <v>44472</v>
      </c>
      <c r="E3084" s="6" t="s">
        <v>33</v>
      </c>
      <c r="F3084" s="6" t="s">
        <v>108</v>
      </c>
      <c r="G3084" s="6" t="s">
        <v>109</v>
      </c>
      <c r="H3084" s="6" t="s">
        <v>17</v>
      </c>
      <c r="I3084" s="8">
        <v>0.44999999999999996</v>
      </c>
      <c r="J3084" s="9">
        <v>3750</v>
      </c>
      <c r="K3084" s="10">
        <f t="shared" si="24"/>
        <v>1687.4999999999998</v>
      </c>
      <c r="L3084" s="10">
        <f t="shared" si="25"/>
        <v>506.24999999999989</v>
      </c>
      <c r="M3084" s="11">
        <v>0.3</v>
      </c>
      <c r="O3084" s="16"/>
      <c r="P3084" s="14"/>
      <c r="Q3084" s="12"/>
      <c r="R3084" s="13"/>
    </row>
    <row r="3085" spans="1:18" ht="15.75" customHeight="1" x14ac:dyDescent="0.35">
      <c r="A3085" s="1"/>
      <c r="B3085" s="6" t="s">
        <v>14</v>
      </c>
      <c r="C3085" s="6">
        <v>1185732</v>
      </c>
      <c r="D3085" s="7">
        <v>44472</v>
      </c>
      <c r="E3085" s="6" t="s">
        <v>33</v>
      </c>
      <c r="F3085" s="6" t="s">
        <v>108</v>
      </c>
      <c r="G3085" s="6" t="s">
        <v>109</v>
      </c>
      <c r="H3085" s="6" t="s">
        <v>18</v>
      </c>
      <c r="I3085" s="8">
        <v>0.35000000000000003</v>
      </c>
      <c r="J3085" s="9">
        <v>2250</v>
      </c>
      <c r="K3085" s="10">
        <f t="shared" si="24"/>
        <v>787.50000000000011</v>
      </c>
      <c r="L3085" s="10">
        <f t="shared" si="25"/>
        <v>275.625</v>
      </c>
      <c r="M3085" s="11">
        <v>0.35</v>
      </c>
      <c r="O3085" s="16"/>
      <c r="P3085" s="14"/>
      <c r="Q3085" s="12"/>
      <c r="R3085" s="13"/>
    </row>
    <row r="3086" spans="1:18" ht="15.75" customHeight="1" x14ac:dyDescent="0.35">
      <c r="A3086" s="1"/>
      <c r="B3086" s="6" t="s">
        <v>14</v>
      </c>
      <c r="C3086" s="6">
        <v>1185732</v>
      </c>
      <c r="D3086" s="7">
        <v>44472</v>
      </c>
      <c r="E3086" s="6" t="s">
        <v>33</v>
      </c>
      <c r="F3086" s="6" t="s">
        <v>108</v>
      </c>
      <c r="G3086" s="6" t="s">
        <v>109</v>
      </c>
      <c r="H3086" s="6" t="s">
        <v>19</v>
      </c>
      <c r="I3086" s="8">
        <v>0.35000000000000003</v>
      </c>
      <c r="J3086" s="9">
        <v>1250</v>
      </c>
      <c r="K3086" s="10">
        <f t="shared" si="24"/>
        <v>437.50000000000006</v>
      </c>
      <c r="L3086" s="10">
        <f t="shared" si="25"/>
        <v>131.25</v>
      </c>
      <c r="M3086" s="11">
        <v>0.3</v>
      </c>
      <c r="O3086" s="16"/>
      <c r="P3086" s="14"/>
      <c r="Q3086" s="12"/>
      <c r="R3086" s="13"/>
    </row>
    <row r="3087" spans="1:18" ht="15.75" customHeight="1" x14ac:dyDescent="0.35">
      <c r="A3087" s="1"/>
      <c r="B3087" s="6" t="s">
        <v>14</v>
      </c>
      <c r="C3087" s="6">
        <v>1185732</v>
      </c>
      <c r="D3087" s="7">
        <v>44472</v>
      </c>
      <c r="E3087" s="6" t="s">
        <v>33</v>
      </c>
      <c r="F3087" s="6" t="s">
        <v>108</v>
      </c>
      <c r="G3087" s="6" t="s">
        <v>109</v>
      </c>
      <c r="H3087" s="6" t="s">
        <v>20</v>
      </c>
      <c r="I3087" s="8">
        <v>0.35000000000000003</v>
      </c>
      <c r="J3087" s="9">
        <v>1250</v>
      </c>
      <c r="K3087" s="10">
        <f t="shared" si="24"/>
        <v>437.50000000000006</v>
      </c>
      <c r="L3087" s="10">
        <f t="shared" si="25"/>
        <v>131.25</v>
      </c>
      <c r="M3087" s="11">
        <v>0.3</v>
      </c>
      <c r="O3087" s="16"/>
      <c r="P3087" s="14"/>
      <c r="Q3087" s="12"/>
      <c r="R3087" s="13"/>
    </row>
    <row r="3088" spans="1:18" ht="15.75" customHeight="1" x14ac:dyDescent="0.35">
      <c r="A3088" s="1"/>
      <c r="B3088" s="6" t="s">
        <v>14</v>
      </c>
      <c r="C3088" s="6">
        <v>1185732</v>
      </c>
      <c r="D3088" s="7">
        <v>44472</v>
      </c>
      <c r="E3088" s="6" t="s">
        <v>33</v>
      </c>
      <c r="F3088" s="6" t="s">
        <v>108</v>
      </c>
      <c r="G3088" s="6" t="s">
        <v>109</v>
      </c>
      <c r="H3088" s="6" t="s">
        <v>21</v>
      </c>
      <c r="I3088" s="8">
        <v>0.44999999999999996</v>
      </c>
      <c r="J3088" s="9">
        <v>1250</v>
      </c>
      <c r="K3088" s="10">
        <f t="shared" si="24"/>
        <v>562.5</v>
      </c>
      <c r="L3088" s="10">
        <f t="shared" si="25"/>
        <v>281.25</v>
      </c>
      <c r="M3088" s="11">
        <v>0.5</v>
      </c>
      <c r="O3088" s="16"/>
      <c r="P3088" s="14"/>
      <c r="Q3088" s="12"/>
      <c r="R3088" s="13"/>
    </row>
    <row r="3089" spans="1:18" ht="15.75" customHeight="1" x14ac:dyDescent="0.35">
      <c r="A3089" s="1"/>
      <c r="B3089" s="6" t="s">
        <v>14</v>
      </c>
      <c r="C3089" s="6">
        <v>1185732</v>
      </c>
      <c r="D3089" s="7">
        <v>44472</v>
      </c>
      <c r="E3089" s="6" t="s">
        <v>33</v>
      </c>
      <c r="F3089" s="6" t="s">
        <v>108</v>
      </c>
      <c r="G3089" s="6" t="s">
        <v>109</v>
      </c>
      <c r="H3089" s="6" t="s">
        <v>22</v>
      </c>
      <c r="I3089" s="8">
        <v>0.49999999999999983</v>
      </c>
      <c r="J3089" s="9">
        <v>2500</v>
      </c>
      <c r="K3089" s="10">
        <f t="shared" si="24"/>
        <v>1249.9999999999995</v>
      </c>
      <c r="L3089" s="10">
        <f t="shared" si="25"/>
        <v>499.99999999999983</v>
      </c>
      <c r="M3089" s="11">
        <v>0.4</v>
      </c>
      <c r="O3089" s="16"/>
      <c r="P3089" s="14"/>
      <c r="Q3089" s="12"/>
      <c r="R3089" s="13"/>
    </row>
    <row r="3090" spans="1:18" ht="15.75" customHeight="1" x14ac:dyDescent="0.35">
      <c r="A3090" s="1"/>
      <c r="B3090" s="6" t="s">
        <v>14</v>
      </c>
      <c r="C3090" s="6">
        <v>1185732</v>
      </c>
      <c r="D3090" s="7">
        <v>44503</v>
      </c>
      <c r="E3090" s="6" t="s">
        <v>33</v>
      </c>
      <c r="F3090" s="6" t="s">
        <v>108</v>
      </c>
      <c r="G3090" s="6" t="s">
        <v>109</v>
      </c>
      <c r="H3090" s="6" t="s">
        <v>17</v>
      </c>
      <c r="I3090" s="8">
        <v>0.44999999999999996</v>
      </c>
      <c r="J3090" s="9">
        <v>4000</v>
      </c>
      <c r="K3090" s="10">
        <f t="shared" si="24"/>
        <v>1799.9999999999998</v>
      </c>
      <c r="L3090" s="10">
        <f t="shared" si="25"/>
        <v>539.99999999999989</v>
      </c>
      <c r="M3090" s="11">
        <v>0.3</v>
      </c>
      <c r="O3090" s="16"/>
      <c r="P3090" s="14"/>
      <c r="Q3090" s="12"/>
      <c r="R3090" s="13"/>
    </row>
    <row r="3091" spans="1:18" ht="15.75" customHeight="1" x14ac:dyDescent="0.35">
      <c r="A3091" s="1"/>
      <c r="B3091" s="6" t="s">
        <v>14</v>
      </c>
      <c r="C3091" s="6">
        <v>1185732</v>
      </c>
      <c r="D3091" s="7">
        <v>44503</v>
      </c>
      <c r="E3091" s="6" t="s">
        <v>33</v>
      </c>
      <c r="F3091" s="6" t="s">
        <v>108</v>
      </c>
      <c r="G3091" s="6" t="s">
        <v>109</v>
      </c>
      <c r="H3091" s="6" t="s">
        <v>18</v>
      </c>
      <c r="I3091" s="8">
        <v>0.35000000000000003</v>
      </c>
      <c r="J3091" s="9">
        <v>3000</v>
      </c>
      <c r="K3091" s="10">
        <f t="shared" si="24"/>
        <v>1050</v>
      </c>
      <c r="L3091" s="10">
        <f t="shared" si="25"/>
        <v>367.5</v>
      </c>
      <c r="M3091" s="11">
        <v>0.35</v>
      </c>
      <c r="O3091" s="16"/>
      <c r="P3091" s="14"/>
      <c r="Q3091" s="12"/>
      <c r="R3091" s="13"/>
    </row>
    <row r="3092" spans="1:18" ht="15.75" customHeight="1" x14ac:dyDescent="0.35">
      <c r="A3092" s="1"/>
      <c r="B3092" s="6" t="s">
        <v>14</v>
      </c>
      <c r="C3092" s="6">
        <v>1185732</v>
      </c>
      <c r="D3092" s="7">
        <v>44503</v>
      </c>
      <c r="E3092" s="6" t="s">
        <v>33</v>
      </c>
      <c r="F3092" s="6" t="s">
        <v>108</v>
      </c>
      <c r="G3092" s="6" t="s">
        <v>109</v>
      </c>
      <c r="H3092" s="6" t="s">
        <v>19</v>
      </c>
      <c r="I3092" s="8">
        <v>0.35000000000000003</v>
      </c>
      <c r="J3092" s="9">
        <v>2450</v>
      </c>
      <c r="K3092" s="10">
        <f t="shared" si="24"/>
        <v>857.50000000000011</v>
      </c>
      <c r="L3092" s="10">
        <f t="shared" si="25"/>
        <v>257.25</v>
      </c>
      <c r="M3092" s="11">
        <v>0.3</v>
      </c>
      <c r="O3092" s="16"/>
      <c r="P3092" s="14"/>
      <c r="Q3092" s="12"/>
      <c r="R3092" s="13"/>
    </row>
    <row r="3093" spans="1:18" ht="15.75" customHeight="1" x14ac:dyDescent="0.35">
      <c r="A3093" s="1"/>
      <c r="B3093" s="6" t="s">
        <v>14</v>
      </c>
      <c r="C3093" s="6">
        <v>1185732</v>
      </c>
      <c r="D3093" s="7">
        <v>44503</v>
      </c>
      <c r="E3093" s="6" t="s">
        <v>33</v>
      </c>
      <c r="F3093" s="6" t="s">
        <v>108</v>
      </c>
      <c r="G3093" s="6" t="s">
        <v>109</v>
      </c>
      <c r="H3093" s="6" t="s">
        <v>20</v>
      </c>
      <c r="I3093" s="8">
        <v>0.35000000000000003</v>
      </c>
      <c r="J3093" s="9">
        <v>2250</v>
      </c>
      <c r="K3093" s="10">
        <f t="shared" si="24"/>
        <v>787.50000000000011</v>
      </c>
      <c r="L3093" s="10">
        <f t="shared" si="25"/>
        <v>236.25000000000003</v>
      </c>
      <c r="M3093" s="11">
        <v>0.3</v>
      </c>
      <c r="O3093" s="16"/>
      <c r="P3093" s="14"/>
      <c r="Q3093" s="12"/>
      <c r="R3093" s="13"/>
    </row>
    <row r="3094" spans="1:18" ht="15.75" customHeight="1" x14ac:dyDescent="0.35">
      <c r="A3094" s="1"/>
      <c r="B3094" s="6" t="s">
        <v>14</v>
      </c>
      <c r="C3094" s="6">
        <v>1185732</v>
      </c>
      <c r="D3094" s="7">
        <v>44503</v>
      </c>
      <c r="E3094" s="6" t="s">
        <v>33</v>
      </c>
      <c r="F3094" s="6" t="s">
        <v>108</v>
      </c>
      <c r="G3094" s="6" t="s">
        <v>109</v>
      </c>
      <c r="H3094" s="6" t="s">
        <v>21</v>
      </c>
      <c r="I3094" s="8">
        <v>0.6</v>
      </c>
      <c r="J3094" s="9">
        <v>2000</v>
      </c>
      <c r="K3094" s="10">
        <f t="shared" si="24"/>
        <v>1200</v>
      </c>
      <c r="L3094" s="10">
        <f t="shared" si="25"/>
        <v>600</v>
      </c>
      <c r="M3094" s="11">
        <v>0.5</v>
      </c>
      <c r="O3094" s="16"/>
      <c r="P3094" s="14"/>
      <c r="Q3094" s="12"/>
      <c r="R3094" s="13"/>
    </row>
    <row r="3095" spans="1:18" ht="15.75" customHeight="1" x14ac:dyDescent="0.35">
      <c r="A3095" s="1"/>
      <c r="B3095" s="6" t="s">
        <v>14</v>
      </c>
      <c r="C3095" s="6">
        <v>1185732</v>
      </c>
      <c r="D3095" s="7">
        <v>44503</v>
      </c>
      <c r="E3095" s="6" t="s">
        <v>33</v>
      </c>
      <c r="F3095" s="6" t="s">
        <v>108</v>
      </c>
      <c r="G3095" s="6" t="s">
        <v>109</v>
      </c>
      <c r="H3095" s="6" t="s">
        <v>22</v>
      </c>
      <c r="I3095" s="8">
        <v>0.64999999999999991</v>
      </c>
      <c r="J3095" s="9">
        <v>3000</v>
      </c>
      <c r="K3095" s="10">
        <f t="shared" si="24"/>
        <v>1949.9999999999998</v>
      </c>
      <c r="L3095" s="10">
        <f t="shared" si="25"/>
        <v>780</v>
      </c>
      <c r="M3095" s="11">
        <v>0.4</v>
      </c>
      <c r="O3095" s="16"/>
      <c r="P3095" s="14"/>
      <c r="Q3095" s="12"/>
      <c r="R3095" s="13"/>
    </row>
    <row r="3096" spans="1:18" ht="15.75" customHeight="1" x14ac:dyDescent="0.35">
      <c r="A3096" s="1"/>
      <c r="B3096" s="6" t="s">
        <v>14</v>
      </c>
      <c r="C3096" s="6">
        <v>1185732</v>
      </c>
      <c r="D3096" s="7">
        <v>44532</v>
      </c>
      <c r="E3096" s="6" t="s">
        <v>33</v>
      </c>
      <c r="F3096" s="6" t="s">
        <v>108</v>
      </c>
      <c r="G3096" s="6" t="s">
        <v>109</v>
      </c>
      <c r="H3096" s="6" t="s">
        <v>17</v>
      </c>
      <c r="I3096" s="8">
        <v>0.6</v>
      </c>
      <c r="J3096" s="9">
        <v>5500</v>
      </c>
      <c r="K3096" s="10">
        <f t="shared" si="24"/>
        <v>3300</v>
      </c>
      <c r="L3096" s="10">
        <f t="shared" si="25"/>
        <v>990</v>
      </c>
      <c r="M3096" s="11">
        <v>0.3</v>
      </c>
      <c r="O3096" s="16"/>
      <c r="P3096" s="14"/>
      <c r="Q3096" s="12"/>
      <c r="R3096" s="13"/>
    </row>
    <row r="3097" spans="1:18" ht="15.75" customHeight="1" x14ac:dyDescent="0.35">
      <c r="A3097" s="1"/>
      <c r="B3097" s="6" t="s">
        <v>14</v>
      </c>
      <c r="C3097" s="6">
        <v>1185732</v>
      </c>
      <c r="D3097" s="7">
        <v>44532</v>
      </c>
      <c r="E3097" s="6" t="s">
        <v>33</v>
      </c>
      <c r="F3097" s="6" t="s">
        <v>108</v>
      </c>
      <c r="G3097" s="6" t="s">
        <v>109</v>
      </c>
      <c r="H3097" s="6" t="s">
        <v>18</v>
      </c>
      <c r="I3097" s="8">
        <v>0.5</v>
      </c>
      <c r="J3097" s="9">
        <v>3500</v>
      </c>
      <c r="K3097" s="10">
        <f t="shared" si="24"/>
        <v>1750</v>
      </c>
      <c r="L3097" s="10">
        <f t="shared" si="25"/>
        <v>612.5</v>
      </c>
      <c r="M3097" s="11">
        <v>0.35</v>
      </c>
      <c r="O3097" s="16"/>
      <c r="P3097" s="14"/>
      <c r="Q3097" s="12"/>
      <c r="R3097" s="13"/>
    </row>
    <row r="3098" spans="1:18" ht="15.75" customHeight="1" x14ac:dyDescent="0.35">
      <c r="A3098" s="1"/>
      <c r="B3098" s="6" t="s">
        <v>14</v>
      </c>
      <c r="C3098" s="6">
        <v>1185732</v>
      </c>
      <c r="D3098" s="7">
        <v>44532</v>
      </c>
      <c r="E3098" s="6" t="s">
        <v>33</v>
      </c>
      <c r="F3098" s="6" t="s">
        <v>108</v>
      </c>
      <c r="G3098" s="6" t="s">
        <v>109</v>
      </c>
      <c r="H3098" s="6" t="s">
        <v>19</v>
      </c>
      <c r="I3098" s="8">
        <v>0.5</v>
      </c>
      <c r="J3098" s="9">
        <v>3000</v>
      </c>
      <c r="K3098" s="10">
        <f t="shared" si="24"/>
        <v>1500</v>
      </c>
      <c r="L3098" s="10">
        <f t="shared" si="25"/>
        <v>450</v>
      </c>
      <c r="M3098" s="11">
        <v>0.3</v>
      </c>
      <c r="O3098" s="16"/>
      <c r="P3098" s="14"/>
      <c r="Q3098" s="12"/>
      <c r="R3098" s="13"/>
    </row>
    <row r="3099" spans="1:18" ht="15.75" customHeight="1" x14ac:dyDescent="0.35">
      <c r="A3099" s="1"/>
      <c r="B3099" s="6" t="s">
        <v>14</v>
      </c>
      <c r="C3099" s="6">
        <v>1185732</v>
      </c>
      <c r="D3099" s="7">
        <v>44532</v>
      </c>
      <c r="E3099" s="6" t="s">
        <v>33</v>
      </c>
      <c r="F3099" s="6" t="s">
        <v>108</v>
      </c>
      <c r="G3099" s="6" t="s">
        <v>109</v>
      </c>
      <c r="H3099" s="6" t="s">
        <v>20</v>
      </c>
      <c r="I3099" s="8">
        <v>0.5</v>
      </c>
      <c r="J3099" s="9">
        <v>2500</v>
      </c>
      <c r="K3099" s="10">
        <f t="shared" si="24"/>
        <v>1250</v>
      </c>
      <c r="L3099" s="10">
        <f t="shared" si="25"/>
        <v>375</v>
      </c>
      <c r="M3099" s="11">
        <v>0.3</v>
      </c>
      <c r="O3099" s="16"/>
      <c r="P3099" s="14"/>
      <c r="Q3099" s="12"/>
      <c r="R3099" s="13"/>
    </row>
    <row r="3100" spans="1:18" ht="15.75" customHeight="1" x14ac:dyDescent="0.35">
      <c r="A3100" s="1"/>
      <c r="B3100" s="6" t="s">
        <v>14</v>
      </c>
      <c r="C3100" s="6">
        <v>1185732</v>
      </c>
      <c r="D3100" s="7">
        <v>44532</v>
      </c>
      <c r="E3100" s="6" t="s">
        <v>33</v>
      </c>
      <c r="F3100" s="6" t="s">
        <v>108</v>
      </c>
      <c r="G3100" s="6" t="s">
        <v>109</v>
      </c>
      <c r="H3100" s="6" t="s">
        <v>21</v>
      </c>
      <c r="I3100" s="8">
        <v>0.6</v>
      </c>
      <c r="J3100" s="9">
        <v>2500</v>
      </c>
      <c r="K3100" s="10">
        <f t="shared" si="24"/>
        <v>1500</v>
      </c>
      <c r="L3100" s="10">
        <f t="shared" si="25"/>
        <v>750</v>
      </c>
      <c r="M3100" s="11">
        <v>0.5</v>
      </c>
      <c r="O3100" s="16"/>
      <c r="P3100" s="14"/>
      <c r="Q3100" s="12"/>
      <c r="R3100" s="13"/>
    </row>
    <row r="3101" spans="1:18" ht="15.75" customHeight="1" x14ac:dyDescent="0.35">
      <c r="A3101" s="1"/>
      <c r="B3101" s="6" t="s">
        <v>14</v>
      </c>
      <c r="C3101" s="6">
        <v>1185732</v>
      </c>
      <c r="D3101" s="7">
        <v>44532</v>
      </c>
      <c r="E3101" s="6" t="s">
        <v>33</v>
      </c>
      <c r="F3101" s="6" t="s">
        <v>108</v>
      </c>
      <c r="G3101" s="6" t="s">
        <v>109</v>
      </c>
      <c r="H3101" s="6" t="s">
        <v>22</v>
      </c>
      <c r="I3101" s="8">
        <v>0.64999999999999991</v>
      </c>
      <c r="J3101" s="9">
        <v>3500</v>
      </c>
      <c r="K3101" s="10">
        <f t="shared" si="24"/>
        <v>2274.9999999999995</v>
      </c>
      <c r="L3101" s="10">
        <f t="shared" si="25"/>
        <v>909.99999999999989</v>
      </c>
      <c r="M3101" s="11">
        <v>0.4</v>
      </c>
      <c r="O3101" s="16"/>
      <c r="P3101" s="14"/>
      <c r="Q3101" s="12"/>
      <c r="R3101" s="13"/>
    </row>
    <row r="3102" spans="1:18" ht="15.75" customHeight="1" x14ac:dyDescent="0.35">
      <c r="A3102" s="1" t="s">
        <v>39</v>
      </c>
      <c r="B3102" s="6" t="s">
        <v>14</v>
      </c>
      <c r="C3102" s="6">
        <v>1185732</v>
      </c>
      <c r="D3102" s="7">
        <v>44206</v>
      </c>
      <c r="E3102" s="6" t="s">
        <v>33</v>
      </c>
      <c r="F3102" s="6" t="s">
        <v>110</v>
      </c>
      <c r="G3102" s="6" t="s">
        <v>111</v>
      </c>
      <c r="H3102" s="6" t="s">
        <v>17</v>
      </c>
      <c r="I3102" s="8">
        <v>0.35000000000000003</v>
      </c>
      <c r="J3102" s="9">
        <v>5000</v>
      </c>
      <c r="K3102" s="10">
        <f t="shared" si="24"/>
        <v>1750.0000000000002</v>
      </c>
      <c r="L3102" s="10">
        <f t="shared" si="25"/>
        <v>700.00000000000011</v>
      </c>
      <c r="M3102" s="11">
        <v>0.4</v>
      </c>
      <c r="O3102" s="16"/>
      <c r="P3102" s="14"/>
      <c r="Q3102" s="12"/>
      <c r="R3102" s="13"/>
    </row>
    <row r="3103" spans="1:18" ht="15.75" customHeight="1" x14ac:dyDescent="0.35">
      <c r="A3103" s="1"/>
      <c r="B3103" s="6" t="s">
        <v>14</v>
      </c>
      <c r="C3103" s="6">
        <v>1185732</v>
      </c>
      <c r="D3103" s="7">
        <v>44206</v>
      </c>
      <c r="E3103" s="6" t="s">
        <v>33</v>
      </c>
      <c r="F3103" s="6" t="s">
        <v>110</v>
      </c>
      <c r="G3103" s="6" t="s">
        <v>111</v>
      </c>
      <c r="H3103" s="6" t="s">
        <v>18</v>
      </c>
      <c r="I3103" s="8">
        <v>0.35000000000000003</v>
      </c>
      <c r="J3103" s="9">
        <v>3000</v>
      </c>
      <c r="K3103" s="10">
        <f t="shared" si="24"/>
        <v>1050</v>
      </c>
      <c r="L3103" s="10">
        <f t="shared" si="25"/>
        <v>420</v>
      </c>
      <c r="M3103" s="11">
        <v>0.4</v>
      </c>
      <c r="O3103" s="16"/>
      <c r="P3103" s="14"/>
      <c r="Q3103" s="12"/>
      <c r="R3103" s="13"/>
    </row>
    <row r="3104" spans="1:18" ht="15.75" customHeight="1" x14ac:dyDescent="0.35">
      <c r="A3104" s="1"/>
      <c r="B3104" s="6" t="s">
        <v>14</v>
      </c>
      <c r="C3104" s="6">
        <v>1185732</v>
      </c>
      <c r="D3104" s="7">
        <v>44206</v>
      </c>
      <c r="E3104" s="6" t="s">
        <v>33</v>
      </c>
      <c r="F3104" s="6" t="s">
        <v>110</v>
      </c>
      <c r="G3104" s="6" t="s">
        <v>111</v>
      </c>
      <c r="H3104" s="6" t="s">
        <v>19</v>
      </c>
      <c r="I3104" s="8">
        <v>0.25000000000000006</v>
      </c>
      <c r="J3104" s="9">
        <v>3000</v>
      </c>
      <c r="K3104" s="10">
        <f t="shared" si="24"/>
        <v>750.00000000000011</v>
      </c>
      <c r="L3104" s="10">
        <f t="shared" si="25"/>
        <v>262.5</v>
      </c>
      <c r="M3104" s="11">
        <v>0.35</v>
      </c>
      <c r="O3104" s="16"/>
      <c r="P3104" s="14"/>
      <c r="Q3104" s="12"/>
      <c r="R3104" s="13"/>
    </row>
    <row r="3105" spans="1:18" ht="15.75" customHeight="1" x14ac:dyDescent="0.35">
      <c r="A3105" s="1"/>
      <c r="B3105" s="6" t="s">
        <v>14</v>
      </c>
      <c r="C3105" s="6">
        <v>1185732</v>
      </c>
      <c r="D3105" s="7">
        <v>44206</v>
      </c>
      <c r="E3105" s="6" t="s">
        <v>33</v>
      </c>
      <c r="F3105" s="6" t="s">
        <v>110</v>
      </c>
      <c r="G3105" s="6" t="s">
        <v>111</v>
      </c>
      <c r="H3105" s="6" t="s">
        <v>20</v>
      </c>
      <c r="I3105" s="8">
        <v>0.30000000000000004</v>
      </c>
      <c r="J3105" s="9">
        <v>1500</v>
      </c>
      <c r="K3105" s="10">
        <f t="shared" si="24"/>
        <v>450.00000000000006</v>
      </c>
      <c r="L3105" s="10">
        <f t="shared" si="25"/>
        <v>157.5</v>
      </c>
      <c r="M3105" s="11">
        <v>0.35</v>
      </c>
      <c r="O3105" s="16"/>
      <c r="P3105" s="14"/>
      <c r="Q3105" s="12"/>
      <c r="R3105" s="13"/>
    </row>
    <row r="3106" spans="1:18" ht="15.75" customHeight="1" x14ac:dyDescent="0.35">
      <c r="A3106" s="1"/>
      <c r="B3106" s="6" t="s">
        <v>14</v>
      </c>
      <c r="C3106" s="6">
        <v>1185732</v>
      </c>
      <c r="D3106" s="7">
        <v>44206</v>
      </c>
      <c r="E3106" s="6" t="s">
        <v>33</v>
      </c>
      <c r="F3106" s="6" t="s">
        <v>110</v>
      </c>
      <c r="G3106" s="6" t="s">
        <v>111</v>
      </c>
      <c r="H3106" s="6" t="s">
        <v>21</v>
      </c>
      <c r="I3106" s="8">
        <v>0.44999999999999996</v>
      </c>
      <c r="J3106" s="9">
        <v>2000</v>
      </c>
      <c r="K3106" s="10">
        <f t="shared" si="24"/>
        <v>899.99999999999989</v>
      </c>
      <c r="L3106" s="10">
        <f t="shared" si="25"/>
        <v>269.99999999999994</v>
      </c>
      <c r="M3106" s="11">
        <v>0.3</v>
      </c>
      <c r="O3106" s="16"/>
      <c r="P3106" s="14"/>
      <c r="Q3106" s="12"/>
      <c r="R3106" s="13"/>
    </row>
    <row r="3107" spans="1:18" ht="15.75" customHeight="1" x14ac:dyDescent="0.35">
      <c r="A3107" s="1"/>
      <c r="B3107" s="6" t="s">
        <v>14</v>
      </c>
      <c r="C3107" s="6">
        <v>1185732</v>
      </c>
      <c r="D3107" s="7">
        <v>44206</v>
      </c>
      <c r="E3107" s="6" t="s">
        <v>33</v>
      </c>
      <c r="F3107" s="6" t="s">
        <v>110</v>
      </c>
      <c r="G3107" s="6" t="s">
        <v>111</v>
      </c>
      <c r="H3107" s="6" t="s">
        <v>22</v>
      </c>
      <c r="I3107" s="8">
        <v>0.35000000000000003</v>
      </c>
      <c r="J3107" s="9">
        <v>3000</v>
      </c>
      <c r="K3107" s="10">
        <f t="shared" si="24"/>
        <v>1050</v>
      </c>
      <c r="L3107" s="10">
        <f t="shared" si="25"/>
        <v>420</v>
      </c>
      <c r="M3107" s="11">
        <v>0.4</v>
      </c>
      <c r="O3107" s="16"/>
      <c r="P3107" s="14"/>
      <c r="Q3107" s="12"/>
      <c r="R3107" s="13"/>
    </row>
    <row r="3108" spans="1:18" ht="15.75" customHeight="1" x14ac:dyDescent="0.35">
      <c r="A3108" s="1"/>
      <c r="B3108" s="6" t="s">
        <v>14</v>
      </c>
      <c r="C3108" s="6">
        <v>1185732</v>
      </c>
      <c r="D3108" s="7">
        <v>44237</v>
      </c>
      <c r="E3108" s="6" t="s">
        <v>33</v>
      </c>
      <c r="F3108" s="6" t="s">
        <v>110</v>
      </c>
      <c r="G3108" s="6" t="s">
        <v>111</v>
      </c>
      <c r="H3108" s="6" t="s">
        <v>17</v>
      </c>
      <c r="I3108" s="8">
        <v>0.35000000000000003</v>
      </c>
      <c r="J3108" s="9">
        <v>5500</v>
      </c>
      <c r="K3108" s="10">
        <f t="shared" si="24"/>
        <v>1925.0000000000002</v>
      </c>
      <c r="L3108" s="10">
        <f t="shared" si="25"/>
        <v>770.00000000000011</v>
      </c>
      <c r="M3108" s="11">
        <v>0.4</v>
      </c>
      <c r="O3108" s="16"/>
      <c r="P3108" s="14"/>
      <c r="Q3108" s="12"/>
      <c r="R3108" s="13"/>
    </row>
    <row r="3109" spans="1:18" ht="15.75" customHeight="1" x14ac:dyDescent="0.35">
      <c r="A3109" s="1"/>
      <c r="B3109" s="6" t="s">
        <v>14</v>
      </c>
      <c r="C3109" s="6">
        <v>1185732</v>
      </c>
      <c r="D3109" s="7">
        <v>44237</v>
      </c>
      <c r="E3109" s="6" t="s">
        <v>33</v>
      </c>
      <c r="F3109" s="6" t="s">
        <v>110</v>
      </c>
      <c r="G3109" s="6" t="s">
        <v>111</v>
      </c>
      <c r="H3109" s="6" t="s">
        <v>18</v>
      </c>
      <c r="I3109" s="8">
        <v>0.35000000000000003</v>
      </c>
      <c r="J3109" s="9">
        <v>2000</v>
      </c>
      <c r="K3109" s="10">
        <f t="shared" si="24"/>
        <v>700.00000000000011</v>
      </c>
      <c r="L3109" s="10">
        <f t="shared" si="25"/>
        <v>280.00000000000006</v>
      </c>
      <c r="M3109" s="11">
        <v>0.4</v>
      </c>
      <c r="O3109" s="16"/>
      <c r="P3109" s="14"/>
      <c r="Q3109" s="12"/>
      <c r="R3109" s="13"/>
    </row>
    <row r="3110" spans="1:18" ht="15.75" customHeight="1" x14ac:dyDescent="0.35">
      <c r="A3110" s="1"/>
      <c r="B3110" s="6" t="s">
        <v>14</v>
      </c>
      <c r="C3110" s="6">
        <v>1185732</v>
      </c>
      <c r="D3110" s="7">
        <v>44237</v>
      </c>
      <c r="E3110" s="6" t="s">
        <v>33</v>
      </c>
      <c r="F3110" s="6" t="s">
        <v>110</v>
      </c>
      <c r="G3110" s="6" t="s">
        <v>111</v>
      </c>
      <c r="H3110" s="6" t="s">
        <v>19</v>
      </c>
      <c r="I3110" s="8">
        <v>0.25000000000000006</v>
      </c>
      <c r="J3110" s="9">
        <v>2500</v>
      </c>
      <c r="K3110" s="10">
        <f t="shared" si="24"/>
        <v>625.00000000000011</v>
      </c>
      <c r="L3110" s="10">
        <f t="shared" si="25"/>
        <v>218.75000000000003</v>
      </c>
      <c r="M3110" s="11">
        <v>0.35</v>
      </c>
      <c r="O3110" s="16"/>
      <c r="P3110" s="14"/>
      <c r="Q3110" s="12"/>
      <c r="R3110" s="13"/>
    </row>
    <row r="3111" spans="1:18" ht="15.75" customHeight="1" x14ac:dyDescent="0.35">
      <c r="A3111" s="1"/>
      <c r="B3111" s="6" t="s">
        <v>14</v>
      </c>
      <c r="C3111" s="6">
        <v>1185732</v>
      </c>
      <c r="D3111" s="7">
        <v>44237</v>
      </c>
      <c r="E3111" s="6" t="s">
        <v>33</v>
      </c>
      <c r="F3111" s="6" t="s">
        <v>110</v>
      </c>
      <c r="G3111" s="6" t="s">
        <v>111</v>
      </c>
      <c r="H3111" s="6" t="s">
        <v>20</v>
      </c>
      <c r="I3111" s="8">
        <v>0.30000000000000004</v>
      </c>
      <c r="J3111" s="9">
        <v>1250</v>
      </c>
      <c r="K3111" s="10">
        <f t="shared" si="24"/>
        <v>375.00000000000006</v>
      </c>
      <c r="L3111" s="10">
        <f t="shared" si="25"/>
        <v>131.25</v>
      </c>
      <c r="M3111" s="11">
        <v>0.35</v>
      </c>
      <c r="O3111" s="16"/>
      <c r="P3111" s="14"/>
      <c r="Q3111" s="12"/>
      <c r="R3111" s="13"/>
    </row>
    <row r="3112" spans="1:18" ht="15.75" customHeight="1" x14ac:dyDescent="0.35">
      <c r="A3112" s="1"/>
      <c r="B3112" s="6" t="s">
        <v>14</v>
      </c>
      <c r="C3112" s="6">
        <v>1185732</v>
      </c>
      <c r="D3112" s="7">
        <v>44237</v>
      </c>
      <c r="E3112" s="6" t="s">
        <v>33</v>
      </c>
      <c r="F3112" s="6" t="s">
        <v>110</v>
      </c>
      <c r="G3112" s="6" t="s">
        <v>111</v>
      </c>
      <c r="H3112" s="6" t="s">
        <v>21</v>
      </c>
      <c r="I3112" s="8">
        <v>0.44999999999999996</v>
      </c>
      <c r="J3112" s="9">
        <v>2000</v>
      </c>
      <c r="K3112" s="10">
        <f t="shared" si="24"/>
        <v>899.99999999999989</v>
      </c>
      <c r="L3112" s="10">
        <f t="shared" si="25"/>
        <v>269.99999999999994</v>
      </c>
      <c r="M3112" s="11">
        <v>0.3</v>
      </c>
      <c r="O3112" s="16"/>
      <c r="P3112" s="14"/>
      <c r="Q3112" s="12"/>
      <c r="R3112" s="13"/>
    </row>
    <row r="3113" spans="1:18" ht="15.75" customHeight="1" x14ac:dyDescent="0.35">
      <c r="A3113" s="1"/>
      <c r="B3113" s="6" t="s">
        <v>14</v>
      </c>
      <c r="C3113" s="6">
        <v>1185732</v>
      </c>
      <c r="D3113" s="7">
        <v>44237</v>
      </c>
      <c r="E3113" s="6" t="s">
        <v>33</v>
      </c>
      <c r="F3113" s="6" t="s">
        <v>110</v>
      </c>
      <c r="G3113" s="6" t="s">
        <v>111</v>
      </c>
      <c r="H3113" s="6" t="s">
        <v>22</v>
      </c>
      <c r="I3113" s="8">
        <v>0.19999999999999996</v>
      </c>
      <c r="J3113" s="9">
        <v>3000</v>
      </c>
      <c r="K3113" s="10">
        <f t="shared" si="24"/>
        <v>599.99999999999989</v>
      </c>
      <c r="L3113" s="10">
        <f t="shared" si="25"/>
        <v>239.99999999999997</v>
      </c>
      <c r="M3113" s="11">
        <v>0.4</v>
      </c>
      <c r="O3113" s="16"/>
      <c r="P3113" s="14"/>
      <c r="Q3113" s="12"/>
      <c r="R3113" s="13"/>
    </row>
    <row r="3114" spans="1:18" ht="15.75" customHeight="1" x14ac:dyDescent="0.35">
      <c r="A3114" s="1"/>
      <c r="B3114" s="6" t="s">
        <v>14</v>
      </c>
      <c r="C3114" s="6">
        <v>1185732</v>
      </c>
      <c r="D3114" s="7">
        <v>44264</v>
      </c>
      <c r="E3114" s="6" t="s">
        <v>33</v>
      </c>
      <c r="F3114" s="6" t="s">
        <v>110</v>
      </c>
      <c r="G3114" s="6" t="s">
        <v>111</v>
      </c>
      <c r="H3114" s="6" t="s">
        <v>17</v>
      </c>
      <c r="I3114" s="8">
        <v>0.25000000000000006</v>
      </c>
      <c r="J3114" s="9">
        <v>5200</v>
      </c>
      <c r="K3114" s="10">
        <f t="shared" si="24"/>
        <v>1300.0000000000002</v>
      </c>
      <c r="L3114" s="10">
        <f t="shared" si="25"/>
        <v>520.00000000000011</v>
      </c>
      <c r="M3114" s="11">
        <v>0.4</v>
      </c>
      <c r="O3114" s="16"/>
      <c r="P3114" s="14"/>
      <c r="Q3114" s="12"/>
      <c r="R3114" s="13"/>
    </row>
    <row r="3115" spans="1:18" ht="15.75" customHeight="1" x14ac:dyDescent="0.35">
      <c r="A3115" s="1"/>
      <c r="B3115" s="6" t="s">
        <v>14</v>
      </c>
      <c r="C3115" s="6">
        <v>1185732</v>
      </c>
      <c r="D3115" s="7">
        <v>44264</v>
      </c>
      <c r="E3115" s="6" t="s">
        <v>33</v>
      </c>
      <c r="F3115" s="6" t="s">
        <v>110</v>
      </c>
      <c r="G3115" s="6" t="s">
        <v>111</v>
      </c>
      <c r="H3115" s="6" t="s">
        <v>18</v>
      </c>
      <c r="I3115" s="8">
        <v>0.25000000000000006</v>
      </c>
      <c r="J3115" s="9">
        <v>2250</v>
      </c>
      <c r="K3115" s="10">
        <f t="shared" si="24"/>
        <v>562.50000000000011</v>
      </c>
      <c r="L3115" s="10">
        <f t="shared" si="25"/>
        <v>225.00000000000006</v>
      </c>
      <c r="M3115" s="11">
        <v>0.4</v>
      </c>
      <c r="O3115" s="16"/>
      <c r="P3115" s="14"/>
      <c r="Q3115" s="12"/>
      <c r="R3115" s="13"/>
    </row>
    <row r="3116" spans="1:18" ht="15.75" customHeight="1" x14ac:dyDescent="0.35">
      <c r="A3116" s="1"/>
      <c r="B3116" s="6" t="s">
        <v>14</v>
      </c>
      <c r="C3116" s="6">
        <v>1185732</v>
      </c>
      <c r="D3116" s="7">
        <v>44264</v>
      </c>
      <c r="E3116" s="6" t="s">
        <v>33</v>
      </c>
      <c r="F3116" s="6" t="s">
        <v>110</v>
      </c>
      <c r="G3116" s="6" t="s">
        <v>111</v>
      </c>
      <c r="H3116" s="6" t="s">
        <v>19</v>
      </c>
      <c r="I3116" s="8">
        <v>0.15000000000000002</v>
      </c>
      <c r="J3116" s="9">
        <v>2750</v>
      </c>
      <c r="K3116" s="10">
        <f t="shared" si="24"/>
        <v>412.50000000000006</v>
      </c>
      <c r="L3116" s="10">
        <f t="shared" si="25"/>
        <v>144.375</v>
      </c>
      <c r="M3116" s="11">
        <v>0.35</v>
      </c>
      <c r="O3116" s="16"/>
      <c r="P3116" s="14"/>
      <c r="Q3116" s="12"/>
      <c r="R3116" s="13"/>
    </row>
    <row r="3117" spans="1:18" ht="15.75" customHeight="1" x14ac:dyDescent="0.35">
      <c r="A3117" s="1"/>
      <c r="B3117" s="6" t="s">
        <v>14</v>
      </c>
      <c r="C3117" s="6">
        <v>1185732</v>
      </c>
      <c r="D3117" s="7">
        <v>44264</v>
      </c>
      <c r="E3117" s="6" t="s">
        <v>33</v>
      </c>
      <c r="F3117" s="6" t="s">
        <v>110</v>
      </c>
      <c r="G3117" s="6" t="s">
        <v>111</v>
      </c>
      <c r="H3117" s="6" t="s">
        <v>20</v>
      </c>
      <c r="I3117" s="8">
        <v>0.19999999999999996</v>
      </c>
      <c r="J3117" s="9">
        <v>1250</v>
      </c>
      <c r="K3117" s="10">
        <f t="shared" si="24"/>
        <v>249.99999999999994</v>
      </c>
      <c r="L3117" s="10">
        <f t="shared" si="25"/>
        <v>87.499999999999972</v>
      </c>
      <c r="M3117" s="11">
        <v>0.35</v>
      </c>
      <c r="O3117" s="16"/>
      <c r="P3117" s="14"/>
      <c r="Q3117" s="12"/>
      <c r="R3117" s="13"/>
    </row>
    <row r="3118" spans="1:18" ht="15.75" customHeight="1" x14ac:dyDescent="0.35">
      <c r="A3118" s="1"/>
      <c r="B3118" s="6" t="s">
        <v>14</v>
      </c>
      <c r="C3118" s="6">
        <v>1185732</v>
      </c>
      <c r="D3118" s="7">
        <v>44264</v>
      </c>
      <c r="E3118" s="6" t="s">
        <v>33</v>
      </c>
      <c r="F3118" s="6" t="s">
        <v>110</v>
      </c>
      <c r="G3118" s="6" t="s">
        <v>111</v>
      </c>
      <c r="H3118" s="6" t="s">
        <v>21</v>
      </c>
      <c r="I3118" s="8">
        <v>0.35000000000000003</v>
      </c>
      <c r="J3118" s="9">
        <v>1750</v>
      </c>
      <c r="K3118" s="10">
        <f t="shared" si="24"/>
        <v>612.50000000000011</v>
      </c>
      <c r="L3118" s="10">
        <f t="shared" si="25"/>
        <v>183.75000000000003</v>
      </c>
      <c r="M3118" s="11">
        <v>0.3</v>
      </c>
      <c r="O3118" s="16"/>
      <c r="P3118" s="14"/>
      <c r="Q3118" s="12"/>
      <c r="R3118" s="13"/>
    </row>
    <row r="3119" spans="1:18" ht="15.75" customHeight="1" x14ac:dyDescent="0.35">
      <c r="A3119" s="1"/>
      <c r="B3119" s="6" t="s">
        <v>14</v>
      </c>
      <c r="C3119" s="6">
        <v>1185732</v>
      </c>
      <c r="D3119" s="7">
        <v>44264</v>
      </c>
      <c r="E3119" s="6" t="s">
        <v>33</v>
      </c>
      <c r="F3119" s="6" t="s">
        <v>110</v>
      </c>
      <c r="G3119" s="6" t="s">
        <v>111</v>
      </c>
      <c r="H3119" s="6" t="s">
        <v>22</v>
      </c>
      <c r="I3119" s="8">
        <v>0.25000000000000006</v>
      </c>
      <c r="J3119" s="9">
        <v>2750</v>
      </c>
      <c r="K3119" s="10">
        <f t="shared" si="24"/>
        <v>687.50000000000011</v>
      </c>
      <c r="L3119" s="10">
        <f t="shared" si="25"/>
        <v>275.00000000000006</v>
      </c>
      <c r="M3119" s="11">
        <v>0.4</v>
      </c>
      <c r="O3119" s="16"/>
      <c r="P3119" s="14"/>
      <c r="Q3119" s="12"/>
      <c r="R3119" s="13"/>
    </row>
    <row r="3120" spans="1:18" ht="15.75" customHeight="1" x14ac:dyDescent="0.35">
      <c r="A3120" s="1"/>
      <c r="B3120" s="6" t="s">
        <v>14</v>
      </c>
      <c r="C3120" s="6">
        <v>1185732</v>
      </c>
      <c r="D3120" s="7">
        <v>44296</v>
      </c>
      <c r="E3120" s="6" t="s">
        <v>33</v>
      </c>
      <c r="F3120" s="6" t="s">
        <v>110</v>
      </c>
      <c r="G3120" s="6" t="s">
        <v>111</v>
      </c>
      <c r="H3120" s="6" t="s">
        <v>17</v>
      </c>
      <c r="I3120" s="8">
        <v>0.25000000000000006</v>
      </c>
      <c r="J3120" s="9">
        <v>5000</v>
      </c>
      <c r="K3120" s="10">
        <f t="shared" si="24"/>
        <v>1250.0000000000002</v>
      </c>
      <c r="L3120" s="10">
        <f t="shared" si="25"/>
        <v>500.00000000000011</v>
      </c>
      <c r="M3120" s="11">
        <v>0.4</v>
      </c>
      <c r="O3120" s="16"/>
      <c r="P3120" s="14"/>
      <c r="Q3120" s="12"/>
      <c r="R3120" s="13"/>
    </row>
    <row r="3121" spans="1:18" ht="15.75" customHeight="1" x14ac:dyDescent="0.35">
      <c r="A3121" s="1"/>
      <c r="B3121" s="6" t="s">
        <v>14</v>
      </c>
      <c r="C3121" s="6">
        <v>1185732</v>
      </c>
      <c r="D3121" s="7">
        <v>44296</v>
      </c>
      <c r="E3121" s="6" t="s">
        <v>33</v>
      </c>
      <c r="F3121" s="6" t="s">
        <v>110</v>
      </c>
      <c r="G3121" s="6" t="s">
        <v>111</v>
      </c>
      <c r="H3121" s="6" t="s">
        <v>18</v>
      </c>
      <c r="I3121" s="8">
        <v>0.25000000000000006</v>
      </c>
      <c r="J3121" s="9">
        <v>2000</v>
      </c>
      <c r="K3121" s="10">
        <f t="shared" si="24"/>
        <v>500.00000000000011</v>
      </c>
      <c r="L3121" s="10">
        <f t="shared" si="25"/>
        <v>200.00000000000006</v>
      </c>
      <c r="M3121" s="11">
        <v>0.4</v>
      </c>
      <c r="O3121" s="16"/>
      <c r="P3121" s="14"/>
      <c r="Q3121" s="12"/>
      <c r="R3121" s="13"/>
    </row>
    <row r="3122" spans="1:18" ht="15.75" customHeight="1" x14ac:dyDescent="0.35">
      <c r="A3122" s="1"/>
      <c r="B3122" s="6" t="s">
        <v>14</v>
      </c>
      <c r="C3122" s="6">
        <v>1185732</v>
      </c>
      <c r="D3122" s="7">
        <v>44296</v>
      </c>
      <c r="E3122" s="6" t="s">
        <v>33</v>
      </c>
      <c r="F3122" s="6" t="s">
        <v>110</v>
      </c>
      <c r="G3122" s="6" t="s">
        <v>111</v>
      </c>
      <c r="H3122" s="6" t="s">
        <v>19</v>
      </c>
      <c r="I3122" s="8">
        <v>0.15000000000000002</v>
      </c>
      <c r="J3122" s="9">
        <v>2000</v>
      </c>
      <c r="K3122" s="10">
        <f t="shared" si="24"/>
        <v>300.00000000000006</v>
      </c>
      <c r="L3122" s="10">
        <f t="shared" si="25"/>
        <v>105.00000000000001</v>
      </c>
      <c r="M3122" s="11">
        <v>0.35</v>
      </c>
      <c r="O3122" s="16"/>
      <c r="P3122" s="14"/>
      <c r="Q3122" s="12"/>
      <c r="R3122" s="13"/>
    </row>
    <row r="3123" spans="1:18" ht="15.75" customHeight="1" x14ac:dyDescent="0.35">
      <c r="A3123" s="1"/>
      <c r="B3123" s="6" t="s">
        <v>14</v>
      </c>
      <c r="C3123" s="6">
        <v>1185732</v>
      </c>
      <c r="D3123" s="7">
        <v>44296</v>
      </c>
      <c r="E3123" s="6" t="s">
        <v>33</v>
      </c>
      <c r="F3123" s="6" t="s">
        <v>110</v>
      </c>
      <c r="G3123" s="6" t="s">
        <v>111</v>
      </c>
      <c r="H3123" s="6" t="s">
        <v>20</v>
      </c>
      <c r="I3123" s="8">
        <v>0.19999999999999996</v>
      </c>
      <c r="J3123" s="9">
        <v>1250</v>
      </c>
      <c r="K3123" s="10">
        <f t="shared" si="24"/>
        <v>249.99999999999994</v>
      </c>
      <c r="L3123" s="10">
        <f t="shared" si="25"/>
        <v>87.499999999999972</v>
      </c>
      <c r="M3123" s="11">
        <v>0.35</v>
      </c>
      <c r="O3123" s="16"/>
      <c r="P3123" s="14"/>
      <c r="Q3123" s="12"/>
      <c r="R3123" s="13"/>
    </row>
    <row r="3124" spans="1:18" ht="15.75" customHeight="1" x14ac:dyDescent="0.35">
      <c r="A3124" s="1"/>
      <c r="B3124" s="6" t="s">
        <v>14</v>
      </c>
      <c r="C3124" s="6">
        <v>1185732</v>
      </c>
      <c r="D3124" s="7">
        <v>44296</v>
      </c>
      <c r="E3124" s="6" t="s">
        <v>33</v>
      </c>
      <c r="F3124" s="6" t="s">
        <v>110</v>
      </c>
      <c r="G3124" s="6" t="s">
        <v>111</v>
      </c>
      <c r="H3124" s="6" t="s">
        <v>21</v>
      </c>
      <c r="I3124" s="8">
        <v>0.65</v>
      </c>
      <c r="J3124" s="9">
        <v>1500</v>
      </c>
      <c r="K3124" s="10">
        <f t="shared" si="24"/>
        <v>975</v>
      </c>
      <c r="L3124" s="10">
        <f t="shared" si="25"/>
        <v>292.5</v>
      </c>
      <c r="M3124" s="11">
        <v>0.3</v>
      </c>
      <c r="O3124" s="16"/>
      <c r="P3124" s="14"/>
      <c r="Q3124" s="12"/>
      <c r="R3124" s="13"/>
    </row>
    <row r="3125" spans="1:18" ht="15.75" customHeight="1" x14ac:dyDescent="0.35">
      <c r="A3125" s="1"/>
      <c r="B3125" s="6" t="s">
        <v>14</v>
      </c>
      <c r="C3125" s="6">
        <v>1185732</v>
      </c>
      <c r="D3125" s="7">
        <v>44296</v>
      </c>
      <c r="E3125" s="6" t="s">
        <v>33</v>
      </c>
      <c r="F3125" s="6" t="s">
        <v>110</v>
      </c>
      <c r="G3125" s="6" t="s">
        <v>111</v>
      </c>
      <c r="H3125" s="6" t="s">
        <v>22</v>
      </c>
      <c r="I3125" s="8">
        <v>0.5</v>
      </c>
      <c r="J3125" s="9">
        <v>2750</v>
      </c>
      <c r="K3125" s="10">
        <f t="shared" si="24"/>
        <v>1375</v>
      </c>
      <c r="L3125" s="10">
        <f t="shared" si="25"/>
        <v>550</v>
      </c>
      <c r="M3125" s="11">
        <v>0.4</v>
      </c>
      <c r="O3125" s="16"/>
      <c r="P3125" s="14"/>
      <c r="Q3125" s="12"/>
      <c r="R3125" s="13"/>
    </row>
    <row r="3126" spans="1:18" ht="15.75" customHeight="1" x14ac:dyDescent="0.35">
      <c r="A3126" s="1"/>
      <c r="B3126" s="6" t="s">
        <v>14</v>
      </c>
      <c r="C3126" s="6">
        <v>1185732</v>
      </c>
      <c r="D3126" s="7">
        <v>44327</v>
      </c>
      <c r="E3126" s="6" t="s">
        <v>33</v>
      </c>
      <c r="F3126" s="6" t="s">
        <v>110</v>
      </c>
      <c r="G3126" s="6" t="s">
        <v>111</v>
      </c>
      <c r="H3126" s="6" t="s">
        <v>17</v>
      </c>
      <c r="I3126" s="8">
        <v>0.6</v>
      </c>
      <c r="J3126" s="9">
        <v>5450</v>
      </c>
      <c r="K3126" s="10">
        <f t="shared" si="24"/>
        <v>3270</v>
      </c>
      <c r="L3126" s="10">
        <f t="shared" si="25"/>
        <v>1308</v>
      </c>
      <c r="M3126" s="11">
        <v>0.4</v>
      </c>
      <c r="O3126" s="16"/>
      <c r="P3126" s="14"/>
      <c r="Q3126" s="12"/>
      <c r="R3126" s="13"/>
    </row>
    <row r="3127" spans="1:18" ht="15.75" customHeight="1" x14ac:dyDescent="0.35">
      <c r="A3127" s="1"/>
      <c r="B3127" s="6" t="s">
        <v>14</v>
      </c>
      <c r="C3127" s="6">
        <v>1185732</v>
      </c>
      <c r="D3127" s="7">
        <v>44327</v>
      </c>
      <c r="E3127" s="6" t="s">
        <v>33</v>
      </c>
      <c r="F3127" s="6" t="s">
        <v>110</v>
      </c>
      <c r="G3127" s="6" t="s">
        <v>111</v>
      </c>
      <c r="H3127" s="6" t="s">
        <v>18</v>
      </c>
      <c r="I3127" s="8">
        <v>0.4</v>
      </c>
      <c r="J3127" s="9">
        <v>2500</v>
      </c>
      <c r="K3127" s="10">
        <f t="shared" si="24"/>
        <v>1000</v>
      </c>
      <c r="L3127" s="10">
        <f t="shared" si="25"/>
        <v>400</v>
      </c>
      <c r="M3127" s="11">
        <v>0.4</v>
      </c>
      <c r="O3127" s="16"/>
      <c r="P3127" s="14"/>
      <c r="Q3127" s="12"/>
      <c r="R3127" s="13"/>
    </row>
    <row r="3128" spans="1:18" ht="15.75" customHeight="1" x14ac:dyDescent="0.35">
      <c r="A3128" s="1"/>
      <c r="B3128" s="6" t="s">
        <v>14</v>
      </c>
      <c r="C3128" s="6">
        <v>1185732</v>
      </c>
      <c r="D3128" s="7">
        <v>44327</v>
      </c>
      <c r="E3128" s="6" t="s">
        <v>33</v>
      </c>
      <c r="F3128" s="6" t="s">
        <v>110</v>
      </c>
      <c r="G3128" s="6" t="s">
        <v>111</v>
      </c>
      <c r="H3128" s="6" t="s">
        <v>19</v>
      </c>
      <c r="I3128" s="8">
        <v>0.35000000000000003</v>
      </c>
      <c r="J3128" s="9">
        <v>2250</v>
      </c>
      <c r="K3128" s="10">
        <f t="shared" si="24"/>
        <v>787.50000000000011</v>
      </c>
      <c r="L3128" s="10">
        <f t="shared" si="25"/>
        <v>275.625</v>
      </c>
      <c r="M3128" s="11">
        <v>0.35</v>
      </c>
      <c r="O3128" s="16"/>
      <c r="P3128" s="14"/>
      <c r="Q3128" s="12"/>
      <c r="R3128" s="13"/>
    </row>
    <row r="3129" spans="1:18" ht="15.75" customHeight="1" x14ac:dyDescent="0.35">
      <c r="A3129" s="1"/>
      <c r="B3129" s="6" t="s">
        <v>14</v>
      </c>
      <c r="C3129" s="6">
        <v>1185732</v>
      </c>
      <c r="D3129" s="7">
        <v>44327</v>
      </c>
      <c r="E3129" s="6" t="s">
        <v>33</v>
      </c>
      <c r="F3129" s="6" t="s">
        <v>110</v>
      </c>
      <c r="G3129" s="6" t="s">
        <v>111</v>
      </c>
      <c r="H3129" s="6" t="s">
        <v>20</v>
      </c>
      <c r="I3129" s="8">
        <v>0.35000000000000003</v>
      </c>
      <c r="J3129" s="9">
        <v>1750</v>
      </c>
      <c r="K3129" s="10">
        <f t="shared" si="24"/>
        <v>612.50000000000011</v>
      </c>
      <c r="L3129" s="10">
        <f t="shared" si="25"/>
        <v>214.37500000000003</v>
      </c>
      <c r="M3129" s="11">
        <v>0.35</v>
      </c>
      <c r="O3129" s="16"/>
      <c r="P3129" s="14"/>
      <c r="Q3129" s="12"/>
      <c r="R3129" s="13"/>
    </row>
    <row r="3130" spans="1:18" ht="15.75" customHeight="1" x14ac:dyDescent="0.35">
      <c r="A3130" s="1"/>
      <c r="B3130" s="6" t="s">
        <v>14</v>
      </c>
      <c r="C3130" s="6">
        <v>1185732</v>
      </c>
      <c r="D3130" s="7">
        <v>44327</v>
      </c>
      <c r="E3130" s="6" t="s">
        <v>33</v>
      </c>
      <c r="F3130" s="6" t="s">
        <v>110</v>
      </c>
      <c r="G3130" s="6" t="s">
        <v>111</v>
      </c>
      <c r="H3130" s="6" t="s">
        <v>21</v>
      </c>
      <c r="I3130" s="8">
        <v>0.44999999999999996</v>
      </c>
      <c r="J3130" s="9">
        <v>2000</v>
      </c>
      <c r="K3130" s="10">
        <f t="shared" si="24"/>
        <v>899.99999999999989</v>
      </c>
      <c r="L3130" s="10">
        <f t="shared" si="25"/>
        <v>269.99999999999994</v>
      </c>
      <c r="M3130" s="11">
        <v>0.3</v>
      </c>
      <c r="O3130" s="16"/>
      <c r="P3130" s="14"/>
      <c r="Q3130" s="12"/>
      <c r="R3130" s="13"/>
    </row>
    <row r="3131" spans="1:18" ht="15.75" customHeight="1" x14ac:dyDescent="0.35">
      <c r="A3131" s="1"/>
      <c r="B3131" s="6" t="s">
        <v>14</v>
      </c>
      <c r="C3131" s="6">
        <v>1185732</v>
      </c>
      <c r="D3131" s="7">
        <v>44327</v>
      </c>
      <c r="E3131" s="6" t="s">
        <v>33</v>
      </c>
      <c r="F3131" s="6" t="s">
        <v>110</v>
      </c>
      <c r="G3131" s="6" t="s">
        <v>111</v>
      </c>
      <c r="H3131" s="6" t="s">
        <v>22</v>
      </c>
      <c r="I3131" s="8">
        <v>0.54999999999999993</v>
      </c>
      <c r="J3131" s="9">
        <v>3250</v>
      </c>
      <c r="K3131" s="10">
        <f t="shared" si="24"/>
        <v>1787.4999999999998</v>
      </c>
      <c r="L3131" s="10">
        <f t="shared" si="25"/>
        <v>715</v>
      </c>
      <c r="M3131" s="11">
        <v>0.4</v>
      </c>
      <c r="O3131" s="16"/>
      <c r="P3131" s="14"/>
      <c r="Q3131" s="12"/>
      <c r="R3131" s="13"/>
    </row>
    <row r="3132" spans="1:18" ht="15.75" customHeight="1" x14ac:dyDescent="0.35">
      <c r="A3132" s="1"/>
      <c r="B3132" s="6" t="s">
        <v>14</v>
      </c>
      <c r="C3132" s="6">
        <v>1185732</v>
      </c>
      <c r="D3132" s="7">
        <v>44357</v>
      </c>
      <c r="E3132" s="6" t="s">
        <v>33</v>
      </c>
      <c r="F3132" s="6" t="s">
        <v>110</v>
      </c>
      <c r="G3132" s="6" t="s">
        <v>111</v>
      </c>
      <c r="H3132" s="6" t="s">
        <v>17</v>
      </c>
      <c r="I3132" s="8">
        <v>0.4</v>
      </c>
      <c r="J3132" s="9">
        <v>5750</v>
      </c>
      <c r="K3132" s="10">
        <f t="shared" si="24"/>
        <v>2300</v>
      </c>
      <c r="L3132" s="10">
        <f t="shared" si="25"/>
        <v>920</v>
      </c>
      <c r="M3132" s="11">
        <v>0.4</v>
      </c>
      <c r="O3132" s="16"/>
      <c r="P3132" s="14"/>
      <c r="Q3132" s="12"/>
      <c r="R3132" s="13"/>
    </row>
    <row r="3133" spans="1:18" ht="15.75" customHeight="1" x14ac:dyDescent="0.35">
      <c r="A3133" s="1"/>
      <c r="B3133" s="6" t="s">
        <v>14</v>
      </c>
      <c r="C3133" s="6">
        <v>1185732</v>
      </c>
      <c r="D3133" s="7">
        <v>44357</v>
      </c>
      <c r="E3133" s="6" t="s">
        <v>33</v>
      </c>
      <c r="F3133" s="6" t="s">
        <v>110</v>
      </c>
      <c r="G3133" s="6" t="s">
        <v>111</v>
      </c>
      <c r="H3133" s="6" t="s">
        <v>18</v>
      </c>
      <c r="I3133" s="8">
        <v>0.35000000000000009</v>
      </c>
      <c r="J3133" s="9">
        <v>3250</v>
      </c>
      <c r="K3133" s="10">
        <f t="shared" si="24"/>
        <v>1137.5000000000002</v>
      </c>
      <c r="L3133" s="10">
        <f t="shared" si="25"/>
        <v>455.00000000000011</v>
      </c>
      <c r="M3133" s="11">
        <v>0.4</v>
      </c>
      <c r="O3133" s="16"/>
      <c r="P3133" s="14"/>
      <c r="Q3133" s="12"/>
      <c r="R3133" s="13"/>
    </row>
    <row r="3134" spans="1:18" ht="15.75" customHeight="1" x14ac:dyDescent="0.35">
      <c r="A3134" s="1"/>
      <c r="B3134" s="6" t="s">
        <v>14</v>
      </c>
      <c r="C3134" s="6">
        <v>1185732</v>
      </c>
      <c r="D3134" s="7">
        <v>44357</v>
      </c>
      <c r="E3134" s="6" t="s">
        <v>33</v>
      </c>
      <c r="F3134" s="6" t="s">
        <v>110</v>
      </c>
      <c r="G3134" s="6" t="s">
        <v>111</v>
      </c>
      <c r="H3134" s="6" t="s">
        <v>19</v>
      </c>
      <c r="I3134" s="8">
        <v>0.30000000000000004</v>
      </c>
      <c r="J3134" s="9">
        <v>2000</v>
      </c>
      <c r="K3134" s="10">
        <f t="shared" si="24"/>
        <v>600.00000000000011</v>
      </c>
      <c r="L3134" s="10">
        <f t="shared" si="25"/>
        <v>210.00000000000003</v>
      </c>
      <c r="M3134" s="11">
        <v>0.35</v>
      </c>
      <c r="O3134" s="16"/>
      <c r="P3134" s="14"/>
      <c r="Q3134" s="12"/>
      <c r="R3134" s="13"/>
    </row>
    <row r="3135" spans="1:18" ht="15.75" customHeight="1" x14ac:dyDescent="0.35">
      <c r="A3135" s="1"/>
      <c r="B3135" s="6" t="s">
        <v>14</v>
      </c>
      <c r="C3135" s="6">
        <v>1185732</v>
      </c>
      <c r="D3135" s="7">
        <v>44357</v>
      </c>
      <c r="E3135" s="6" t="s">
        <v>33</v>
      </c>
      <c r="F3135" s="6" t="s">
        <v>110</v>
      </c>
      <c r="G3135" s="6" t="s">
        <v>111</v>
      </c>
      <c r="H3135" s="6" t="s">
        <v>20</v>
      </c>
      <c r="I3135" s="8">
        <v>0.30000000000000004</v>
      </c>
      <c r="J3135" s="9">
        <v>1750</v>
      </c>
      <c r="K3135" s="10">
        <f t="shared" si="24"/>
        <v>525.00000000000011</v>
      </c>
      <c r="L3135" s="10">
        <f t="shared" si="25"/>
        <v>183.75000000000003</v>
      </c>
      <c r="M3135" s="11">
        <v>0.35</v>
      </c>
      <c r="O3135" s="16"/>
      <c r="P3135" s="14"/>
      <c r="Q3135" s="12"/>
      <c r="R3135" s="13"/>
    </row>
    <row r="3136" spans="1:18" ht="15.75" customHeight="1" x14ac:dyDescent="0.35">
      <c r="A3136" s="1"/>
      <c r="B3136" s="6" t="s">
        <v>14</v>
      </c>
      <c r="C3136" s="6">
        <v>1185732</v>
      </c>
      <c r="D3136" s="7">
        <v>44357</v>
      </c>
      <c r="E3136" s="6" t="s">
        <v>33</v>
      </c>
      <c r="F3136" s="6" t="s">
        <v>110</v>
      </c>
      <c r="G3136" s="6" t="s">
        <v>111</v>
      </c>
      <c r="H3136" s="6" t="s">
        <v>21</v>
      </c>
      <c r="I3136" s="8">
        <v>0.4</v>
      </c>
      <c r="J3136" s="9">
        <v>1750</v>
      </c>
      <c r="K3136" s="10">
        <f t="shared" si="24"/>
        <v>700</v>
      </c>
      <c r="L3136" s="10">
        <f t="shared" si="25"/>
        <v>210</v>
      </c>
      <c r="M3136" s="11">
        <v>0.3</v>
      </c>
      <c r="O3136" s="16"/>
      <c r="P3136" s="14"/>
      <c r="Q3136" s="12"/>
      <c r="R3136" s="13"/>
    </row>
    <row r="3137" spans="1:18" ht="15.75" customHeight="1" x14ac:dyDescent="0.35">
      <c r="A3137" s="1"/>
      <c r="B3137" s="6" t="s">
        <v>14</v>
      </c>
      <c r="C3137" s="6">
        <v>1185732</v>
      </c>
      <c r="D3137" s="7">
        <v>44357</v>
      </c>
      <c r="E3137" s="6" t="s">
        <v>33</v>
      </c>
      <c r="F3137" s="6" t="s">
        <v>110</v>
      </c>
      <c r="G3137" s="6" t="s">
        <v>111</v>
      </c>
      <c r="H3137" s="6" t="s">
        <v>22</v>
      </c>
      <c r="I3137" s="8">
        <v>0.60000000000000009</v>
      </c>
      <c r="J3137" s="9">
        <v>3250</v>
      </c>
      <c r="K3137" s="10">
        <f t="shared" si="24"/>
        <v>1950.0000000000002</v>
      </c>
      <c r="L3137" s="10">
        <f t="shared" si="25"/>
        <v>780.00000000000011</v>
      </c>
      <c r="M3137" s="11">
        <v>0.4</v>
      </c>
      <c r="O3137" s="16"/>
      <c r="P3137" s="14"/>
      <c r="Q3137" s="12"/>
      <c r="R3137" s="13"/>
    </row>
    <row r="3138" spans="1:18" ht="15.75" customHeight="1" x14ac:dyDescent="0.35">
      <c r="A3138" s="1"/>
      <c r="B3138" s="6" t="s">
        <v>14</v>
      </c>
      <c r="C3138" s="6">
        <v>1185732</v>
      </c>
      <c r="D3138" s="7">
        <v>44386</v>
      </c>
      <c r="E3138" s="6" t="s">
        <v>33</v>
      </c>
      <c r="F3138" s="6" t="s">
        <v>110</v>
      </c>
      <c r="G3138" s="6" t="s">
        <v>111</v>
      </c>
      <c r="H3138" s="6" t="s">
        <v>17</v>
      </c>
      <c r="I3138" s="8">
        <v>0.55000000000000004</v>
      </c>
      <c r="J3138" s="9">
        <v>5500</v>
      </c>
      <c r="K3138" s="10">
        <f t="shared" si="24"/>
        <v>3025.0000000000005</v>
      </c>
      <c r="L3138" s="10">
        <f t="shared" si="25"/>
        <v>1210.0000000000002</v>
      </c>
      <c r="M3138" s="11">
        <v>0.4</v>
      </c>
      <c r="O3138" s="16"/>
      <c r="P3138" s="14"/>
      <c r="Q3138" s="12"/>
      <c r="R3138" s="13"/>
    </row>
    <row r="3139" spans="1:18" ht="15.75" customHeight="1" x14ac:dyDescent="0.35">
      <c r="A3139" s="1"/>
      <c r="B3139" s="6" t="s">
        <v>14</v>
      </c>
      <c r="C3139" s="6">
        <v>1185732</v>
      </c>
      <c r="D3139" s="7">
        <v>44386</v>
      </c>
      <c r="E3139" s="6" t="s">
        <v>33</v>
      </c>
      <c r="F3139" s="6" t="s">
        <v>110</v>
      </c>
      <c r="G3139" s="6" t="s">
        <v>111</v>
      </c>
      <c r="H3139" s="6" t="s">
        <v>18</v>
      </c>
      <c r="I3139" s="8">
        <v>0.50000000000000011</v>
      </c>
      <c r="J3139" s="9">
        <v>3000</v>
      </c>
      <c r="K3139" s="10">
        <f t="shared" si="24"/>
        <v>1500.0000000000002</v>
      </c>
      <c r="L3139" s="10">
        <f t="shared" si="25"/>
        <v>600.00000000000011</v>
      </c>
      <c r="M3139" s="11">
        <v>0.4</v>
      </c>
      <c r="O3139" s="16"/>
      <c r="P3139" s="14"/>
      <c r="Q3139" s="12"/>
      <c r="R3139" s="13"/>
    </row>
    <row r="3140" spans="1:18" ht="15.75" customHeight="1" x14ac:dyDescent="0.35">
      <c r="A3140" s="1"/>
      <c r="B3140" s="6" t="s">
        <v>14</v>
      </c>
      <c r="C3140" s="6">
        <v>1185732</v>
      </c>
      <c r="D3140" s="7">
        <v>44386</v>
      </c>
      <c r="E3140" s="6" t="s">
        <v>33</v>
      </c>
      <c r="F3140" s="6" t="s">
        <v>110</v>
      </c>
      <c r="G3140" s="6" t="s">
        <v>111</v>
      </c>
      <c r="H3140" s="6" t="s">
        <v>19</v>
      </c>
      <c r="I3140" s="8">
        <v>0.45</v>
      </c>
      <c r="J3140" s="9">
        <v>2250</v>
      </c>
      <c r="K3140" s="10">
        <f t="shared" si="24"/>
        <v>1012.5</v>
      </c>
      <c r="L3140" s="10">
        <f t="shared" si="25"/>
        <v>354.375</v>
      </c>
      <c r="M3140" s="11">
        <v>0.35</v>
      </c>
      <c r="O3140" s="16"/>
      <c r="P3140" s="14"/>
      <c r="Q3140" s="12"/>
      <c r="R3140" s="13"/>
    </row>
    <row r="3141" spans="1:18" ht="15.75" customHeight="1" x14ac:dyDescent="0.35">
      <c r="A3141" s="1"/>
      <c r="B3141" s="6" t="s">
        <v>14</v>
      </c>
      <c r="C3141" s="6">
        <v>1185732</v>
      </c>
      <c r="D3141" s="7">
        <v>44386</v>
      </c>
      <c r="E3141" s="6" t="s">
        <v>33</v>
      </c>
      <c r="F3141" s="6" t="s">
        <v>110</v>
      </c>
      <c r="G3141" s="6" t="s">
        <v>111</v>
      </c>
      <c r="H3141" s="6" t="s">
        <v>20</v>
      </c>
      <c r="I3141" s="8">
        <v>0.45</v>
      </c>
      <c r="J3141" s="9">
        <v>1750</v>
      </c>
      <c r="K3141" s="10">
        <f t="shared" si="24"/>
        <v>787.5</v>
      </c>
      <c r="L3141" s="10">
        <f t="shared" si="25"/>
        <v>275.625</v>
      </c>
      <c r="M3141" s="11">
        <v>0.35</v>
      </c>
      <c r="O3141" s="16"/>
      <c r="P3141" s="14"/>
      <c r="Q3141" s="12"/>
      <c r="R3141" s="13"/>
    </row>
    <row r="3142" spans="1:18" ht="15.75" customHeight="1" x14ac:dyDescent="0.35">
      <c r="A3142" s="1"/>
      <c r="B3142" s="6" t="s">
        <v>14</v>
      </c>
      <c r="C3142" s="6">
        <v>1185732</v>
      </c>
      <c r="D3142" s="7">
        <v>44386</v>
      </c>
      <c r="E3142" s="6" t="s">
        <v>33</v>
      </c>
      <c r="F3142" s="6" t="s">
        <v>110</v>
      </c>
      <c r="G3142" s="6" t="s">
        <v>111</v>
      </c>
      <c r="H3142" s="6" t="s">
        <v>21</v>
      </c>
      <c r="I3142" s="8">
        <v>0.55000000000000004</v>
      </c>
      <c r="J3142" s="9">
        <v>2000</v>
      </c>
      <c r="K3142" s="10">
        <f t="shared" si="24"/>
        <v>1100</v>
      </c>
      <c r="L3142" s="10">
        <f t="shared" si="25"/>
        <v>330</v>
      </c>
      <c r="M3142" s="11">
        <v>0.3</v>
      </c>
      <c r="O3142" s="16"/>
      <c r="P3142" s="14"/>
      <c r="Q3142" s="12"/>
      <c r="R3142" s="13"/>
    </row>
    <row r="3143" spans="1:18" ht="15.75" customHeight="1" x14ac:dyDescent="0.35">
      <c r="A3143" s="1"/>
      <c r="B3143" s="6" t="s">
        <v>14</v>
      </c>
      <c r="C3143" s="6">
        <v>1185732</v>
      </c>
      <c r="D3143" s="7">
        <v>44386</v>
      </c>
      <c r="E3143" s="6" t="s">
        <v>33</v>
      </c>
      <c r="F3143" s="6" t="s">
        <v>110</v>
      </c>
      <c r="G3143" s="6" t="s">
        <v>111</v>
      </c>
      <c r="H3143" s="6" t="s">
        <v>22</v>
      </c>
      <c r="I3143" s="8">
        <v>0.60000000000000009</v>
      </c>
      <c r="J3143" s="9">
        <v>3750</v>
      </c>
      <c r="K3143" s="10">
        <f t="shared" si="24"/>
        <v>2250.0000000000005</v>
      </c>
      <c r="L3143" s="10">
        <f t="shared" si="25"/>
        <v>900.00000000000023</v>
      </c>
      <c r="M3143" s="11">
        <v>0.4</v>
      </c>
      <c r="O3143" s="16"/>
      <c r="P3143" s="14"/>
      <c r="Q3143" s="12"/>
      <c r="R3143" s="13"/>
    </row>
    <row r="3144" spans="1:18" ht="15.75" customHeight="1" x14ac:dyDescent="0.35">
      <c r="A3144" s="1"/>
      <c r="B3144" s="6" t="s">
        <v>14</v>
      </c>
      <c r="C3144" s="6">
        <v>1185732</v>
      </c>
      <c r="D3144" s="7">
        <v>44418</v>
      </c>
      <c r="E3144" s="6" t="s">
        <v>33</v>
      </c>
      <c r="F3144" s="6" t="s">
        <v>110</v>
      </c>
      <c r="G3144" s="6" t="s">
        <v>111</v>
      </c>
      <c r="H3144" s="6" t="s">
        <v>17</v>
      </c>
      <c r="I3144" s="8">
        <v>0.5</v>
      </c>
      <c r="J3144" s="9">
        <v>5250</v>
      </c>
      <c r="K3144" s="10">
        <f t="shared" si="24"/>
        <v>2625</v>
      </c>
      <c r="L3144" s="10">
        <f t="shared" si="25"/>
        <v>1050</v>
      </c>
      <c r="M3144" s="11">
        <v>0.4</v>
      </c>
      <c r="O3144" s="16"/>
      <c r="P3144" s="14"/>
      <c r="Q3144" s="12"/>
      <c r="R3144" s="13"/>
    </row>
    <row r="3145" spans="1:18" ht="15.75" customHeight="1" x14ac:dyDescent="0.35">
      <c r="A3145" s="1"/>
      <c r="B3145" s="6" t="s">
        <v>14</v>
      </c>
      <c r="C3145" s="6">
        <v>1185732</v>
      </c>
      <c r="D3145" s="7">
        <v>44418</v>
      </c>
      <c r="E3145" s="6" t="s">
        <v>33</v>
      </c>
      <c r="F3145" s="6" t="s">
        <v>110</v>
      </c>
      <c r="G3145" s="6" t="s">
        <v>111</v>
      </c>
      <c r="H3145" s="6" t="s">
        <v>18</v>
      </c>
      <c r="I3145" s="8">
        <v>0.45000000000000007</v>
      </c>
      <c r="J3145" s="9">
        <v>3000</v>
      </c>
      <c r="K3145" s="10">
        <f t="shared" si="24"/>
        <v>1350.0000000000002</v>
      </c>
      <c r="L3145" s="10">
        <f t="shared" si="25"/>
        <v>540.00000000000011</v>
      </c>
      <c r="M3145" s="11">
        <v>0.4</v>
      </c>
      <c r="O3145" s="16"/>
      <c r="P3145" s="14"/>
      <c r="Q3145" s="12"/>
      <c r="R3145" s="13"/>
    </row>
    <row r="3146" spans="1:18" ht="15.75" customHeight="1" x14ac:dyDescent="0.35">
      <c r="A3146" s="1"/>
      <c r="B3146" s="6" t="s">
        <v>14</v>
      </c>
      <c r="C3146" s="6">
        <v>1185732</v>
      </c>
      <c r="D3146" s="7">
        <v>44418</v>
      </c>
      <c r="E3146" s="6" t="s">
        <v>33</v>
      </c>
      <c r="F3146" s="6" t="s">
        <v>110</v>
      </c>
      <c r="G3146" s="6" t="s">
        <v>111</v>
      </c>
      <c r="H3146" s="6" t="s">
        <v>19</v>
      </c>
      <c r="I3146" s="8">
        <v>0.4</v>
      </c>
      <c r="J3146" s="9">
        <v>2250</v>
      </c>
      <c r="K3146" s="10">
        <f t="shared" si="24"/>
        <v>900</v>
      </c>
      <c r="L3146" s="10">
        <f t="shared" si="25"/>
        <v>315</v>
      </c>
      <c r="M3146" s="11">
        <v>0.35</v>
      </c>
      <c r="O3146" s="16"/>
      <c r="P3146" s="14"/>
      <c r="Q3146" s="12"/>
      <c r="R3146" s="13"/>
    </row>
    <row r="3147" spans="1:18" ht="15.75" customHeight="1" x14ac:dyDescent="0.35">
      <c r="A3147" s="1"/>
      <c r="B3147" s="6" t="s">
        <v>14</v>
      </c>
      <c r="C3147" s="6">
        <v>1185732</v>
      </c>
      <c r="D3147" s="7">
        <v>44418</v>
      </c>
      <c r="E3147" s="6" t="s">
        <v>33</v>
      </c>
      <c r="F3147" s="6" t="s">
        <v>110</v>
      </c>
      <c r="G3147" s="6" t="s">
        <v>111</v>
      </c>
      <c r="H3147" s="6" t="s">
        <v>20</v>
      </c>
      <c r="I3147" s="8">
        <v>0.4</v>
      </c>
      <c r="J3147" s="9">
        <v>2000</v>
      </c>
      <c r="K3147" s="10">
        <f t="shared" si="24"/>
        <v>800</v>
      </c>
      <c r="L3147" s="10">
        <f t="shared" si="25"/>
        <v>280</v>
      </c>
      <c r="M3147" s="11">
        <v>0.35</v>
      </c>
      <c r="O3147" s="16"/>
      <c r="P3147" s="14"/>
      <c r="Q3147" s="12"/>
      <c r="R3147" s="13"/>
    </row>
    <row r="3148" spans="1:18" ht="15.75" customHeight="1" x14ac:dyDescent="0.35">
      <c r="A3148" s="1"/>
      <c r="B3148" s="6" t="s">
        <v>14</v>
      </c>
      <c r="C3148" s="6">
        <v>1185732</v>
      </c>
      <c r="D3148" s="7">
        <v>44418</v>
      </c>
      <c r="E3148" s="6" t="s">
        <v>33</v>
      </c>
      <c r="F3148" s="6" t="s">
        <v>110</v>
      </c>
      <c r="G3148" s="6" t="s">
        <v>111</v>
      </c>
      <c r="H3148" s="6" t="s">
        <v>21</v>
      </c>
      <c r="I3148" s="8">
        <v>0.5</v>
      </c>
      <c r="J3148" s="9">
        <v>1750</v>
      </c>
      <c r="K3148" s="10">
        <f t="shared" si="24"/>
        <v>875</v>
      </c>
      <c r="L3148" s="10">
        <f t="shared" si="25"/>
        <v>262.5</v>
      </c>
      <c r="M3148" s="11">
        <v>0.3</v>
      </c>
      <c r="O3148" s="16"/>
      <c r="P3148" s="14"/>
      <c r="Q3148" s="12"/>
      <c r="R3148" s="13"/>
    </row>
    <row r="3149" spans="1:18" ht="15.75" customHeight="1" x14ac:dyDescent="0.35">
      <c r="A3149" s="1"/>
      <c r="B3149" s="6" t="s">
        <v>14</v>
      </c>
      <c r="C3149" s="6">
        <v>1185732</v>
      </c>
      <c r="D3149" s="7">
        <v>44418</v>
      </c>
      <c r="E3149" s="6" t="s">
        <v>33</v>
      </c>
      <c r="F3149" s="6" t="s">
        <v>110</v>
      </c>
      <c r="G3149" s="6" t="s">
        <v>111</v>
      </c>
      <c r="H3149" s="6" t="s">
        <v>22</v>
      </c>
      <c r="I3149" s="8">
        <v>0.55000000000000004</v>
      </c>
      <c r="J3149" s="9">
        <v>3500</v>
      </c>
      <c r="K3149" s="10">
        <f t="shared" si="24"/>
        <v>1925.0000000000002</v>
      </c>
      <c r="L3149" s="10">
        <f t="shared" si="25"/>
        <v>770.00000000000011</v>
      </c>
      <c r="M3149" s="11">
        <v>0.4</v>
      </c>
      <c r="O3149" s="16"/>
      <c r="P3149" s="14"/>
      <c r="Q3149" s="12"/>
      <c r="R3149" s="13"/>
    </row>
    <row r="3150" spans="1:18" ht="15.75" customHeight="1" x14ac:dyDescent="0.35">
      <c r="A3150" s="1"/>
      <c r="B3150" s="6" t="s">
        <v>14</v>
      </c>
      <c r="C3150" s="6">
        <v>1185732</v>
      </c>
      <c r="D3150" s="7">
        <v>44450</v>
      </c>
      <c r="E3150" s="6" t="s">
        <v>33</v>
      </c>
      <c r="F3150" s="6" t="s">
        <v>110</v>
      </c>
      <c r="G3150" s="6" t="s">
        <v>111</v>
      </c>
      <c r="H3150" s="6" t="s">
        <v>17</v>
      </c>
      <c r="I3150" s="8">
        <v>0.35000000000000003</v>
      </c>
      <c r="J3150" s="9">
        <v>4750</v>
      </c>
      <c r="K3150" s="10">
        <f t="shared" si="24"/>
        <v>1662.5000000000002</v>
      </c>
      <c r="L3150" s="10">
        <f t="shared" si="25"/>
        <v>665.00000000000011</v>
      </c>
      <c r="M3150" s="11">
        <v>0.4</v>
      </c>
      <c r="O3150" s="16"/>
      <c r="P3150" s="14"/>
      <c r="Q3150" s="12"/>
      <c r="R3150" s="13"/>
    </row>
    <row r="3151" spans="1:18" ht="15.75" customHeight="1" x14ac:dyDescent="0.35">
      <c r="A3151" s="1"/>
      <c r="B3151" s="6" t="s">
        <v>14</v>
      </c>
      <c r="C3151" s="6">
        <v>1185732</v>
      </c>
      <c r="D3151" s="7">
        <v>44450</v>
      </c>
      <c r="E3151" s="6" t="s">
        <v>33</v>
      </c>
      <c r="F3151" s="6" t="s">
        <v>110</v>
      </c>
      <c r="G3151" s="6" t="s">
        <v>111</v>
      </c>
      <c r="H3151" s="6" t="s">
        <v>18</v>
      </c>
      <c r="I3151" s="8">
        <v>0.3000000000000001</v>
      </c>
      <c r="J3151" s="9">
        <v>2750</v>
      </c>
      <c r="K3151" s="10">
        <f t="shared" si="24"/>
        <v>825.00000000000023</v>
      </c>
      <c r="L3151" s="10">
        <f t="shared" si="25"/>
        <v>330.00000000000011</v>
      </c>
      <c r="M3151" s="11">
        <v>0.4</v>
      </c>
      <c r="O3151" s="16"/>
      <c r="P3151" s="14"/>
      <c r="Q3151" s="12"/>
      <c r="R3151" s="13"/>
    </row>
    <row r="3152" spans="1:18" ht="15.75" customHeight="1" x14ac:dyDescent="0.35">
      <c r="A3152" s="1"/>
      <c r="B3152" s="6" t="s">
        <v>14</v>
      </c>
      <c r="C3152" s="6">
        <v>1185732</v>
      </c>
      <c r="D3152" s="7">
        <v>44450</v>
      </c>
      <c r="E3152" s="6" t="s">
        <v>33</v>
      </c>
      <c r="F3152" s="6" t="s">
        <v>110</v>
      </c>
      <c r="G3152" s="6" t="s">
        <v>111</v>
      </c>
      <c r="H3152" s="6" t="s">
        <v>19</v>
      </c>
      <c r="I3152" s="8">
        <v>0.25000000000000006</v>
      </c>
      <c r="J3152" s="9">
        <v>1750</v>
      </c>
      <c r="K3152" s="10">
        <f t="shared" si="24"/>
        <v>437.50000000000011</v>
      </c>
      <c r="L3152" s="10">
        <f t="shared" si="25"/>
        <v>153.12500000000003</v>
      </c>
      <c r="M3152" s="11">
        <v>0.35</v>
      </c>
      <c r="O3152" s="16"/>
      <c r="P3152" s="14"/>
      <c r="Q3152" s="12"/>
      <c r="R3152" s="13"/>
    </row>
    <row r="3153" spans="1:18" ht="15.75" customHeight="1" x14ac:dyDescent="0.35">
      <c r="A3153" s="1"/>
      <c r="B3153" s="6" t="s">
        <v>14</v>
      </c>
      <c r="C3153" s="6">
        <v>1185732</v>
      </c>
      <c r="D3153" s="7">
        <v>44450</v>
      </c>
      <c r="E3153" s="6" t="s">
        <v>33</v>
      </c>
      <c r="F3153" s="6" t="s">
        <v>110</v>
      </c>
      <c r="G3153" s="6" t="s">
        <v>111</v>
      </c>
      <c r="H3153" s="6" t="s">
        <v>20</v>
      </c>
      <c r="I3153" s="8">
        <v>0.25000000000000006</v>
      </c>
      <c r="J3153" s="9">
        <v>1500</v>
      </c>
      <c r="K3153" s="10">
        <f t="shared" si="24"/>
        <v>375.00000000000006</v>
      </c>
      <c r="L3153" s="10">
        <f t="shared" si="25"/>
        <v>131.25</v>
      </c>
      <c r="M3153" s="11">
        <v>0.35</v>
      </c>
      <c r="O3153" s="16"/>
      <c r="P3153" s="14"/>
      <c r="Q3153" s="12"/>
      <c r="R3153" s="13"/>
    </row>
    <row r="3154" spans="1:18" ht="15.75" customHeight="1" x14ac:dyDescent="0.35">
      <c r="A3154" s="1"/>
      <c r="B3154" s="6" t="s">
        <v>14</v>
      </c>
      <c r="C3154" s="6">
        <v>1185732</v>
      </c>
      <c r="D3154" s="7">
        <v>44450</v>
      </c>
      <c r="E3154" s="6" t="s">
        <v>33</v>
      </c>
      <c r="F3154" s="6" t="s">
        <v>110</v>
      </c>
      <c r="G3154" s="6" t="s">
        <v>111</v>
      </c>
      <c r="H3154" s="6" t="s">
        <v>21</v>
      </c>
      <c r="I3154" s="8">
        <v>0.35000000000000003</v>
      </c>
      <c r="J3154" s="9">
        <v>1500</v>
      </c>
      <c r="K3154" s="10">
        <f t="shared" si="24"/>
        <v>525</v>
      </c>
      <c r="L3154" s="10">
        <f t="shared" si="25"/>
        <v>157.5</v>
      </c>
      <c r="M3154" s="11">
        <v>0.3</v>
      </c>
      <c r="O3154" s="16"/>
      <c r="P3154" s="14"/>
      <c r="Q3154" s="12"/>
      <c r="R3154" s="13"/>
    </row>
    <row r="3155" spans="1:18" ht="15.75" customHeight="1" x14ac:dyDescent="0.35">
      <c r="A3155" s="1"/>
      <c r="B3155" s="6" t="s">
        <v>14</v>
      </c>
      <c r="C3155" s="6">
        <v>1185732</v>
      </c>
      <c r="D3155" s="7">
        <v>44450</v>
      </c>
      <c r="E3155" s="6" t="s">
        <v>33</v>
      </c>
      <c r="F3155" s="6" t="s">
        <v>110</v>
      </c>
      <c r="G3155" s="6" t="s">
        <v>111</v>
      </c>
      <c r="H3155" s="6" t="s">
        <v>22</v>
      </c>
      <c r="I3155" s="8">
        <v>0.4</v>
      </c>
      <c r="J3155" s="9">
        <v>2250</v>
      </c>
      <c r="K3155" s="10">
        <f t="shared" si="24"/>
        <v>900</v>
      </c>
      <c r="L3155" s="10">
        <f t="shared" si="25"/>
        <v>360</v>
      </c>
      <c r="M3155" s="11">
        <v>0.4</v>
      </c>
      <c r="O3155" s="16"/>
      <c r="P3155" s="14"/>
      <c r="Q3155" s="12"/>
      <c r="R3155" s="13"/>
    </row>
    <row r="3156" spans="1:18" ht="15.75" customHeight="1" x14ac:dyDescent="0.35">
      <c r="A3156" s="1"/>
      <c r="B3156" s="6" t="s">
        <v>14</v>
      </c>
      <c r="C3156" s="6">
        <v>1185732</v>
      </c>
      <c r="D3156" s="7">
        <v>44479</v>
      </c>
      <c r="E3156" s="6" t="s">
        <v>33</v>
      </c>
      <c r="F3156" s="6" t="s">
        <v>110</v>
      </c>
      <c r="G3156" s="6" t="s">
        <v>111</v>
      </c>
      <c r="H3156" s="6" t="s">
        <v>17</v>
      </c>
      <c r="I3156" s="8">
        <v>0.44999999999999996</v>
      </c>
      <c r="J3156" s="9">
        <v>4000</v>
      </c>
      <c r="K3156" s="10">
        <f t="shared" si="24"/>
        <v>1799.9999999999998</v>
      </c>
      <c r="L3156" s="10">
        <f t="shared" si="25"/>
        <v>720</v>
      </c>
      <c r="M3156" s="11">
        <v>0.4</v>
      </c>
      <c r="O3156" s="16"/>
      <c r="P3156" s="14"/>
      <c r="Q3156" s="12"/>
      <c r="R3156" s="13"/>
    </row>
    <row r="3157" spans="1:18" ht="15.75" customHeight="1" x14ac:dyDescent="0.35">
      <c r="A3157" s="1"/>
      <c r="B3157" s="6" t="s">
        <v>14</v>
      </c>
      <c r="C3157" s="6">
        <v>1185732</v>
      </c>
      <c r="D3157" s="7">
        <v>44479</v>
      </c>
      <c r="E3157" s="6" t="s">
        <v>33</v>
      </c>
      <c r="F3157" s="6" t="s">
        <v>110</v>
      </c>
      <c r="G3157" s="6" t="s">
        <v>111</v>
      </c>
      <c r="H3157" s="6" t="s">
        <v>18</v>
      </c>
      <c r="I3157" s="8">
        <v>0.35000000000000003</v>
      </c>
      <c r="J3157" s="9">
        <v>2500</v>
      </c>
      <c r="K3157" s="10">
        <f t="shared" si="24"/>
        <v>875.00000000000011</v>
      </c>
      <c r="L3157" s="10">
        <f t="shared" si="25"/>
        <v>350.00000000000006</v>
      </c>
      <c r="M3157" s="11">
        <v>0.4</v>
      </c>
      <c r="O3157" s="16"/>
      <c r="P3157" s="14"/>
      <c r="Q3157" s="12"/>
      <c r="R3157" s="13"/>
    </row>
    <row r="3158" spans="1:18" ht="15.75" customHeight="1" x14ac:dyDescent="0.35">
      <c r="A3158" s="1"/>
      <c r="B3158" s="6" t="s">
        <v>14</v>
      </c>
      <c r="C3158" s="6">
        <v>1185732</v>
      </c>
      <c r="D3158" s="7">
        <v>44479</v>
      </c>
      <c r="E3158" s="6" t="s">
        <v>33</v>
      </c>
      <c r="F3158" s="6" t="s">
        <v>110</v>
      </c>
      <c r="G3158" s="6" t="s">
        <v>111</v>
      </c>
      <c r="H3158" s="6" t="s">
        <v>19</v>
      </c>
      <c r="I3158" s="8">
        <v>0.35000000000000003</v>
      </c>
      <c r="J3158" s="9">
        <v>1500</v>
      </c>
      <c r="K3158" s="10">
        <f t="shared" si="24"/>
        <v>525</v>
      </c>
      <c r="L3158" s="10">
        <f t="shared" si="25"/>
        <v>183.75</v>
      </c>
      <c r="M3158" s="11">
        <v>0.35</v>
      </c>
      <c r="O3158" s="16"/>
      <c r="P3158" s="14"/>
      <c r="Q3158" s="12"/>
      <c r="R3158" s="13"/>
    </row>
    <row r="3159" spans="1:18" ht="15.75" customHeight="1" x14ac:dyDescent="0.35">
      <c r="A3159" s="1"/>
      <c r="B3159" s="6" t="s">
        <v>14</v>
      </c>
      <c r="C3159" s="6">
        <v>1185732</v>
      </c>
      <c r="D3159" s="7">
        <v>44479</v>
      </c>
      <c r="E3159" s="6" t="s">
        <v>33</v>
      </c>
      <c r="F3159" s="6" t="s">
        <v>110</v>
      </c>
      <c r="G3159" s="6" t="s">
        <v>111</v>
      </c>
      <c r="H3159" s="6" t="s">
        <v>20</v>
      </c>
      <c r="I3159" s="8">
        <v>0.35000000000000003</v>
      </c>
      <c r="J3159" s="9">
        <v>1500</v>
      </c>
      <c r="K3159" s="10">
        <f t="shared" si="24"/>
        <v>525</v>
      </c>
      <c r="L3159" s="10">
        <f t="shared" si="25"/>
        <v>183.75</v>
      </c>
      <c r="M3159" s="11">
        <v>0.35</v>
      </c>
      <c r="O3159" s="16"/>
      <c r="P3159" s="14"/>
      <c r="Q3159" s="12"/>
      <c r="R3159" s="13"/>
    </row>
    <row r="3160" spans="1:18" ht="15.75" customHeight="1" x14ac:dyDescent="0.35">
      <c r="A3160" s="1"/>
      <c r="B3160" s="6" t="s">
        <v>14</v>
      </c>
      <c r="C3160" s="6">
        <v>1185732</v>
      </c>
      <c r="D3160" s="7">
        <v>44479</v>
      </c>
      <c r="E3160" s="6" t="s">
        <v>33</v>
      </c>
      <c r="F3160" s="6" t="s">
        <v>110</v>
      </c>
      <c r="G3160" s="6" t="s">
        <v>111</v>
      </c>
      <c r="H3160" s="6" t="s">
        <v>21</v>
      </c>
      <c r="I3160" s="8">
        <v>0.44999999999999996</v>
      </c>
      <c r="J3160" s="9">
        <v>1500</v>
      </c>
      <c r="K3160" s="10">
        <f t="shared" si="24"/>
        <v>674.99999999999989</v>
      </c>
      <c r="L3160" s="10">
        <f t="shared" si="25"/>
        <v>202.49999999999997</v>
      </c>
      <c r="M3160" s="11">
        <v>0.3</v>
      </c>
      <c r="O3160" s="16"/>
      <c r="P3160" s="14"/>
      <c r="Q3160" s="12"/>
      <c r="R3160" s="13"/>
    </row>
    <row r="3161" spans="1:18" ht="15.75" customHeight="1" x14ac:dyDescent="0.35">
      <c r="A3161" s="1"/>
      <c r="B3161" s="6" t="s">
        <v>14</v>
      </c>
      <c r="C3161" s="6">
        <v>1185732</v>
      </c>
      <c r="D3161" s="7">
        <v>44479</v>
      </c>
      <c r="E3161" s="6" t="s">
        <v>33</v>
      </c>
      <c r="F3161" s="6" t="s">
        <v>110</v>
      </c>
      <c r="G3161" s="6" t="s">
        <v>111</v>
      </c>
      <c r="H3161" s="6" t="s">
        <v>22</v>
      </c>
      <c r="I3161" s="8">
        <v>0.49999999999999983</v>
      </c>
      <c r="J3161" s="9">
        <v>2750</v>
      </c>
      <c r="K3161" s="10">
        <f t="shared" si="24"/>
        <v>1374.9999999999995</v>
      </c>
      <c r="L3161" s="10">
        <f t="shared" si="25"/>
        <v>549.99999999999989</v>
      </c>
      <c r="M3161" s="11">
        <v>0.4</v>
      </c>
      <c r="O3161" s="16"/>
      <c r="P3161" s="14"/>
      <c r="Q3161" s="12"/>
      <c r="R3161" s="13"/>
    </row>
    <row r="3162" spans="1:18" ht="15.75" customHeight="1" x14ac:dyDescent="0.35">
      <c r="A3162" s="1"/>
      <c r="B3162" s="6" t="s">
        <v>14</v>
      </c>
      <c r="C3162" s="6">
        <v>1185732</v>
      </c>
      <c r="D3162" s="7">
        <v>44510</v>
      </c>
      <c r="E3162" s="6" t="s">
        <v>33</v>
      </c>
      <c r="F3162" s="6" t="s">
        <v>110</v>
      </c>
      <c r="G3162" s="6" t="s">
        <v>111</v>
      </c>
      <c r="H3162" s="6" t="s">
        <v>17</v>
      </c>
      <c r="I3162" s="8">
        <v>0.44999999999999996</v>
      </c>
      <c r="J3162" s="9">
        <v>4250</v>
      </c>
      <c r="K3162" s="10">
        <f t="shared" si="24"/>
        <v>1912.4999999999998</v>
      </c>
      <c r="L3162" s="10">
        <f t="shared" si="25"/>
        <v>765</v>
      </c>
      <c r="M3162" s="11">
        <v>0.4</v>
      </c>
      <c r="O3162" s="16"/>
      <c r="P3162" s="14"/>
      <c r="Q3162" s="12"/>
      <c r="R3162" s="13"/>
    </row>
    <row r="3163" spans="1:18" ht="15.75" customHeight="1" x14ac:dyDescent="0.35">
      <c r="A3163" s="1"/>
      <c r="B3163" s="6" t="s">
        <v>14</v>
      </c>
      <c r="C3163" s="6">
        <v>1185732</v>
      </c>
      <c r="D3163" s="7">
        <v>44510</v>
      </c>
      <c r="E3163" s="6" t="s">
        <v>33</v>
      </c>
      <c r="F3163" s="6" t="s">
        <v>110</v>
      </c>
      <c r="G3163" s="6" t="s">
        <v>111</v>
      </c>
      <c r="H3163" s="6" t="s">
        <v>18</v>
      </c>
      <c r="I3163" s="8">
        <v>0.35000000000000003</v>
      </c>
      <c r="J3163" s="9">
        <v>3250</v>
      </c>
      <c r="K3163" s="10">
        <f t="shared" si="24"/>
        <v>1137.5</v>
      </c>
      <c r="L3163" s="10">
        <f t="shared" si="25"/>
        <v>455</v>
      </c>
      <c r="M3163" s="11">
        <v>0.4</v>
      </c>
      <c r="O3163" s="16"/>
      <c r="P3163" s="14"/>
      <c r="Q3163" s="12"/>
      <c r="R3163" s="13"/>
    </row>
    <row r="3164" spans="1:18" ht="15.75" customHeight="1" x14ac:dyDescent="0.35">
      <c r="A3164" s="1"/>
      <c r="B3164" s="6" t="s">
        <v>14</v>
      </c>
      <c r="C3164" s="6">
        <v>1185732</v>
      </c>
      <c r="D3164" s="7">
        <v>44510</v>
      </c>
      <c r="E3164" s="6" t="s">
        <v>33</v>
      </c>
      <c r="F3164" s="6" t="s">
        <v>110</v>
      </c>
      <c r="G3164" s="6" t="s">
        <v>111</v>
      </c>
      <c r="H3164" s="6" t="s">
        <v>19</v>
      </c>
      <c r="I3164" s="8">
        <v>0.35000000000000003</v>
      </c>
      <c r="J3164" s="9">
        <v>2700</v>
      </c>
      <c r="K3164" s="10">
        <f t="shared" si="24"/>
        <v>945.00000000000011</v>
      </c>
      <c r="L3164" s="10">
        <f t="shared" si="25"/>
        <v>330.75</v>
      </c>
      <c r="M3164" s="11">
        <v>0.35</v>
      </c>
      <c r="O3164" s="16"/>
      <c r="P3164" s="14"/>
      <c r="Q3164" s="12"/>
      <c r="R3164" s="13"/>
    </row>
    <row r="3165" spans="1:18" ht="15.75" customHeight="1" x14ac:dyDescent="0.35">
      <c r="A3165" s="1"/>
      <c r="B3165" s="6" t="s">
        <v>14</v>
      </c>
      <c r="C3165" s="6">
        <v>1185732</v>
      </c>
      <c r="D3165" s="7">
        <v>44510</v>
      </c>
      <c r="E3165" s="6" t="s">
        <v>33</v>
      </c>
      <c r="F3165" s="6" t="s">
        <v>110</v>
      </c>
      <c r="G3165" s="6" t="s">
        <v>111</v>
      </c>
      <c r="H3165" s="6" t="s">
        <v>20</v>
      </c>
      <c r="I3165" s="8">
        <v>0.35000000000000003</v>
      </c>
      <c r="J3165" s="9">
        <v>2750</v>
      </c>
      <c r="K3165" s="10">
        <f t="shared" si="24"/>
        <v>962.50000000000011</v>
      </c>
      <c r="L3165" s="10">
        <f t="shared" si="25"/>
        <v>336.875</v>
      </c>
      <c r="M3165" s="11">
        <v>0.35</v>
      </c>
      <c r="O3165" s="16"/>
      <c r="P3165" s="14"/>
      <c r="Q3165" s="12"/>
      <c r="R3165" s="13"/>
    </row>
    <row r="3166" spans="1:18" ht="15.75" customHeight="1" x14ac:dyDescent="0.35">
      <c r="A3166" s="1"/>
      <c r="B3166" s="6" t="s">
        <v>14</v>
      </c>
      <c r="C3166" s="6">
        <v>1185732</v>
      </c>
      <c r="D3166" s="7">
        <v>44510</v>
      </c>
      <c r="E3166" s="6" t="s">
        <v>33</v>
      </c>
      <c r="F3166" s="6" t="s">
        <v>110</v>
      </c>
      <c r="G3166" s="6" t="s">
        <v>111</v>
      </c>
      <c r="H3166" s="6" t="s">
        <v>21</v>
      </c>
      <c r="I3166" s="8">
        <v>0.6</v>
      </c>
      <c r="J3166" s="9">
        <v>2500</v>
      </c>
      <c r="K3166" s="10">
        <f t="shared" si="24"/>
        <v>1500</v>
      </c>
      <c r="L3166" s="10">
        <f t="shared" si="25"/>
        <v>450</v>
      </c>
      <c r="M3166" s="11">
        <v>0.3</v>
      </c>
      <c r="O3166" s="16"/>
      <c r="P3166" s="14"/>
      <c r="Q3166" s="12"/>
      <c r="R3166" s="13"/>
    </row>
    <row r="3167" spans="1:18" ht="15.75" customHeight="1" x14ac:dyDescent="0.35">
      <c r="A3167" s="1"/>
      <c r="B3167" s="6" t="s">
        <v>14</v>
      </c>
      <c r="C3167" s="6">
        <v>1185732</v>
      </c>
      <c r="D3167" s="7">
        <v>44510</v>
      </c>
      <c r="E3167" s="6" t="s">
        <v>33</v>
      </c>
      <c r="F3167" s="6" t="s">
        <v>110</v>
      </c>
      <c r="G3167" s="6" t="s">
        <v>111</v>
      </c>
      <c r="H3167" s="6" t="s">
        <v>22</v>
      </c>
      <c r="I3167" s="8">
        <v>0.64999999999999991</v>
      </c>
      <c r="J3167" s="9">
        <v>3500</v>
      </c>
      <c r="K3167" s="10">
        <f t="shared" si="24"/>
        <v>2274.9999999999995</v>
      </c>
      <c r="L3167" s="10">
        <f t="shared" si="25"/>
        <v>909.99999999999989</v>
      </c>
      <c r="M3167" s="11">
        <v>0.4</v>
      </c>
      <c r="O3167" s="16"/>
      <c r="P3167" s="14"/>
      <c r="Q3167" s="12"/>
      <c r="R3167" s="13"/>
    </row>
    <row r="3168" spans="1:18" ht="15.75" customHeight="1" x14ac:dyDescent="0.35">
      <c r="A3168" s="1"/>
      <c r="B3168" s="6" t="s">
        <v>14</v>
      </c>
      <c r="C3168" s="6">
        <v>1185732</v>
      </c>
      <c r="D3168" s="7">
        <v>44539</v>
      </c>
      <c r="E3168" s="6" t="s">
        <v>33</v>
      </c>
      <c r="F3168" s="6" t="s">
        <v>110</v>
      </c>
      <c r="G3168" s="6" t="s">
        <v>111</v>
      </c>
      <c r="H3168" s="6" t="s">
        <v>17</v>
      </c>
      <c r="I3168" s="8">
        <v>0.6</v>
      </c>
      <c r="J3168" s="9">
        <v>6000</v>
      </c>
      <c r="K3168" s="10">
        <f t="shared" si="24"/>
        <v>3600</v>
      </c>
      <c r="L3168" s="10">
        <f t="shared" si="25"/>
        <v>1440</v>
      </c>
      <c r="M3168" s="11">
        <v>0.4</v>
      </c>
      <c r="O3168" s="16"/>
      <c r="P3168" s="14"/>
      <c r="Q3168" s="12"/>
      <c r="R3168" s="13"/>
    </row>
    <row r="3169" spans="1:18" ht="15.75" customHeight="1" x14ac:dyDescent="0.35">
      <c r="A3169" s="1"/>
      <c r="B3169" s="6" t="s">
        <v>14</v>
      </c>
      <c r="C3169" s="6">
        <v>1185732</v>
      </c>
      <c r="D3169" s="7">
        <v>44539</v>
      </c>
      <c r="E3169" s="6" t="s">
        <v>33</v>
      </c>
      <c r="F3169" s="6" t="s">
        <v>110</v>
      </c>
      <c r="G3169" s="6" t="s">
        <v>111</v>
      </c>
      <c r="H3169" s="6" t="s">
        <v>18</v>
      </c>
      <c r="I3169" s="8">
        <v>0.5</v>
      </c>
      <c r="J3169" s="9">
        <v>4000</v>
      </c>
      <c r="K3169" s="10">
        <f t="shared" si="24"/>
        <v>2000</v>
      </c>
      <c r="L3169" s="10">
        <f t="shared" si="25"/>
        <v>800</v>
      </c>
      <c r="M3169" s="11">
        <v>0.4</v>
      </c>
      <c r="O3169" s="16"/>
      <c r="P3169" s="14"/>
      <c r="Q3169" s="12"/>
      <c r="R3169" s="13"/>
    </row>
    <row r="3170" spans="1:18" ht="15.75" customHeight="1" x14ac:dyDescent="0.35">
      <c r="A3170" s="1"/>
      <c r="B3170" s="6" t="s">
        <v>14</v>
      </c>
      <c r="C3170" s="6">
        <v>1185732</v>
      </c>
      <c r="D3170" s="7">
        <v>44539</v>
      </c>
      <c r="E3170" s="6" t="s">
        <v>33</v>
      </c>
      <c r="F3170" s="6" t="s">
        <v>110</v>
      </c>
      <c r="G3170" s="6" t="s">
        <v>111</v>
      </c>
      <c r="H3170" s="6" t="s">
        <v>19</v>
      </c>
      <c r="I3170" s="8">
        <v>0.5</v>
      </c>
      <c r="J3170" s="9">
        <v>3500</v>
      </c>
      <c r="K3170" s="10">
        <f t="shared" si="24"/>
        <v>1750</v>
      </c>
      <c r="L3170" s="10">
        <f t="shared" si="25"/>
        <v>612.5</v>
      </c>
      <c r="M3170" s="11">
        <v>0.35</v>
      </c>
      <c r="O3170" s="16"/>
      <c r="P3170" s="14"/>
      <c r="Q3170" s="12"/>
      <c r="R3170" s="13"/>
    </row>
    <row r="3171" spans="1:18" ht="15.75" customHeight="1" x14ac:dyDescent="0.35">
      <c r="A3171" s="1"/>
      <c r="B3171" s="6" t="s">
        <v>14</v>
      </c>
      <c r="C3171" s="6">
        <v>1185732</v>
      </c>
      <c r="D3171" s="7">
        <v>44539</v>
      </c>
      <c r="E3171" s="6" t="s">
        <v>33</v>
      </c>
      <c r="F3171" s="6" t="s">
        <v>110</v>
      </c>
      <c r="G3171" s="6" t="s">
        <v>111</v>
      </c>
      <c r="H3171" s="6" t="s">
        <v>20</v>
      </c>
      <c r="I3171" s="8">
        <v>0.5</v>
      </c>
      <c r="J3171" s="9">
        <v>3000</v>
      </c>
      <c r="K3171" s="10">
        <f t="shared" si="24"/>
        <v>1500</v>
      </c>
      <c r="L3171" s="10">
        <f t="shared" si="25"/>
        <v>525</v>
      </c>
      <c r="M3171" s="11">
        <v>0.35</v>
      </c>
      <c r="O3171" s="16"/>
      <c r="P3171" s="14"/>
      <c r="Q3171" s="12"/>
      <c r="R3171" s="13"/>
    </row>
    <row r="3172" spans="1:18" ht="15.75" customHeight="1" x14ac:dyDescent="0.35">
      <c r="A3172" s="1"/>
      <c r="B3172" s="6" t="s">
        <v>14</v>
      </c>
      <c r="C3172" s="6">
        <v>1185732</v>
      </c>
      <c r="D3172" s="7">
        <v>44539</v>
      </c>
      <c r="E3172" s="6" t="s">
        <v>33</v>
      </c>
      <c r="F3172" s="6" t="s">
        <v>110</v>
      </c>
      <c r="G3172" s="6" t="s">
        <v>111</v>
      </c>
      <c r="H3172" s="6" t="s">
        <v>21</v>
      </c>
      <c r="I3172" s="8">
        <v>0.6</v>
      </c>
      <c r="J3172" s="9">
        <v>3000</v>
      </c>
      <c r="K3172" s="10">
        <f t="shared" si="24"/>
        <v>1800</v>
      </c>
      <c r="L3172" s="10">
        <f t="shared" si="25"/>
        <v>540</v>
      </c>
      <c r="M3172" s="11">
        <v>0.3</v>
      </c>
      <c r="O3172" s="16"/>
      <c r="P3172" s="14"/>
      <c r="Q3172" s="12"/>
      <c r="R3172" s="13"/>
    </row>
    <row r="3173" spans="1:18" ht="15.75" customHeight="1" x14ac:dyDescent="0.35">
      <c r="A3173" s="1"/>
      <c r="B3173" s="6" t="s">
        <v>14</v>
      </c>
      <c r="C3173" s="6">
        <v>1185732</v>
      </c>
      <c r="D3173" s="7">
        <v>44539</v>
      </c>
      <c r="E3173" s="6" t="s">
        <v>33</v>
      </c>
      <c r="F3173" s="6" t="s">
        <v>110</v>
      </c>
      <c r="G3173" s="6" t="s">
        <v>111</v>
      </c>
      <c r="H3173" s="6" t="s">
        <v>22</v>
      </c>
      <c r="I3173" s="8">
        <v>0.64999999999999991</v>
      </c>
      <c r="J3173" s="9">
        <v>4000</v>
      </c>
      <c r="K3173" s="10">
        <f t="shared" si="24"/>
        <v>2599.9999999999995</v>
      </c>
      <c r="L3173" s="10">
        <f t="shared" si="25"/>
        <v>1039.9999999999998</v>
      </c>
      <c r="M3173" s="11">
        <v>0.4</v>
      </c>
      <c r="O3173" s="16"/>
      <c r="P3173" s="14"/>
      <c r="Q3173" s="12"/>
      <c r="R3173" s="13"/>
    </row>
    <row r="3174" spans="1:18" ht="15.75" customHeight="1" x14ac:dyDescent="0.35">
      <c r="A3174" s="1" t="s">
        <v>39</v>
      </c>
      <c r="B3174" s="6" t="s">
        <v>14</v>
      </c>
      <c r="C3174" s="6">
        <v>1185732</v>
      </c>
      <c r="D3174" s="7">
        <v>44213</v>
      </c>
      <c r="E3174" s="6" t="s">
        <v>33</v>
      </c>
      <c r="F3174" s="6" t="s">
        <v>112</v>
      </c>
      <c r="G3174" s="6" t="s">
        <v>113</v>
      </c>
      <c r="H3174" s="6" t="s">
        <v>17</v>
      </c>
      <c r="I3174" s="8">
        <v>0.35000000000000003</v>
      </c>
      <c r="J3174" s="9">
        <v>5000</v>
      </c>
      <c r="K3174" s="10">
        <f t="shared" si="24"/>
        <v>1750.0000000000002</v>
      </c>
      <c r="L3174" s="10">
        <f t="shared" si="25"/>
        <v>700.00000000000011</v>
      </c>
      <c r="M3174" s="11">
        <v>0.4</v>
      </c>
      <c r="O3174" s="16"/>
      <c r="P3174" s="14"/>
      <c r="Q3174" s="12"/>
      <c r="R3174" s="13"/>
    </row>
    <row r="3175" spans="1:18" ht="15.75" customHeight="1" x14ac:dyDescent="0.35">
      <c r="A3175" s="1"/>
      <c r="B3175" s="6" t="s">
        <v>14</v>
      </c>
      <c r="C3175" s="6">
        <v>1185732</v>
      </c>
      <c r="D3175" s="7">
        <v>44213</v>
      </c>
      <c r="E3175" s="6" t="s">
        <v>33</v>
      </c>
      <c r="F3175" s="6" t="s">
        <v>112</v>
      </c>
      <c r="G3175" s="6" t="s">
        <v>113</v>
      </c>
      <c r="H3175" s="6" t="s">
        <v>18</v>
      </c>
      <c r="I3175" s="8">
        <v>0.35000000000000003</v>
      </c>
      <c r="J3175" s="9">
        <v>3000</v>
      </c>
      <c r="K3175" s="10">
        <f t="shared" si="24"/>
        <v>1050</v>
      </c>
      <c r="L3175" s="10">
        <f t="shared" si="25"/>
        <v>420</v>
      </c>
      <c r="M3175" s="11">
        <v>0.4</v>
      </c>
      <c r="O3175" s="16"/>
      <c r="P3175" s="14"/>
      <c r="Q3175" s="12"/>
      <c r="R3175" s="13"/>
    </row>
    <row r="3176" spans="1:18" ht="15.75" customHeight="1" x14ac:dyDescent="0.35">
      <c r="A3176" s="1"/>
      <c r="B3176" s="6" t="s">
        <v>14</v>
      </c>
      <c r="C3176" s="6">
        <v>1185732</v>
      </c>
      <c r="D3176" s="7">
        <v>44213</v>
      </c>
      <c r="E3176" s="6" t="s">
        <v>33</v>
      </c>
      <c r="F3176" s="6" t="s">
        <v>112</v>
      </c>
      <c r="G3176" s="6" t="s">
        <v>113</v>
      </c>
      <c r="H3176" s="6" t="s">
        <v>19</v>
      </c>
      <c r="I3176" s="8">
        <v>0.25000000000000006</v>
      </c>
      <c r="J3176" s="9">
        <v>3000</v>
      </c>
      <c r="K3176" s="10">
        <f t="shared" si="24"/>
        <v>750.00000000000011</v>
      </c>
      <c r="L3176" s="10">
        <f t="shared" si="25"/>
        <v>300.00000000000006</v>
      </c>
      <c r="M3176" s="11">
        <v>0.4</v>
      </c>
      <c r="O3176" s="16"/>
      <c r="P3176" s="14"/>
      <c r="Q3176" s="12"/>
      <c r="R3176" s="13"/>
    </row>
    <row r="3177" spans="1:18" ht="15.75" customHeight="1" x14ac:dyDescent="0.35">
      <c r="A3177" s="1"/>
      <c r="B3177" s="6" t="s">
        <v>14</v>
      </c>
      <c r="C3177" s="6">
        <v>1185732</v>
      </c>
      <c r="D3177" s="7">
        <v>44213</v>
      </c>
      <c r="E3177" s="6" t="s">
        <v>33</v>
      </c>
      <c r="F3177" s="6" t="s">
        <v>112</v>
      </c>
      <c r="G3177" s="6" t="s">
        <v>113</v>
      </c>
      <c r="H3177" s="6" t="s">
        <v>20</v>
      </c>
      <c r="I3177" s="8">
        <v>0.30000000000000004</v>
      </c>
      <c r="J3177" s="9">
        <v>1500</v>
      </c>
      <c r="K3177" s="10">
        <f t="shared" si="24"/>
        <v>450.00000000000006</v>
      </c>
      <c r="L3177" s="10">
        <f t="shared" si="25"/>
        <v>180.00000000000003</v>
      </c>
      <c r="M3177" s="11">
        <v>0.4</v>
      </c>
      <c r="O3177" s="16"/>
      <c r="P3177" s="14"/>
      <c r="Q3177" s="12"/>
      <c r="R3177" s="13"/>
    </row>
    <row r="3178" spans="1:18" ht="15.75" customHeight="1" x14ac:dyDescent="0.35">
      <c r="A3178" s="1"/>
      <c r="B3178" s="6" t="s">
        <v>14</v>
      </c>
      <c r="C3178" s="6">
        <v>1185732</v>
      </c>
      <c r="D3178" s="7">
        <v>44213</v>
      </c>
      <c r="E3178" s="6" t="s">
        <v>33</v>
      </c>
      <c r="F3178" s="6" t="s">
        <v>112</v>
      </c>
      <c r="G3178" s="6" t="s">
        <v>113</v>
      </c>
      <c r="H3178" s="6" t="s">
        <v>21</v>
      </c>
      <c r="I3178" s="8">
        <v>0.44999999999999996</v>
      </c>
      <c r="J3178" s="9">
        <v>2000</v>
      </c>
      <c r="K3178" s="10">
        <f t="shared" si="24"/>
        <v>899.99999999999989</v>
      </c>
      <c r="L3178" s="10">
        <f t="shared" si="25"/>
        <v>360</v>
      </c>
      <c r="M3178" s="11">
        <v>0.4</v>
      </c>
      <c r="O3178" s="16"/>
      <c r="P3178" s="14"/>
      <c r="Q3178" s="12"/>
      <c r="R3178" s="13"/>
    </row>
    <row r="3179" spans="1:18" ht="15.75" customHeight="1" x14ac:dyDescent="0.35">
      <c r="A3179" s="1"/>
      <c r="B3179" s="6" t="s">
        <v>14</v>
      </c>
      <c r="C3179" s="6">
        <v>1185732</v>
      </c>
      <c r="D3179" s="7">
        <v>44213</v>
      </c>
      <c r="E3179" s="6" t="s">
        <v>33</v>
      </c>
      <c r="F3179" s="6" t="s">
        <v>112</v>
      </c>
      <c r="G3179" s="6" t="s">
        <v>113</v>
      </c>
      <c r="H3179" s="6" t="s">
        <v>22</v>
      </c>
      <c r="I3179" s="8">
        <v>0.35000000000000003</v>
      </c>
      <c r="J3179" s="9">
        <v>3000</v>
      </c>
      <c r="K3179" s="10">
        <f t="shared" si="24"/>
        <v>1050</v>
      </c>
      <c r="L3179" s="10">
        <f t="shared" si="25"/>
        <v>420</v>
      </c>
      <c r="M3179" s="11">
        <v>0.4</v>
      </c>
      <c r="O3179" s="16"/>
      <c r="P3179" s="14"/>
      <c r="Q3179" s="12"/>
      <c r="R3179" s="13"/>
    </row>
    <row r="3180" spans="1:18" ht="15.75" customHeight="1" x14ac:dyDescent="0.35">
      <c r="A3180" s="1"/>
      <c r="B3180" s="6" t="s">
        <v>14</v>
      </c>
      <c r="C3180" s="6">
        <v>1185732</v>
      </c>
      <c r="D3180" s="7">
        <v>44244</v>
      </c>
      <c r="E3180" s="6" t="s">
        <v>33</v>
      </c>
      <c r="F3180" s="6" t="s">
        <v>112</v>
      </c>
      <c r="G3180" s="6" t="s">
        <v>113</v>
      </c>
      <c r="H3180" s="6" t="s">
        <v>17</v>
      </c>
      <c r="I3180" s="8">
        <v>0.35000000000000003</v>
      </c>
      <c r="J3180" s="9">
        <v>5500</v>
      </c>
      <c r="K3180" s="10">
        <f t="shared" si="24"/>
        <v>1925.0000000000002</v>
      </c>
      <c r="L3180" s="10">
        <f t="shared" si="25"/>
        <v>770.00000000000011</v>
      </c>
      <c r="M3180" s="11">
        <v>0.4</v>
      </c>
      <c r="O3180" s="16"/>
      <c r="P3180" s="14"/>
      <c r="Q3180" s="12"/>
      <c r="R3180" s="13"/>
    </row>
    <row r="3181" spans="1:18" ht="15.75" customHeight="1" x14ac:dyDescent="0.35">
      <c r="A3181" s="1"/>
      <c r="B3181" s="6" t="s">
        <v>14</v>
      </c>
      <c r="C3181" s="6">
        <v>1185732</v>
      </c>
      <c r="D3181" s="7">
        <v>44244</v>
      </c>
      <c r="E3181" s="6" t="s">
        <v>33</v>
      </c>
      <c r="F3181" s="6" t="s">
        <v>112</v>
      </c>
      <c r="G3181" s="6" t="s">
        <v>113</v>
      </c>
      <c r="H3181" s="6" t="s">
        <v>18</v>
      </c>
      <c r="I3181" s="8">
        <v>0.4</v>
      </c>
      <c r="J3181" s="9">
        <v>2000</v>
      </c>
      <c r="K3181" s="10">
        <f t="shared" si="24"/>
        <v>800</v>
      </c>
      <c r="L3181" s="10">
        <f t="shared" si="25"/>
        <v>320</v>
      </c>
      <c r="M3181" s="11">
        <v>0.4</v>
      </c>
      <c r="O3181" s="16"/>
      <c r="P3181" s="14"/>
      <c r="Q3181" s="12"/>
      <c r="R3181" s="13"/>
    </row>
    <row r="3182" spans="1:18" ht="15.75" customHeight="1" x14ac:dyDescent="0.35">
      <c r="A3182" s="1"/>
      <c r="B3182" s="6" t="s">
        <v>14</v>
      </c>
      <c r="C3182" s="6">
        <v>1185732</v>
      </c>
      <c r="D3182" s="7">
        <v>44244</v>
      </c>
      <c r="E3182" s="6" t="s">
        <v>33</v>
      </c>
      <c r="F3182" s="6" t="s">
        <v>112</v>
      </c>
      <c r="G3182" s="6" t="s">
        <v>113</v>
      </c>
      <c r="H3182" s="6" t="s">
        <v>19</v>
      </c>
      <c r="I3182" s="8">
        <v>0.30000000000000004</v>
      </c>
      <c r="J3182" s="9">
        <v>3000</v>
      </c>
      <c r="K3182" s="10">
        <f t="shared" si="24"/>
        <v>900.00000000000011</v>
      </c>
      <c r="L3182" s="10">
        <f t="shared" si="25"/>
        <v>360.00000000000006</v>
      </c>
      <c r="M3182" s="11">
        <v>0.4</v>
      </c>
      <c r="O3182" s="16"/>
      <c r="P3182" s="14"/>
      <c r="Q3182" s="12"/>
      <c r="R3182" s="13"/>
    </row>
    <row r="3183" spans="1:18" ht="15.75" customHeight="1" x14ac:dyDescent="0.35">
      <c r="A3183" s="1"/>
      <c r="B3183" s="6" t="s">
        <v>14</v>
      </c>
      <c r="C3183" s="6">
        <v>1185732</v>
      </c>
      <c r="D3183" s="7">
        <v>44244</v>
      </c>
      <c r="E3183" s="6" t="s">
        <v>33</v>
      </c>
      <c r="F3183" s="6" t="s">
        <v>112</v>
      </c>
      <c r="G3183" s="6" t="s">
        <v>113</v>
      </c>
      <c r="H3183" s="6" t="s">
        <v>20</v>
      </c>
      <c r="I3183" s="8">
        <v>0.35000000000000003</v>
      </c>
      <c r="J3183" s="9">
        <v>1750</v>
      </c>
      <c r="K3183" s="10">
        <f t="shared" si="24"/>
        <v>612.50000000000011</v>
      </c>
      <c r="L3183" s="10">
        <f t="shared" si="25"/>
        <v>245.00000000000006</v>
      </c>
      <c r="M3183" s="11">
        <v>0.4</v>
      </c>
      <c r="O3183" s="16"/>
      <c r="P3183" s="14"/>
      <c r="Q3183" s="12"/>
      <c r="R3183" s="13"/>
    </row>
    <row r="3184" spans="1:18" ht="15.75" customHeight="1" x14ac:dyDescent="0.35">
      <c r="A3184" s="1"/>
      <c r="B3184" s="6" t="s">
        <v>14</v>
      </c>
      <c r="C3184" s="6">
        <v>1185732</v>
      </c>
      <c r="D3184" s="7">
        <v>44244</v>
      </c>
      <c r="E3184" s="6" t="s">
        <v>33</v>
      </c>
      <c r="F3184" s="6" t="s">
        <v>112</v>
      </c>
      <c r="G3184" s="6" t="s">
        <v>113</v>
      </c>
      <c r="H3184" s="6" t="s">
        <v>21</v>
      </c>
      <c r="I3184" s="8">
        <v>0.49999999999999994</v>
      </c>
      <c r="J3184" s="9">
        <v>2500</v>
      </c>
      <c r="K3184" s="10">
        <f t="shared" si="24"/>
        <v>1249.9999999999998</v>
      </c>
      <c r="L3184" s="10">
        <f t="shared" si="25"/>
        <v>499.99999999999994</v>
      </c>
      <c r="M3184" s="11">
        <v>0.4</v>
      </c>
      <c r="O3184" s="16"/>
      <c r="P3184" s="14"/>
      <c r="Q3184" s="12"/>
      <c r="R3184" s="13"/>
    </row>
    <row r="3185" spans="1:18" ht="15.75" customHeight="1" x14ac:dyDescent="0.35">
      <c r="A3185" s="1"/>
      <c r="B3185" s="6" t="s">
        <v>14</v>
      </c>
      <c r="C3185" s="6">
        <v>1185732</v>
      </c>
      <c r="D3185" s="7">
        <v>44244</v>
      </c>
      <c r="E3185" s="6" t="s">
        <v>33</v>
      </c>
      <c r="F3185" s="6" t="s">
        <v>112</v>
      </c>
      <c r="G3185" s="6" t="s">
        <v>113</v>
      </c>
      <c r="H3185" s="6" t="s">
        <v>22</v>
      </c>
      <c r="I3185" s="8">
        <v>0.24999999999999994</v>
      </c>
      <c r="J3185" s="9">
        <v>3500</v>
      </c>
      <c r="K3185" s="10">
        <f t="shared" si="24"/>
        <v>874.99999999999977</v>
      </c>
      <c r="L3185" s="10">
        <f t="shared" si="25"/>
        <v>349.99999999999994</v>
      </c>
      <c r="M3185" s="11">
        <v>0.4</v>
      </c>
      <c r="O3185" s="16"/>
      <c r="P3185" s="14"/>
      <c r="Q3185" s="12"/>
      <c r="R3185" s="13"/>
    </row>
    <row r="3186" spans="1:18" ht="15.75" customHeight="1" x14ac:dyDescent="0.35">
      <c r="A3186" s="1"/>
      <c r="B3186" s="6" t="s">
        <v>14</v>
      </c>
      <c r="C3186" s="6">
        <v>1185732</v>
      </c>
      <c r="D3186" s="7">
        <v>44271</v>
      </c>
      <c r="E3186" s="6" t="s">
        <v>33</v>
      </c>
      <c r="F3186" s="6" t="s">
        <v>112</v>
      </c>
      <c r="G3186" s="6" t="s">
        <v>113</v>
      </c>
      <c r="H3186" s="6" t="s">
        <v>17</v>
      </c>
      <c r="I3186" s="8">
        <v>0.30000000000000004</v>
      </c>
      <c r="J3186" s="9">
        <v>5700</v>
      </c>
      <c r="K3186" s="10">
        <f t="shared" si="24"/>
        <v>1710.0000000000002</v>
      </c>
      <c r="L3186" s="10">
        <f t="shared" si="25"/>
        <v>684.00000000000011</v>
      </c>
      <c r="M3186" s="11">
        <v>0.4</v>
      </c>
      <c r="O3186" s="16"/>
      <c r="P3186" s="14"/>
      <c r="Q3186" s="12"/>
      <c r="R3186" s="13"/>
    </row>
    <row r="3187" spans="1:18" ht="15.75" customHeight="1" x14ac:dyDescent="0.35">
      <c r="A3187" s="1"/>
      <c r="B3187" s="6" t="s">
        <v>14</v>
      </c>
      <c r="C3187" s="6">
        <v>1185732</v>
      </c>
      <c r="D3187" s="7">
        <v>44271</v>
      </c>
      <c r="E3187" s="6" t="s">
        <v>33</v>
      </c>
      <c r="F3187" s="6" t="s">
        <v>112</v>
      </c>
      <c r="G3187" s="6" t="s">
        <v>113</v>
      </c>
      <c r="H3187" s="6" t="s">
        <v>18</v>
      </c>
      <c r="I3187" s="8">
        <v>0.30000000000000004</v>
      </c>
      <c r="J3187" s="9">
        <v>2750</v>
      </c>
      <c r="K3187" s="10">
        <f t="shared" si="24"/>
        <v>825.00000000000011</v>
      </c>
      <c r="L3187" s="10">
        <f t="shared" si="25"/>
        <v>330.00000000000006</v>
      </c>
      <c r="M3187" s="11">
        <v>0.4</v>
      </c>
      <c r="O3187" s="16"/>
      <c r="P3187" s="14"/>
      <c r="Q3187" s="12"/>
      <c r="R3187" s="13"/>
    </row>
    <row r="3188" spans="1:18" ht="15.75" customHeight="1" x14ac:dyDescent="0.35">
      <c r="A3188" s="1"/>
      <c r="B3188" s="6" t="s">
        <v>14</v>
      </c>
      <c r="C3188" s="6">
        <v>1185732</v>
      </c>
      <c r="D3188" s="7">
        <v>44271</v>
      </c>
      <c r="E3188" s="6" t="s">
        <v>33</v>
      </c>
      <c r="F3188" s="6" t="s">
        <v>112</v>
      </c>
      <c r="G3188" s="6" t="s">
        <v>113</v>
      </c>
      <c r="H3188" s="6" t="s">
        <v>19</v>
      </c>
      <c r="I3188" s="8">
        <v>0.2</v>
      </c>
      <c r="J3188" s="9">
        <v>3250</v>
      </c>
      <c r="K3188" s="10">
        <f t="shared" si="24"/>
        <v>650</v>
      </c>
      <c r="L3188" s="10">
        <f t="shared" si="25"/>
        <v>260</v>
      </c>
      <c r="M3188" s="11">
        <v>0.4</v>
      </c>
      <c r="O3188" s="16"/>
      <c r="P3188" s="14"/>
      <c r="Q3188" s="12"/>
      <c r="R3188" s="13"/>
    </row>
    <row r="3189" spans="1:18" ht="15.75" customHeight="1" x14ac:dyDescent="0.35">
      <c r="A3189" s="1"/>
      <c r="B3189" s="6" t="s">
        <v>14</v>
      </c>
      <c r="C3189" s="6">
        <v>1185732</v>
      </c>
      <c r="D3189" s="7">
        <v>44271</v>
      </c>
      <c r="E3189" s="6" t="s">
        <v>33</v>
      </c>
      <c r="F3189" s="6" t="s">
        <v>112</v>
      </c>
      <c r="G3189" s="6" t="s">
        <v>113</v>
      </c>
      <c r="H3189" s="6" t="s">
        <v>20</v>
      </c>
      <c r="I3189" s="8">
        <v>0.24999999999999994</v>
      </c>
      <c r="J3189" s="9">
        <v>1750</v>
      </c>
      <c r="K3189" s="10">
        <f t="shared" si="24"/>
        <v>437.49999999999989</v>
      </c>
      <c r="L3189" s="10">
        <f t="shared" si="25"/>
        <v>174.99999999999997</v>
      </c>
      <c r="M3189" s="11">
        <v>0.4</v>
      </c>
      <c r="O3189" s="16"/>
      <c r="P3189" s="14"/>
      <c r="Q3189" s="12"/>
      <c r="R3189" s="13"/>
    </row>
    <row r="3190" spans="1:18" ht="15.75" customHeight="1" x14ac:dyDescent="0.35">
      <c r="A3190" s="1"/>
      <c r="B3190" s="6" t="s">
        <v>14</v>
      </c>
      <c r="C3190" s="6">
        <v>1185732</v>
      </c>
      <c r="D3190" s="7">
        <v>44271</v>
      </c>
      <c r="E3190" s="6" t="s">
        <v>33</v>
      </c>
      <c r="F3190" s="6" t="s">
        <v>112</v>
      </c>
      <c r="G3190" s="6" t="s">
        <v>113</v>
      </c>
      <c r="H3190" s="6" t="s">
        <v>21</v>
      </c>
      <c r="I3190" s="8">
        <v>0.4</v>
      </c>
      <c r="J3190" s="9">
        <v>2250</v>
      </c>
      <c r="K3190" s="10">
        <f t="shared" si="24"/>
        <v>900</v>
      </c>
      <c r="L3190" s="10">
        <f t="shared" si="25"/>
        <v>360</v>
      </c>
      <c r="M3190" s="11">
        <v>0.4</v>
      </c>
      <c r="O3190" s="16"/>
      <c r="P3190" s="14"/>
      <c r="Q3190" s="12"/>
      <c r="R3190" s="13"/>
    </row>
    <row r="3191" spans="1:18" ht="15.75" customHeight="1" x14ac:dyDescent="0.35">
      <c r="A3191" s="1"/>
      <c r="B3191" s="6" t="s">
        <v>14</v>
      </c>
      <c r="C3191" s="6">
        <v>1185732</v>
      </c>
      <c r="D3191" s="7">
        <v>44271</v>
      </c>
      <c r="E3191" s="6" t="s">
        <v>33</v>
      </c>
      <c r="F3191" s="6" t="s">
        <v>112</v>
      </c>
      <c r="G3191" s="6" t="s">
        <v>113</v>
      </c>
      <c r="H3191" s="6" t="s">
        <v>22</v>
      </c>
      <c r="I3191" s="8">
        <v>0.30000000000000004</v>
      </c>
      <c r="J3191" s="9">
        <v>3250</v>
      </c>
      <c r="K3191" s="10">
        <f t="shared" si="24"/>
        <v>975.00000000000011</v>
      </c>
      <c r="L3191" s="10">
        <f t="shared" si="25"/>
        <v>390.00000000000006</v>
      </c>
      <c r="M3191" s="11">
        <v>0.4</v>
      </c>
      <c r="O3191" s="16"/>
      <c r="P3191" s="14"/>
      <c r="Q3191" s="12"/>
      <c r="R3191" s="13"/>
    </row>
    <row r="3192" spans="1:18" ht="15.75" customHeight="1" x14ac:dyDescent="0.35">
      <c r="A3192" s="1"/>
      <c r="B3192" s="6" t="s">
        <v>14</v>
      </c>
      <c r="C3192" s="6">
        <v>1185732</v>
      </c>
      <c r="D3192" s="7">
        <v>44303</v>
      </c>
      <c r="E3192" s="6" t="s">
        <v>33</v>
      </c>
      <c r="F3192" s="6" t="s">
        <v>112</v>
      </c>
      <c r="G3192" s="6" t="s">
        <v>113</v>
      </c>
      <c r="H3192" s="6" t="s">
        <v>17</v>
      </c>
      <c r="I3192" s="8">
        <v>0.30000000000000004</v>
      </c>
      <c r="J3192" s="9">
        <v>5500</v>
      </c>
      <c r="K3192" s="10">
        <f t="shared" si="24"/>
        <v>1650.0000000000002</v>
      </c>
      <c r="L3192" s="10">
        <f t="shared" si="25"/>
        <v>660.00000000000011</v>
      </c>
      <c r="M3192" s="11">
        <v>0.4</v>
      </c>
      <c r="O3192" s="16"/>
      <c r="P3192" s="14"/>
      <c r="Q3192" s="12"/>
      <c r="R3192" s="13"/>
    </row>
    <row r="3193" spans="1:18" ht="15.75" customHeight="1" x14ac:dyDescent="0.35">
      <c r="A3193" s="1"/>
      <c r="B3193" s="6" t="s">
        <v>14</v>
      </c>
      <c r="C3193" s="6">
        <v>1185732</v>
      </c>
      <c r="D3193" s="7">
        <v>44303</v>
      </c>
      <c r="E3193" s="6" t="s">
        <v>33</v>
      </c>
      <c r="F3193" s="6" t="s">
        <v>112</v>
      </c>
      <c r="G3193" s="6" t="s">
        <v>113</v>
      </c>
      <c r="H3193" s="6" t="s">
        <v>18</v>
      </c>
      <c r="I3193" s="8">
        <v>0.30000000000000004</v>
      </c>
      <c r="J3193" s="9">
        <v>2500</v>
      </c>
      <c r="K3193" s="10">
        <f t="shared" si="24"/>
        <v>750.00000000000011</v>
      </c>
      <c r="L3193" s="10">
        <f t="shared" si="25"/>
        <v>300.00000000000006</v>
      </c>
      <c r="M3193" s="11">
        <v>0.4</v>
      </c>
      <c r="O3193" s="16"/>
      <c r="P3193" s="14"/>
      <c r="Q3193" s="12"/>
      <c r="R3193" s="13"/>
    </row>
    <row r="3194" spans="1:18" ht="15.75" customHeight="1" x14ac:dyDescent="0.35">
      <c r="A3194" s="1"/>
      <c r="B3194" s="6" t="s">
        <v>14</v>
      </c>
      <c r="C3194" s="6">
        <v>1185732</v>
      </c>
      <c r="D3194" s="7">
        <v>44303</v>
      </c>
      <c r="E3194" s="6" t="s">
        <v>33</v>
      </c>
      <c r="F3194" s="6" t="s">
        <v>112</v>
      </c>
      <c r="G3194" s="6" t="s">
        <v>113</v>
      </c>
      <c r="H3194" s="6" t="s">
        <v>19</v>
      </c>
      <c r="I3194" s="8">
        <v>0.2</v>
      </c>
      <c r="J3194" s="9">
        <v>2500</v>
      </c>
      <c r="K3194" s="10">
        <f t="shared" si="24"/>
        <v>500</v>
      </c>
      <c r="L3194" s="10">
        <f t="shared" si="25"/>
        <v>200</v>
      </c>
      <c r="M3194" s="11">
        <v>0.4</v>
      </c>
      <c r="O3194" s="16"/>
      <c r="P3194" s="14"/>
      <c r="Q3194" s="12"/>
      <c r="R3194" s="13"/>
    </row>
    <row r="3195" spans="1:18" ht="15.75" customHeight="1" x14ac:dyDescent="0.35">
      <c r="A3195" s="1"/>
      <c r="B3195" s="6" t="s">
        <v>14</v>
      </c>
      <c r="C3195" s="6">
        <v>1185732</v>
      </c>
      <c r="D3195" s="7">
        <v>44303</v>
      </c>
      <c r="E3195" s="6" t="s">
        <v>33</v>
      </c>
      <c r="F3195" s="6" t="s">
        <v>112</v>
      </c>
      <c r="G3195" s="6" t="s">
        <v>113</v>
      </c>
      <c r="H3195" s="6" t="s">
        <v>20</v>
      </c>
      <c r="I3195" s="8">
        <v>0.24999999999999994</v>
      </c>
      <c r="J3195" s="9">
        <v>1750</v>
      </c>
      <c r="K3195" s="10">
        <f t="shared" si="24"/>
        <v>437.49999999999989</v>
      </c>
      <c r="L3195" s="10">
        <f t="shared" si="25"/>
        <v>174.99999999999997</v>
      </c>
      <c r="M3195" s="11">
        <v>0.4</v>
      </c>
      <c r="O3195" s="16"/>
      <c r="P3195" s="14"/>
      <c r="Q3195" s="12"/>
      <c r="R3195" s="13"/>
    </row>
    <row r="3196" spans="1:18" ht="15.75" customHeight="1" x14ac:dyDescent="0.35">
      <c r="A3196" s="1"/>
      <c r="B3196" s="6" t="s">
        <v>14</v>
      </c>
      <c r="C3196" s="6">
        <v>1185732</v>
      </c>
      <c r="D3196" s="7">
        <v>44303</v>
      </c>
      <c r="E3196" s="6" t="s">
        <v>33</v>
      </c>
      <c r="F3196" s="6" t="s">
        <v>112</v>
      </c>
      <c r="G3196" s="6" t="s">
        <v>113</v>
      </c>
      <c r="H3196" s="6" t="s">
        <v>21</v>
      </c>
      <c r="I3196" s="8">
        <v>0.65</v>
      </c>
      <c r="J3196" s="9">
        <v>2000</v>
      </c>
      <c r="K3196" s="10">
        <f t="shared" si="24"/>
        <v>1300</v>
      </c>
      <c r="L3196" s="10">
        <f t="shared" si="25"/>
        <v>520</v>
      </c>
      <c r="M3196" s="11">
        <v>0.4</v>
      </c>
      <c r="O3196" s="16"/>
      <c r="P3196" s="14"/>
      <c r="Q3196" s="12"/>
      <c r="R3196" s="13"/>
    </row>
    <row r="3197" spans="1:18" ht="15.75" customHeight="1" x14ac:dyDescent="0.35">
      <c r="A3197" s="1"/>
      <c r="B3197" s="6" t="s">
        <v>14</v>
      </c>
      <c r="C3197" s="6">
        <v>1185732</v>
      </c>
      <c r="D3197" s="7">
        <v>44303</v>
      </c>
      <c r="E3197" s="6" t="s">
        <v>33</v>
      </c>
      <c r="F3197" s="6" t="s">
        <v>112</v>
      </c>
      <c r="G3197" s="6" t="s">
        <v>113</v>
      </c>
      <c r="H3197" s="6" t="s">
        <v>22</v>
      </c>
      <c r="I3197" s="8">
        <v>0.5</v>
      </c>
      <c r="J3197" s="9">
        <v>3250</v>
      </c>
      <c r="K3197" s="10">
        <f t="shared" si="24"/>
        <v>1625</v>
      </c>
      <c r="L3197" s="10">
        <f t="shared" si="25"/>
        <v>650</v>
      </c>
      <c r="M3197" s="11">
        <v>0.4</v>
      </c>
      <c r="O3197" s="16"/>
      <c r="P3197" s="14"/>
      <c r="Q3197" s="12"/>
      <c r="R3197" s="13"/>
    </row>
    <row r="3198" spans="1:18" ht="15.75" customHeight="1" x14ac:dyDescent="0.35">
      <c r="A3198" s="1"/>
      <c r="B3198" s="6" t="s">
        <v>14</v>
      </c>
      <c r="C3198" s="6">
        <v>1185732</v>
      </c>
      <c r="D3198" s="7">
        <v>44334</v>
      </c>
      <c r="E3198" s="6" t="s">
        <v>33</v>
      </c>
      <c r="F3198" s="6" t="s">
        <v>112</v>
      </c>
      <c r="G3198" s="6" t="s">
        <v>113</v>
      </c>
      <c r="H3198" s="6" t="s">
        <v>17</v>
      </c>
      <c r="I3198" s="8">
        <v>0.6</v>
      </c>
      <c r="J3198" s="9">
        <v>5950</v>
      </c>
      <c r="K3198" s="10">
        <f t="shared" si="24"/>
        <v>3570</v>
      </c>
      <c r="L3198" s="10">
        <f t="shared" si="25"/>
        <v>1428</v>
      </c>
      <c r="M3198" s="11">
        <v>0.4</v>
      </c>
      <c r="O3198" s="16"/>
      <c r="P3198" s="14"/>
      <c r="Q3198" s="12"/>
      <c r="R3198" s="13"/>
    </row>
    <row r="3199" spans="1:18" ht="15.75" customHeight="1" x14ac:dyDescent="0.35">
      <c r="A3199" s="1"/>
      <c r="B3199" s="6" t="s">
        <v>14</v>
      </c>
      <c r="C3199" s="6">
        <v>1185732</v>
      </c>
      <c r="D3199" s="7">
        <v>44334</v>
      </c>
      <c r="E3199" s="6" t="s">
        <v>33</v>
      </c>
      <c r="F3199" s="6" t="s">
        <v>112</v>
      </c>
      <c r="G3199" s="6" t="s">
        <v>113</v>
      </c>
      <c r="H3199" s="6" t="s">
        <v>18</v>
      </c>
      <c r="I3199" s="8">
        <v>0.4</v>
      </c>
      <c r="J3199" s="9">
        <v>3000</v>
      </c>
      <c r="K3199" s="10">
        <f t="shared" si="24"/>
        <v>1200</v>
      </c>
      <c r="L3199" s="10">
        <f t="shared" si="25"/>
        <v>480</v>
      </c>
      <c r="M3199" s="11">
        <v>0.4</v>
      </c>
      <c r="O3199" s="16"/>
      <c r="P3199" s="14"/>
      <c r="Q3199" s="12"/>
      <c r="R3199" s="13"/>
    </row>
    <row r="3200" spans="1:18" ht="15.75" customHeight="1" x14ac:dyDescent="0.35">
      <c r="A3200" s="1"/>
      <c r="B3200" s="6" t="s">
        <v>14</v>
      </c>
      <c r="C3200" s="6">
        <v>1185732</v>
      </c>
      <c r="D3200" s="7">
        <v>44334</v>
      </c>
      <c r="E3200" s="6" t="s">
        <v>33</v>
      </c>
      <c r="F3200" s="6" t="s">
        <v>112</v>
      </c>
      <c r="G3200" s="6" t="s">
        <v>113</v>
      </c>
      <c r="H3200" s="6" t="s">
        <v>19</v>
      </c>
      <c r="I3200" s="8">
        <v>0.35000000000000003</v>
      </c>
      <c r="J3200" s="9">
        <v>2750</v>
      </c>
      <c r="K3200" s="10">
        <f t="shared" si="24"/>
        <v>962.50000000000011</v>
      </c>
      <c r="L3200" s="10">
        <f t="shared" si="25"/>
        <v>385.00000000000006</v>
      </c>
      <c r="M3200" s="11">
        <v>0.4</v>
      </c>
      <c r="O3200" s="16"/>
      <c r="P3200" s="14"/>
      <c r="Q3200" s="12"/>
      <c r="R3200" s="13"/>
    </row>
    <row r="3201" spans="1:18" ht="15.75" customHeight="1" x14ac:dyDescent="0.35">
      <c r="A3201" s="1"/>
      <c r="B3201" s="6" t="s">
        <v>14</v>
      </c>
      <c r="C3201" s="6">
        <v>1185732</v>
      </c>
      <c r="D3201" s="7">
        <v>44334</v>
      </c>
      <c r="E3201" s="6" t="s">
        <v>33</v>
      </c>
      <c r="F3201" s="6" t="s">
        <v>112</v>
      </c>
      <c r="G3201" s="6" t="s">
        <v>113</v>
      </c>
      <c r="H3201" s="6" t="s">
        <v>20</v>
      </c>
      <c r="I3201" s="8">
        <v>0.35000000000000003</v>
      </c>
      <c r="J3201" s="9">
        <v>2000</v>
      </c>
      <c r="K3201" s="10">
        <f t="shared" si="24"/>
        <v>700.00000000000011</v>
      </c>
      <c r="L3201" s="10">
        <f t="shared" si="25"/>
        <v>280.00000000000006</v>
      </c>
      <c r="M3201" s="11">
        <v>0.4</v>
      </c>
      <c r="O3201" s="16"/>
      <c r="P3201" s="14"/>
      <c r="Q3201" s="12"/>
      <c r="R3201" s="13"/>
    </row>
    <row r="3202" spans="1:18" ht="15.75" customHeight="1" x14ac:dyDescent="0.35">
      <c r="A3202" s="1"/>
      <c r="B3202" s="6" t="s">
        <v>14</v>
      </c>
      <c r="C3202" s="6">
        <v>1185732</v>
      </c>
      <c r="D3202" s="7">
        <v>44334</v>
      </c>
      <c r="E3202" s="6" t="s">
        <v>33</v>
      </c>
      <c r="F3202" s="6" t="s">
        <v>112</v>
      </c>
      <c r="G3202" s="6" t="s">
        <v>113</v>
      </c>
      <c r="H3202" s="6" t="s">
        <v>21</v>
      </c>
      <c r="I3202" s="8">
        <v>0.44999999999999996</v>
      </c>
      <c r="J3202" s="9">
        <v>2250</v>
      </c>
      <c r="K3202" s="10">
        <f t="shared" si="24"/>
        <v>1012.4999999999999</v>
      </c>
      <c r="L3202" s="10">
        <f t="shared" si="25"/>
        <v>405</v>
      </c>
      <c r="M3202" s="11">
        <v>0.4</v>
      </c>
      <c r="O3202" s="16"/>
      <c r="P3202" s="14"/>
      <c r="Q3202" s="12"/>
      <c r="R3202" s="13"/>
    </row>
    <row r="3203" spans="1:18" ht="15.75" customHeight="1" x14ac:dyDescent="0.35">
      <c r="A3203" s="1"/>
      <c r="B3203" s="6" t="s">
        <v>14</v>
      </c>
      <c r="C3203" s="6">
        <v>1185732</v>
      </c>
      <c r="D3203" s="7">
        <v>44334</v>
      </c>
      <c r="E3203" s="6" t="s">
        <v>33</v>
      </c>
      <c r="F3203" s="6" t="s">
        <v>112</v>
      </c>
      <c r="G3203" s="6" t="s">
        <v>113</v>
      </c>
      <c r="H3203" s="6" t="s">
        <v>22</v>
      </c>
      <c r="I3203" s="8">
        <v>0.54999999999999993</v>
      </c>
      <c r="J3203" s="9">
        <v>3500</v>
      </c>
      <c r="K3203" s="10">
        <f t="shared" si="24"/>
        <v>1924.9999999999998</v>
      </c>
      <c r="L3203" s="10">
        <f t="shared" si="25"/>
        <v>770</v>
      </c>
      <c r="M3203" s="11">
        <v>0.4</v>
      </c>
      <c r="O3203" s="16"/>
      <c r="P3203" s="14"/>
      <c r="Q3203" s="12"/>
      <c r="R3203" s="13"/>
    </row>
    <row r="3204" spans="1:18" ht="15.75" customHeight="1" x14ac:dyDescent="0.35">
      <c r="A3204" s="1"/>
      <c r="B3204" s="6" t="s">
        <v>14</v>
      </c>
      <c r="C3204" s="6">
        <v>1185732</v>
      </c>
      <c r="D3204" s="7">
        <v>44364</v>
      </c>
      <c r="E3204" s="6" t="s">
        <v>33</v>
      </c>
      <c r="F3204" s="6" t="s">
        <v>112</v>
      </c>
      <c r="G3204" s="6" t="s">
        <v>113</v>
      </c>
      <c r="H3204" s="6" t="s">
        <v>17</v>
      </c>
      <c r="I3204" s="8">
        <v>0.45</v>
      </c>
      <c r="J3204" s="9">
        <v>6000</v>
      </c>
      <c r="K3204" s="10">
        <f t="shared" si="24"/>
        <v>2700</v>
      </c>
      <c r="L3204" s="10">
        <f t="shared" si="25"/>
        <v>1080</v>
      </c>
      <c r="M3204" s="11">
        <v>0.4</v>
      </c>
      <c r="O3204" s="16"/>
      <c r="P3204" s="14"/>
      <c r="Q3204" s="12"/>
      <c r="R3204" s="13"/>
    </row>
    <row r="3205" spans="1:18" ht="15.75" customHeight="1" x14ac:dyDescent="0.35">
      <c r="A3205" s="1"/>
      <c r="B3205" s="6" t="s">
        <v>14</v>
      </c>
      <c r="C3205" s="6">
        <v>1185732</v>
      </c>
      <c r="D3205" s="7">
        <v>44364</v>
      </c>
      <c r="E3205" s="6" t="s">
        <v>33</v>
      </c>
      <c r="F3205" s="6" t="s">
        <v>112</v>
      </c>
      <c r="G3205" s="6" t="s">
        <v>113</v>
      </c>
      <c r="H3205" s="6" t="s">
        <v>18</v>
      </c>
      <c r="I3205" s="8">
        <v>0.40000000000000008</v>
      </c>
      <c r="J3205" s="9">
        <v>4250</v>
      </c>
      <c r="K3205" s="10">
        <f t="shared" si="24"/>
        <v>1700.0000000000002</v>
      </c>
      <c r="L3205" s="10">
        <f t="shared" si="25"/>
        <v>680.00000000000011</v>
      </c>
      <c r="M3205" s="11">
        <v>0.4</v>
      </c>
      <c r="O3205" s="16"/>
      <c r="P3205" s="14"/>
      <c r="Q3205" s="12"/>
      <c r="R3205" s="13"/>
    </row>
    <row r="3206" spans="1:18" ht="15.75" customHeight="1" x14ac:dyDescent="0.35">
      <c r="A3206" s="1"/>
      <c r="B3206" s="6" t="s">
        <v>14</v>
      </c>
      <c r="C3206" s="6">
        <v>1185732</v>
      </c>
      <c r="D3206" s="7">
        <v>44364</v>
      </c>
      <c r="E3206" s="6" t="s">
        <v>33</v>
      </c>
      <c r="F3206" s="6" t="s">
        <v>112</v>
      </c>
      <c r="G3206" s="6" t="s">
        <v>113</v>
      </c>
      <c r="H3206" s="6" t="s">
        <v>19</v>
      </c>
      <c r="I3206" s="8">
        <v>0.35000000000000003</v>
      </c>
      <c r="J3206" s="9">
        <v>3000</v>
      </c>
      <c r="K3206" s="10">
        <f t="shared" si="24"/>
        <v>1050</v>
      </c>
      <c r="L3206" s="10">
        <f t="shared" si="25"/>
        <v>420</v>
      </c>
      <c r="M3206" s="11">
        <v>0.4</v>
      </c>
      <c r="O3206" s="16"/>
      <c r="P3206" s="14"/>
      <c r="Q3206" s="12"/>
      <c r="R3206" s="13"/>
    </row>
    <row r="3207" spans="1:18" ht="15.75" customHeight="1" x14ac:dyDescent="0.35">
      <c r="A3207" s="1"/>
      <c r="B3207" s="6" t="s">
        <v>14</v>
      </c>
      <c r="C3207" s="6">
        <v>1185732</v>
      </c>
      <c r="D3207" s="7">
        <v>44364</v>
      </c>
      <c r="E3207" s="6" t="s">
        <v>33</v>
      </c>
      <c r="F3207" s="6" t="s">
        <v>112</v>
      </c>
      <c r="G3207" s="6" t="s">
        <v>113</v>
      </c>
      <c r="H3207" s="6" t="s">
        <v>20</v>
      </c>
      <c r="I3207" s="8">
        <v>0.35000000000000003</v>
      </c>
      <c r="J3207" s="9">
        <v>2750</v>
      </c>
      <c r="K3207" s="10">
        <f t="shared" si="24"/>
        <v>962.50000000000011</v>
      </c>
      <c r="L3207" s="10">
        <f t="shared" si="25"/>
        <v>385.00000000000006</v>
      </c>
      <c r="M3207" s="11">
        <v>0.4</v>
      </c>
      <c r="O3207" s="16"/>
      <c r="P3207" s="14"/>
      <c r="Q3207" s="12"/>
      <c r="R3207" s="13"/>
    </row>
    <row r="3208" spans="1:18" ht="15.75" customHeight="1" x14ac:dyDescent="0.35">
      <c r="A3208" s="1"/>
      <c r="B3208" s="6" t="s">
        <v>14</v>
      </c>
      <c r="C3208" s="6">
        <v>1185732</v>
      </c>
      <c r="D3208" s="7">
        <v>44364</v>
      </c>
      <c r="E3208" s="6" t="s">
        <v>33</v>
      </c>
      <c r="F3208" s="6" t="s">
        <v>112</v>
      </c>
      <c r="G3208" s="6" t="s">
        <v>113</v>
      </c>
      <c r="H3208" s="6" t="s">
        <v>21</v>
      </c>
      <c r="I3208" s="8">
        <v>0.45</v>
      </c>
      <c r="J3208" s="9">
        <v>2750</v>
      </c>
      <c r="K3208" s="10">
        <f t="shared" si="24"/>
        <v>1237.5</v>
      </c>
      <c r="L3208" s="10">
        <f t="shared" si="25"/>
        <v>495</v>
      </c>
      <c r="M3208" s="11">
        <v>0.4</v>
      </c>
      <c r="O3208" s="16"/>
      <c r="P3208" s="14"/>
      <c r="Q3208" s="12"/>
      <c r="R3208" s="13"/>
    </row>
    <row r="3209" spans="1:18" ht="15.75" customHeight="1" x14ac:dyDescent="0.35">
      <c r="A3209" s="1"/>
      <c r="B3209" s="6" t="s">
        <v>14</v>
      </c>
      <c r="C3209" s="6">
        <v>1185732</v>
      </c>
      <c r="D3209" s="7">
        <v>44364</v>
      </c>
      <c r="E3209" s="6" t="s">
        <v>33</v>
      </c>
      <c r="F3209" s="6" t="s">
        <v>112</v>
      </c>
      <c r="G3209" s="6" t="s">
        <v>113</v>
      </c>
      <c r="H3209" s="6" t="s">
        <v>22</v>
      </c>
      <c r="I3209" s="8">
        <v>0.65000000000000013</v>
      </c>
      <c r="J3209" s="9">
        <v>4250</v>
      </c>
      <c r="K3209" s="10">
        <f t="shared" si="24"/>
        <v>2762.5000000000005</v>
      </c>
      <c r="L3209" s="10">
        <f t="shared" si="25"/>
        <v>1105.0000000000002</v>
      </c>
      <c r="M3209" s="11">
        <v>0.4</v>
      </c>
      <c r="O3209" s="16"/>
      <c r="P3209" s="14"/>
      <c r="Q3209" s="12"/>
      <c r="R3209" s="13"/>
    </row>
    <row r="3210" spans="1:18" ht="15.75" customHeight="1" x14ac:dyDescent="0.35">
      <c r="A3210" s="1"/>
      <c r="B3210" s="6" t="s">
        <v>14</v>
      </c>
      <c r="C3210" s="6">
        <v>1185732</v>
      </c>
      <c r="D3210" s="7">
        <v>44393</v>
      </c>
      <c r="E3210" s="6" t="s">
        <v>33</v>
      </c>
      <c r="F3210" s="6" t="s">
        <v>112</v>
      </c>
      <c r="G3210" s="6" t="s">
        <v>113</v>
      </c>
      <c r="H3210" s="6" t="s">
        <v>17</v>
      </c>
      <c r="I3210" s="8">
        <v>0.60000000000000009</v>
      </c>
      <c r="J3210" s="9">
        <v>6500</v>
      </c>
      <c r="K3210" s="10">
        <f t="shared" si="24"/>
        <v>3900.0000000000005</v>
      </c>
      <c r="L3210" s="10">
        <f t="shared" si="25"/>
        <v>1560.0000000000002</v>
      </c>
      <c r="M3210" s="11">
        <v>0.4</v>
      </c>
      <c r="O3210" s="16"/>
      <c r="P3210" s="14"/>
      <c r="Q3210" s="12"/>
      <c r="R3210" s="13"/>
    </row>
    <row r="3211" spans="1:18" ht="15.75" customHeight="1" x14ac:dyDescent="0.35">
      <c r="A3211" s="1"/>
      <c r="B3211" s="6" t="s">
        <v>14</v>
      </c>
      <c r="C3211" s="6">
        <v>1185732</v>
      </c>
      <c r="D3211" s="7">
        <v>44393</v>
      </c>
      <c r="E3211" s="6" t="s">
        <v>33</v>
      </c>
      <c r="F3211" s="6" t="s">
        <v>112</v>
      </c>
      <c r="G3211" s="6" t="s">
        <v>113</v>
      </c>
      <c r="H3211" s="6" t="s">
        <v>18</v>
      </c>
      <c r="I3211" s="8">
        <v>0.55000000000000016</v>
      </c>
      <c r="J3211" s="9">
        <v>4000</v>
      </c>
      <c r="K3211" s="10">
        <f t="shared" si="24"/>
        <v>2200.0000000000005</v>
      </c>
      <c r="L3211" s="10">
        <f t="shared" si="25"/>
        <v>880.00000000000023</v>
      </c>
      <c r="M3211" s="11">
        <v>0.4</v>
      </c>
      <c r="O3211" s="16"/>
      <c r="P3211" s="14"/>
      <c r="Q3211" s="12"/>
      <c r="R3211" s="13"/>
    </row>
    <row r="3212" spans="1:18" ht="15.75" customHeight="1" x14ac:dyDescent="0.35">
      <c r="A3212" s="1"/>
      <c r="B3212" s="6" t="s">
        <v>14</v>
      </c>
      <c r="C3212" s="6">
        <v>1185732</v>
      </c>
      <c r="D3212" s="7">
        <v>44393</v>
      </c>
      <c r="E3212" s="6" t="s">
        <v>33</v>
      </c>
      <c r="F3212" s="6" t="s">
        <v>112</v>
      </c>
      <c r="G3212" s="6" t="s">
        <v>113</v>
      </c>
      <c r="H3212" s="6" t="s">
        <v>19</v>
      </c>
      <c r="I3212" s="8">
        <v>0.5</v>
      </c>
      <c r="J3212" s="9">
        <v>3250</v>
      </c>
      <c r="K3212" s="10">
        <f t="shared" si="24"/>
        <v>1625</v>
      </c>
      <c r="L3212" s="10">
        <f t="shared" si="25"/>
        <v>650</v>
      </c>
      <c r="M3212" s="11">
        <v>0.4</v>
      </c>
      <c r="O3212" s="16"/>
      <c r="P3212" s="14"/>
      <c r="Q3212" s="12"/>
      <c r="R3212" s="13"/>
    </row>
    <row r="3213" spans="1:18" ht="15.75" customHeight="1" x14ac:dyDescent="0.35">
      <c r="A3213" s="1"/>
      <c r="B3213" s="6" t="s">
        <v>14</v>
      </c>
      <c r="C3213" s="6">
        <v>1185732</v>
      </c>
      <c r="D3213" s="7">
        <v>44393</v>
      </c>
      <c r="E3213" s="6" t="s">
        <v>33</v>
      </c>
      <c r="F3213" s="6" t="s">
        <v>112</v>
      </c>
      <c r="G3213" s="6" t="s">
        <v>113</v>
      </c>
      <c r="H3213" s="6" t="s">
        <v>20</v>
      </c>
      <c r="I3213" s="8">
        <v>0.5</v>
      </c>
      <c r="J3213" s="9">
        <v>2750</v>
      </c>
      <c r="K3213" s="10">
        <f t="shared" si="24"/>
        <v>1375</v>
      </c>
      <c r="L3213" s="10">
        <f t="shared" si="25"/>
        <v>550</v>
      </c>
      <c r="M3213" s="11">
        <v>0.4</v>
      </c>
      <c r="O3213" s="16"/>
      <c r="P3213" s="14"/>
      <c r="Q3213" s="12"/>
      <c r="R3213" s="13"/>
    </row>
    <row r="3214" spans="1:18" ht="15.75" customHeight="1" x14ac:dyDescent="0.35">
      <c r="A3214" s="1"/>
      <c r="B3214" s="6" t="s">
        <v>14</v>
      </c>
      <c r="C3214" s="6">
        <v>1185732</v>
      </c>
      <c r="D3214" s="7">
        <v>44393</v>
      </c>
      <c r="E3214" s="6" t="s">
        <v>33</v>
      </c>
      <c r="F3214" s="6" t="s">
        <v>112</v>
      </c>
      <c r="G3214" s="6" t="s">
        <v>113</v>
      </c>
      <c r="H3214" s="6" t="s">
        <v>21</v>
      </c>
      <c r="I3214" s="8">
        <v>0.60000000000000009</v>
      </c>
      <c r="J3214" s="9">
        <v>3000</v>
      </c>
      <c r="K3214" s="10">
        <f t="shared" si="24"/>
        <v>1800.0000000000002</v>
      </c>
      <c r="L3214" s="10">
        <f t="shared" si="25"/>
        <v>720.00000000000011</v>
      </c>
      <c r="M3214" s="11">
        <v>0.4</v>
      </c>
      <c r="O3214" s="16"/>
      <c r="P3214" s="14"/>
      <c r="Q3214" s="12"/>
      <c r="R3214" s="13"/>
    </row>
    <row r="3215" spans="1:18" ht="15.75" customHeight="1" x14ac:dyDescent="0.35">
      <c r="A3215" s="1"/>
      <c r="B3215" s="6" t="s">
        <v>14</v>
      </c>
      <c r="C3215" s="6">
        <v>1185732</v>
      </c>
      <c r="D3215" s="7">
        <v>44393</v>
      </c>
      <c r="E3215" s="6" t="s">
        <v>33</v>
      </c>
      <c r="F3215" s="6" t="s">
        <v>112</v>
      </c>
      <c r="G3215" s="6" t="s">
        <v>113</v>
      </c>
      <c r="H3215" s="6" t="s">
        <v>22</v>
      </c>
      <c r="I3215" s="8">
        <v>0.65000000000000013</v>
      </c>
      <c r="J3215" s="9">
        <v>4750</v>
      </c>
      <c r="K3215" s="10">
        <f t="shared" si="24"/>
        <v>3087.5000000000005</v>
      </c>
      <c r="L3215" s="10">
        <f t="shared" si="25"/>
        <v>1235.0000000000002</v>
      </c>
      <c r="M3215" s="11">
        <v>0.4</v>
      </c>
      <c r="O3215" s="16"/>
      <c r="P3215" s="14"/>
      <c r="Q3215" s="12"/>
      <c r="R3215" s="13"/>
    </row>
    <row r="3216" spans="1:18" ht="15.75" customHeight="1" x14ac:dyDescent="0.35">
      <c r="A3216" s="1"/>
      <c r="B3216" s="6" t="s">
        <v>14</v>
      </c>
      <c r="C3216" s="6">
        <v>1185732</v>
      </c>
      <c r="D3216" s="7">
        <v>44425</v>
      </c>
      <c r="E3216" s="6" t="s">
        <v>33</v>
      </c>
      <c r="F3216" s="6" t="s">
        <v>112</v>
      </c>
      <c r="G3216" s="6" t="s">
        <v>113</v>
      </c>
      <c r="H3216" s="6" t="s">
        <v>17</v>
      </c>
      <c r="I3216" s="8">
        <v>0.5</v>
      </c>
      <c r="J3216" s="9">
        <v>5250</v>
      </c>
      <c r="K3216" s="10">
        <f t="shared" si="24"/>
        <v>2625</v>
      </c>
      <c r="L3216" s="10">
        <f t="shared" si="25"/>
        <v>1050</v>
      </c>
      <c r="M3216" s="11">
        <v>0.4</v>
      </c>
      <c r="O3216" s="16"/>
      <c r="P3216" s="14"/>
      <c r="Q3216" s="12"/>
      <c r="R3216" s="13"/>
    </row>
    <row r="3217" spans="1:18" ht="15.75" customHeight="1" x14ac:dyDescent="0.35">
      <c r="A3217" s="1"/>
      <c r="B3217" s="6" t="s">
        <v>14</v>
      </c>
      <c r="C3217" s="6">
        <v>1185732</v>
      </c>
      <c r="D3217" s="7">
        <v>44425</v>
      </c>
      <c r="E3217" s="6" t="s">
        <v>33</v>
      </c>
      <c r="F3217" s="6" t="s">
        <v>112</v>
      </c>
      <c r="G3217" s="6" t="s">
        <v>113</v>
      </c>
      <c r="H3217" s="6" t="s">
        <v>18</v>
      </c>
      <c r="I3217" s="8">
        <v>0.45000000000000007</v>
      </c>
      <c r="J3217" s="9">
        <v>3000</v>
      </c>
      <c r="K3217" s="10">
        <f t="shared" si="24"/>
        <v>1350.0000000000002</v>
      </c>
      <c r="L3217" s="10">
        <f t="shared" si="25"/>
        <v>540.00000000000011</v>
      </c>
      <c r="M3217" s="11">
        <v>0.4</v>
      </c>
      <c r="O3217" s="16"/>
      <c r="P3217" s="14"/>
      <c r="Q3217" s="12"/>
      <c r="R3217" s="13"/>
    </row>
    <row r="3218" spans="1:18" ht="15.75" customHeight="1" x14ac:dyDescent="0.35">
      <c r="A3218" s="1"/>
      <c r="B3218" s="6" t="s">
        <v>14</v>
      </c>
      <c r="C3218" s="6">
        <v>1185732</v>
      </c>
      <c r="D3218" s="7">
        <v>44425</v>
      </c>
      <c r="E3218" s="6" t="s">
        <v>33</v>
      </c>
      <c r="F3218" s="6" t="s">
        <v>112</v>
      </c>
      <c r="G3218" s="6" t="s">
        <v>113</v>
      </c>
      <c r="H3218" s="6" t="s">
        <v>19</v>
      </c>
      <c r="I3218" s="8">
        <v>0.4</v>
      </c>
      <c r="J3218" s="9">
        <v>3000</v>
      </c>
      <c r="K3218" s="10">
        <f t="shared" si="24"/>
        <v>1200</v>
      </c>
      <c r="L3218" s="10">
        <f t="shared" si="25"/>
        <v>480</v>
      </c>
      <c r="M3218" s="11">
        <v>0.4</v>
      </c>
      <c r="O3218" s="16"/>
      <c r="P3218" s="14"/>
      <c r="Q3218" s="12"/>
      <c r="R3218" s="13"/>
    </row>
    <row r="3219" spans="1:18" ht="15.75" customHeight="1" x14ac:dyDescent="0.35">
      <c r="A3219" s="1"/>
      <c r="B3219" s="6" t="s">
        <v>14</v>
      </c>
      <c r="C3219" s="6">
        <v>1185732</v>
      </c>
      <c r="D3219" s="7">
        <v>44425</v>
      </c>
      <c r="E3219" s="6" t="s">
        <v>33</v>
      </c>
      <c r="F3219" s="6" t="s">
        <v>112</v>
      </c>
      <c r="G3219" s="6" t="s">
        <v>113</v>
      </c>
      <c r="H3219" s="6" t="s">
        <v>20</v>
      </c>
      <c r="I3219" s="8">
        <v>0.4</v>
      </c>
      <c r="J3219" s="9">
        <v>2750</v>
      </c>
      <c r="K3219" s="10">
        <f t="shared" si="24"/>
        <v>1100</v>
      </c>
      <c r="L3219" s="10">
        <f t="shared" si="25"/>
        <v>440</v>
      </c>
      <c r="M3219" s="11">
        <v>0.4</v>
      </c>
      <c r="O3219" s="16"/>
      <c r="P3219" s="14"/>
      <c r="Q3219" s="12"/>
      <c r="R3219" s="13"/>
    </row>
    <row r="3220" spans="1:18" ht="15.75" customHeight="1" x14ac:dyDescent="0.35">
      <c r="A3220" s="1"/>
      <c r="B3220" s="6" t="s">
        <v>14</v>
      </c>
      <c r="C3220" s="6">
        <v>1185732</v>
      </c>
      <c r="D3220" s="7">
        <v>44425</v>
      </c>
      <c r="E3220" s="6" t="s">
        <v>33</v>
      </c>
      <c r="F3220" s="6" t="s">
        <v>112</v>
      </c>
      <c r="G3220" s="6" t="s">
        <v>113</v>
      </c>
      <c r="H3220" s="6" t="s">
        <v>21</v>
      </c>
      <c r="I3220" s="8">
        <v>0.5</v>
      </c>
      <c r="J3220" s="9">
        <v>2500</v>
      </c>
      <c r="K3220" s="10">
        <f t="shared" si="24"/>
        <v>1250</v>
      </c>
      <c r="L3220" s="10">
        <f t="shared" si="25"/>
        <v>500</v>
      </c>
      <c r="M3220" s="11">
        <v>0.4</v>
      </c>
      <c r="O3220" s="16"/>
      <c r="P3220" s="14"/>
      <c r="Q3220" s="12"/>
      <c r="R3220" s="13"/>
    </row>
    <row r="3221" spans="1:18" ht="15.75" customHeight="1" x14ac:dyDescent="0.35">
      <c r="A3221" s="1"/>
      <c r="B3221" s="6" t="s">
        <v>14</v>
      </c>
      <c r="C3221" s="6">
        <v>1185732</v>
      </c>
      <c r="D3221" s="7">
        <v>44425</v>
      </c>
      <c r="E3221" s="6" t="s">
        <v>33</v>
      </c>
      <c r="F3221" s="6" t="s">
        <v>112</v>
      </c>
      <c r="G3221" s="6" t="s">
        <v>113</v>
      </c>
      <c r="H3221" s="6" t="s">
        <v>22</v>
      </c>
      <c r="I3221" s="8">
        <v>0.55000000000000004</v>
      </c>
      <c r="J3221" s="9">
        <v>4250</v>
      </c>
      <c r="K3221" s="10">
        <f t="shared" si="24"/>
        <v>2337.5</v>
      </c>
      <c r="L3221" s="10">
        <f t="shared" si="25"/>
        <v>935</v>
      </c>
      <c r="M3221" s="11">
        <v>0.4</v>
      </c>
      <c r="O3221" s="16"/>
      <c r="P3221" s="14"/>
      <c r="Q3221" s="12"/>
      <c r="R3221" s="13"/>
    </row>
    <row r="3222" spans="1:18" ht="15.75" customHeight="1" x14ac:dyDescent="0.35">
      <c r="A3222" s="1"/>
      <c r="B3222" s="6" t="s">
        <v>14</v>
      </c>
      <c r="C3222" s="6">
        <v>1185732</v>
      </c>
      <c r="D3222" s="7">
        <v>44457</v>
      </c>
      <c r="E3222" s="6" t="s">
        <v>33</v>
      </c>
      <c r="F3222" s="6" t="s">
        <v>112</v>
      </c>
      <c r="G3222" s="6" t="s">
        <v>113</v>
      </c>
      <c r="H3222" s="6" t="s">
        <v>17</v>
      </c>
      <c r="I3222" s="8">
        <v>0.35000000000000003</v>
      </c>
      <c r="J3222" s="9">
        <v>5500</v>
      </c>
      <c r="K3222" s="10">
        <f t="shared" si="24"/>
        <v>1925.0000000000002</v>
      </c>
      <c r="L3222" s="10">
        <f t="shared" si="25"/>
        <v>770.00000000000011</v>
      </c>
      <c r="M3222" s="11">
        <v>0.4</v>
      </c>
      <c r="O3222" s="16"/>
      <c r="P3222" s="14"/>
      <c r="Q3222" s="12"/>
      <c r="R3222" s="13"/>
    </row>
    <row r="3223" spans="1:18" ht="15.75" customHeight="1" x14ac:dyDescent="0.35">
      <c r="A3223" s="1"/>
      <c r="B3223" s="6" t="s">
        <v>14</v>
      </c>
      <c r="C3223" s="6">
        <v>1185732</v>
      </c>
      <c r="D3223" s="7">
        <v>44457</v>
      </c>
      <c r="E3223" s="6" t="s">
        <v>33</v>
      </c>
      <c r="F3223" s="6" t="s">
        <v>112</v>
      </c>
      <c r="G3223" s="6" t="s">
        <v>113</v>
      </c>
      <c r="H3223" s="6" t="s">
        <v>18</v>
      </c>
      <c r="I3223" s="8">
        <v>0.3000000000000001</v>
      </c>
      <c r="J3223" s="9">
        <v>3500</v>
      </c>
      <c r="K3223" s="10">
        <f t="shared" si="24"/>
        <v>1050.0000000000005</v>
      </c>
      <c r="L3223" s="10">
        <f t="shared" si="25"/>
        <v>420.00000000000023</v>
      </c>
      <c r="M3223" s="11">
        <v>0.4</v>
      </c>
      <c r="O3223" s="16"/>
      <c r="P3223" s="14"/>
      <c r="Q3223" s="12"/>
      <c r="R3223" s="13"/>
    </row>
    <row r="3224" spans="1:18" ht="15.75" customHeight="1" x14ac:dyDescent="0.35">
      <c r="A3224" s="1"/>
      <c r="B3224" s="6" t="s">
        <v>14</v>
      </c>
      <c r="C3224" s="6">
        <v>1185732</v>
      </c>
      <c r="D3224" s="7">
        <v>44457</v>
      </c>
      <c r="E3224" s="6" t="s">
        <v>33</v>
      </c>
      <c r="F3224" s="6" t="s">
        <v>112</v>
      </c>
      <c r="G3224" s="6" t="s">
        <v>113</v>
      </c>
      <c r="H3224" s="6" t="s">
        <v>19</v>
      </c>
      <c r="I3224" s="8">
        <v>0.25000000000000006</v>
      </c>
      <c r="J3224" s="9">
        <v>2500</v>
      </c>
      <c r="K3224" s="10">
        <f t="shared" si="24"/>
        <v>625.00000000000011</v>
      </c>
      <c r="L3224" s="10">
        <f t="shared" si="25"/>
        <v>250.00000000000006</v>
      </c>
      <c r="M3224" s="11">
        <v>0.4</v>
      </c>
      <c r="O3224" s="16"/>
      <c r="P3224" s="14"/>
      <c r="Q3224" s="12"/>
      <c r="R3224" s="13"/>
    </row>
    <row r="3225" spans="1:18" ht="15.75" customHeight="1" x14ac:dyDescent="0.35">
      <c r="A3225" s="1"/>
      <c r="B3225" s="6" t="s">
        <v>14</v>
      </c>
      <c r="C3225" s="6">
        <v>1185732</v>
      </c>
      <c r="D3225" s="7">
        <v>44457</v>
      </c>
      <c r="E3225" s="6" t="s">
        <v>33</v>
      </c>
      <c r="F3225" s="6" t="s">
        <v>112</v>
      </c>
      <c r="G3225" s="6" t="s">
        <v>113</v>
      </c>
      <c r="H3225" s="6" t="s">
        <v>20</v>
      </c>
      <c r="I3225" s="8">
        <v>0.25000000000000006</v>
      </c>
      <c r="J3225" s="9">
        <v>2250</v>
      </c>
      <c r="K3225" s="10">
        <f t="shared" si="24"/>
        <v>562.50000000000011</v>
      </c>
      <c r="L3225" s="10">
        <f t="shared" si="25"/>
        <v>225.00000000000006</v>
      </c>
      <c r="M3225" s="11">
        <v>0.4</v>
      </c>
      <c r="O3225" s="16"/>
      <c r="P3225" s="14"/>
      <c r="Q3225" s="12"/>
      <c r="R3225" s="13"/>
    </row>
    <row r="3226" spans="1:18" ht="15.75" customHeight="1" x14ac:dyDescent="0.35">
      <c r="A3226" s="1"/>
      <c r="B3226" s="6" t="s">
        <v>14</v>
      </c>
      <c r="C3226" s="6">
        <v>1185732</v>
      </c>
      <c r="D3226" s="7">
        <v>44457</v>
      </c>
      <c r="E3226" s="6" t="s">
        <v>33</v>
      </c>
      <c r="F3226" s="6" t="s">
        <v>112</v>
      </c>
      <c r="G3226" s="6" t="s">
        <v>113</v>
      </c>
      <c r="H3226" s="6" t="s">
        <v>21</v>
      </c>
      <c r="I3226" s="8">
        <v>0.35000000000000003</v>
      </c>
      <c r="J3226" s="9">
        <v>2250</v>
      </c>
      <c r="K3226" s="10">
        <f t="shared" si="24"/>
        <v>787.50000000000011</v>
      </c>
      <c r="L3226" s="10">
        <f t="shared" si="25"/>
        <v>315.00000000000006</v>
      </c>
      <c r="M3226" s="11">
        <v>0.4</v>
      </c>
      <c r="O3226" s="16"/>
      <c r="P3226" s="14"/>
      <c r="Q3226" s="12"/>
      <c r="R3226" s="13"/>
    </row>
    <row r="3227" spans="1:18" ht="15.75" customHeight="1" x14ac:dyDescent="0.35">
      <c r="A3227" s="1"/>
      <c r="B3227" s="6" t="s">
        <v>14</v>
      </c>
      <c r="C3227" s="6">
        <v>1185732</v>
      </c>
      <c r="D3227" s="7">
        <v>44457</v>
      </c>
      <c r="E3227" s="6" t="s">
        <v>33</v>
      </c>
      <c r="F3227" s="6" t="s">
        <v>112</v>
      </c>
      <c r="G3227" s="6" t="s">
        <v>113</v>
      </c>
      <c r="H3227" s="6" t="s">
        <v>22</v>
      </c>
      <c r="I3227" s="8">
        <v>0.4</v>
      </c>
      <c r="J3227" s="9">
        <v>3000</v>
      </c>
      <c r="K3227" s="10">
        <f t="shared" si="24"/>
        <v>1200</v>
      </c>
      <c r="L3227" s="10">
        <f t="shared" si="25"/>
        <v>480</v>
      </c>
      <c r="M3227" s="11">
        <v>0.4</v>
      </c>
      <c r="O3227" s="16"/>
      <c r="P3227" s="14"/>
      <c r="Q3227" s="12"/>
      <c r="R3227" s="13"/>
    </row>
    <row r="3228" spans="1:18" ht="15.75" customHeight="1" x14ac:dyDescent="0.35">
      <c r="A3228" s="1"/>
      <c r="B3228" s="6" t="s">
        <v>14</v>
      </c>
      <c r="C3228" s="6">
        <v>1185732</v>
      </c>
      <c r="D3228" s="7">
        <v>44486</v>
      </c>
      <c r="E3228" s="6" t="s">
        <v>33</v>
      </c>
      <c r="F3228" s="6" t="s">
        <v>112</v>
      </c>
      <c r="G3228" s="6" t="s">
        <v>113</v>
      </c>
      <c r="H3228" s="6" t="s">
        <v>17</v>
      </c>
      <c r="I3228" s="8">
        <v>0.44999999999999996</v>
      </c>
      <c r="J3228" s="9">
        <v>4250</v>
      </c>
      <c r="K3228" s="10">
        <f t="shared" si="24"/>
        <v>1912.4999999999998</v>
      </c>
      <c r="L3228" s="10">
        <f t="shared" si="25"/>
        <v>765</v>
      </c>
      <c r="M3228" s="11">
        <v>0.4</v>
      </c>
      <c r="O3228" s="16"/>
      <c r="P3228" s="14"/>
      <c r="Q3228" s="12"/>
      <c r="R3228" s="13"/>
    </row>
    <row r="3229" spans="1:18" ht="15.75" customHeight="1" x14ac:dyDescent="0.35">
      <c r="A3229" s="1"/>
      <c r="B3229" s="6" t="s">
        <v>14</v>
      </c>
      <c r="C3229" s="6">
        <v>1185732</v>
      </c>
      <c r="D3229" s="7">
        <v>44486</v>
      </c>
      <c r="E3229" s="6" t="s">
        <v>33</v>
      </c>
      <c r="F3229" s="6" t="s">
        <v>112</v>
      </c>
      <c r="G3229" s="6" t="s">
        <v>113</v>
      </c>
      <c r="H3229" s="6" t="s">
        <v>18</v>
      </c>
      <c r="I3229" s="8">
        <v>0.35000000000000003</v>
      </c>
      <c r="J3229" s="9">
        <v>2750</v>
      </c>
      <c r="K3229" s="10">
        <f t="shared" si="24"/>
        <v>962.50000000000011</v>
      </c>
      <c r="L3229" s="10">
        <f t="shared" si="25"/>
        <v>385.00000000000006</v>
      </c>
      <c r="M3229" s="11">
        <v>0.4</v>
      </c>
      <c r="O3229" s="16"/>
      <c r="P3229" s="14"/>
      <c r="Q3229" s="12"/>
      <c r="R3229" s="13"/>
    </row>
    <row r="3230" spans="1:18" ht="15.75" customHeight="1" x14ac:dyDescent="0.35">
      <c r="A3230" s="1"/>
      <c r="B3230" s="6" t="s">
        <v>14</v>
      </c>
      <c r="C3230" s="6">
        <v>1185732</v>
      </c>
      <c r="D3230" s="7">
        <v>44486</v>
      </c>
      <c r="E3230" s="6" t="s">
        <v>33</v>
      </c>
      <c r="F3230" s="6" t="s">
        <v>112</v>
      </c>
      <c r="G3230" s="6" t="s">
        <v>113</v>
      </c>
      <c r="H3230" s="6" t="s">
        <v>19</v>
      </c>
      <c r="I3230" s="8">
        <v>0.35000000000000003</v>
      </c>
      <c r="J3230" s="9">
        <v>1750</v>
      </c>
      <c r="K3230" s="10">
        <f t="shared" si="24"/>
        <v>612.50000000000011</v>
      </c>
      <c r="L3230" s="10">
        <f t="shared" si="25"/>
        <v>245.00000000000006</v>
      </c>
      <c r="M3230" s="11">
        <v>0.4</v>
      </c>
      <c r="O3230" s="16"/>
      <c r="P3230" s="14"/>
      <c r="Q3230" s="12"/>
      <c r="R3230" s="13"/>
    </row>
    <row r="3231" spans="1:18" ht="15.75" customHeight="1" x14ac:dyDescent="0.35">
      <c r="A3231" s="1"/>
      <c r="B3231" s="6" t="s">
        <v>14</v>
      </c>
      <c r="C3231" s="6">
        <v>1185732</v>
      </c>
      <c r="D3231" s="7">
        <v>44486</v>
      </c>
      <c r="E3231" s="6" t="s">
        <v>33</v>
      </c>
      <c r="F3231" s="6" t="s">
        <v>112</v>
      </c>
      <c r="G3231" s="6" t="s">
        <v>113</v>
      </c>
      <c r="H3231" s="6" t="s">
        <v>20</v>
      </c>
      <c r="I3231" s="8">
        <v>0.35000000000000003</v>
      </c>
      <c r="J3231" s="9">
        <v>1750</v>
      </c>
      <c r="K3231" s="10">
        <f t="shared" si="24"/>
        <v>612.50000000000011</v>
      </c>
      <c r="L3231" s="10">
        <f t="shared" si="25"/>
        <v>245.00000000000006</v>
      </c>
      <c r="M3231" s="11">
        <v>0.4</v>
      </c>
      <c r="O3231" s="16"/>
      <c r="P3231" s="14"/>
      <c r="Q3231" s="12"/>
      <c r="R3231" s="13"/>
    </row>
    <row r="3232" spans="1:18" ht="15.75" customHeight="1" x14ac:dyDescent="0.35">
      <c r="A3232" s="1"/>
      <c r="B3232" s="6" t="s">
        <v>14</v>
      </c>
      <c r="C3232" s="6">
        <v>1185732</v>
      </c>
      <c r="D3232" s="7">
        <v>44486</v>
      </c>
      <c r="E3232" s="6" t="s">
        <v>33</v>
      </c>
      <c r="F3232" s="6" t="s">
        <v>112</v>
      </c>
      <c r="G3232" s="6" t="s">
        <v>113</v>
      </c>
      <c r="H3232" s="6" t="s">
        <v>21</v>
      </c>
      <c r="I3232" s="8">
        <v>0.44999999999999996</v>
      </c>
      <c r="J3232" s="9">
        <v>1750</v>
      </c>
      <c r="K3232" s="10">
        <f t="shared" si="24"/>
        <v>787.49999999999989</v>
      </c>
      <c r="L3232" s="10">
        <f t="shared" si="25"/>
        <v>315</v>
      </c>
      <c r="M3232" s="11">
        <v>0.4</v>
      </c>
      <c r="O3232" s="16"/>
      <c r="P3232" s="14"/>
      <c r="Q3232" s="12"/>
      <c r="R3232" s="13"/>
    </row>
    <row r="3233" spans="1:18" ht="15.75" customHeight="1" x14ac:dyDescent="0.35">
      <c r="A3233" s="1"/>
      <c r="B3233" s="6" t="s">
        <v>14</v>
      </c>
      <c r="C3233" s="6">
        <v>1185732</v>
      </c>
      <c r="D3233" s="7">
        <v>44486</v>
      </c>
      <c r="E3233" s="6" t="s">
        <v>33</v>
      </c>
      <c r="F3233" s="6" t="s">
        <v>112</v>
      </c>
      <c r="G3233" s="6" t="s">
        <v>113</v>
      </c>
      <c r="H3233" s="6" t="s">
        <v>22</v>
      </c>
      <c r="I3233" s="8">
        <v>0.49999999999999983</v>
      </c>
      <c r="J3233" s="9">
        <v>3000</v>
      </c>
      <c r="K3233" s="10">
        <f t="shared" si="24"/>
        <v>1499.9999999999995</v>
      </c>
      <c r="L3233" s="10">
        <f t="shared" si="25"/>
        <v>599.99999999999989</v>
      </c>
      <c r="M3233" s="11">
        <v>0.4</v>
      </c>
      <c r="O3233" s="16"/>
      <c r="P3233" s="14"/>
      <c r="Q3233" s="12"/>
      <c r="R3233" s="13"/>
    </row>
    <row r="3234" spans="1:18" ht="15.75" customHeight="1" x14ac:dyDescent="0.35">
      <c r="A3234" s="1"/>
      <c r="B3234" s="6" t="s">
        <v>14</v>
      </c>
      <c r="C3234" s="6">
        <v>1185732</v>
      </c>
      <c r="D3234" s="7">
        <v>44517</v>
      </c>
      <c r="E3234" s="6" t="s">
        <v>33</v>
      </c>
      <c r="F3234" s="6" t="s">
        <v>112</v>
      </c>
      <c r="G3234" s="6" t="s">
        <v>113</v>
      </c>
      <c r="H3234" s="6" t="s">
        <v>17</v>
      </c>
      <c r="I3234" s="8">
        <v>0.44999999999999996</v>
      </c>
      <c r="J3234" s="9">
        <v>4500</v>
      </c>
      <c r="K3234" s="10">
        <f t="shared" si="24"/>
        <v>2024.9999999999998</v>
      </c>
      <c r="L3234" s="10">
        <f t="shared" si="25"/>
        <v>810</v>
      </c>
      <c r="M3234" s="11">
        <v>0.4</v>
      </c>
      <c r="O3234" s="16"/>
      <c r="P3234" s="14"/>
      <c r="Q3234" s="12"/>
      <c r="R3234" s="13"/>
    </row>
    <row r="3235" spans="1:18" ht="15.75" customHeight="1" x14ac:dyDescent="0.35">
      <c r="A3235" s="1"/>
      <c r="B3235" s="6" t="s">
        <v>14</v>
      </c>
      <c r="C3235" s="6">
        <v>1185732</v>
      </c>
      <c r="D3235" s="7">
        <v>44517</v>
      </c>
      <c r="E3235" s="6" t="s">
        <v>33</v>
      </c>
      <c r="F3235" s="6" t="s">
        <v>112</v>
      </c>
      <c r="G3235" s="6" t="s">
        <v>113</v>
      </c>
      <c r="H3235" s="6" t="s">
        <v>18</v>
      </c>
      <c r="I3235" s="8">
        <v>0.35000000000000003</v>
      </c>
      <c r="J3235" s="9">
        <v>3500</v>
      </c>
      <c r="K3235" s="10">
        <f t="shared" si="24"/>
        <v>1225.0000000000002</v>
      </c>
      <c r="L3235" s="10">
        <f t="shared" si="25"/>
        <v>490.00000000000011</v>
      </c>
      <c r="M3235" s="11">
        <v>0.4</v>
      </c>
      <c r="O3235" s="16"/>
      <c r="P3235" s="14"/>
      <c r="Q3235" s="12"/>
      <c r="R3235" s="13"/>
    </row>
    <row r="3236" spans="1:18" ht="15.75" customHeight="1" x14ac:dyDescent="0.35">
      <c r="A3236" s="1"/>
      <c r="B3236" s="6" t="s">
        <v>14</v>
      </c>
      <c r="C3236" s="6">
        <v>1185732</v>
      </c>
      <c r="D3236" s="7">
        <v>44517</v>
      </c>
      <c r="E3236" s="6" t="s">
        <v>33</v>
      </c>
      <c r="F3236" s="6" t="s">
        <v>112</v>
      </c>
      <c r="G3236" s="6" t="s">
        <v>113</v>
      </c>
      <c r="H3236" s="6" t="s">
        <v>19</v>
      </c>
      <c r="I3236" s="8">
        <v>0.35000000000000003</v>
      </c>
      <c r="J3236" s="9">
        <v>2950</v>
      </c>
      <c r="K3236" s="10">
        <f t="shared" si="24"/>
        <v>1032.5</v>
      </c>
      <c r="L3236" s="10">
        <f t="shared" si="25"/>
        <v>413</v>
      </c>
      <c r="M3236" s="11">
        <v>0.4</v>
      </c>
      <c r="O3236" s="16"/>
      <c r="P3236" s="14"/>
      <c r="Q3236" s="12"/>
      <c r="R3236" s="13"/>
    </row>
    <row r="3237" spans="1:18" ht="15.75" customHeight="1" x14ac:dyDescent="0.35">
      <c r="A3237" s="1"/>
      <c r="B3237" s="6" t="s">
        <v>14</v>
      </c>
      <c r="C3237" s="6">
        <v>1185732</v>
      </c>
      <c r="D3237" s="7">
        <v>44517</v>
      </c>
      <c r="E3237" s="6" t="s">
        <v>33</v>
      </c>
      <c r="F3237" s="6" t="s">
        <v>112</v>
      </c>
      <c r="G3237" s="6" t="s">
        <v>113</v>
      </c>
      <c r="H3237" s="6" t="s">
        <v>20</v>
      </c>
      <c r="I3237" s="8">
        <v>0.4</v>
      </c>
      <c r="J3237" s="9">
        <v>3250</v>
      </c>
      <c r="K3237" s="10">
        <f t="shared" si="24"/>
        <v>1300</v>
      </c>
      <c r="L3237" s="10">
        <f t="shared" si="25"/>
        <v>520</v>
      </c>
      <c r="M3237" s="11">
        <v>0.4</v>
      </c>
      <c r="O3237" s="16"/>
      <c r="P3237" s="14"/>
      <c r="Q3237" s="12"/>
      <c r="R3237" s="13"/>
    </row>
    <row r="3238" spans="1:18" ht="15.75" customHeight="1" x14ac:dyDescent="0.35">
      <c r="A3238" s="1"/>
      <c r="B3238" s="6" t="s">
        <v>14</v>
      </c>
      <c r="C3238" s="6">
        <v>1185732</v>
      </c>
      <c r="D3238" s="7">
        <v>44517</v>
      </c>
      <c r="E3238" s="6" t="s">
        <v>33</v>
      </c>
      <c r="F3238" s="6" t="s">
        <v>112</v>
      </c>
      <c r="G3238" s="6" t="s">
        <v>113</v>
      </c>
      <c r="H3238" s="6" t="s">
        <v>21</v>
      </c>
      <c r="I3238" s="8">
        <v>0.65</v>
      </c>
      <c r="J3238" s="9">
        <v>3000</v>
      </c>
      <c r="K3238" s="10">
        <f t="shared" si="24"/>
        <v>1950</v>
      </c>
      <c r="L3238" s="10">
        <f t="shared" si="25"/>
        <v>780</v>
      </c>
      <c r="M3238" s="11">
        <v>0.4</v>
      </c>
      <c r="O3238" s="16"/>
      <c r="P3238" s="14"/>
      <c r="Q3238" s="12"/>
      <c r="R3238" s="13"/>
    </row>
    <row r="3239" spans="1:18" ht="15.75" customHeight="1" x14ac:dyDescent="0.35">
      <c r="A3239" s="1"/>
      <c r="B3239" s="6" t="s">
        <v>14</v>
      </c>
      <c r="C3239" s="6">
        <v>1185732</v>
      </c>
      <c r="D3239" s="7">
        <v>44517</v>
      </c>
      <c r="E3239" s="6" t="s">
        <v>33</v>
      </c>
      <c r="F3239" s="6" t="s">
        <v>112</v>
      </c>
      <c r="G3239" s="6" t="s">
        <v>113</v>
      </c>
      <c r="H3239" s="6" t="s">
        <v>22</v>
      </c>
      <c r="I3239" s="8">
        <v>0.7</v>
      </c>
      <c r="J3239" s="9">
        <v>4000</v>
      </c>
      <c r="K3239" s="10">
        <f t="shared" si="24"/>
        <v>2800</v>
      </c>
      <c r="L3239" s="10">
        <f t="shared" si="25"/>
        <v>1120</v>
      </c>
      <c r="M3239" s="11">
        <v>0.4</v>
      </c>
      <c r="O3239" s="16"/>
      <c r="P3239" s="14"/>
      <c r="Q3239" s="12"/>
      <c r="R3239" s="13"/>
    </row>
    <row r="3240" spans="1:18" ht="15.75" customHeight="1" x14ac:dyDescent="0.35">
      <c r="A3240" s="1"/>
      <c r="B3240" s="6" t="s">
        <v>14</v>
      </c>
      <c r="C3240" s="6">
        <v>1185732</v>
      </c>
      <c r="D3240" s="7">
        <v>44546</v>
      </c>
      <c r="E3240" s="6" t="s">
        <v>33</v>
      </c>
      <c r="F3240" s="6" t="s">
        <v>112</v>
      </c>
      <c r="G3240" s="6" t="s">
        <v>113</v>
      </c>
      <c r="H3240" s="6" t="s">
        <v>17</v>
      </c>
      <c r="I3240" s="8">
        <v>0.65</v>
      </c>
      <c r="J3240" s="9">
        <v>6500</v>
      </c>
      <c r="K3240" s="10">
        <f t="shared" si="24"/>
        <v>4225</v>
      </c>
      <c r="L3240" s="10">
        <f t="shared" si="25"/>
        <v>1690</v>
      </c>
      <c r="M3240" s="11">
        <v>0.4</v>
      </c>
      <c r="O3240" s="16"/>
      <c r="P3240" s="14"/>
      <c r="Q3240" s="12"/>
      <c r="R3240" s="13"/>
    </row>
    <row r="3241" spans="1:18" ht="15.75" customHeight="1" x14ac:dyDescent="0.35">
      <c r="A3241" s="1"/>
      <c r="B3241" s="6" t="s">
        <v>14</v>
      </c>
      <c r="C3241" s="6">
        <v>1185732</v>
      </c>
      <c r="D3241" s="7">
        <v>44546</v>
      </c>
      <c r="E3241" s="6" t="s">
        <v>33</v>
      </c>
      <c r="F3241" s="6" t="s">
        <v>112</v>
      </c>
      <c r="G3241" s="6" t="s">
        <v>113</v>
      </c>
      <c r="H3241" s="6" t="s">
        <v>18</v>
      </c>
      <c r="I3241" s="8">
        <v>0.55000000000000004</v>
      </c>
      <c r="J3241" s="9">
        <v>4500</v>
      </c>
      <c r="K3241" s="10">
        <f t="shared" si="24"/>
        <v>2475</v>
      </c>
      <c r="L3241" s="10">
        <f t="shared" si="25"/>
        <v>990</v>
      </c>
      <c r="M3241" s="11">
        <v>0.4</v>
      </c>
      <c r="O3241" s="16"/>
      <c r="P3241" s="14"/>
      <c r="Q3241" s="12"/>
      <c r="R3241" s="13"/>
    </row>
    <row r="3242" spans="1:18" ht="15.75" customHeight="1" x14ac:dyDescent="0.35">
      <c r="A3242" s="1"/>
      <c r="B3242" s="6" t="s">
        <v>14</v>
      </c>
      <c r="C3242" s="6">
        <v>1185732</v>
      </c>
      <c r="D3242" s="7">
        <v>44546</v>
      </c>
      <c r="E3242" s="6" t="s">
        <v>33</v>
      </c>
      <c r="F3242" s="6" t="s">
        <v>112</v>
      </c>
      <c r="G3242" s="6" t="s">
        <v>113</v>
      </c>
      <c r="H3242" s="6" t="s">
        <v>19</v>
      </c>
      <c r="I3242" s="8">
        <v>0.55000000000000004</v>
      </c>
      <c r="J3242" s="9">
        <v>4000</v>
      </c>
      <c r="K3242" s="10">
        <f t="shared" si="24"/>
        <v>2200</v>
      </c>
      <c r="L3242" s="10">
        <f t="shared" si="25"/>
        <v>880</v>
      </c>
      <c r="M3242" s="11">
        <v>0.4</v>
      </c>
      <c r="O3242" s="16"/>
      <c r="P3242" s="14"/>
      <c r="Q3242" s="12"/>
      <c r="R3242" s="13"/>
    </row>
    <row r="3243" spans="1:18" ht="15.75" customHeight="1" x14ac:dyDescent="0.35">
      <c r="A3243" s="1"/>
      <c r="B3243" s="6" t="s">
        <v>14</v>
      </c>
      <c r="C3243" s="6">
        <v>1185732</v>
      </c>
      <c r="D3243" s="7">
        <v>44546</v>
      </c>
      <c r="E3243" s="6" t="s">
        <v>33</v>
      </c>
      <c r="F3243" s="6" t="s">
        <v>112</v>
      </c>
      <c r="G3243" s="6" t="s">
        <v>113</v>
      </c>
      <c r="H3243" s="6" t="s">
        <v>20</v>
      </c>
      <c r="I3243" s="8">
        <v>0.55000000000000004</v>
      </c>
      <c r="J3243" s="9">
        <v>3500</v>
      </c>
      <c r="K3243" s="10">
        <f t="shared" si="24"/>
        <v>1925.0000000000002</v>
      </c>
      <c r="L3243" s="10">
        <f t="shared" si="25"/>
        <v>770.00000000000011</v>
      </c>
      <c r="M3243" s="11">
        <v>0.4</v>
      </c>
      <c r="O3243" s="16"/>
      <c r="P3243" s="14"/>
      <c r="Q3243" s="12"/>
      <c r="R3243" s="13"/>
    </row>
    <row r="3244" spans="1:18" ht="15.75" customHeight="1" x14ac:dyDescent="0.35">
      <c r="A3244" s="1"/>
      <c r="B3244" s="6" t="s">
        <v>14</v>
      </c>
      <c r="C3244" s="6">
        <v>1185732</v>
      </c>
      <c r="D3244" s="7">
        <v>44546</v>
      </c>
      <c r="E3244" s="6" t="s">
        <v>33</v>
      </c>
      <c r="F3244" s="6" t="s">
        <v>112</v>
      </c>
      <c r="G3244" s="6" t="s">
        <v>113</v>
      </c>
      <c r="H3244" s="6" t="s">
        <v>21</v>
      </c>
      <c r="I3244" s="8">
        <v>0.65</v>
      </c>
      <c r="J3244" s="9">
        <v>3500</v>
      </c>
      <c r="K3244" s="10">
        <f t="shared" si="24"/>
        <v>2275</v>
      </c>
      <c r="L3244" s="10">
        <f t="shared" si="25"/>
        <v>910</v>
      </c>
      <c r="M3244" s="11">
        <v>0.4</v>
      </c>
      <c r="O3244" s="16"/>
      <c r="P3244" s="14"/>
      <c r="Q3244" s="12"/>
      <c r="R3244" s="13"/>
    </row>
    <row r="3245" spans="1:18" ht="15.75" customHeight="1" x14ac:dyDescent="0.35">
      <c r="A3245" s="1"/>
      <c r="B3245" s="6" t="s">
        <v>14</v>
      </c>
      <c r="C3245" s="6">
        <v>1185732</v>
      </c>
      <c r="D3245" s="7">
        <v>44546</v>
      </c>
      <c r="E3245" s="6" t="s">
        <v>33</v>
      </c>
      <c r="F3245" s="6" t="s">
        <v>112</v>
      </c>
      <c r="G3245" s="6" t="s">
        <v>113</v>
      </c>
      <c r="H3245" s="6" t="s">
        <v>22</v>
      </c>
      <c r="I3245" s="8">
        <v>0.7</v>
      </c>
      <c r="J3245" s="9">
        <v>4500</v>
      </c>
      <c r="K3245" s="10">
        <f t="shared" si="24"/>
        <v>3150</v>
      </c>
      <c r="L3245" s="10">
        <f t="shared" si="25"/>
        <v>1260</v>
      </c>
      <c r="M3245" s="11">
        <v>0.4</v>
      </c>
      <c r="O3245" s="16"/>
      <c r="P3245" s="14"/>
      <c r="Q3245" s="12"/>
      <c r="R3245" s="13"/>
    </row>
    <row r="3246" spans="1:18" ht="15.75" customHeight="1" x14ac:dyDescent="0.35">
      <c r="A3246" s="1" t="s">
        <v>39</v>
      </c>
      <c r="B3246" s="6" t="s">
        <v>14</v>
      </c>
      <c r="C3246" s="6">
        <v>1185732</v>
      </c>
      <c r="D3246" s="7">
        <v>44220</v>
      </c>
      <c r="E3246" s="6" t="s">
        <v>15</v>
      </c>
      <c r="F3246" s="6" t="s">
        <v>114</v>
      </c>
      <c r="G3246" s="6" t="s">
        <v>89</v>
      </c>
      <c r="H3246" s="6" t="s">
        <v>17</v>
      </c>
      <c r="I3246" s="8">
        <v>0.35000000000000003</v>
      </c>
      <c r="J3246" s="9">
        <v>4250</v>
      </c>
      <c r="K3246" s="10">
        <f t="shared" si="24"/>
        <v>1487.5000000000002</v>
      </c>
      <c r="L3246" s="10">
        <f t="shared" si="25"/>
        <v>595.00000000000011</v>
      </c>
      <c r="M3246" s="11">
        <v>0.4</v>
      </c>
      <c r="O3246" s="16"/>
      <c r="P3246" s="14"/>
      <c r="Q3246" s="12"/>
      <c r="R3246" s="13"/>
    </row>
    <row r="3247" spans="1:18" ht="15.75" customHeight="1" x14ac:dyDescent="0.35">
      <c r="A3247" s="1"/>
      <c r="B3247" s="6" t="s">
        <v>14</v>
      </c>
      <c r="C3247" s="6">
        <v>1185732</v>
      </c>
      <c r="D3247" s="7">
        <v>44220</v>
      </c>
      <c r="E3247" s="6" t="s">
        <v>15</v>
      </c>
      <c r="F3247" s="6" t="s">
        <v>114</v>
      </c>
      <c r="G3247" s="6" t="s">
        <v>89</v>
      </c>
      <c r="H3247" s="6" t="s">
        <v>18</v>
      </c>
      <c r="I3247" s="8">
        <v>0.35000000000000003</v>
      </c>
      <c r="J3247" s="9">
        <v>2250</v>
      </c>
      <c r="K3247" s="10">
        <f t="shared" si="24"/>
        <v>787.50000000000011</v>
      </c>
      <c r="L3247" s="10">
        <f t="shared" si="25"/>
        <v>275.625</v>
      </c>
      <c r="M3247" s="11">
        <v>0.35</v>
      </c>
      <c r="O3247" s="16"/>
      <c r="P3247" s="14"/>
      <c r="Q3247" s="12"/>
      <c r="R3247" s="13"/>
    </row>
    <row r="3248" spans="1:18" ht="15.75" customHeight="1" x14ac:dyDescent="0.35">
      <c r="A3248" s="1"/>
      <c r="B3248" s="6" t="s">
        <v>14</v>
      </c>
      <c r="C3248" s="6">
        <v>1185732</v>
      </c>
      <c r="D3248" s="7">
        <v>44220</v>
      </c>
      <c r="E3248" s="6" t="s">
        <v>15</v>
      </c>
      <c r="F3248" s="6" t="s">
        <v>114</v>
      </c>
      <c r="G3248" s="6" t="s">
        <v>89</v>
      </c>
      <c r="H3248" s="6" t="s">
        <v>19</v>
      </c>
      <c r="I3248" s="8">
        <v>0.25000000000000006</v>
      </c>
      <c r="J3248" s="9">
        <v>2250</v>
      </c>
      <c r="K3248" s="10">
        <f t="shared" si="24"/>
        <v>562.50000000000011</v>
      </c>
      <c r="L3248" s="10">
        <f t="shared" si="25"/>
        <v>196.87500000000003</v>
      </c>
      <c r="M3248" s="11">
        <v>0.35</v>
      </c>
      <c r="O3248" s="16"/>
      <c r="P3248" s="14"/>
      <c r="Q3248" s="12"/>
      <c r="R3248" s="13"/>
    </row>
    <row r="3249" spans="1:18" ht="15.75" customHeight="1" x14ac:dyDescent="0.35">
      <c r="A3249" s="1"/>
      <c r="B3249" s="6" t="s">
        <v>14</v>
      </c>
      <c r="C3249" s="6">
        <v>1185732</v>
      </c>
      <c r="D3249" s="7">
        <v>44220</v>
      </c>
      <c r="E3249" s="6" t="s">
        <v>15</v>
      </c>
      <c r="F3249" s="6" t="s">
        <v>114</v>
      </c>
      <c r="G3249" s="6" t="s">
        <v>89</v>
      </c>
      <c r="H3249" s="6" t="s">
        <v>20</v>
      </c>
      <c r="I3249" s="8">
        <v>0.3</v>
      </c>
      <c r="J3249" s="9">
        <v>750</v>
      </c>
      <c r="K3249" s="10">
        <f t="shared" si="24"/>
        <v>225</v>
      </c>
      <c r="L3249" s="10">
        <f t="shared" si="25"/>
        <v>78.75</v>
      </c>
      <c r="M3249" s="11">
        <v>0.35</v>
      </c>
      <c r="O3249" s="16"/>
      <c r="P3249" s="14"/>
      <c r="Q3249" s="12"/>
      <c r="R3249" s="13"/>
    </row>
    <row r="3250" spans="1:18" ht="15.75" customHeight="1" x14ac:dyDescent="0.35">
      <c r="A3250" s="1"/>
      <c r="B3250" s="6" t="s">
        <v>14</v>
      </c>
      <c r="C3250" s="6">
        <v>1185732</v>
      </c>
      <c r="D3250" s="7">
        <v>44220</v>
      </c>
      <c r="E3250" s="6" t="s">
        <v>15</v>
      </c>
      <c r="F3250" s="6" t="s">
        <v>114</v>
      </c>
      <c r="G3250" s="6" t="s">
        <v>89</v>
      </c>
      <c r="H3250" s="6" t="s">
        <v>21</v>
      </c>
      <c r="I3250" s="8">
        <v>0.45</v>
      </c>
      <c r="J3250" s="9">
        <v>1250</v>
      </c>
      <c r="K3250" s="10">
        <f t="shared" si="24"/>
        <v>562.5</v>
      </c>
      <c r="L3250" s="10">
        <f t="shared" si="25"/>
        <v>168.75</v>
      </c>
      <c r="M3250" s="11">
        <v>0.3</v>
      </c>
      <c r="O3250" s="16"/>
      <c r="P3250" s="14"/>
      <c r="Q3250" s="12"/>
      <c r="R3250" s="13"/>
    </row>
    <row r="3251" spans="1:18" ht="15.75" customHeight="1" x14ac:dyDescent="0.35">
      <c r="A3251" s="1"/>
      <c r="B3251" s="6" t="s">
        <v>14</v>
      </c>
      <c r="C3251" s="6">
        <v>1185732</v>
      </c>
      <c r="D3251" s="7">
        <v>44220</v>
      </c>
      <c r="E3251" s="6" t="s">
        <v>15</v>
      </c>
      <c r="F3251" s="6" t="s">
        <v>114</v>
      </c>
      <c r="G3251" s="6" t="s">
        <v>89</v>
      </c>
      <c r="H3251" s="6" t="s">
        <v>22</v>
      </c>
      <c r="I3251" s="8">
        <v>0.35000000000000003</v>
      </c>
      <c r="J3251" s="9">
        <v>2250</v>
      </c>
      <c r="K3251" s="10">
        <f t="shared" si="24"/>
        <v>787.50000000000011</v>
      </c>
      <c r="L3251" s="10">
        <f t="shared" si="25"/>
        <v>236.25000000000003</v>
      </c>
      <c r="M3251" s="11">
        <v>0.3</v>
      </c>
      <c r="O3251" s="16"/>
      <c r="P3251" s="14"/>
      <c r="Q3251" s="12"/>
      <c r="R3251" s="13"/>
    </row>
    <row r="3252" spans="1:18" ht="15.75" customHeight="1" x14ac:dyDescent="0.35">
      <c r="A3252" s="1"/>
      <c r="B3252" s="6" t="s">
        <v>14</v>
      </c>
      <c r="C3252" s="6">
        <v>1185732</v>
      </c>
      <c r="D3252" s="7">
        <v>44249</v>
      </c>
      <c r="E3252" s="6" t="s">
        <v>15</v>
      </c>
      <c r="F3252" s="6" t="s">
        <v>114</v>
      </c>
      <c r="G3252" s="6" t="s">
        <v>89</v>
      </c>
      <c r="H3252" s="6" t="s">
        <v>17</v>
      </c>
      <c r="I3252" s="8">
        <v>0.35000000000000003</v>
      </c>
      <c r="J3252" s="9">
        <v>4750</v>
      </c>
      <c r="K3252" s="10">
        <f t="shared" si="24"/>
        <v>1662.5000000000002</v>
      </c>
      <c r="L3252" s="10">
        <f t="shared" si="25"/>
        <v>665.00000000000011</v>
      </c>
      <c r="M3252" s="11">
        <v>0.4</v>
      </c>
      <c r="O3252" s="16"/>
      <c r="P3252" s="14"/>
      <c r="Q3252" s="12"/>
      <c r="R3252" s="13"/>
    </row>
    <row r="3253" spans="1:18" ht="15.75" customHeight="1" x14ac:dyDescent="0.35">
      <c r="A3253" s="1"/>
      <c r="B3253" s="6" t="s">
        <v>14</v>
      </c>
      <c r="C3253" s="6">
        <v>1185732</v>
      </c>
      <c r="D3253" s="7">
        <v>44249</v>
      </c>
      <c r="E3253" s="6" t="s">
        <v>15</v>
      </c>
      <c r="F3253" s="6" t="s">
        <v>114</v>
      </c>
      <c r="G3253" s="6" t="s">
        <v>89</v>
      </c>
      <c r="H3253" s="6" t="s">
        <v>18</v>
      </c>
      <c r="I3253" s="8">
        <v>0.35000000000000003</v>
      </c>
      <c r="J3253" s="9">
        <v>1250</v>
      </c>
      <c r="K3253" s="10">
        <f t="shared" si="24"/>
        <v>437.50000000000006</v>
      </c>
      <c r="L3253" s="10">
        <f t="shared" si="25"/>
        <v>153.125</v>
      </c>
      <c r="M3253" s="11">
        <v>0.35</v>
      </c>
      <c r="O3253" s="16"/>
      <c r="P3253" s="14"/>
      <c r="Q3253" s="12"/>
      <c r="R3253" s="13"/>
    </row>
    <row r="3254" spans="1:18" ht="15.75" customHeight="1" x14ac:dyDescent="0.35">
      <c r="A3254" s="1"/>
      <c r="B3254" s="6" t="s">
        <v>14</v>
      </c>
      <c r="C3254" s="6">
        <v>1185732</v>
      </c>
      <c r="D3254" s="7">
        <v>44249</v>
      </c>
      <c r="E3254" s="6" t="s">
        <v>15</v>
      </c>
      <c r="F3254" s="6" t="s">
        <v>114</v>
      </c>
      <c r="G3254" s="6" t="s">
        <v>89</v>
      </c>
      <c r="H3254" s="6" t="s">
        <v>19</v>
      </c>
      <c r="I3254" s="8">
        <v>0.25000000000000006</v>
      </c>
      <c r="J3254" s="9">
        <v>1750</v>
      </c>
      <c r="K3254" s="10">
        <f t="shared" si="24"/>
        <v>437.50000000000011</v>
      </c>
      <c r="L3254" s="10">
        <f t="shared" si="25"/>
        <v>153.12500000000003</v>
      </c>
      <c r="M3254" s="11">
        <v>0.35</v>
      </c>
      <c r="O3254" s="16"/>
      <c r="P3254" s="14"/>
      <c r="Q3254" s="12"/>
      <c r="R3254" s="13"/>
    </row>
    <row r="3255" spans="1:18" ht="15.75" customHeight="1" x14ac:dyDescent="0.35">
      <c r="A3255" s="1"/>
      <c r="B3255" s="6" t="s">
        <v>14</v>
      </c>
      <c r="C3255" s="6">
        <v>1185732</v>
      </c>
      <c r="D3255" s="7">
        <v>44249</v>
      </c>
      <c r="E3255" s="6" t="s">
        <v>15</v>
      </c>
      <c r="F3255" s="6" t="s">
        <v>114</v>
      </c>
      <c r="G3255" s="6" t="s">
        <v>89</v>
      </c>
      <c r="H3255" s="6" t="s">
        <v>20</v>
      </c>
      <c r="I3255" s="8">
        <v>0.3</v>
      </c>
      <c r="J3255" s="9">
        <v>500</v>
      </c>
      <c r="K3255" s="10">
        <f t="shared" si="24"/>
        <v>150</v>
      </c>
      <c r="L3255" s="10">
        <f t="shared" si="25"/>
        <v>52.5</v>
      </c>
      <c r="M3255" s="11">
        <v>0.35</v>
      </c>
      <c r="O3255" s="16"/>
      <c r="P3255" s="14"/>
      <c r="Q3255" s="12"/>
      <c r="R3255" s="13"/>
    </row>
    <row r="3256" spans="1:18" ht="15.75" customHeight="1" x14ac:dyDescent="0.35">
      <c r="A3256" s="1"/>
      <c r="B3256" s="6" t="s">
        <v>14</v>
      </c>
      <c r="C3256" s="6">
        <v>1185732</v>
      </c>
      <c r="D3256" s="7">
        <v>44249</v>
      </c>
      <c r="E3256" s="6" t="s">
        <v>15</v>
      </c>
      <c r="F3256" s="6" t="s">
        <v>114</v>
      </c>
      <c r="G3256" s="6" t="s">
        <v>89</v>
      </c>
      <c r="H3256" s="6" t="s">
        <v>21</v>
      </c>
      <c r="I3256" s="8">
        <v>0.45</v>
      </c>
      <c r="J3256" s="9">
        <v>1250</v>
      </c>
      <c r="K3256" s="10">
        <f t="shared" si="24"/>
        <v>562.5</v>
      </c>
      <c r="L3256" s="10">
        <f t="shared" si="25"/>
        <v>168.75</v>
      </c>
      <c r="M3256" s="11">
        <v>0.3</v>
      </c>
      <c r="O3256" s="16"/>
      <c r="P3256" s="14"/>
      <c r="Q3256" s="12"/>
      <c r="R3256" s="13"/>
    </row>
    <row r="3257" spans="1:18" ht="15.75" customHeight="1" x14ac:dyDescent="0.35">
      <c r="A3257" s="1"/>
      <c r="B3257" s="6" t="s">
        <v>14</v>
      </c>
      <c r="C3257" s="6">
        <v>1185732</v>
      </c>
      <c r="D3257" s="7">
        <v>44249</v>
      </c>
      <c r="E3257" s="6" t="s">
        <v>15</v>
      </c>
      <c r="F3257" s="6" t="s">
        <v>114</v>
      </c>
      <c r="G3257" s="6" t="s">
        <v>89</v>
      </c>
      <c r="H3257" s="6" t="s">
        <v>22</v>
      </c>
      <c r="I3257" s="8">
        <v>0.35000000000000003</v>
      </c>
      <c r="J3257" s="9">
        <v>2250</v>
      </c>
      <c r="K3257" s="10">
        <f t="shared" si="24"/>
        <v>787.50000000000011</v>
      </c>
      <c r="L3257" s="10">
        <f t="shared" si="25"/>
        <v>236.25000000000003</v>
      </c>
      <c r="M3257" s="11">
        <v>0.3</v>
      </c>
      <c r="O3257" s="16"/>
      <c r="P3257" s="14"/>
      <c r="Q3257" s="12"/>
      <c r="R3257" s="13"/>
    </row>
    <row r="3258" spans="1:18" ht="15.75" customHeight="1" x14ac:dyDescent="0.35">
      <c r="A3258" s="1"/>
      <c r="B3258" s="6" t="s">
        <v>14</v>
      </c>
      <c r="C3258" s="6">
        <v>1185732</v>
      </c>
      <c r="D3258" s="7">
        <v>44275</v>
      </c>
      <c r="E3258" s="6" t="s">
        <v>15</v>
      </c>
      <c r="F3258" s="6" t="s">
        <v>114</v>
      </c>
      <c r="G3258" s="6" t="s">
        <v>89</v>
      </c>
      <c r="H3258" s="6" t="s">
        <v>17</v>
      </c>
      <c r="I3258" s="8">
        <v>0.35000000000000003</v>
      </c>
      <c r="J3258" s="9">
        <v>4450</v>
      </c>
      <c r="K3258" s="10">
        <f t="shared" si="24"/>
        <v>1557.5000000000002</v>
      </c>
      <c r="L3258" s="10">
        <f t="shared" si="25"/>
        <v>623.00000000000011</v>
      </c>
      <c r="M3258" s="11">
        <v>0.4</v>
      </c>
      <c r="O3258" s="16"/>
      <c r="P3258" s="14"/>
      <c r="Q3258" s="12"/>
      <c r="R3258" s="13"/>
    </row>
    <row r="3259" spans="1:18" ht="15.75" customHeight="1" x14ac:dyDescent="0.35">
      <c r="A3259" s="1"/>
      <c r="B3259" s="6" t="s">
        <v>14</v>
      </c>
      <c r="C3259" s="6">
        <v>1185732</v>
      </c>
      <c r="D3259" s="7">
        <v>44275</v>
      </c>
      <c r="E3259" s="6" t="s">
        <v>15</v>
      </c>
      <c r="F3259" s="6" t="s">
        <v>114</v>
      </c>
      <c r="G3259" s="6" t="s">
        <v>89</v>
      </c>
      <c r="H3259" s="6" t="s">
        <v>18</v>
      </c>
      <c r="I3259" s="8">
        <v>0.35000000000000003</v>
      </c>
      <c r="J3259" s="9">
        <v>1500</v>
      </c>
      <c r="K3259" s="10">
        <f t="shared" si="24"/>
        <v>525</v>
      </c>
      <c r="L3259" s="10">
        <f t="shared" si="25"/>
        <v>183.75</v>
      </c>
      <c r="M3259" s="11">
        <v>0.35</v>
      </c>
      <c r="O3259" s="16"/>
      <c r="P3259" s="14"/>
      <c r="Q3259" s="12"/>
      <c r="R3259" s="13"/>
    </row>
    <row r="3260" spans="1:18" ht="15.75" customHeight="1" x14ac:dyDescent="0.35">
      <c r="A3260" s="1"/>
      <c r="B3260" s="6" t="s">
        <v>14</v>
      </c>
      <c r="C3260" s="6">
        <v>1185732</v>
      </c>
      <c r="D3260" s="7">
        <v>44275</v>
      </c>
      <c r="E3260" s="6" t="s">
        <v>15</v>
      </c>
      <c r="F3260" s="6" t="s">
        <v>114</v>
      </c>
      <c r="G3260" s="6" t="s">
        <v>89</v>
      </c>
      <c r="H3260" s="6" t="s">
        <v>19</v>
      </c>
      <c r="I3260" s="8">
        <v>0.25000000000000006</v>
      </c>
      <c r="J3260" s="9">
        <v>1750</v>
      </c>
      <c r="K3260" s="10">
        <f t="shared" si="24"/>
        <v>437.50000000000011</v>
      </c>
      <c r="L3260" s="10">
        <f t="shared" si="25"/>
        <v>153.12500000000003</v>
      </c>
      <c r="M3260" s="11">
        <v>0.35</v>
      </c>
      <c r="O3260" s="16"/>
      <c r="P3260" s="14"/>
      <c r="Q3260" s="12"/>
      <c r="R3260" s="13"/>
    </row>
    <row r="3261" spans="1:18" ht="15.75" customHeight="1" x14ac:dyDescent="0.35">
      <c r="A3261" s="1"/>
      <c r="B3261" s="6" t="s">
        <v>14</v>
      </c>
      <c r="C3261" s="6">
        <v>1185732</v>
      </c>
      <c r="D3261" s="7">
        <v>44275</v>
      </c>
      <c r="E3261" s="6" t="s">
        <v>15</v>
      </c>
      <c r="F3261" s="6" t="s">
        <v>114</v>
      </c>
      <c r="G3261" s="6" t="s">
        <v>89</v>
      </c>
      <c r="H3261" s="6" t="s">
        <v>20</v>
      </c>
      <c r="I3261" s="8">
        <v>0.3</v>
      </c>
      <c r="J3261" s="9">
        <v>250</v>
      </c>
      <c r="K3261" s="10">
        <f t="shared" si="24"/>
        <v>75</v>
      </c>
      <c r="L3261" s="10">
        <f t="shared" si="25"/>
        <v>26.25</v>
      </c>
      <c r="M3261" s="11">
        <v>0.35</v>
      </c>
      <c r="O3261" s="16"/>
      <c r="P3261" s="14"/>
      <c r="Q3261" s="12"/>
      <c r="R3261" s="13"/>
    </row>
    <row r="3262" spans="1:18" ht="15.75" customHeight="1" x14ac:dyDescent="0.35">
      <c r="A3262" s="1"/>
      <c r="B3262" s="6" t="s">
        <v>14</v>
      </c>
      <c r="C3262" s="6">
        <v>1185732</v>
      </c>
      <c r="D3262" s="7">
        <v>44275</v>
      </c>
      <c r="E3262" s="6" t="s">
        <v>15</v>
      </c>
      <c r="F3262" s="6" t="s">
        <v>114</v>
      </c>
      <c r="G3262" s="6" t="s">
        <v>89</v>
      </c>
      <c r="H3262" s="6" t="s">
        <v>21</v>
      </c>
      <c r="I3262" s="8">
        <v>0.45</v>
      </c>
      <c r="J3262" s="9">
        <v>750</v>
      </c>
      <c r="K3262" s="10">
        <f t="shared" si="24"/>
        <v>337.5</v>
      </c>
      <c r="L3262" s="10">
        <f t="shared" si="25"/>
        <v>101.25</v>
      </c>
      <c r="M3262" s="11">
        <v>0.3</v>
      </c>
      <c r="O3262" s="16"/>
      <c r="P3262" s="14"/>
      <c r="Q3262" s="12"/>
      <c r="R3262" s="13"/>
    </row>
    <row r="3263" spans="1:18" ht="15.75" customHeight="1" x14ac:dyDescent="0.35">
      <c r="A3263" s="1"/>
      <c r="B3263" s="6" t="s">
        <v>14</v>
      </c>
      <c r="C3263" s="6">
        <v>1185732</v>
      </c>
      <c r="D3263" s="7">
        <v>44275</v>
      </c>
      <c r="E3263" s="6" t="s">
        <v>15</v>
      </c>
      <c r="F3263" s="6" t="s">
        <v>114</v>
      </c>
      <c r="G3263" s="6" t="s">
        <v>89</v>
      </c>
      <c r="H3263" s="6" t="s">
        <v>22</v>
      </c>
      <c r="I3263" s="8">
        <v>0.35000000000000003</v>
      </c>
      <c r="J3263" s="9">
        <v>1750</v>
      </c>
      <c r="K3263" s="10">
        <f t="shared" si="24"/>
        <v>612.50000000000011</v>
      </c>
      <c r="L3263" s="10">
        <f t="shared" si="25"/>
        <v>183.75000000000003</v>
      </c>
      <c r="M3263" s="11">
        <v>0.3</v>
      </c>
      <c r="O3263" s="16"/>
      <c r="P3263" s="14"/>
      <c r="Q3263" s="12"/>
      <c r="R3263" s="13"/>
    </row>
    <row r="3264" spans="1:18" ht="15.75" customHeight="1" x14ac:dyDescent="0.35">
      <c r="A3264" s="1"/>
      <c r="B3264" s="6" t="s">
        <v>14</v>
      </c>
      <c r="C3264" s="6">
        <v>1185732</v>
      </c>
      <c r="D3264" s="7">
        <v>44307</v>
      </c>
      <c r="E3264" s="6" t="s">
        <v>15</v>
      </c>
      <c r="F3264" s="6" t="s">
        <v>114</v>
      </c>
      <c r="G3264" s="6" t="s">
        <v>89</v>
      </c>
      <c r="H3264" s="6" t="s">
        <v>17</v>
      </c>
      <c r="I3264" s="8">
        <v>0.35000000000000003</v>
      </c>
      <c r="J3264" s="9">
        <v>4250</v>
      </c>
      <c r="K3264" s="10">
        <f t="shared" si="24"/>
        <v>1487.5000000000002</v>
      </c>
      <c r="L3264" s="10">
        <f t="shared" si="25"/>
        <v>595.00000000000011</v>
      </c>
      <c r="M3264" s="11">
        <v>0.4</v>
      </c>
      <c r="O3264" s="16"/>
      <c r="P3264" s="14"/>
      <c r="Q3264" s="12"/>
      <c r="R3264" s="13"/>
    </row>
    <row r="3265" spans="1:18" ht="15.75" customHeight="1" x14ac:dyDescent="0.35">
      <c r="A3265" s="1"/>
      <c r="B3265" s="6" t="s">
        <v>14</v>
      </c>
      <c r="C3265" s="6">
        <v>1185732</v>
      </c>
      <c r="D3265" s="7">
        <v>44307</v>
      </c>
      <c r="E3265" s="6" t="s">
        <v>15</v>
      </c>
      <c r="F3265" s="6" t="s">
        <v>114</v>
      </c>
      <c r="G3265" s="6" t="s">
        <v>89</v>
      </c>
      <c r="H3265" s="6" t="s">
        <v>18</v>
      </c>
      <c r="I3265" s="8">
        <v>0.35000000000000003</v>
      </c>
      <c r="J3265" s="9">
        <v>1250</v>
      </c>
      <c r="K3265" s="10">
        <f t="shared" si="24"/>
        <v>437.50000000000006</v>
      </c>
      <c r="L3265" s="10">
        <f t="shared" si="25"/>
        <v>153.125</v>
      </c>
      <c r="M3265" s="11">
        <v>0.35</v>
      </c>
      <c r="O3265" s="16"/>
      <c r="P3265" s="14"/>
      <c r="Q3265" s="12"/>
      <c r="R3265" s="13"/>
    </row>
    <row r="3266" spans="1:18" ht="15.75" customHeight="1" x14ac:dyDescent="0.35">
      <c r="A3266" s="1"/>
      <c r="B3266" s="6" t="s">
        <v>14</v>
      </c>
      <c r="C3266" s="6">
        <v>1185732</v>
      </c>
      <c r="D3266" s="7">
        <v>44307</v>
      </c>
      <c r="E3266" s="6" t="s">
        <v>15</v>
      </c>
      <c r="F3266" s="6" t="s">
        <v>114</v>
      </c>
      <c r="G3266" s="6" t="s">
        <v>89</v>
      </c>
      <c r="H3266" s="6" t="s">
        <v>19</v>
      </c>
      <c r="I3266" s="8">
        <v>0.25000000000000006</v>
      </c>
      <c r="J3266" s="9">
        <v>1250</v>
      </c>
      <c r="K3266" s="10">
        <f t="shared" si="24"/>
        <v>312.50000000000006</v>
      </c>
      <c r="L3266" s="10">
        <f t="shared" si="25"/>
        <v>109.37500000000001</v>
      </c>
      <c r="M3266" s="11">
        <v>0.35</v>
      </c>
      <c r="O3266" s="16"/>
      <c r="P3266" s="14"/>
      <c r="Q3266" s="12"/>
      <c r="R3266" s="13"/>
    </row>
    <row r="3267" spans="1:18" ht="15.75" customHeight="1" x14ac:dyDescent="0.35">
      <c r="A3267" s="1"/>
      <c r="B3267" s="6" t="s">
        <v>14</v>
      </c>
      <c r="C3267" s="6">
        <v>1185732</v>
      </c>
      <c r="D3267" s="7">
        <v>44307</v>
      </c>
      <c r="E3267" s="6" t="s">
        <v>15</v>
      </c>
      <c r="F3267" s="6" t="s">
        <v>114</v>
      </c>
      <c r="G3267" s="6" t="s">
        <v>89</v>
      </c>
      <c r="H3267" s="6" t="s">
        <v>20</v>
      </c>
      <c r="I3267" s="8">
        <v>0.3</v>
      </c>
      <c r="J3267" s="9">
        <v>500</v>
      </c>
      <c r="K3267" s="10">
        <f t="shared" si="24"/>
        <v>150</v>
      </c>
      <c r="L3267" s="10">
        <f t="shared" si="25"/>
        <v>52.5</v>
      </c>
      <c r="M3267" s="11">
        <v>0.35</v>
      </c>
      <c r="O3267" s="16"/>
      <c r="P3267" s="14"/>
      <c r="Q3267" s="12"/>
      <c r="R3267" s="13"/>
    </row>
    <row r="3268" spans="1:18" ht="15.75" customHeight="1" x14ac:dyDescent="0.35">
      <c r="A3268" s="1"/>
      <c r="B3268" s="6" t="s">
        <v>14</v>
      </c>
      <c r="C3268" s="6">
        <v>1185732</v>
      </c>
      <c r="D3268" s="7">
        <v>44307</v>
      </c>
      <c r="E3268" s="6" t="s">
        <v>15</v>
      </c>
      <c r="F3268" s="6" t="s">
        <v>114</v>
      </c>
      <c r="G3268" s="6" t="s">
        <v>89</v>
      </c>
      <c r="H3268" s="6" t="s">
        <v>21</v>
      </c>
      <c r="I3268" s="8">
        <v>0.45</v>
      </c>
      <c r="J3268" s="9">
        <v>500</v>
      </c>
      <c r="K3268" s="10">
        <f t="shared" si="24"/>
        <v>225</v>
      </c>
      <c r="L3268" s="10">
        <f t="shared" si="25"/>
        <v>67.5</v>
      </c>
      <c r="M3268" s="11">
        <v>0.3</v>
      </c>
      <c r="O3268" s="16"/>
      <c r="P3268" s="14"/>
      <c r="Q3268" s="12"/>
      <c r="R3268" s="13"/>
    </row>
    <row r="3269" spans="1:18" ht="15.75" customHeight="1" x14ac:dyDescent="0.35">
      <c r="A3269" s="1"/>
      <c r="B3269" s="6" t="s">
        <v>14</v>
      </c>
      <c r="C3269" s="6">
        <v>1185732</v>
      </c>
      <c r="D3269" s="7">
        <v>44307</v>
      </c>
      <c r="E3269" s="6" t="s">
        <v>15</v>
      </c>
      <c r="F3269" s="6" t="s">
        <v>114</v>
      </c>
      <c r="G3269" s="6" t="s">
        <v>89</v>
      </c>
      <c r="H3269" s="6" t="s">
        <v>22</v>
      </c>
      <c r="I3269" s="8">
        <v>0.35000000000000003</v>
      </c>
      <c r="J3269" s="9">
        <v>2000</v>
      </c>
      <c r="K3269" s="10">
        <f t="shared" si="24"/>
        <v>700.00000000000011</v>
      </c>
      <c r="L3269" s="10">
        <f t="shared" si="25"/>
        <v>210.00000000000003</v>
      </c>
      <c r="M3269" s="11">
        <v>0.3</v>
      </c>
      <c r="O3269" s="16"/>
      <c r="P3269" s="14"/>
      <c r="Q3269" s="12"/>
      <c r="R3269" s="13"/>
    </row>
    <row r="3270" spans="1:18" ht="15.75" customHeight="1" x14ac:dyDescent="0.35">
      <c r="A3270" s="1"/>
      <c r="B3270" s="6" t="s">
        <v>14</v>
      </c>
      <c r="C3270" s="6">
        <v>1185732</v>
      </c>
      <c r="D3270" s="7">
        <v>44336</v>
      </c>
      <c r="E3270" s="6" t="s">
        <v>15</v>
      </c>
      <c r="F3270" s="6" t="s">
        <v>114</v>
      </c>
      <c r="G3270" s="6" t="s">
        <v>89</v>
      </c>
      <c r="H3270" s="6" t="s">
        <v>17</v>
      </c>
      <c r="I3270" s="8">
        <v>0.49999999999999994</v>
      </c>
      <c r="J3270" s="9">
        <v>4700</v>
      </c>
      <c r="K3270" s="10">
        <f t="shared" si="24"/>
        <v>2349.9999999999995</v>
      </c>
      <c r="L3270" s="10">
        <f t="shared" si="25"/>
        <v>939.99999999999989</v>
      </c>
      <c r="M3270" s="11">
        <v>0.4</v>
      </c>
      <c r="O3270" s="16"/>
      <c r="P3270" s="14"/>
      <c r="Q3270" s="12"/>
      <c r="R3270" s="13"/>
    </row>
    <row r="3271" spans="1:18" ht="15.75" customHeight="1" x14ac:dyDescent="0.35">
      <c r="A3271" s="1"/>
      <c r="B3271" s="6" t="s">
        <v>14</v>
      </c>
      <c r="C3271" s="6">
        <v>1185732</v>
      </c>
      <c r="D3271" s="7">
        <v>44336</v>
      </c>
      <c r="E3271" s="6" t="s">
        <v>15</v>
      </c>
      <c r="F3271" s="6" t="s">
        <v>114</v>
      </c>
      <c r="G3271" s="6" t="s">
        <v>89</v>
      </c>
      <c r="H3271" s="6" t="s">
        <v>18</v>
      </c>
      <c r="I3271" s="8">
        <v>0.45</v>
      </c>
      <c r="J3271" s="9">
        <v>1750</v>
      </c>
      <c r="K3271" s="10">
        <f t="shared" si="24"/>
        <v>787.5</v>
      </c>
      <c r="L3271" s="10">
        <f t="shared" si="25"/>
        <v>275.625</v>
      </c>
      <c r="M3271" s="11">
        <v>0.35</v>
      </c>
      <c r="O3271" s="16"/>
      <c r="P3271" s="14"/>
      <c r="Q3271" s="12"/>
      <c r="R3271" s="13"/>
    </row>
    <row r="3272" spans="1:18" ht="15.75" customHeight="1" x14ac:dyDescent="0.35">
      <c r="A3272" s="1"/>
      <c r="B3272" s="6" t="s">
        <v>14</v>
      </c>
      <c r="C3272" s="6">
        <v>1185732</v>
      </c>
      <c r="D3272" s="7">
        <v>44336</v>
      </c>
      <c r="E3272" s="6" t="s">
        <v>15</v>
      </c>
      <c r="F3272" s="6" t="s">
        <v>114</v>
      </c>
      <c r="G3272" s="6" t="s">
        <v>89</v>
      </c>
      <c r="H3272" s="6" t="s">
        <v>19</v>
      </c>
      <c r="I3272" s="8">
        <v>0.4</v>
      </c>
      <c r="J3272" s="9">
        <v>1500</v>
      </c>
      <c r="K3272" s="10">
        <f t="shared" si="24"/>
        <v>600</v>
      </c>
      <c r="L3272" s="10">
        <f t="shared" si="25"/>
        <v>210</v>
      </c>
      <c r="M3272" s="11">
        <v>0.35</v>
      </c>
      <c r="O3272" s="16"/>
      <c r="P3272" s="14"/>
      <c r="Q3272" s="12"/>
      <c r="R3272" s="13"/>
    </row>
    <row r="3273" spans="1:18" ht="15.75" customHeight="1" x14ac:dyDescent="0.35">
      <c r="A3273" s="1"/>
      <c r="B3273" s="6" t="s">
        <v>14</v>
      </c>
      <c r="C3273" s="6">
        <v>1185732</v>
      </c>
      <c r="D3273" s="7">
        <v>44336</v>
      </c>
      <c r="E3273" s="6" t="s">
        <v>15</v>
      </c>
      <c r="F3273" s="6" t="s">
        <v>114</v>
      </c>
      <c r="G3273" s="6" t="s">
        <v>89</v>
      </c>
      <c r="H3273" s="6" t="s">
        <v>20</v>
      </c>
      <c r="I3273" s="8">
        <v>0.4</v>
      </c>
      <c r="J3273" s="9">
        <v>1000</v>
      </c>
      <c r="K3273" s="10">
        <f t="shared" si="24"/>
        <v>400</v>
      </c>
      <c r="L3273" s="10">
        <f t="shared" si="25"/>
        <v>140</v>
      </c>
      <c r="M3273" s="11">
        <v>0.35</v>
      </c>
      <c r="O3273" s="16"/>
      <c r="P3273" s="14"/>
      <c r="Q3273" s="12"/>
      <c r="R3273" s="13"/>
    </row>
    <row r="3274" spans="1:18" ht="15.75" customHeight="1" x14ac:dyDescent="0.35">
      <c r="A3274" s="1"/>
      <c r="B3274" s="6" t="s">
        <v>14</v>
      </c>
      <c r="C3274" s="6">
        <v>1185732</v>
      </c>
      <c r="D3274" s="7">
        <v>44336</v>
      </c>
      <c r="E3274" s="6" t="s">
        <v>15</v>
      </c>
      <c r="F3274" s="6" t="s">
        <v>114</v>
      </c>
      <c r="G3274" s="6" t="s">
        <v>89</v>
      </c>
      <c r="H3274" s="6" t="s">
        <v>21</v>
      </c>
      <c r="I3274" s="8">
        <v>0.49999999999999994</v>
      </c>
      <c r="J3274" s="9">
        <v>1250</v>
      </c>
      <c r="K3274" s="10">
        <f t="shared" si="24"/>
        <v>624.99999999999989</v>
      </c>
      <c r="L3274" s="10">
        <f t="shared" si="25"/>
        <v>187.49999999999997</v>
      </c>
      <c r="M3274" s="11">
        <v>0.3</v>
      </c>
      <c r="O3274" s="16"/>
      <c r="P3274" s="14"/>
      <c r="Q3274" s="12"/>
      <c r="R3274" s="13"/>
    </row>
    <row r="3275" spans="1:18" ht="15.75" customHeight="1" x14ac:dyDescent="0.35">
      <c r="A3275" s="1"/>
      <c r="B3275" s="6" t="s">
        <v>14</v>
      </c>
      <c r="C3275" s="6">
        <v>1185732</v>
      </c>
      <c r="D3275" s="7">
        <v>44336</v>
      </c>
      <c r="E3275" s="6" t="s">
        <v>15</v>
      </c>
      <c r="F3275" s="6" t="s">
        <v>114</v>
      </c>
      <c r="G3275" s="6" t="s">
        <v>89</v>
      </c>
      <c r="H3275" s="6" t="s">
        <v>22</v>
      </c>
      <c r="I3275" s="8">
        <v>0.54999999999999993</v>
      </c>
      <c r="J3275" s="9">
        <v>2500</v>
      </c>
      <c r="K3275" s="10">
        <f t="shared" si="24"/>
        <v>1374.9999999999998</v>
      </c>
      <c r="L3275" s="10">
        <f t="shared" si="25"/>
        <v>412.49999999999994</v>
      </c>
      <c r="M3275" s="11">
        <v>0.3</v>
      </c>
      <c r="O3275" s="16"/>
      <c r="P3275" s="14"/>
      <c r="Q3275" s="12"/>
      <c r="R3275" s="13"/>
    </row>
    <row r="3276" spans="1:18" ht="15.75" customHeight="1" x14ac:dyDescent="0.35">
      <c r="A3276" s="1"/>
      <c r="B3276" s="6" t="s">
        <v>14</v>
      </c>
      <c r="C3276" s="6">
        <v>1185732</v>
      </c>
      <c r="D3276" s="7">
        <v>44369</v>
      </c>
      <c r="E3276" s="6" t="s">
        <v>15</v>
      </c>
      <c r="F3276" s="6" t="s">
        <v>114</v>
      </c>
      <c r="G3276" s="6" t="s">
        <v>89</v>
      </c>
      <c r="H3276" s="6" t="s">
        <v>17</v>
      </c>
      <c r="I3276" s="8">
        <v>0.49999999999999994</v>
      </c>
      <c r="J3276" s="9">
        <v>5000</v>
      </c>
      <c r="K3276" s="10">
        <f t="shared" si="24"/>
        <v>2499.9999999999995</v>
      </c>
      <c r="L3276" s="10">
        <f t="shared" si="25"/>
        <v>999.99999999999989</v>
      </c>
      <c r="M3276" s="11">
        <v>0.4</v>
      </c>
      <c r="O3276" s="16"/>
      <c r="P3276" s="14"/>
      <c r="Q3276" s="12"/>
      <c r="R3276" s="13"/>
    </row>
    <row r="3277" spans="1:18" ht="15.75" customHeight="1" x14ac:dyDescent="0.35">
      <c r="A3277" s="1"/>
      <c r="B3277" s="6" t="s">
        <v>14</v>
      </c>
      <c r="C3277" s="6">
        <v>1185732</v>
      </c>
      <c r="D3277" s="7">
        <v>44369</v>
      </c>
      <c r="E3277" s="6" t="s">
        <v>15</v>
      </c>
      <c r="F3277" s="6" t="s">
        <v>114</v>
      </c>
      <c r="G3277" s="6" t="s">
        <v>89</v>
      </c>
      <c r="H3277" s="6" t="s">
        <v>18</v>
      </c>
      <c r="I3277" s="8">
        <v>0.45</v>
      </c>
      <c r="J3277" s="9">
        <v>2500</v>
      </c>
      <c r="K3277" s="10">
        <f t="shared" si="24"/>
        <v>1125</v>
      </c>
      <c r="L3277" s="10">
        <f t="shared" si="25"/>
        <v>393.75</v>
      </c>
      <c r="M3277" s="11">
        <v>0.35</v>
      </c>
      <c r="O3277" s="16"/>
      <c r="P3277" s="14"/>
      <c r="Q3277" s="12"/>
      <c r="R3277" s="13"/>
    </row>
    <row r="3278" spans="1:18" ht="15.75" customHeight="1" x14ac:dyDescent="0.35">
      <c r="A3278" s="1"/>
      <c r="B3278" s="6" t="s">
        <v>14</v>
      </c>
      <c r="C3278" s="6">
        <v>1185732</v>
      </c>
      <c r="D3278" s="7">
        <v>44369</v>
      </c>
      <c r="E3278" s="6" t="s">
        <v>15</v>
      </c>
      <c r="F3278" s="6" t="s">
        <v>114</v>
      </c>
      <c r="G3278" s="6" t="s">
        <v>89</v>
      </c>
      <c r="H3278" s="6" t="s">
        <v>19</v>
      </c>
      <c r="I3278" s="8">
        <v>0.4</v>
      </c>
      <c r="J3278" s="9">
        <v>1750</v>
      </c>
      <c r="K3278" s="10">
        <f t="shared" si="24"/>
        <v>700</v>
      </c>
      <c r="L3278" s="10">
        <f t="shared" si="25"/>
        <v>244.99999999999997</v>
      </c>
      <c r="M3278" s="11">
        <v>0.35</v>
      </c>
      <c r="O3278" s="16"/>
      <c r="P3278" s="14"/>
      <c r="Q3278" s="12"/>
      <c r="R3278" s="13"/>
    </row>
    <row r="3279" spans="1:18" ht="15.75" customHeight="1" x14ac:dyDescent="0.35">
      <c r="A3279" s="1"/>
      <c r="B3279" s="6" t="s">
        <v>14</v>
      </c>
      <c r="C3279" s="6">
        <v>1185732</v>
      </c>
      <c r="D3279" s="7">
        <v>44369</v>
      </c>
      <c r="E3279" s="6" t="s">
        <v>15</v>
      </c>
      <c r="F3279" s="6" t="s">
        <v>114</v>
      </c>
      <c r="G3279" s="6" t="s">
        <v>89</v>
      </c>
      <c r="H3279" s="6" t="s">
        <v>20</v>
      </c>
      <c r="I3279" s="8">
        <v>0.4</v>
      </c>
      <c r="J3279" s="9">
        <v>1500</v>
      </c>
      <c r="K3279" s="10">
        <f t="shared" si="24"/>
        <v>600</v>
      </c>
      <c r="L3279" s="10">
        <f t="shared" si="25"/>
        <v>210</v>
      </c>
      <c r="M3279" s="11">
        <v>0.35</v>
      </c>
      <c r="O3279" s="16"/>
      <c r="P3279" s="14"/>
      <c r="Q3279" s="12"/>
      <c r="R3279" s="13"/>
    </row>
    <row r="3280" spans="1:18" ht="15.75" customHeight="1" x14ac:dyDescent="0.35">
      <c r="A3280" s="1"/>
      <c r="B3280" s="6" t="s">
        <v>14</v>
      </c>
      <c r="C3280" s="6">
        <v>1185732</v>
      </c>
      <c r="D3280" s="7">
        <v>44369</v>
      </c>
      <c r="E3280" s="6" t="s">
        <v>15</v>
      </c>
      <c r="F3280" s="6" t="s">
        <v>114</v>
      </c>
      <c r="G3280" s="6" t="s">
        <v>89</v>
      </c>
      <c r="H3280" s="6" t="s">
        <v>21</v>
      </c>
      <c r="I3280" s="8">
        <v>0.49999999999999994</v>
      </c>
      <c r="J3280" s="9">
        <v>1500</v>
      </c>
      <c r="K3280" s="10">
        <f t="shared" si="24"/>
        <v>749.99999999999989</v>
      </c>
      <c r="L3280" s="10">
        <f t="shared" si="25"/>
        <v>224.99999999999997</v>
      </c>
      <c r="M3280" s="11">
        <v>0.3</v>
      </c>
      <c r="O3280" s="16"/>
      <c r="P3280" s="14"/>
      <c r="Q3280" s="12"/>
      <c r="R3280" s="13"/>
    </row>
    <row r="3281" spans="1:18" ht="15.75" customHeight="1" x14ac:dyDescent="0.35">
      <c r="A3281" s="1"/>
      <c r="B3281" s="6" t="s">
        <v>14</v>
      </c>
      <c r="C3281" s="6">
        <v>1185732</v>
      </c>
      <c r="D3281" s="7">
        <v>44369</v>
      </c>
      <c r="E3281" s="6" t="s">
        <v>15</v>
      </c>
      <c r="F3281" s="6" t="s">
        <v>114</v>
      </c>
      <c r="G3281" s="6" t="s">
        <v>89</v>
      </c>
      <c r="H3281" s="6" t="s">
        <v>22</v>
      </c>
      <c r="I3281" s="8">
        <v>0.54999999999999993</v>
      </c>
      <c r="J3281" s="9">
        <v>3000</v>
      </c>
      <c r="K3281" s="10">
        <f t="shared" si="24"/>
        <v>1649.9999999999998</v>
      </c>
      <c r="L3281" s="10">
        <f t="shared" si="25"/>
        <v>494.99999999999989</v>
      </c>
      <c r="M3281" s="11">
        <v>0.3</v>
      </c>
      <c r="O3281" s="16"/>
      <c r="P3281" s="14"/>
      <c r="Q3281" s="12"/>
      <c r="R3281" s="13"/>
    </row>
    <row r="3282" spans="1:18" ht="15.75" customHeight="1" x14ac:dyDescent="0.35">
      <c r="A3282" s="1"/>
      <c r="B3282" s="6" t="s">
        <v>14</v>
      </c>
      <c r="C3282" s="6">
        <v>1185732</v>
      </c>
      <c r="D3282" s="7">
        <v>44397</v>
      </c>
      <c r="E3282" s="6" t="s">
        <v>15</v>
      </c>
      <c r="F3282" s="6" t="s">
        <v>114</v>
      </c>
      <c r="G3282" s="6" t="s">
        <v>89</v>
      </c>
      <c r="H3282" s="6" t="s">
        <v>17</v>
      </c>
      <c r="I3282" s="8">
        <v>0.49999999999999994</v>
      </c>
      <c r="J3282" s="9">
        <v>5250</v>
      </c>
      <c r="K3282" s="10">
        <f t="shared" si="24"/>
        <v>2624.9999999999995</v>
      </c>
      <c r="L3282" s="10">
        <f t="shared" si="25"/>
        <v>1049.9999999999998</v>
      </c>
      <c r="M3282" s="11">
        <v>0.4</v>
      </c>
      <c r="O3282" s="16"/>
      <c r="P3282" s="14"/>
      <c r="Q3282" s="12"/>
      <c r="R3282" s="13"/>
    </row>
    <row r="3283" spans="1:18" ht="15.75" customHeight="1" x14ac:dyDescent="0.35">
      <c r="A3283" s="1"/>
      <c r="B3283" s="6" t="s">
        <v>14</v>
      </c>
      <c r="C3283" s="6">
        <v>1185732</v>
      </c>
      <c r="D3283" s="7">
        <v>44397</v>
      </c>
      <c r="E3283" s="6" t="s">
        <v>15</v>
      </c>
      <c r="F3283" s="6" t="s">
        <v>114</v>
      </c>
      <c r="G3283" s="6" t="s">
        <v>89</v>
      </c>
      <c r="H3283" s="6" t="s">
        <v>18</v>
      </c>
      <c r="I3283" s="8">
        <v>0.45</v>
      </c>
      <c r="J3283" s="9">
        <v>2750</v>
      </c>
      <c r="K3283" s="10">
        <f t="shared" si="24"/>
        <v>1237.5</v>
      </c>
      <c r="L3283" s="10">
        <f t="shared" si="25"/>
        <v>433.125</v>
      </c>
      <c r="M3283" s="11">
        <v>0.35</v>
      </c>
      <c r="O3283" s="16"/>
      <c r="P3283" s="14"/>
      <c r="Q3283" s="12"/>
      <c r="R3283" s="13"/>
    </row>
    <row r="3284" spans="1:18" ht="15.75" customHeight="1" x14ac:dyDescent="0.35">
      <c r="A3284" s="1"/>
      <c r="B3284" s="6" t="s">
        <v>14</v>
      </c>
      <c r="C3284" s="6">
        <v>1185732</v>
      </c>
      <c r="D3284" s="7">
        <v>44397</v>
      </c>
      <c r="E3284" s="6" t="s">
        <v>15</v>
      </c>
      <c r="F3284" s="6" t="s">
        <v>114</v>
      </c>
      <c r="G3284" s="6" t="s">
        <v>89</v>
      </c>
      <c r="H3284" s="6" t="s">
        <v>19</v>
      </c>
      <c r="I3284" s="8">
        <v>0.4</v>
      </c>
      <c r="J3284" s="9">
        <v>2000</v>
      </c>
      <c r="K3284" s="10">
        <f t="shared" si="24"/>
        <v>800</v>
      </c>
      <c r="L3284" s="10">
        <f t="shared" si="25"/>
        <v>280</v>
      </c>
      <c r="M3284" s="11">
        <v>0.35</v>
      </c>
      <c r="O3284" s="16"/>
      <c r="P3284" s="14"/>
      <c r="Q3284" s="12"/>
      <c r="R3284" s="13"/>
    </row>
    <row r="3285" spans="1:18" ht="15.75" customHeight="1" x14ac:dyDescent="0.35">
      <c r="A3285" s="1"/>
      <c r="B3285" s="6" t="s">
        <v>14</v>
      </c>
      <c r="C3285" s="6">
        <v>1185732</v>
      </c>
      <c r="D3285" s="7">
        <v>44397</v>
      </c>
      <c r="E3285" s="6" t="s">
        <v>15</v>
      </c>
      <c r="F3285" s="6" t="s">
        <v>114</v>
      </c>
      <c r="G3285" s="6" t="s">
        <v>89</v>
      </c>
      <c r="H3285" s="6" t="s">
        <v>20</v>
      </c>
      <c r="I3285" s="8">
        <v>0.4</v>
      </c>
      <c r="J3285" s="9">
        <v>1500</v>
      </c>
      <c r="K3285" s="10">
        <f t="shared" si="24"/>
        <v>600</v>
      </c>
      <c r="L3285" s="10">
        <f t="shared" si="25"/>
        <v>210</v>
      </c>
      <c r="M3285" s="11">
        <v>0.35</v>
      </c>
      <c r="O3285" s="16"/>
      <c r="P3285" s="14"/>
      <c r="Q3285" s="12"/>
      <c r="R3285" s="13"/>
    </row>
    <row r="3286" spans="1:18" ht="15.75" customHeight="1" x14ac:dyDescent="0.35">
      <c r="A3286" s="1"/>
      <c r="B3286" s="6" t="s">
        <v>14</v>
      </c>
      <c r="C3286" s="6">
        <v>1185732</v>
      </c>
      <c r="D3286" s="7">
        <v>44397</v>
      </c>
      <c r="E3286" s="6" t="s">
        <v>15</v>
      </c>
      <c r="F3286" s="6" t="s">
        <v>114</v>
      </c>
      <c r="G3286" s="6" t="s">
        <v>89</v>
      </c>
      <c r="H3286" s="6" t="s">
        <v>21</v>
      </c>
      <c r="I3286" s="8">
        <v>0.49999999999999994</v>
      </c>
      <c r="J3286" s="9">
        <v>1750</v>
      </c>
      <c r="K3286" s="10">
        <f t="shared" si="24"/>
        <v>874.99999999999989</v>
      </c>
      <c r="L3286" s="10">
        <f t="shared" si="25"/>
        <v>262.49999999999994</v>
      </c>
      <c r="M3286" s="11">
        <v>0.3</v>
      </c>
      <c r="O3286" s="16"/>
      <c r="P3286" s="14"/>
      <c r="Q3286" s="12"/>
      <c r="R3286" s="13"/>
    </row>
    <row r="3287" spans="1:18" ht="15.75" customHeight="1" x14ac:dyDescent="0.35">
      <c r="A3287" s="1"/>
      <c r="B3287" s="6" t="s">
        <v>14</v>
      </c>
      <c r="C3287" s="6">
        <v>1185732</v>
      </c>
      <c r="D3287" s="7">
        <v>44397</v>
      </c>
      <c r="E3287" s="6" t="s">
        <v>15</v>
      </c>
      <c r="F3287" s="6" t="s">
        <v>114</v>
      </c>
      <c r="G3287" s="6" t="s">
        <v>89</v>
      </c>
      <c r="H3287" s="6" t="s">
        <v>22</v>
      </c>
      <c r="I3287" s="8">
        <v>0.54999999999999993</v>
      </c>
      <c r="J3287" s="9">
        <v>3500</v>
      </c>
      <c r="K3287" s="10">
        <f t="shared" si="24"/>
        <v>1924.9999999999998</v>
      </c>
      <c r="L3287" s="10">
        <f t="shared" si="25"/>
        <v>577.49999999999989</v>
      </c>
      <c r="M3287" s="11">
        <v>0.3</v>
      </c>
      <c r="O3287" s="16"/>
      <c r="P3287" s="14"/>
      <c r="Q3287" s="12"/>
      <c r="R3287" s="13"/>
    </row>
    <row r="3288" spans="1:18" ht="15.75" customHeight="1" x14ac:dyDescent="0.35">
      <c r="A3288" s="1"/>
      <c r="B3288" s="6" t="s">
        <v>14</v>
      </c>
      <c r="C3288" s="6">
        <v>1185732</v>
      </c>
      <c r="D3288" s="7">
        <v>44429</v>
      </c>
      <c r="E3288" s="6" t="s">
        <v>15</v>
      </c>
      <c r="F3288" s="6" t="s">
        <v>114</v>
      </c>
      <c r="G3288" s="6" t="s">
        <v>89</v>
      </c>
      <c r="H3288" s="6" t="s">
        <v>17</v>
      </c>
      <c r="I3288" s="8">
        <v>0.49999999999999994</v>
      </c>
      <c r="J3288" s="9">
        <v>5000</v>
      </c>
      <c r="K3288" s="10">
        <f t="shared" si="24"/>
        <v>2499.9999999999995</v>
      </c>
      <c r="L3288" s="10">
        <f t="shared" si="25"/>
        <v>999.99999999999989</v>
      </c>
      <c r="M3288" s="11">
        <v>0.4</v>
      </c>
      <c r="O3288" s="16"/>
      <c r="P3288" s="14"/>
      <c r="Q3288" s="12"/>
      <c r="R3288" s="13"/>
    </row>
    <row r="3289" spans="1:18" ht="15.75" customHeight="1" x14ac:dyDescent="0.35">
      <c r="A3289" s="1"/>
      <c r="B3289" s="6" t="s">
        <v>14</v>
      </c>
      <c r="C3289" s="6">
        <v>1185732</v>
      </c>
      <c r="D3289" s="7">
        <v>44429</v>
      </c>
      <c r="E3289" s="6" t="s">
        <v>15</v>
      </c>
      <c r="F3289" s="6" t="s">
        <v>114</v>
      </c>
      <c r="G3289" s="6" t="s">
        <v>89</v>
      </c>
      <c r="H3289" s="6" t="s">
        <v>18</v>
      </c>
      <c r="I3289" s="8">
        <v>0.45</v>
      </c>
      <c r="J3289" s="9">
        <v>2750</v>
      </c>
      <c r="K3289" s="10">
        <f t="shared" si="24"/>
        <v>1237.5</v>
      </c>
      <c r="L3289" s="10">
        <f t="shared" si="25"/>
        <v>433.125</v>
      </c>
      <c r="M3289" s="11">
        <v>0.35</v>
      </c>
      <c r="O3289" s="16"/>
      <c r="P3289" s="14"/>
      <c r="Q3289" s="12"/>
      <c r="R3289" s="13"/>
    </row>
    <row r="3290" spans="1:18" ht="15.75" customHeight="1" x14ac:dyDescent="0.35">
      <c r="A3290" s="1"/>
      <c r="B3290" s="6" t="s">
        <v>14</v>
      </c>
      <c r="C3290" s="6">
        <v>1185732</v>
      </c>
      <c r="D3290" s="7">
        <v>44429</v>
      </c>
      <c r="E3290" s="6" t="s">
        <v>15</v>
      </c>
      <c r="F3290" s="6" t="s">
        <v>114</v>
      </c>
      <c r="G3290" s="6" t="s">
        <v>89</v>
      </c>
      <c r="H3290" s="6" t="s">
        <v>19</v>
      </c>
      <c r="I3290" s="8">
        <v>0.4</v>
      </c>
      <c r="J3290" s="9">
        <v>2000</v>
      </c>
      <c r="K3290" s="10">
        <f t="shared" si="24"/>
        <v>800</v>
      </c>
      <c r="L3290" s="10">
        <f t="shared" si="25"/>
        <v>280</v>
      </c>
      <c r="M3290" s="11">
        <v>0.35</v>
      </c>
      <c r="O3290" s="16"/>
      <c r="P3290" s="14"/>
      <c r="Q3290" s="12"/>
      <c r="R3290" s="13"/>
    </row>
    <row r="3291" spans="1:18" ht="15.75" customHeight="1" x14ac:dyDescent="0.35">
      <c r="A3291" s="1"/>
      <c r="B3291" s="6" t="s">
        <v>14</v>
      </c>
      <c r="C3291" s="6">
        <v>1185732</v>
      </c>
      <c r="D3291" s="7">
        <v>44429</v>
      </c>
      <c r="E3291" s="6" t="s">
        <v>15</v>
      </c>
      <c r="F3291" s="6" t="s">
        <v>114</v>
      </c>
      <c r="G3291" s="6" t="s">
        <v>89</v>
      </c>
      <c r="H3291" s="6" t="s">
        <v>20</v>
      </c>
      <c r="I3291" s="8">
        <v>0.4</v>
      </c>
      <c r="J3291" s="9">
        <v>1500</v>
      </c>
      <c r="K3291" s="10">
        <f t="shared" si="24"/>
        <v>600</v>
      </c>
      <c r="L3291" s="10">
        <f t="shared" si="25"/>
        <v>210</v>
      </c>
      <c r="M3291" s="11">
        <v>0.35</v>
      </c>
      <c r="O3291" s="16"/>
      <c r="P3291" s="14"/>
      <c r="Q3291" s="12"/>
      <c r="R3291" s="13"/>
    </row>
    <row r="3292" spans="1:18" ht="15.75" customHeight="1" x14ac:dyDescent="0.35">
      <c r="A3292" s="1"/>
      <c r="B3292" s="6" t="s">
        <v>14</v>
      </c>
      <c r="C3292" s="6">
        <v>1185732</v>
      </c>
      <c r="D3292" s="7">
        <v>44429</v>
      </c>
      <c r="E3292" s="6" t="s">
        <v>15</v>
      </c>
      <c r="F3292" s="6" t="s">
        <v>114</v>
      </c>
      <c r="G3292" s="6" t="s">
        <v>89</v>
      </c>
      <c r="H3292" s="6" t="s">
        <v>21</v>
      </c>
      <c r="I3292" s="8">
        <v>0.49999999999999994</v>
      </c>
      <c r="J3292" s="9">
        <v>1250</v>
      </c>
      <c r="K3292" s="10">
        <f t="shared" si="24"/>
        <v>624.99999999999989</v>
      </c>
      <c r="L3292" s="10">
        <f t="shared" si="25"/>
        <v>187.49999999999997</v>
      </c>
      <c r="M3292" s="11">
        <v>0.3</v>
      </c>
      <c r="O3292" s="16"/>
      <c r="P3292" s="14"/>
      <c r="Q3292" s="12"/>
      <c r="R3292" s="13"/>
    </row>
    <row r="3293" spans="1:18" ht="15.75" customHeight="1" x14ac:dyDescent="0.35">
      <c r="A3293" s="1"/>
      <c r="B3293" s="6" t="s">
        <v>14</v>
      </c>
      <c r="C3293" s="6">
        <v>1185732</v>
      </c>
      <c r="D3293" s="7">
        <v>44429</v>
      </c>
      <c r="E3293" s="6" t="s">
        <v>15</v>
      </c>
      <c r="F3293" s="6" t="s">
        <v>114</v>
      </c>
      <c r="G3293" s="6" t="s">
        <v>89</v>
      </c>
      <c r="H3293" s="6" t="s">
        <v>22</v>
      </c>
      <c r="I3293" s="8">
        <v>0.54999999999999993</v>
      </c>
      <c r="J3293" s="9">
        <v>3000</v>
      </c>
      <c r="K3293" s="10">
        <f t="shared" si="24"/>
        <v>1649.9999999999998</v>
      </c>
      <c r="L3293" s="10">
        <f t="shared" si="25"/>
        <v>494.99999999999989</v>
      </c>
      <c r="M3293" s="11">
        <v>0.3</v>
      </c>
      <c r="O3293" s="16"/>
      <c r="P3293" s="14"/>
      <c r="Q3293" s="12"/>
      <c r="R3293" s="13"/>
    </row>
    <row r="3294" spans="1:18" ht="15.75" customHeight="1" x14ac:dyDescent="0.35">
      <c r="A3294" s="1"/>
      <c r="B3294" s="6" t="s">
        <v>14</v>
      </c>
      <c r="C3294" s="6">
        <v>1185732</v>
      </c>
      <c r="D3294" s="7">
        <v>44459</v>
      </c>
      <c r="E3294" s="6" t="s">
        <v>15</v>
      </c>
      <c r="F3294" s="6" t="s">
        <v>114</v>
      </c>
      <c r="G3294" s="6" t="s">
        <v>89</v>
      </c>
      <c r="H3294" s="6" t="s">
        <v>17</v>
      </c>
      <c r="I3294" s="8">
        <v>0.49999999999999994</v>
      </c>
      <c r="J3294" s="9">
        <v>4250</v>
      </c>
      <c r="K3294" s="10">
        <f t="shared" si="24"/>
        <v>2124.9999999999995</v>
      </c>
      <c r="L3294" s="10">
        <f t="shared" si="25"/>
        <v>849.99999999999989</v>
      </c>
      <c r="M3294" s="11">
        <v>0.4</v>
      </c>
      <c r="O3294" s="16"/>
      <c r="P3294" s="14"/>
      <c r="Q3294" s="12"/>
      <c r="R3294" s="13"/>
    </row>
    <row r="3295" spans="1:18" ht="15.75" customHeight="1" x14ac:dyDescent="0.35">
      <c r="A3295" s="1"/>
      <c r="B3295" s="6" t="s">
        <v>14</v>
      </c>
      <c r="C3295" s="6">
        <v>1185732</v>
      </c>
      <c r="D3295" s="7">
        <v>44459</v>
      </c>
      <c r="E3295" s="6" t="s">
        <v>15</v>
      </c>
      <c r="F3295" s="6" t="s">
        <v>114</v>
      </c>
      <c r="G3295" s="6" t="s">
        <v>89</v>
      </c>
      <c r="H3295" s="6" t="s">
        <v>18</v>
      </c>
      <c r="I3295" s="8">
        <v>0.45</v>
      </c>
      <c r="J3295" s="9">
        <v>2250</v>
      </c>
      <c r="K3295" s="10">
        <f t="shared" si="24"/>
        <v>1012.5</v>
      </c>
      <c r="L3295" s="10">
        <f t="shared" si="25"/>
        <v>354.375</v>
      </c>
      <c r="M3295" s="11">
        <v>0.35</v>
      </c>
      <c r="O3295" s="16"/>
      <c r="P3295" s="14"/>
      <c r="Q3295" s="12"/>
      <c r="R3295" s="13"/>
    </row>
    <row r="3296" spans="1:18" ht="15.75" customHeight="1" x14ac:dyDescent="0.35">
      <c r="A3296" s="1"/>
      <c r="B3296" s="6" t="s">
        <v>14</v>
      </c>
      <c r="C3296" s="6">
        <v>1185732</v>
      </c>
      <c r="D3296" s="7">
        <v>44459</v>
      </c>
      <c r="E3296" s="6" t="s">
        <v>15</v>
      </c>
      <c r="F3296" s="6" t="s">
        <v>114</v>
      </c>
      <c r="G3296" s="6" t="s">
        <v>89</v>
      </c>
      <c r="H3296" s="6" t="s">
        <v>19</v>
      </c>
      <c r="I3296" s="8">
        <v>0.4</v>
      </c>
      <c r="J3296" s="9">
        <v>1250</v>
      </c>
      <c r="K3296" s="10">
        <f t="shared" si="24"/>
        <v>500</v>
      </c>
      <c r="L3296" s="10">
        <f t="shared" si="25"/>
        <v>175</v>
      </c>
      <c r="M3296" s="11">
        <v>0.35</v>
      </c>
      <c r="O3296" s="16"/>
      <c r="P3296" s="14"/>
      <c r="Q3296" s="12"/>
      <c r="R3296" s="13"/>
    </row>
    <row r="3297" spans="1:18" ht="15.75" customHeight="1" x14ac:dyDescent="0.35">
      <c r="A3297" s="1"/>
      <c r="B3297" s="6" t="s">
        <v>14</v>
      </c>
      <c r="C3297" s="6">
        <v>1185732</v>
      </c>
      <c r="D3297" s="7">
        <v>44459</v>
      </c>
      <c r="E3297" s="6" t="s">
        <v>15</v>
      </c>
      <c r="F3297" s="6" t="s">
        <v>114</v>
      </c>
      <c r="G3297" s="6" t="s">
        <v>89</v>
      </c>
      <c r="H3297" s="6" t="s">
        <v>20</v>
      </c>
      <c r="I3297" s="8">
        <v>0.4</v>
      </c>
      <c r="J3297" s="9">
        <v>1000</v>
      </c>
      <c r="K3297" s="10">
        <f t="shared" si="24"/>
        <v>400</v>
      </c>
      <c r="L3297" s="10">
        <f t="shared" si="25"/>
        <v>140</v>
      </c>
      <c r="M3297" s="11">
        <v>0.35</v>
      </c>
      <c r="O3297" s="16"/>
      <c r="P3297" s="14"/>
      <c r="Q3297" s="12"/>
      <c r="R3297" s="13"/>
    </row>
    <row r="3298" spans="1:18" ht="15.75" customHeight="1" x14ac:dyDescent="0.35">
      <c r="A3298" s="1"/>
      <c r="B3298" s="6" t="s">
        <v>14</v>
      </c>
      <c r="C3298" s="6">
        <v>1185732</v>
      </c>
      <c r="D3298" s="7">
        <v>44459</v>
      </c>
      <c r="E3298" s="6" t="s">
        <v>15</v>
      </c>
      <c r="F3298" s="6" t="s">
        <v>114</v>
      </c>
      <c r="G3298" s="6" t="s">
        <v>89</v>
      </c>
      <c r="H3298" s="6" t="s">
        <v>21</v>
      </c>
      <c r="I3298" s="8">
        <v>0.49999999999999994</v>
      </c>
      <c r="J3298" s="9">
        <v>1000</v>
      </c>
      <c r="K3298" s="10">
        <f t="shared" si="24"/>
        <v>499.99999999999994</v>
      </c>
      <c r="L3298" s="10">
        <f t="shared" si="25"/>
        <v>149.99999999999997</v>
      </c>
      <c r="M3298" s="11">
        <v>0.3</v>
      </c>
      <c r="O3298" s="16"/>
      <c r="P3298" s="14"/>
      <c r="Q3298" s="12"/>
      <c r="R3298" s="13"/>
    </row>
    <row r="3299" spans="1:18" ht="15.75" customHeight="1" x14ac:dyDescent="0.35">
      <c r="A3299" s="1"/>
      <c r="B3299" s="6" t="s">
        <v>14</v>
      </c>
      <c r="C3299" s="6">
        <v>1185732</v>
      </c>
      <c r="D3299" s="7">
        <v>44459</v>
      </c>
      <c r="E3299" s="6" t="s">
        <v>15</v>
      </c>
      <c r="F3299" s="6" t="s">
        <v>114</v>
      </c>
      <c r="G3299" s="6" t="s">
        <v>89</v>
      </c>
      <c r="H3299" s="6" t="s">
        <v>22</v>
      </c>
      <c r="I3299" s="8">
        <v>0.54999999999999993</v>
      </c>
      <c r="J3299" s="9">
        <v>2000</v>
      </c>
      <c r="K3299" s="10">
        <f t="shared" si="24"/>
        <v>1099.9999999999998</v>
      </c>
      <c r="L3299" s="10">
        <f t="shared" si="25"/>
        <v>329.99999999999994</v>
      </c>
      <c r="M3299" s="11">
        <v>0.3</v>
      </c>
      <c r="O3299" s="16"/>
      <c r="P3299" s="14"/>
      <c r="Q3299" s="12"/>
      <c r="R3299" s="13"/>
    </row>
    <row r="3300" spans="1:18" ht="15.75" customHeight="1" x14ac:dyDescent="0.35">
      <c r="A3300" s="1"/>
      <c r="B3300" s="6" t="s">
        <v>14</v>
      </c>
      <c r="C3300" s="6">
        <v>1185732</v>
      </c>
      <c r="D3300" s="7">
        <v>44491</v>
      </c>
      <c r="E3300" s="6" t="s">
        <v>15</v>
      </c>
      <c r="F3300" s="6" t="s">
        <v>114</v>
      </c>
      <c r="G3300" s="6" t="s">
        <v>89</v>
      </c>
      <c r="H3300" s="6" t="s">
        <v>17</v>
      </c>
      <c r="I3300" s="8">
        <v>0.54999999999999993</v>
      </c>
      <c r="J3300" s="9">
        <v>3750</v>
      </c>
      <c r="K3300" s="10">
        <f t="shared" si="24"/>
        <v>2062.4999999999995</v>
      </c>
      <c r="L3300" s="10">
        <f t="shared" si="25"/>
        <v>824.99999999999989</v>
      </c>
      <c r="M3300" s="11">
        <v>0.4</v>
      </c>
      <c r="O3300" s="16"/>
      <c r="P3300" s="14"/>
      <c r="Q3300" s="12"/>
      <c r="R3300" s="13"/>
    </row>
    <row r="3301" spans="1:18" ht="15.75" customHeight="1" x14ac:dyDescent="0.35">
      <c r="A3301" s="1"/>
      <c r="B3301" s="6" t="s">
        <v>14</v>
      </c>
      <c r="C3301" s="6">
        <v>1185732</v>
      </c>
      <c r="D3301" s="7">
        <v>44491</v>
      </c>
      <c r="E3301" s="6" t="s">
        <v>15</v>
      </c>
      <c r="F3301" s="6" t="s">
        <v>114</v>
      </c>
      <c r="G3301" s="6" t="s">
        <v>89</v>
      </c>
      <c r="H3301" s="6" t="s">
        <v>18</v>
      </c>
      <c r="I3301" s="8">
        <v>0.5</v>
      </c>
      <c r="J3301" s="9">
        <v>2000</v>
      </c>
      <c r="K3301" s="10">
        <f t="shared" si="24"/>
        <v>1000</v>
      </c>
      <c r="L3301" s="10">
        <f t="shared" si="25"/>
        <v>350</v>
      </c>
      <c r="M3301" s="11">
        <v>0.35</v>
      </c>
      <c r="O3301" s="16"/>
      <c r="P3301" s="14"/>
      <c r="Q3301" s="12"/>
      <c r="R3301" s="13"/>
    </row>
    <row r="3302" spans="1:18" ht="15.75" customHeight="1" x14ac:dyDescent="0.35">
      <c r="A3302" s="1"/>
      <c r="B3302" s="6" t="s">
        <v>14</v>
      </c>
      <c r="C3302" s="6">
        <v>1185732</v>
      </c>
      <c r="D3302" s="7">
        <v>44491</v>
      </c>
      <c r="E3302" s="6" t="s">
        <v>15</v>
      </c>
      <c r="F3302" s="6" t="s">
        <v>114</v>
      </c>
      <c r="G3302" s="6" t="s">
        <v>89</v>
      </c>
      <c r="H3302" s="6" t="s">
        <v>19</v>
      </c>
      <c r="I3302" s="8">
        <v>0.5</v>
      </c>
      <c r="J3302" s="9">
        <v>1000</v>
      </c>
      <c r="K3302" s="10">
        <f t="shared" si="24"/>
        <v>500</v>
      </c>
      <c r="L3302" s="10">
        <f t="shared" si="25"/>
        <v>175</v>
      </c>
      <c r="M3302" s="11">
        <v>0.35</v>
      </c>
      <c r="O3302" s="16"/>
      <c r="P3302" s="14"/>
      <c r="Q3302" s="12"/>
      <c r="R3302" s="13"/>
    </row>
    <row r="3303" spans="1:18" ht="15.75" customHeight="1" x14ac:dyDescent="0.35">
      <c r="A3303" s="1"/>
      <c r="B3303" s="6" t="s">
        <v>14</v>
      </c>
      <c r="C3303" s="6">
        <v>1185732</v>
      </c>
      <c r="D3303" s="7">
        <v>44491</v>
      </c>
      <c r="E3303" s="6" t="s">
        <v>15</v>
      </c>
      <c r="F3303" s="6" t="s">
        <v>114</v>
      </c>
      <c r="G3303" s="6" t="s">
        <v>89</v>
      </c>
      <c r="H3303" s="6" t="s">
        <v>20</v>
      </c>
      <c r="I3303" s="8">
        <v>0.5</v>
      </c>
      <c r="J3303" s="9">
        <v>750</v>
      </c>
      <c r="K3303" s="10">
        <f t="shared" si="24"/>
        <v>375</v>
      </c>
      <c r="L3303" s="10">
        <f t="shared" si="25"/>
        <v>131.25</v>
      </c>
      <c r="M3303" s="11">
        <v>0.35</v>
      </c>
      <c r="O3303" s="16"/>
      <c r="P3303" s="14"/>
      <c r="Q3303" s="12"/>
      <c r="R3303" s="13"/>
    </row>
    <row r="3304" spans="1:18" ht="15.75" customHeight="1" x14ac:dyDescent="0.35">
      <c r="A3304" s="1"/>
      <c r="B3304" s="6" t="s">
        <v>14</v>
      </c>
      <c r="C3304" s="6">
        <v>1185732</v>
      </c>
      <c r="D3304" s="7">
        <v>44491</v>
      </c>
      <c r="E3304" s="6" t="s">
        <v>15</v>
      </c>
      <c r="F3304" s="6" t="s">
        <v>114</v>
      </c>
      <c r="G3304" s="6" t="s">
        <v>89</v>
      </c>
      <c r="H3304" s="6" t="s">
        <v>21</v>
      </c>
      <c r="I3304" s="8">
        <v>0.6</v>
      </c>
      <c r="J3304" s="9">
        <v>750</v>
      </c>
      <c r="K3304" s="10">
        <f t="shared" si="24"/>
        <v>450</v>
      </c>
      <c r="L3304" s="10">
        <f t="shared" si="25"/>
        <v>135</v>
      </c>
      <c r="M3304" s="11">
        <v>0.3</v>
      </c>
      <c r="O3304" s="16"/>
      <c r="P3304" s="14"/>
      <c r="Q3304" s="12"/>
      <c r="R3304" s="13"/>
    </row>
    <row r="3305" spans="1:18" ht="15.75" customHeight="1" x14ac:dyDescent="0.35">
      <c r="A3305" s="1"/>
      <c r="B3305" s="6" t="s">
        <v>14</v>
      </c>
      <c r="C3305" s="6">
        <v>1185732</v>
      </c>
      <c r="D3305" s="7">
        <v>44491</v>
      </c>
      <c r="E3305" s="6" t="s">
        <v>15</v>
      </c>
      <c r="F3305" s="6" t="s">
        <v>114</v>
      </c>
      <c r="G3305" s="6" t="s">
        <v>89</v>
      </c>
      <c r="H3305" s="6" t="s">
        <v>22</v>
      </c>
      <c r="I3305" s="8">
        <v>0.64999999999999991</v>
      </c>
      <c r="J3305" s="9">
        <v>2000</v>
      </c>
      <c r="K3305" s="10">
        <f t="shared" si="24"/>
        <v>1299.9999999999998</v>
      </c>
      <c r="L3305" s="10">
        <f t="shared" si="25"/>
        <v>389.99999999999994</v>
      </c>
      <c r="M3305" s="11">
        <v>0.3</v>
      </c>
      <c r="O3305" s="16"/>
      <c r="P3305" s="14"/>
      <c r="Q3305" s="12"/>
      <c r="R3305" s="13"/>
    </row>
    <row r="3306" spans="1:18" ht="15.75" customHeight="1" x14ac:dyDescent="0.35">
      <c r="A3306" s="1"/>
      <c r="B3306" s="6" t="s">
        <v>14</v>
      </c>
      <c r="C3306" s="6">
        <v>1185732</v>
      </c>
      <c r="D3306" s="7">
        <v>44521</v>
      </c>
      <c r="E3306" s="6" t="s">
        <v>15</v>
      </c>
      <c r="F3306" s="6" t="s">
        <v>114</v>
      </c>
      <c r="G3306" s="6" t="s">
        <v>89</v>
      </c>
      <c r="H3306" s="6" t="s">
        <v>17</v>
      </c>
      <c r="I3306" s="8">
        <v>0.6</v>
      </c>
      <c r="J3306" s="9">
        <v>3500</v>
      </c>
      <c r="K3306" s="10">
        <f t="shared" si="24"/>
        <v>2100</v>
      </c>
      <c r="L3306" s="10">
        <f t="shared" si="25"/>
        <v>840</v>
      </c>
      <c r="M3306" s="11">
        <v>0.4</v>
      </c>
      <c r="O3306" s="16"/>
      <c r="P3306" s="14"/>
      <c r="Q3306" s="12"/>
      <c r="R3306" s="13"/>
    </row>
    <row r="3307" spans="1:18" ht="15.75" customHeight="1" x14ac:dyDescent="0.35">
      <c r="A3307" s="1"/>
      <c r="B3307" s="6" t="s">
        <v>14</v>
      </c>
      <c r="C3307" s="6">
        <v>1185732</v>
      </c>
      <c r="D3307" s="7">
        <v>44521</v>
      </c>
      <c r="E3307" s="6" t="s">
        <v>15</v>
      </c>
      <c r="F3307" s="6" t="s">
        <v>114</v>
      </c>
      <c r="G3307" s="6" t="s">
        <v>89</v>
      </c>
      <c r="H3307" s="6" t="s">
        <v>18</v>
      </c>
      <c r="I3307" s="8">
        <v>0.5</v>
      </c>
      <c r="J3307" s="9">
        <v>1750</v>
      </c>
      <c r="K3307" s="10">
        <f t="shared" si="24"/>
        <v>875</v>
      </c>
      <c r="L3307" s="10">
        <f t="shared" si="25"/>
        <v>306.25</v>
      </c>
      <c r="M3307" s="11">
        <v>0.35</v>
      </c>
      <c r="O3307" s="16"/>
      <c r="P3307" s="14"/>
      <c r="Q3307" s="12"/>
      <c r="R3307" s="13"/>
    </row>
    <row r="3308" spans="1:18" ht="15.75" customHeight="1" x14ac:dyDescent="0.35">
      <c r="A3308" s="1"/>
      <c r="B3308" s="6" t="s">
        <v>14</v>
      </c>
      <c r="C3308" s="6">
        <v>1185732</v>
      </c>
      <c r="D3308" s="7">
        <v>44521</v>
      </c>
      <c r="E3308" s="6" t="s">
        <v>15</v>
      </c>
      <c r="F3308" s="6" t="s">
        <v>114</v>
      </c>
      <c r="G3308" s="6" t="s">
        <v>89</v>
      </c>
      <c r="H3308" s="6" t="s">
        <v>19</v>
      </c>
      <c r="I3308" s="8">
        <v>0.5</v>
      </c>
      <c r="J3308" s="9">
        <v>1700</v>
      </c>
      <c r="K3308" s="10">
        <f t="shared" si="24"/>
        <v>850</v>
      </c>
      <c r="L3308" s="10">
        <f t="shared" si="25"/>
        <v>297.5</v>
      </c>
      <c r="M3308" s="11">
        <v>0.35</v>
      </c>
      <c r="O3308" s="16"/>
      <c r="P3308" s="14"/>
      <c r="Q3308" s="12"/>
      <c r="R3308" s="13"/>
    </row>
    <row r="3309" spans="1:18" ht="15.75" customHeight="1" x14ac:dyDescent="0.35">
      <c r="A3309" s="1"/>
      <c r="B3309" s="6" t="s">
        <v>14</v>
      </c>
      <c r="C3309" s="6">
        <v>1185732</v>
      </c>
      <c r="D3309" s="7">
        <v>44521</v>
      </c>
      <c r="E3309" s="6" t="s">
        <v>15</v>
      </c>
      <c r="F3309" s="6" t="s">
        <v>114</v>
      </c>
      <c r="G3309" s="6" t="s">
        <v>89</v>
      </c>
      <c r="H3309" s="6" t="s">
        <v>20</v>
      </c>
      <c r="I3309" s="8">
        <v>0.5</v>
      </c>
      <c r="J3309" s="9">
        <v>1500</v>
      </c>
      <c r="K3309" s="10">
        <f t="shared" si="24"/>
        <v>750</v>
      </c>
      <c r="L3309" s="10">
        <f t="shared" si="25"/>
        <v>262.5</v>
      </c>
      <c r="M3309" s="11">
        <v>0.35</v>
      </c>
      <c r="O3309" s="16"/>
      <c r="P3309" s="14"/>
      <c r="Q3309" s="12"/>
      <c r="R3309" s="13"/>
    </row>
    <row r="3310" spans="1:18" ht="15.75" customHeight="1" x14ac:dyDescent="0.35">
      <c r="A3310" s="1"/>
      <c r="B3310" s="6" t="s">
        <v>14</v>
      </c>
      <c r="C3310" s="6">
        <v>1185732</v>
      </c>
      <c r="D3310" s="7">
        <v>44521</v>
      </c>
      <c r="E3310" s="6" t="s">
        <v>15</v>
      </c>
      <c r="F3310" s="6" t="s">
        <v>114</v>
      </c>
      <c r="G3310" s="6" t="s">
        <v>89</v>
      </c>
      <c r="H3310" s="6" t="s">
        <v>21</v>
      </c>
      <c r="I3310" s="8">
        <v>0.6</v>
      </c>
      <c r="J3310" s="9">
        <v>1250</v>
      </c>
      <c r="K3310" s="10">
        <f t="shared" si="24"/>
        <v>750</v>
      </c>
      <c r="L3310" s="10">
        <f t="shared" si="25"/>
        <v>225</v>
      </c>
      <c r="M3310" s="11">
        <v>0.3</v>
      </c>
      <c r="O3310" s="16"/>
      <c r="P3310" s="14"/>
      <c r="Q3310" s="12"/>
      <c r="R3310" s="13"/>
    </row>
    <row r="3311" spans="1:18" ht="15.75" customHeight="1" x14ac:dyDescent="0.35">
      <c r="A3311" s="1"/>
      <c r="B3311" s="6" t="s">
        <v>14</v>
      </c>
      <c r="C3311" s="6">
        <v>1185732</v>
      </c>
      <c r="D3311" s="7">
        <v>44521</v>
      </c>
      <c r="E3311" s="6" t="s">
        <v>15</v>
      </c>
      <c r="F3311" s="6" t="s">
        <v>114</v>
      </c>
      <c r="G3311" s="6" t="s">
        <v>89</v>
      </c>
      <c r="H3311" s="6" t="s">
        <v>22</v>
      </c>
      <c r="I3311" s="8">
        <v>0.64999999999999991</v>
      </c>
      <c r="J3311" s="9">
        <v>2250</v>
      </c>
      <c r="K3311" s="10">
        <f t="shared" si="24"/>
        <v>1462.4999999999998</v>
      </c>
      <c r="L3311" s="10">
        <f t="shared" si="25"/>
        <v>438.74999999999994</v>
      </c>
      <c r="M3311" s="11">
        <v>0.3</v>
      </c>
      <c r="O3311" s="16"/>
      <c r="P3311" s="14"/>
      <c r="Q3311" s="12"/>
      <c r="R3311" s="13"/>
    </row>
    <row r="3312" spans="1:18" ht="15.75" customHeight="1" x14ac:dyDescent="0.35">
      <c r="A3312" s="1"/>
      <c r="B3312" s="6" t="s">
        <v>14</v>
      </c>
      <c r="C3312" s="6">
        <v>1185732</v>
      </c>
      <c r="D3312" s="7">
        <v>44550</v>
      </c>
      <c r="E3312" s="6" t="s">
        <v>15</v>
      </c>
      <c r="F3312" s="6" t="s">
        <v>114</v>
      </c>
      <c r="G3312" s="6" t="s">
        <v>89</v>
      </c>
      <c r="H3312" s="6" t="s">
        <v>17</v>
      </c>
      <c r="I3312" s="8">
        <v>0.6</v>
      </c>
      <c r="J3312" s="9">
        <v>4500</v>
      </c>
      <c r="K3312" s="10">
        <f t="shared" si="24"/>
        <v>2700</v>
      </c>
      <c r="L3312" s="10">
        <f t="shared" si="25"/>
        <v>1080</v>
      </c>
      <c r="M3312" s="11">
        <v>0.4</v>
      </c>
      <c r="O3312" s="16"/>
      <c r="P3312" s="14"/>
      <c r="Q3312" s="12"/>
      <c r="R3312" s="13"/>
    </row>
    <row r="3313" spans="1:18" ht="15.75" customHeight="1" x14ac:dyDescent="0.35">
      <c r="A3313" s="1"/>
      <c r="B3313" s="6" t="s">
        <v>14</v>
      </c>
      <c r="C3313" s="6">
        <v>1185732</v>
      </c>
      <c r="D3313" s="7">
        <v>44550</v>
      </c>
      <c r="E3313" s="6" t="s">
        <v>15</v>
      </c>
      <c r="F3313" s="6" t="s">
        <v>114</v>
      </c>
      <c r="G3313" s="6" t="s">
        <v>89</v>
      </c>
      <c r="H3313" s="6" t="s">
        <v>18</v>
      </c>
      <c r="I3313" s="8">
        <v>0.5</v>
      </c>
      <c r="J3313" s="9">
        <v>2500</v>
      </c>
      <c r="K3313" s="10">
        <f t="shared" si="24"/>
        <v>1250</v>
      </c>
      <c r="L3313" s="10">
        <f t="shared" si="25"/>
        <v>437.5</v>
      </c>
      <c r="M3313" s="11">
        <v>0.35</v>
      </c>
      <c r="O3313" s="16"/>
      <c r="P3313" s="14"/>
      <c r="Q3313" s="12"/>
      <c r="R3313" s="13"/>
    </row>
    <row r="3314" spans="1:18" ht="15.75" customHeight="1" x14ac:dyDescent="0.35">
      <c r="A3314" s="1"/>
      <c r="B3314" s="6" t="s">
        <v>14</v>
      </c>
      <c r="C3314" s="6">
        <v>1185732</v>
      </c>
      <c r="D3314" s="7">
        <v>44550</v>
      </c>
      <c r="E3314" s="6" t="s">
        <v>15</v>
      </c>
      <c r="F3314" s="6" t="s">
        <v>114</v>
      </c>
      <c r="G3314" s="6" t="s">
        <v>89</v>
      </c>
      <c r="H3314" s="6" t="s">
        <v>19</v>
      </c>
      <c r="I3314" s="8">
        <v>0.5</v>
      </c>
      <c r="J3314" s="9">
        <v>2250</v>
      </c>
      <c r="K3314" s="10">
        <f t="shared" si="24"/>
        <v>1125</v>
      </c>
      <c r="L3314" s="10">
        <f t="shared" si="25"/>
        <v>393.75</v>
      </c>
      <c r="M3314" s="11">
        <v>0.35</v>
      </c>
      <c r="O3314" s="16"/>
      <c r="P3314" s="14"/>
      <c r="Q3314" s="12"/>
      <c r="R3314" s="13"/>
    </row>
    <row r="3315" spans="1:18" ht="15.75" customHeight="1" x14ac:dyDescent="0.35">
      <c r="A3315" s="1"/>
      <c r="B3315" s="6" t="s">
        <v>14</v>
      </c>
      <c r="C3315" s="6">
        <v>1185732</v>
      </c>
      <c r="D3315" s="7">
        <v>44550</v>
      </c>
      <c r="E3315" s="6" t="s">
        <v>15</v>
      </c>
      <c r="F3315" s="6" t="s">
        <v>114</v>
      </c>
      <c r="G3315" s="6" t="s">
        <v>89</v>
      </c>
      <c r="H3315" s="6" t="s">
        <v>20</v>
      </c>
      <c r="I3315" s="8">
        <v>0.5</v>
      </c>
      <c r="J3315" s="9">
        <v>1750</v>
      </c>
      <c r="K3315" s="10">
        <f t="shared" si="24"/>
        <v>875</v>
      </c>
      <c r="L3315" s="10">
        <f t="shared" si="25"/>
        <v>306.25</v>
      </c>
      <c r="M3315" s="11">
        <v>0.35</v>
      </c>
      <c r="O3315" s="16"/>
      <c r="P3315" s="14"/>
      <c r="Q3315" s="12"/>
      <c r="R3315" s="13"/>
    </row>
    <row r="3316" spans="1:18" ht="15.75" customHeight="1" x14ac:dyDescent="0.35">
      <c r="A3316" s="1"/>
      <c r="B3316" s="6" t="s">
        <v>14</v>
      </c>
      <c r="C3316" s="6">
        <v>1185732</v>
      </c>
      <c r="D3316" s="7">
        <v>44550</v>
      </c>
      <c r="E3316" s="6" t="s">
        <v>15</v>
      </c>
      <c r="F3316" s="6" t="s">
        <v>114</v>
      </c>
      <c r="G3316" s="6" t="s">
        <v>89</v>
      </c>
      <c r="H3316" s="6" t="s">
        <v>21</v>
      </c>
      <c r="I3316" s="8">
        <v>0.6</v>
      </c>
      <c r="J3316" s="9">
        <v>1750</v>
      </c>
      <c r="K3316" s="10">
        <f t="shared" si="24"/>
        <v>1050</v>
      </c>
      <c r="L3316" s="10">
        <f t="shared" si="25"/>
        <v>315</v>
      </c>
      <c r="M3316" s="11">
        <v>0.3</v>
      </c>
      <c r="O3316" s="16"/>
      <c r="P3316" s="14"/>
      <c r="Q3316" s="12"/>
      <c r="R3316" s="13"/>
    </row>
    <row r="3317" spans="1:18" ht="15.75" customHeight="1" x14ac:dyDescent="0.35">
      <c r="A3317" s="1"/>
      <c r="B3317" s="6" t="s">
        <v>14</v>
      </c>
      <c r="C3317" s="6">
        <v>1185732</v>
      </c>
      <c r="D3317" s="7">
        <v>44550</v>
      </c>
      <c r="E3317" s="6" t="s">
        <v>15</v>
      </c>
      <c r="F3317" s="6" t="s">
        <v>114</v>
      </c>
      <c r="G3317" s="6" t="s">
        <v>89</v>
      </c>
      <c r="H3317" s="6" t="s">
        <v>22</v>
      </c>
      <c r="I3317" s="8">
        <v>0.64999999999999991</v>
      </c>
      <c r="J3317" s="9">
        <v>2750</v>
      </c>
      <c r="K3317" s="10">
        <f t="shared" si="24"/>
        <v>1787.4999999999998</v>
      </c>
      <c r="L3317" s="10">
        <f t="shared" si="25"/>
        <v>536.24999999999989</v>
      </c>
      <c r="M3317" s="11">
        <v>0.3</v>
      </c>
      <c r="O3317" s="16"/>
      <c r="P3317" s="14"/>
      <c r="Q3317" s="12"/>
      <c r="R3317" s="13"/>
    </row>
    <row r="3318" spans="1:18" ht="15.75" customHeight="1" x14ac:dyDescent="0.35">
      <c r="A3318" s="1" t="s">
        <v>39</v>
      </c>
      <c r="B3318" s="6" t="s">
        <v>14</v>
      </c>
      <c r="C3318" s="6">
        <v>1185732</v>
      </c>
      <c r="D3318" s="7">
        <v>44213</v>
      </c>
      <c r="E3318" s="6" t="s">
        <v>15</v>
      </c>
      <c r="F3318" s="6" t="s">
        <v>115</v>
      </c>
      <c r="G3318" s="6" t="s">
        <v>116</v>
      </c>
      <c r="H3318" s="6" t="s">
        <v>17</v>
      </c>
      <c r="I3318" s="8">
        <v>0.4</v>
      </c>
      <c r="J3318" s="9">
        <v>5250</v>
      </c>
      <c r="K3318" s="10">
        <f t="shared" si="24"/>
        <v>2100</v>
      </c>
      <c r="L3318" s="10">
        <f t="shared" si="25"/>
        <v>735</v>
      </c>
      <c r="M3318" s="11">
        <v>0.35</v>
      </c>
      <c r="O3318" s="16"/>
      <c r="P3318" s="14"/>
      <c r="Q3318" s="12"/>
      <c r="R3318" s="13"/>
    </row>
    <row r="3319" spans="1:18" ht="15.75" customHeight="1" x14ac:dyDescent="0.35">
      <c r="A3319" s="1"/>
      <c r="B3319" s="6" t="s">
        <v>14</v>
      </c>
      <c r="C3319" s="6">
        <v>1185732</v>
      </c>
      <c r="D3319" s="7">
        <v>44213</v>
      </c>
      <c r="E3319" s="6" t="s">
        <v>15</v>
      </c>
      <c r="F3319" s="6" t="s">
        <v>115</v>
      </c>
      <c r="G3319" s="6" t="s">
        <v>116</v>
      </c>
      <c r="H3319" s="6" t="s">
        <v>18</v>
      </c>
      <c r="I3319" s="8">
        <v>0.4</v>
      </c>
      <c r="J3319" s="9">
        <v>3250</v>
      </c>
      <c r="K3319" s="10">
        <f t="shared" si="24"/>
        <v>1300</v>
      </c>
      <c r="L3319" s="10">
        <f t="shared" si="25"/>
        <v>454.99999999999994</v>
      </c>
      <c r="M3319" s="11">
        <v>0.35</v>
      </c>
      <c r="O3319" s="16"/>
      <c r="P3319" s="14"/>
      <c r="Q3319" s="12"/>
      <c r="R3319" s="13"/>
    </row>
    <row r="3320" spans="1:18" ht="15.75" customHeight="1" x14ac:dyDescent="0.35">
      <c r="A3320" s="1"/>
      <c r="B3320" s="6" t="s">
        <v>14</v>
      </c>
      <c r="C3320" s="6">
        <v>1185732</v>
      </c>
      <c r="D3320" s="7">
        <v>44213</v>
      </c>
      <c r="E3320" s="6" t="s">
        <v>15</v>
      </c>
      <c r="F3320" s="6" t="s">
        <v>115</v>
      </c>
      <c r="G3320" s="6" t="s">
        <v>116</v>
      </c>
      <c r="H3320" s="6" t="s">
        <v>19</v>
      </c>
      <c r="I3320" s="8">
        <v>0.30000000000000004</v>
      </c>
      <c r="J3320" s="9">
        <v>3250</v>
      </c>
      <c r="K3320" s="10">
        <f t="shared" si="24"/>
        <v>975.00000000000011</v>
      </c>
      <c r="L3320" s="10">
        <f t="shared" si="25"/>
        <v>390.00000000000006</v>
      </c>
      <c r="M3320" s="11">
        <v>0.4</v>
      </c>
      <c r="O3320" s="16"/>
      <c r="P3320" s="14"/>
      <c r="Q3320" s="12"/>
      <c r="R3320" s="13"/>
    </row>
    <row r="3321" spans="1:18" ht="15.75" customHeight="1" x14ac:dyDescent="0.35">
      <c r="A3321" s="1"/>
      <c r="B3321" s="6" t="s">
        <v>14</v>
      </c>
      <c r="C3321" s="6">
        <v>1185732</v>
      </c>
      <c r="D3321" s="7">
        <v>44213</v>
      </c>
      <c r="E3321" s="6" t="s">
        <v>15</v>
      </c>
      <c r="F3321" s="6" t="s">
        <v>115</v>
      </c>
      <c r="G3321" s="6" t="s">
        <v>116</v>
      </c>
      <c r="H3321" s="6" t="s">
        <v>20</v>
      </c>
      <c r="I3321" s="8">
        <v>0.35</v>
      </c>
      <c r="J3321" s="9">
        <v>1750</v>
      </c>
      <c r="K3321" s="10">
        <f t="shared" ref="K3321:K3575" si="26">I3321*J3321</f>
        <v>612.5</v>
      </c>
      <c r="L3321" s="10">
        <f t="shared" ref="L3321:L3575" si="27">K3321*M3321</f>
        <v>245</v>
      </c>
      <c r="M3321" s="11">
        <v>0.4</v>
      </c>
      <c r="O3321" s="16"/>
      <c r="P3321" s="14"/>
      <c r="Q3321" s="12"/>
      <c r="R3321" s="13"/>
    </row>
    <row r="3322" spans="1:18" ht="15.75" customHeight="1" x14ac:dyDescent="0.35">
      <c r="A3322" s="1"/>
      <c r="B3322" s="6" t="s">
        <v>14</v>
      </c>
      <c r="C3322" s="6">
        <v>1185732</v>
      </c>
      <c r="D3322" s="7">
        <v>44213</v>
      </c>
      <c r="E3322" s="6" t="s">
        <v>15</v>
      </c>
      <c r="F3322" s="6" t="s">
        <v>115</v>
      </c>
      <c r="G3322" s="6" t="s">
        <v>116</v>
      </c>
      <c r="H3322" s="6" t="s">
        <v>21</v>
      </c>
      <c r="I3322" s="8">
        <v>0.5</v>
      </c>
      <c r="J3322" s="9">
        <v>2250</v>
      </c>
      <c r="K3322" s="10">
        <f t="shared" si="26"/>
        <v>1125</v>
      </c>
      <c r="L3322" s="10">
        <f t="shared" si="27"/>
        <v>337.5</v>
      </c>
      <c r="M3322" s="11">
        <v>0.3</v>
      </c>
      <c r="O3322" s="16"/>
      <c r="P3322" s="14"/>
      <c r="Q3322" s="12"/>
      <c r="R3322" s="13"/>
    </row>
    <row r="3323" spans="1:18" ht="15.75" customHeight="1" x14ac:dyDescent="0.35">
      <c r="A3323" s="1"/>
      <c r="B3323" s="6" t="s">
        <v>14</v>
      </c>
      <c r="C3323" s="6">
        <v>1185732</v>
      </c>
      <c r="D3323" s="7">
        <v>44213</v>
      </c>
      <c r="E3323" s="6" t="s">
        <v>15</v>
      </c>
      <c r="F3323" s="6" t="s">
        <v>115</v>
      </c>
      <c r="G3323" s="6" t="s">
        <v>116</v>
      </c>
      <c r="H3323" s="6" t="s">
        <v>22</v>
      </c>
      <c r="I3323" s="8">
        <v>0.4</v>
      </c>
      <c r="J3323" s="9">
        <v>3250</v>
      </c>
      <c r="K3323" s="10">
        <f t="shared" si="26"/>
        <v>1300</v>
      </c>
      <c r="L3323" s="10">
        <f t="shared" si="27"/>
        <v>520</v>
      </c>
      <c r="M3323" s="11">
        <v>0.4</v>
      </c>
      <c r="O3323" s="16"/>
      <c r="P3323" s="14"/>
      <c r="Q3323" s="12"/>
      <c r="R3323" s="13"/>
    </row>
    <row r="3324" spans="1:18" ht="15.75" customHeight="1" x14ac:dyDescent="0.35">
      <c r="A3324" s="1"/>
      <c r="B3324" s="6" t="s">
        <v>14</v>
      </c>
      <c r="C3324" s="6">
        <v>1185732</v>
      </c>
      <c r="D3324" s="7">
        <v>44242</v>
      </c>
      <c r="E3324" s="6" t="s">
        <v>15</v>
      </c>
      <c r="F3324" s="6" t="s">
        <v>115</v>
      </c>
      <c r="G3324" s="6" t="s">
        <v>116</v>
      </c>
      <c r="H3324" s="6" t="s">
        <v>17</v>
      </c>
      <c r="I3324" s="8">
        <v>0.4</v>
      </c>
      <c r="J3324" s="9">
        <v>5750</v>
      </c>
      <c r="K3324" s="10">
        <f t="shared" si="26"/>
        <v>2300</v>
      </c>
      <c r="L3324" s="10">
        <f t="shared" si="27"/>
        <v>805</v>
      </c>
      <c r="M3324" s="11">
        <v>0.35</v>
      </c>
      <c r="O3324" s="16"/>
      <c r="P3324" s="14"/>
      <c r="Q3324" s="12"/>
      <c r="R3324" s="13"/>
    </row>
    <row r="3325" spans="1:18" ht="15.75" customHeight="1" x14ac:dyDescent="0.35">
      <c r="A3325" s="1"/>
      <c r="B3325" s="6" t="s">
        <v>14</v>
      </c>
      <c r="C3325" s="6">
        <v>1185732</v>
      </c>
      <c r="D3325" s="7">
        <v>44242</v>
      </c>
      <c r="E3325" s="6" t="s">
        <v>15</v>
      </c>
      <c r="F3325" s="6" t="s">
        <v>115</v>
      </c>
      <c r="G3325" s="6" t="s">
        <v>116</v>
      </c>
      <c r="H3325" s="6" t="s">
        <v>18</v>
      </c>
      <c r="I3325" s="8">
        <v>0.4</v>
      </c>
      <c r="J3325" s="9">
        <v>2250</v>
      </c>
      <c r="K3325" s="10">
        <f t="shared" si="26"/>
        <v>900</v>
      </c>
      <c r="L3325" s="10">
        <f t="shared" si="27"/>
        <v>315</v>
      </c>
      <c r="M3325" s="11">
        <v>0.35</v>
      </c>
      <c r="O3325" s="16"/>
      <c r="P3325" s="14"/>
      <c r="Q3325" s="12"/>
      <c r="R3325" s="13"/>
    </row>
    <row r="3326" spans="1:18" ht="15.75" customHeight="1" x14ac:dyDescent="0.35">
      <c r="A3326" s="1"/>
      <c r="B3326" s="6" t="s">
        <v>14</v>
      </c>
      <c r="C3326" s="6">
        <v>1185732</v>
      </c>
      <c r="D3326" s="7">
        <v>44242</v>
      </c>
      <c r="E3326" s="6" t="s">
        <v>15</v>
      </c>
      <c r="F3326" s="6" t="s">
        <v>115</v>
      </c>
      <c r="G3326" s="6" t="s">
        <v>116</v>
      </c>
      <c r="H3326" s="6" t="s">
        <v>19</v>
      </c>
      <c r="I3326" s="8">
        <v>0.30000000000000004</v>
      </c>
      <c r="J3326" s="9">
        <v>2750</v>
      </c>
      <c r="K3326" s="10">
        <f t="shared" si="26"/>
        <v>825.00000000000011</v>
      </c>
      <c r="L3326" s="10">
        <f t="shared" si="27"/>
        <v>330.00000000000006</v>
      </c>
      <c r="M3326" s="11">
        <v>0.4</v>
      </c>
      <c r="O3326" s="16"/>
      <c r="P3326" s="14"/>
      <c r="Q3326" s="12"/>
      <c r="R3326" s="13"/>
    </row>
    <row r="3327" spans="1:18" ht="15.75" customHeight="1" x14ac:dyDescent="0.35">
      <c r="A3327" s="1"/>
      <c r="B3327" s="6" t="s">
        <v>14</v>
      </c>
      <c r="C3327" s="6">
        <v>1185732</v>
      </c>
      <c r="D3327" s="7">
        <v>44242</v>
      </c>
      <c r="E3327" s="6" t="s">
        <v>15</v>
      </c>
      <c r="F3327" s="6" t="s">
        <v>115</v>
      </c>
      <c r="G3327" s="6" t="s">
        <v>116</v>
      </c>
      <c r="H3327" s="6" t="s">
        <v>20</v>
      </c>
      <c r="I3327" s="8">
        <v>0.35</v>
      </c>
      <c r="J3327" s="9">
        <v>1500</v>
      </c>
      <c r="K3327" s="10">
        <f t="shared" si="26"/>
        <v>525</v>
      </c>
      <c r="L3327" s="10">
        <f t="shared" si="27"/>
        <v>210</v>
      </c>
      <c r="M3327" s="11">
        <v>0.4</v>
      </c>
      <c r="O3327" s="16"/>
      <c r="P3327" s="14"/>
      <c r="Q3327" s="12"/>
      <c r="R3327" s="13"/>
    </row>
    <row r="3328" spans="1:18" ht="15.75" customHeight="1" x14ac:dyDescent="0.35">
      <c r="A3328" s="1"/>
      <c r="B3328" s="6" t="s">
        <v>14</v>
      </c>
      <c r="C3328" s="6">
        <v>1185732</v>
      </c>
      <c r="D3328" s="7">
        <v>44242</v>
      </c>
      <c r="E3328" s="6" t="s">
        <v>15</v>
      </c>
      <c r="F3328" s="6" t="s">
        <v>115</v>
      </c>
      <c r="G3328" s="6" t="s">
        <v>116</v>
      </c>
      <c r="H3328" s="6" t="s">
        <v>21</v>
      </c>
      <c r="I3328" s="8">
        <v>0.5</v>
      </c>
      <c r="J3328" s="9">
        <v>2250</v>
      </c>
      <c r="K3328" s="10">
        <f t="shared" si="26"/>
        <v>1125</v>
      </c>
      <c r="L3328" s="10">
        <f t="shared" si="27"/>
        <v>337.5</v>
      </c>
      <c r="M3328" s="11">
        <v>0.3</v>
      </c>
      <c r="O3328" s="16"/>
      <c r="P3328" s="14"/>
      <c r="Q3328" s="12"/>
      <c r="R3328" s="13"/>
    </row>
    <row r="3329" spans="1:18" ht="15.75" customHeight="1" x14ac:dyDescent="0.35">
      <c r="A3329" s="1"/>
      <c r="B3329" s="6" t="s">
        <v>14</v>
      </c>
      <c r="C3329" s="6">
        <v>1185732</v>
      </c>
      <c r="D3329" s="7">
        <v>44242</v>
      </c>
      <c r="E3329" s="6" t="s">
        <v>15</v>
      </c>
      <c r="F3329" s="6" t="s">
        <v>115</v>
      </c>
      <c r="G3329" s="6" t="s">
        <v>116</v>
      </c>
      <c r="H3329" s="6" t="s">
        <v>22</v>
      </c>
      <c r="I3329" s="8">
        <v>0.4</v>
      </c>
      <c r="J3329" s="9">
        <v>3250</v>
      </c>
      <c r="K3329" s="10">
        <f t="shared" si="26"/>
        <v>1300</v>
      </c>
      <c r="L3329" s="10">
        <f t="shared" si="27"/>
        <v>520</v>
      </c>
      <c r="M3329" s="11">
        <v>0.4</v>
      </c>
      <c r="O3329" s="16"/>
      <c r="P3329" s="14"/>
      <c r="Q3329" s="12"/>
      <c r="R3329" s="13"/>
    </row>
    <row r="3330" spans="1:18" ht="15.75" customHeight="1" x14ac:dyDescent="0.35">
      <c r="A3330" s="1"/>
      <c r="B3330" s="6" t="s">
        <v>14</v>
      </c>
      <c r="C3330" s="6">
        <v>1185732</v>
      </c>
      <c r="D3330" s="7">
        <v>44268</v>
      </c>
      <c r="E3330" s="6" t="s">
        <v>15</v>
      </c>
      <c r="F3330" s="6" t="s">
        <v>115</v>
      </c>
      <c r="G3330" s="6" t="s">
        <v>116</v>
      </c>
      <c r="H3330" s="6" t="s">
        <v>17</v>
      </c>
      <c r="I3330" s="8">
        <v>0.4</v>
      </c>
      <c r="J3330" s="9">
        <v>5450</v>
      </c>
      <c r="K3330" s="10">
        <f t="shared" si="26"/>
        <v>2180</v>
      </c>
      <c r="L3330" s="10">
        <f t="shared" si="27"/>
        <v>763</v>
      </c>
      <c r="M3330" s="11">
        <v>0.35</v>
      </c>
      <c r="O3330" s="16"/>
      <c r="P3330" s="14"/>
      <c r="Q3330" s="12"/>
      <c r="R3330" s="13"/>
    </row>
    <row r="3331" spans="1:18" ht="15.75" customHeight="1" x14ac:dyDescent="0.35">
      <c r="A3331" s="1"/>
      <c r="B3331" s="6" t="s">
        <v>14</v>
      </c>
      <c r="C3331" s="6">
        <v>1185732</v>
      </c>
      <c r="D3331" s="7">
        <v>44268</v>
      </c>
      <c r="E3331" s="6" t="s">
        <v>15</v>
      </c>
      <c r="F3331" s="6" t="s">
        <v>115</v>
      </c>
      <c r="G3331" s="6" t="s">
        <v>116</v>
      </c>
      <c r="H3331" s="6" t="s">
        <v>18</v>
      </c>
      <c r="I3331" s="8">
        <v>0.4</v>
      </c>
      <c r="J3331" s="9">
        <v>2500</v>
      </c>
      <c r="K3331" s="10">
        <f t="shared" si="26"/>
        <v>1000</v>
      </c>
      <c r="L3331" s="10">
        <f t="shared" si="27"/>
        <v>350</v>
      </c>
      <c r="M3331" s="11">
        <v>0.35</v>
      </c>
      <c r="O3331" s="16"/>
      <c r="P3331" s="14"/>
      <c r="Q3331" s="12"/>
      <c r="R3331" s="13"/>
    </row>
    <row r="3332" spans="1:18" ht="15.75" customHeight="1" x14ac:dyDescent="0.35">
      <c r="A3332" s="1"/>
      <c r="B3332" s="6" t="s">
        <v>14</v>
      </c>
      <c r="C3332" s="6">
        <v>1185732</v>
      </c>
      <c r="D3332" s="7">
        <v>44268</v>
      </c>
      <c r="E3332" s="6" t="s">
        <v>15</v>
      </c>
      <c r="F3332" s="6" t="s">
        <v>115</v>
      </c>
      <c r="G3332" s="6" t="s">
        <v>116</v>
      </c>
      <c r="H3332" s="6" t="s">
        <v>19</v>
      </c>
      <c r="I3332" s="8">
        <v>0.30000000000000004</v>
      </c>
      <c r="J3332" s="9">
        <v>2750</v>
      </c>
      <c r="K3332" s="10">
        <f t="shared" si="26"/>
        <v>825.00000000000011</v>
      </c>
      <c r="L3332" s="10">
        <f t="shared" si="27"/>
        <v>330.00000000000006</v>
      </c>
      <c r="M3332" s="11">
        <v>0.4</v>
      </c>
      <c r="O3332" s="16"/>
      <c r="P3332" s="14"/>
      <c r="Q3332" s="12"/>
      <c r="R3332" s="13"/>
    </row>
    <row r="3333" spans="1:18" ht="15.75" customHeight="1" x14ac:dyDescent="0.35">
      <c r="A3333" s="1"/>
      <c r="B3333" s="6" t="s">
        <v>14</v>
      </c>
      <c r="C3333" s="6">
        <v>1185732</v>
      </c>
      <c r="D3333" s="7">
        <v>44268</v>
      </c>
      <c r="E3333" s="6" t="s">
        <v>15</v>
      </c>
      <c r="F3333" s="6" t="s">
        <v>115</v>
      </c>
      <c r="G3333" s="6" t="s">
        <v>116</v>
      </c>
      <c r="H3333" s="6" t="s">
        <v>20</v>
      </c>
      <c r="I3333" s="8">
        <v>0.35</v>
      </c>
      <c r="J3333" s="9">
        <v>1250</v>
      </c>
      <c r="K3333" s="10">
        <f t="shared" si="26"/>
        <v>437.5</v>
      </c>
      <c r="L3333" s="10">
        <f t="shared" si="27"/>
        <v>175</v>
      </c>
      <c r="M3333" s="11">
        <v>0.4</v>
      </c>
      <c r="O3333" s="16"/>
      <c r="P3333" s="14"/>
      <c r="Q3333" s="12"/>
      <c r="R3333" s="13"/>
    </row>
    <row r="3334" spans="1:18" ht="15.75" customHeight="1" x14ac:dyDescent="0.35">
      <c r="A3334" s="1"/>
      <c r="B3334" s="6" t="s">
        <v>14</v>
      </c>
      <c r="C3334" s="6">
        <v>1185732</v>
      </c>
      <c r="D3334" s="7">
        <v>44268</v>
      </c>
      <c r="E3334" s="6" t="s">
        <v>15</v>
      </c>
      <c r="F3334" s="6" t="s">
        <v>115</v>
      </c>
      <c r="G3334" s="6" t="s">
        <v>116</v>
      </c>
      <c r="H3334" s="6" t="s">
        <v>21</v>
      </c>
      <c r="I3334" s="8">
        <v>0.5</v>
      </c>
      <c r="J3334" s="9">
        <v>1750</v>
      </c>
      <c r="K3334" s="10">
        <f t="shared" si="26"/>
        <v>875</v>
      </c>
      <c r="L3334" s="10">
        <f t="shared" si="27"/>
        <v>262.5</v>
      </c>
      <c r="M3334" s="11">
        <v>0.3</v>
      </c>
      <c r="O3334" s="16"/>
      <c r="P3334" s="14"/>
      <c r="Q3334" s="12"/>
      <c r="R3334" s="13"/>
    </row>
    <row r="3335" spans="1:18" ht="15.75" customHeight="1" x14ac:dyDescent="0.35">
      <c r="A3335" s="1"/>
      <c r="B3335" s="6" t="s">
        <v>14</v>
      </c>
      <c r="C3335" s="6">
        <v>1185732</v>
      </c>
      <c r="D3335" s="7">
        <v>44268</v>
      </c>
      <c r="E3335" s="6" t="s">
        <v>15</v>
      </c>
      <c r="F3335" s="6" t="s">
        <v>115</v>
      </c>
      <c r="G3335" s="6" t="s">
        <v>116</v>
      </c>
      <c r="H3335" s="6" t="s">
        <v>22</v>
      </c>
      <c r="I3335" s="8">
        <v>0.4</v>
      </c>
      <c r="J3335" s="9">
        <v>2750</v>
      </c>
      <c r="K3335" s="10">
        <f t="shared" si="26"/>
        <v>1100</v>
      </c>
      <c r="L3335" s="10">
        <f t="shared" si="27"/>
        <v>440</v>
      </c>
      <c r="M3335" s="11">
        <v>0.4</v>
      </c>
      <c r="O3335" s="16"/>
      <c r="P3335" s="14"/>
      <c r="Q3335" s="12"/>
      <c r="R3335" s="13"/>
    </row>
    <row r="3336" spans="1:18" ht="15.75" customHeight="1" x14ac:dyDescent="0.35">
      <c r="A3336" s="1"/>
      <c r="B3336" s="6" t="s">
        <v>14</v>
      </c>
      <c r="C3336" s="6">
        <v>1185732</v>
      </c>
      <c r="D3336" s="7">
        <v>44300</v>
      </c>
      <c r="E3336" s="6" t="s">
        <v>15</v>
      </c>
      <c r="F3336" s="6" t="s">
        <v>115</v>
      </c>
      <c r="G3336" s="6" t="s">
        <v>116</v>
      </c>
      <c r="H3336" s="6" t="s">
        <v>17</v>
      </c>
      <c r="I3336" s="8">
        <v>0.4</v>
      </c>
      <c r="J3336" s="9">
        <v>5250</v>
      </c>
      <c r="K3336" s="10">
        <f t="shared" si="26"/>
        <v>2100</v>
      </c>
      <c r="L3336" s="10">
        <f t="shared" si="27"/>
        <v>735</v>
      </c>
      <c r="M3336" s="11">
        <v>0.35</v>
      </c>
      <c r="O3336" s="16"/>
      <c r="P3336" s="14"/>
      <c r="Q3336" s="12"/>
      <c r="R3336" s="13"/>
    </row>
    <row r="3337" spans="1:18" ht="15.75" customHeight="1" x14ac:dyDescent="0.35">
      <c r="A3337" s="1"/>
      <c r="B3337" s="6" t="s">
        <v>14</v>
      </c>
      <c r="C3337" s="6">
        <v>1185732</v>
      </c>
      <c r="D3337" s="7">
        <v>44300</v>
      </c>
      <c r="E3337" s="6" t="s">
        <v>15</v>
      </c>
      <c r="F3337" s="6" t="s">
        <v>115</v>
      </c>
      <c r="G3337" s="6" t="s">
        <v>116</v>
      </c>
      <c r="H3337" s="6" t="s">
        <v>18</v>
      </c>
      <c r="I3337" s="8">
        <v>0.4</v>
      </c>
      <c r="J3337" s="9">
        <v>2250</v>
      </c>
      <c r="K3337" s="10">
        <f t="shared" si="26"/>
        <v>900</v>
      </c>
      <c r="L3337" s="10">
        <f t="shared" si="27"/>
        <v>315</v>
      </c>
      <c r="M3337" s="11">
        <v>0.35</v>
      </c>
      <c r="O3337" s="16"/>
      <c r="P3337" s="14"/>
      <c r="Q3337" s="12"/>
      <c r="R3337" s="13"/>
    </row>
    <row r="3338" spans="1:18" ht="15.75" customHeight="1" x14ac:dyDescent="0.35">
      <c r="A3338" s="1"/>
      <c r="B3338" s="6" t="s">
        <v>14</v>
      </c>
      <c r="C3338" s="6">
        <v>1185732</v>
      </c>
      <c r="D3338" s="7">
        <v>44300</v>
      </c>
      <c r="E3338" s="6" t="s">
        <v>15</v>
      </c>
      <c r="F3338" s="6" t="s">
        <v>115</v>
      </c>
      <c r="G3338" s="6" t="s">
        <v>116</v>
      </c>
      <c r="H3338" s="6" t="s">
        <v>19</v>
      </c>
      <c r="I3338" s="8">
        <v>0.30000000000000004</v>
      </c>
      <c r="J3338" s="9">
        <v>2250</v>
      </c>
      <c r="K3338" s="10">
        <f t="shared" si="26"/>
        <v>675.00000000000011</v>
      </c>
      <c r="L3338" s="10">
        <f t="shared" si="27"/>
        <v>270.00000000000006</v>
      </c>
      <c r="M3338" s="11">
        <v>0.4</v>
      </c>
      <c r="O3338" s="16"/>
      <c r="P3338" s="14"/>
      <c r="Q3338" s="12"/>
      <c r="R3338" s="13"/>
    </row>
    <row r="3339" spans="1:18" ht="15.75" customHeight="1" x14ac:dyDescent="0.35">
      <c r="A3339" s="1"/>
      <c r="B3339" s="6" t="s">
        <v>14</v>
      </c>
      <c r="C3339" s="6">
        <v>1185732</v>
      </c>
      <c r="D3339" s="7">
        <v>44300</v>
      </c>
      <c r="E3339" s="6" t="s">
        <v>15</v>
      </c>
      <c r="F3339" s="6" t="s">
        <v>115</v>
      </c>
      <c r="G3339" s="6" t="s">
        <v>116</v>
      </c>
      <c r="H3339" s="6" t="s">
        <v>20</v>
      </c>
      <c r="I3339" s="8">
        <v>0.35</v>
      </c>
      <c r="J3339" s="9">
        <v>1500</v>
      </c>
      <c r="K3339" s="10">
        <f t="shared" si="26"/>
        <v>525</v>
      </c>
      <c r="L3339" s="10">
        <f t="shared" si="27"/>
        <v>210</v>
      </c>
      <c r="M3339" s="11">
        <v>0.4</v>
      </c>
      <c r="O3339" s="16"/>
      <c r="P3339" s="14"/>
      <c r="Q3339" s="12"/>
      <c r="R3339" s="13"/>
    </row>
    <row r="3340" spans="1:18" ht="15.75" customHeight="1" x14ac:dyDescent="0.35">
      <c r="A3340" s="1"/>
      <c r="B3340" s="6" t="s">
        <v>14</v>
      </c>
      <c r="C3340" s="6">
        <v>1185732</v>
      </c>
      <c r="D3340" s="7">
        <v>44300</v>
      </c>
      <c r="E3340" s="6" t="s">
        <v>15</v>
      </c>
      <c r="F3340" s="6" t="s">
        <v>115</v>
      </c>
      <c r="G3340" s="6" t="s">
        <v>116</v>
      </c>
      <c r="H3340" s="6" t="s">
        <v>21</v>
      </c>
      <c r="I3340" s="8">
        <v>0.5</v>
      </c>
      <c r="J3340" s="9">
        <v>1500</v>
      </c>
      <c r="K3340" s="10">
        <f t="shared" si="26"/>
        <v>750</v>
      </c>
      <c r="L3340" s="10">
        <f t="shared" si="27"/>
        <v>225</v>
      </c>
      <c r="M3340" s="11">
        <v>0.3</v>
      </c>
      <c r="O3340" s="16"/>
      <c r="P3340" s="14"/>
      <c r="Q3340" s="12"/>
      <c r="R3340" s="13"/>
    </row>
    <row r="3341" spans="1:18" ht="15.75" customHeight="1" x14ac:dyDescent="0.35">
      <c r="A3341" s="1"/>
      <c r="B3341" s="6" t="s">
        <v>14</v>
      </c>
      <c r="C3341" s="6">
        <v>1185732</v>
      </c>
      <c r="D3341" s="7">
        <v>44300</v>
      </c>
      <c r="E3341" s="6" t="s">
        <v>15</v>
      </c>
      <c r="F3341" s="6" t="s">
        <v>115</v>
      </c>
      <c r="G3341" s="6" t="s">
        <v>116</v>
      </c>
      <c r="H3341" s="6" t="s">
        <v>22</v>
      </c>
      <c r="I3341" s="8">
        <v>0.4</v>
      </c>
      <c r="J3341" s="9">
        <v>3000</v>
      </c>
      <c r="K3341" s="10">
        <f t="shared" si="26"/>
        <v>1200</v>
      </c>
      <c r="L3341" s="10">
        <f t="shared" si="27"/>
        <v>480</v>
      </c>
      <c r="M3341" s="11">
        <v>0.4</v>
      </c>
      <c r="O3341" s="16"/>
      <c r="P3341" s="14"/>
      <c r="Q3341" s="12"/>
      <c r="R3341" s="13"/>
    </row>
    <row r="3342" spans="1:18" ht="15.75" customHeight="1" x14ac:dyDescent="0.35">
      <c r="A3342" s="1"/>
      <c r="B3342" s="6" t="s">
        <v>14</v>
      </c>
      <c r="C3342" s="6">
        <v>1185732</v>
      </c>
      <c r="D3342" s="7">
        <v>44329</v>
      </c>
      <c r="E3342" s="6" t="s">
        <v>15</v>
      </c>
      <c r="F3342" s="6" t="s">
        <v>115</v>
      </c>
      <c r="G3342" s="6" t="s">
        <v>116</v>
      </c>
      <c r="H3342" s="6" t="s">
        <v>17</v>
      </c>
      <c r="I3342" s="8">
        <v>0.54999999999999993</v>
      </c>
      <c r="J3342" s="9">
        <v>5700</v>
      </c>
      <c r="K3342" s="10">
        <f t="shared" si="26"/>
        <v>3134.9999999999995</v>
      </c>
      <c r="L3342" s="10">
        <f t="shared" si="27"/>
        <v>1097.2499999999998</v>
      </c>
      <c r="M3342" s="11">
        <v>0.35</v>
      </c>
      <c r="O3342" s="16"/>
      <c r="P3342" s="14"/>
      <c r="Q3342" s="12"/>
      <c r="R3342" s="13"/>
    </row>
    <row r="3343" spans="1:18" ht="15.75" customHeight="1" x14ac:dyDescent="0.35">
      <c r="A3343" s="1"/>
      <c r="B3343" s="6" t="s">
        <v>14</v>
      </c>
      <c r="C3343" s="6">
        <v>1185732</v>
      </c>
      <c r="D3343" s="7">
        <v>44329</v>
      </c>
      <c r="E3343" s="6" t="s">
        <v>15</v>
      </c>
      <c r="F3343" s="6" t="s">
        <v>115</v>
      </c>
      <c r="G3343" s="6" t="s">
        <v>116</v>
      </c>
      <c r="H3343" s="6" t="s">
        <v>18</v>
      </c>
      <c r="I3343" s="8">
        <v>0.5</v>
      </c>
      <c r="J3343" s="9">
        <v>2750</v>
      </c>
      <c r="K3343" s="10">
        <f t="shared" si="26"/>
        <v>1375</v>
      </c>
      <c r="L3343" s="10">
        <f t="shared" si="27"/>
        <v>481.24999999999994</v>
      </c>
      <c r="M3343" s="11">
        <v>0.35</v>
      </c>
      <c r="O3343" s="16"/>
      <c r="P3343" s="14"/>
      <c r="Q3343" s="12"/>
      <c r="R3343" s="13"/>
    </row>
    <row r="3344" spans="1:18" ht="15.75" customHeight="1" x14ac:dyDescent="0.35">
      <c r="A3344" s="1"/>
      <c r="B3344" s="6" t="s">
        <v>14</v>
      </c>
      <c r="C3344" s="6">
        <v>1185732</v>
      </c>
      <c r="D3344" s="7">
        <v>44329</v>
      </c>
      <c r="E3344" s="6" t="s">
        <v>15</v>
      </c>
      <c r="F3344" s="6" t="s">
        <v>115</v>
      </c>
      <c r="G3344" s="6" t="s">
        <v>116</v>
      </c>
      <c r="H3344" s="6" t="s">
        <v>19</v>
      </c>
      <c r="I3344" s="8">
        <v>0.45</v>
      </c>
      <c r="J3344" s="9">
        <v>3000</v>
      </c>
      <c r="K3344" s="10">
        <f t="shared" si="26"/>
        <v>1350</v>
      </c>
      <c r="L3344" s="10">
        <f t="shared" si="27"/>
        <v>540</v>
      </c>
      <c r="M3344" s="11">
        <v>0.4</v>
      </c>
      <c r="O3344" s="16"/>
      <c r="P3344" s="14"/>
      <c r="Q3344" s="12"/>
      <c r="R3344" s="13"/>
    </row>
    <row r="3345" spans="1:18" ht="15.75" customHeight="1" x14ac:dyDescent="0.35">
      <c r="A3345" s="1"/>
      <c r="B3345" s="6" t="s">
        <v>14</v>
      </c>
      <c r="C3345" s="6">
        <v>1185732</v>
      </c>
      <c r="D3345" s="7">
        <v>44329</v>
      </c>
      <c r="E3345" s="6" t="s">
        <v>15</v>
      </c>
      <c r="F3345" s="6" t="s">
        <v>115</v>
      </c>
      <c r="G3345" s="6" t="s">
        <v>116</v>
      </c>
      <c r="H3345" s="6" t="s">
        <v>20</v>
      </c>
      <c r="I3345" s="8">
        <v>0.45</v>
      </c>
      <c r="J3345" s="9">
        <v>2500</v>
      </c>
      <c r="K3345" s="10">
        <f t="shared" si="26"/>
        <v>1125</v>
      </c>
      <c r="L3345" s="10">
        <f t="shared" si="27"/>
        <v>450</v>
      </c>
      <c r="M3345" s="11">
        <v>0.4</v>
      </c>
      <c r="O3345" s="16"/>
      <c r="P3345" s="14"/>
      <c r="Q3345" s="12"/>
      <c r="R3345" s="13"/>
    </row>
    <row r="3346" spans="1:18" ht="15.75" customHeight="1" x14ac:dyDescent="0.35">
      <c r="A3346" s="1"/>
      <c r="B3346" s="6" t="s">
        <v>14</v>
      </c>
      <c r="C3346" s="6">
        <v>1185732</v>
      </c>
      <c r="D3346" s="7">
        <v>44329</v>
      </c>
      <c r="E3346" s="6" t="s">
        <v>15</v>
      </c>
      <c r="F3346" s="6" t="s">
        <v>115</v>
      </c>
      <c r="G3346" s="6" t="s">
        <v>116</v>
      </c>
      <c r="H3346" s="6" t="s">
        <v>21</v>
      </c>
      <c r="I3346" s="8">
        <v>0.54999999999999993</v>
      </c>
      <c r="J3346" s="9">
        <v>2750</v>
      </c>
      <c r="K3346" s="10">
        <f t="shared" si="26"/>
        <v>1512.4999999999998</v>
      </c>
      <c r="L3346" s="10">
        <f t="shared" si="27"/>
        <v>453.74999999999994</v>
      </c>
      <c r="M3346" s="11">
        <v>0.3</v>
      </c>
      <c r="O3346" s="16"/>
      <c r="P3346" s="14"/>
      <c r="Q3346" s="12"/>
      <c r="R3346" s="13"/>
    </row>
    <row r="3347" spans="1:18" ht="15.75" customHeight="1" x14ac:dyDescent="0.35">
      <c r="A3347" s="1"/>
      <c r="B3347" s="6" t="s">
        <v>14</v>
      </c>
      <c r="C3347" s="6">
        <v>1185732</v>
      </c>
      <c r="D3347" s="7">
        <v>44329</v>
      </c>
      <c r="E3347" s="6" t="s">
        <v>15</v>
      </c>
      <c r="F3347" s="6" t="s">
        <v>115</v>
      </c>
      <c r="G3347" s="6" t="s">
        <v>116</v>
      </c>
      <c r="H3347" s="6" t="s">
        <v>22</v>
      </c>
      <c r="I3347" s="8">
        <v>0.6</v>
      </c>
      <c r="J3347" s="9">
        <v>4000</v>
      </c>
      <c r="K3347" s="10">
        <f t="shared" si="26"/>
        <v>2400</v>
      </c>
      <c r="L3347" s="10">
        <f t="shared" si="27"/>
        <v>960</v>
      </c>
      <c r="M3347" s="11">
        <v>0.4</v>
      </c>
      <c r="O3347" s="16"/>
      <c r="P3347" s="14"/>
      <c r="Q3347" s="12"/>
      <c r="R3347" s="13"/>
    </row>
    <row r="3348" spans="1:18" ht="15.75" customHeight="1" x14ac:dyDescent="0.35">
      <c r="A3348" s="1"/>
      <c r="B3348" s="6" t="s">
        <v>14</v>
      </c>
      <c r="C3348" s="6">
        <v>1185732</v>
      </c>
      <c r="D3348" s="7">
        <v>44362</v>
      </c>
      <c r="E3348" s="6" t="s">
        <v>15</v>
      </c>
      <c r="F3348" s="6" t="s">
        <v>115</v>
      </c>
      <c r="G3348" s="6" t="s">
        <v>116</v>
      </c>
      <c r="H3348" s="6" t="s">
        <v>17</v>
      </c>
      <c r="I3348" s="8">
        <v>0.54999999999999993</v>
      </c>
      <c r="J3348" s="9">
        <v>6500</v>
      </c>
      <c r="K3348" s="10">
        <f t="shared" si="26"/>
        <v>3574.9999999999995</v>
      </c>
      <c r="L3348" s="10">
        <f t="shared" si="27"/>
        <v>1251.2499999999998</v>
      </c>
      <c r="M3348" s="11">
        <v>0.35</v>
      </c>
      <c r="O3348" s="16"/>
      <c r="P3348" s="14"/>
      <c r="Q3348" s="12"/>
      <c r="R3348" s="13"/>
    </row>
    <row r="3349" spans="1:18" ht="15.75" customHeight="1" x14ac:dyDescent="0.35">
      <c r="A3349" s="1"/>
      <c r="B3349" s="6" t="s">
        <v>14</v>
      </c>
      <c r="C3349" s="6">
        <v>1185732</v>
      </c>
      <c r="D3349" s="7">
        <v>44362</v>
      </c>
      <c r="E3349" s="6" t="s">
        <v>15</v>
      </c>
      <c r="F3349" s="6" t="s">
        <v>115</v>
      </c>
      <c r="G3349" s="6" t="s">
        <v>116</v>
      </c>
      <c r="H3349" s="6" t="s">
        <v>18</v>
      </c>
      <c r="I3349" s="8">
        <v>0.5</v>
      </c>
      <c r="J3349" s="9">
        <v>4000</v>
      </c>
      <c r="K3349" s="10">
        <f t="shared" si="26"/>
        <v>2000</v>
      </c>
      <c r="L3349" s="10">
        <f t="shared" si="27"/>
        <v>700</v>
      </c>
      <c r="M3349" s="11">
        <v>0.35</v>
      </c>
      <c r="O3349" s="16"/>
      <c r="P3349" s="14"/>
      <c r="Q3349" s="12"/>
      <c r="R3349" s="13"/>
    </row>
    <row r="3350" spans="1:18" ht="15.75" customHeight="1" x14ac:dyDescent="0.35">
      <c r="A3350" s="1"/>
      <c r="B3350" s="6" t="s">
        <v>14</v>
      </c>
      <c r="C3350" s="6">
        <v>1185732</v>
      </c>
      <c r="D3350" s="7">
        <v>44362</v>
      </c>
      <c r="E3350" s="6" t="s">
        <v>15</v>
      </c>
      <c r="F3350" s="6" t="s">
        <v>115</v>
      </c>
      <c r="G3350" s="6" t="s">
        <v>116</v>
      </c>
      <c r="H3350" s="6" t="s">
        <v>19</v>
      </c>
      <c r="I3350" s="8">
        <v>0.45</v>
      </c>
      <c r="J3350" s="9">
        <v>3250</v>
      </c>
      <c r="K3350" s="10">
        <f t="shared" si="26"/>
        <v>1462.5</v>
      </c>
      <c r="L3350" s="10">
        <f t="shared" si="27"/>
        <v>585</v>
      </c>
      <c r="M3350" s="11">
        <v>0.4</v>
      </c>
      <c r="O3350" s="16"/>
      <c r="P3350" s="14"/>
      <c r="Q3350" s="12"/>
      <c r="R3350" s="13"/>
    </row>
    <row r="3351" spans="1:18" ht="15.75" customHeight="1" x14ac:dyDescent="0.35">
      <c r="A3351" s="1"/>
      <c r="B3351" s="6" t="s">
        <v>14</v>
      </c>
      <c r="C3351" s="6">
        <v>1185732</v>
      </c>
      <c r="D3351" s="7">
        <v>44362</v>
      </c>
      <c r="E3351" s="6" t="s">
        <v>15</v>
      </c>
      <c r="F3351" s="6" t="s">
        <v>115</v>
      </c>
      <c r="G3351" s="6" t="s">
        <v>116</v>
      </c>
      <c r="H3351" s="6" t="s">
        <v>20</v>
      </c>
      <c r="I3351" s="8">
        <v>0.45</v>
      </c>
      <c r="J3351" s="9">
        <v>3000</v>
      </c>
      <c r="K3351" s="10">
        <f t="shared" si="26"/>
        <v>1350</v>
      </c>
      <c r="L3351" s="10">
        <f t="shared" si="27"/>
        <v>540</v>
      </c>
      <c r="M3351" s="11">
        <v>0.4</v>
      </c>
      <c r="O3351" s="16"/>
      <c r="P3351" s="14"/>
      <c r="Q3351" s="12"/>
      <c r="R3351" s="13"/>
    </row>
    <row r="3352" spans="1:18" ht="15.75" customHeight="1" x14ac:dyDescent="0.35">
      <c r="A3352" s="1"/>
      <c r="B3352" s="6" t="s">
        <v>14</v>
      </c>
      <c r="C3352" s="6">
        <v>1185732</v>
      </c>
      <c r="D3352" s="7">
        <v>44362</v>
      </c>
      <c r="E3352" s="6" t="s">
        <v>15</v>
      </c>
      <c r="F3352" s="6" t="s">
        <v>115</v>
      </c>
      <c r="G3352" s="6" t="s">
        <v>116</v>
      </c>
      <c r="H3352" s="6" t="s">
        <v>21</v>
      </c>
      <c r="I3352" s="8">
        <v>0.54999999999999993</v>
      </c>
      <c r="J3352" s="9">
        <v>3000</v>
      </c>
      <c r="K3352" s="10">
        <f t="shared" si="26"/>
        <v>1649.9999999999998</v>
      </c>
      <c r="L3352" s="10">
        <f t="shared" si="27"/>
        <v>494.99999999999989</v>
      </c>
      <c r="M3352" s="11">
        <v>0.3</v>
      </c>
      <c r="O3352" s="16"/>
      <c r="P3352" s="14"/>
      <c r="Q3352" s="12"/>
      <c r="R3352" s="13"/>
    </row>
    <row r="3353" spans="1:18" ht="15.75" customHeight="1" x14ac:dyDescent="0.35">
      <c r="A3353" s="1"/>
      <c r="B3353" s="6" t="s">
        <v>14</v>
      </c>
      <c r="C3353" s="6">
        <v>1185732</v>
      </c>
      <c r="D3353" s="7">
        <v>44362</v>
      </c>
      <c r="E3353" s="6" t="s">
        <v>15</v>
      </c>
      <c r="F3353" s="6" t="s">
        <v>115</v>
      </c>
      <c r="G3353" s="6" t="s">
        <v>116</v>
      </c>
      <c r="H3353" s="6" t="s">
        <v>22</v>
      </c>
      <c r="I3353" s="8">
        <v>0.6</v>
      </c>
      <c r="J3353" s="9">
        <v>4500</v>
      </c>
      <c r="K3353" s="10">
        <f t="shared" si="26"/>
        <v>2700</v>
      </c>
      <c r="L3353" s="10">
        <f t="shared" si="27"/>
        <v>1080</v>
      </c>
      <c r="M3353" s="11">
        <v>0.4</v>
      </c>
      <c r="O3353" s="16"/>
      <c r="P3353" s="14"/>
      <c r="Q3353" s="12"/>
      <c r="R3353" s="13"/>
    </row>
    <row r="3354" spans="1:18" ht="15.75" customHeight="1" x14ac:dyDescent="0.35">
      <c r="A3354" s="1"/>
      <c r="B3354" s="6" t="s">
        <v>14</v>
      </c>
      <c r="C3354" s="6">
        <v>1185732</v>
      </c>
      <c r="D3354" s="7">
        <v>44390</v>
      </c>
      <c r="E3354" s="6" t="s">
        <v>15</v>
      </c>
      <c r="F3354" s="6" t="s">
        <v>115</v>
      </c>
      <c r="G3354" s="6" t="s">
        <v>116</v>
      </c>
      <c r="H3354" s="6" t="s">
        <v>17</v>
      </c>
      <c r="I3354" s="8">
        <v>0.54999999999999993</v>
      </c>
      <c r="J3354" s="9">
        <v>6750</v>
      </c>
      <c r="K3354" s="10">
        <f t="shared" si="26"/>
        <v>3712.4999999999995</v>
      </c>
      <c r="L3354" s="10">
        <f t="shared" si="27"/>
        <v>1299.3749999999998</v>
      </c>
      <c r="M3354" s="11">
        <v>0.35</v>
      </c>
      <c r="O3354" s="16"/>
      <c r="P3354" s="14"/>
      <c r="Q3354" s="12"/>
      <c r="R3354" s="13"/>
    </row>
    <row r="3355" spans="1:18" ht="15.75" customHeight="1" x14ac:dyDescent="0.35">
      <c r="A3355" s="1"/>
      <c r="B3355" s="6" t="s">
        <v>14</v>
      </c>
      <c r="C3355" s="6">
        <v>1185732</v>
      </c>
      <c r="D3355" s="7">
        <v>44390</v>
      </c>
      <c r="E3355" s="6" t="s">
        <v>15</v>
      </c>
      <c r="F3355" s="6" t="s">
        <v>115</v>
      </c>
      <c r="G3355" s="6" t="s">
        <v>116</v>
      </c>
      <c r="H3355" s="6" t="s">
        <v>18</v>
      </c>
      <c r="I3355" s="8">
        <v>0.5</v>
      </c>
      <c r="J3355" s="9">
        <v>4250</v>
      </c>
      <c r="K3355" s="10">
        <f t="shared" si="26"/>
        <v>2125</v>
      </c>
      <c r="L3355" s="10">
        <f t="shared" si="27"/>
        <v>743.75</v>
      </c>
      <c r="M3355" s="11">
        <v>0.35</v>
      </c>
      <c r="O3355" s="16"/>
      <c r="P3355" s="14"/>
      <c r="Q3355" s="12"/>
      <c r="R3355" s="13"/>
    </row>
    <row r="3356" spans="1:18" ht="15.75" customHeight="1" x14ac:dyDescent="0.35">
      <c r="A3356" s="1"/>
      <c r="B3356" s="6" t="s">
        <v>14</v>
      </c>
      <c r="C3356" s="6">
        <v>1185732</v>
      </c>
      <c r="D3356" s="7">
        <v>44390</v>
      </c>
      <c r="E3356" s="6" t="s">
        <v>15</v>
      </c>
      <c r="F3356" s="6" t="s">
        <v>115</v>
      </c>
      <c r="G3356" s="6" t="s">
        <v>116</v>
      </c>
      <c r="H3356" s="6" t="s">
        <v>19</v>
      </c>
      <c r="I3356" s="8">
        <v>0.45</v>
      </c>
      <c r="J3356" s="9">
        <v>3500</v>
      </c>
      <c r="K3356" s="10">
        <f t="shared" si="26"/>
        <v>1575</v>
      </c>
      <c r="L3356" s="10">
        <f t="shared" si="27"/>
        <v>630</v>
      </c>
      <c r="M3356" s="11">
        <v>0.4</v>
      </c>
      <c r="O3356" s="16"/>
      <c r="P3356" s="14"/>
      <c r="Q3356" s="12"/>
      <c r="R3356" s="13"/>
    </row>
    <row r="3357" spans="1:18" ht="15.75" customHeight="1" x14ac:dyDescent="0.35">
      <c r="A3357" s="1"/>
      <c r="B3357" s="6" t="s">
        <v>14</v>
      </c>
      <c r="C3357" s="6">
        <v>1185732</v>
      </c>
      <c r="D3357" s="7">
        <v>44390</v>
      </c>
      <c r="E3357" s="6" t="s">
        <v>15</v>
      </c>
      <c r="F3357" s="6" t="s">
        <v>115</v>
      </c>
      <c r="G3357" s="6" t="s">
        <v>116</v>
      </c>
      <c r="H3357" s="6" t="s">
        <v>20</v>
      </c>
      <c r="I3357" s="8">
        <v>0.45</v>
      </c>
      <c r="J3357" s="9">
        <v>3000</v>
      </c>
      <c r="K3357" s="10">
        <f t="shared" si="26"/>
        <v>1350</v>
      </c>
      <c r="L3357" s="10">
        <f t="shared" si="27"/>
        <v>540</v>
      </c>
      <c r="M3357" s="11">
        <v>0.4</v>
      </c>
      <c r="O3357" s="16"/>
      <c r="P3357" s="14"/>
      <c r="Q3357" s="12"/>
      <c r="R3357" s="13"/>
    </row>
    <row r="3358" spans="1:18" ht="15.75" customHeight="1" x14ac:dyDescent="0.35">
      <c r="A3358" s="1"/>
      <c r="B3358" s="6" t="s">
        <v>14</v>
      </c>
      <c r="C3358" s="6">
        <v>1185732</v>
      </c>
      <c r="D3358" s="7">
        <v>44390</v>
      </c>
      <c r="E3358" s="6" t="s">
        <v>15</v>
      </c>
      <c r="F3358" s="6" t="s">
        <v>115</v>
      </c>
      <c r="G3358" s="6" t="s">
        <v>116</v>
      </c>
      <c r="H3358" s="6" t="s">
        <v>21</v>
      </c>
      <c r="I3358" s="8">
        <v>0.54999999999999993</v>
      </c>
      <c r="J3358" s="9">
        <v>3250</v>
      </c>
      <c r="K3358" s="10">
        <f t="shared" si="26"/>
        <v>1787.4999999999998</v>
      </c>
      <c r="L3358" s="10">
        <f t="shared" si="27"/>
        <v>536.24999999999989</v>
      </c>
      <c r="M3358" s="11">
        <v>0.3</v>
      </c>
      <c r="O3358" s="16"/>
      <c r="P3358" s="14"/>
      <c r="Q3358" s="12"/>
      <c r="R3358" s="13"/>
    </row>
    <row r="3359" spans="1:18" ht="15.75" customHeight="1" x14ac:dyDescent="0.35">
      <c r="A3359" s="1"/>
      <c r="B3359" s="6" t="s">
        <v>14</v>
      </c>
      <c r="C3359" s="6">
        <v>1185732</v>
      </c>
      <c r="D3359" s="7">
        <v>44390</v>
      </c>
      <c r="E3359" s="6" t="s">
        <v>15</v>
      </c>
      <c r="F3359" s="6" t="s">
        <v>115</v>
      </c>
      <c r="G3359" s="6" t="s">
        <v>116</v>
      </c>
      <c r="H3359" s="6" t="s">
        <v>22</v>
      </c>
      <c r="I3359" s="8">
        <v>0.6</v>
      </c>
      <c r="J3359" s="9">
        <v>5000</v>
      </c>
      <c r="K3359" s="10">
        <f t="shared" si="26"/>
        <v>3000</v>
      </c>
      <c r="L3359" s="10">
        <f t="shared" si="27"/>
        <v>1200</v>
      </c>
      <c r="M3359" s="11">
        <v>0.4</v>
      </c>
      <c r="O3359" s="16"/>
      <c r="P3359" s="14"/>
      <c r="Q3359" s="12"/>
      <c r="R3359" s="13"/>
    </row>
    <row r="3360" spans="1:18" ht="15.75" customHeight="1" x14ac:dyDescent="0.35">
      <c r="A3360" s="1"/>
      <c r="B3360" s="6" t="s">
        <v>14</v>
      </c>
      <c r="C3360" s="6">
        <v>1185732</v>
      </c>
      <c r="D3360" s="7">
        <v>44422</v>
      </c>
      <c r="E3360" s="6" t="s">
        <v>15</v>
      </c>
      <c r="F3360" s="6" t="s">
        <v>115</v>
      </c>
      <c r="G3360" s="6" t="s">
        <v>116</v>
      </c>
      <c r="H3360" s="6" t="s">
        <v>17</v>
      </c>
      <c r="I3360" s="8">
        <v>0.54999999999999993</v>
      </c>
      <c r="J3360" s="9">
        <v>6500</v>
      </c>
      <c r="K3360" s="10">
        <f t="shared" si="26"/>
        <v>3574.9999999999995</v>
      </c>
      <c r="L3360" s="10">
        <f t="shared" si="27"/>
        <v>1251.2499999999998</v>
      </c>
      <c r="M3360" s="11">
        <v>0.35</v>
      </c>
      <c r="O3360" s="16"/>
      <c r="P3360" s="14"/>
      <c r="Q3360" s="12"/>
      <c r="R3360" s="13"/>
    </row>
    <row r="3361" spans="1:18" ht="15.75" customHeight="1" x14ac:dyDescent="0.35">
      <c r="A3361" s="1"/>
      <c r="B3361" s="6" t="s">
        <v>14</v>
      </c>
      <c r="C3361" s="6">
        <v>1185732</v>
      </c>
      <c r="D3361" s="7">
        <v>44422</v>
      </c>
      <c r="E3361" s="6" t="s">
        <v>15</v>
      </c>
      <c r="F3361" s="6" t="s">
        <v>115</v>
      </c>
      <c r="G3361" s="6" t="s">
        <v>116</v>
      </c>
      <c r="H3361" s="6" t="s">
        <v>18</v>
      </c>
      <c r="I3361" s="8">
        <v>0.5</v>
      </c>
      <c r="J3361" s="9">
        <v>4250</v>
      </c>
      <c r="K3361" s="10">
        <f t="shared" si="26"/>
        <v>2125</v>
      </c>
      <c r="L3361" s="10">
        <f t="shared" si="27"/>
        <v>743.75</v>
      </c>
      <c r="M3361" s="11">
        <v>0.35</v>
      </c>
      <c r="O3361" s="16"/>
      <c r="P3361" s="14"/>
      <c r="Q3361" s="12"/>
      <c r="R3361" s="13"/>
    </row>
    <row r="3362" spans="1:18" ht="15.75" customHeight="1" x14ac:dyDescent="0.35">
      <c r="A3362" s="1"/>
      <c r="B3362" s="6" t="s">
        <v>14</v>
      </c>
      <c r="C3362" s="6">
        <v>1185732</v>
      </c>
      <c r="D3362" s="7">
        <v>44422</v>
      </c>
      <c r="E3362" s="6" t="s">
        <v>15</v>
      </c>
      <c r="F3362" s="6" t="s">
        <v>115</v>
      </c>
      <c r="G3362" s="6" t="s">
        <v>116</v>
      </c>
      <c r="H3362" s="6" t="s">
        <v>19</v>
      </c>
      <c r="I3362" s="8">
        <v>0.45</v>
      </c>
      <c r="J3362" s="9">
        <v>3500</v>
      </c>
      <c r="K3362" s="10">
        <f t="shared" si="26"/>
        <v>1575</v>
      </c>
      <c r="L3362" s="10">
        <f t="shared" si="27"/>
        <v>630</v>
      </c>
      <c r="M3362" s="11">
        <v>0.4</v>
      </c>
      <c r="O3362" s="16"/>
      <c r="P3362" s="14"/>
      <c r="Q3362" s="12"/>
      <c r="R3362" s="13"/>
    </row>
    <row r="3363" spans="1:18" ht="15.75" customHeight="1" x14ac:dyDescent="0.35">
      <c r="A3363" s="1"/>
      <c r="B3363" s="6" t="s">
        <v>14</v>
      </c>
      <c r="C3363" s="6">
        <v>1185732</v>
      </c>
      <c r="D3363" s="7">
        <v>44422</v>
      </c>
      <c r="E3363" s="6" t="s">
        <v>15</v>
      </c>
      <c r="F3363" s="6" t="s">
        <v>115</v>
      </c>
      <c r="G3363" s="6" t="s">
        <v>116</v>
      </c>
      <c r="H3363" s="6" t="s">
        <v>20</v>
      </c>
      <c r="I3363" s="8">
        <v>0.45</v>
      </c>
      <c r="J3363" s="9">
        <v>2500</v>
      </c>
      <c r="K3363" s="10">
        <f t="shared" si="26"/>
        <v>1125</v>
      </c>
      <c r="L3363" s="10">
        <f t="shared" si="27"/>
        <v>450</v>
      </c>
      <c r="M3363" s="11">
        <v>0.4</v>
      </c>
      <c r="O3363" s="16"/>
      <c r="P3363" s="14"/>
      <c r="Q3363" s="12"/>
      <c r="R3363" s="13"/>
    </row>
    <row r="3364" spans="1:18" ht="15.75" customHeight="1" x14ac:dyDescent="0.35">
      <c r="A3364" s="1"/>
      <c r="B3364" s="6" t="s">
        <v>14</v>
      </c>
      <c r="C3364" s="6">
        <v>1185732</v>
      </c>
      <c r="D3364" s="7">
        <v>44422</v>
      </c>
      <c r="E3364" s="6" t="s">
        <v>15</v>
      </c>
      <c r="F3364" s="6" t="s">
        <v>115</v>
      </c>
      <c r="G3364" s="6" t="s">
        <v>116</v>
      </c>
      <c r="H3364" s="6" t="s">
        <v>21</v>
      </c>
      <c r="I3364" s="8">
        <v>0.54999999999999993</v>
      </c>
      <c r="J3364" s="9">
        <v>2250</v>
      </c>
      <c r="K3364" s="10">
        <f t="shared" si="26"/>
        <v>1237.4999999999998</v>
      </c>
      <c r="L3364" s="10">
        <f t="shared" si="27"/>
        <v>371.24999999999994</v>
      </c>
      <c r="M3364" s="11">
        <v>0.3</v>
      </c>
      <c r="O3364" s="16"/>
      <c r="P3364" s="14"/>
      <c r="Q3364" s="12"/>
      <c r="R3364" s="13"/>
    </row>
    <row r="3365" spans="1:18" ht="15.75" customHeight="1" x14ac:dyDescent="0.35">
      <c r="A3365" s="1"/>
      <c r="B3365" s="6" t="s">
        <v>14</v>
      </c>
      <c r="C3365" s="6">
        <v>1185732</v>
      </c>
      <c r="D3365" s="7">
        <v>44422</v>
      </c>
      <c r="E3365" s="6" t="s">
        <v>15</v>
      </c>
      <c r="F3365" s="6" t="s">
        <v>115</v>
      </c>
      <c r="G3365" s="6" t="s">
        <v>116</v>
      </c>
      <c r="H3365" s="6" t="s">
        <v>22</v>
      </c>
      <c r="I3365" s="8">
        <v>0.6</v>
      </c>
      <c r="J3365" s="9">
        <v>4000</v>
      </c>
      <c r="K3365" s="10">
        <f t="shared" si="26"/>
        <v>2400</v>
      </c>
      <c r="L3365" s="10">
        <f t="shared" si="27"/>
        <v>960</v>
      </c>
      <c r="M3365" s="11">
        <v>0.4</v>
      </c>
      <c r="O3365" s="16"/>
      <c r="P3365" s="14"/>
      <c r="Q3365" s="12"/>
      <c r="R3365" s="13"/>
    </row>
    <row r="3366" spans="1:18" ht="15.75" customHeight="1" x14ac:dyDescent="0.35">
      <c r="A3366" s="1"/>
      <c r="B3366" s="6" t="s">
        <v>14</v>
      </c>
      <c r="C3366" s="6">
        <v>1185732</v>
      </c>
      <c r="D3366" s="7">
        <v>44452</v>
      </c>
      <c r="E3366" s="6" t="s">
        <v>15</v>
      </c>
      <c r="F3366" s="6" t="s">
        <v>115</v>
      </c>
      <c r="G3366" s="6" t="s">
        <v>116</v>
      </c>
      <c r="H3366" s="6" t="s">
        <v>17</v>
      </c>
      <c r="I3366" s="8">
        <v>0.54999999999999993</v>
      </c>
      <c r="J3366" s="9">
        <v>5250</v>
      </c>
      <c r="K3366" s="10">
        <f t="shared" si="26"/>
        <v>2887.4999999999995</v>
      </c>
      <c r="L3366" s="10">
        <f t="shared" si="27"/>
        <v>1010.6249999999998</v>
      </c>
      <c r="M3366" s="11">
        <v>0.35</v>
      </c>
      <c r="O3366" s="16"/>
      <c r="P3366" s="14"/>
      <c r="Q3366" s="12"/>
      <c r="R3366" s="13"/>
    </row>
    <row r="3367" spans="1:18" ht="15.75" customHeight="1" x14ac:dyDescent="0.35">
      <c r="A3367" s="1"/>
      <c r="B3367" s="6" t="s">
        <v>14</v>
      </c>
      <c r="C3367" s="6">
        <v>1185732</v>
      </c>
      <c r="D3367" s="7">
        <v>44452</v>
      </c>
      <c r="E3367" s="6" t="s">
        <v>15</v>
      </c>
      <c r="F3367" s="6" t="s">
        <v>115</v>
      </c>
      <c r="G3367" s="6" t="s">
        <v>116</v>
      </c>
      <c r="H3367" s="6" t="s">
        <v>18</v>
      </c>
      <c r="I3367" s="8">
        <v>0.5</v>
      </c>
      <c r="J3367" s="9">
        <v>3250</v>
      </c>
      <c r="K3367" s="10">
        <f t="shared" si="26"/>
        <v>1625</v>
      </c>
      <c r="L3367" s="10">
        <f t="shared" si="27"/>
        <v>568.75</v>
      </c>
      <c r="M3367" s="11">
        <v>0.35</v>
      </c>
      <c r="O3367" s="16"/>
      <c r="P3367" s="14"/>
      <c r="Q3367" s="12"/>
      <c r="R3367" s="13"/>
    </row>
    <row r="3368" spans="1:18" ht="15.75" customHeight="1" x14ac:dyDescent="0.35">
      <c r="A3368" s="1"/>
      <c r="B3368" s="6" t="s">
        <v>14</v>
      </c>
      <c r="C3368" s="6">
        <v>1185732</v>
      </c>
      <c r="D3368" s="7">
        <v>44452</v>
      </c>
      <c r="E3368" s="6" t="s">
        <v>15</v>
      </c>
      <c r="F3368" s="6" t="s">
        <v>115</v>
      </c>
      <c r="G3368" s="6" t="s">
        <v>116</v>
      </c>
      <c r="H3368" s="6" t="s">
        <v>19</v>
      </c>
      <c r="I3368" s="8">
        <v>0.45</v>
      </c>
      <c r="J3368" s="9">
        <v>2250</v>
      </c>
      <c r="K3368" s="10">
        <f t="shared" si="26"/>
        <v>1012.5</v>
      </c>
      <c r="L3368" s="10">
        <f t="shared" si="27"/>
        <v>405</v>
      </c>
      <c r="M3368" s="11">
        <v>0.4</v>
      </c>
      <c r="O3368" s="16"/>
      <c r="P3368" s="14"/>
      <c r="Q3368" s="12"/>
      <c r="R3368" s="13"/>
    </row>
    <row r="3369" spans="1:18" ht="15.75" customHeight="1" x14ac:dyDescent="0.35">
      <c r="A3369" s="1"/>
      <c r="B3369" s="6" t="s">
        <v>14</v>
      </c>
      <c r="C3369" s="6">
        <v>1185732</v>
      </c>
      <c r="D3369" s="7">
        <v>44452</v>
      </c>
      <c r="E3369" s="6" t="s">
        <v>15</v>
      </c>
      <c r="F3369" s="6" t="s">
        <v>115</v>
      </c>
      <c r="G3369" s="6" t="s">
        <v>116</v>
      </c>
      <c r="H3369" s="6" t="s">
        <v>20</v>
      </c>
      <c r="I3369" s="8">
        <v>0.45</v>
      </c>
      <c r="J3369" s="9">
        <v>2000</v>
      </c>
      <c r="K3369" s="10">
        <f t="shared" si="26"/>
        <v>900</v>
      </c>
      <c r="L3369" s="10">
        <f t="shared" si="27"/>
        <v>360</v>
      </c>
      <c r="M3369" s="11">
        <v>0.4</v>
      </c>
      <c r="O3369" s="16"/>
      <c r="P3369" s="14"/>
      <c r="Q3369" s="12"/>
      <c r="R3369" s="13"/>
    </row>
    <row r="3370" spans="1:18" ht="15.75" customHeight="1" x14ac:dyDescent="0.35">
      <c r="A3370" s="1"/>
      <c r="B3370" s="6" t="s">
        <v>14</v>
      </c>
      <c r="C3370" s="6">
        <v>1185732</v>
      </c>
      <c r="D3370" s="7">
        <v>44452</v>
      </c>
      <c r="E3370" s="6" t="s">
        <v>15</v>
      </c>
      <c r="F3370" s="6" t="s">
        <v>115</v>
      </c>
      <c r="G3370" s="6" t="s">
        <v>116</v>
      </c>
      <c r="H3370" s="6" t="s">
        <v>21</v>
      </c>
      <c r="I3370" s="8">
        <v>0.54999999999999993</v>
      </c>
      <c r="J3370" s="9">
        <v>2000</v>
      </c>
      <c r="K3370" s="10">
        <f t="shared" si="26"/>
        <v>1099.9999999999998</v>
      </c>
      <c r="L3370" s="10">
        <f t="shared" si="27"/>
        <v>329.99999999999994</v>
      </c>
      <c r="M3370" s="11">
        <v>0.3</v>
      </c>
      <c r="O3370" s="16"/>
      <c r="P3370" s="14"/>
      <c r="Q3370" s="12"/>
      <c r="R3370" s="13"/>
    </row>
    <row r="3371" spans="1:18" ht="15.75" customHeight="1" x14ac:dyDescent="0.35">
      <c r="A3371" s="1"/>
      <c r="B3371" s="6" t="s">
        <v>14</v>
      </c>
      <c r="C3371" s="6">
        <v>1185732</v>
      </c>
      <c r="D3371" s="7">
        <v>44452</v>
      </c>
      <c r="E3371" s="6" t="s">
        <v>15</v>
      </c>
      <c r="F3371" s="6" t="s">
        <v>115</v>
      </c>
      <c r="G3371" s="6" t="s">
        <v>116</v>
      </c>
      <c r="H3371" s="6" t="s">
        <v>22</v>
      </c>
      <c r="I3371" s="8">
        <v>0.6</v>
      </c>
      <c r="J3371" s="9">
        <v>3000</v>
      </c>
      <c r="K3371" s="10">
        <f t="shared" si="26"/>
        <v>1800</v>
      </c>
      <c r="L3371" s="10">
        <f t="shared" si="27"/>
        <v>720</v>
      </c>
      <c r="M3371" s="11">
        <v>0.4</v>
      </c>
      <c r="O3371" s="16"/>
      <c r="P3371" s="14"/>
      <c r="Q3371" s="12"/>
      <c r="R3371" s="13"/>
    </row>
    <row r="3372" spans="1:18" ht="15.75" customHeight="1" x14ac:dyDescent="0.35">
      <c r="A3372" s="1"/>
      <c r="B3372" s="6" t="s">
        <v>14</v>
      </c>
      <c r="C3372" s="6">
        <v>1185732</v>
      </c>
      <c r="D3372" s="7">
        <v>44484</v>
      </c>
      <c r="E3372" s="6" t="s">
        <v>15</v>
      </c>
      <c r="F3372" s="6" t="s">
        <v>115</v>
      </c>
      <c r="G3372" s="6" t="s">
        <v>116</v>
      </c>
      <c r="H3372" s="6" t="s">
        <v>17</v>
      </c>
      <c r="I3372" s="8">
        <v>0.6</v>
      </c>
      <c r="J3372" s="9">
        <v>4750</v>
      </c>
      <c r="K3372" s="10">
        <f t="shared" si="26"/>
        <v>2850</v>
      </c>
      <c r="L3372" s="10">
        <f t="shared" si="27"/>
        <v>997.49999999999989</v>
      </c>
      <c r="M3372" s="11">
        <v>0.35</v>
      </c>
      <c r="O3372" s="16"/>
      <c r="P3372" s="14"/>
      <c r="Q3372" s="12"/>
      <c r="R3372" s="13"/>
    </row>
    <row r="3373" spans="1:18" ht="15.75" customHeight="1" x14ac:dyDescent="0.35">
      <c r="A3373" s="1"/>
      <c r="B3373" s="6" t="s">
        <v>14</v>
      </c>
      <c r="C3373" s="6">
        <v>1185732</v>
      </c>
      <c r="D3373" s="7">
        <v>44484</v>
      </c>
      <c r="E3373" s="6" t="s">
        <v>15</v>
      </c>
      <c r="F3373" s="6" t="s">
        <v>115</v>
      </c>
      <c r="G3373" s="6" t="s">
        <v>116</v>
      </c>
      <c r="H3373" s="6" t="s">
        <v>18</v>
      </c>
      <c r="I3373" s="8">
        <v>0.55000000000000004</v>
      </c>
      <c r="J3373" s="9">
        <v>3000</v>
      </c>
      <c r="K3373" s="10">
        <f t="shared" si="26"/>
        <v>1650.0000000000002</v>
      </c>
      <c r="L3373" s="10">
        <f t="shared" si="27"/>
        <v>577.5</v>
      </c>
      <c r="M3373" s="11">
        <v>0.35</v>
      </c>
      <c r="O3373" s="16"/>
      <c r="P3373" s="14"/>
      <c r="Q3373" s="12"/>
      <c r="R3373" s="13"/>
    </row>
    <row r="3374" spans="1:18" ht="15.75" customHeight="1" x14ac:dyDescent="0.35">
      <c r="A3374" s="1"/>
      <c r="B3374" s="6" t="s">
        <v>14</v>
      </c>
      <c r="C3374" s="6">
        <v>1185732</v>
      </c>
      <c r="D3374" s="7">
        <v>44484</v>
      </c>
      <c r="E3374" s="6" t="s">
        <v>15</v>
      </c>
      <c r="F3374" s="6" t="s">
        <v>115</v>
      </c>
      <c r="G3374" s="6" t="s">
        <v>116</v>
      </c>
      <c r="H3374" s="6" t="s">
        <v>19</v>
      </c>
      <c r="I3374" s="8">
        <v>0.55000000000000004</v>
      </c>
      <c r="J3374" s="9">
        <v>2000</v>
      </c>
      <c r="K3374" s="10">
        <f t="shared" si="26"/>
        <v>1100</v>
      </c>
      <c r="L3374" s="10">
        <f t="shared" si="27"/>
        <v>440</v>
      </c>
      <c r="M3374" s="11">
        <v>0.4</v>
      </c>
      <c r="O3374" s="16"/>
      <c r="P3374" s="14"/>
      <c r="Q3374" s="12"/>
      <c r="R3374" s="13"/>
    </row>
    <row r="3375" spans="1:18" ht="15.75" customHeight="1" x14ac:dyDescent="0.35">
      <c r="A3375" s="1"/>
      <c r="B3375" s="6" t="s">
        <v>14</v>
      </c>
      <c r="C3375" s="6">
        <v>1185732</v>
      </c>
      <c r="D3375" s="7">
        <v>44484</v>
      </c>
      <c r="E3375" s="6" t="s">
        <v>15</v>
      </c>
      <c r="F3375" s="6" t="s">
        <v>115</v>
      </c>
      <c r="G3375" s="6" t="s">
        <v>116</v>
      </c>
      <c r="H3375" s="6" t="s">
        <v>20</v>
      </c>
      <c r="I3375" s="8">
        <v>0.55000000000000004</v>
      </c>
      <c r="J3375" s="9">
        <v>1750</v>
      </c>
      <c r="K3375" s="10">
        <f t="shared" si="26"/>
        <v>962.50000000000011</v>
      </c>
      <c r="L3375" s="10">
        <f t="shared" si="27"/>
        <v>385.00000000000006</v>
      </c>
      <c r="M3375" s="11">
        <v>0.4</v>
      </c>
      <c r="O3375" s="16"/>
      <c r="P3375" s="14"/>
      <c r="Q3375" s="12"/>
      <c r="R3375" s="13"/>
    </row>
    <row r="3376" spans="1:18" ht="15.75" customHeight="1" x14ac:dyDescent="0.35">
      <c r="A3376" s="1"/>
      <c r="B3376" s="6" t="s">
        <v>14</v>
      </c>
      <c r="C3376" s="6">
        <v>1185732</v>
      </c>
      <c r="D3376" s="7">
        <v>44484</v>
      </c>
      <c r="E3376" s="6" t="s">
        <v>15</v>
      </c>
      <c r="F3376" s="6" t="s">
        <v>115</v>
      </c>
      <c r="G3376" s="6" t="s">
        <v>116</v>
      </c>
      <c r="H3376" s="6" t="s">
        <v>21</v>
      </c>
      <c r="I3376" s="8">
        <v>0.65</v>
      </c>
      <c r="J3376" s="9">
        <v>1750</v>
      </c>
      <c r="K3376" s="10">
        <f t="shared" si="26"/>
        <v>1137.5</v>
      </c>
      <c r="L3376" s="10">
        <f t="shared" si="27"/>
        <v>341.25</v>
      </c>
      <c r="M3376" s="11">
        <v>0.3</v>
      </c>
      <c r="O3376" s="16"/>
      <c r="P3376" s="14"/>
      <c r="Q3376" s="12"/>
      <c r="R3376" s="13"/>
    </row>
    <row r="3377" spans="1:18" ht="15.75" customHeight="1" x14ac:dyDescent="0.35">
      <c r="A3377" s="1"/>
      <c r="B3377" s="6" t="s">
        <v>14</v>
      </c>
      <c r="C3377" s="6">
        <v>1185732</v>
      </c>
      <c r="D3377" s="7">
        <v>44484</v>
      </c>
      <c r="E3377" s="6" t="s">
        <v>15</v>
      </c>
      <c r="F3377" s="6" t="s">
        <v>115</v>
      </c>
      <c r="G3377" s="6" t="s">
        <v>116</v>
      </c>
      <c r="H3377" s="6" t="s">
        <v>22</v>
      </c>
      <c r="I3377" s="8">
        <v>0.7</v>
      </c>
      <c r="J3377" s="9">
        <v>3000</v>
      </c>
      <c r="K3377" s="10">
        <f t="shared" si="26"/>
        <v>2100</v>
      </c>
      <c r="L3377" s="10">
        <f t="shared" si="27"/>
        <v>840</v>
      </c>
      <c r="M3377" s="11">
        <v>0.4</v>
      </c>
      <c r="O3377" s="16"/>
      <c r="P3377" s="14"/>
      <c r="Q3377" s="12"/>
      <c r="R3377" s="13"/>
    </row>
    <row r="3378" spans="1:18" ht="15.75" customHeight="1" x14ac:dyDescent="0.35">
      <c r="A3378" s="1"/>
      <c r="B3378" s="6" t="s">
        <v>14</v>
      </c>
      <c r="C3378" s="6">
        <v>1185732</v>
      </c>
      <c r="D3378" s="7">
        <v>44514</v>
      </c>
      <c r="E3378" s="6" t="s">
        <v>15</v>
      </c>
      <c r="F3378" s="6" t="s">
        <v>115</v>
      </c>
      <c r="G3378" s="6" t="s">
        <v>116</v>
      </c>
      <c r="H3378" s="6" t="s">
        <v>17</v>
      </c>
      <c r="I3378" s="8">
        <v>0.65</v>
      </c>
      <c r="J3378" s="9">
        <v>4500</v>
      </c>
      <c r="K3378" s="10">
        <f t="shared" si="26"/>
        <v>2925</v>
      </c>
      <c r="L3378" s="10">
        <f t="shared" si="27"/>
        <v>1023.7499999999999</v>
      </c>
      <c r="M3378" s="11">
        <v>0.35</v>
      </c>
      <c r="O3378" s="16"/>
      <c r="P3378" s="14"/>
      <c r="Q3378" s="12"/>
      <c r="R3378" s="13"/>
    </row>
    <row r="3379" spans="1:18" ht="15.75" customHeight="1" x14ac:dyDescent="0.35">
      <c r="A3379" s="1"/>
      <c r="B3379" s="6" t="s">
        <v>14</v>
      </c>
      <c r="C3379" s="6">
        <v>1185732</v>
      </c>
      <c r="D3379" s="7">
        <v>44514</v>
      </c>
      <c r="E3379" s="6" t="s">
        <v>15</v>
      </c>
      <c r="F3379" s="6" t="s">
        <v>115</v>
      </c>
      <c r="G3379" s="6" t="s">
        <v>116</v>
      </c>
      <c r="H3379" s="6" t="s">
        <v>18</v>
      </c>
      <c r="I3379" s="8">
        <v>0.55000000000000004</v>
      </c>
      <c r="J3379" s="9">
        <v>3250</v>
      </c>
      <c r="K3379" s="10">
        <f t="shared" si="26"/>
        <v>1787.5000000000002</v>
      </c>
      <c r="L3379" s="10">
        <f t="shared" si="27"/>
        <v>625.625</v>
      </c>
      <c r="M3379" s="11">
        <v>0.35</v>
      </c>
      <c r="O3379" s="16"/>
      <c r="P3379" s="14"/>
      <c r="Q3379" s="12"/>
      <c r="R3379" s="13"/>
    </row>
    <row r="3380" spans="1:18" ht="15.75" customHeight="1" x14ac:dyDescent="0.35">
      <c r="A3380" s="1"/>
      <c r="B3380" s="6" t="s">
        <v>14</v>
      </c>
      <c r="C3380" s="6">
        <v>1185732</v>
      </c>
      <c r="D3380" s="7">
        <v>44514</v>
      </c>
      <c r="E3380" s="6" t="s">
        <v>15</v>
      </c>
      <c r="F3380" s="6" t="s">
        <v>115</v>
      </c>
      <c r="G3380" s="6" t="s">
        <v>116</v>
      </c>
      <c r="H3380" s="6" t="s">
        <v>19</v>
      </c>
      <c r="I3380" s="8">
        <v>0.55000000000000004</v>
      </c>
      <c r="J3380" s="9">
        <v>3200</v>
      </c>
      <c r="K3380" s="10">
        <f t="shared" si="26"/>
        <v>1760.0000000000002</v>
      </c>
      <c r="L3380" s="10">
        <f t="shared" si="27"/>
        <v>704.00000000000011</v>
      </c>
      <c r="M3380" s="11">
        <v>0.4</v>
      </c>
      <c r="O3380" s="16"/>
      <c r="P3380" s="14"/>
      <c r="Q3380" s="12"/>
      <c r="R3380" s="13"/>
    </row>
    <row r="3381" spans="1:18" ht="15.75" customHeight="1" x14ac:dyDescent="0.35">
      <c r="A3381" s="1"/>
      <c r="B3381" s="6" t="s">
        <v>14</v>
      </c>
      <c r="C3381" s="6">
        <v>1185732</v>
      </c>
      <c r="D3381" s="7">
        <v>44514</v>
      </c>
      <c r="E3381" s="6" t="s">
        <v>15</v>
      </c>
      <c r="F3381" s="6" t="s">
        <v>115</v>
      </c>
      <c r="G3381" s="6" t="s">
        <v>116</v>
      </c>
      <c r="H3381" s="6" t="s">
        <v>20</v>
      </c>
      <c r="I3381" s="8">
        <v>0.55000000000000004</v>
      </c>
      <c r="J3381" s="9">
        <v>3000</v>
      </c>
      <c r="K3381" s="10">
        <f t="shared" si="26"/>
        <v>1650.0000000000002</v>
      </c>
      <c r="L3381" s="10">
        <f t="shared" si="27"/>
        <v>660.00000000000011</v>
      </c>
      <c r="M3381" s="11">
        <v>0.4</v>
      </c>
      <c r="O3381" s="16"/>
      <c r="P3381" s="14"/>
      <c r="Q3381" s="12"/>
      <c r="R3381" s="13"/>
    </row>
    <row r="3382" spans="1:18" ht="15.75" customHeight="1" x14ac:dyDescent="0.35">
      <c r="A3382" s="1"/>
      <c r="B3382" s="6" t="s">
        <v>14</v>
      </c>
      <c r="C3382" s="6">
        <v>1185732</v>
      </c>
      <c r="D3382" s="7">
        <v>44514</v>
      </c>
      <c r="E3382" s="6" t="s">
        <v>15</v>
      </c>
      <c r="F3382" s="6" t="s">
        <v>115</v>
      </c>
      <c r="G3382" s="6" t="s">
        <v>116</v>
      </c>
      <c r="H3382" s="6" t="s">
        <v>21</v>
      </c>
      <c r="I3382" s="8">
        <v>0.65</v>
      </c>
      <c r="J3382" s="9">
        <v>2750</v>
      </c>
      <c r="K3382" s="10">
        <f t="shared" si="26"/>
        <v>1787.5</v>
      </c>
      <c r="L3382" s="10">
        <f t="shared" si="27"/>
        <v>536.25</v>
      </c>
      <c r="M3382" s="11">
        <v>0.3</v>
      </c>
      <c r="O3382" s="16"/>
      <c r="P3382" s="14"/>
      <c r="Q3382" s="12"/>
      <c r="R3382" s="13"/>
    </row>
    <row r="3383" spans="1:18" ht="15.75" customHeight="1" x14ac:dyDescent="0.35">
      <c r="A3383" s="1"/>
      <c r="B3383" s="6" t="s">
        <v>14</v>
      </c>
      <c r="C3383" s="6">
        <v>1185732</v>
      </c>
      <c r="D3383" s="7">
        <v>44514</v>
      </c>
      <c r="E3383" s="6" t="s">
        <v>15</v>
      </c>
      <c r="F3383" s="6" t="s">
        <v>115</v>
      </c>
      <c r="G3383" s="6" t="s">
        <v>116</v>
      </c>
      <c r="H3383" s="6" t="s">
        <v>22</v>
      </c>
      <c r="I3383" s="8">
        <v>0.7</v>
      </c>
      <c r="J3383" s="9">
        <v>3750</v>
      </c>
      <c r="K3383" s="10">
        <f t="shared" si="26"/>
        <v>2625</v>
      </c>
      <c r="L3383" s="10">
        <f t="shared" si="27"/>
        <v>1050</v>
      </c>
      <c r="M3383" s="11">
        <v>0.4</v>
      </c>
      <c r="O3383" s="16"/>
      <c r="P3383" s="14"/>
      <c r="Q3383" s="12"/>
      <c r="R3383" s="13"/>
    </row>
    <row r="3384" spans="1:18" ht="15.75" customHeight="1" x14ac:dyDescent="0.35">
      <c r="A3384" s="1"/>
      <c r="B3384" s="6" t="s">
        <v>14</v>
      </c>
      <c r="C3384" s="6">
        <v>1185732</v>
      </c>
      <c r="D3384" s="7">
        <v>44543</v>
      </c>
      <c r="E3384" s="6" t="s">
        <v>15</v>
      </c>
      <c r="F3384" s="6" t="s">
        <v>115</v>
      </c>
      <c r="G3384" s="6" t="s">
        <v>116</v>
      </c>
      <c r="H3384" s="6" t="s">
        <v>17</v>
      </c>
      <c r="I3384" s="8">
        <v>0.65</v>
      </c>
      <c r="J3384" s="9">
        <v>6000</v>
      </c>
      <c r="K3384" s="10">
        <f t="shared" si="26"/>
        <v>3900</v>
      </c>
      <c r="L3384" s="10">
        <f t="shared" si="27"/>
        <v>1365</v>
      </c>
      <c r="M3384" s="11">
        <v>0.35</v>
      </c>
      <c r="O3384" s="16"/>
      <c r="P3384" s="14"/>
      <c r="Q3384" s="12"/>
      <c r="R3384" s="13"/>
    </row>
    <row r="3385" spans="1:18" ht="15.75" customHeight="1" x14ac:dyDescent="0.35">
      <c r="A3385" s="1"/>
      <c r="B3385" s="6" t="s">
        <v>14</v>
      </c>
      <c r="C3385" s="6">
        <v>1185732</v>
      </c>
      <c r="D3385" s="7">
        <v>44543</v>
      </c>
      <c r="E3385" s="6" t="s">
        <v>15</v>
      </c>
      <c r="F3385" s="6" t="s">
        <v>115</v>
      </c>
      <c r="G3385" s="6" t="s">
        <v>116</v>
      </c>
      <c r="H3385" s="6" t="s">
        <v>18</v>
      </c>
      <c r="I3385" s="8">
        <v>0.55000000000000004</v>
      </c>
      <c r="J3385" s="9">
        <v>4000</v>
      </c>
      <c r="K3385" s="10">
        <f t="shared" si="26"/>
        <v>2200</v>
      </c>
      <c r="L3385" s="10">
        <f t="shared" si="27"/>
        <v>770</v>
      </c>
      <c r="M3385" s="11">
        <v>0.35</v>
      </c>
      <c r="O3385" s="16"/>
      <c r="P3385" s="14"/>
      <c r="Q3385" s="12"/>
      <c r="R3385" s="13"/>
    </row>
    <row r="3386" spans="1:18" ht="15.75" customHeight="1" x14ac:dyDescent="0.35">
      <c r="A3386" s="1"/>
      <c r="B3386" s="6" t="s">
        <v>14</v>
      </c>
      <c r="C3386" s="6">
        <v>1185732</v>
      </c>
      <c r="D3386" s="7">
        <v>44543</v>
      </c>
      <c r="E3386" s="6" t="s">
        <v>15</v>
      </c>
      <c r="F3386" s="6" t="s">
        <v>115</v>
      </c>
      <c r="G3386" s="6" t="s">
        <v>116</v>
      </c>
      <c r="H3386" s="6" t="s">
        <v>19</v>
      </c>
      <c r="I3386" s="8">
        <v>0.55000000000000004</v>
      </c>
      <c r="J3386" s="9">
        <v>3750</v>
      </c>
      <c r="K3386" s="10">
        <f t="shared" si="26"/>
        <v>2062.5</v>
      </c>
      <c r="L3386" s="10">
        <f t="shared" si="27"/>
        <v>825</v>
      </c>
      <c r="M3386" s="11">
        <v>0.4</v>
      </c>
      <c r="O3386" s="16"/>
      <c r="P3386" s="14"/>
      <c r="Q3386" s="12"/>
      <c r="R3386" s="13"/>
    </row>
    <row r="3387" spans="1:18" ht="15.75" customHeight="1" x14ac:dyDescent="0.35">
      <c r="A3387" s="1"/>
      <c r="B3387" s="6" t="s">
        <v>14</v>
      </c>
      <c r="C3387" s="6">
        <v>1185732</v>
      </c>
      <c r="D3387" s="7">
        <v>44543</v>
      </c>
      <c r="E3387" s="6" t="s">
        <v>15</v>
      </c>
      <c r="F3387" s="6" t="s">
        <v>115</v>
      </c>
      <c r="G3387" s="6" t="s">
        <v>116</v>
      </c>
      <c r="H3387" s="6" t="s">
        <v>20</v>
      </c>
      <c r="I3387" s="8">
        <v>0.55000000000000004</v>
      </c>
      <c r="J3387" s="9">
        <v>3250</v>
      </c>
      <c r="K3387" s="10">
        <f t="shared" si="26"/>
        <v>1787.5000000000002</v>
      </c>
      <c r="L3387" s="10">
        <f t="shared" si="27"/>
        <v>715.00000000000011</v>
      </c>
      <c r="M3387" s="11">
        <v>0.4</v>
      </c>
      <c r="O3387" s="16"/>
      <c r="P3387" s="14"/>
      <c r="Q3387" s="12"/>
      <c r="R3387" s="13"/>
    </row>
    <row r="3388" spans="1:18" ht="15.75" customHeight="1" x14ac:dyDescent="0.35">
      <c r="A3388" s="1"/>
      <c r="B3388" s="6" t="s">
        <v>14</v>
      </c>
      <c r="C3388" s="6">
        <v>1185732</v>
      </c>
      <c r="D3388" s="7">
        <v>44543</v>
      </c>
      <c r="E3388" s="6" t="s">
        <v>15</v>
      </c>
      <c r="F3388" s="6" t="s">
        <v>115</v>
      </c>
      <c r="G3388" s="6" t="s">
        <v>116</v>
      </c>
      <c r="H3388" s="6" t="s">
        <v>21</v>
      </c>
      <c r="I3388" s="8">
        <v>0.65</v>
      </c>
      <c r="J3388" s="9">
        <v>3250</v>
      </c>
      <c r="K3388" s="10">
        <f t="shared" si="26"/>
        <v>2112.5</v>
      </c>
      <c r="L3388" s="10">
        <f t="shared" si="27"/>
        <v>633.75</v>
      </c>
      <c r="M3388" s="11">
        <v>0.3</v>
      </c>
      <c r="O3388" s="16"/>
      <c r="P3388" s="14"/>
      <c r="Q3388" s="12"/>
      <c r="R3388" s="13"/>
    </row>
    <row r="3389" spans="1:18" ht="15.75" customHeight="1" x14ac:dyDescent="0.35">
      <c r="A3389" s="1"/>
      <c r="B3389" s="6" t="s">
        <v>14</v>
      </c>
      <c r="C3389" s="6">
        <v>1185732</v>
      </c>
      <c r="D3389" s="7">
        <v>44543</v>
      </c>
      <c r="E3389" s="6" t="s">
        <v>15</v>
      </c>
      <c r="F3389" s="6" t="s">
        <v>115</v>
      </c>
      <c r="G3389" s="6" t="s">
        <v>116</v>
      </c>
      <c r="H3389" s="6" t="s">
        <v>22</v>
      </c>
      <c r="I3389" s="8">
        <v>0.7</v>
      </c>
      <c r="J3389" s="9">
        <v>4250</v>
      </c>
      <c r="K3389" s="10">
        <f t="shared" si="26"/>
        <v>2975</v>
      </c>
      <c r="L3389" s="10">
        <f t="shared" si="27"/>
        <v>1190</v>
      </c>
      <c r="M3389" s="11">
        <v>0.4</v>
      </c>
      <c r="O3389" s="16"/>
      <c r="P3389" s="14"/>
      <c r="Q3389" s="12"/>
      <c r="R3389" s="13"/>
    </row>
    <row r="3390" spans="1:18" ht="15.75" customHeight="1" x14ac:dyDescent="0.35">
      <c r="A3390" s="1" t="s">
        <v>39</v>
      </c>
      <c r="B3390" s="6" t="s">
        <v>14</v>
      </c>
      <c r="C3390" s="6">
        <v>1185732</v>
      </c>
      <c r="D3390" s="7">
        <v>44206</v>
      </c>
      <c r="E3390" s="6" t="s">
        <v>15</v>
      </c>
      <c r="F3390" s="6" t="s">
        <v>117</v>
      </c>
      <c r="G3390" s="6" t="s">
        <v>118</v>
      </c>
      <c r="H3390" s="6" t="s">
        <v>17</v>
      </c>
      <c r="I3390" s="8">
        <v>0.35000000000000003</v>
      </c>
      <c r="J3390" s="9">
        <v>4750</v>
      </c>
      <c r="K3390" s="10">
        <f t="shared" si="26"/>
        <v>1662.5000000000002</v>
      </c>
      <c r="L3390" s="10">
        <f t="shared" si="27"/>
        <v>581.875</v>
      </c>
      <c r="M3390" s="11">
        <v>0.35</v>
      </c>
      <c r="O3390" s="16"/>
      <c r="P3390" s="14"/>
      <c r="Q3390" s="12"/>
      <c r="R3390" s="13"/>
    </row>
    <row r="3391" spans="1:18" ht="15.75" customHeight="1" x14ac:dyDescent="0.35">
      <c r="A3391" s="1"/>
      <c r="B3391" s="6" t="s">
        <v>14</v>
      </c>
      <c r="C3391" s="6">
        <v>1185732</v>
      </c>
      <c r="D3391" s="7">
        <v>44206</v>
      </c>
      <c r="E3391" s="6" t="s">
        <v>15</v>
      </c>
      <c r="F3391" s="6" t="s">
        <v>117</v>
      </c>
      <c r="G3391" s="6" t="s">
        <v>118</v>
      </c>
      <c r="H3391" s="6" t="s">
        <v>18</v>
      </c>
      <c r="I3391" s="8">
        <v>0.35000000000000003</v>
      </c>
      <c r="J3391" s="9">
        <v>2750</v>
      </c>
      <c r="K3391" s="10">
        <f t="shared" si="26"/>
        <v>962.50000000000011</v>
      </c>
      <c r="L3391" s="10">
        <f t="shared" si="27"/>
        <v>336.875</v>
      </c>
      <c r="M3391" s="11">
        <v>0.35</v>
      </c>
      <c r="O3391" s="16"/>
      <c r="P3391" s="14"/>
      <c r="Q3391" s="12"/>
      <c r="R3391" s="13"/>
    </row>
    <row r="3392" spans="1:18" ht="15.75" customHeight="1" x14ac:dyDescent="0.35">
      <c r="A3392" s="1"/>
      <c r="B3392" s="6" t="s">
        <v>14</v>
      </c>
      <c r="C3392" s="6">
        <v>1185732</v>
      </c>
      <c r="D3392" s="7">
        <v>44206</v>
      </c>
      <c r="E3392" s="6" t="s">
        <v>15</v>
      </c>
      <c r="F3392" s="6" t="s">
        <v>117</v>
      </c>
      <c r="G3392" s="6" t="s">
        <v>118</v>
      </c>
      <c r="H3392" s="6" t="s">
        <v>19</v>
      </c>
      <c r="I3392" s="8">
        <v>0.25000000000000006</v>
      </c>
      <c r="J3392" s="9">
        <v>2750</v>
      </c>
      <c r="K3392" s="10">
        <f t="shared" si="26"/>
        <v>687.50000000000011</v>
      </c>
      <c r="L3392" s="10">
        <f t="shared" si="27"/>
        <v>275.00000000000006</v>
      </c>
      <c r="M3392" s="11">
        <v>0.4</v>
      </c>
      <c r="O3392" s="16"/>
      <c r="P3392" s="14"/>
      <c r="Q3392" s="12"/>
      <c r="R3392" s="13"/>
    </row>
    <row r="3393" spans="1:18" ht="15.75" customHeight="1" x14ac:dyDescent="0.35">
      <c r="A3393" s="1"/>
      <c r="B3393" s="6" t="s">
        <v>14</v>
      </c>
      <c r="C3393" s="6">
        <v>1185732</v>
      </c>
      <c r="D3393" s="7">
        <v>44206</v>
      </c>
      <c r="E3393" s="6" t="s">
        <v>15</v>
      </c>
      <c r="F3393" s="6" t="s">
        <v>117</v>
      </c>
      <c r="G3393" s="6" t="s">
        <v>118</v>
      </c>
      <c r="H3393" s="6" t="s">
        <v>20</v>
      </c>
      <c r="I3393" s="8">
        <v>0.3</v>
      </c>
      <c r="J3393" s="9">
        <v>1250</v>
      </c>
      <c r="K3393" s="10">
        <f t="shared" si="26"/>
        <v>375</v>
      </c>
      <c r="L3393" s="10">
        <f t="shared" si="27"/>
        <v>150</v>
      </c>
      <c r="M3393" s="11">
        <v>0.4</v>
      </c>
      <c r="O3393" s="16"/>
      <c r="P3393" s="14"/>
      <c r="Q3393" s="12"/>
      <c r="R3393" s="13"/>
    </row>
    <row r="3394" spans="1:18" ht="15.75" customHeight="1" x14ac:dyDescent="0.35">
      <c r="A3394" s="1"/>
      <c r="B3394" s="6" t="s">
        <v>14</v>
      </c>
      <c r="C3394" s="6">
        <v>1185732</v>
      </c>
      <c r="D3394" s="7">
        <v>44206</v>
      </c>
      <c r="E3394" s="6" t="s">
        <v>15</v>
      </c>
      <c r="F3394" s="6" t="s">
        <v>117</v>
      </c>
      <c r="G3394" s="6" t="s">
        <v>118</v>
      </c>
      <c r="H3394" s="6" t="s">
        <v>21</v>
      </c>
      <c r="I3394" s="8">
        <v>0.45</v>
      </c>
      <c r="J3394" s="9">
        <v>1750</v>
      </c>
      <c r="K3394" s="10">
        <f t="shared" si="26"/>
        <v>787.5</v>
      </c>
      <c r="L3394" s="10">
        <f t="shared" si="27"/>
        <v>236.25</v>
      </c>
      <c r="M3394" s="11">
        <v>0.3</v>
      </c>
      <c r="O3394" s="16"/>
      <c r="P3394" s="14"/>
      <c r="Q3394" s="12"/>
      <c r="R3394" s="13"/>
    </row>
    <row r="3395" spans="1:18" ht="15.75" customHeight="1" x14ac:dyDescent="0.35">
      <c r="A3395" s="1"/>
      <c r="B3395" s="6" t="s">
        <v>14</v>
      </c>
      <c r="C3395" s="6">
        <v>1185732</v>
      </c>
      <c r="D3395" s="7">
        <v>44206</v>
      </c>
      <c r="E3395" s="6" t="s">
        <v>15</v>
      </c>
      <c r="F3395" s="6" t="s">
        <v>117</v>
      </c>
      <c r="G3395" s="6" t="s">
        <v>118</v>
      </c>
      <c r="H3395" s="6" t="s">
        <v>22</v>
      </c>
      <c r="I3395" s="8">
        <v>0.35000000000000003</v>
      </c>
      <c r="J3395" s="9">
        <v>2750</v>
      </c>
      <c r="K3395" s="10">
        <f t="shared" si="26"/>
        <v>962.50000000000011</v>
      </c>
      <c r="L3395" s="10">
        <f t="shared" si="27"/>
        <v>385.00000000000006</v>
      </c>
      <c r="M3395" s="11">
        <v>0.4</v>
      </c>
      <c r="O3395" s="16"/>
      <c r="P3395" s="14"/>
      <c r="Q3395" s="12"/>
      <c r="R3395" s="13"/>
    </row>
    <row r="3396" spans="1:18" ht="15.75" customHeight="1" x14ac:dyDescent="0.35">
      <c r="A3396" s="1"/>
      <c r="B3396" s="6" t="s">
        <v>14</v>
      </c>
      <c r="C3396" s="6">
        <v>1185732</v>
      </c>
      <c r="D3396" s="7">
        <v>44235</v>
      </c>
      <c r="E3396" s="6" t="s">
        <v>15</v>
      </c>
      <c r="F3396" s="6" t="s">
        <v>117</v>
      </c>
      <c r="G3396" s="6" t="s">
        <v>118</v>
      </c>
      <c r="H3396" s="6" t="s">
        <v>17</v>
      </c>
      <c r="I3396" s="8">
        <v>0.35000000000000003</v>
      </c>
      <c r="J3396" s="9">
        <v>5250</v>
      </c>
      <c r="K3396" s="10">
        <f t="shared" si="26"/>
        <v>1837.5000000000002</v>
      </c>
      <c r="L3396" s="10">
        <f t="shared" si="27"/>
        <v>643.125</v>
      </c>
      <c r="M3396" s="11">
        <v>0.35</v>
      </c>
      <c r="O3396" s="16"/>
      <c r="P3396" s="14"/>
      <c r="Q3396" s="12"/>
      <c r="R3396" s="13"/>
    </row>
    <row r="3397" spans="1:18" ht="15.75" customHeight="1" x14ac:dyDescent="0.35">
      <c r="A3397" s="1"/>
      <c r="B3397" s="6" t="s">
        <v>14</v>
      </c>
      <c r="C3397" s="6">
        <v>1185732</v>
      </c>
      <c r="D3397" s="7">
        <v>44235</v>
      </c>
      <c r="E3397" s="6" t="s">
        <v>15</v>
      </c>
      <c r="F3397" s="6" t="s">
        <v>117</v>
      </c>
      <c r="G3397" s="6" t="s">
        <v>118</v>
      </c>
      <c r="H3397" s="6" t="s">
        <v>18</v>
      </c>
      <c r="I3397" s="8">
        <v>0.35000000000000003</v>
      </c>
      <c r="J3397" s="9">
        <v>1750</v>
      </c>
      <c r="K3397" s="10">
        <f t="shared" si="26"/>
        <v>612.50000000000011</v>
      </c>
      <c r="L3397" s="10">
        <f t="shared" si="27"/>
        <v>214.37500000000003</v>
      </c>
      <c r="M3397" s="11">
        <v>0.35</v>
      </c>
      <c r="O3397" s="16"/>
      <c r="P3397" s="14"/>
      <c r="Q3397" s="12"/>
      <c r="R3397" s="13"/>
    </row>
    <row r="3398" spans="1:18" ht="15.75" customHeight="1" x14ac:dyDescent="0.35">
      <c r="A3398" s="1"/>
      <c r="B3398" s="6" t="s">
        <v>14</v>
      </c>
      <c r="C3398" s="6">
        <v>1185732</v>
      </c>
      <c r="D3398" s="7">
        <v>44235</v>
      </c>
      <c r="E3398" s="6" t="s">
        <v>15</v>
      </c>
      <c r="F3398" s="6" t="s">
        <v>117</v>
      </c>
      <c r="G3398" s="6" t="s">
        <v>118</v>
      </c>
      <c r="H3398" s="6" t="s">
        <v>19</v>
      </c>
      <c r="I3398" s="8">
        <v>0.25000000000000006</v>
      </c>
      <c r="J3398" s="9">
        <v>2250</v>
      </c>
      <c r="K3398" s="10">
        <f t="shared" si="26"/>
        <v>562.50000000000011</v>
      </c>
      <c r="L3398" s="10">
        <f t="shared" si="27"/>
        <v>225.00000000000006</v>
      </c>
      <c r="M3398" s="11">
        <v>0.4</v>
      </c>
      <c r="O3398" s="16"/>
      <c r="P3398" s="14"/>
      <c r="Q3398" s="12"/>
      <c r="R3398" s="13"/>
    </row>
    <row r="3399" spans="1:18" ht="15.75" customHeight="1" x14ac:dyDescent="0.35">
      <c r="A3399" s="1"/>
      <c r="B3399" s="6" t="s">
        <v>14</v>
      </c>
      <c r="C3399" s="6">
        <v>1185732</v>
      </c>
      <c r="D3399" s="7">
        <v>44235</v>
      </c>
      <c r="E3399" s="6" t="s">
        <v>15</v>
      </c>
      <c r="F3399" s="6" t="s">
        <v>117</v>
      </c>
      <c r="G3399" s="6" t="s">
        <v>118</v>
      </c>
      <c r="H3399" s="6" t="s">
        <v>20</v>
      </c>
      <c r="I3399" s="8">
        <v>0.3</v>
      </c>
      <c r="J3399" s="9">
        <v>1000</v>
      </c>
      <c r="K3399" s="10">
        <f t="shared" si="26"/>
        <v>300</v>
      </c>
      <c r="L3399" s="10">
        <f t="shared" si="27"/>
        <v>120</v>
      </c>
      <c r="M3399" s="11">
        <v>0.4</v>
      </c>
      <c r="O3399" s="16"/>
      <c r="P3399" s="14"/>
      <c r="Q3399" s="12"/>
      <c r="R3399" s="13"/>
    </row>
    <row r="3400" spans="1:18" ht="15.75" customHeight="1" x14ac:dyDescent="0.35">
      <c r="A3400" s="1"/>
      <c r="B3400" s="6" t="s">
        <v>14</v>
      </c>
      <c r="C3400" s="6">
        <v>1185732</v>
      </c>
      <c r="D3400" s="7">
        <v>44235</v>
      </c>
      <c r="E3400" s="6" t="s">
        <v>15</v>
      </c>
      <c r="F3400" s="6" t="s">
        <v>117</v>
      </c>
      <c r="G3400" s="6" t="s">
        <v>118</v>
      </c>
      <c r="H3400" s="6" t="s">
        <v>21</v>
      </c>
      <c r="I3400" s="8">
        <v>0.45</v>
      </c>
      <c r="J3400" s="9">
        <v>1750</v>
      </c>
      <c r="K3400" s="10">
        <f t="shared" si="26"/>
        <v>787.5</v>
      </c>
      <c r="L3400" s="10">
        <f t="shared" si="27"/>
        <v>236.25</v>
      </c>
      <c r="M3400" s="11">
        <v>0.3</v>
      </c>
      <c r="O3400" s="16"/>
      <c r="P3400" s="14"/>
      <c r="Q3400" s="12"/>
      <c r="R3400" s="13"/>
    </row>
    <row r="3401" spans="1:18" ht="15.75" customHeight="1" x14ac:dyDescent="0.35">
      <c r="A3401" s="1"/>
      <c r="B3401" s="6" t="s">
        <v>14</v>
      </c>
      <c r="C3401" s="6">
        <v>1185732</v>
      </c>
      <c r="D3401" s="7">
        <v>44235</v>
      </c>
      <c r="E3401" s="6" t="s">
        <v>15</v>
      </c>
      <c r="F3401" s="6" t="s">
        <v>117</v>
      </c>
      <c r="G3401" s="6" t="s">
        <v>118</v>
      </c>
      <c r="H3401" s="6" t="s">
        <v>22</v>
      </c>
      <c r="I3401" s="8">
        <v>0.35000000000000003</v>
      </c>
      <c r="J3401" s="9">
        <v>2750</v>
      </c>
      <c r="K3401" s="10">
        <f t="shared" si="26"/>
        <v>962.50000000000011</v>
      </c>
      <c r="L3401" s="10">
        <f t="shared" si="27"/>
        <v>385.00000000000006</v>
      </c>
      <c r="M3401" s="11">
        <v>0.4</v>
      </c>
      <c r="O3401" s="16"/>
      <c r="P3401" s="14"/>
      <c r="Q3401" s="12"/>
      <c r="R3401" s="13"/>
    </row>
    <row r="3402" spans="1:18" ht="15.75" customHeight="1" x14ac:dyDescent="0.35">
      <c r="A3402" s="1"/>
      <c r="B3402" s="6" t="s">
        <v>14</v>
      </c>
      <c r="C3402" s="6">
        <v>1185732</v>
      </c>
      <c r="D3402" s="7">
        <v>44261</v>
      </c>
      <c r="E3402" s="6" t="s">
        <v>15</v>
      </c>
      <c r="F3402" s="6" t="s">
        <v>117</v>
      </c>
      <c r="G3402" s="6" t="s">
        <v>118</v>
      </c>
      <c r="H3402" s="6" t="s">
        <v>17</v>
      </c>
      <c r="I3402" s="8">
        <v>0.35000000000000003</v>
      </c>
      <c r="J3402" s="9">
        <v>4950</v>
      </c>
      <c r="K3402" s="10">
        <f t="shared" si="26"/>
        <v>1732.5000000000002</v>
      </c>
      <c r="L3402" s="10">
        <f t="shared" si="27"/>
        <v>606.375</v>
      </c>
      <c r="M3402" s="11">
        <v>0.35</v>
      </c>
      <c r="O3402" s="16"/>
      <c r="P3402" s="14"/>
      <c r="Q3402" s="12"/>
      <c r="R3402" s="13"/>
    </row>
    <row r="3403" spans="1:18" ht="15.75" customHeight="1" x14ac:dyDescent="0.35">
      <c r="A3403" s="1"/>
      <c r="B3403" s="6" t="s">
        <v>14</v>
      </c>
      <c r="C3403" s="6">
        <v>1185732</v>
      </c>
      <c r="D3403" s="7">
        <v>44261</v>
      </c>
      <c r="E3403" s="6" t="s">
        <v>15</v>
      </c>
      <c r="F3403" s="6" t="s">
        <v>117</v>
      </c>
      <c r="G3403" s="6" t="s">
        <v>118</v>
      </c>
      <c r="H3403" s="6" t="s">
        <v>18</v>
      </c>
      <c r="I3403" s="8">
        <v>0.35000000000000003</v>
      </c>
      <c r="J3403" s="9">
        <v>2000</v>
      </c>
      <c r="K3403" s="10">
        <f t="shared" si="26"/>
        <v>700.00000000000011</v>
      </c>
      <c r="L3403" s="10">
        <f t="shared" si="27"/>
        <v>245.00000000000003</v>
      </c>
      <c r="M3403" s="11">
        <v>0.35</v>
      </c>
      <c r="O3403" s="16"/>
      <c r="P3403" s="14"/>
      <c r="Q3403" s="12"/>
      <c r="R3403" s="13"/>
    </row>
    <row r="3404" spans="1:18" ht="15.75" customHeight="1" x14ac:dyDescent="0.35">
      <c r="A3404" s="1"/>
      <c r="B3404" s="6" t="s">
        <v>14</v>
      </c>
      <c r="C3404" s="6">
        <v>1185732</v>
      </c>
      <c r="D3404" s="7">
        <v>44261</v>
      </c>
      <c r="E3404" s="6" t="s">
        <v>15</v>
      </c>
      <c r="F3404" s="6" t="s">
        <v>117</v>
      </c>
      <c r="G3404" s="6" t="s">
        <v>118</v>
      </c>
      <c r="H3404" s="6" t="s">
        <v>19</v>
      </c>
      <c r="I3404" s="8">
        <v>0.25000000000000006</v>
      </c>
      <c r="J3404" s="9">
        <v>2250</v>
      </c>
      <c r="K3404" s="10">
        <f t="shared" si="26"/>
        <v>562.50000000000011</v>
      </c>
      <c r="L3404" s="10">
        <f t="shared" si="27"/>
        <v>225.00000000000006</v>
      </c>
      <c r="M3404" s="11">
        <v>0.4</v>
      </c>
      <c r="O3404" s="16"/>
      <c r="P3404" s="14"/>
      <c r="Q3404" s="12"/>
      <c r="R3404" s="13"/>
    </row>
    <row r="3405" spans="1:18" ht="15.75" customHeight="1" x14ac:dyDescent="0.35">
      <c r="A3405" s="1"/>
      <c r="B3405" s="6" t="s">
        <v>14</v>
      </c>
      <c r="C3405" s="6">
        <v>1185732</v>
      </c>
      <c r="D3405" s="7">
        <v>44261</v>
      </c>
      <c r="E3405" s="6" t="s">
        <v>15</v>
      </c>
      <c r="F3405" s="6" t="s">
        <v>117</v>
      </c>
      <c r="G3405" s="6" t="s">
        <v>118</v>
      </c>
      <c r="H3405" s="6" t="s">
        <v>20</v>
      </c>
      <c r="I3405" s="8">
        <v>0.3</v>
      </c>
      <c r="J3405" s="9">
        <v>750</v>
      </c>
      <c r="K3405" s="10">
        <f t="shared" si="26"/>
        <v>225</v>
      </c>
      <c r="L3405" s="10">
        <f t="shared" si="27"/>
        <v>90</v>
      </c>
      <c r="M3405" s="11">
        <v>0.4</v>
      </c>
      <c r="O3405" s="16"/>
      <c r="P3405" s="14"/>
      <c r="Q3405" s="12"/>
      <c r="R3405" s="13"/>
    </row>
    <row r="3406" spans="1:18" ht="15.75" customHeight="1" x14ac:dyDescent="0.35">
      <c r="A3406" s="1"/>
      <c r="B3406" s="6" t="s">
        <v>14</v>
      </c>
      <c r="C3406" s="6">
        <v>1185732</v>
      </c>
      <c r="D3406" s="7">
        <v>44261</v>
      </c>
      <c r="E3406" s="6" t="s">
        <v>15</v>
      </c>
      <c r="F3406" s="6" t="s">
        <v>117</v>
      </c>
      <c r="G3406" s="6" t="s">
        <v>118</v>
      </c>
      <c r="H3406" s="6" t="s">
        <v>21</v>
      </c>
      <c r="I3406" s="8">
        <v>0.45</v>
      </c>
      <c r="J3406" s="9">
        <v>1250</v>
      </c>
      <c r="K3406" s="10">
        <f t="shared" si="26"/>
        <v>562.5</v>
      </c>
      <c r="L3406" s="10">
        <f t="shared" si="27"/>
        <v>168.75</v>
      </c>
      <c r="M3406" s="11">
        <v>0.3</v>
      </c>
      <c r="O3406" s="16"/>
      <c r="P3406" s="14"/>
      <c r="Q3406" s="12"/>
      <c r="R3406" s="13"/>
    </row>
    <row r="3407" spans="1:18" ht="15.75" customHeight="1" x14ac:dyDescent="0.35">
      <c r="A3407" s="1"/>
      <c r="B3407" s="6" t="s">
        <v>14</v>
      </c>
      <c r="C3407" s="6">
        <v>1185732</v>
      </c>
      <c r="D3407" s="7">
        <v>44261</v>
      </c>
      <c r="E3407" s="6" t="s">
        <v>15</v>
      </c>
      <c r="F3407" s="6" t="s">
        <v>117</v>
      </c>
      <c r="G3407" s="6" t="s">
        <v>118</v>
      </c>
      <c r="H3407" s="6" t="s">
        <v>22</v>
      </c>
      <c r="I3407" s="8">
        <v>0.35000000000000003</v>
      </c>
      <c r="J3407" s="9">
        <v>2250</v>
      </c>
      <c r="K3407" s="10">
        <f t="shared" si="26"/>
        <v>787.50000000000011</v>
      </c>
      <c r="L3407" s="10">
        <f t="shared" si="27"/>
        <v>315.00000000000006</v>
      </c>
      <c r="M3407" s="11">
        <v>0.4</v>
      </c>
      <c r="O3407" s="16"/>
      <c r="P3407" s="14"/>
      <c r="Q3407" s="12"/>
      <c r="R3407" s="13"/>
    </row>
    <row r="3408" spans="1:18" ht="15.75" customHeight="1" x14ac:dyDescent="0.35">
      <c r="A3408" s="1"/>
      <c r="B3408" s="6" t="s">
        <v>14</v>
      </c>
      <c r="C3408" s="6">
        <v>1185732</v>
      </c>
      <c r="D3408" s="7">
        <v>44293</v>
      </c>
      <c r="E3408" s="6" t="s">
        <v>15</v>
      </c>
      <c r="F3408" s="6" t="s">
        <v>117</v>
      </c>
      <c r="G3408" s="6" t="s">
        <v>118</v>
      </c>
      <c r="H3408" s="6" t="s">
        <v>17</v>
      </c>
      <c r="I3408" s="8">
        <v>0.35000000000000003</v>
      </c>
      <c r="J3408" s="9">
        <v>4750</v>
      </c>
      <c r="K3408" s="10">
        <f t="shared" si="26"/>
        <v>1662.5000000000002</v>
      </c>
      <c r="L3408" s="10">
        <f t="shared" si="27"/>
        <v>581.875</v>
      </c>
      <c r="M3408" s="11">
        <v>0.35</v>
      </c>
      <c r="O3408" s="16"/>
      <c r="P3408" s="14"/>
      <c r="Q3408" s="12"/>
      <c r="R3408" s="13"/>
    </row>
    <row r="3409" spans="1:18" ht="15.75" customHeight="1" x14ac:dyDescent="0.35">
      <c r="A3409" s="1"/>
      <c r="B3409" s="6" t="s">
        <v>14</v>
      </c>
      <c r="C3409" s="6">
        <v>1185732</v>
      </c>
      <c r="D3409" s="7">
        <v>44293</v>
      </c>
      <c r="E3409" s="6" t="s">
        <v>15</v>
      </c>
      <c r="F3409" s="6" t="s">
        <v>117</v>
      </c>
      <c r="G3409" s="6" t="s">
        <v>118</v>
      </c>
      <c r="H3409" s="6" t="s">
        <v>18</v>
      </c>
      <c r="I3409" s="8">
        <v>0.35000000000000003</v>
      </c>
      <c r="J3409" s="9">
        <v>1750</v>
      </c>
      <c r="K3409" s="10">
        <f t="shared" si="26"/>
        <v>612.50000000000011</v>
      </c>
      <c r="L3409" s="10">
        <f t="shared" si="27"/>
        <v>214.37500000000003</v>
      </c>
      <c r="M3409" s="11">
        <v>0.35</v>
      </c>
      <c r="O3409" s="16"/>
      <c r="P3409" s="14"/>
      <c r="Q3409" s="12"/>
      <c r="R3409" s="13"/>
    </row>
    <row r="3410" spans="1:18" ht="15.75" customHeight="1" x14ac:dyDescent="0.35">
      <c r="A3410" s="1"/>
      <c r="B3410" s="6" t="s">
        <v>14</v>
      </c>
      <c r="C3410" s="6">
        <v>1185732</v>
      </c>
      <c r="D3410" s="7">
        <v>44293</v>
      </c>
      <c r="E3410" s="6" t="s">
        <v>15</v>
      </c>
      <c r="F3410" s="6" t="s">
        <v>117</v>
      </c>
      <c r="G3410" s="6" t="s">
        <v>118</v>
      </c>
      <c r="H3410" s="6" t="s">
        <v>19</v>
      </c>
      <c r="I3410" s="8">
        <v>0.25000000000000006</v>
      </c>
      <c r="J3410" s="9">
        <v>1750</v>
      </c>
      <c r="K3410" s="10">
        <f t="shared" si="26"/>
        <v>437.50000000000011</v>
      </c>
      <c r="L3410" s="10">
        <f t="shared" si="27"/>
        <v>175.00000000000006</v>
      </c>
      <c r="M3410" s="11">
        <v>0.4</v>
      </c>
      <c r="O3410" s="16"/>
      <c r="P3410" s="14"/>
      <c r="Q3410" s="12"/>
      <c r="R3410" s="13"/>
    </row>
    <row r="3411" spans="1:18" ht="15.75" customHeight="1" x14ac:dyDescent="0.35">
      <c r="A3411" s="1"/>
      <c r="B3411" s="6" t="s">
        <v>14</v>
      </c>
      <c r="C3411" s="6">
        <v>1185732</v>
      </c>
      <c r="D3411" s="7">
        <v>44293</v>
      </c>
      <c r="E3411" s="6" t="s">
        <v>15</v>
      </c>
      <c r="F3411" s="6" t="s">
        <v>117</v>
      </c>
      <c r="G3411" s="6" t="s">
        <v>118</v>
      </c>
      <c r="H3411" s="6" t="s">
        <v>20</v>
      </c>
      <c r="I3411" s="8">
        <v>0.3</v>
      </c>
      <c r="J3411" s="9">
        <v>1000</v>
      </c>
      <c r="K3411" s="10">
        <f t="shared" si="26"/>
        <v>300</v>
      </c>
      <c r="L3411" s="10">
        <f t="shared" si="27"/>
        <v>120</v>
      </c>
      <c r="M3411" s="11">
        <v>0.4</v>
      </c>
      <c r="O3411" s="16"/>
      <c r="P3411" s="14"/>
      <c r="Q3411" s="12"/>
      <c r="R3411" s="13"/>
    </row>
    <row r="3412" spans="1:18" ht="15.75" customHeight="1" x14ac:dyDescent="0.35">
      <c r="A3412" s="1"/>
      <c r="B3412" s="6" t="s">
        <v>14</v>
      </c>
      <c r="C3412" s="6">
        <v>1185732</v>
      </c>
      <c r="D3412" s="7">
        <v>44293</v>
      </c>
      <c r="E3412" s="6" t="s">
        <v>15</v>
      </c>
      <c r="F3412" s="6" t="s">
        <v>117</v>
      </c>
      <c r="G3412" s="6" t="s">
        <v>118</v>
      </c>
      <c r="H3412" s="6" t="s">
        <v>21</v>
      </c>
      <c r="I3412" s="8">
        <v>0.45</v>
      </c>
      <c r="J3412" s="9">
        <v>1000</v>
      </c>
      <c r="K3412" s="10">
        <f t="shared" si="26"/>
        <v>450</v>
      </c>
      <c r="L3412" s="10">
        <f t="shared" si="27"/>
        <v>135</v>
      </c>
      <c r="M3412" s="11">
        <v>0.3</v>
      </c>
      <c r="O3412" s="16"/>
      <c r="P3412" s="14"/>
      <c r="Q3412" s="12"/>
      <c r="R3412" s="13"/>
    </row>
    <row r="3413" spans="1:18" ht="15.75" customHeight="1" x14ac:dyDescent="0.35">
      <c r="A3413" s="1"/>
      <c r="B3413" s="6" t="s">
        <v>14</v>
      </c>
      <c r="C3413" s="6">
        <v>1185732</v>
      </c>
      <c r="D3413" s="7">
        <v>44293</v>
      </c>
      <c r="E3413" s="6" t="s">
        <v>15</v>
      </c>
      <c r="F3413" s="6" t="s">
        <v>117</v>
      </c>
      <c r="G3413" s="6" t="s">
        <v>118</v>
      </c>
      <c r="H3413" s="6" t="s">
        <v>22</v>
      </c>
      <c r="I3413" s="8">
        <v>0.35000000000000003</v>
      </c>
      <c r="J3413" s="9">
        <v>2500</v>
      </c>
      <c r="K3413" s="10">
        <f t="shared" si="26"/>
        <v>875.00000000000011</v>
      </c>
      <c r="L3413" s="10">
        <f t="shared" si="27"/>
        <v>350.00000000000006</v>
      </c>
      <c r="M3413" s="11">
        <v>0.4</v>
      </c>
      <c r="O3413" s="16"/>
      <c r="P3413" s="14"/>
      <c r="Q3413" s="12"/>
      <c r="R3413" s="13"/>
    </row>
    <row r="3414" spans="1:18" ht="15.75" customHeight="1" x14ac:dyDescent="0.35">
      <c r="A3414" s="1"/>
      <c r="B3414" s="6" t="s">
        <v>14</v>
      </c>
      <c r="C3414" s="6">
        <v>1185732</v>
      </c>
      <c r="D3414" s="7">
        <v>44322</v>
      </c>
      <c r="E3414" s="6" t="s">
        <v>15</v>
      </c>
      <c r="F3414" s="6" t="s">
        <v>117</v>
      </c>
      <c r="G3414" s="6" t="s">
        <v>118</v>
      </c>
      <c r="H3414" s="6" t="s">
        <v>17</v>
      </c>
      <c r="I3414" s="8">
        <v>0.49999999999999994</v>
      </c>
      <c r="J3414" s="9">
        <v>5200</v>
      </c>
      <c r="K3414" s="10">
        <f t="shared" si="26"/>
        <v>2599.9999999999995</v>
      </c>
      <c r="L3414" s="10">
        <f t="shared" si="27"/>
        <v>909.99999999999977</v>
      </c>
      <c r="M3414" s="11">
        <v>0.35</v>
      </c>
      <c r="O3414" s="16"/>
      <c r="P3414" s="14"/>
      <c r="Q3414" s="12"/>
      <c r="R3414" s="13"/>
    </row>
    <row r="3415" spans="1:18" ht="15.75" customHeight="1" x14ac:dyDescent="0.35">
      <c r="A3415" s="1"/>
      <c r="B3415" s="6" t="s">
        <v>14</v>
      </c>
      <c r="C3415" s="6">
        <v>1185732</v>
      </c>
      <c r="D3415" s="7">
        <v>44322</v>
      </c>
      <c r="E3415" s="6" t="s">
        <v>15</v>
      </c>
      <c r="F3415" s="6" t="s">
        <v>117</v>
      </c>
      <c r="G3415" s="6" t="s">
        <v>118</v>
      </c>
      <c r="H3415" s="6" t="s">
        <v>18</v>
      </c>
      <c r="I3415" s="8">
        <v>0.45</v>
      </c>
      <c r="J3415" s="9">
        <v>2250</v>
      </c>
      <c r="K3415" s="10">
        <f t="shared" si="26"/>
        <v>1012.5</v>
      </c>
      <c r="L3415" s="10">
        <f t="shared" si="27"/>
        <v>354.375</v>
      </c>
      <c r="M3415" s="11">
        <v>0.35</v>
      </c>
      <c r="O3415" s="16"/>
      <c r="P3415" s="14"/>
      <c r="Q3415" s="12"/>
      <c r="R3415" s="13"/>
    </row>
    <row r="3416" spans="1:18" ht="15.75" customHeight="1" x14ac:dyDescent="0.35">
      <c r="A3416" s="1"/>
      <c r="B3416" s="6" t="s">
        <v>14</v>
      </c>
      <c r="C3416" s="6">
        <v>1185732</v>
      </c>
      <c r="D3416" s="7">
        <v>44322</v>
      </c>
      <c r="E3416" s="6" t="s">
        <v>15</v>
      </c>
      <c r="F3416" s="6" t="s">
        <v>117</v>
      </c>
      <c r="G3416" s="6" t="s">
        <v>118</v>
      </c>
      <c r="H3416" s="6" t="s">
        <v>19</v>
      </c>
      <c r="I3416" s="8">
        <v>0.4</v>
      </c>
      <c r="J3416" s="9">
        <v>2500</v>
      </c>
      <c r="K3416" s="10">
        <f t="shared" si="26"/>
        <v>1000</v>
      </c>
      <c r="L3416" s="10">
        <f t="shared" si="27"/>
        <v>400</v>
      </c>
      <c r="M3416" s="11">
        <v>0.4</v>
      </c>
      <c r="O3416" s="16"/>
      <c r="P3416" s="14"/>
      <c r="Q3416" s="12"/>
      <c r="R3416" s="13"/>
    </row>
    <row r="3417" spans="1:18" ht="15.75" customHeight="1" x14ac:dyDescent="0.35">
      <c r="A3417" s="1"/>
      <c r="B3417" s="6" t="s">
        <v>14</v>
      </c>
      <c r="C3417" s="6">
        <v>1185732</v>
      </c>
      <c r="D3417" s="7">
        <v>44322</v>
      </c>
      <c r="E3417" s="6" t="s">
        <v>15</v>
      </c>
      <c r="F3417" s="6" t="s">
        <v>117</v>
      </c>
      <c r="G3417" s="6" t="s">
        <v>118</v>
      </c>
      <c r="H3417" s="6" t="s">
        <v>20</v>
      </c>
      <c r="I3417" s="8">
        <v>0.4</v>
      </c>
      <c r="J3417" s="9">
        <v>2000</v>
      </c>
      <c r="K3417" s="10">
        <f t="shared" si="26"/>
        <v>800</v>
      </c>
      <c r="L3417" s="10">
        <f t="shared" si="27"/>
        <v>320</v>
      </c>
      <c r="M3417" s="11">
        <v>0.4</v>
      </c>
      <c r="O3417" s="16"/>
      <c r="P3417" s="14"/>
      <c r="Q3417" s="12"/>
      <c r="R3417" s="13"/>
    </row>
    <row r="3418" spans="1:18" ht="15.75" customHeight="1" x14ac:dyDescent="0.35">
      <c r="A3418" s="1"/>
      <c r="B3418" s="6" t="s">
        <v>14</v>
      </c>
      <c r="C3418" s="6">
        <v>1185732</v>
      </c>
      <c r="D3418" s="7">
        <v>44322</v>
      </c>
      <c r="E3418" s="6" t="s">
        <v>15</v>
      </c>
      <c r="F3418" s="6" t="s">
        <v>117</v>
      </c>
      <c r="G3418" s="6" t="s">
        <v>118</v>
      </c>
      <c r="H3418" s="6" t="s">
        <v>21</v>
      </c>
      <c r="I3418" s="8">
        <v>0.49999999999999994</v>
      </c>
      <c r="J3418" s="9">
        <v>2250</v>
      </c>
      <c r="K3418" s="10">
        <f t="shared" si="26"/>
        <v>1124.9999999999998</v>
      </c>
      <c r="L3418" s="10">
        <f t="shared" si="27"/>
        <v>337.49999999999994</v>
      </c>
      <c r="M3418" s="11">
        <v>0.3</v>
      </c>
      <c r="O3418" s="16"/>
      <c r="P3418" s="14"/>
      <c r="Q3418" s="12"/>
      <c r="R3418" s="13"/>
    </row>
    <row r="3419" spans="1:18" ht="15.75" customHeight="1" x14ac:dyDescent="0.35">
      <c r="A3419" s="1"/>
      <c r="B3419" s="6" t="s">
        <v>14</v>
      </c>
      <c r="C3419" s="6">
        <v>1185732</v>
      </c>
      <c r="D3419" s="7">
        <v>44322</v>
      </c>
      <c r="E3419" s="6" t="s">
        <v>15</v>
      </c>
      <c r="F3419" s="6" t="s">
        <v>117</v>
      </c>
      <c r="G3419" s="6" t="s">
        <v>118</v>
      </c>
      <c r="H3419" s="6" t="s">
        <v>22</v>
      </c>
      <c r="I3419" s="8">
        <v>0.54999999999999993</v>
      </c>
      <c r="J3419" s="9">
        <v>3500</v>
      </c>
      <c r="K3419" s="10">
        <f t="shared" si="26"/>
        <v>1924.9999999999998</v>
      </c>
      <c r="L3419" s="10">
        <f t="shared" si="27"/>
        <v>770</v>
      </c>
      <c r="M3419" s="11">
        <v>0.4</v>
      </c>
      <c r="O3419" s="16"/>
      <c r="P3419" s="14"/>
      <c r="Q3419" s="12"/>
      <c r="R3419" s="13"/>
    </row>
    <row r="3420" spans="1:18" ht="15.75" customHeight="1" x14ac:dyDescent="0.35">
      <c r="A3420" s="1"/>
      <c r="B3420" s="6" t="s">
        <v>14</v>
      </c>
      <c r="C3420" s="6">
        <v>1185732</v>
      </c>
      <c r="D3420" s="7">
        <v>44355</v>
      </c>
      <c r="E3420" s="6" t="s">
        <v>15</v>
      </c>
      <c r="F3420" s="6" t="s">
        <v>117</v>
      </c>
      <c r="G3420" s="6" t="s">
        <v>118</v>
      </c>
      <c r="H3420" s="6" t="s">
        <v>17</v>
      </c>
      <c r="I3420" s="8">
        <v>0.49999999999999994</v>
      </c>
      <c r="J3420" s="9">
        <v>6000</v>
      </c>
      <c r="K3420" s="10">
        <f t="shared" si="26"/>
        <v>2999.9999999999995</v>
      </c>
      <c r="L3420" s="10">
        <f t="shared" si="27"/>
        <v>1049.9999999999998</v>
      </c>
      <c r="M3420" s="11">
        <v>0.35</v>
      </c>
      <c r="O3420" s="16"/>
      <c r="P3420" s="14"/>
      <c r="Q3420" s="12"/>
      <c r="R3420" s="13"/>
    </row>
    <row r="3421" spans="1:18" ht="15.75" customHeight="1" x14ac:dyDescent="0.35">
      <c r="A3421" s="1"/>
      <c r="B3421" s="6" t="s">
        <v>14</v>
      </c>
      <c r="C3421" s="6">
        <v>1185732</v>
      </c>
      <c r="D3421" s="7">
        <v>44355</v>
      </c>
      <c r="E3421" s="6" t="s">
        <v>15</v>
      </c>
      <c r="F3421" s="6" t="s">
        <v>117</v>
      </c>
      <c r="G3421" s="6" t="s">
        <v>118</v>
      </c>
      <c r="H3421" s="6" t="s">
        <v>18</v>
      </c>
      <c r="I3421" s="8">
        <v>0.45</v>
      </c>
      <c r="J3421" s="9">
        <v>3500</v>
      </c>
      <c r="K3421" s="10">
        <f t="shared" si="26"/>
        <v>1575</v>
      </c>
      <c r="L3421" s="10">
        <f t="shared" si="27"/>
        <v>551.25</v>
      </c>
      <c r="M3421" s="11">
        <v>0.35</v>
      </c>
      <c r="O3421" s="16"/>
      <c r="P3421" s="14"/>
      <c r="Q3421" s="12"/>
      <c r="R3421" s="13"/>
    </row>
    <row r="3422" spans="1:18" ht="15.75" customHeight="1" x14ac:dyDescent="0.35">
      <c r="A3422" s="1"/>
      <c r="B3422" s="6" t="s">
        <v>14</v>
      </c>
      <c r="C3422" s="6">
        <v>1185732</v>
      </c>
      <c r="D3422" s="7">
        <v>44355</v>
      </c>
      <c r="E3422" s="6" t="s">
        <v>15</v>
      </c>
      <c r="F3422" s="6" t="s">
        <v>117</v>
      </c>
      <c r="G3422" s="6" t="s">
        <v>118</v>
      </c>
      <c r="H3422" s="6" t="s">
        <v>19</v>
      </c>
      <c r="I3422" s="8">
        <v>0.4</v>
      </c>
      <c r="J3422" s="9">
        <v>2750</v>
      </c>
      <c r="K3422" s="10">
        <f t="shared" si="26"/>
        <v>1100</v>
      </c>
      <c r="L3422" s="10">
        <f t="shared" si="27"/>
        <v>440</v>
      </c>
      <c r="M3422" s="11">
        <v>0.4</v>
      </c>
      <c r="O3422" s="16"/>
      <c r="P3422" s="14"/>
      <c r="Q3422" s="12"/>
      <c r="R3422" s="13"/>
    </row>
    <row r="3423" spans="1:18" ht="15.75" customHeight="1" x14ac:dyDescent="0.35">
      <c r="A3423" s="1"/>
      <c r="B3423" s="6" t="s">
        <v>14</v>
      </c>
      <c r="C3423" s="6">
        <v>1185732</v>
      </c>
      <c r="D3423" s="7">
        <v>44355</v>
      </c>
      <c r="E3423" s="6" t="s">
        <v>15</v>
      </c>
      <c r="F3423" s="6" t="s">
        <v>117</v>
      </c>
      <c r="G3423" s="6" t="s">
        <v>118</v>
      </c>
      <c r="H3423" s="6" t="s">
        <v>20</v>
      </c>
      <c r="I3423" s="8">
        <v>0.4</v>
      </c>
      <c r="J3423" s="9">
        <v>2500</v>
      </c>
      <c r="K3423" s="10">
        <f t="shared" si="26"/>
        <v>1000</v>
      </c>
      <c r="L3423" s="10">
        <f t="shared" si="27"/>
        <v>400</v>
      </c>
      <c r="M3423" s="11">
        <v>0.4</v>
      </c>
      <c r="O3423" s="16"/>
      <c r="P3423" s="14"/>
      <c r="Q3423" s="12"/>
      <c r="R3423" s="13"/>
    </row>
    <row r="3424" spans="1:18" ht="15.75" customHeight="1" x14ac:dyDescent="0.35">
      <c r="A3424" s="1"/>
      <c r="B3424" s="6" t="s">
        <v>14</v>
      </c>
      <c r="C3424" s="6">
        <v>1185732</v>
      </c>
      <c r="D3424" s="7">
        <v>44355</v>
      </c>
      <c r="E3424" s="6" t="s">
        <v>15</v>
      </c>
      <c r="F3424" s="6" t="s">
        <v>117</v>
      </c>
      <c r="G3424" s="6" t="s">
        <v>118</v>
      </c>
      <c r="H3424" s="6" t="s">
        <v>21</v>
      </c>
      <c r="I3424" s="8">
        <v>0.49999999999999994</v>
      </c>
      <c r="J3424" s="9">
        <v>2500</v>
      </c>
      <c r="K3424" s="10">
        <f t="shared" si="26"/>
        <v>1249.9999999999998</v>
      </c>
      <c r="L3424" s="10">
        <f t="shared" si="27"/>
        <v>374.99999999999994</v>
      </c>
      <c r="M3424" s="11">
        <v>0.3</v>
      </c>
      <c r="O3424" s="16"/>
      <c r="P3424" s="14"/>
      <c r="Q3424" s="12"/>
      <c r="R3424" s="13"/>
    </row>
    <row r="3425" spans="1:18" ht="15.75" customHeight="1" x14ac:dyDescent="0.35">
      <c r="A3425" s="1"/>
      <c r="B3425" s="6" t="s">
        <v>14</v>
      </c>
      <c r="C3425" s="6">
        <v>1185732</v>
      </c>
      <c r="D3425" s="7">
        <v>44355</v>
      </c>
      <c r="E3425" s="6" t="s">
        <v>15</v>
      </c>
      <c r="F3425" s="6" t="s">
        <v>117</v>
      </c>
      <c r="G3425" s="6" t="s">
        <v>118</v>
      </c>
      <c r="H3425" s="6" t="s">
        <v>22</v>
      </c>
      <c r="I3425" s="8">
        <v>0.54999999999999993</v>
      </c>
      <c r="J3425" s="9">
        <v>4000</v>
      </c>
      <c r="K3425" s="10">
        <f t="shared" si="26"/>
        <v>2199.9999999999995</v>
      </c>
      <c r="L3425" s="10">
        <f t="shared" si="27"/>
        <v>879.99999999999989</v>
      </c>
      <c r="M3425" s="11">
        <v>0.4</v>
      </c>
      <c r="O3425" s="16"/>
      <c r="P3425" s="14"/>
      <c r="Q3425" s="12"/>
      <c r="R3425" s="13"/>
    </row>
    <row r="3426" spans="1:18" ht="15.75" customHeight="1" x14ac:dyDescent="0.35">
      <c r="A3426" s="1"/>
      <c r="B3426" s="6" t="s">
        <v>14</v>
      </c>
      <c r="C3426" s="6">
        <v>1185732</v>
      </c>
      <c r="D3426" s="7">
        <v>44383</v>
      </c>
      <c r="E3426" s="6" t="s">
        <v>15</v>
      </c>
      <c r="F3426" s="6" t="s">
        <v>117</v>
      </c>
      <c r="G3426" s="6" t="s">
        <v>118</v>
      </c>
      <c r="H3426" s="6" t="s">
        <v>17</v>
      </c>
      <c r="I3426" s="8">
        <v>0.49999999999999994</v>
      </c>
      <c r="J3426" s="9">
        <v>6250</v>
      </c>
      <c r="K3426" s="10">
        <f t="shared" si="26"/>
        <v>3124.9999999999995</v>
      </c>
      <c r="L3426" s="10">
        <f t="shared" si="27"/>
        <v>1093.7499999999998</v>
      </c>
      <c r="M3426" s="11">
        <v>0.35</v>
      </c>
      <c r="O3426" s="16"/>
      <c r="P3426" s="14"/>
      <c r="Q3426" s="12"/>
      <c r="R3426" s="13"/>
    </row>
    <row r="3427" spans="1:18" ht="15.75" customHeight="1" x14ac:dyDescent="0.35">
      <c r="A3427" s="1"/>
      <c r="B3427" s="6" t="s">
        <v>14</v>
      </c>
      <c r="C3427" s="6">
        <v>1185732</v>
      </c>
      <c r="D3427" s="7">
        <v>44383</v>
      </c>
      <c r="E3427" s="6" t="s">
        <v>15</v>
      </c>
      <c r="F3427" s="6" t="s">
        <v>117</v>
      </c>
      <c r="G3427" s="6" t="s">
        <v>118</v>
      </c>
      <c r="H3427" s="6" t="s">
        <v>18</v>
      </c>
      <c r="I3427" s="8">
        <v>0.45</v>
      </c>
      <c r="J3427" s="9">
        <v>3750</v>
      </c>
      <c r="K3427" s="10">
        <f t="shared" si="26"/>
        <v>1687.5</v>
      </c>
      <c r="L3427" s="10">
        <f t="shared" si="27"/>
        <v>590.625</v>
      </c>
      <c r="M3427" s="11">
        <v>0.35</v>
      </c>
      <c r="O3427" s="16"/>
      <c r="P3427" s="14"/>
      <c r="Q3427" s="12"/>
      <c r="R3427" s="13"/>
    </row>
    <row r="3428" spans="1:18" ht="15.75" customHeight="1" x14ac:dyDescent="0.35">
      <c r="A3428" s="1"/>
      <c r="B3428" s="6" t="s">
        <v>14</v>
      </c>
      <c r="C3428" s="6">
        <v>1185732</v>
      </c>
      <c r="D3428" s="7">
        <v>44383</v>
      </c>
      <c r="E3428" s="6" t="s">
        <v>15</v>
      </c>
      <c r="F3428" s="6" t="s">
        <v>117</v>
      </c>
      <c r="G3428" s="6" t="s">
        <v>118</v>
      </c>
      <c r="H3428" s="6" t="s">
        <v>19</v>
      </c>
      <c r="I3428" s="8">
        <v>0.4</v>
      </c>
      <c r="J3428" s="9">
        <v>3000</v>
      </c>
      <c r="K3428" s="10">
        <f t="shared" si="26"/>
        <v>1200</v>
      </c>
      <c r="L3428" s="10">
        <f t="shared" si="27"/>
        <v>480</v>
      </c>
      <c r="M3428" s="11">
        <v>0.4</v>
      </c>
      <c r="O3428" s="16"/>
      <c r="P3428" s="14"/>
      <c r="Q3428" s="12"/>
      <c r="R3428" s="13"/>
    </row>
    <row r="3429" spans="1:18" ht="15.75" customHeight="1" x14ac:dyDescent="0.35">
      <c r="A3429" s="1"/>
      <c r="B3429" s="6" t="s">
        <v>14</v>
      </c>
      <c r="C3429" s="6">
        <v>1185732</v>
      </c>
      <c r="D3429" s="7">
        <v>44383</v>
      </c>
      <c r="E3429" s="6" t="s">
        <v>15</v>
      </c>
      <c r="F3429" s="6" t="s">
        <v>117</v>
      </c>
      <c r="G3429" s="6" t="s">
        <v>118</v>
      </c>
      <c r="H3429" s="6" t="s">
        <v>20</v>
      </c>
      <c r="I3429" s="8">
        <v>0.4</v>
      </c>
      <c r="J3429" s="9">
        <v>2500</v>
      </c>
      <c r="K3429" s="10">
        <f t="shared" si="26"/>
        <v>1000</v>
      </c>
      <c r="L3429" s="10">
        <f t="shared" si="27"/>
        <v>400</v>
      </c>
      <c r="M3429" s="11">
        <v>0.4</v>
      </c>
      <c r="O3429" s="16"/>
      <c r="P3429" s="14"/>
      <c r="Q3429" s="12"/>
      <c r="R3429" s="13"/>
    </row>
    <row r="3430" spans="1:18" ht="15.75" customHeight="1" x14ac:dyDescent="0.35">
      <c r="A3430" s="1"/>
      <c r="B3430" s="6" t="s">
        <v>14</v>
      </c>
      <c r="C3430" s="6">
        <v>1185732</v>
      </c>
      <c r="D3430" s="7">
        <v>44383</v>
      </c>
      <c r="E3430" s="6" t="s">
        <v>15</v>
      </c>
      <c r="F3430" s="6" t="s">
        <v>117</v>
      </c>
      <c r="G3430" s="6" t="s">
        <v>118</v>
      </c>
      <c r="H3430" s="6" t="s">
        <v>21</v>
      </c>
      <c r="I3430" s="8">
        <v>0.49999999999999994</v>
      </c>
      <c r="J3430" s="9">
        <v>2750</v>
      </c>
      <c r="K3430" s="10">
        <f t="shared" si="26"/>
        <v>1374.9999999999998</v>
      </c>
      <c r="L3430" s="10">
        <f t="shared" si="27"/>
        <v>412.49999999999994</v>
      </c>
      <c r="M3430" s="11">
        <v>0.3</v>
      </c>
      <c r="O3430" s="16"/>
      <c r="P3430" s="14"/>
      <c r="Q3430" s="12"/>
      <c r="R3430" s="13"/>
    </row>
    <row r="3431" spans="1:18" ht="15.75" customHeight="1" x14ac:dyDescent="0.35">
      <c r="A3431" s="1"/>
      <c r="B3431" s="6" t="s">
        <v>14</v>
      </c>
      <c r="C3431" s="6">
        <v>1185732</v>
      </c>
      <c r="D3431" s="7">
        <v>44383</v>
      </c>
      <c r="E3431" s="6" t="s">
        <v>15</v>
      </c>
      <c r="F3431" s="6" t="s">
        <v>117</v>
      </c>
      <c r="G3431" s="6" t="s">
        <v>118</v>
      </c>
      <c r="H3431" s="6" t="s">
        <v>22</v>
      </c>
      <c r="I3431" s="8">
        <v>0.54999999999999993</v>
      </c>
      <c r="J3431" s="9">
        <v>4500</v>
      </c>
      <c r="K3431" s="10">
        <f t="shared" si="26"/>
        <v>2474.9999999999995</v>
      </c>
      <c r="L3431" s="10">
        <f t="shared" si="27"/>
        <v>989.99999999999989</v>
      </c>
      <c r="M3431" s="11">
        <v>0.4</v>
      </c>
      <c r="O3431" s="16"/>
      <c r="P3431" s="14"/>
      <c r="Q3431" s="12"/>
      <c r="R3431" s="13"/>
    </row>
    <row r="3432" spans="1:18" ht="15.75" customHeight="1" x14ac:dyDescent="0.35">
      <c r="A3432" s="1"/>
      <c r="B3432" s="6" t="s">
        <v>14</v>
      </c>
      <c r="C3432" s="6">
        <v>1185732</v>
      </c>
      <c r="D3432" s="7">
        <v>44415</v>
      </c>
      <c r="E3432" s="6" t="s">
        <v>15</v>
      </c>
      <c r="F3432" s="6" t="s">
        <v>117</v>
      </c>
      <c r="G3432" s="6" t="s">
        <v>118</v>
      </c>
      <c r="H3432" s="6" t="s">
        <v>17</v>
      </c>
      <c r="I3432" s="8">
        <v>0.49999999999999994</v>
      </c>
      <c r="J3432" s="9">
        <v>6000</v>
      </c>
      <c r="K3432" s="10">
        <f t="shared" si="26"/>
        <v>2999.9999999999995</v>
      </c>
      <c r="L3432" s="10">
        <f t="shared" si="27"/>
        <v>1049.9999999999998</v>
      </c>
      <c r="M3432" s="11">
        <v>0.35</v>
      </c>
      <c r="O3432" s="16"/>
      <c r="P3432" s="14"/>
      <c r="Q3432" s="12"/>
      <c r="R3432" s="13"/>
    </row>
    <row r="3433" spans="1:18" ht="15.75" customHeight="1" x14ac:dyDescent="0.35">
      <c r="A3433" s="1"/>
      <c r="B3433" s="6" t="s">
        <v>14</v>
      </c>
      <c r="C3433" s="6">
        <v>1185732</v>
      </c>
      <c r="D3433" s="7">
        <v>44415</v>
      </c>
      <c r="E3433" s="6" t="s">
        <v>15</v>
      </c>
      <c r="F3433" s="6" t="s">
        <v>117</v>
      </c>
      <c r="G3433" s="6" t="s">
        <v>118</v>
      </c>
      <c r="H3433" s="6" t="s">
        <v>18</v>
      </c>
      <c r="I3433" s="8">
        <v>0.45</v>
      </c>
      <c r="J3433" s="9">
        <v>3750</v>
      </c>
      <c r="K3433" s="10">
        <f t="shared" si="26"/>
        <v>1687.5</v>
      </c>
      <c r="L3433" s="10">
        <f t="shared" si="27"/>
        <v>590.625</v>
      </c>
      <c r="M3433" s="11">
        <v>0.35</v>
      </c>
      <c r="O3433" s="16"/>
      <c r="P3433" s="14"/>
      <c r="Q3433" s="12"/>
      <c r="R3433" s="13"/>
    </row>
    <row r="3434" spans="1:18" ht="15.75" customHeight="1" x14ac:dyDescent="0.35">
      <c r="A3434" s="1"/>
      <c r="B3434" s="6" t="s">
        <v>14</v>
      </c>
      <c r="C3434" s="6">
        <v>1185732</v>
      </c>
      <c r="D3434" s="7">
        <v>44415</v>
      </c>
      <c r="E3434" s="6" t="s">
        <v>15</v>
      </c>
      <c r="F3434" s="6" t="s">
        <v>117</v>
      </c>
      <c r="G3434" s="6" t="s">
        <v>118</v>
      </c>
      <c r="H3434" s="6" t="s">
        <v>19</v>
      </c>
      <c r="I3434" s="8">
        <v>0.4</v>
      </c>
      <c r="J3434" s="9">
        <v>3000</v>
      </c>
      <c r="K3434" s="10">
        <f t="shared" si="26"/>
        <v>1200</v>
      </c>
      <c r="L3434" s="10">
        <f t="shared" si="27"/>
        <v>480</v>
      </c>
      <c r="M3434" s="11">
        <v>0.4</v>
      </c>
      <c r="O3434" s="16"/>
      <c r="P3434" s="14"/>
      <c r="Q3434" s="12"/>
      <c r="R3434" s="13"/>
    </row>
    <row r="3435" spans="1:18" ht="15.75" customHeight="1" x14ac:dyDescent="0.35">
      <c r="A3435" s="1"/>
      <c r="B3435" s="6" t="s">
        <v>14</v>
      </c>
      <c r="C3435" s="6">
        <v>1185732</v>
      </c>
      <c r="D3435" s="7">
        <v>44415</v>
      </c>
      <c r="E3435" s="6" t="s">
        <v>15</v>
      </c>
      <c r="F3435" s="6" t="s">
        <v>117</v>
      </c>
      <c r="G3435" s="6" t="s">
        <v>118</v>
      </c>
      <c r="H3435" s="6" t="s">
        <v>20</v>
      </c>
      <c r="I3435" s="8">
        <v>0.4</v>
      </c>
      <c r="J3435" s="9">
        <v>2000</v>
      </c>
      <c r="K3435" s="10">
        <f t="shared" si="26"/>
        <v>800</v>
      </c>
      <c r="L3435" s="10">
        <f t="shared" si="27"/>
        <v>320</v>
      </c>
      <c r="M3435" s="11">
        <v>0.4</v>
      </c>
      <c r="O3435" s="16"/>
      <c r="P3435" s="14"/>
      <c r="Q3435" s="12"/>
      <c r="R3435" s="13"/>
    </row>
    <row r="3436" spans="1:18" ht="15.75" customHeight="1" x14ac:dyDescent="0.35">
      <c r="A3436" s="1"/>
      <c r="B3436" s="6" t="s">
        <v>14</v>
      </c>
      <c r="C3436" s="6">
        <v>1185732</v>
      </c>
      <c r="D3436" s="7">
        <v>44415</v>
      </c>
      <c r="E3436" s="6" t="s">
        <v>15</v>
      </c>
      <c r="F3436" s="6" t="s">
        <v>117</v>
      </c>
      <c r="G3436" s="6" t="s">
        <v>118</v>
      </c>
      <c r="H3436" s="6" t="s">
        <v>21</v>
      </c>
      <c r="I3436" s="8">
        <v>0.49999999999999994</v>
      </c>
      <c r="J3436" s="9">
        <v>1750</v>
      </c>
      <c r="K3436" s="10">
        <f t="shared" si="26"/>
        <v>874.99999999999989</v>
      </c>
      <c r="L3436" s="10">
        <f t="shared" si="27"/>
        <v>262.49999999999994</v>
      </c>
      <c r="M3436" s="11">
        <v>0.3</v>
      </c>
      <c r="O3436" s="16"/>
      <c r="P3436" s="14"/>
      <c r="Q3436" s="12"/>
      <c r="R3436" s="13"/>
    </row>
    <row r="3437" spans="1:18" ht="15.75" customHeight="1" x14ac:dyDescent="0.35">
      <c r="A3437" s="1"/>
      <c r="B3437" s="6" t="s">
        <v>14</v>
      </c>
      <c r="C3437" s="6">
        <v>1185732</v>
      </c>
      <c r="D3437" s="7">
        <v>44415</v>
      </c>
      <c r="E3437" s="6" t="s">
        <v>15</v>
      </c>
      <c r="F3437" s="6" t="s">
        <v>117</v>
      </c>
      <c r="G3437" s="6" t="s">
        <v>118</v>
      </c>
      <c r="H3437" s="6" t="s">
        <v>22</v>
      </c>
      <c r="I3437" s="8">
        <v>0.54999999999999993</v>
      </c>
      <c r="J3437" s="9">
        <v>3500</v>
      </c>
      <c r="K3437" s="10">
        <f t="shared" si="26"/>
        <v>1924.9999999999998</v>
      </c>
      <c r="L3437" s="10">
        <f t="shared" si="27"/>
        <v>770</v>
      </c>
      <c r="M3437" s="11">
        <v>0.4</v>
      </c>
      <c r="O3437" s="16"/>
      <c r="P3437" s="14"/>
      <c r="Q3437" s="12"/>
      <c r="R3437" s="13"/>
    </row>
    <row r="3438" spans="1:18" ht="15.75" customHeight="1" x14ac:dyDescent="0.35">
      <c r="A3438" s="1"/>
      <c r="B3438" s="6" t="s">
        <v>14</v>
      </c>
      <c r="C3438" s="6">
        <v>1185732</v>
      </c>
      <c r="D3438" s="7">
        <v>44445</v>
      </c>
      <c r="E3438" s="6" t="s">
        <v>15</v>
      </c>
      <c r="F3438" s="6" t="s">
        <v>117</v>
      </c>
      <c r="G3438" s="6" t="s">
        <v>118</v>
      </c>
      <c r="H3438" s="6" t="s">
        <v>17</v>
      </c>
      <c r="I3438" s="8">
        <v>0.49999999999999994</v>
      </c>
      <c r="J3438" s="9">
        <v>4750</v>
      </c>
      <c r="K3438" s="10">
        <f t="shared" si="26"/>
        <v>2374.9999999999995</v>
      </c>
      <c r="L3438" s="10">
        <f t="shared" si="27"/>
        <v>831.24999999999977</v>
      </c>
      <c r="M3438" s="11">
        <v>0.35</v>
      </c>
      <c r="O3438" s="16"/>
      <c r="P3438" s="14"/>
      <c r="Q3438" s="12"/>
      <c r="R3438" s="13"/>
    </row>
    <row r="3439" spans="1:18" ht="15.75" customHeight="1" x14ac:dyDescent="0.35">
      <c r="A3439" s="1"/>
      <c r="B3439" s="6" t="s">
        <v>14</v>
      </c>
      <c r="C3439" s="6">
        <v>1185732</v>
      </c>
      <c r="D3439" s="7">
        <v>44445</v>
      </c>
      <c r="E3439" s="6" t="s">
        <v>15</v>
      </c>
      <c r="F3439" s="6" t="s">
        <v>117</v>
      </c>
      <c r="G3439" s="6" t="s">
        <v>118</v>
      </c>
      <c r="H3439" s="6" t="s">
        <v>18</v>
      </c>
      <c r="I3439" s="8">
        <v>0.45</v>
      </c>
      <c r="J3439" s="9">
        <v>2750</v>
      </c>
      <c r="K3439" s="10">
        <f t="shared" si="26"/>
        <v>1237.5</v>
      </c>
      <c r="L3439" s="10">
        <f t="shared" si="27"/>
        <v>433.125</v>
      </c>
      <c r="M3439" s="11">
        <v>0.35</v>
      </c>
      <c r="O3439" s="16"/>
      <c r="P3439" s="14"/>
      <c r="Q3439" s="12"/>
      <c r="R3439" s="13"/>
    </row>
    <row r="3440" spans="1:18" ht="15.75" customHeight="1" x14ac:dyDescent="0.35">
      <c r="A3440" s="1"/>
      <c r="B3440" s="6" t="s">
        <v>14</v>
      </c>
      <c r="C3440" s="6">
        <v>1185732</v>
      </c>
      <c r="D3440" s="7">
        <v>44445</v>
      </c>
      <c r="E3440" s="6" t="s">
        <v>15</v>
      </c>
      <c r="F3440" s="6" t="s">
        <v>117</v>
      </c>
      <c r="G3440" s="6" t="s">
        <v>118</v>
      </c>
      <c r="H3440" s="6" t="s">
        <v>19</v>
      </c>
      <c r="I3440" s="8">
        <v>0.4</v>
      </c>
      <c r="J3440" s="9">
        <v>1750</v>
      </c>
      <c r="K3440" s="10">
        <f t="shared" si="26"/>
        <v>700</v>
      </c>
      <c r="L3440" s="10">
        <f t="shared" si="27"/>
        <v>280</v>
      </c>
      <c r="M3440" s="11">
        <v>0.4</v>
      </c>
      <c r="O3440" s="16"/>
      <c r="P3440" s="14"/>
      <c r="Q3440" s="12"/>
      <c r="R3440" s="13"/>
    </row>
    <row r="3441" spans="1:18" ht="15.75" customHeight="1" x14ac:dyDescent="0.35">
      <c r="A3441" s="1"/>
      <c r="B3441" s="6" t="s">
        <v>14</v>
      </c>
      <c r="C3441" s="6">
        <v>1185732</v>
      </c>
      <c r="D3441" s="7">
        <v>44445</v>
      </c>
      <c r="E3441" s="6" t="s">
        <v>15</v>
      </c>
      <c r="F3441" s="6" t="s">
        <v>117</v>
      </c>
      <c r="G3441" s="6" t="s">
        <v>118</v>
      </c>
      <c r="H3441" s="6" t="s">
        <v>20</v>
      </c>
      <c r="I3441" s="8">
        <v>0.4</v>
      </c>
      <c r="J3441" s="9">
        <v>1500</v>
      </c>
      <c r="K3441" s="10">
        <f t="shared" si="26"/>
        <v>600</v>
      </c>
      <c r="L3441" s="10">
        <f t="shared" si="27"/>
        <v>240</v>
      </c>
      <c r="M3441" s="11">
        <v>0.4</v>
      </c>
      <c r="O3441" s="16"/>
      <c r="P3441" s="14"/>
      <c r="Q3441" s="12"/>
      <c r="R3441" s="13"/>
    </row>
    <row r="3442" spans="1:18" ht="15.75" customHeight="1" x14ac:dyDescent="0.35">
      <c r="A3442" s="1"/>
      <c r="B3442" s="6" t="s">
        <v>14</v>
      </c>
      <c r="C3442" s="6">
        <v>1185732</v>
      </c>
      <c r="D3442" s="7">
        <v>44445</v>
      </c>
      <c r="E3442" s="6" t="s">
        <v>15</v>
      </c>
      <c r="F3442" s="6" t="s">
        <v>117</v>
      </c>
      <c r="G3442" s="6" t="s">
        <v>118</v>
      </c>
      <c r="H3442" s="6" t="s">
        <v>21</v>
      </c>
      <c r="I3442" s="8">
        <v>0.49999999999999994</v>
      </c>
      <c r="J3442" s="9">
        <v>1500</v>
      </c>
      <c r="K3442" s="10">
        <f t="shared" si="26"/>
        <v>749.99999999999989</v>
      </c>
      <c r="L3442" s="10">
        <f t="shared" si="27"/>
        <v>224.99999999999997</v>
      </c>
      <c r="M3442" s="11">
        <v>0.3</v>
      </c>
      <c r="O3442" s="16"/>
      <c r="P3442" s="14"/>
      <c r="Q3442" s="12"/>
      <c r="R3442" s="13"/>
    </row>
    <row r="3443" spans="1:18" ht="15.75" customHeight="1" x14ac:dyDescent="0.35">
      <c r="A3443" s="1"/>
      <c r="B3443" s="6" t="s">
        <v>14</v>
      </c>
      <c r="C3443" s="6">
        <v>1185732</v>
      </c>
      <c r="D3443" s="7">
        <v>44445</v>
      </c>
      <c r="E3443" s="6" t="s">
        <v>15</v>
      </c>
      <c r="F3443" s="6" t="s">
        <v>117</v>
      </c>
      <c r="G3443" s="6" t="s">
        <v>118</v>
      </c>
      <c r="H3443" s="6" t="s">
        <v>22</v>
      </c>
      <c r="I3443" s="8">
        <v>0.54999999999999993</v>
      </c>
      <c r="J3443" s="9">
        <v>2500</v>
      </c>
      <c r="K3443" s="10">
        <f t="shared" si="26"/>
        <v>1374.9999999999998</v>
      </c>
      <c r="L3443" s="10">
        <f t="shared" si="27"/>
        <v>549.99999999999989</v>
      </c>
      <c r="M3443" s="11">
        <v>0.4</v>
      </c>
      <c r="O3443" s="16"/>
      <c r="P3443" s="14"/>
      <c r="Q3443" s="12"/>
      <c r="R3443" s="13"/>
    </row>
    <row r="3444" spans="1:18" ht="15.75" customHeight="1" x14ac:dyDescent="0.35">
      <c r="A3444" s="1"/>
      <c r="B3444" s="6" t="s">
        <v>14</v>
      </c>
      <c r="C3444" s="6">
        <v>1185732</v>
      </c>
      <c r="D3444" s="7">
        <v>44477</v>
      </c>
      <c r="E3444" s="6" t="s">
        <v>15</v>
      </c>
      <c r="F3444" s="6" t="s">
        <v>117</v>
      </c>
      <c r="G3444" s="6" t="s">
        <v>118</v>
      </c>
      <c r="H3444" s="6" t="s">
        <v>17</v>
      </c>
      <c r="I3444" s="8">
        <v>0.54999999999999993</v>
      </c>
      <c r="J3444" s="9">
        <v>4250</v>
      </c>
      <c r="K3444" s="10">
        <f t="shared" si="26"/>
        <v>2337.4999999999995</v>
      </c>
      <c r="L3444" s="10">
        <f t="shared" si="27"/>
        <v>818.12499999999977</v>
      </c>
      <c r="M3444" s="11">
        <v>0.35</v>
      </c>
      <c r="O3444" s="16"/>
      <c r="P3444" s="14"/>
      <c r="Q3444" s="12"/>
      <c r="R3444" s="13"/>
    </row>
    <row r="3445" spans="1:18" ht="15.75" customHeight="1" x14ac:dyDescent="0.35">
      <c r="A3445" s="1"/>
      <c r="B3445" s="6" t="s">
        <v>14</v>
      </c>
      <c r="C3445" s="6">
        <v>1185732</v>
      </c>
      <c r="D3445" s="7">
        <v>44477</v>
      </c>
      <c r="E3445" s="6" t="s">
        <v>15</v>
      </c>
      <c r="F3445" s="6" t="s">
        <v>117</v>
      </c>
      <c r="G3445" s="6" t="s">
        <v>118</v>
      </c>
      <c r="H3445" s="6" t="s">
        <v>18</v>
      </c>
      <c r="I3445" s="8">
        <v>0.5</v>
      </c>
      <c r="J3445" s="9">
        <v>2500</v>
      </c>
      <c r="K3445" s="10">
        <f t="shared" si="26"/>
        <v>1250</v>
      </c>
      <c r="L3445" s="10">
        <f t="shared" si="27"/>
        <v>437.5</v>
      </c>
      <c r="M3445" s="11">
        <v>0.35</v>
      </c>
      <c r="O3445" s="16"/>
      <c r="P3445" s="14"/>
      <c r="Q3445" s="12"/>
      <c r="R3445" s="13"/>
    </row>
    <row r="3446" spans="1:18" ht="15.75" customHeight="1" x14ac:dyDescent="0.35">
      <c r="A3446" s="1"/>
      <c r="B3446" s="6" t="s">
        <v>14</v>
      </c>
      <c r="C3446" s="6">
        <v>1185732</v>
      </c>
      <c r="D3446" s="7">
        <v>44477</v>
      </c>
      <c r="E3446" s="6" t="s">
        <v>15</v>
      </c>
      <c r="F3446" s="6" t="s">
        <v>117</v>
      </c>
      <c r="G3446" s="6" t="s">
        <v>118</v>
      </c>
      <c r="H3446" s="6" t="s">
        <v>19</v>
      </c>
      <c r="I3446" s="8">
        <v>0.5</v>
      </c>
      <c r="J3446" s="9">
        <v>1500</v>
      </c>
      <c r="K3446" s="10">
        <f t="shared" si="26"/>
        <v>750</v>
      </c>
      <c r="L3446" s="10">
        <f t="shared" si="27"/>
        <v>300</v>
      </c>
      <c r="M3446" s="11">
        <v>0.4</v>
      </c>
      <c r="O3446" s="16"/>
      <c r="P3446" s="14"/>
      <c r="Q3446" s="12"/>
      <c r="R3446" s="13"/>
    </row>
    <row r="3447" spans="1:18" ht="15.75" customHeight="1" x14ac:dyDescent="0.35">
      <c r="A3447" s="1"/>
      <c r="B3447" s="6" t="s">
        <v>14</v>
      </c>
      <c r="C3447" s="6">
        <v>1185732</v>
      </c>
      <c r="D3447" s="7">
        <v>44477</v>
      </c>
      <c r="E3447" s="6" t="s">
        <v>15</v>
      </c>
      <c r="F3447" s="6" t="s">
        <v>117</v>
      </c>
      <c r="G3447" s="6" t="s">
        <v>118</v>
      </c>
      <c r="H3447" s="6" t="s">
        <v>20</v>
      </c>
      <c r="I3447" s="8">
        <v>0.5</v>
      </c>
      <c r="J3447" s="9">
        <v>1250</v>
      </c>
      <c r="K3447" s="10">
        <f t="shared" si="26"/>
        <v>625</v>
      </c>
      <c r="L3447" s="10">
        <f t="shared" si="27"/>
        <v>250</v>
      </c>
      <c r="M3447" s="11">
        <v>0.4</v>
      </c>
      <c r="O3447" s="16"/>
      <c r="P3447" s="14"/>
      <c r="Q3447" s="12"/>
      <c r="R3447" s="13"/>
    </row>
    <row r="3448" spans="1:18" ht="15.75" customHeight="1" x14ac:dyDescent="0.35">
      <c r="A3448" s="1"/>
      <c r="B3448" s="6" t="s">
        <v>14</v>
      </c>
      <c r="C3448" s="6">
        <v>1185732</v>
      </c>
      <c r="D3448" s="7">
        <v>44477</v>
      </c>
      <c r="E3448" s="6" t="s">
        <v>15</v>
      </c>
      <c r="F3448" s="6" t="s">
        <v>117</v>
      </c>
      <c r="G3448" s="6" t="s">
        <v>118</v>
      </c>
      <c r="H3448" s="6" t="s">
        <v>21</v>
      </c>
      <c r="I3448" s="8">
        <v>0.6</v>
      </c>
      <c r="J3448" s="9">
        <v>1250</v>
      </c>
      <c r="K3448" s="10">
        <f t="shared" si="26"/>
        <v>750</v>
      </c>
      <c r="L3448" s="10">
        <f t="shared" si="27"/>
        <v>225</v>
      </c>
      <c r="M3448" s="11">
        <v>0.3</v>
      </c>
      <c r="O3448" s="16"/>
      <c r="P3448" s="14"/>
      <c r="Q3448" s="12"/>
      <c r="R3448" s="13"/>
    </row>
    <row r="3449" spans="1:18" ht="15.75" customHeight="1" x14ac:dyDescent="0.35">
      <c r="A3449" s="1"/>
      <c r="B3449" s="6" t="s">
        <v>14</v>
      </c>
      <c r="C3449" s="6">
        <v>1185732</v>
      </c>
      <c r="D3449" s="7">
        <v>44477</v>
      </c>
      <c r="E3449" s="6" t="s">
        <v>15</v>
      </c>
      <c r="F3449" s="6" t="s">
        <v>117</v>
      </c>
      <c r="G3449" s="6" t="s">
        <v>118</v>
      </c>
      <c r="H3449" s="6" t="s">
        <v>22</v>
      </c>
      <c r="I3449" s="8">
        <v>0.64999999999999991</v>
      </c>
      <c r="J3449" s="9">
        <v>2500</v>
      </c>
      <c r="K3449" s="10">
        <f t="shared" si="26"/>
        <v>1624.9999999999998</v>
      </c>
      <c r="L3449" s="10">
        <f t="shared" si="27"/>
        <v>650</v>
      </c>
      <c r="M3449" s="11">
        <v>0.4</v>
      </c>
      <c r="O3449" s="16"/>
      <c r="P3449" s="14"/>
      <c r="Q3449" s="12"/>
      <c r="R3449" s="13"/>
    </row>
    <row r="3450" spans="1:18" ht="15.75" customHeight="1" x14ac:dyDescent="0.35">
      <c r="A3450" s="1"/>
      <c r="B3450" s="6" t="s">
        <v>14</v>
      </c>
      <c r="C3450" s="6">
        <v>1185732</v>
      </c>
      <c r="D3450" s="7">
        <v>44507</v>
      </c>
      <c r="E3450" s="6" t="s">
        <v>15</v>
      </c>
      <c r="F3450" s="6" t="s">
        <v>117</v>
      </c>
      <c r="G3450" s="6" t="s">
        <v>118</v>
      </c>
      <c r="H3450" s="6" t="s">
        <v>17</v>
      </c>
      <c r="I3450" s="8">
        <v>0.6</v>
      </c>
      <c r="J3450" s="9">
        <v>4000</v>
      </c>
      <c r="K3450" s="10">
        <f t="shared" si="26"/>
        <v>2400</v>
      </c>
      <c r="L3450" s="10">
        <f t="shared" si="27"/>
        <v>840</v>
      </c>
      <c r="M3450" s="11">
        <v>0.35</v>
      </c>
      <c r="O3450" s="16"/>
      <c r="P3450" s="14"/>
      <c r="Q3450" s="12"/>
      <c r="R3450" s="13"/>
    </row>
    <row r="3451" spans="1:18" ht="15.75" customHeight="1" x14ac:dyDescent="0.35">
      <c r="A3451" s="1"/>
      <c r="B3451" s="6" t="s">
        <v>14</v>
      </c>
      <c r="C3451" s="6">
        <v>1185732</v>
      </c>
      <c r="D3451" s="7">
        <v>44507</v>
      </c>
      <c r="E3451" s="6" t="s">
        <v>15</v>
      </c>
      <c r="F3451" s="6" t="s">
        <v>117</v>
      </c>
      <c r="G3451" s="6" t="s">
        <v>118</v>
      </c>
      <c r="H3451" s="6" t="s">
        <v>18</v>
      </c>
      <c r="I3451" s="8">
        <v>0.5</v>
      </c>
      <c r="J3451" s="9">
        <v>2750</v>
      </c>
      <c r="K3451" s="10">
        <f t="shared" si="26"/>
        <v>1375</v>
      </c>
      <c r="L3451" s="10">
        <f t="shared" si="27"/>
        <v>481.24999999999994</v>
      </c>
      <c r="M3451" s="11">
        <v>0.35</v>
      </c>
      <c r="O3451" s="16"/>
      <c r="P3451" s="14"/>
      <c r="Q3451" s="12"/>
      <c r="R3451" s="13"/>
    </row>
    <row r="3452" spans="1:18" ht="15.75" customHeight="1" x14ac:dyDescent="0.35">
      <c r="A3452" s="1"/>
      <c r="B3452" s="6" t="s">
        <v>14</v>
      </c>
      <c r="C3452" s="6">
        <v>1185732</v>
      </c>
      <c r="D3452" s="7">
        <v>44507</v>
      </c>
      <c r="E3452" s="6" t="s">
        <v>15</v>
      </c>
      <c r="F3452" s="6" t="s">
        <v>117</v>
      </c>
      <c r="G3452" s="6" t="s">
        <v>118</v>
      </c>
      <c r="H3452" s="6" t="s">
        <v>19</v>
      </c>
      <c r="I3452" s="8">
        <v>0.5</v>
      </c>
      <c r="J3452" s="9">
        <v>2700</v>
      </c>
      <c r="K3452" s="10">
        <f t="shared" si="26"/>
        <v>1350</v>
      </c>
      <c r="L3452" s="10">
        <f t="shared" si="27"/>
        <v>540</v>
      </c>
      <c r="M3452" s="11">
        <v>0.4</v>
      </c>
      <c r="O3452" s="16"/>
      <c r="P3452" s="14"/>
      <c r="Q3452" s="12"/>
      <c r="R3452" s="13"/>
    </row>
    <row r="3453" spans="1:18" ht="15.75" customHeight="1" x14ac:dyDescent="0.35">
      <c r="A3453" s="1"/>
      <c r="B3453" s="6" t="s">
        <v>14</v>
      </c>
      <c r="C3453" s="6">
        <v>1185732</v>
      </c>
      <c r="D3453" s="7">
        <v>44507</v>
      </c>
      <c r="E3453" s="6" t="s">
        <v>15</v>
      </c>
      <c r="F3453" s="6" t="s">
        <v>117</v>
      </c>
      <c r="G3453" s="6" t="s">
        <v>118</v>
      </c>
      <c r="H3453" s="6" t="s">
        <v>20</v>
      </c>
      <c r="I3453" s="8">
        <v>0.5</v>
      </c>
      <c r="J3453" s="9">
        <v>2500</v>
      </c>
      <c r="K3453" s="10">
        <f t="shared" si="26"/>
        <v>1250</v>
      </c>
      <c r="L3453" s="10">
        <f t="shared" si="27"/>
        <v>500</v>
      </c>
      <c r="M3453" s="11">
        <v>0.4</v>
      </c>
      <c r="O3453" s="16"/>
      <c r="P3453" s="14"/>
      <c r="Q3453" s="12"/>
      <c r="R3453" s="13"/>
    </row>
    <row r="3454" spans="1:18" ht="15.75" customHeight="1" x14ac:dyDescent="0.35">
      <c r="A3454" s="1"/>
      <c r="B3454" s="6" t="s">
        <v>14</v>
      </c>
      <c r="C3454" s="6">
        <v>1185732</v>
      </c>
      <c r="D3454" s="7">
        <v>44507</v>
      </c>
      <c r="E3454" s="6" t="s">
        <v>15</v>
      </c>
      <c r="F3454" s="6" t="s">
        <v>117</v>
      </c>
      <c r="G3454" s="6" t="s">
        <v>118</v>
      </c>
      <c r="H3454" s="6" t="s">
        <v>21</v>
      </c>
      <c r="I3454" s="8">
        <v>0.6</v>
      </c>
      <c r="J3454" s="9">
        <v>2250</v>
      </c>
      <c r="K3454" s="10">
        <f t="shared" si="26"/>
        <v>1350</v>
      </c>
      <c r="L3454" s="10">
        <f t="shared" si="27"/>
        <v>405</v>
      </c>
      <c r="M3454" s="11">
        <v>0.3</v>
      </c>
      <c r="O3454" s="16"/>
      <c r="P3454" s="14"/>
      <c r="Q3454" s="12"/>
      <c r="R3454" s="13"/>
    </row>
    <row r="3455" spans="1:18" ht="15.75" customHeight="1" x14ac:dyDescent="0.35">
      <c r="A3455" s="1"/>
      <c r="B3455" s="6" t="s">
        <v>14</v>
      </c>
      <c r="C3455" s="6">
        <v>1185732</v>
      </c>
      <c r="D3455" s="7">
        <v>44507</v>
      </c>
      <c r="E3455" s="6" t="s">
        <v>15</v>
      </c>
      <c r="F3455" s="6" t="s">
        <v>117</v>
      </c>
      <c r="G3455" s="6" t="s">
        <v>118</v>
      </c>
      <c r="H3455" s="6" t="s">
        <v>22</v>
      </c>
      <c r="I3455" s="8">
        <v>0.64999999999999991</v>
      </c>
      <c r="J3455" s="9">
        <v>3250</v>
      </c>
      <c r="K3455" s="10">
        <f t="shared" si="26"/>
        <v>2112.4999999999995</v>
      </c>
      <c r="L3455" s="10">
        <f t="shared" si="27"/>
        <v>844.99999999999989</v>
      </c>
      <c r="M3455" s="11">
        <v>0.4</v>
      </c>
      <c r="O3455" s="16"/>
      <c r="P3455" s="14"/>
      <c r="Q3455" s="12"/>
      <c r="R3455" s="13"/>
    </row>
    <row r="3456" spans="1:18" ht="15.75" customHeight="1" x14ac:dyDescent="0.35">
      <c r="A3456" s="1"/>
      <c r="B3456" s="6" t="s">
        <v>14</v>
      </c>
      <c r="C3456" s="6">
        <v>1185732</v>
      </c>
      <c r="D3456" s="7">
        <v>44536</v>
      </c>
      <c r="E3456" s="6" t="s">
        <v>15</v>
      </c>
      <c r="F3456" s="6" t="s">
        <v>117</v>
      </c>
      <c r="G3456" s="6" t="s">
        <v>118</v>
      </c>
      <c r="H3456" s="6" t="s">
        <v>17</v>
      </c>
      <c r="I3456" s="8">
        <v>0.6</v>
      </c>
      <c r="J3456" s="9">
        <v>5500</v>
      </c>
      <c r="K3456" s="10">
        <f t="shared" si="26"/>
        <v>3300</v>
      </c>
      <c r="L3456" s="10">
        <f t="shared" si="27"/>
        <v>1155</v>
      </c>
      <c r="M3456" s="11">
        <v>0.35</v>
      </c>
      <c r="O3456" s="16"/>
      <c r="P3456" s="14"/>
      <c r="Q3456" s="12"/>
      <c r="R3456" s="13"/>
    </row>
    <row r="3457" spans="1:18" ht="15.75" customHeight="1" x14ac:dyDescent="0.35">
      <c r="A3457" s="1"/>
      <c r="B3457" s="6" t="s">
        <v>14</v>
      </c>
      <c r="C3457" s="6">
        <v>1185732</v>
      </c>
      <c r="D3457" s="7">
        <v>44536</v>
      </c>
      <c r="E3457" s="6" t="s">
        <v>15</v>
      </c>
      <c r="F3457" s="6" t="s">
        <v>117</v>
      </c>
      <c r="G3457" s="6" t="s">
        <v>118</v>
      </c>
      <c r="H3457" s="6" t="s">
        <v>18</v>
      </c>
      <c r="I3457" s="8">
        <v>0.5</v>
      </c>
      <c r="J3457" s="9">
        <v>3500</v>
      </c>
      <c r="K3457" s="10">
        <f t="shared" si="26"/>
        <v>1750</v>
      </c>
      <c r="L3457" s="10">
        <f t="shared" si="27"/>
        <v>612.5</v>
      </c>
      <c r="M3457" s="11">
        <v>0.35</v>
      </c>
      <c r="O3457" s="16"/>
      <c r="P3457" s="14"/>
      <c r="Q3457" s="12"/>
      <c r="R3457" s="13"/>
    </row>
    <row r="3458" spans="1:18" ht="15.75" customHeight="1" x14ac:dyDescent="0.35">
      <c r="A3458" s="1"/>
      <c r="B3458" s="6" t="s">
        <v>14</v>
      </c>
      <c r="C3458" s="6">
        <v>1185732</v>
      </c>
      <c r="D3458" s="7">
        <v>44536</v>
      </c>
      <c r="E3458" s="6" t="s">
        <v>15</v>
      </c>
      <c r="F3458" s="6" t="s">
        <v>117</v>
      </c>
      <c r="G3458" s="6" t="s">
        <v>118</v>
      </c>
      <c r="H3458" s="6" t="s">
        <v>19</v>
      </c>
      <c r="I3458" s="8">
        <v>0.5</v>
      </c>
      <c r="J3458" s="9">
        <v>3250</v>
      </c>
      <c r="K3458" s="10">
        <f t="shared" si="26"/>
        <v>1625</v>
      </c>
      <c r="L3458" s="10">
        <f t="shared" si="27"/>
        <v>650</v>
      </c>
      <c r="M3458" s="11">
        <v>0.4</v>
      </c>
      <c r="O3458" s="16"/>
      <c r="P3458" s="14"/>
      <c r="Q3458" s="12"/>
      <c r="R3458" s="13"/>
    </row>
    <row r="3459" spans="1:18" ht="15.75" customHeight="1" x14ac:dyDescent="0.35">
      <c r="A3459" s="1"/>
      <c r="B3459" s="6" t="s">
        <v>14</v>
      </c>
      <c r="C3459" s="6">
        <v>1185732</v>
      </c>
      <c r="D3459" s="7">
        <v>44536</v>
      </c>
      <c r="E3459" s="6" t="s">
        <v>15</v>
      </c>
      <c r="F3459" s="6" t="s">
        <v>117</v>
      </c>
      <c r="G3459" s="6" t="s">
        <v>118</v>
      </c>
      <c r="H3459" s="6" t="s">
        <v>20</v>
      </c>
      <c r="I3459" s="8">
        <v>0.5</v>
      </c>
      <c r="J3459" s="9">
        <v>2750</v>
      </c>
      <c r="K3459" s="10">
        <f t="shared" si="26"/>
        <v>1375</v>
      </c>
      <c r="L3459" s="10">
        <f t="shared" si="27"/>
        <v>550</v>
      </c>
      <c r="M3459" s="11">
        <v>0.4</v>
      </c>
      <c r="O3459" s="16"/>
      <c r="P3459" s="14"/>
      <c r="Q3459" s="12"/>
      <c r="R3459" s="13"/>
    </row>
    <row r="3460" spans="1:18" ht="15.75" customHeight="1" x14ac:dyDescent="0.35">
      <c r="A3460" s="1"/>
      <c r="B3460" s="6" t="s">
        <v>14</v>
      </c>
      <c r="C3460" s="6">
        <v>1185732</v>
      </c>
      <c r="D3460" s="7">
        <v>44536</v>
      </c>
      <c r="E3460" s="6" t="s">
        <v>15</v>
      </c>
      <c r="F3460" s="6" t="s">
        <v>117</v>
      </c>
      <c r="G3460" s="6" t="s">
        <v>118</v>
      </c>
      <c r="H3460" s="6" t="s">
        <v>21</v>
      </c>
      <c r="I3460" s="8">
        <v>0.6</v>
      </c>
      <c r="J3460" s="9">
        <v>2750</v>
      </c>
      <c r="K3460" s="10">
        <f t="shared" si="26"/>
        <v>1650</v>
      </c>
      <c r="L3460" s="10">
        <f t="shared" si="27"/>
        <v>495</v>
      </c>
      <c r="M3460" s="11">
        <v>0.3</v>
      </c>
      <c r="O3460" s="16"/>
      <c r="P3460" s="14"/>
      <c r="Q3460" s="12"/>
      <c r="R3460" s="13"/>
    </row>
    <row r="3461" spans="1:18" ht="15.75" customHeight="1" x14ac:dyDescent="0.35">
      <c r="A3461" s="1"/>
      <c r="B3461" s="6" t="s">
        <v>14</v>
      </c>
      <c r="C3461" s="6">
        <v>1185732</v>
      </c>
      <c r="D3461" s="7">
        <v>44536</v>
      </c>
      <c r="E3461" s="6" t="s">
        <v>15</v>
      </c>
      <c r="F3461" s="6" t="s">
        <v>117</v>
      </c>
      <c r="G3461" s="6" t="s">
        <v>118</v>
      </c>
      <c r="H3461" s="6" t="s">
        <v>22</v>
      </c>
      <c r="I3461" s="8">
        <v>0.64999999999999991</v>
      </c>
      <c r="J3461" s="9">
        <v>3750</v>
      </c>
      <c r="K3461" s="10">
        <f t="shared" si="26"/>
        <v>2437.4999999999995</v>
      </c>
      <c r="L3461" s="10">
        <f t="shared" si="27"/>
        <v>974.99999999999989</v>
      </c>
      <c r="M3461" s="11">
        <v>0.4</v>
      </c>
      <c r="O3461" s="16"/>
      <c r="P3461" s="14"/>
      <c r="Q3461" s="12"/>
      <c r="R3461" s="13"/>
    </row>
    <row r="3462" spans="1:18" ht="15.75" customHeight="1" x14ac:dyDescent="0.35">
      <c r="A3462" s="1" t="s">
        <v>39</v>
      </c>
      <c r="B3462" s="6" t="s">
        <v>14</v>
      </c>
      <c r="C3462" s="6">
        <v>1185732</v>
      </c>
      <c r="D3462" s="7">
        <v>44203</v>
      </c>
      <c r="E3462" s="6" t="s">
        <v>15</v>
      </c>
      <c r="F3462" s="6" t="s">
        <v>119</v>
      </c>
      <c r="G3462" s="6" t="s">
        <v>120</v>
      </c>
      <c r="H3462" s="6" t="s">
        <v>17</v>
      </c>
      <c r="I3462" s="8">
        <v>0.4</v>
      </c>
      <c r="J3462" s="9">
        <v>5000</v>
      </c>
      <c r="K3462" s="10">
        <f t="shared" si="26"/>
        <v>2000</v>
      </c>
      <c r="L3462" s="10">
        <f t="shared" si="27"/>
        <v>800</v>
      </c>
      <c r="M3462" s="11">
        <v>0.4</v>
      </c>
      <c r="O3462" s="16"/>
      <c r="P3462" s="14"/>
      <c r="Q3462" s="12"/>
      <c r="R3462" s="13"/>
    </row>
    <row r="3463" spans="1:18" ht="15.75" customHeight="1" x14ac:dyDescent="0.35">
      <c r="A3463" s="1"/>
      <c r="B3463" s="6" t="s">
        <v>14</v>
      </c>
      <c r="C3463" s="6">
        <v>1185732</v>
      </c>
      <c r="D3463" s="7">
        <v>44203</v>
      </c>
      <c r="E3463" s="6" t="s">
        <v>15</v>
      </c>
      <c r="F3463" s="6" t="s">
        <v>119</v>
      </c>
      <c r="G3463" s="6" t="s">
        <v>120</v>
      </c>
      <c r="H3463" s="6" t="s">
        <v>18</v>
      </c>
      <c r="I3463" s="8">
        <v>0.4</v>
      </c>
      <c r="J3463" s="9">
        <v>3000</v>
      </c>
      <c r="K3463" s="10">
        <f t="shared" si="26"/>
        <v>1200</v>
      </c>
      <c r="L3463" s="10">
        <f t="shared" si="27"/>
        <v>480</v>
      </c>
      <c r="M3463" s="11">
        <v>0.4</v>
      </c>
      <c r="O3463" s="16"/>
      <c r="P3463" s="14"/>
      <c r="Q3463" s="12"/>
      <c r="R3463" s="13"/>
    </row>
    <row r="3464" spans="1:18" ht="15.75" customHeight="1" x14ac:dyDescent="0.35">
      <c r="A3464" s="1"/>
      <c r="B3464" s="6" t="s">
        <v>14</v>
      </c>
      <c r="C3464" s="6">
        <v>1185732</v>
      </c>
      <c r="D3464" s="7">
        <v>44203</v>
      </c>
      <c r="E3464" s="6" t="s">
        <v>15</v>
      </c>
      <c r="F3464" s="6" t="s">
        <v>119</v>
      </c>
      <c r="G3464" s="6" t="s">
        <v>120</v>
      </c>
      <c r="H3464" s="6" t="s">
        <v>19</v>
      </c>
      <c r="I3464" s="8">
        <v>0.30000000000000004</v>
      </c>
      <c r="J3464" s="9">
        <v>3000</v>
      </c>
      <c r="K3464" s="10">
        <f t="shared" si="26"/>
        <v>900.00000000000011</v>
      </c>
      <c r="L3464" s="10">
        <f t="shared" si="27"/>
        <v>270</v>
      </c>
      <c r="M3464" s="11">
        <v>0.3</v>
      </c>
      <c r="O3464" s="16"/>
      <c r="P3464" s="14"/>
      <c r="Q3464" s="12"/>
      <c r="R3464" s="13"/>
    </row>
    <row r="3465" spans="1:18" ht="15.75" customHeight="1" x14ac:dyDescent="0.35">
      <c r="A3465" s="1"/>
      <c r="B3465" s="6" t="s">
        <v>14</v>
      </c>
      <c r="C3465" s="6">
        <v>1185732</v>
      </c>
      <c r="D3465" s="7">
        <v>44203</v>
      </c>
      <c r="E3465" s="6" t="s">
        <v>15</v>
      </c>
      <c r="F3465" s="6" t="s">
        <v>119</v>
      </c>
      <c r="G3465" s="6" t="s">
        <v>120</v>
      </c>
      <c r="H3465" s="6" t="s">
        <v>20</v>
      </c>
      <c r="I3465" s="8">
        <v>0.35</v>
      </c>
      <c r="J3465" s="9">
        <v>1500</v>
      </c>
      <c r="K3465" s="10">
        <f t="shared" si="26"/>
        <v>525</v>
      </c>
      <c r="L3465" s="10">
        <f t="shared" si="27"/>
        <v>157.5</v>
      </c>
      <c r="M3465" s="11">
        <v>0.3</v>
      </c>
      <c r="O3465" s="16"/>
      <c r="P3465" s="14"/>
      <c r="Q3465" s="12"/>
      <c r="R3465" s="13"/>
    </row>
    <row r="3466" spans="1:18" ht="15.75" customHeight="1" x14ac:dyDescent="0.35">
      <c r="A3466" s="1"/>
      <c r="B3466" s="6" t="s">
        <v>14</v>
      </c>
      <c r="C3466" s="6">
        <v>1185732</v>
      </c>
      <c r="D3466" s="7">
        <v>44203</v>
      </c>
      <c r="E3466" s="6" t="s">
        <v>15</v>
      </c>
      <c r="F3466" s="6" t="s">
        <v>119</v>
      </c>
      <c r="G3466" s="6" t="s">
        <v>120</v>
      </c>
      <c r="H3466" s="6" t="s">
        <v>21</v>
      </c>
      <c r="I3466" s="8">
        <v>0.5</v>
      </c>
      <c r="J3466" s="9">
        <v>2000</v>
      </c>
      <c r="K3466" s="10">
        <f t="shared" si="26"/>
        <v>1000</v>
      </c>
      <c r="L3466" s="10">
        <f t="shared" si="27"/>
        <v>300</v>
      </c>
      <c r="M3466" s="11">
        <v>0.3</v>
      </c>
      <c r="O3466" s="16"/>
      <c r="P3466" s="14"/>
      <c r="Q3466" s="12"/>
      <c r="R3466" s="13"/>
    </row>
    <row r="3467" spans="1:18" ht="15.75" customHeight="1" x14ac:dyDescent="0.35">
      <c r="A3467" s="1"/>
      <c r="B3467" s="6" t="s">
        <v>14</v>
      </c>
      <c r="C3467" s="6">
        <v>1185732</v>
      </c>
      <c r="D3467" s="7">
        <v>44203</v>
      </c>
      <c r="E3467" s="6" t="s">
        <v>15</v>
      </c>
      <c r="F3467" s="6" t="s">
        <v>119</v>
      </c>
      <c r="G3467" s="6" t="s">
        <v>120</v>
      </c>
      <c r="H3467" s="6" t="s">
        <v>22</v>
      </c>
      <c r="I3467" s="8">
        <v>0.4</v>
      </c>
      <c r="J3467" s="9">
        <v>3000</v>
      </c>
      <c r="K3467" s="10">
        <f t="shared" si="26"/>
        <v>1200</v>
      </c>
      <c r="L3467" s="10">
        <f t="shared" si="27"/>
        <v>420</v>
      </c>
      <c r="M3467" s="11">
        <v>0.35</v>
      </c>
      <c r="O3467" s="16"/>
      <c r="P3467" s="14"/>
      <c r="Q3467" s="12"/>
      <c r="R3467" s="13"/>
    </row>
    <row r="3468" spans="1:18" ht="15.75" customHeight="1" x14ac:dyDescent="0.35">
      <c r="A3468" s="1"/>
      <c r="B3468" s="6" t="s">
        <v>14</v>
      </c>
      <c r="C3468" s="6">
        <v>1185732</v>
      </c>
      <c r="D3468" s="7">
        <v>44232</v>
      </c>
      <c r="E3468" s="6" t="s">
        <v>15</v>
      </c>
      <c r="F3468" s="6" t="s">
        <v>119</v>
      </c>
      <c r="G3468" s="6" t="s">
        <v>120</v>
      </c>
      <c r="H3468" s="6" t="s">
        <v>17</v>
      </c>
      <c r="I3468" s="8">
        <v>0.4</v>
      </c>
      <c r="J3468" s="9">
        <v>5500</v>
      </c>
      <c r="K3468" s="10">
        <f t="shared" si="26"/>
        <v>2200</v>
      </c>
      <c r="L3468" s="10">
        <f t="shared" si="27"/>
        <v>880</v>
      </c>
      <c r="M3468" s="11">
        <v>0.4</v>
      </c>
      <c r="O3468" s="16"/>
      <c r="P3468" s="14"/>
      <c r="Q3468" s="12"/>
      <c r="R3468" s="13"/>
    </row>
    <row r="3469" spans="1:18" ht="15.75" customHeight="1" x14ac:dyDescent="0.35">
      <c r="A3469" s="1"/>
      <c r="B3469" s="6" t="s">
        <v>14</v>
      </c>
      <c r="C3469" s="6">
        <v>1185732</v>
      </c>
      <c r="D3469" s="7">
        <v>44232</v>
      </c>
      <c r="E3469" s="6" t="s">
        <v>15</v>
      </c>
      <c r="F3469" s="6" t="s">
        <v>119</v>
      </c>
      <c r="G3469" s="6" t="s">
        <v>120</v>
      </c>
      <c r="H3469" s="6" t="s">
        <v>18</v>
      </c>
      <c r="I3469" s="8">
        <v>0.4</v>
      </c>
      <c r="J3469" s="9">
        <v>2000</v>
      </c>
      <c r="K3469" s="10">
        <f t="shared" si="26"/>
        <v>800</v>
      </c>
      <c r="L3469" s="10">
        <f t="shared" si="27"/>
        <v>320</v>
      </c>
      <c r="M3469" s="11">
        <v>0.4</v>
      </c>
      <c r="O3469" s="16"/>
      <c r="P3469" s="14"/>
      <c r="Q3469" s="12"/>
      <c r="R3469" s="13"/>
    </row>
    <row r="3470" spans="1:18" ht="15.75" customHeight="1" x14ac:dyDescent="0.35">
      <c r="A3470" s="1"/>
      <c r="B3470" s="6" t="s">
        <v>14</v>
      </c>
      <c r="C3470" s="6">
        <v>1185732</v>
      </c>
      <c r="D3470" s="7">
        <v>44232</v>
      </c>
      <c r="E3470" s="6" t="s">
        <v>15</v>
      </c>
      <c r="F3470" s="6" t="s">
        <v>119</v>
      </c>
      <c r="G3470" s="6" t="s">
        <v>120</v>
      </c>
      <c r="H3470" s="6" t="s">
        <v>19</v>
      </c>
      <c r="I3470" s="8">
        <v>0.30000000000000004</v>
      </c>
      <c r="J3470" s="9">
        <v>2500</v>
      </c>
      <c r="K3470" s="10">
        <f t="shared" si="26"/>
        <v>750.00000000000011</v>
      </c>
      <c r="L3470" s="10">
        <f t="shared" si="27"/>
        <v>225.00000000000003</v>
      </c>
      <c r="M3470" s="11">
        <v>0.3</v>
      </c>
      <c r="O3470" s="16"/>
      <c r="P3470" s="14"/>
      <c r="Q3470" s="12"/>
      <c r="R3470" s="13"/>
    </row>
    <row r="3471" spans="1:18" ht="15.75" customHeight="1" x14ac:dyDescent="0.35">
      <c r="A3471" s="1"/>
      <c r="B3471" s="6" t="s">
        <v>14</v>
      </c>
      <c r="C3471" s="6">
        <v>1185732</v>
      </c>
      <c r="D3471" s="7">
        <v>44232</v>
      </c>
      <c r="E3471" s="6" t="s">
        <v>15</v>
      </c>
      <c r="F3471" s="6" t="s">
        <v>119</v>
      </c>
      <c r="G3471" s="6" t="s">
        <v>120</v>
      </c>
      <c r="H3471" s="6" t="s">
        <v>20</v>
      </c>
      <c r="I3471" s="8">
        <v>0.35</v>
      </c>
      <c r="J3471" s="9">
        <v>1250</v>
      </c>
      <c r="K3471" s="10">
        <f t="shared" si="26"/>
        <v>437.5</v>
      </c>
      <c r="L3471" s="10">
        <f t="shared" si="27"/>
        <v>131.25</v>
      </c>
      <c r="M3471" s="11">
        <v>0.3</v>
      </c>
      <c r="O3471" s="16"/>
      <c r="P3471" s="14"/>
      <c r="Q3471" s="12"/>
      <c r="R3471" s="13"/>
    </row>
    <row r="3472" spans="1:18" ht="15.75" customHeight="1" x14ac:dyDescent="0.35">
      <c r="A3472" s="1"/>
      <c r="B3472" s="6" t="s">
        <v>14</v>
      </c>
      <c r="C3472" s="6">
        <v>1185732</v>
      </c>
      <c r="D3472" s="7">
        <v>44232</v>
      </c>
      <c r="E3472" s="6" t="s">
        <v>15</v>
      </c>
      <c r="F3472" s="6" t="s">
        <v>119</v>
      </c>
      <c r="G3472" s="6" t="s">
        <v>120</v>
      </c>
      <c r="H3472" s="6" t="s">
        <v>21</v>
      </c>
      <c r="I3472" s="8">
        <v>0.5</v>
      </c>
      <c r="J3472" s="9">
        <v>2000</v>
      </c>
      <c r="K3472" s="10">
        <f t="shared" si="26"/>
        <v>1000</v>
      </c>
      <c r="L3472" s="10">
        <f t="shared" si="27"/>
        <v>300</v>
      </c>
      <c r="M3472" s="11">
        <v>0.3</v>
      </c>
      <c r="O3472" s="16"/>
      <c r="P3472" s="14"/>
      <c r="Q3472" s="12"/>
      <c r="R3472" s="13"/>
    </row>
    <row r="3473" spans="1:18" ht="15.75" customHeight="1" x14ac:dyDescent="0.35">
      <c r="A3473" s="1"/>
      <c r="B3473" s="6" t="s">
        <v>14</v>
      </c>
      <c r="C3473" s="6">
        <v>1185732</v>
      </c>
      <c r="D3473" s="7">
        <v>44232</v>
      </c>
      <c r="E3473" s="6" t="s">
        <v>15</v>
      </c>
      <c r="F3473" s="6" t="s">
        <v>119</v>
      </c>
      <c r="G3473" s="6" t="s">
        <v>120</v>
      </c>
      <c r="H3473" s="6" t="s">
        <v>22</v>
      </c>
      <c r="I3473" s="8">
        <v>0.4</v>
      </c>
      <c r="J3473" s="9">
        <v>3000</v>
      </c>
      <c r="K3473" s="10">
        <f t="shared" si="26"/>
        <v>1200</v>
      </c>
      <c r="L3473" s="10">
        <f t="shared" si="27"/>
        <v>420</v>
      </c>
      <c r="M3473" s="11">
        <v>0.35</v>
      </c>
      <c r="O3473" s="16"/>
      <c r="P3473" s="14"/>
      <c r="Q3473" s="12"/>
      <c r="R3473" s="13"/>
    </row>
    <row r="3474" spans="1:18" ht="15.75" customHeight="1" x14ac:dyDescent="0.35">
      <c r="A3474" s="1"/>
      <c r="B3474" s="6" t="s">
        <v>14</v>
      </c>
      <c r="C3474" s="6">
        <v>1185732</v>
      </c>
      <c r="D3474" s="7">
        <v>44258</v>
      </c>
      <c r="E3474" s="6" t="s">
        <v>15</v>
      </c>
      <c r="F3474" s="6" t="s">
        <v>119</v>
      </c>
      <c r="G3474" s="6" t="s">
        <v>120</v>
      </c>
      <c r="H3474" s="6" t="s">
        <v>17</v>
      </c>
      <c r="I3474" s="8">
        <v>0.4</v>
      </c>
      <c r="J3474" s="9">
        <v>5200</v>
      </c>
      <c r="K3474" s="10">
        <f t="shared" si="26"/>
        <v>2080</v>
      </c>
      <c r="L3474" s="10">
        <f t="shared" si="27"/>
        <v>832</v>
      </c>
      <c r="M3474" s="11">
        <v>0.4</v>
      </c>
      <c r="O3474" s="16"/>
      <c r="P3474" s="14"/>
      <c r="Q3474" s="12"/>
      <c r="R3474" s="13"/>
    </row>
    <row r="3475" spans="1:18" ht="15.75" customHeight="1" x14ac:dyDescent="0.35">
      <c r="A3475" s="1"/>
      <c r="B3475" s="6" t="s">
        <v>14</v>
      </c>
      <c r="C3475" s="6">
        <v>1185732</v>
      </c>
      <c r="D3475" s="7">
        <v>44258</v>
      </c>
      <c r="E3475" s="6" t="s">
        <v>15</v>
      </c>
      <c r="F3475" s="6" t="s">
        <v>119</v>
      </c>
      <c r="G3475" s="6" t="s">
        <v>120</v>
      </c>
      <c r="H3475" s="6" t="s">
        <v>18</v>
      </c>
      <c r="I3475" s="8">
        <v>0.4</v>
      </c>
      <c r="J3475" s="9">
        <v>2250</v>
      </c>
      <c r="K3475" s="10">
        <f t="shared" si="26"/>
        <v>900</v>
      </c>
      <c r="L3475" s="10">
        <f t="shared" si="27"/>
        <v>360</v>
      </c>
      <c r="M3475" s="11">
        <v>0.4</v>
      </c>
      <c r="O3475" s="16"/>
      <c r="P3475" s="14"/>
      <c r="Q3475" s="12"/>
      <c r="R3475" s="13"/>
    </row>
    <row r="3476" spans="1:18" ht="15.75" customHeight="1" x14ac:dyDescent="0.35">
      <c r="A3476" s="1"/>
      <c r="B3476" s="6" t="s">
        <v>14</v>
      </c>
      <c r="C3476" s="6">
        <v>1185732</v>
      </c>
      <c r="D3476" s="7">
        <v>44258</v>
      </c>
      <c r="E3476" s="6" t="s">
        <v>15</v>
      </c>
      <c r="F3476" s="6" t="s">
        <v>119</v>
      </c>
      <c r="G3476" s="6" t="s">
        <v>120</v>
      </c>
      <c r="H3476" s="6" t="s">
        <v>19</v>
      </c>
      <c r="I3476" s="8">
        <v>0.30000000000000004</v>
      </c>
      <c r="J3476" s="9">
        <v>2500</v>
      </c>
      <c r="K3476" s="10">
        <f t="shared" si="26"/>
        <v>750.00000000000011</v>
      </c>
      <c r="L3476" s="10">
        <f t="shared" si="27"/>
        <v>225.00000000000003</v>
      </c>
      <c r="M3476" s="11">
        <v>0.3</v>
      </c>
      <c r="O3476" s="16"/>
      <c r="P3476" s="14"/>
      <c r="Q3476" s="12"/>
      <c r="R3476" s="13"/>
    </row>
    <row r="3477" spans="1:18" ht="15.75" customHeight="1" x14ac:dyDescent="0.35">
      <c r="A3477" s="1"/>
      <c r="B3477" s="6" t="s">
        <v>14</v>
      </c>
      <c r="C3477" s="6">
        <v>1185732</v>
      </c>
      <c r="D3477" s="7">
        <v>44258</v>
      </c>
      <c r="E3477" s="6" t="s">
        <v>15</v>
      </c>
      <c r="F3477" s="6" t="s">
        <v>119</v>
      </c>
      <c r="G3477" s="6" t="s">
        <v>120</v>
      </c>
      <c r="H3477" s="6" t="s">
        <v>20</v>
      </c>
      <c r="I3477" s="8">
        <v>0.35</v>
      </c>
      <c r="J3477" s="9">
        <v>1000</v>
      </c>
      <c r="K3477" s="10">
        <f t="shared" si="26"/>
        <v>350</v>
      </c>
      <c r="L3477" s="10">
        <f t="shared" si="27"/>
        <v>105</v>
      </c>
      <c r="M3477" s="11">
        <v>0.3</v>
      </c>
      <c r="O3477" s="16"/>
      <c r="P3477" s="14"/>
      <c r="Q3477" s="12"/>
      <c r="R3477" s="13"/>
    </row>
    <row r="3478" spans="1:18" ht="15.75" customHeight="1" x14ac:dyDescent="0.35">
      <c r="A3478" s="1"/>
      <c r="B3478" s="6" t="s">
        <v>14</v>
      </c>
      <c r="C3478" s="6">
        <v>1185732</v>
      </c>
      <c r="D3478" s="7">
        <v>44258</v>
      </c>
      <c r="E3478" s="6" t="s">
        <v>15</v>
      </c>
      <c r="F3478" s="6" t="s">
        <v>119</v>
      </c>
      <c r="G3478" s="6" t="s">
        <v>120</v>
      </c>
      <c r="H3478" s="6" t="s">
        <v>21</v>
      </c>
      <c r="I3478" s="8">
        <v>0.5</v>
      </c>
      <c r="J3478" s="9">
        <v>1500</v>
      </c>
      <c r="K3478" s="10">
        <f t="shared" si="26"/>
        <v>750</v>
      </c>
      <c r="L3478" s="10">
        <f t="shared" si="27"/>
        <v>225</v>
      </c>
      <c r="M3478" s="11">
        <v>0.3</v>
      </c>
      <c r="O3478" s="16"/>
      <c r="P3478" s="14"/>
      <c r="Q3478" s="12"/>
      <c r="R3478" s="13"/>
    </row>
    <row r="3479" spans="1:18" ht="15.75" customHeight="1" x14ac:dyDescent="0.35">
      <c r="A3479" s="1"/>
      <c r="B3479" s="6" t="s">
        <v>14</v>
      </c>
      <c r="C3479" s="6">
        <v>1185732</v>
      </c>
      <c r="D3479" s="7">
        <v>44258</v>
      </c>
      <c r="E3479" s="6" t="s">
        <v>15</v>
      </c>
      <c r="F3479" s="6" t="s">
        <v>119</v>
      </c>
      <c r="G3479" s="6" t="s">
        <v>120</v>
      </c>
      <c r="H3479" s="6" t="s">
        <v>22</v>
      </c>
      <c r="I3479" s="8">
        <v>0.4</v>
      </c>
      <c r="J3479" s="9">
        <v>2500</v>
      </c>
      <c r="K3479" s="10">
        <f t="shared" si="26"/>
        <v>1000</v>
      </c>
      <c r="L3479" s="10">
        <f t="shared" si="27"/>
        <v>350</v>
      </c>
      <c r="M3479" s="11">
        <v>0.35</v>
      </c>
      <c r="O3479" s="16"/>
      <c r="P3479" s="14"/>
      <c r="Q3479" s="12"/>
      <c r="R3479" s="13"/>
    </row>
    <row r="3480" spans="1:18" ht="15.75" customHeight="1" x14ac:dyDescent="0.35">
      <c r="A3480" s="1"/>
      <c r="B3480" s="6" t="s">
        <v>14</v>
      </c>
      <c r="C3480" s="6">
        <v>1185732</v>
      </c>
      <c r="D3480" s="7">
        <v>44290</v>
      </c>
      <c r="E3480" s="6" t="s">
        <v>15</v>
      </c>
      <c r="F3480" s="6" t="s">
        <v>119</v>
      </c>
      <c r="G3480" s="6" t="s">
        <v>120</v>
      </c>
      <c r="H3480" s="6" t="s">
        <v>17</v>
      </c>
      <c r="I3480" s="8">
        <v>0.4</v>
      </c>
      <c r="J3480" s="9">
        <v>5000</v>
      </c>
      <c r="K3480" s="10">
        <f t="shared" si="26"/>
        <v>2000</v>
      </c>
      <c r="L3480" s="10">
        <f t="shared" si="27"/>
        <v>800</v>
      </c>
      <c r="M3480" s="11">
        <v>0.4</v>
      </c>
      <c r="O3480" s="16"/>
      <c r="P3480" s="14"/>
      <c r="Q3480" s="12"/>
      <c r="R3480" s="13"/>
    </row>
    <row r="3481" spans="1:18" ht="15.75" customHeight="1" x14ac:dyDescent="0.35">
      <c r="A3481" s="1"/>
      <c r="B3481" s="6" t="s">
        <v>14</v>
      </c>
      <c r="C3481" s="6">
        <v>1185732</v>
      </c>
      <c r="D3481" s="7">
        <v>44290</v>
      </c>
      <c r="E3481" s="6" t="s">
        <v>15</v>
      </c>
      <c r="F3481" s="6" t="s">
        <v>119</v>
      </c>
      <c r="G3481" s="6" t="s">
        <v>120</v>
      </c>
      <c r="H3481" s="6" t="s">
        <v>18</v>
      </c>
      <c r="I3481" s="8">
        <v>0.4</v>
      </c>
      <c r="J3481" s="9">
        <v>2000</v>
      </c>
      <c r="K3481" s="10">
        <f t="shared" si="26"/>
        <v>800</v>
      </c>
      <c r="L3481" s="10">
        <f t="shared" si="27"/>
        <v>320</v>
      </c>
      <c r="M3481" s="11">
        <v>0.4</v>
      </c>
      <c r="O3481" s="16"/>
      <c r="P3481" s="14"/>
      <c r="Q3481" s="12"/>
      <c r="R3481" s="13"/>
    </row>
    <row r="3482" spans="1:18" ht="15.75" customHeight="1" x14ac:dyDescent="0.35">
      <c r="A3482" s="1"/>
      <c r="B3482" s="6" t="s">
        <v>14</v>
      </c>
      <c r="C3482" s="6">
        <v>1185732</v>
      </c>
      <c r="D3482" s="7">
        <v>44290</v>
      </c>
      <c r="E3482" s="6" t="s">
        <v>15</v>
      </c>
      <c r="F3482" s="6" t="s">
        <v>119</v>
      </c>
      <c r="G3482" s="6" t="s">
        <v>120</v>
      </c>
      <c r="H3482" s="6" t="s">
        <v>19</v>
      </c>
      <c r="I3482" s="8">
        <v>0.30000000000000004</v>
      </c>
      <c r="J3482" s="9">
        <v>2000</v>
      </c>
      <c r="K3482" s="10">
        <f t="shared" si="26"/>
        <v>600.00000000000011</v>
      </c>
      <c r="L3482" s="10">
        <f t="shared" si="27"/>
        <v>180.00000000000003</v>
      </c>
      <c r="M3482" s="11">
        <v>0.3</v>
      </c>
      <c r="O3482" s="16"/>
      <c r="P3482" s="14"/>
      <c r="Q3482" s="12"/>
      <c r="R3482" s="13"/>
    </row>
    <row r="3483" spans="1:18" ht="15.75" customHeight="1" x14ac:dyDescent="0.35">
      <c r="A3483" s="1"/>
      <c r="B3483" s="6" t="s">
        <v>14</v>
      </c>
      <c r="C3483" s="6">
        <v>1185732</v>
      </c>
      <c r="D3483" s="7">
        <v>44290</v>
      </c>
      <c r="E3483" s="6" t="s">
        <v>15</v>
      </c>
      <c r="F3483" s="6" t="s">
        <v>119</v>
      </c>
      <c r="G3483" s="6" t="s">
        <v>120</v>
      </c>
      <c r="H3483" s="6" t="s">
        <v>20</v>
      </c>
      <c r="I3483" s="8">
        <v>0.35</v>
      </c>
      <c r="J3483" s="9">
        <v>1250</v>
      </c>
      <c r="K3483" s="10">
        <f t="shared" si="26"/>
        <v>437.5</v>
      </c>
      <c r="L3483" s="10">
        <f t="shared" si="27"/>
        <v>131.25</v>
      </c>
      <c r="M3483" s="11">
        <v>0.3</v>
      </c>
      <c r="O3483" s="16"/>
      <c r="P3483" s="14"/>
      <c r="Q3483" s="12"/>
      <c r="R3483" s="13"/>
    </row>
    <row r="3484" spans="1:18" ht="15.75" customHeight="1" x14ac:dyDescent="0.35">
      <c r="A3484" s="1"/>
      <c r="B3484" s="6" t="s">
        <v>14</v>
      </c>
      <c r="C3484" s="6">
        <v>1185732</v>
      </c>
      <c r="D3484" s="7">
        <v>44290</v>
      </c>
      <c r="E3484" s="6" t="s">
        <v>15</v>
      </c>
      <c r="F3484" s="6" t="s">
        <v>119</v>
      </c>
      <c r="G3484" s="6" t="s">
        <v>120</v>
      </c>
      <c r="H3484" s="6" t="s">
        <v>21</v>
      </c>
      <c r="I3484" s="8">
        <v>0.5</v>
      </c>
      <c r="J3484" s="9">
        <v>1250</v>
      </c>
      <c r="K3484" s="10">
        <f t="shared" si="26"/>
        <v>625</v>
      </c>
      <c r="L3484" s="10">
        <f t="shared" si="27"/>
        <v>187.5</v>
      </c>
      <c r="M3484" s="11">
        <v>0.3</v>
      </c>
      <c r="O3484" s="16"/>
      <c r="P3484" s="14"/>
      <c r="Q3484" s="12"/>
      <c r="R3484" s="13"/>
    </row>
    <row r="3485" spans="1:18" ht="15.75" customHeight="1" x14ac:dyDescent="0.35">
      <c r="A3485" s="1"/>
      <c r="B3485" s="6" t="s">
        <v>14</v>
      </c>
      <c r="C3485" s="6">
        <v>1185732</v>
      </c>
      <c r="D3485" s="7">
        <v>44290</v>
      </c>
      <c r="E3485" s="6" t="s">
        <v>15</v>
      </c>
      <c r="F3485" s="6" t="s">
        <v>119</v>
      </c>
      <c r="G3485" s="6" t="s">
        <v>120</v>
      </c>
      <c r="H3485" s="6" t="s">
        <v>22</v>
      </c>
      <c r="I3485" s="8">
        <v>0.4</v>
      </c>
      <c r="J3485" s="9">
        <v>2750</v>
      </c>
      <c r="K3485" s="10">
        <f t="shared" si="26"/>
        <v>1100</v>
      </c>
      <c r="L3485" s="10">
        <f t="shared" si="27"/>
        <v>385</v>
      </c>
      <c r="M3485" s="11">
        <v>0.35</v>
      </c>
      <c r="O3485" s="16"/>
      <c r="P3485" s="14"/>
      <c r="Q3485" s="12"/>
      <c r="R3485" s="13"/>
    </row>
    <row r="3486" spans="1:18" ht="15.75" customHeight="1" x14ac:dyDescent="0.35">
      <c r="A3486" s="1"/>
      <c r="B3486" s="6" t="s">
        <v>14</v>
      </c>
      <c r="C3486" s="6">
        <v>1185732</v>
      </c>
      <c r="D3486" s="7">
        <v>44319</v>
      </c>
      <c r="E3486" s="6" t="s">
        <v>15</v>
      </c>
      <c r="F3486" s="6" t="s">
        <v>119</v>
      </c>
      <c r="G3486" s="6" t="s">
        <v>120</v>
      </c>
      <c r="H3486" s="6" t="s">
        <v>17</v>
      </c>
      <c r="I3486" s="8">
        <v>0.54999999999999993</v>
      </c>
      <c r="J3486" s="9">
        <v>5450</v>
      </c>
      <c r="K3486" s="10">
        <f t="shared" si="26"/>
        <v>2997.4999999999995</v>
      </c>
      <c r="L3486" s="10">
        <f t="shared" si="27"/>
        <v>1198.9999999999998</v>
      </c>
      <c r="M3486" s="11">
        <v>0.4</v>
      </c>
      <c r="O3486" s="16"/>
      <c r="P3486" s="14"/>
      <c r="Q3486" s="12"/>
      <c r="R3486" s="13"/>
    </row>
    <row r="3487" spans="1:18" ht="15.75" customHeight="1" x14ac:dyDescent="0.35">
      <c r="A3487" s="1"/>
      <c r="B3487" s="6" t="s">
        <v>14</v>
      </c>
      <c r="C3487" s="6">
        <v>1185732</v>
      </c>
      <c r="D3487" s="7">
        <v>44319</v>
      </c>
      <c r="E3487" s="6" t="s">
        <v>15</v>
      </c>
      <c r="F3487" s="6" t="s">
        <v>119</v>
      </c>
      <c r="G3487" s="6" t="s">
        <v>120</v>
      </c>
      <c r="H3487" s="6" t="s">
        <v>18</v>
      </c>
      <c r="I3487" s="8">
        <v>0.5</v>
      </c>
      <c r="J3487" s="9">
        <v>2500</v>
      </c>
      <c r="K3487" s="10">
        <f t="shared" si="26"/>
        <v>1250</v>
      </c>
      <c r="L3487" s="10">
        <f t="shared" si="27"/>
        <v>500</v>
      </c>
      <c r="M3487" s="11">
        <v>0.4</v>
      </c>
      <c r="O3487" s="16"/>
      <c r="P3487" s="14"/>
      <c r="Q3487" s="12"/>
      <c r="R3487" s="13"/>
    </row>
    <row r="3488" spans="1:18" ht="15.75" customHeight="1" x14ac:dyDescent="0.35">
      <c r="A3488" s="1"/>
      <c r="B3488" s="6" t="s">
        <v>14</v>
      </c>
      <c r="C3488" s="6">
        <v>1185732</v>
      </c>
      <c r="D3488" s="7">
        <v>44319</v>
      </c>
      <c r="E3488" s="6" t="s">
        <v>15</v>
      </c>
      <c r="F3488" s="6" t="s">
        <v>119</v>
      </c>
      <c r="G3488" s="6" t="s">
        <v>120</v>
      </c>
      <c r="H3488" s="6" t="s">
        <v>19</v>
      </c>
      <c r="I3488" s="8">
        <v>0.45</v>
      </c>
      <c r="J3488" s="9">
        <v>2750</v>
      </c>
      <c r="K3488" s="10">
        <f t="shared" si="26"/>
        <v>1237.5</v>
      </c>
      <c r="L3488" s="10">
        <f t="shared" si="27"/>
        <v>371.25</v>
      </c>
      <c r="M3488" s="11">
        <v>0.3</v>
      </c>
      <c r="O3488" s="16"/>
      <c r="P3488" s="14"/>
      <c r="Q3488" s="12"/>
      <c r="R3488" s="13"/>
    </row>
    <row r="3489" spans="1:18" ht="15.75" customHeight="1" x14ac:dyDescent="0.35">
      <c r="A3489" s="1"/>
      <c r="B3489" s="6" t="s">
        <v>14</v>
      </c>
      <c r="C3489" s="6">
        <v>1185732</v>
      </c>
      <c r="D3489" s="7">
        <v>44319</v>
      </c>
      <c r="E3489" s="6" t="s">
        <v>15</v>
      </c>
      <c r="F3489" s="6" t="s">
        <v>119</v>
      </c>
      <c r="G3489" s="6" t="s">
        <v>120</v>
      </c>
      <c r="H3489" s="6" t="s">
        <v>20</v>
      </c>
      <c r="I3489" s="8">
        <v>0.45</v>
      </c>
      <c r="J3489" s="9">
        <v>2250</v>
      </c>
      <c r="K3489" s="10">
        <f t="shared" si="26"/>
        <v>1012.5</v>
      </c>
      <c r="L3489" s="10">
        <f t="shared" si="27"/>
        <v>303.75</v>
      </c>
      <c r="M3489" s="11">
        <v>0.3</v>
      </c>
      <c r="O3489" s="16"/>
      <c r="P3489" s="14"/>
      <c r="Q3489" s="12"/>
      <c r="R3489" s="13"/>
    </row>
    <row r="3490" spans="1:18" ht="15.75" customHeight="1" x14ac:dyDescent="0.35">
      <c r="A3490" s="1"/>
      <c r="B3490" s="6" t="s">
        <v>14</v>
      </c>
      <c r="C3490" s="6">
        <v>1185732</v>
      </c>
      <c r="D3490" s="7">
        <v>44319</v>
      </c>
      <c r="E3490" s="6" t="s">
        <v>15</v>
      </c>
      <c r="F3490" s="6" t="s">
        <v>119</v>
      </c>
      <c r="G3490" s="6" t="s">
        <v>120</v>
      </c>
      <c r="H3490" s="6" t="s">
        <v>21</v>
      </c>
      <c r="I3490" s="8">
        <v>0.54999999999999993</v>
      </c>
      <c r="J3490" s="9">
        <v>2500</v>
      </c>
      <c r="K3490" s="10">
        <f t="shared" si="26"/>
        <v>1374.9999999999998</v>
      </c>
      <c r="L3490" s="10">
        <f t="shared" si="27"/>
        <v>412.49999999999994</v>
      </c>
      <c r="M3490" s="11">
        <v>0.3</v>
      </c>
      <c r="O3490" s="16"/>
      <c r="P3490" s="14"/>
      <c r="Q3490" s="12"/>
      <c r="R3490" s="13"/>
    </row>
    <row r="3491" spans="1:18" ht="15.75" customHeight="1" x14ac:dyDescent="0.35">
      <c r="A3491" s="1"/>
      <c r="B3491" s="6" t="s">
        <v>14</v>
      </c>
      <c r="C3491" s="6">
        <v>1185732</v>
      </c>
      <c r="D3491" s="7">
        <v>44319</v>
      </c>
      <c r="E3491" s="6" t="s">
        <v>15</v>
      </c>
      <c r="F3491" s="6" t="s">
        <v>119</v>
      </c>
      <c r="G3491" s="6" t="s">
        <v>120</v>
      </c>
      <c r="H3491" s="6" t="s">
        <v>22</v>
      </c>
      <c r="I3491" s="8">
        <v>0.6</v>
      </c>
      <c r="J3491" s="9">
        <v>3750</v>
      </c>
      <c r="K3491" s="10">
        <f t="shared" si="26"/>
        <v>2250</v>
      </c>
      <c r="L3491" s="10">
        <f t="shared" si="27"/>
        <v>787.5</v>
      </c>
      <c r="M3491" s="11">
        <v>0.35</v>
      </c>
      <c r="O3491" s="16"/>
      <c r="P3491" s="14"/>
      <c r="Q3491" s="12"/>
      <c r="R3491" s="13"/>
    </row>
    <row r="3492" spans="1:18" ht="15.75" customHeight="1" x14ac:dyDescent="0.35">
      <c r="A3492" s="1"/>
      <c r="B3492" s="6" t="s">
        <v>14</v>
      </c>
      <c r="C3492" s="6">
        <v>1185732</v>
      </c>
      <c r="D3492" s="7">
        <v>44352</v>
      </c>
      <c r="E3492" s="6" t="s">
        <v>15</v>
      </c>
      <c r="F3492" s="6" t="s">
        <v>119</v>
      </c>
      <c r="G3492" s="6" t="s">
        <v>120</v>
      </c>
      <c r="H3492" s="6" t="s">
        <v>17</v>
      </c>
      <c r="I3492" s="8">
        <v>0.54999999999999993</v>
      </c>
      <c r="J3492" s="9">
        <v>6250</v>
      </c>
      <c r="K3492" s="10">
        <f t="shared" si="26"/>
        <v>3437.4999999999995</v>
      </c>
      <c r="L3492" s="10">
        <f t="shared" si="27"/>
        <v>1375</v>
      </c>
      <c r="M3492" s="11">
        <v>0.4</v>
      </c>
      <c r="O3492" s="16"/>
      <c r="P3492" s="14"/>
      <c r="Q3492" s="12"/>
      <c r="R3492" s="13"/>
    </row>
    <row r="3493" spans="1:18" ht="15.75" customHeight="1" x14ac:dyDescent="0.35">
      <c r="A3493" s="1"/>
      <c r="B3493" s="6" t="s">
        <v>14</v>
      </c>
      <c r="C3493" s="6">
        <v>1185732</v>
      </c>
      <c r="D3493" s="7">
        <v>44352</v>
      </c>
      <c r="E3493" s="6" t="s">
        <v>15</v>
      </c>
      <c r="F3493" s="6" t="s">
        <v>119</v>
      </c>
      <c r="G3493" s="6" t="s">
        <v>120</v>
      </c>
      <c r="H3493" s="6" t="s">
        <v>18</v>
      </c>
      <c r="I3493" s="8">
        <v>0.5</v>
      </c>
      <c r="J3493" s="9">
        <v>3750</v>
      </c>
      <c r="K3493" s="10">
        <f t="shared" si="26"/>
        <v>1875</v>
      </c>
      <c r="L3493" s="10">
        <f t="shared" si="27"/>
        <v>750</v>
      </c>
      <c r="M3493" s="11">
        <v>0.4</v>
      </c>
      <c r="O3493" s="16"/>
      <c r="P3493" s="14"/>
      <c r="Q3493" s="12"/>
      <c r="R3493" s="13"/>
    </row>
    <row r="3494" spans="1:18" ht="15.75" customHeight="1" x14ac:dyDescent="0.35">
      <c r="A3494" s="1"/>
      <c r="B3494" s="6" t="s">
        <v>14</v>
      </c>
      <c r="C3494" s="6">
        <v>1185732</v>
      </c>
      <c r="D3494" s="7">
        <v>44352</v>
      </c>
      <c r="E3494" s="6" t="s">
        <v>15</v>
      </c>
      <c r="F3494" s="6" t="s">
        <v>119</v>
      </c>
      <c r="G3494" s="6" t="s">
        <v>120</v>
      </c>
      <c r="H3494" s="6" t="s">
        <v>19</v>
      </c>
      <c r="I3494" s="8">
        <v>0.45</v>
      </c>
      <c r="J3494" s="9">
        <v>3000</v>
      </c>
      <c r="K3494" s="10">
        <f t="shared" si="26"/>
        <v>1350</v>
      </c>
      <c r="L3494" s="10">
        <f t="shared" si="27"/>
        <v>405</v>
      </c>
      <c r="M3494" s="11">
        <v>0.3</v>
      </c>
      <c r="O3494" s="16"/>
      <c r="P3494" s="14"/>
      <c r="Q3494" s="12"/>
      <c r="R3494" s="13"/>
    </row>
    <row r="3495" spans="1:18" ht="15.75" customHeight="1" x14ac:dyDescent="0.35">
      <c r="A3495" s="1"/>
      <c r="B3495" s="6" t="s">
        <v>14</v>
      </c>
      <c r="C3495" s="6">
        <v>1185732</v>
      </c>
      <c r="D3495" s="7">
        <v>44352</v>
      </c>
      <c r="E3495" s="6" t="s">
        <v>15</v>
      </c>
      <c r="F3495" s="6" t="s">
        <v>119</v>
      </c>
      <c r="G3495" s="6" t="s">
        <v>120</v>
      </c>
      <c r="H3495" s="6" t="s">
        <v>20</v>
      </c>
      <c r="I3495" s="8">
        <v>0.45</v>
      </c>
      <c r="J3495" s="9">
        <v>2750</v>
      </c>
      <c r="K3495" s="10">
        <f t="shared" si="26"/>
        <v>1237.5</v>
      </c>
      <c r="L3495" s="10">
        <f t="shared" si="27"/>
        <v>371.25</v>
      </c>
      <c r="M3495" s="11">
        <v>0.3</v>
      </c>
      <c r="O3495" s="16"/>
      <c r="P3495" s="14"/>
      <c r="Q3495" s="12"/>
      <c r="R3495" s="13"/>
    </row>
    <row r="3496" spans="1:18" ht="15.75" customHeight="1" x14ac:dyDescent="0.35">
      <c r="A3496" s="1"/>
      <c r="B3496" s="6" t="s">
        <v>14</v>
      </c>
      <c r="C3496" s="6">
        <v>1185732</v>
      </c>
      <c r="D3496" s="7">
        <v>44352</v>
      </c>
      <c r="E3496" s="6" t="s">
        <v>15</v>
      </c>
      <c r="F3496" s="6" t="s">
        <v>119</v>
      </c>
      <c r="G3496" s="6" t="s">
        <v>120</v>
      </c>
      <c r="H3496" s="6" t="s">
        <v>21</v>
      </c>
      <c r="I3496" s="8">
        <v>0.54999999999999993</v>
      </c>
      <c r="J3496" s="9">
        <v>2750</v>
      </c>
      <c r="K3496" s="10">
        <f t="shared" si="26"/>
        <v>1512.4999999999998</v>
      </c>
      <c r="L3496" s="10">
        <f t="shared" si="27"/>
        <v>453.74999999999994</v>
      </c>
      <c r="M3496" s="11">
        <v>0.3</v>
      </c>
      <c r="O3496" s="16"/>
      <c r="P3496" s="14"/>
      <c r="Q3496" s="12"/>
      <c r="R3496" s="13"/>
    </row>
    <row r="3497" spans="1:18" ht="15.75" customHeight="1" x14ac:dyDescent="0.35">
      <c r="A3497" s="1"/>
      <c r="B3497" s="6" t="s">
        <v>14</v>
      </c>
      <c r="C3497" s="6">
        <v>1185732</v>
      </c>
      <c r="D3497" s="7">
        <v>44352</v>
      </c>
      <c r="E3497" s="6" t="s">
        <v>15</v>
      </c>
      <c r="F3497" s="6" t="s">
        <v>119</v>
      </c>
      <c r="G3497" s="6" t="s">
        <v>120</v>
      </c>
      <c r="H3497" s="6" t="s">
        <v>22</v>
      </c>
      <c r="I3497" s="8">
        <v>0.6</v>
      </c>
      <c r="J3497" s="9">
        <v>4250</v>
      </c>
      <c r="K3497" s="10">
        <f t="shared" si="26"/>
        <v>2550</v>
      </c>
      <c r="L3497" s="10">
        <f t="shared" si="27"/>
        <v>892.5</v>
      </c>
      <c r="M3497" s="11">
        <v>0.35</v>
      </c>
      <c r="O3497" s="16"/>
      <c r="P3497" s="14"/>
      <c r="Q3497" s="12"/>
      <c r="R3497" s="13"/>
    </row>
    <row r="3498" spans="1:18" ht="15.75" customHeight="1" x14ac:dyDescent="0.35">
      <c r="A3498" s="1"/>
      <c r="B3498" s="6" t="s">
        <v>14</v>
      </c>
      <c r="C3498" s="6">
        <v>1185732</v>
      </c>
      <c r="D3498" s="7">
        <v>44380</v>
      </c>
      <c r="E3498" s="6" t="s">
        <v>15</v>
      </c>
      <c r="F3498" s="6" t="s">
        <v>119</v>
      </c>
      <c r="G3498" s="6" t="s">
        <v>120</v>
      </c>
      <c r="H3498" s="6" t="s">
        <v>17</v>
      </c>
      <c r="I3498" s="8">
        <v>0.54999999999999993</v>
      </c>
      <c r="J3498" s="9">
        <v>6500</v>
      </c>
      <c r="K3498" s="10">
        <f t="shared" si="26"/>
        <v>3574.9999999999995</v>
      </c>
      <c r="L3498" s="10">
        <f t="shared" si="27"/>
        <v>1430</v>
      </c>
      <c r="M3498" s="11">
        <v>0.4</v>
      </c>
      <c r="O3498" s="16"/>
      <c r="P3498" s="14"/>
      <c r="Q3498" s="12"/>
      <c r="R3498" s="13"/>
    </row>
    <row r="3499" spans="1:18" ht="15.75" customHeight="1" x14ac:dyDescent="0.35">
      <c r="A3499" s="1"/>
      <c r="B3499" s="6" t="s">
        <v>14</v>
      </c>
      <c r="C3499" s="6">
        <v>1185732</v>
      </c>
      <c r="D3499" s="7">
        <v>44380</v>
      </c>
      <c r="E3499" s="6" t="s">
        <v>15</v>
      </c>
      <c r="F3499" s="6" t="s">
        <v>119</v>
      </c>
      <c r="G3499" s="6" t="s">
        <v>120</v>
      </c>
      <c r="H3499" s="6" t="s">
        <v>18</v>
      </c>
      <c r="I3499" s="8">
        <v>0.5</v>
      </c>
      <c r="J3499" s="9">
        <v>4000</v>
      </c>
      <c r="K3499" s="10">
        <f t="shared" si="26"/>
        <v>2000</v>
      </c>
      <c r="L3499" s="10">
        <f t="shared" si="27"/>
        <v>800</v>
      </c>
      <c r="M3499" s="11">
        <v>0.4</v>
      </c>
      <c r="O3499" s="16"/>
      <c r="P3499" s="14"/>
      <c r="Q3499" s="12"/>
      <c r="R3499" s="13"/>
    </row>
    <row r="3500" spans="1:18" ht="15.75" customHeight="1" x14ac:dyDescent="0.35">
      <c r="A3500" s="1"/>
      <c r="B3500" s="6" t="s">
        <v>14</v>
      </c>
      <c r="C3500" s="6">
        <v>1185732</v>
      </c>
      <c r="D3500" s="7">
        <v>44380</v>
      </c>
      <c r="E3500" s="6" t="s">
        <v>15</v>
      </c>
      <c r="F3500" s="6" t="s">
        <v>119</v>
      </c>
      <c r="G3500" s="6" t="s">
        <v>120</v>
      </c>
      <c r="H3500" s="6" t="s">
        <v>19</v>
      </c>
      <c r="I3500" s="8">
        <v>0.45</v>
      </c>
      <c r="J3500" s="9">
        <v>3250</v>
      </c>
      <c r="K3500" s="10">
        <f t="shared" si="26"/>
        <v>1462.5</v>
      </c>
      <c r="L3500" s="10">
        <f t="shared" si="27"/>
        <v>438.75</v>
      </c>
      <c r="M3500" s="11">
        <v>0.3</v>
      </c>
      <c r="O3500" s="16"/>
      <c r="P3500" s="14"/>
      <c r="Q3500" s="12"/>
      <c r="R3500" s="13"/>
    </row>
    <row r="3501" spans="1:18" ht="15.75" customHeight="1" x14ac:dyDescent="0.35">
      <c r="A3501" s="1"/>
      <c r="B3501" s="6" t="s">
        <v>14</v>
      </c>
      <c r="C3501" s="6">
        <v>1185732</v>
      </c>
      <c r="D3501" s="7">
        <v>44380</v>
      </c>
      <c r="E3501" s="6" t="s">
        <v>15</v>
      </c>
      <c r="F3501" s="6" t="s">
        <v>119</v>
      </c>
      <c r="G3501" s="6" t="s">
        <v>120</v>
      </c>
      <c r="H3501" s="6" t="s">
        <v>20</v>
      </c>
      <c r="I3501" s="8">
        <v>0.45</v>
      </c>
      <c r="J3501" s="9">
        <v>2750</v>
      </c>
      <c r="K3501" s="10">
        <f t="shared" si="26"/>
        <v>1237.5</v>
      </c>
      <c r="L3501" s="10">
        <f t="shared" si="27"/>
        <v>371.25</v>
      </c>
      <c r="M3501" s="11">
        <v>0.3</v>
      </c>
      <c r="O3501" s="16"/>
      <c r="P3501" s="14"/>
      <c r="Q3501" s="12"/>
      <c r="R3501" s="13"/>
    </row>
    <row r="3502" spans="1:18" ht="15.75" customHeight="1" x14ac:dyDescent="0.35">
      <c r="A3502" s="1"/>
      <c r="B3502" s="6" t="s">
        <v>14</v>
      </c>
      <c r="C3502" s="6">
        <v>1185732</v>
      </c>
      <c r="D3502" s="7">
        <v>44380</v>
      </c>
      <c r="E3502" s="6" t="s">
        <v>15</v>
      </c>
      <c r="F3502" s="6" t="s">
        <v>119</v>
      </c>
      <c r="G3502" s="6" t="s">
        <v>120</v>
      </c>
      <c r="H3502" s="6" t="s">
        <v>21</v>
      </c>
      <c r="I3502" s="8">
        <v>0.54999999999999993</v>
      </c>
      <c r="J3502" s="9">
        <v>3000</v>
      </c>
      <c r="K3502" s="10">
        <f t="shared" si="26"/>
        <v>1649.9999999999998</v>
      </c>
      <c r="L3502" s="10">
        <f t="shared" si="27"/>
        <v>494.99999999999989</v>
      </c>
      <c r="M3502" s="11">
        <v>0.3</v>
      </c>
      <c r="O3502" s="16"/>
      <c r="P3502" s="14"/>
      <c r="Q3502" s="12"/>
      <c r="R3502" s="13"/>
    </row>
    <row r="3503" spans="1:18" ht="15.75" customHeight="1" x14ac:dyDescent="0.35">
      <c r="A3503" s="1"/>
      <c r="B3503" s="6" t="s">
        <v>14</v>
      </c>
      <c r="C3503" s="6">
        <v>1185732</v>
      </c>
      <c r="D3503" s="7">
        <v>44380</v>
      </c>
      <c r="E3503" s="6" t="s">
        <v>15</v>
      </c>
      <c r="F3503" s="6" t="s">
        <v>119</v>
      </c>
      <c r="G3503" s="6" t="s">
        <v>120</v>
      </c>
      <c r="H3503" s="6" t="s">
        <v>22</v>
      </c>
      <c r="I3503" s="8">
        <v>0.6</v>
      </c>
      <c r="J3503" s="9">
        <v>4750</v>
      </c>
      <c r="K3503" s="10">
        <f t="shared" si="26"/>
        <v>2850</v>
      </c>
      <c r="L3503" s="10">
        <f t="shared" si="27"/>
        <v>997.49999999999989</v>
      </c>
      <c r="M3503" s="11">
        <v>0.35</v>
      </c>
      <c r="O3503" s="16"/>
      <c r="P3503" s="14"/>
      <c r="Q3503" s="12"/>
      <c r="R3503" s="13"/>
    </row>
    <row r="3504" spans="1:18" ht="15.75" customHeight="1" x14ac:dyDescent="0.35">
      <c r="A3504" s="1"/>
      <c r="B3504" s="6" t="s">
        <v>14</v>
      </c>
      <c r="C3504" s="6">
        <v>1185732</v>
      </c>
      <c r="D3504" s="7">
        <v>44412</v>
      </c>
      <c r="E3504" s="6" t="s">
        <v>15</v>
      </c>
      <c r="F3504" s="6" t="s">
        <v>119</v>
      </c>
      <c r="G3504" s="6" t="s">
        <v>120</v>
      </c>
      <c r="H3504" s="6" t="s">
        <v>17</v>
      </c>
      <c r="I3504" s="8">
        <v>0.54999999999999993</v>
      </c>
      <c r="J3504" s="9">
        <v>6250</v>
      </c>
      <c r="K3504" s="10">
        <f t="shared" si="26"/>
        <v>3437.4999999999995</v>
      </c>
      <c r="L3504" s="10">
        <f t="shared" si="27"/>
        <v>1375</v>
      </c>
      <c r="M3504" s="11">
        <v>0.4</v>
      </c>
      <c r="O3504" s="16"/>
      <c r="P3504" s="14"/>
      <c r="Q3504" s="12"/>
      <c r="R3504" s="13"/>
    </row>
    <row r="3505" spans="1:18" ht="15.75" customHeight="1" x14ac:dyDescent="0.35">
      <c r="A3505" s="1"/>
      <c r="B3505" s="6" t="s">
        <v>14</v>
      </c>
      <c r="C3505" s="6">
        <v>1185732</v>
      </c>
      <c r="D3505" s="7">
        <v>44412</v>
      </c>
      <c r="E3505" s="6" t="s">
        <v>15</v>
      </c>
      <c r="F3505" s="6" t="s">
        <v>119</v>
      </c>
      <c r="G3505" s="6" t="s">
        <v>120</v>
      </c>
      <c r="H3505" s="6" t="s">
        <v>18</v>
      </c>
      <c r="I3505" s="8">
        <v>0.5</v>
      </c>
      <c r="J3505" s="9">
        <v>4000</v>
      </c>
      <c r="K3505" s="10">
        <f t="shared" si="26"/>
        <v>2000</v>
      </c>
      <c r="L3505" s="10">
        <f t="shared" si="27"/>
        <v>800</v>
      </c>
      <c r="M3505" s="11">
        <v>0.4</v>
      </c>
      <c r="O3505" s="16"/>
      <c r="P3505" s="14"/>
      <c r="Q3505" s="12"/>
      <c r="R3505" s="13"/>
    </row>
    <row r="3506" spans="1:18" ht="15.75" customHeight="1" x14ac:dyDescent="0.35">
      <c r="A3506" s="1"/>
      <c r="B3506" s="6" t="s">
        <v>14</v>
      </c>
      <c r="C3506" s="6">
        <v>1185732</v>
      </c>
      <c r="D3506" s="7">
        <v>44412</v>
      </c>
      <c r="E3506" s="6" t="s">
        <v>15</v>
      </c>
      <c r="F3506" s="6" t="s">
        <v>119</v>
      </c>
      <c r="G3506" s="6" t="s">
        <v>120</v>
      </c>
      <c r="H3506" s="6" t="s">
        <v>19</v>
      </c>
      <c r="I3506" s="8">
        <v>0.45</v>
      </c>
      <c r="J3506" s="9">
        <v>3250</v>
      </c>
      <c r="K3506" s="10">
        <f t="shared" si="26"/>
        <v>1462.5</v>
      </c>
      <c r="L3506" s="10">
        <f t="shared" si="27"/>
        <v>438.75</v>
      </c>
      <c r="M3506" s="11">
        <v>0.3</v>
      </c>
      <c r="O3506" s="16"/>
      <c r="P3506" s="14"/>
      <c r="Q3506" s="12"/>
      <c r="R3506" s="13"/>
    </row>
    <row r="3507" spans="1:18" ht="15.75" customHeight="1" x14ac:dyDescent="0.35">
      <c r="A3507" s="1"/>
      <c r="B3507" s="6" t="s">
        <v>14</v>
      </c>
      <c r="C3507" s="6">
        <v>1185732</v>
      </c>
      <c r="D3507" s="7">
        <v>44412</v>
      </c>
      <c r="E3507" s="6" t="s">
        <v>15</v>
      </c>
      <c r="F3507" s="6" t="s">
        <v>119</v>
      </c>
      <c r="G3507" s="6" t="s">
        <v>120</v>
      </c>
      <c r="H3507" s="6" t="s">
        <v>20</v>
      </c>
      <c r="I3507" s="8">
        <v>0.45</v>
      </c>
      <c r="J3507" s="9">
        <v>2250</v>
      </c>
      <c r="K3507" s="10">
        <f t="shared" si="26"/>
        <v>1012.5</v>
      </c>
      <c r="L3507" s="10">
        <f t="shared" si="27"/>
        <v>303.75</v>
      </c>
      <c r="M3507" s="11">
        <v>0.3</v>
      </c>
      <c r="O3507" s="16"/>
      <c r="P3507" s="14"/>
      <c r="Q3507" s="12"/>
      <c r="R3507" s="13"/>
    </row>
    <row r="3508" spans="1:18" ht="15.75" customHeight="1" x14ac:dyDescent="0.35">
      <c r="A3508" s="1"/>
      <c r="B3508" s="6" t="s">
        <v>14</v>
      </c>
      <c r="C3508" s="6">
        <v>1185732</v>
      </c>
      <c r="D3508" s="7">
        <v>44412</v>
      </c>
      <c r="E3508" s="6" t="s">
        <v>15</v>
      </c>
      <c r="F3508" s="6" t="s">
        <v>119</v>
      </c>
      <c r="G3508" s="6" t="s">
        <v>120</v>
      </c>
      <c r="H3508" s="6" t="s">
        <v>21</v>
      </c>
      <c r="I3508" s="8">
        <v>0.54999999999999993</v>
      </c>
      <c r="J3508" s="9">
        <v>2000</v>
      </c>
      <c r="K3508" s="10">
        <f t="shared" si="26"/>
        <v>1099.9999999999998</v>
      </c>
      <c r="L3508" s="10">
        <f t="shared" si="27"/>
        <v>329.99999999999994</v>
      </c>
      <c r="M3508" s="11">
        <v>0.3</v>
      </c>
      <c r="O3508" s="16"/>
      <c r="P3508" s="14"/>
      <c r="Q3508" s="12"/>
      <c r="R3508" s="13"/>
    </row>
    <row r="3509" spans="1:18" ht="15.75" customHeight="1" x14ac:dyDescent="0.35">
      <c r="A3509" s="1"/>
      <c r="B3509" s="6" t="s">
        <v>14</v>
      </c>
      <c r="C3509" s="6">
        <v>1185732</v>
      </c>
      <c r="D3509" s="7">
        <v>44412</v>
      </c>
      <c r="E3509" s="6" t="s">
        <v>15</v>
      </c>
      <c r="F3509" s="6" t="s">
        <v>119</v>
      </c>
      <c r="G3509" s="6" t="s">
        <v>120</v>
      </c>
      <c r="H3509" s="6" t="s">
        <v>22</v>
      </c>
      <c r="I3509" s="8">
        <v>0.6</v>
      </c>
      <c r="J3509" s="9">
        <v>3750</v>
      </c>
      <c r="K3509" s="10">
        <f t="shared" si="26"/>
        <v>2250</v>
      </c>
      <c r="L3509" s="10">
        <f t="shared" si="27"/>
        <v>787.5</v>
      </c>
      <c r="M3509" s="11">
        <v>0.35</v>
      </c>
      <c r="O3509" s="16"/>
      <c r="P3509" s="14"/>
      <c r="Q3509" s="12"/>
      <c r="R3509" s="13"/>
    </row>
    <row r="3510" spans="1:18" ht="15.75" customHeight="1" x14ac:dyDescent="0.35">
      <c r="A3510" s="1"/>
      <c r="B3510" s="6" t="s">
        <v>14</v>
      </c>
      <c r="C3510" s="6">
        <v>1185732</v>
      </c>
      <c r="D3510" s="7">
        <v>44442</v>
      </c>
      <c r="E3510" s="6" t="s">
        <v>15</v>
      </c>
      <c r="F3510" s="6" t="s">
        <v>119</v>
      </c>
      <c r="G3510" s="6" t="s">
        <v>120</v>
      </c>
      <c r="H3510" s="6" t="s">
        <v>17</v>
      </c>
      <c r="I3510" s="8">
        <v>0.54999999999999993</v>
      </c>
      <c r="J3510" s="9">
        <v>5000</v>
      </c>
      <c r="K3510" s="10">
        <f t="shared" si="26"/>
        <v>2749.9999999999995</v>
      </c>
      <c r="L3510" s="10">
        <f t="shared" si="27"/>
        <v>1099.9999999999998</v>
      </c>
      <c r="M3510" s="11">
        <v>0.4</v>
      </c>
      <c r="O3510" s="16"/>
      <c r="P3510" s="14"/>
      <c r="Q3510" s="12"/>
      <c r="R3510" s="13"/>
    </row>
    <row r="3511" spans="1:18" ht="15.75" customHeight="1" x14ac:dyDescent="0.35">
      <c r="A3511" s="1"/>
      <c r="B3511" s="6" t="s">
        <v>14</v>
      </c>
      <c r="C3511" s="6">
        <v>1185732</v>
      </c>
      <c r="D3511" s="7">
        <v>44442</v>
      </c>
      <c r="E3511" s="6" t="s">
        <v>15</v>
      </c>
      <c r="F3511" s="6" t="s">
        <v>119</v>
      </c>
      <c r="G3511" s="6" t="s">
        <v>120</v>
      </c>
      <c r="H3511" s="6" t="s">
        <v>18</v>
      </c>
      <c r="I3511" s="8">
        <v>0.5</v>
      </c>
      <c r="J3511" s="9">
        <v>3000</v>
      </c>
      <c r="K3511" s="10">
        <f t="shared" si="26"/>
        <v>1500</v>
      </c>
      <c r="L3511" s="10">
        <f t="shared" si="27"/>
        <v>600</v>
      </c>
      <c r="M3511" s="11">
        <v>0.4</v>
      </c>
      <c r="O3511" s="16"/>
      <c r="P3511" s="14"/>
      <c r="Q3511" s="12"/>
      <c r="R3511" s="13"/>
    </row>
    <row r="3512" spans="1:18" ht="15.75" customHeight="1" x14ac:dyDescent="0.35">
      <c r="A3512" s="1"/>
      <c r="B3512" s="6" t="s">
        <v>14</v>
      </c>
      <c r="C3512" s="6">
        <v>1185732</v>
      </c>
      <c r="D3512" s="7">
        <v>44442</v>
      </c>
      <c r="E3512" s="6" t="s">
        <v>15</v>
      </c>
      <c r="F3512" s="6" t="s">
        <v>119</v>
      </c>
      <c r="G3512" s="6" t="s">
        <v>120</v>
      </c>
      <c r="H3512" s="6" t="s">
        <v>19</v>
      </c>
      <c r="I3512" s="8">
        <v>0.45</v>
      </c>
      <c r="J3512" s="9">
        <v>2000</v>
      </c>
      <c r="K3512" s="10">
        <f t="shared" si="26"/>
        <v>900</v>
      </c>
      <c r="L3512" s="10">
        <f t="shared" si="27"/>
        <v>270</v>
      </c>
      <c r="M3512" s="11">
        <v>0.3</v>
      </c>
      <c r="O3512" s="16"/>
      <c r="P3512" s="14"/>
      <c r="Q3512" s="12"/>
      <c r="R3512" s="13"/>
    </row>
    <row r="3513" spans="1:18" ht="15.75" customHeight="1" x14ac:dyDescent="0.35">
      <c r="A3513" s="1"/>
      <c r="B3513" s="6" t="s">
        <v>14</v>
      </c>
      <c r="C3513" s="6">
        <v>1185732</v>
      </c>
      <c r="D3513" s="7">
        <v>44442</v>
      </c>
      <c r="E3513" s="6" t="s">
        <v>15</v>
      </c>
      <c r="F3513" s="6" t="s">
        <v>119</v>
      </c>
      <c r="G3513" s="6" t="s">
        <v>120</v>
      </c>
      <c r="H3513" s="6" t="s">
        <v>20</v>
      </c>
      <c r="I3513" s="8">
        <v>0.45</v>
      </c>
      <c r="J3513" s="9">
        <v>1750</v>
      </c>
      <c r="K3513" s="10">
        <f t="shared" si="26"/>
        <v>787.5</v>
      </c>
      <c r="L3513" s="10">
        <f t="shared" si="27"/>
        <v>236.25</v>
      </c>
      <c r="M3513" s="11">
        <v>0.3</v>
      </c>
      <c r="O3513" s="16"/>
      <c r="P3513" s="14"/>
      <c r="Q3513" s="12"/>
      <c r="R3513" s="13"/>
    </row>
    <row r="3514" spans="1:18" ht="15.75" customHeight="1" x14ac:dyDescent="0.35">
      <c r="A3514" s="1"/>
      <c r="B3514" s="6" t="s">
        <v>14</v>
      </c>
      <c r="C3514" s="6">
        <v>1185732</v>
      </c>
      <c r="D3514" s="7">
        <v>44442</v>
      </c>
      <c r="E3514" s="6" t="s">
        <v>15</v>
      </c>
      <c r="F3514" s="6" t="s">
        <v>119</v>
      </c>
      <c r="G3514" s="6" t="s">
        <v>120</v>
      </c>
      <c r="H3514" s="6" t="s">
        <v>21</v>
      </c>
      <c r="I3514" s="8">
        <v>0.54999999999999993</v>
      </c>
      <c r="J3514" s="9">
        <v>1750</v>
      </c>
      <c r="K3514" s="10">
        <f t="shared" si="26"/>
        <v>962.49999999999989</v>
      </c>
      <c r="L3514" s="10">
        <f t="shared" si="27"/>
        <v>288.74999999999994</v>
      </c>
      <c r="M3514" s="11">
        <v>0.3</v>
      </c>
      <c r="O3514" s="16"/>
      <c r="P3514" s="14"/>
      <c r="Q3514" s="12"/>
      <c r="R3514" s="13"/>
    </row>
    <row r="3515" spans="1:18" ht="15.75" customHeight="1" x14ac:dyDescent="0.35">
      <c r="A3515" s="1"/>
      <c r="B3515" s="6" t="s">
        <v>14</v>
      </c>
      <c r="C3515" s="6">
        <v>1185732</v>
      </c>
      <c r="D3515" s="7">
        <v>44442</v>
      </c>
      <c r="E3515" s="6" t="s">
        <v>15</v>
      </c>
      <c r="F3515" s="6" t="s">
        <v>119</v>
      </c>
      <c r="G3515" s="6" t="s">
        <v>120</v>
      </c>
      <c r="H3515" s="6" t="s">
        <v>22</v>
      </c>
      <c r="I3515" s="8">
        <v>0.6</v>
      </c>
      <c r="J3515" s="9">
        <v>2750</v>
      </c>
      <c r="K3515" s="10">
        <f t="shared" si="26"/>
        <v>1650</v>
      </c>
      <c r="L3515" s="10">
        <f t="shared" si="27"/>
        <v>577.5</v>
      </c>
      <c r="M3515" s="11">
        <v>0.35</v>
      </c>
      <c r="O3515" s="16"/>
      <c r="P3515" s="14"/>
      <c r="Q3515" s="12"/>
      <c r="R3515" s="13"/>
    </row>
    <row r="3516" spans="1:18" ht="15.75" customHeight="1" x14ac:dyDescent="0.35">
      <c r="A3516" s="1"/>
      <c r="B3516" s="6" t="s">
        <v>14</v>
      </c>
      <c r="C3516" s="6">
        <v>1185732</v>
      </c>
      <c r="D3516" s="7">
        <v>44474</v>
      </c>
      <c r="E3516" s="6" t="s">
        <v>15</v>
      </c>
      <c r="F3516" s="6" t="s">
        <v>119</v>
      </c>
      <c r="G3516" s="6" t="s">
        <v>120</v>
      </c>
      <c r="H3516" s="6" t="s">
        <v>17</v>
      </c>
      <c r="I3516" s="8">
        <v>0.6</v>
      </c>
      <c r="J3516" s="9">
        <v>4500</v>
      </c>
      <c r="K3516" s="10">
        <f t="shared" si="26"/>
        <v>2700</v>
      </c>
      <c r="L3516" s="10">
        <f t="shared" si="27"/>
        <v>1080</v>
      </c>
      <c r="M3516" s="11">
        <v>0.4</v>
      </c>
      <c r="O3516" s="16"/>
      <c r="P3516" s="14"/>
      <c r="Q3516" s="12"/>
      <c r="R3516" s="13"/>
    </row>
    <row r="3517" spans="1:18" ht="15.75" customHeight="1" x14ac:dyDescent="0.35">
      <c r="A3517" s="1"/>
      <c r="B3517" s="6" t="s">
        <v>14</v>
      </c>
      <c r="C3517" s="6">
        <v>1185732</v>
      </c>
      <c r="D3517" s="7">
        <v>44474</v>
      </c>
      <c r="E3517" s="6" t="s">
        <v>15</v>
      </c>
      <c r="F3517" s="6" t="s">
        <v>119</v>
      </c>
      <c r="G3517" s="6" t="s">
        <v>120</v>
      </c>
      <c r="H3517" s="6" t="s">
        <v>18</v>
      </c>
      <c r="I3517" s="8">
        <v>0.55000000000000004</v>
      </c>
      <c r="J3517" s="9">
        <v>2750</v>
      </c>
      <c r="K3517" s="10">
        <f t="shared" si="26"/>
        <v>1512.5000000000002</v>
      </c>
      <c r="L3517" s="10">
        <f t="shared" si="27"/>
        <v>605.00000000000011</v>
      </c>
      <c r="M3517" s="11">
        <v>0.4</v>
      </c>
      <c r="O3517" s="16"/>
      <c r="P3517" s="14"/>
      <c r="Q3517" s="12"/>
      <c r="R3517" s="13"/>
    </row>
    <row r="3518" spans="1:18" ht="15.75" customHeight="1" x14ac:dyDescent="0.35">
      <c r="A3518" s="1"/>
      <c r="B3518" s="6" t="s">
        <v>14</v>
      </c>
      <c r="C3518" s="6">
        <v>1185732</v>
      </c>
      <c r="D3518" s="7">
        <v>44474</v>
      </c>
      <c r="E3518" s="6" t="s">
        <v>15</v>
      </c>
      <c r="F3518" s="6" t="s">
        <v>119</v>
      </c>
      <c r="G3518" s="6" t="s">
        <v>120</v>
      </c>
      <c r="H3518" s="6" t="s">
        <v>19</v>
      </c>
      <c r="I3518" s="8">
        <v>0.55000000000000004</v>
      </c>
      <c r="J3518" s="9">
        <v>1750</v>
      </c>
      <c r="K3518" s="10">
        <f t="shared" si="26"/>
        <v>962.50000000000011</v>
      </c>
      <c r="L3518" s="10">
        <f t="shared" si="27"/>
        <v>288.75</v>
      </c>
      <c r="M3518" s="11">
        <v>0.3</v>
      </c>
      <c r="O3518" s="16"/>
      <c r="P3518" s="14"/>
      <c r="Q3518" s="12"/>
      <c r="R3518" s="13"/>
    </row>
    <row r="3519" spans="1:18" ht="15.75" customHeight="1" x14ac:dyDescent="0.35">
      <c r="A3519" s="1"/>
      <c r="B3519" s="6" t="s">
        <v>14</v>
      </c>
      <c r="C3519" s="6">
        <v>1185732</v>
      </c>
      <c r="D3519" s="7">
        <v>44474</v>
      </c>
      <c r="E3519" s="6" t="s">
        <v>15</v>
      </c>
      <c r="F3519" s="6" t="s">
        <v>119</v>
      </c>
      <c r="G3519" s="6" t="s">
        <v>120</v>
      </c>
      <c r="H3519" s="6" t="s">
        <v>20</v>
      </c>
      <c r="I3519" s="8">
        <v>0.55000000000000004</v>
      </c>
      <c r="J3519" s="9">
        <v>1500</v>
      </c>
      <c r="K3519" s="10">
        <f t="shared" si="26"/>
        <v>825.00000000000011</v>
      </c>
      <c r="L3519" s="10">
        <f t="shared" si="27"/>
        <v>247.50000000000003</v>
      </c>
      <c r="M3519" s="11">
        <v>0.3</v>
      </c>
      <c r="O3519" s="16"/>
      <c r="P3519" s="14"/>
      <c r="Q3519" s="12"/>
      <c r="R3519" s="13"/>
    </row>
    <row r="3520" spans="1:18" ht="15.75" customHeight="1" x14ac:dyDescent="0.35">
      <c r="A3520" s="1"/>
      <c r="B3520" s="6" t="s">
        <v>14</v>
      </c>
      <c r="C3520" s="6">
        <v>1185732</v>
      </c>
      <c r="D3520" s="7">
        <v>44474</v>
      </c>
      <c r="E3520" s="6" t="s">
        <v>15</v>
      </c>
      <c r="F3520" s="6" t="s">
        <v>119</v>
      </c>
      <c r="G3520" s="6" t="s">
        <v>120</v>
      </c>
      <c r="H3520" s="6" t="s">
        <v>21</v>
      </c>
      <c r="I3520" s="8">
        <v>0.65</v>
      </c>
      <c r="J3520" s="9">
        <v>1500</v>
      </c>
      <c r="K3520" s="10">
        <f t="shared" si="26"/>
        <v>975</v>
      </c>
      <c r="L3520" s="10">
        <f t="shared" si="27"/>
        <v>292.5</v>
      </c>
      <c r="M3520" s="11">
        <v>0.3</v>
      </c>
      <c r="O3520" s="16"/>
      <c r="P3520" s="14"/>
      <c r="Q3520" s="12"/>
      <c r="R3520" s="13"/>
    </row>
    <row r="3521" spans="1:18" ht="15.75" customHeight="1" x14ac:dyDescent="0.35">
      <c r="A3521" s="1"/>
      <c r="B3521" s="6" t="s">
        <v>14</v>
      </c>
      <c r="C3521" s="6">
        <v>1185732</v>
      </c>
      <c r="D3521" s="7">
        <v>44474</v>
      </c>
      <c r="E3521" s="6" t="s">
        <v>15</v>
      </c>
      <c r="F3521" s="6" t="s">
        <v>119</v>
      </c>
      <c r="G3521" s="6" t="s">
        <v>120</v>
      </c>
      <c r="H3521" s="6" t="s">
        <v>22</v>
      </c>
      <c r="I3521" s="8">
        <v>0.7</v>
      </c>
      <c r="J3521" s="9">
        <v>2750</v>
      </c>
      <c r="K3521" s="10">
        <f t="shared" si="26"/>
        <v>1924.9999999999998</v>
      </c>
      <c r="L3521" s="10">
        <f t="shared" si="27"/>
        <v>673.74999999999989</v>
      </c>
      <c r="M3521" s="11">
        <v>0.35</v>
      </c>
      <c r="O3521" s="16"/>
      <c r="P3521" s="14"/>
      <c r="Q3521" s="12"/>
      <c r="R3521" s="13"/>
    </row>
    <row r="3522" spans="1:18" ht="15.75" customHeight="1" x14ac:dyDescent="0.35">
      <c r="A3522" s="1"/>
      <c r="B3522" s="6" t="s">
        <v>14</v>
      </c>
      <c r="C3522" s="6">
        <v>1185732</v>
      </c>
      <c r="D3522" s="7">
        <v>44504</v>
      </c>
      <c r="E3522" s="6" t="s">
        <v>15</v>
      </c>
      <c r="F3522" s="6" t="s">
        <v>119</v>
      </c>
      <c r="G3522" s="6" t="s">
        <v>120</v>
      </c>
      <c r="H3522" s="6" t="s">
        <v>17</v>
      </c>
      <c r="I3522" s="8">
        <v>0.65</v>
      </c>
      <c r="J3522" s="9">
        <v>4250</v>
      </c>
      <c r="K3522" s="10">
        <f t="shared" si="26"/>
        <v>2762.5</v>
      </c>
      <c r="L3522" s="10">
        <f t="shared" si="27"/>
        <v>1105</v>
      </c>
      <c r="M3522" s="11">
        <v>0.4</v>
      </c>
      <c r="O3522" s="16"/>
      <c r="P3522" s="14"/>
      <c r="Q3522" s="12"/>
      <c r="R3522" s="13"/>
    </row>
    <row r="3523" spans="1:18" ht="15.75" customHeight="1" x14ac:dyDescent="0.35">
      <c r="A3523" s="1"/>
      <c r="B3523" s="6" t="s">
        <v>14</v>
      </c>
      <c r="C3523" s="6">
        <v>1185732</v>
      </c>
      <c r="D3523" s="7">
        <v>44504</v>
      </c>
      <c r="E3523" s="6" t="s">
        <v>15</v>
      </c>
      <c r="F3523" s="6" t="s">
        <v>119</v>
      </c>
      <c r="G3523" s="6" t="s">
        <v>120</v>
      </c>
      <c r="H3523" s="6" t="s">
        <v>18</v>
      </c>
      <c r="I3523" s="8">
        <v>0.55000000000000004</v>
      </c>
      <c r="J3523" s="9">
        <v>3000</v>
      </c>
      <c r="K3523" s="10">
        <f t="shared" si="26"/>
        <v>1650.0000000000002</v>
      </c>
      <c r="L3523" s="10">
        <f t="shared" si="27"/>
        <v>660.00000000000011</v>
      </c>
      <c r="M3523" s="11">
        <v>0.4</v>
      </c>
      <c r="O3523" s="16"/>
      <c r="P3523" s="14"/>
      <c r="Q3523" s="12"/>
      <c r="R3523" s="13"/>
    </row>
    <row r="3524" spans="1:18" ht="15.75" customHeight="1" x14ac:dyDescent="0.35">
      <c r="A3524" s="1"/>
      <c r="B3524" s="6" t="s">
        <v>14</v>
      </c>
      <c r="C3524" s="6">
        <v>1185732</v>
      </c>
      <c r="D3524" s="7">
        <v>44504</v>
      </c>
      <c r="E3524" s="6" t="s">
        <v>15</v>
      </c>
      <c r="F3524" s="6" t="s">
        <v>119</v>
      </c>
      <c r="G3524" s="6" t="s">
        <v>120</v>
      </c>
      <c r="H3524" s="6" t="s">
        <v>19</v>
      </c>
      <c r="I3524" s="8">
        <v>0.55000000000000004</v>
      </c>
      <c r="J3524" s="9">
        <v>2950</v>
      </c>
      <c r="K3524" s="10">
        <f t="shared" si="26"/>
        <v>1622.5000000000002</v>
      </c>
      <c r="L3524" s="10">
        <f t="shared" si="27"/>
        <v>486.75000000000006</v>
      </c>
      <c r="M3524" s="11">
        <v>0.3</v>
      </c>
      <c r="O3524" s="16"/>
      <c r="P3524" s="14"/>
      <c r="Q3524" s="12"/>
      <c r="R3524" s="13"/>
    </row>
    <row r="3525" spans="1:18" ht="15.75" customHeight="1" x14ac:dyDescent="0.35">
      <c r="A3525" s="1"/>
      <c r="B3525" s="6" t="s">
        <v>14</v>
      </c>
      <c r="C3525" s="6">
        <v>1185732</v>
      </c>
      <c r="D3525" s="7">
        <v>44504</v>
      </c>
      <c r="E3525" s="6" t="s">
        <v>15</v>
      </c>
      <c r="F3525" s="6" t="s">
        <v>119</v>
      </c>
      <c r="G3525" s="6" t="s">
        <v>120</v>
      </c>
      <c r="H3525" s="6" t="s">
        <v>20</v>
      </c>
      <c r="I3525" s="8">
        <v>0.55000000000000004</v>
      </c>
      <c r="J3525" s="9">
        <v>2750</v>
      </c>
      <c r="K3525" s="10">
        <f t="shared" si="26"/>
        <v>1512.5000000000002</v>
      </c>
      <c r="L3525" s="10">
        <f t="shared" si="27"/>
        <v>453.75000000000006</v>
      </c>
      <c r="M3525" s="11">
        <v>0.3</v>
      </c>
      <c r="O3525" s="16"/>
      <c r="P3525" s="14"/>
      <c r="Q3525" s="12"/>
      <c r="R3525" s="13"/>
    </row>
    <row r="3526" spans="1:18" ht="15.75" customHeight="1" x14ac:dyDescent="0.35">
      <c r="A3526" s="1"/>
      <c r="B3526" s="6" t="s">
        <v>14</v>
      </c>
      <c r="C3526" s="6">
        <v>1185732</v>
      </c>
      <c r="D3526" s="7">
        <v>44504</v>
      </c>
      <c r="E3526" s="6" t="s">
        <v>15</v>
      </c>
      <c r="F3526" s="6" t="s">
        <v>119</v>
      </c>
      <c r="G3526" s="6" t="s">
        <v>120</v>
      </c>
      <c r="H3526" s="6" t="s">
        <v>21</v>
      </c>
      <c r="I3526" s="8">
        <v>0.65</v>
      </c>
      <c r="J3526" s="9">
        <v>2500</v>
      </c>
      <c r="K3526" s="10">
        <f t="shared" si="26"/>
        <v>1625</v>
      </c>
      <c r="L3526" s="10">
        <f t="shared" si="27"/>
        <v>487.5</v>
      </c>
      <c r="M3526" s="11">
        <v>0.3</v>
      </c>
      <c r="O3526" s="16"/>
      <c r="P3526" s="14"/>
      <c r="Q3526" s="12"/>
      <c r="R3526" s="13"/>
    </row>
    <row r="3527" spans="1:18" ht="15.75" customHeight="1" x14ac:dyDescent="0.35">
      <c r="A3527" s="1"/>
      <c r="B3527" s="6" t="s">
        <v>14</v>
      </c>
      <c r="C3527" s="6">
        <v>1185732</v>
      </c>
      <c r="D3527" s="7">
        <v>44504</v>
      </c>
      <c r="E3527" s="6" t="s">
        <v>15</v>
      </c>
      <c r="F3527" s="6" t="s">
        <v>119</v>
      </c>
      <c r="G3527" s="6" t="s">
        <v>120</v>
      </c>
      <c r="H3527" s="6" t="s">
        <v>22</v>
      </c>
      <c r="I3527" s="8">
        <v>0.7</v>
      </c>
      <c r="J3527" s="9">
        <v>3500</v>
      </c>
      <c r="K3527" s="10">
        <f t="shared" si="26"/>
        <v>2450</v>
      </c>
      <c r="L3527" s="10">
        <f t="shared" si="27"/>
        <v>857.5</v>
      </c>
      <c r="M3527" s="11">
        <v>0.35</v>
      </c>
      <c r="O3527" s="16"/>
      <c r="P3527" s="14"/>
      <c r="Q3527" s="12"/>
      <c r="R3527" s="13"/>
    </row>
    <row r="3528" spans="1:18" ht="15.75" customHeight="1" x14ac:dyDescent="0.35">
      <c r="A3528" s="1"/>
      <c r="B3528" s="6" t="s">
        <v>14</v>
      </c>
      <c r="C3528" s="6">
        <v>1185732</v>
      </c>
      <c r="D3528" s="7">
        <v>44533</v>
      </c>
      <c r="E3528" s="6" t="s">
        <v>15</v>
      </c>
      <c r="F3528" s="6" t="s">
        <v>119</v>
      </c>
      <c r="G3528" s="6" t="s">
        <v>120</v>
      </c>
      <c r="H3528" s="6" t="s">
        <v>17</v>
      </c>
      <c r="I3528" s="8">
        <v>0.65</v>
      </c>
      <c r="J3528" s="9">
        <v>5750</v>
      </c>
      <c r="K3528" s="10">
        <f t="shared" si="26"/>
        <v>3737.5</v>
      </c>
      <c r="L3528" s="10">
        <f t="shared" si="27"/>
        <v>1495</v>
      </c>
      <c r="M3528" s="11">
        <v>0.4</v>
      </c>
      <c r="O3528" s="16"/>
      <c r="P3528" s="14"/>
      <c r="Q3528" s="12"/>
      <c r="R3528" s="13"/>
    </row>
    <row r="3529" spans="1:18" ht="15.75" customHeight="1" x14ac:dyDescent="0.35">
      <c r="A3529" s="1"/>
      <c r="B3529" s="6" t="s">
        <v>14</v>
      </c>
      <c r="C3529" s="6">
        <v>1185732</v>
      </c>
      <c r="D3529" s="7">
        <v>44533</v>
      </c>
      <c r="E3529" s="6" t="s">
        <v>15</v>
      </c>
      <c r="F3529" s="6" t="s">
        <v>119</v>
      </c>
      <c r="G3529" s="6" t="s">
        <v>120</v>
      </c>
      <c r="H3529" s="6" t="s">
        <v>18</v>
      </c>
      <c r="I3529" s="8">
        <v>0.55000000000000004</v>
      </c>
      <c r="J3529" s="9">
        <v>3750</v>
      </c>
      <c r="K3529" s="10">
        <f t="shared" si="26"/>
        <v>2062.5</v>
      </c>
      <c r="L3529" s="10">
        <f t="shared" si="27"/>
        <v>825</v>
      </c>
      <c r="M3529" s="11">
        <v>0.4</v>
      </c>
      <c r="O3529" s="16"/>
      <c r="P3529" s="14"/>
      <c r="Q3529" s="12"/>
      <c r="R3529" s="13"/>
    </row>
    <row r="3530" spans="1:18" ht="15.75" customHeight="1" x14ac:dyDescent="0.35">
      <c r="A3530" s="1"/>
      <c r="B3530" s="6" t="s">
        <v>14</v>
      </c>
      <c r="C3530" s="6">
        <v>1185732</v>
      </c>
      <c r="D3530" s="7">
        <v>44533</v>
      </c>
      <c r="E3530" s="6" t="s">
        <v>15</v>
      </c>
      <c r="F3530" s="6" t="s">
        <v>119</v>
      </c>
      <c r="G3530" s="6" t="s">
        <v>120</v>
      </c>
      <c r="H3530" s="6" t="s">
        <v>19</v>
      </c>
      <c r="I3530" s="8">
        <v>0.55000000000000004</v>
      </c>
      <c r="J3530" s="9">
        <v>3500</v>
      </c>
      <c r="K3530" s="10">
        <f t="shared" si="26"/>
        <v>1925.0000000000002</v>
      </c>
      <c r="L3530" s="10">
        <f t="shared" si="27"/>
        <v>577.5</v>
      </c>
      <c r="M3530" s="11">
        <v>0.3</v>
      </c>
      <c r="O3530" s="16"/>
      <c r="P3530" s="14"/>
      <c r="Q3530" s="12"/>
      <c r="R3530" s="13"/>
    </row>
    <row r="3531" spans="1:18" ht="15.75" customHeight="1" x14ac:dyDescent="0.35">
      <c r="A3531" s="1"/>
      <c r="B3531" s="6" t="s">
        <v>14</v>
      </c>
      <c r="C3531" s="6">
        <v>1185732</v>
      </c>
      <c r="D3531" s="7">
        <v>44533</v>
      </c>
      <c r="E3531" s="6" t="s">
        <v>15</v>
      </c>
      <c r="F3531" s="6" t="s">
        <v>119</v>
      </c>
      <c r="G3531" s="6" t="s">
        <v>120</v>
      </c>
      <c r="H3531" s="6" t="s">
        <v>20</v>
      </c>
      <c r="I3531" s="8">
        <v>0.55000000000000004</v>
      </c>
      <c r="J3531" s="9">
        <v>3000</v>
      </c>
      <c r="K3531" s="10">
        <f t="shared" si="26"/>
        <v>1650.0000000000002</v>
      </c>
      <c r="L3531" s="10">
        <f t="shared" si="27"/>
        <v>495.00000000000006</v>
      </c>
      <c r="M3531" s="11">
        <v>0.3</v>
      </c>
      <c r="O3531" s="16"/>
      <c r="P3531" s="14"/>
      <c r="Q3531" s="12"/>
      <c r="R3531" s="13"/>
    </row>
    <row r="3532" spans="1:18" ht="15.75" customHeight="1" x14ac:dyDescent="0.35">
      <c r="A3532" s="1"/>
      <c r="B3532" s="6" t="s">
        <v>14</v>
      </c>
      <c r="C3532" s="6">
        <v>1185732</v>
      </c>
      <c r="D3532" s="7">
        <v>44533</v>
      </c>
      <c r="E3532" s="6" t="s">
        <v>15</v>
      </c>
      <c r="F3532" s="6" t="s">
        <v>119</v>
      </c>
      <c r="G3532" s="6" t="s">
        <v>120</v>
      </c>
      <c r="H3532" s="6" t="s">
        <v>21</v>
      </c>
      <c r="I3532" s="8">
        <v>0.65</v>
      </c>
      <c r="J3532" s="9">
        <v>3000</v>
      </c>
      <c r="K3532" s="10">
        <f t="shared" si="26"/>
        <v>1950</v>
      </c>
      <c r="L3532" s="10">
        <f t="shared" si="27"/>
        <v>585</v>
      </c>
      <c r="M3532" s="11">
        <v>0.3</v>
      </c>
      <c r="O3532" s="16"/>
      <c r="P3532" s="14"/>
      <c r="Q3532" s="12"/>
      <c r="R3532" s="13"/>
    </row>
    <row r="3533" spans="1:18" ht="15.75" customHeight="1" x14ac:dyDescent="0.35">
      <c r="A3533" s="1"/>
      <c r="B3533" s="6" t="s">
        <v>14</v>
      </c>
      <c r="C3533" s="6">
        <v>1185732</v>
      </c>
      <c r="D3533" s="7">
        <v>44533</v>
      </c>
      <c r="E3533" s="6" t="s">
        <v>15</v>
      </c>
      <c r="F3533" s="6" t="s">
        <v>119</v>
      </c>
      <c r="G3533" s="6" t="s">
        <v>120</v>
      </c>
      <c r="H3533" s="6" t="s">
        <v>22</v>
      </c>
      <c r="I3533" s="8">
        <v>0.7</v>
      </c>
      <c r="J3533" s="9">
        <v>4000</v>
      </c>
      <c r="K3533" s="10">
        <f t="shared" si="26"/>
        <v>2800</v>
      </c>
      <c r="L3533" s="10">
        <f t="shared" si="27"/>
        <v>979.99999999999989</v>
      </c>
      <c r="M3533" s="11">
        <v>0.35</v>
      </c>
      <c r="O3533" s="16"/>
      <c r="P3533" s="14"/>
      <c r="Q3533" s="12"/>
      <c r="R3533" s="13"/>
    </row>
    <row r="3534" spans="1:18" ht="15.75" customHeight="1" x14ac:dyDescent="0.35">
      <c r="A3534" s="1" t="s">
        <v>39</v>
      </c>
      <c r="B3534" s="6" t="s">
        <v>14</v>
      </c>
      <c r="C3534" s="6">
        <v>1185732</v>
      </c>
      <c r="D3534" s="7">
        <v>44206</v>
      </c>
      <c r="E3534" s="6" t="s">
        <v>15</v>
      </c>
      <c r="F3534" s="6" t="s">
        <v>121</v>
      </c>
      <c r="G3534" s="6" t="s">
        <v>122</v>
      </c>
      <c r="H3534" s="6" t="s">
        <v>17</v>
      </c>
      <c r="I3534" s="8">
        <v>0.35000000000000003</v>
      </c>
      <c r="J3534" s="9">
        <v>4250</v>
      </c>
      <c r="K3534" s="10">
        <f t="shared" si="26"/>
        <v>1487.5000000000002</v>
      </c>
      <c r="L3534" s="10">
        <f t="shared" si="27"/>
        <v>520.625</v>
      </c>
      <c r="M3534" s="11">
        <v>0.35</v>
      </c>
      <c r="O3534" s="16"/>
      <c r="P3534" s="14"/>
      <c r="Q3534" s="12"/>
      <c r="R3534" s="13"/>
    </row>
    <row r="3535" spans="1:18" ht="15.75" customHeight="1" x14ac:dyDescent="0.35">
      <c r="A3535" s="1"/>
      <c r="B3535" s="6" t="s">
        <v>14</v>
      </c>
      <c r="C3535" s="6">
        <v>1185732</v>
      </c>
      <c r="D3535" s="7">
        <v>44206</v>
      </c>
      <c r="E3535" s="6" t="s">
        <v>15</v>
      </c>
      <c r="F3535" s="6" t="s">
        <v>121</v>
      </c>
      <c r="G3535" s="6" t="s">
        <v>122</v>
      </c>
      <c r="H3535" s="6" t="s">
        <v>18</v>
      </c>
      <c r="I3535" s="8">
        <v>0.35000000000000003</v>
      </c>
      <c r="J3535" s="9">
        <v>2250</v>
      </c>
      <c r="K3535" s="10">
        <f t="shared" si="26"/>
        <v>787.50000000000011</v>
      </c>
      <c r="L3535" s="10">
        <f t="shared" si="27"/>
        <v>275.625</v>
      </c>
      <c r="M3535" s="11">
        <v>0.35</v>
      </c>
      <c r="O3535" s="16"/>
      <c r="P3535" s="14"/>
      <c r="Q3535" s="12"/>
      <c r="R3535" s="13"/>
    </row>
    <row r="3536" spans="1:18" ht="15.75" customHeight="1" x14ac:dyDescent="0.35">
      <c r="A3536" s="1"/>
      <c r="B3536" s="6" t="s">
        <v>14</v>
      </c>
      <c r="C3536" s="6">
        <v>1185732</v>
      </c>
      <c r="D3536" s="7">
        <v>44206</v>
      </c>
      <c r="E3536" s="6" t="s">
        <v>15</v>
      </c>
      <c r="F3536" s="6" t="s">
        <v>121</v>
      </c>
      <c r="G3536" s="6" t="s">
        <v>122</v>
      </c>
      <c r="H3536" s="6" t="s">
        <v>19</v>
      </c>
      <c r="I3536" s="8">
        <v>0.25000000000000006</v>
      </c>
      <c r="J3536" s="9">
        <v>2250</v>
      </c>
      <c r="K3536" s="10">
        <f t="shared" si="26"/>
        <v>562.50000000000011</v>
      </c>
      <c r="L3536" s="10">
        <f t="shared" si="27"/>
        <v>225.00000000000006</v>
      </c>
      <c r="M3536" s="11">
        <v>0.4</v>
      </c>
      <c r="O3536" s="16"/>
      <c r="P3536" s="14"/>
      <c r="Q3536" s="12"/>
      <c r="R3536" s="13"/>
    </row>
    <row r="3537" spans="1:18" ht="15.75" customHeight="1" x14ac:dyDescent="0.35">
      <c r="A3537" s="1"/>
      <c r="B3537" s="6" t="s">
        <v>14</v>
      </c>
      <c r="C3537" s="6">
        <v>1185732</v>
      </c>
      <c r="D3537" s="7">
        <v>44206</v>
      </c>
      <c r="E3537" s="6" t="s">
        <v>15</v>
      </c>
      <c r="F3537" s="6" t="s">
        <v>121</v>
      </c>
      <c r="G3537" s="6" t="s">
        <v>122</v>
      </c>
      <c r="H3537" s="6" t="s">
        <v>20</v>
      </c>
      <c r="I3537" s="8">
        <v>0.3</v>
      </c>
      <c r="J3537" s="9">
        <v>750</v>
      </c>
      <c r="K3537" s="10">
        <f t="shared" si="26"/>
        <v>225</v>
      </c>
      <c r="L3537" s="10">
        <f t="shared" si="27"/>
        <v>90</v>
      </c>
      <c r="M3537" s="11">
        <v>0.4</v>
      </c>
      <c r="O3537" s="16"/>
      <c r="P3537" s="14"/>
      <c r="Q3537" s="12"/>
      <c r="R3537" s="13"/>
    </row>
    <row r="3538" spans="1:18" ht="15.75" customHeight="1" x14ac:dyDescent="0.35">
      <c r="A3538" s="1"/>
      <c r="B3538" s="6" t="s">
        <v>14</v>
      </c>
      <c r="C3538" s="6">
        <v>1185732</v>
      </c>
      <c r="D3538" s="7">
        <v>44206</v>
      </c>
      <c r="E3538" s="6" t="s">
        <v>15</v>
      </c>
      <c r="F3538" s="6" t="s">
        <v>121</v>
      </c>
      <c r="G3538" s="6" t="s">
        <v>122</v>
      </c>
      <c r="H3538" s="6" t="s">
        <v>21</v>
      </c>
      <c r="I3538" s="8">
        <v>0.45</v>
      </c>
      <c r="J3538" s="9">
        <v>1250</v>
      </c>
      <c r="K3538" s="10">
        <f t="shared" si="26"/>
        <v>562.5</v>
      </c>
      <c r="L3538" s="10">
        <f t="shared" si="27"/>
        <v>168.75</v>
      </c>
      <c r="M3538" s="11">
        <v>0.3</v>
      </c>
      <c r="O3538" s="16"/>
      <c r="P3538" s="14"/>
      <c r="Q3538" s="12"/>
      <c r="R3538" s="13"/>
    </row>
    <row r="3539" spans="1:18" ht="15.75" customHeight="1" x14ac:dyDescent="0.35">
      <c r="A3539" s="1"/>
      <c r="B3539" s="6" t="s">
        <v>14</v>
      </c>
      <c r="C3539" s="6">
        <v>1185732</v>
      </c>
      <c r="D3539" s="7">
        <v>44206</v>
      </c>
      <c r="E3539" s="6" t="s">
        <v>15</v>
      </c>
      <c r="F3539" s="6" t="s">
        <v>121</v>
      </c>
      <c r="G3539" s="6" t="s">
        <v>122</v>
      </c>
      <c r="H3539" s="6" t="s">
        <v>22</v>
      </c>
      <c r="I3539" s="8">
        <v>0.35000000000000003</v>
      </c>
      <c r="J3539" s="9">
        <v>2250</v>
      </c>
      <c r="K3539" s="10">
        <f t="shared" si="26"/>
        <v>787.50000000000011</v>
      </c>
      <c r="L3539" s="10">
        <f t="shared" si="27"/>
        <v>315.00000000000006</v>
      </c>
      <c r="M3539" s="11">
        <v>0.4</v>
      </c>
      <c r="O3539" s="16"/>
      <c r="P3539" s="14"/>
      <c r="Q3539" s="12"/>
      <c r="R3539" s="13"/>
    </row>
    <row r="3540" spans="1:18" ht="15.75" customHeight="1" x14ac:dyDescent="0.35">
      <c r="A3540" s="1"/>
      <c r="B3540" s="6" t="s">
        <v>14</v>
      </c>
      <c r="C3540" s="6">
        <v>1185732</v>
      </c>
      <c r="D3540" s="7">
        <v>44235</v>
      </c>
      <c r="E3540" s="6" t="s">
        <v>15</v>
      </c>
      <c r="F3540" s="6" t="s">
        <v>121</v>
      </c>
      <c r="G3540" s="6" t="s">
        <v>122</v>
      </c>
      <c r="H3540" s="6" t="s">
        <v>17</v>
      </c>
      <c r="I3540" s="8">
        <v>0.35000000000000003</v>
      </c>
      <c r="J3540" s="9">
        <v>4750</v>
      </c>
      <c r="K3540" s="10">
        <f t="shared" si="26"/>
        <v>1662.5000000000002</v>
      </c>
      <c r="L3540" s="10">
        <f t="shared" si="27"/>
        <v>581.875</v>
      </c>
      <c r="M3540" s="11">
        <v>0.35</v>
      </c>
      <c r="O3540" s="16"/>
      <c r="P3540" s="14"/>
      <c r="Q3540" s="12"/>
      <c r="R3540" s="13"/>
    </row>
    <row r="3541" spans="1:18" ht="15.75" customHeight="1" x14ac:dyDescent="0.35">
      <c r="A3541" s="1"/>
      <c r="B3541" s="6" t="s">
        <v>14</v>
      </c>
      <c r="C3541" s="6">
        <v>1185732</v>
      </c>
      <c r="D3541" s="7">
        <v>44235</v>
      </c>
      <c r="E3541" s="6" t="s">
        <v>15</v>
      </c>
      <c r="F3541" s="6" t="s">
        <v>121</v>
      </c>
      <c r="G3541" s="6" t="s">
        <v>122</v>
      </c>
      <c r="H3541" s="6" t="s">
        <v>18</v>
      </c>
      <c r="I3541" s="8">
        <v>0.35000000000000003</v>
      </c>
      <c r="J3541" s="9">
        <v>1250</v>
      </c>
      <c r="K3541" s="10">
        <f t="shared" si="26"/>
        <v>437.50000000000006</v>
      </c>
      <c r="L3541" s="10">
        <f t="shared" si="27"/>
        <v>153.125</v>
      </c>
      <c r="M3541" s="11">
        <v>0.35</v>
      </c>
      <c r="O3541" s="16"/>
      <c r="P3541" s="14"/>
      <c r="Q3541" s="12"/>
      <c r="R3541" s="13"/>
    </row>
    <row r="3542" spans="1:18" ht="15.75" customHeight="1" x14ac:dyDescent="0.35">
      <c r="A3542" s="1"/>
      <c r="B3542" s="6" t="s">
        <v>14</v>
      </c>
      <c r="C3542" s="6">
        <v>1185732</v>
      </c>
      <c r="D3542" s="7">
        <v>44235</v>
      </c>
      <c r="E3542" s="6" t="s">
        <v>15</v>
      </c>
      <c r="F3542" s="6" t="s">
        <v>121</v>
      </c>
      <c r="G3542" s="6" t="s">
        <v>122</v>
      </c>
      <c r="H3542" s="6" t="s">
        <v>19</v>
      </c>
      <c r="I3542" s="8">
        <v>0.25000000000000006</v>
      </c>
      <c r="J3542" s="9">
        <v>1750</v>
      </c>
      <c r="K3542" s="10">
        <f t="shared" si="26"/>
        <v>437.50000000000011</v>
      </c>
      <c r="L3542" s="10">
        <f t="shared" si="27"/>
        <v>175.00000000000006</v>
      </c>
      <c r="M3542" s="11">
        <v>0.4</v>
      </c>
      <c r="O3542" s="16"/>
      <c r="P3542" s="14"/>
      <c r="Q3542" s="12"/>
      <c r="R3542" s="13"/>
    </row>
    <row r="3543" spans="1:18" ht="15.75" customHeight="1" x14ac:dyDescent="0.35">
      <c r="A3543" s="1"/>
      <c r="B3543" s="6" t="s">
        <v>14</v>
      </c>
      <c r="C3543" s="6">
        <v>1185732</v>
      </c>
      <c r="D3543" s="7">
        <v>44235</v>
      </c>
      <c r="E3543" s="6" t="s">
        <v>15</v>
      </c>
      <c r="F3543" s="6" t="s">
        <v>121</v>
      </c>
      <c r="G3543" s="6" t="s">
        <v>122</v>
      </c>
      <c r="H3543" s="6" t="s">
        <v>20</v>
      </c>
      <c r="I3543" s="8">
        <v>0.3</v>
      </c>
      <c r="J3543" s="9">
        <v>500</v>
      </c>
      <c r="K3543" s="10">
        <f t="shared" si="26"/>
        <v>150</v>
      </c>
      <c r="L3543" s="10">
        <f t="shared" si="27"/>
        <v>60</v>
      </c>
      <c r="M3543" s="11">
        <v>0.4</v>
      </c>
      <c r="O3543" s="16"/>
      <c r="P3543" s="14"/>
      <c r="Q3543" s="12"/>
      <c r="R3543" s="13"/>
    </row>
    <row r="3544" spans="1:18" ht="15.75" customHeight="1" x14ac:dyDescent="0.35">
      <c r="A3544" s="1"/>
      <c r="B3544" s="6" t="s">
        <v>14</v>
      </c>
      <c r="C3544" s="6">
        <v>1185732</v>
      </c>
      <c r="D3544" s="7">
        <v>44235</v>
      </c>
      <c r="E3544" s="6" t="s">
        <v>15</v>
      </c>
      <c r="F3544" s="6" t="s">
        <v>121</v>
      </c>
      <c r="G3544" s="6" t="s">
        <v>122</v>
      </c>
      <c r="H3544" s="6" t="s">
        <v>21</v>
      </c>
      <c r="I3544" s="8">
        <v>0.45</v>
      </c>
      <c r="J3544" s="9">
        <v>1250</v>
      </c>
      <c r="K3544" s="10">
        <f t="shared" si="26"/>
        <v>562.5</v>
      </c>
      <c r="L3544" s="10">
        <f t="shared" si="27"/>
        <v>168.75</v>
      </c>
      <c r="M3544" s="11">
        <v>0.3</v>
      </c>
      <c r="O3544" s="16"/>
      <c r="P3544" s="14"/>
      <c r="Q3544" s="12"/>
      <c r="R3544" s="13"/>
    </row>
    <row r="3545" spans="1:18" ht="15.75" customHeight="1" x14ac:dyDescent="0.35">
      <c r="A3545" s="1"/>
      <c r="B3545" s="6" t="s">
        <v>14</v>
      </c>
      <c r="C3545" s="6">
        <v>1185732</v>
      </c>
      <c r="D3545" s="7">
        <v>44235</v>
      </c>
      <c r="E3545" s="6" t="s">
        <v>15</v>
      </c>
      <c r="F3545" s="6" t="s">
        <v>121</v>
      </c>
      <c r="G3545" s="6" t="s">
        <v>122</v>
      </c>
      <c r="H3545" s="6" t="s">
        <v>22</v>
      </c>
      <c r="I3545" s="8">
        <v>0.35000000000000003</v>
      </c>
      <c r="J3545" s="9">
        <v>2250</v>
      </c>
      <c r="K3545" s="10">
        <f t="shared" si="26"/>
        <v>787.50000000000011</v>
      </c>
      <c r="L3545" s="10">
        <f t="shared" si="27"/>
        <v>315.00000000000006</v>
      </c>
      <c r="M3545" s="11">
        <v>0.4</v>
      </c>
      <c r="O3545" s="16"/>
      <c r="P3545" s="14"/>
      <c r="Q3545" s="12"/>
      <c r="R3545" s="13"/>
    </row>
    <row r="3546" spans="1:18" ht="15.75" customHeight="1" x14ac:dyDescent="0.35">
      <c r="A3546" s="1"/>
      <c r="B3546" s="6" t="s">
        <v>14</v>
      </c>
      <c r="C3546" s="6">
        <v>1185732</v>
      </c>
      <c r="D3546" s="7">
        <v>44261</v>
      </c>
      <c r="E3546" s="6" t="s">
        <v>15</v>
      </c>
      <c r="F3546" s="6" t="s">
        <v>121</v>
      </c>
      <c r="G3546" s="6" t="s">
        <v>122</v>
      </c>
      <c r="H3546" s="6" t="s">
        <v>17</v>
      </c>
      <c r="I3546" s="8">
        <v>0.35000000000000003</v>
      </c>
      <c r="J3546" s="9">
        <v>4450</v>
      </c>
      <c r="K3546" s="10">
        <f t="shared" si="26"/>
        <v>1557.5000000000002</v>
      </c>
      <c r="L3546" s="10">
        <f t="shared" si="27"/>
        <v>545.125</v>
      </c>
      <c r="M3546" s="11">
        <v>0.35</v>
      </c>
      <c r="O3546" s="16"/>
      <c r="P3546" s="14"/>
      <c r="Q3546" s="12"/>
      <c r="R3546" s="13"/>
    </row>
    <row r="3547" spans="1:18" ht="15.75" customHeight="1" x14ac:dyDescent="0.35">
      <c r="A3547" s="1"/>
      <c r="B3547" s="6" t="s">
        <v>14</v>
      </c>
      <c r="C3547" s="6">
        <v>1185732</v>
      </c>
      <c r="D3547" s="7">
        <v>44261</v>
      </c>
      <c r="E3547" s="6" t="s">
        <v>15</v>
      </c>
      <c r="F3547" s="6" t="s">
        <v>121</v>
      </c>
      <c r="G3547" s="6" t="s">
        <v>122</v>
      </c>
      <c r="H3547" s="6" t="s">
        <v>18</v>
      </c>
      <c r="I3547" s="8">
        <v>0.35000000000000003</v>
      </c>
      <c r="J3547" s="9">
        <v>1500</v>
      </c>
      <c r="K3547" s="10">
        <f t="shared" si="26"/>
        <v>525</v>
      </c>
      <c r="L3547" s="10">
        <f t="shared" si="27"/>
        <v>183.75</v>
      </c>
      <c r="M3547" s="11">
        <v>0.35</v>
      </c>
      <c r="O3547" s="16"/>
      <c r="P3547" s="14"/>
      <c r="Q3547" s="12"/>
      <c r="R3547" s="13"/>
    </row>
    <row r="3548" spans="1:18" ht="15.75" customHeight="1" x14ac:dyDescent="0.35">
      <c r="A3548" s="1"/>
      <c r="B3548" s="6" t="s">
        <v>14</v>
      </c>
      <c r="C3548" s="6">
        <v>1185732</v>
      </c>
      <c r="D3548" s="7">
        <v>44261</v>
      </c>
      <c r="E3548" s="6" t="s">
        <v>15</v>
      </c>
      <c r="F3548" s="6" t="s">
        <v>121</v>
      </c>
      <c r="G3548" s="6" t="s">
        <v>122</v>
      </c>
      <c r="H3548" s="6" t="s">
        <v>19</v>
      </c>
      <c r="I3548" s="8">
        <v>0.25000000000000006</v>
      </c>
      <c r="J3548" s="9">
        <v>1750</v>
      </c>
      <c r="K3548" s="10">
        <f t="shared" si="26"/>
        <v>437.50000000000011</v>
      </c>
      <c r="L3548" s="10">
        <f t="shared" si="27"/>
        <v>175.00000000000006</v>
      </c>
      <c r="M3548" s="11">
        <v>0.4</v>
      </c>
      <c r="O3548" s="16"/>
      <c r="P3548" s="14"/>
      <c r="Q3548" s="12"/>
      <c r="R3548" s="13"/>
    </row>
    <row r="3549" spans="1:18" ht="15.75" customHeight="1" x14ac:dyDescent="0.35">
      <c r="A3549" s="1"/>
      <c r="B3549" s="6" t="s">
        <v>14</v>
      </c>
      <c r="C3549" s="6">
        <v>1185732</v>
      </c>
      <c r="D3549" s="7">
        <v>44261</v>
      </c>
      <c r="E3549" s="6" t="s">
        <v>15</v>
      </c>
      <c r="F3549" s="6" t="s">
        <v>121</v>
      </c>
      <c r="G3549" s="6" t="s">
        <v>122</v>
      </c>
      <c r="H3549" s="6" t="s">
        <v>20</v>
      </c>
      <c r="I3549" s="8">
        <v>0.3</v>
      </c>
      <c r="J3549" s="9">
        <v>250</v>
      </c>
      <c r="K3549" s="10">
        <f t="shared" si="26"/>
        <v>75</v>
      </c>
      <c r="L3549" s="10">
        <f t="shared" si="27"/>
        <v>30</v>
      </c>
      <c r="M3549" s="11">
        <v>0.4</v>
      </c>
      <c r="O3549" s="16"/>
      <c r="P3549" s="14"/>
      <c r="Q3549" s="12"/>
      <c r="R3549" s="13"/>
    </row>
    <row r="3550" spans="1:18" ht="15.75" customHeight="1" x14ac:dyDescent="0.35">
      <c r="A3550" s="1"/>
      <c r="B3550" s="6" t="s">
        <v>14</v>
      </c>
      <c r="C3550" s="6">
        <v>1185732</v>
      </c>
      <c r="D3550" s="7">
        <v>44261</v>
      </c>
      <c r="E3550" s="6" t="s">
        <v>15</v>
      </c>
      <c r="F3550" s="6" t="s">
        <v>121</v>
      </c>
      <c r="G3550" s="6" t="s">
        <v>122</v>
      </c>
      <c r="H3550" s="6" t="s">
        <v>21</v>
      </c>
      <c r="I3550" s="8">
        <v>0.45</v>
      </c>
      <c r="J3550" s="9">
        <v>750</v>
      </c>
      <c r="K3550" s="10">
        <f t="shared" si="26"/>
        <v>337.5</v>
      </c>
      <c r="L3550" s="10">
        <f t="shared" si="27"/>
        <v>101.25</v>
      </c>
      <c r="M3550" s="11">
        <v>0.3</v>
      </c>
      <c r="O3550" s="16"/>
      <c r="P3550" s="14"/>
      <c r="Q3550" s="12"/>
      <c r="R3550" s="13"/>
    </row>
    <row r="3551" spans="1:18" ht="15.75" customHeight="1" x14ac:dyDescent="0.35">
      <c r="A3551" s="1"/>
      <c r="B3551" s="6" t="s">
        <v>14</v>
      </c>
      <c r="C3551" s="6">
        <v>1185732</v>
      </c>
      <c r="D3551" s="7">
        <v>44261</v>
      </c>
      <c r="E3551" s="6" t="s">
        <v>15</v>
      </c>
      <c r="F3551" s="6" t="s">
        <v>121</v>
      </c>
      <c r="G3551" s="6" t="s">
        <v>122</v>
      </c>
      <c r="H3551" s="6" t="s">
        <v>22</v>
      </c>
      <c r="I3551" s="8">
        <v>0.35000000000000003</v>
      </c>
      <c r="J3551" s="9">
        <v>1750</v>
      </c>
      <c r="K3551" s="10">
        <f t="shared" si="26"/>
        <v>612.50000000000011</v>
      </c>
      <c r="L3551" s="10">
        <f t="shared" si="27"/>
        <v>245.00000000000006</v>
      </c>
      <c r="M3551" s="11">
        <v>0.4</v>
      </c>
      <c r="O3551" s="16"/>
      <c r="P3551" s="14"/>
      <c r="Q3551" s="12"/>
      <c r="R3551" s="13"/>
    </row>
    <row r="3552" spans="1:18" ht="15.75" customHeight="1" x14ac:dyDescent="0.35">
      <c r="A3552" s="1"/>
      <c r="B3552" s="6" t="s">
        <v>14</v>
      </c>
      <c r="C3552" s="6">
        <v>1185732</v>
      </c>
      <c r="D3552" s="7">
        <v>44293</v>
      </c>
      <c r="E3552" s="6" t="s">
        <v>15</v>
      </c>
      <c r="F3552" s="6" t="s">
        <v>121</v>
      </c>
      <c r="G3552" s="6" t="s">
        <v>122</v>
      </c>
      <c r="H3552" s="6" t="s">
        <v>17</v>
      </c>
      <c r="I3552" s="8">
        <v>0.35000000000000003</v>
      </c>
      <c r="J3552" s="9">
        <v>4250</v>
      </c>
      <c r="K3552" s="10">
        <f t="shared" si="26"/>
        <v>1487.5000000000002</v>
      </c>
      <c r="L3552" s="10">
        <f t="shared" si="27"/>
        <v>520.625</v>
      </c>
      <c r="M3552" s="11">
        <v>0.35</v>
      </c>
      <c r="O3552" s="16"/>
      <c r="P3552" s="14"/>
      <c r="Q3552" s="12"/>
      <c r="R3552" s="13"/>
    </row>
    <row r="3553" spans="1:18" ht="15.75" customHeight="1" x14ac:dyDescent="0.35">
      <c r="A3553" s="1"/>
      <c r="B3553" s="6" t="s">
        <v>14</v>
      </c>
      <c r="C3553" s="6">
        <v>1185732</v>
      </c>
      <c r="D3553" s="7">
        <v>44293</v>
      </c>
      <c r="E3553" s="6" t="s">
        <v>15</v>
      </c>
      <c r="F3553" s="6" t="s">
        <v>121</v>
      </c>
      <c r="G3553" s="6" t="s">
        <v>122</v>
      </c>
      <c r="H3553" s="6" t="s">
        <v>18</v>
      </c>
      <c r="I3553" s="8">
        <v>0.35000000000000003</v>
      </c>
      <c r="J3553" s="9">
        <v>1250</v>
      </c>
      <c r="K3553" s="10">
        <f t="shared" si="26"/>
        <v>437.50000000000006</v>
      </c>
      <c r="L3553" s="10">
        <f t="shared" si="27"/>
        <v>153.125</v>
      </c>
      <c r="M3553" s="11">
        <v>0.35</v>
      </c>
      <c r="O3553" s="16"/>
      <c r="P3553" s="14"/>
      <c r="Q3553" s="12"/>
      <c r="R3553" s="13"/>
    </row>
    <row r="3554" spans="1:18" ht="15.75" customHeight="1" x14ac:dyDescent="0.35">
      <c r="A3554" s="1"/>
      <c r="B3554" s="6" t="s">
        <v>14</v>
      </c>
      <c r="C3554" s="6">
        <v>1185732</v>
      </c>
      <c r="D3554" s="7">
        <v>44293</v>
      </c>
      <c r="E3554" s="6" t="s">
        <v>15</v>
      </c>
      <c r="F3554" s="6" t="s">
        <v>121</v>
      </c>
      <c r="G3554" s="6" t="s">
        <v>122</v>
      </c>
      <c r="H3554" s="6" t="s">
        <v>19</v>
      </c>
      <c r="I3554" s="8">
        <v>0.25000000000000006</v>
      </c>
      <c r="J3554" s="9">
        <v>1250</v>
      </c>
      <c r="K3554" s="10">
        <f t="shared" si="26"/>
        <v>312.50000000000006</v>
      </c>
      <c r="L3554" s="10">
        <f t="shared" si="27"/>
        <v>125.00000000000003</v>
      </c>
      <c r="M3554" s="11">
        <v>0.4</v>
      </c>
      <c r="O3554" s="16"/>
      <c r="P3554" s="14"/>
      <c r="Q3554" s="12"/>
      <c r="R3554" s="13"/>
    </row>
    <row r="3555" spans="1:18" ht="15.75" customHeight="1" x14ac:dyDescent="0.35">
      <c r="A3555" s="1"/>
      <c r="B3555" s="6" t="s">
        <v>14</v>
      </c>
      <c r="C3555" s="6">
        <v>1185732</v>
      </c>
      <c r="D3555" s="7">
        <v>44293</v>
      </c>
      <c r="E3555" s="6" t="s">
        <v>15</v>
      </c>
      <c r="F3555" s="6" t="s">
        <v>121</v>
      </c>
      <c r="G3555" s="6" t="s">
        <v>122</v>
      </c>
      <c r="H3555" s="6" t="s">
        <v>20</v>
      </c>
      <c r="I3555" s="8">
        <v>0.3</v>
      </c>
      <c r="J3555" s="9">
        <v>500</v>
      </c>
      <c r="K3555" s="10">
        <f t="shared" si="26"/>
        <v>150</v>
      </c>
      <c r="L3555" s="10">
        <f t="shared" si="27"/>
        <v>60</v>
      </c>
      <c r="M3555" s="11">
        <v>0.4</v>
      </c>
      <c r="O3555" s="16"/>
      <c r="P3555" s="14"/>
      <c r="Q3555" s="12"/>
      <c r="R3555" s="13"/>
    </row>
    <row r="3556" spans="1:18" ht="15.75" customHeight="1" x14ac:dyDescent="0.35">
      <c r="A3556" s="1"/>
      <c r="B3556" s="6" t="s">
        <v>14</v>
      </c>
      <c r="C3556" s="6">
        <v>1185732</v>
      </c>
      <c r="D3556" s="7">
        <v>44293</v>
      </c>
      <c r="E3556" s="6" t="s">
        <v>15</v>
      </c>
      <c r="F3556" s="6" t="s">
        <v>121</v>
      </c>
      <c r="G3556" s="6" t="s">
        <v>122</v>
      </c>
      <c r="H3556" s="6" t="s">
        <v>21</v>
      </c>
      <c r="I3556" s="8">
        <v>0.45</v>
      </c>
      <c r="J3556" s="9">
        <v>500</v>
      </c>
      <c r="K3556" s="10">
        <f t="shared" si="26"/>
        <v>225</v>
      </c>
      <c r="L3556" s="10">
        <f t="shared" si="27"/>
        <v>67.5</v>
      </c>
      <c r="M3556" s="11">
        <v>0.3</v>
      </c>
      <c r="O3556" s="16"/>
      <c r="P3556" s="14"/>
      <c r="Q3556" s="12"/>
      <c r="R3556" s="13"/>
    </row>
    <row r="3557" spans="1:18" ht="15.75" customHeight="1" x14ac:dyDescent="0.35">
      <c r="A3557" s="1"/>
      <c r="B3557" s="6" t="s">
        <v>14</v>
      </c>
      <c r="C3557" s="6">
        <v>1185732</v>
      </c>
      <c r="D3557" s="7">
        <v>44293</v>
      </c>
      <c r="E3557" s="6" t="s">
        <v>15</v>
      </c>
      <c r="F3557" s="6" t="s">
        <v>121</v>
      </c>
      <c r="G3557" s="6" t="s">
        <v>122</v>
      </c>
      <c r="H3557" s="6" t="s">
        <v>22</v>
      </c>
      <c r="I3557" s="8">
        <v>0.35000000000000003</v>
      </c>
      <c r="J3557" s="9">
        <v>2000</v>
      </c>
      <c r="K3557" s="10">
        <f t="shared" si="26"/>
        <v>700.00000000000011</v>
      </c>
      <c r="L3557" s="10">
        <f t="shared" si="27"/>
        <v>280.00000000000006</v>
      </c>
      <c r="M3557" s="11">
        <v>0.4</v>
      </c>
      <c r="O3557" s="16"/>
      <c r="P3557" s="14"/>
      <c r="Q3557" s="12"/>
      <c r="R3557" s="13"/>
    </row>
    <row r="3558" spans="1:18" ht="15.75" customHeight="1" x14ac:dyDescent="0.35">
      <c r="A3558" s="1"/>
      <c r="B3558" s="6" t="s">
        <v>14</v>
      </c>
      <c r="C3558" s="6">
        <v>1185732</v>
      </c>
      <c r="D3558" s="7">
        <v>44322</v>
      </c>
      <c r="E3558" s="6" t="s">
        <v>15</v>
      </c>
      <c r="F3558" s="6" t="s">
        <v>121</v>
      </c>
      <c r="G3558" s="6" t="s">
        <v>122</v>
      </c>
      <c r="H3558" s="6" t="s">
        <v>17</v>
      </c>
      <c r="I3558" s="8">
        <v>0.49999999999999994</v>
      </c>
      <c r="J3558" s="9">
        <v>4700</v>
      </c>
      <c r="K3558" s="10">
        <f t="shared" si="26"/>
        <v>2349.9999999999995</v>
      </c>
      <c r="L3558" s="10">
        <f t="shared" si="27"/>
        <v>822.49999999999977</v>
      </c>
      <c r="M3558" s="11">
        <v>0.35</v>
      </c>
      <c r="O3558" s="16"/>
      <c r="P3558" s="14"/>
      <c r="Q3558" s="12"/>
      <c r="R3558" s="13"/>
    </row>
    <row r="3559" spans="1:18" ht="15.75" customHeight="1" x14ac:dyDescent="0.35">
      <c r="A3559" s="1"/>
      <c r="B3559" s="6" t="s">
        <v>14</v>
      </c>
      <c r="C3559" s="6">
        <v>1185732</v>
      </c>
      <c r="D3559" s="7">
        <v>44322</v>
      </c>
      <c r="E3559" s="6" t="s">
        <v>15</v>
      </c>
      <c r="F3559" s="6" t="s">
        <v>121</v>
      </c>
      <c r="G3559" s="6" t="s">
        <v>122</v>
      </c>
      <c r="H3559" s="6" t="s">
        <v>18</v>
      </c>
      <c r="I3559" s="8">
        <v>0.45</v>
      </c>
      <c r="J3559" s="9">
        <v>1750</v>
      </c>
      <c r="K3559" s="10">
        <f t="shared" si="26"/>
        <v>787.5</v>
      </c>
      <c r="L3559" s="10">
        <f t="shared" si="27"/>
        <v>275.625</v>
      </c>
      <c r="M3559" s="11">
        <v>0.35</v>
      </c>
      <c r="O3559" s="16"/>
      <c r="P3559" s="14"/>
      <c r="Q3559" s="12"/>
      <c r="R3559" s="13"/>
    </row>
    <row r="3560" spans="1:18" ht="15.75" customHeight="1" x14ac:dyDescent="0.35">
      <c r="A3560" s="1"/>
      <c r="B3560" s="6" t="s">
        <v>14</v>
      </c>
      <c r="C3560" s="6">
        <v>1185732</v>
      </c>
      <c r="D3560" s="7">
        <v>44322</v>
      </c>
      <c r="E3560" s="6" t="s">
        <v>15</v>
      </c>
      <c r="F3560" s="6" t="s">
        <v>121</v>
      </c>
      <c r="G3560" s="6" t="s">
        <v>122</v>
      </c>
      <c r="H3560" s="6" t="s">
        <v>19</v>
      </c>
      <c r="I3560" s="8">
        <v>0.4</v>
      </c>
      <c r="J3560" s="9">
        <v>2000</v>
      </c>
      <c r="K3560" s="10">
        <f t="shared" si="26"/>
        <v>800</v>
      </c>
      <c r="L3560" s="10">
        <f t="shared" si="27"/>
        <v>320</v>
      </c>
      <c r="M3560" s="11">
        <v>0.4</v>
      </c>
      <c r="O3560" s="16"/>
      <c r="P3560" s="14"/>
      <c r="Q3560" s="12"/>
      <c r="R3560" s="13"/>
    </row>
    <row r="3561" spans="1:18" ht="15.75" customHeight="1" x14ac:dyDescent="0.35">
      <c r="A3561" s="1"/>
      <c r="B3561" s="6" t="s">
        <v>14</v>
      </c>
      <c r="C3561" s="6">
        <v>1185732</v>
      </c>
      <c r="D3561" s="7">
        <v>44322</v>
      </c>
      <c r="E3561" s="6" t="s">
        <v>15</v>
      </c>
      <c r="F3561" s="6" t="s">
        <v>121</v>
      </c>
      <c r="G3561" s="6" t="s">
        <v>122</v>
      </c>
      <c r="H3561" s="6" t="s">
        <v>20</v>
      </c>
      <c r="I3561" s="8">
        <v>0.4</v>
      </c>
      <c r="J3561" s="9">
        <v>1500</v>
      </c>
      <c r="K3561" s="10">
        <f t="shared" si="26"/>
        <v>600</v>
      </c>
      <c r="L3561" s="10">
        <f t="shared" si="27"/>
        <v>240</v>
      </c>
      <c r="M3561" s="11">
        <v>0.4</v>
      </c>
      <c r="O3561" s="16"/>
      <c r="P3561" s="14"/>
      <c r="Q3561" s="12"/>
      <c r="R3561" s="13"/>
    </row>
    <row r="3562" spans="1:18" ht="15.75" customHeight="1" x14ac:dyDescent="0.35">
      <c r="A3562" s="1"/>
      <c r="B3562" s="6" t="s">
        <v>14</v>
      </c>
      <c r="C3562" s="6">
        <v>1185732</v>
      </c>
      <c r="D3562" s="7">
        <v>44322</v>
      </c>
      <c r="E3562" s="6" t="s">
        <v>15</v>
      </c>
      <c r="F3562" s="6" t="s">
        <v>121</v>
      </c>
      <c r="G3562" s="6" t="s">
        <v>122</v>
      </c>
      <c r="H3562" s="6" t="s">
        <v>21</v>
      </c>
      <c r="I3562" s="8">
        <v>0.49999999999999994</v>
      </c>
      <c r="J3562" s="9">
        <v>1750</v>
      </c>
      <c r="K3562" s="10">
        <f t="shared" si="26"/>
        <v>874.99999999999989</v>
      </c>
      <c r="L3562" s="10">
        <f t="shared" si="27"/>
        <v>262.49999999999994</v>
      </c>
      <c r="M3562" s="11">
        <v>0.3</v>
      </c>
      <c r="O3562" s="16"/>
      <c r="P3562" s="14"/>
      <c r="Q3562" s="12"/>
      <c r="R3562" s="13"/>
    </row>
    <row r="3563" spans="1:18" ht="15.75" customHeight="1" x14ac:dyDescent="0.35">
      <c r="A3563" s="1"/>
      <c r="B3563" s="6" t="s">
        <v>14</v>
      </c>
      <c r="C3563" s="6">
        <v>1185732</v>
      </c>
      <c r="D3563" s="7">
        <v>44322</v>
      </c>
      <c r="E3563" s="6" t="s">
        <v>15</v>
      </c>
      <c r="F3563" s="6" t="s">
        <v>121</v>
      </c>
      <c r="G3563" s="6" t="s">
        <v>122</v>
      </c>
      <c r="H3563" s="6" t="s">
        <v>22</v>
      </c>
      <c r="I3563" s="8">
        <v>0.54999999999999993</v>
      </c>
      <c r="J3563" s="9">
        <v>3000</v>
      </c>
      <c r="K3563" s="10">
        <f t="shared" si="26"/>
        <v>1649.9999999999998</v>
      </c>
      <c r="L3563" s="10">
        <f t="shared" si="27"/>
        <v>660</v>
      </c>
      <c r="M3563" s="11">
        <v>0.4</v>
      </c>
      <c r="O3563" s="16"/>
      <c r="P3563" s="14"/>
      <c r="Q3563" s="12"/>
      <c r="R3563" s="13"/>
    </row>
    <row r="3564" spans="1:18" ht="15.75" customHeight="1" x14ac:dyDescent="0.35">
      <c r="A3564" s="1"/>
      <c r="B3564" s="6" t="s">
        <v>14</v>
      </c>
      <c r="C3564" s="6">
        <v>1185732</v>
      </c>
      <c r="D3564" s="7">
        <v>44355</v>
      </c>
      <c r="E3564" s="6" t="s">
        <v>15</v>
      </c>
      <c r="F3564" s="6" t="s">
        <v>121</v>
      </c>
      <c r="G3564" s="6" t="s">
        <v>122</v>
      </c>
      <c r="H3564" s="6" t="s">
        <v>17</v>
      </c>
      <c r="I3564" s="8">
        <v>0.49999999999999994</v>
      </c>
      <c r="J3564" s="9">
        <v>5500</v>
      </c>
      <c r="K3564" s="10">
        <f t="shared" si="26"/>
        <v>2749.9999999999995</v>
      </c>
      <c r="L3564" s="10">
        <f t="shared" si="27"/>
        <v>962.49999999999977</v>
      </c>
      <c r="M3564" s="11">
        <v>0.35</v>
      </c>
      <c r="O3564" s="16"/>
      <c r="P3564" s="14"/>
      <c r="Q3564" s="12"/>
      <c r="R3564" s="13"/>
    </row>
    <row r="3565" spans="1:18" ht="15.75" customHeight="1" x14ac:dyDescent="0.35">
      <c r="A3565" s="1"/>
      <c r="B3565" s="6" t="s">
        <v>14</v>
      </c>
      <c r="C3565" s="6">
        <v>1185732</v>
      </c>
      <c r="D3565" s="7">
        <v>44355</v>
      </c>
      <c r="E3565" s="6" t="s">
        <v>15</v>
      </c>
      <c r="F3565" s="6" t="s">
        <v>121</v>
      </c>
      <c r="G3565" s="6" t="s">
        <v>122</v>
      </c>
      <c r="H3565" s="6" t="s">
        <v>18</v>
      </c>
      <c r="I3565" s="8">
        <v>0.45</v>
      </c>
      <c r="J3565" s="9">
        <v>3000</v>
      </c>
      <c r="K3565" s="10">
        <f t="shared" si="26"/>
        <v>1350</v>
      </c>
      <c r="L3565" s="10">
        <f t="shared" si="27"/>
        <v>472.49999999999994</v>
      </c>
      <c r="M3565" s="11">
        <v>0.35</v>
      </c>
      <c r="O3565" s="16"/>
      <c r="P3565" s="14"/>
      <c r="Q3565" s="12"/>
      <c r="R3565" s="13"/>
    </row>
    <row r="3566" spans="1:18" ht="15.75" customHeight="1" x14ac:dyDescent="0.35">
      <c r="A3566" s="1"/>
      <c r="B3566" s="6" t="s">
        <v>14</v>
      </c>
      <c r="C3566" s="6">
        <v>1185732</v>
      </c>
      <c r="D3566" s="7">
        <v>44355</v>
      </c>
      <c r="E3566" s="6" t="s">
        <v>15</v>
      </c>
      <c r="F3566" s="6" t="s">
        <v>121</v>
      </c>
      <c r="G3566" s="6" t="s">
        <v>122</v>
      </c>
      <c r="H3566" s="6" t="s">
        <v>19</v>
      </c>
      <c r="I3566" s="8">
        <v>0.4</v>
      </c>
      <c r="J3566" s="9">
        <v>2250</v>
      </c>
      <c r="K3566" s="10">
        <f t="shared" si="26"/>
        <v>900</v>
      </c>
      <c r="L3566" s="10">
        <f t="shared" si="27"/>
        <v>360</v>
      </c>
      <c r="M3566" s="11">
        <v>0.4</v>
      </c>
      <c r="O3566" s="16"/>
      <c r="P3566" s="14"/>
      <c r="Q3566" s="12"/>
      <c r="R3566" s="13"/>
    </row>
    <row r="3567" spans="1:18" ht="15.75" customHeight="1" x14ac:dyDescent="0.35">
      <c r="A3567" s="1"/>
      <c r="B3567" s="6" t="s">
        <v>14</v>
      </c>
      <c r="C3567" s="6">
        <v>1185732</v>
      </c>
      <c r="D3567" s="7">
        <v>44355</v>
      </c>
      <c r="E3567" s="6" t="s">
        <v>15</v>
      </c>
      <c r="F3567" s="6" t="s">
        <v>121</v>
      </c>
      <c r="G3567" s="6" t="s">
        <v>122</v>
      </c>
      <c r="H3567" s="6" t="s">
        <v>20</v>
      </c>
      <c r="I3567" s="8">
        <v>0.4</v>
      </c>
      <c r="J3567" s="9">
        <v>2000</v>
      </c>
      <c r="K3567" s="10">
        <f t="shared" si="26"/>
        <v>800</v>
      </c>
      <c r="L3567" s="10">
        <f t="shared" si="27"/>
        <v>320</v>
      </c>
      <c r="M3567" s="11">
        <v>0.4</v>
      </c>
      <c r="O3567" s="16"/>
      <c r="P3567" s="14"/>
      <c r="Q3567" s="12"/>
      <c r="R3567" s="13"/>
    </row>
    <row r="3568" spans="1:18" ht="15.75" customHeight="1" x14ac:dyDescent="0.35">
      <c r="A3568" s="1"/>
      <c r="B3568" s="6" t="s">
        <v>14</v>
      </c>
      <c r="C3568" s="6">
        <v>1185732</v>
      </c>
      <c r="D3568" s="7">
        <v>44355</v>
      </c>
      <c r="E3568" s="6" t="s">
        <v>15</v>
      </c>
      <c r="F3568" s="6" t="s">
        <v>121</v>
      </c>
      <c r="G3568" s="6" t="s">
        <v>122</v>
      </c>
      <c r="H3568" s="6" t="s">
        <v>21</v>
      </c>
      <c r="I3568" s="8">
        <v>0.49999999999999994</v>
      </c>
      <c r="J3568" s="9">
        <v>2000</v>
      </c>
      <c r="K3568" s="10">
        <f t="shared" si="26"/>
        <v>999.99999999999989</v>
      </c>
      <c r="L3568" s="10">
        <f t="shared" si="27"/>
        <v>299.99999999999994</v>
      </c>
      <c r="M3568" s="11">
        <v>0.3</v>
      </c>
      <c r="O3568" s="16"/>
      <c r="P3568" s="14"/>
      <c r="Q3568" s="12"/>
      <c r="R3568" s="13"/>
    </row>
    <row r="3569" spans="1:18" ht="15.75" customHeight="1" x14ac:dyDescent="0.35">
      <c r="A3569" s="1"/>
      <c r="B3569" s="6" t="s">
        <v>14</v>
      </c>
      <c r="C3569" s="6">
        <v>1185732</v>
      </c>
      <c r="D3569" s="7">
        <v>44355</v>
      </c>
      <c r="E3569" s="6" t="s">
        <v>15</v>
      </c>
      <c r="F3569" s="6" t="s">
        <v>121</v>
      </c>
      <c r="G3569" s="6" t="s">
        <v>122</v>
      </c>
      <c r="H3569" s="6" t="s">
        <v>22</v>
      </c>
      <c r="I3569" s="8">
        <v>0.54999999999999993</v>
      </c>
      <c r="J3569" s="9">
        <v>3500</v>
      </c>
      <c r="K3569" s="10">
        <f t="shared" si="26"/>
        <v>1924.9999999999998</v>
      </c>
      <c r="L3569" s="10">
        <f t="shared" si="27"/>
        <v>770</v>
      </c>
      <c r="M3569" s="11">
        <v>0.4</v>
      </c>
      <c r="O3569" s="16"/>
      <c r="P3569" s="14"/>
      <c r="Q3569" s="12"/>
      <c r="R3569" s="13"/>
    </row>
    <row r="3570" spans="1:18" ht="15.75" customHeight="1" x14ac:dyDescent="0.35">
      <c r="A3570" s="1"/>
      <c r="B3570" s="6" t="s">
        <v>14</v>
      </c>
      <c r="C3570" s="6">
        <v>1185732</v>
      </c>
      <c r="D3570" s="7">
        <v>44383</v>
      </c>
      <c r="E3570" s="6" t="s">
        <v>15</v>
      </c>
      <c r="F3570" s="6" t="s">
        <v>121</v>
      </c>
      <c r="G3570" s="6" t="s">
        <v>122</v>
      </c>
      <c r="H3570" s="6" t="s">
        <v>17</v>
      </c>
      <c r="I3570" s="8">
        <v>0.49999999999999994</v>
      </c>
      <c r="J3570" s="9">
        <v>5750</v>
      </c>
      <c r="K3570" s="10">
        <f t="shared" si="26"/>
        <v>2874.9999999999995</v>
      </c>
      <c r="L3570" s="10">
        <f t="shared" si="27"/>
        <v>1006.2499999999998</v>
      </c>
      <c r="M3570" s="11">
        <v>0.35</v>
      </c>
      <c r="O3570" s="16"/>
      <c r="P3570" s="14"/>
      <c r="Q3570" s="12"/>
      <c r="R3570" s="13"/>
    </row>
    <row r="3571" spans="1:18" ht="15.75" customHeight="1" x14ac:dyDescent="0.35">
      <c r="A3571" s="1"/>
      <c r="B3571" s="6" t="s">
        <v>14</v>
      </c>
      <c r="C3571" s="6">
        <v>1185732</v>
      </c>
      <c r="D3571" s="7">
        <v>44383</v>
      </c>
      <c r="E3571" s="6" t="s">
        <v>15</v>
      </c>
      <c r="F3571" s="6" t="s">
        <v>121</v>
      </c>
      <c r="G3571" s="6" t="s">
        <v>122</v>
      </c>
      <c r="H3571" s="6" t="s">
        <v>18</v>
      </c>
      <c r="I3571" s="8">
        <v>0.45</v>
      </c>
      <c r="J3571" s="9">
        <v>3250</v>
      </c>
      <c r="K3571" s="10">
        <f t="shared" si="26"/>
        <v>1462.5</v>
      </c>
      <c r="L3571" s="10">
        <f t="shared" si="27"/>
        <v>511.87499999999994</v>
      </c>
      <c r="M3571" s="11">
        <v>0.35</v>
      </c>
      <c r="O3571" s="16"/>
      <c r="P3571" s="14"/>
      <c r="Q3571" s="12"/>
      <c r="R3571" s="13"/>
    </row>
    <row r="3572" spans="1:18" ht="15.75" customHeight="1" x14ac:dyDescent="0.35">
      <c r="A3572" s="1"/>
      <c r="B3572" s="6" t="s">
        <v>14</v>
      </c>
      <c r="C3572" s="6">
        <v>1185732</v>
      </c>
      <c r="D3572" s="7">
        <v>44383</v>
      </c>
      <c r="E3572" s="6" t="s">
        <v>15</v>
      </c>
      <c r="F3572" s="6" t="s">
        <v>121</v>
      </c>
      <c r="G3572" s="6" t="s">
        <v>122</v>
      </c>
      <c r="H3572" s="6" t="s">
        <v>19</v>
      </c>
      <c r="I3572" s="8">
        <v>0.4</v>
      </c>
      <c r="J3572" s="9">
        <v>2500</v>
      </c>
      <c r="K3572" s="10">
        <f t="shared" si="26"/>
        <v>1000</v>
      </c>
      <c r="L3572" s="10">
        <f t="shared" si="27"/>
        <v>400</v>
      </c>
      <c r="M3572" s="11">
        <v>0.4</v>
      </c>
      <c r="O3572" s="16"/>
      <c r="P3572" s="14"/>
      <c r="Q3572" s="12"/>
      <c r="R3572" s="13"/>
    </row>
    <row r="3573" spans="1:18" ht="15.75" customHeight="1" x14ac:dyDescent="0.35">
      <c r="A3573" s="1"/>
      <c r="B3573" s="6" t="s">
        <v>14</v>
      </c>
      <c r="C3573" s="6">
        <v>1185732</v>
      </c>
      <c r="D3573" s="7">
        <v>44383</v>
      </c>
      <c r="E3573" s="6" t="s">
        <v>15</v>
      </c>
      <c r="F3573" s="6" t="s">
        <v>121</v>
      </c>
      <c r="G3573" s="6" t="s">
        <v>122</v>
      </c>
      <c r="H3573" s="6" t="s">
        <v>20</v>
      </c>
      <c r="I3573" s="8">
        <v>0.4</v>
      </c>
      <c r="J3573" s="9">
        <v>2000</v>
      </c>
      <c r="K3573" s="10">
        <f t="shared" si="26"/>
        <v>800</v>
      </c>
      <c r="L3573" s="10">
        <f t="shared" si="27"/>
        <v>320</v>
      </c>
      <c r="M3573" s="11">
        <v>0.4</v>
      </c>
      <c r="O3573" s="16"/>
      <c r="P3573" s="14"/>
      <c r="Q3573" s="12"/>
      <c r="R3573" s="13"/>
    </row>
    <row r="3574" spans="1:18" ht="15.75" customHeight="1" x14ac:dyDescent="0.35">
      <c r="A3574" s="1"/>
      <c r="B3574" s="6" t="s">
        <v>14</v>
      </c>
      <c r="C3574" s="6">
        <v>1185732</v>
      </c>
      <c r="D3574" s="7">
        <v>44383</v>
      </c>
      <c r="E3574" s="6" t="s">
        <v>15</v>
      </c>
      <c r="F3574" s="6" t="s">
        <v>121</v>
      </c>
      <c r="G3574" s="6" t="s">
        <v>122</v>
      </c>
      <c r="H3574" s="6" t="s">
        <v>21</v>
      </c>
      <c r="I3574" s="8">
        <v>0.49999999999999994</v>
      </c>
      <c r="J3574" s="9">
        <v>2250</v>
      </c>
      <c r="K3574" s="10">
        <f t="shared" si="26"/>
        <v>1124.9999999999998</v>
      </c>
      <c r="L3574" s="10">
        <f t="shared" si="27"/>
        <v>337.49999999999994</v>
      </c>
      <c r="M3574" s="11">
        <v>0.3</v>
      </c>
      <c r="O3574" s="16"/>
      <c r="P3574" s="14"/>
      <c r="Q3574" s="12"/>
      <c r="R3574" s="13"/>
    </row>
    <row r="3575" spans="1:18" ht="15.75" customHeight="1" x14ac:dyDescent="0.35">
      <c r="A3575" s="1"/>
      <c r="B3575" s="6" t="s">
        <v>14</v>
      </c>
      <c r="C3575" s="6">
        <v>1185732</v>
      </c>
      <c r="D3575" s="7">
        <v>44383</v>
      </c>
      <c r="E3575" s="6" t="s">
        <v>15</v>
      </c>
      <c r="F3575" s="6" t="s">
        <v>121</v>
      </c>
      <c r="G3575" s="6" t="s">
        <v>122</v>
      </c>
      <c r="H3575" s="6" t="s">
        <v>22</v>
      </c>
      <c r="I3575" s="8">
        <v>0.54999999999999993</v>
      </c>
      <c r="J3575" s="9">
        <v>4000</v>
      </c>
      <c r="K3575" s="10">
        <f t="shared" si="26"/>
        <v>2199.9999999999995</v>
      </c>
      <c r="L3575" s="10">
        <f t="shared" si="27"/>
        <v>879.99999999999989</v>
      </c>
      <c r="M3575" s="11">
        <v>0.4</v>
      </c>
      <c r="O3575" s="16"/>
      <c r="P3575" s="14"/>
      <c r="Q3575" s="12"/>
      <c r="R3575" s="13"/>
    </row>
    <row r="3576" spans="1:18" ht="15.75" customHeight="1" x14ac:dyDescent="0.35">
      <c r="A3576" s="1"/>
      <c r="B3576" s="6" t="s">
        <v>14</v>
      </c>
      <c r="C3576" s="6">
        <v>1185732</v>
      </c>
      <c r="D3576" s="7">
        <v>44415</v>
      </c>
      <c r="E3576" s="6" t="s">
        <v>15</v>
      </c>
      <c r="F3576" s="6" t="s">
        <v>121</v>
      </c>
      <c r="G3576" s="6" t="s">
        <v>122</v>
      </c>
      <c r="H3576" s="6" t="s">
        <v>17</v>
      </c>
      <c r="I3576" s="8">
        <v>0.49999999999999994</v>
      </c>
      <c r="J3576" s="9">
        <v>5500</v>
      </c>
      <c r="K3576" s="10">
        <f t="shared" ref="K3576:K3830" si="28">I3576*J3576</f>
        <v>2749.9999999999995</v>
      </c>
      <c r="L3576" s="10">
        <f t="shared" ref="L3576:L3830" si="29">K3576*M3576</f>
        <v>962.49999999999977</v>
      </c>
      <c r="M3576" s="11">
        <v>0.35</v>
      </c>
      <c r="O3576" s="16"/>
      <c r="P3576" s="14"/>
      <c r="Q3576" s="12"/>
      <c r="R3576" s="13"/>
    </row>
    <row r="3577" spans="1:18" ht="15.75" customHeight="1" x14ac:dyDescent="0.35">
      <c r="A3577" s="1"/>
      <c r="B3577" s="6" t="s">
        <v>14</v>
      </c>
      <c r="C3577" s="6">
        <v>1185732</v>
      </c>
      <c r="D3577" s="7">
        <v>44415</v>
      </c>
      <c r="E3577" s="6" t="s">
        <v>15</v>
      </c>
      <c r="F3577" s="6" t="s">
        <v>121</v>
      </c>
      <c r="G3577" s="6" t="s">
        <v>122</v>
      </c>
      <c r="H3577" s="6" t="s">
        <v>18</v>
      </c>
      <c r="I3577" s="8">
        <v>0.45</v>
      </c>
      <c r="J3577" s="9">
        <v>3250</v>
      </c>
      <c r="K3577" s="10">
        <f t="shared" si="28"/>
        <v>1462.5</v>
      </c>
      <c r="L3577" s="10">
        <f t="shared" si="29"/>
        <v>511.87499999999994</v>
      </c>
      <c r="M3577" s="11">
        <v>0.35</v>
      </c>
      <c r="O3577" s="16"/>
      <c r="P3577" s="14"/>
      <c r="Q3577" s="12"/>
      <c r="R3577" s="13"/>
    </row>
    <row r="3578" spans="1:18" ht="15.75" customHeight="1" x14ac:dyDescent="0.35">
      <c r="A3578" s="1"/>
      <c r="B3578" s="6" t="s">
        <v>14</v>
      </c>
      <c r="C3578" s="6">
        <v>1185732</v>
      </c>
      <c r="D3578" s="7">
        <v>44415</v>
      </c>
      <c r="E3578" s="6" t="s">
        <v>15</v>
      </c>
      <c r="F3578" s="6" t="s">
        <v>121</v>
      </c>
      <c r="G3578" s="6" t="s">
        <v>122</v>
      </c>
      <c r="H3578" s="6" t="s">
        <v>19</v>
      </c>
      <c r="I3578" s="8">
        <v>0.4</v>
      </c>
      <c r="J3578" s="9">
        <v>2500</v>
      </c>
      <c r="K3578" s="10">
        <f t="shared" si="28"/>
        <v>1000</v>
      </c>
      <c r="L3578" s="10">
        <f t="shared" si="29"/>
        <v>400</v>
      </c>
      <c r="M3578" s="11">
        <v>0.4</v>
      </c>
      <c r="O3578" s="16"/>
      <c r="P3578" s="14"/>
      <c r="Q3578" s="12"/>
      <c r="R3578" s="13"/>
    </row>
    <row r="3579" spans="1:18" ht="15.75" customHeight="1" x14ac:dyDescent="0.35">
      <c r="A3579" s="1"/>
      <c r="B3579" s="6" t="s">
        <v>14</v>
      </c>
      <c r="C3579" s="6">
        <v>1185732</v>
      </c>
      <c r="D3579" s="7">
        <v>44415</v>
      </c>
      <c r="E3579" s="6" t="s">
        <v>15</v>
      </c>
      <c r="F3579" s="6" t="s">
        <v>121</v>
      </c>
      <c r="G3579" s="6" t="s">
        <v>122</v>
      </c>
      <c r="H3579" s="6" t="s">
        <v>20</v>
      </c>
      <c r="I3579" s="8">
        <v>0.4</v>
      </c>
      <c r="J3579" s="9">
        <v>1500</v>
      </c>
      <c r="K3579" s="10">
        <f t="shared" si="28"/>
        <v>600</v>
      </c>
      <c r="L3579" s="10">
        <f t="shared" si="29"/>
        <v>240</v>
      </c>
      <c r="M3579" s="11">
        <v>0.4</v>
      </c>
      <c r="O3579" s="16"/>
      <c r="P3579" s="14"/>
      <c r="Q3579" s="12"/>
      <c r="R3579" s="13"/>
    </row>
    <row r="3580" spans="1:18" ht="15.75" customHeight="1" x14ac:dyDescent="0.35">
      <c r="A3580" s="1"/>
      <c r="B3580" s="6" t="s">
        <v>14</v>
      </c>
      <c r="C3580" s="6">
        <v>1185732</v>
      </c>
      <c r="D3580" s="7">
        <v>44415</v>
      </c>
      <c r="E3580" s="6" t="s">
        <v>15</v>
      </c>
      <c r="F3580" s="6" t="s">
        <v>121</v>
      </c>
      <c r="G3580" s="6" t="s">
        <v>122</v>
      </c>
      <c r="H3580" s="6" t="s">
        <v>21</v>
      </c>
      <c r="I3580" s="8">
        <v>0.49999999999999994</v>
      </c>
      <c r="J3580" s="9">
        <v>1250</v>
      </c>
      <c r="K3580" s="10">
        <f t="shared" si="28"/>
        <v>624.99999999999989</v>
      </c>
      <c r="L3580" s="10">
        <f t="shared" si="29"/>
        <v>187.49999999999997</v>
      </c>
      <c r="M3580" s="11">
        <v>0.3</v>
      </c>
      <c r="O3580" s="16"/>
      <c r="P3580" s="14"/>
      <c r="Q3580" s="12"/>
      <c r="R3580" s="13"/>
    </row>
    <row r="3581" spans="1:18" ht="15.75" customHeight="1" x14ac:dyDescent="0.35">
      <c r="A3581" s="1"/>
      <c r="B3581" s="6" t="s">
        <v>14</v>
      </c>
      <c r="C3581" s="6">
        <v>1185732</v>
      </c>
      <c r="D3581" s="7">
        <v>44415</v>
      </c>
      <c r="E3581" s="6" t="s">
        <v>15</v>
      </c>
      <c r="F3581" s="6" t="s">
        <v>121</v>
      </c>
      <c r="G3581" s="6" t="s">
        <v>122</v>
      </c>
      <c r="H3581" s="6" t="s">
        <v>22</v>
      </c>
      <c r="I3581" s="8">
        <v>0.54999999999999993</v>
      </c>
      <c r="J3581" s="9">
        <v>3000</v>
      </c>
      <c r="K3581" s="10">
        <f t="shared" si="28"/>
        <v>1649.9999999999998</v>
      </c>
      <c r="L3581" s="10">
        <f t="shared" si="29"/>
        <v>660</v>
      </c>
      <c r="M3581" s="11">
        <v>0.4</v>
      </c>
      <c r="O3581" s="16"/>
      <c r="P3581" s="14"/>
      <c r="Q3581" s="12"/>
      <c r="R3581" s="13"/>
    </row>
    <row r="3582" spans="1:18" ht="15.75" customHeight="1" x14ac:dyDescent="0.35">
      <c r="A3582" s="1"/>
      <c r="B3582" s="6" t="s">
        <v>14</v>
      </c>
      <c r="C3582" s="6">
        <v>1185732</v>
      </c>
      <c r="D3582" s="7">
        <v>44445</v>
      </c>
      <c r="E3582" s="6" t="s">
        <v>15</v>
      </c>
      <c r="F3582" s="6" t="s">
        <v>121</v>
      </c>
      <c r="G3582" s="6" t="s">
        <v>122</v>
      </c>
      <c r="H3582" s="6" t="s">
        <v>17</v>
      </c>
      <c r="I3582" s="8">
        <v>0.49999999999999994</v>
      </c>
      <c r="J3582" s="9">
        <v>4250</v>
      </c>
      <c r="K3582" s="10">
        <f t="shared" si="28"/>
        <v>2124.9999999999995</v>
      </c>
      <c r="L3582" s="10">
        <f t="shared" si="29"/>
        <v>743.74999999999977</v>
      </c>
      <c r="M3582" s="11">
        <v>0.35</v>
      </c>
      <c r="O3582" s="16"/>
      <c r="P3582" s="14"/>
      <c r="Q3582" s="12"/>
      <c r="R3582" s="13"/>
    </row>
    <row r="3583" spans="1:18" ht="15.75" customHeight="1" x14ac:dyDescent="0.35">
      <c r="A3583" s="1"/>
      <c r="B3583" s="6" t="s">
        <v>14</v>
      </c>
      <c r="C3583" s="6">
        <v>1185732</v>
      </c>
      <c r="D3583" s="7">
        <v>44445</v>
      </c>
      <c r="E3583" s="6" t="s">
        <v>15</v>
      </c>
      <c r="F3583" s="6" t="s">
        <v>121</v>
      </c>
      <c r="G3583" s="6" t="s">
        <v>122</v>
      </c>
      <c r="H3583" s="6" t="s">
        <v>18</v>
      </c>
      <c r="I3583" s="8">
        <v>0.45</v>
      </c>
      <c r="J3583" s="9">
        <v>2250</v>
      </c>
      <c r="K3583" s="10">
        <f t="shared" si="28"/>
        <v>1012.5</v>
      </c>
      <c r="L3583" s="10">
        <f t="shared" si="29"/>
        <v>354.375</v>
      </c>
      <c r="M3583" s="11">
        <v>0.35</v>
      </c>
      <c r="O3583" s="16"/>
      <c r="P3583" s="14"/>
      <c r="Q3583" s="12"/>
      <c r="R3583" s="13"/>
    </row>
    <row r="3584" spans="1:18" ht="15.75" customHeight="1" x14ac:dyDescent="0.35">
      <c r="A3584" s="1"/>
      <c r="B3584" s="6" t="s">
        <v>14</v>
      </c>
      <c r="C3584" s="6">
        <v>1185732</v>
      </c>
      <c r="D3584" s="7">
        <v>44445</v>
      </c>
      <c r="E3584" s="6" t="s">
        <v>15</v>
      </c>
      <c r="F3584" s="6" t="s">
        <v>121</v>
      </c>
      <c r="G3584" s="6" t="s">
        <v>122</v>
      </c>
      <c r="H3584" s="6" t="s">
        <v>19</v>
      </c>
      <c r="I3584" s="8">
        <v>0.4</v>
      </c>
      <c r="J3584" s="9">
        <v>1250</v>
      </c>
      <c r="K3584" s="10">
        <f t="shared" si="28"/>
        <v>500</v>
      </c>
      <c r="L3584" s="10">
        <f t="shared" si="29"/>
        <v>200</v>
      </c>
      <c r="M3584" s="11">
        <v>0.4</v>
      </c>
      <c r="O3584" s="16"/>
      <c r="P3584" s="14"/>
      <c r="Q3584" s="12"/>
      <c r="R3584" s="13"/>
    </row>
    <row r="3585" spans="1:18" ht="15.75" customHeight="1" x14ac:dyDescent="0.35">
      <c r="A3585" s="1"/>
      <c r="B3585" s="6" t="s">
        <v>14</v>
      </c>
      <c r="C3585" s="6">
        <v>1185732</v>
      </c>
      <c r="D3585" s="7">
        <v>44445</v>
      </c>
      <c r="E3585" s="6" t="s">
        <v>15</v>
      </c>
      <c r="F3585" s="6" t="s">
        <v>121</v>
      </c>
      <c r="G3585" s="6" t="s">
        <v>122</v>
      </c>
      <c r="H3585" s="6" t="s">
        <v>20</v>
      </c>
      <c r="I3585" s="8">
        <v>0.4</v>
      </c>
      <c r="J3585" s="9">
        <v>1000</v>
      </c>
      <c r="K3585" s="10">
        <f t="shared" si="28"/>
        <v>400</v>
      </c>
      <c r="L3585" s="10">
        <f t="shared" si="29"/>
        <v>160</v>
      </c>
      <c r="M3585" s="11">
        <v>0.4</v>
      </c>
      <c r="O3585" s="16"/>
      <c r="P3585" s="14"/>
      <c r="Q3585" s="12"/>
      <c r="R3585" s="13"/>
    </row>
    <row r="3586" spans="1:18" ht="15.75" customHeight="1" x14ac:dyDescent="0.35">
      <c r="A3586" s="1"/>
      <c r="B3586" s="6" t="s">
        <v>14</v>
      </c>
      <c r="C3586" s="6">
        <v>1185732</v>
      </c>
      <c r="D3586" s="7">
        <v>44445</v>
      </c>
      <c r="E3586" s="6" t="s">
        <v>15</v>
      </c>
      <c r="F3586" s="6" t="s">
        <v>121</v>
      </c>
      <c r="G3586" s="6" t="s">
        <v>122</v>
      </c>
      <c r="H3586" s="6" t="s">
        <v>21</v>
      </c>
      <c r="I3586" s="8">
        <v>0.49999999999999994</v>
      </c>
      <c r="J3586" s="9">
        <v>1000</v>
      </c>
      <c r="K3586" s="10">
        <f t="shared" si="28"/>
        <v>499.99999999999994</v>
      </c>
      <c r="L3586" s="10">
        <f t="shared" si="29"/>
        <v>149.99999999999997</v>
      </c>
      <c r="M3586" s="11">
        <v>0.3</v>
      </c>
      <c r="O3586" s="16"/>
      <c r="P3586" s="14"/>
      <c r="Q3586" s="12"/>
      <c r="R3586" s="13"/>
    </row>
    <row r="3587" spans="1:18" ht="15.75" customHeight="1" x14ac:dyDescent="0.35">
      <c r="A3587" s="1"/>
      <c r="B3587" s="6" t="s">
        <v>14</v>
      </c>
      <c r="C3587" s="6">
        <v>1185732</v>
      </c>
      <c r="D3587" s="7">
        <v>44445</v>
      </c>
      <c r="E3587" s="6" t="s">
        <v>15</v>
      </c>
      <c r="F3587" s="6" t="s">
        <v>121</v>
      </c>
      <c r="G3587" s="6" t="s">
        <v>122</v>
      </c>
      <c r="H3587" s="6" t="s">
        <v>22</v>
      </c>
      <c r="I3587" s="8">
        <v>0.54999999999999993</v>
      </c>
      <c r="J3587" s="9">
        <v>2000</v>
      </c>
      <c r="K3587" s="10">
        <f t="shared" si="28"/>
        <v>1099.9999999999998</v>
      </c>
      <c r="L3587" s="10">
        <f t="shared" si="29"/>
        <v>439.99999999999994</v>
      </c>
      <c r="M3587" s="11">
        <v>0.4</v>
      </c>
      <c r="O3587" s="16"/>
      <c r="P3587" s="14"/>
      <c r="Q3587" s="12"/>
      <c r="R3587" s="13"/>
    </row>
    <row r="3588" spans="1:18" ht="15.75" customHeight="1" x14ac:dyDescent="0.35">
      <c r="A3588" s="1"/>
      <c r="B3588" s="6" t="s">
        <v>14</v>
      </c>
      <c r="C3588" s="6">
        <v>1185732</v>
      </c>
      <c r="D3588" s="7">
        <v>44477</v>
      </c>
      <c r="E3588" s="6" t="s">
        <v>15</v>
      </c>
      <c r="F3588" s="6" t="s">
        <v>121</v>
      </c>
      <c r="G3588" s="6" t="s">
        <v>122</v>
      </c>
      <c r="H3588" s="6" t="s">
        <v>17</v>
      </c>
      <c r="I3588" s="8">
        <v>0.54999999999999993</v>
      </c>
      <c r="J3588" s="9">
        <v>3750</v>
      </c>
      <c r="K3588" s="10">
        <f t="shared" si="28"/>
        <v>2062.4999999999995</v>
      </c>
      <c r="L3588" s="10">
        <f t="shared" si="29"/>
        <v>721.87499999999977</v>
      </c>
      <c r="M3588" s="11">
        <v>0.35</v>
      </c>
      <c r="O3588" s="16"/>
      <c r="P3588" s="14"/>
      <c r="Q3588" s="12"/>
      <c r="R3588" s="13"/>
    </row>
    <row r="3589" spans="1:18" ht="15.75" customHeight="1" x14ac:dyDescent="0.35">
      <c r="A3589" s="1"/>
      <c r="B3589" s="6" t="s">
        <v>14</v>
      </c>
      <c r="C3589" s="6">
        <v>1185732</v>
      </c>
      <c r="D3589" s="7">
        <v>44477</v>
      </c>
      <c r="E3589" s="6" t="s">
        <v>15</v>
      </c>
      <c r="F3589" s="6" t="s">
        <v>121</v>
      </c>
      <c r="G3589" s="6" t="s">
        <v>122</v>
      </c>
      <c r="H3589" s="6" t="s">
        <v>18</v>
      </c>
      <c r="I3589" s="8">
        <v>0.5</v>
      </c>
      <c r="J3589" s="9">
        <v>2000</v>
      </c>
      <c r="K3589" s="10">
        <f t="shared" si="28"/>
        <v>1000</v>
      </c>
      <c r="L3589" s="10">
        <f t="shared" si="29"/>
        <v>350</v>
      </c>
      <c r="M3589" s="11">
        <v>0.35</v>
      </c>
      <c r="O3589" s="16"/>
      <c r="P3589" s="14"/>
      <c r="Q3589" s="12"/>
      <c r="R3589" s="13"/>
    </row>
    <row r="3590" spans="1:18" ht="15.75" customHeight="1" x14ac:dyDescent="0.35">
      <c r="A3590" s="1"/>
      <c r="B3590" s="6" t="s">
        <v>14</v>
      </c>
      <c r="C3590" s="6">
        <v>1185732</v>
      </c>
      <c r="D3590" s="7">
        <v>44477</v>
      </c>
      <c r="E3590" s="6" t="s">
        <v>15</v>
      </c>
      <c r="F3590" s="6" t="s">
        <v>121</v>
      </c>
      <c r="G3590" s="6" t="s">
        <v>122</v>
      </c>
      <c r="H3590" s="6" t="s">
        <v>19</v>
      </c>
      <c r="I3590" s="8">
        <v>0.5</v>
      </c>
      <c r="J3590" s="9">
        <v>1000</v>
      </c>
      <c r="K3590" s="10">
        <f t="shared" si="28"/>
        <v>500</v>
      </c>
      <c r="L3590" s="10">
        <f t="shared" si="29"/>
        <v>200</v>
      </c>
      <c r="M3590" s="11">
        <v>0.4</v>
      </c>
      <c r="O3590" s="16"/>
      <c r="P3590" s="14"/>
      <c r="Q3590" s="12"/>
      <c r="R3590" s="13"/>
    </row>
    <row r="3591" spans="1:18" ht="15.75" customHeight="1" x14ac:dyDescent="0.35">
      <c r="A3591" s="1"/>
      <c r="B3591" s="6" t="s">
        <v>14</v>
      </c>
      <c r="C3591" s="6">
        <v>1185732</v>
      </c>
      <c r="D3591" s="7">
        <v>44477</v>
      </c>
      <c r="E3591" s="6" t="s">
        <v>15</v>
      </c>
      <c r="F3591" s="6" t="s">
        <v>121</v>
      </c>
      <c r="G3591" s="6" t="s">
        <v>122</v>
      </c>
      <c r="H3591" s="6" t="s">
        <v>20</v>
      </c>
      <c r="I3591" s="8">
        <v>0.5</v>
      </c>
      <c r="J3591" s="9">
        <v>750</v>
      </c>
      <c r="K3591" s="10">
        <f t="shared" si="28"/>
        <v>375</v>
      </c>
      <c r="L3591" s="10">
        <f t="shared" si="29"/>
        <v>150</v>
      </c>
      <c r="M3591" s="11">
        <v>0.4</v>
      </c>
      <c r="O3591" s="16"/>
      <c r="P3591" s="14"/>
      <c r="Q3591" s="12"/>
      <c r="R3591" s="13"/>
    </row>
    <row r="3592" spans="1:18" ht="15.75" customHeight="1" x14ac:dyDescent="0.35">
      <c r="A3592" s="1"/>
      <c r="B3592" s="6" t="s">
        <v>14</v>
      </c>
      <c r="C3592" s="6">
        <v>1185732</v>
      </c>
      <c r="D3592" s="7">
        <v>44477</v>
      </c>
      <c r="E3592" s="6" t="s">
        <v>15</v>
      </c>
      <c r="F3592" s="6" t="s">
        <v>121</v>
      </c>
      <c r="G3592" s="6" t="s">
        <v>122</v>
      </c>
      <c r="H3592" s="6" t="s">
        <v>21</v>
      </c>
      <c r="I3592" s="8">
        <v>0.6</v>
      </c>
      <c r="J3592" s="9">
        <v>750</v>
      </c>
      <c r="K3592" s="10">
        <f t="shared" si="28"/>
        <v>450</v>
      </c>
      <c r="L3592" s="10">
        <f t="shared" si="29"/>
        <v>135</v>
      </c>
      <c r="M3592" s="11">
        <v>0.3</v>
      </c>
      <c r="O3592" s="16"/>
      <c r="P3592" s="14"/>
      <c r="Q3592" s="12"/>
      <c r="R3592" s="13"/>
    </row>
    <row r="3593" spans="1:18" ht="15.75" customHeight="1" x14ac:dyDescent="0.35">
      <c r="A3593" s="1"/>
      <c r="B3593" s="6" t="s">
        <v>14</v>
      </c>
      <c r="C3593" s="6">
        <v>1185732</v>
      </c>
      <c r="D3593" s="7">
        <v>44477</v>
      </c>
      <c r="E3593" s="6" t="s">
        <v>15</v>
      </c>
      <c r="F3593" s="6" t="s">
        <v>121</v>
      </c>
      <c r="G3593" s="6" t="s">
        <v>122</v>
      </c>
      <c r="H3593" s="6" t="s">
        <v>22</v>
      </c>
      <c r="I3593" s="8">
        <v>0.64999999999999991</v>
      </c>
      <c r="J3593" s="9">
        <v>2000</v>
      </c>
      <c r="K3593" s="10">
        <f t="shared" si="28"/>
        <v>1299.9999999999998</v>
      </c>
      <c r="L3593" s="10">
        <f t="shared" si="29"/>
        <v>519.99999999999989</v>
      </c>
      <c r="M3593" s="11">
        <v>0.4</v>
      </c>
      <c r="O3593" s="16"/>
      <c r="P3593" s="14"/>
      <c r="Q3593" s="12"/>
      <c r="R3593" s="13"/>
    </row>
    <row r="3594" spans="1:18" ht="15.75" customHeight="1" x14ac:dyDescent="0.35">
      <c r="A3594" s="1"/>
      <c r="B3594" s="6" t="s">
        <v>14</v>
      </c>
      <c r="C3594" s="6">
        <v>1185732</v>
      </c>
      <c r="D3594" s="7">
        <v>44507</v>
      </c>
      <c r="E3594" s="6" t="s">
        <v>15</v>
      </c>
      <c r="F3594" s="6" t="s">
        <v>121</v>
      </c>
      <c r="G3594" s="6" t="s">
        <v>122</v>
      </c>
      <c r="H3594" s="6" t="s">
        <v>17</v>
      </c>
      <c r="I3594" s="8">
        <v>0.6</v>
      </c>
      <c r="J3594" s="9">
        <v>3500</v>
      </c>
      <c r="K3594" s="10">
        <f t="shared" si="28"/>
        <v>2100</v>
      </c>
      <c r="L3594" s="10">
        <f t="shared" si="29"/>
        <v>735</v>
      </c>
      <c r="M3594" s="11">
        <v>0.35</v>
      </c>
      <c r="O3594" s="16"/>
      <c r="P3594" s="14"/>
      <c r="Q3594" s="12"/>
      <c r="R3594" s="13"/>
    </row>
    <row r="3595" spans="1:18" ht="15.75" customHeight="1" x14ac:dyDescent="0.35">
      <c r="A3595" s="1"/>
      <c r="B3595" s="6" t="s">
        <v>14</v>
      </c>
      <c r="C3595" s="6">
        <v>1185732</v>
      </c>
      <c r="D3595" s="7">
        <v>44507</v>
      </c>
      <c r="E3595" s="6" t="s">
        <v>15</v>
      </c>
      <c r="F3595" s="6" t="s">
        <v>121</v>
      </c>
      <c r="G3595" s="6" t="s">
        <v>122</v>
      </c>
      <c r="H3595" s="6" t="s">
        <v>18</v>
      </c>
      <c r="I3595" s="8">
        <v>0.5</v>
      </c>
      <c r="J3595" s="9">
        <v>2250</v>
      </c>
      <c r="K3595" s="10">
        <f t="shared" si="28"/>
        <v>1125</v>
      </c>
      <c r="L3595" s="10">
        <f t="shared" si="29"/>
        <v>393.75</v>
      </c>
      <c r="M3595" s="11">
        <v>0.35</v>
      </c>
      <c r="O3595" s="16"/>
      <c r="P3595" s="14"/>
      <c r="Q3595" s="12"/>
      <c r="R3595" s="13"/>
    </row>
    <row r="3596" spans="1:18" ht="15.75" customHeight="1" x14ac:dyDescent="0.35">
      <c r="A3596" s="1"/>
      <c r="B3596" s="6" t="s">
        <v>14</v>
      </c>
      <c r="C3596" s="6">
        <v>1185732</v>
      </c>
      <c r="D3596" s="7">
        <v>44507</v>
      </c>
      <c r="E3596" s="6" t="s">
        <v>15</v>
      </c>
      <c r="F3596" s="6" t="s">
        <v>121</v>
      </c>
      <c r="G3596" s="6" t="s">
        <v>122</v>
      </c>
      <c r="H3596" s="6" t="s">
        <v>19</v>
      </c>
      <c r="I3596" s="8">
        <v>0.5</v>
      </c>
      <c r="J3596" s="9">
        <v>2200</v>
      </c>
      <c r="K3596" s="10">
        <f t="shared" si="28"/>
        <v>1100</v>
      </c>
      <c r="L3596" s="10">
        <f t="shared" si="29"/>
        <v>440</v>
      </c>
      <c r="M3596" s="11">
        <v>0.4</v>
      </c>
      <c r="O3596" s="16"/>
      <c r="P3596" s="14"/>
      <c r="Q3596" s="12"/>
      <c r="R3596" s="13"/>
    </row>
    <row r="3597" spans="1:18" ht="15.75" customHeight="1" x14ac:dyDescent="0.35">
      <c r="A3597" s="1"/>
      <c r="B3597" s="6" t="s">
        <v>14</v>
      </c>
      <c r="C3597" s="6">
        <v>1185732</v>
      </c>
      <c r="D3597" s="7">
        <v>44507</v>
      </c>
      <c r="E3597" s="6" t="s">
        <v>15</v>
      </c>
      <c r="F3597" s="6" t="s">
        <v>121</v>
      </c>
      <c r="G3597" s="6" t="s">
        <v>122</v>
      </c>
      <c r="H3597" s="6" t="s">
        <v>20</v>
      </c>
      <c r="I3597" s="8">
        <v>0.5</v>
      </c>
      <c r="J3597" s="9">
        <v>2000</v>
      </c>
      <c r="K3597" s="10">
        <f t="shared" si="28"/>
        <v>1000</v>
      </c>
      <c r="L3597" s="10">
        <f t="shared" si="29"/>
        <v>400</v>
      </c>
      <c r="M3597" s="11">
        <v>0.4</v>
      </c>
      <c r="O3597" s="16"/>
      <c r="P3597" s="14"/>
      <c r="Q3597" s="12"/>
      <c r="R3597" s="13"/>
    </row>
    <row r="3598" spans="1:18" ht="15.75" customHeight="1" x14ac:dyDescent="0.35">
      <c r="A3598" s="1"/>
      <c r="B3598" s="6" t="s">
        <v>14</v>
      </c>
      <c r="C3598" s="6">
        <v>1185732</v>
      </c>
      <c r="D3598" s="7">
        <v>44507</v>
      </c>
      <c r="E3598" s="6" t="s">
        <v>15</v>
      </c>
      <c r="F3598" s="6" t="s">
        <v>121</v>
      </c>
      <c r="G3598" s="6" t="s">
        <v>122</v>
      </c>
      <c r="H3598" s="6" t="s">
        <v>21</v>
      </c>
      <c r="I3598" s="8">
        <v>0.6</v>
      </c>
      <c r="J3598" s="9">
        <v>1750</v>
      </c>
      <c r="K3598" s="10">
        <f t="shared" si="28"/>
        <v>1050</v>
      </c>
      <c r="L3598" s="10">
        <f t="shared" si="29"/>
        <v>315</v>
      </c>
      <c r="M3598" s="11">
        <v>0.3</v>
      </c>
      <c r="O3598" s="16"/>
      <c r="P3598" s="14"/>
      <c r="Q3598" s="12"/>
      <c r="R3598" s="13"/>
    </row>
    <row r="3599" spans="1:18" ht="15.75" customHeight="1" x14ac:dyDescent="0.35">
      <c r="A3599" s="1"/>
      <c r="B3599" s="6" t="s">
        <v>14</v>
      </c>
      <c r="C3599" s="6">
        <v>1185732</v>
      </c>
      <c r="D3599" s="7">
        <v>44507</v>
      </c>
      <c r="E3599" s="6" t="s">
        <v>15</v>
      </c>
      <c r="F3599" s="6" t="s">
        <v>121</v>
      </c>
      <c r="G3599" s="6" t="s">
        <v>122</v>
      </c>
      <c r="H3599" s="6" t="s">
        <v>22</v>
      </c>
      <c r="I3599" s="8">
        <v>0.64999999999999991</v>
      </c>
      <c r="J3599" s="9">
        <v>2750</v>
      </c>
      <c r="K3599" s="10">
        <f t="shared" si="28"/>
        <v>1787.4999999999998</v>
      </c>
      <c r="L3599" s="10">
        <f t="shared" si="29"/>
        <v>715</v>
      </c>
      <c r="M3599" s="11">
        <v>0.4</v>
      </c>
      <c r="O3599" s="16"/>
      <c r="P3599" s="14"/>
      <c r="Q3599" s="12"/>
      <c r="R3599" s="13"/>
    </row>
    <row r="3600" spans="1:18" ht="15.75" customHeight="1" x14ac:dyDescent="0.35">
      <c r="A3600" s="1"/>
      <c r="B3600" s="6" t="s">
        <v>14</v>
      </c>
      <c r="C3600" s="6">
        <v>1185732</v>
      </c>
      <c r="D3600" s="7">
        <v>44536</v>
      </c>
      <c r="E3600" s="6" t="s">
        <v>15</v>
      </c>
      <c r="F3600" s="6" t="s">
        <v>121</v>
      </c>
      <c r="G3600" s="6" t="s">
        <v>122</v>
      </c>
      <c r="H3600" s="6" t="s">
        <v>17</v>
      </c>
      <c r="I3600" s="8">
        <v>0.6</v>
      </c>
      <c r="J3600" s="9">
        <v>5000</v>
      </c>
      <c r="K3600" s="10">
        <f t="shared" si="28"/>
        <v>3000</v>
      </c>
      <c r="L3600" s="10">
        <f t="shared" si="29"/>
        <v>1050</v>
      </c>
      <c r="M3600" s="11">
        <v>0.35</v>
      </c>
      <c r="O3600" s="16"/>
      <c r="P3600" s="14"/>
      <c r="Q3600" s="12"/>
      <c r="R3600" s="13"/>
    </row>
    <row r="3601" spans="1:18" ht="15.75" customHeight="1" x14ac:dyDescent="0.35">
      <c r="A3601" s="1"/>
      <c r="B3601" s="6" t="s">
        <v>14</v>
      </c>
      <c r="C3601" s="6">
        <v>1185732</v>
      </c>
      <c r="D3601" s="7">
        <v>44536</v>
      </c>
      <c r="E3601" s="6" t="s">
        <v>15</v>
      </c>
      <c r="F3601" s="6" t="s">
        <v>121</v>
      </c>
      <c r="G3601" s="6" t="s">
        <v>122</v>
      </c>
      <c r="H3601" s="6" t="s">
        <v>18</v>
      </c>
      <c r="I3601" s="8">
        <v>0.5</v>
      </c>
      <c r="J3601" s="9">
        <v>3000</v>
      </c>
      <c r="K3601" s="10">
        <f t="shared" si="28"/>
        <v>1500</v>
      </c>
      <c r="L3601" s="10">
        <f t="shared" si="29"/>
        <v>525</v>
      </c>
      <c r="M3601" s="11">
        <v>0.35</v>
      </c>
      <c r="O3601" s="16"/>
      <c r="P3601" s="14"/>
      <c r="Q3601" s="12"/>
      <c r="R3601" s="13"/>
    </row>
    <row r="3602" spans="1:18" ht="15.75" customHeight="1" x14ac:dyDescent="0.35">
      <c r="A3602" s="1"/>
      <c r="B3602" s="6" t="s">
        <v>14</v>
      </c>
      <c r="C3602" s="6">
        <v>1185732</v>
      </c>
      <c r="D3602" s="7">
        <v>44536</v>
      </c>
      <c r="E3602" s="6" t="s">
        <v>15</v>
      </c>
      <c r="F3602" s="6" t="s">
        <v>121</v>
      </c>
      <c r="G3602" s="6" t="s">
        <v>122</v>
      </c>
      <c r="H3602" s="6" t="s">
        <v>19</v>
      </c>
      <c r="I3602" s="8">
        <v>0.5</v>
      </c>
      <c r="J3602" s="9">
        <v>2750</v>
      </c>
      <c r="K3602" s="10">
        <f t="shared" si="28"/>
        <v>1375</v>
      </c>
      <c r="L3602" s="10">
        <f t="shared" si="29"/>
        <v>550</v>
      </c>
      <c r="M3602" s="11">
        <v>0.4</v>
      </c>
      <c r="O3602" s="16"/>
      <c r="P3602" s="14"/>
      <c r="Q3602" s="12"/>
      <c r="R3602" s="13"/>
    </row>
    <row r="3603" spans="1:18" ht="15.75" customHeight="1" x14ac:dyDescent="0.35">
      <c r="A3603" s="1"/>
      <c r="B3603" s="6" t="s">
        <v>14</v>
      </c>
      <c r="C3603" s="6">
        <v>1185732</v>
      </c>
      <c r="D3603" s="7">
        <v>44536</v>
      </c>
      <c r="E3603" s="6" t="s">
        <v>15</v>
      </c>
      <c r="F3603" s="6" t="s">
        <v>121</v>
      </c>
      <c r="G3603" s="6" t="s">
        <v>122</v>
      </c>
      <c r="H3603" s="6" t="s">
        <v>20</v>
      </c>
      <c r="I3603" s="8">
        <v>0.5</v>
      </c>
      <c r="J3603" s="9">
        <v>2250</v>
      </c>
      <c r="K3603" s="10">
        <f t="shared" si="28"/>
        <v>1125</v>
      </c>
      <c r="L3603" s="10">
        <f t="shared" si="29"/>
        <v>450</v>
      </c>
      <c r="M3603" s="11">
        <v>0.4</v>
      </c>
      <c r="O3603" s="16"/>
      <c r="P3603" s="14"/>
      <c r="Q3603" s="12"/>
      <c r="R3603" s="13"/>
    </row>
    <row r="3604" spans="1:18" ht="15.75" customHeight="1" x14ac:dyDescent="0.35">
      <c r="A3604" s="1"/>
      <c r="B3604" s="6" t="s">
        <v>14</v>
      </c>
      <c r="C3604" s="6">
        <v>1185732</v>
      </c>
      <c r="D3604" s="7">
        <v>44536</v>
      </c>
      <c r="E3604" s="6" t="s">
        <v>15</v>
      </c>
      <c r="F3604" s="6" t="s">
        <v>121</v>
      </c>
      <c r="G3604" s="6" t="s">
        <v>122</v>
      </c>
      <c r="H3604" s="6" t="s">
        <v>21</v>
      </c>
      <c r="I3604" s="8">
        <v>0.6</v>
      </c>
      <c r="J3604" s="9">
        <v>2250</v>
      </c>
      <c r="K3604" s="10">
        <f t="shared" si="28"/>
        <v>1350</v>
      </c>
      <c r="L3604" s="10">
        <f t="shared" si="29"/>
        <v>405</v>
      </c>
      <c r="M3604" s="11">
        <v>0.3</v>
      </c>
      <c r="O3604" s="16"/>
      <c r="P3604" s="14"/>
      <c r="Q3604" s="12"/>
      <c r="R3604" s="13"/>
    </row>
    <row r="3605" spans="1:18" ht="15.75" customHeight="1" x14ac:dyDescent="0.35">
      <c r="A3605" s="1"/>
      <c r="B3605" s="6" t="s">
        <v>14</v>
      </c>
      <c r="C3605" s="6">
        <v>1185732</v>
      </c>
      <c r="D3605" s="7">
        <v>44536</v>
      </c>
      <c r="E3605" s="6" t="s">
        <v>15</v>
      </c>
      <c r="F3605" s="6" t="s">
        <v>121</v>
      </c>
      <c r="G3605" s="6" t="s">
        <v>122</v>
      </c>
      <c r="H3605" s="6" t="s">
        <v>22</v>
      </c>
      <c r="I3605" s="8">
        <v>0.64999999999999991</v>
      </c>
      <c r="J3605" s="9">
        <v>3250</v>
      </c>
      <c r="K3605" s="10">
        <f t="shared" si="28"/>
        <v>2112.4999999999995</v>
      </c>
      <c r="L3605" s="10">
        <f t="shared" si="29"/>
        <v>844.99999999999989</v>
      </c>
      <c r="M3605" s="11">
        <v>0.4</v>
      </c>
      <c r="O3605" s="16"/>
      <c r="P3605" s="14"/>
      <c r="Q3605" s="12"/>
      <c r="R3605" s="13"/>
    </row>
    <row r="3606" spans="1:18" ht="15.75" customHeight="1" x14ac:dyDescent="0.35">
      <c r="A3606" s="1" t="s">
        <v>39</v>
      </c>
      <c r="B3606" s="6" t="s">
        <v>14</v>
      </c>
      <c r="C3606" s="6">
        <v>1185732</v>
      </c>
      <c r="D3606" s="7">
        <v>44213</v>
      </c>
      <c r="E3606" s="6" t="s">
        <v>15</v>
      </c>
      <c r="F3606" s="6" t="s">
        <v>123</v>
      </c>
      <c r="G3606" s="6" t="s">
        <v>124</v>
      </c>
      <c r="H3606" s="6" t="s">
        <v>17</v>
      </c>
      <c r="I3606" s="8">
        <v>0.4</v>
      </c>
      <c r="J3606" s="9">
        <v>4500</v>
      </c>
      <c r="K3606" s="10">
        <f t="shared" si="28"/>
        <v>1800</v>
      </c>
      <c r="L3606" s="10">
        <f t="shared" si="29"/>
        <v>540</v>
      </c>
      <c r="M3606" s="11">
        <v>0.3</v>
      </c>
      <c r="O3606" s="16"/>
      <c r="P3606" s="14"/>
      <c r="Q3606" s="12"/>
      <c r="R3606" s="13"/>
    </row>
    <row r="3607" spans="1:18" ht="15.75" customHeight="1" x14ac:dyDescent="0.35">
      <c r="A3607" s="1"/>
      <c r="B3607" s="6" t="s">
        <v>14</v>
      </c>
      <c r="C3607" s="6">
        <v>1185732</v>
      </c>
      <c r="D3607" s="7">
        <v>44213</v>
      </c>
      <c r="E3607" s="6" t="s">
        <v>15</v>
      </c>
      <c r="F3607" s="6" t="s">
        <v>123</v>
      </c>
      <c r="G3607" s="6" t="s">
        <v>124</v>
      </c>
      <c r="H3607" s="6" t="s">
        <v>18</v>
      </c>
      <c r="I3607" s="8">
        <v>0.4</v>
      </c>
      <c r="J3607" s="9">
        <v>2500</v>
      </c>
      <c r="K3607" s="10">
        <f t="shared" si="28"/>
        <v>1000</v>
      </c>
      <c r="L3607" s="10">
        <f t="shared" si="29"/>
        <v>300</v>
      </c>
      <c r="M3607" s="11">
        <v>0.3</v>
      </c>
      <c r="O3607" s="16"/>
      <c r="P3607" s="14"/>
      <c r="Q3607" s="12"/>
      <c r="R3607" s="13"/>
    </row>
    <row r="3608" spans="1:18" ht="15.75" customHeight="1" x14ac:dyDescent="0.35">
      <c r="A3608" s="1"/>
      <c r="B3608" s="6" t="s">
        <v>14</v>
      </c>
      <c r="C3608" s="6">
        <v>1185732</v>
      </c>
      <c r="D3608" s="7">
        <v>44213</v>
      </c>
      <c r="E3608" s="6" t="s">
        <v>15</v>
      </c>
      <c r="F3608" s="6" t="s">
        <v>123</v>
      </c>
      <c r="G3608" s="6" t="s">
        <v>124</v>
      </c>
      <c r="H3608" s="6" t="s">
        <v>19</v>
      </c>
      <c r="I3608" s="8">
        <v>0.30000000000000004</v>
      </c>
      <c r="J3608" s="9">
        <v>2500</v>
      </c>
      <c r="K3608" s="10">
        <f t="shared" si="28"/>
        <v>750.00000000000011</v>
      </c>
      <c r="L3608" s="10">
        <f t="shared" si="29"/>
        <v>187.50000000000003</v>
      </c>
      <c r="M3608" s="11">
        <v>0.25</v>
      </c>
      <c r="O3608" s="16"/>
      <c r="P3608" s="14"/>
      <c r="Q3608" s="12"/>
      <c r="R3608" s="13"/>
    </row>
    <row r="3609" spans="1:18" ht="15.75" customHeight="1" x14ac:dyDescent="0.35">
      <c r="A3609" s="1"/>
      <c r="B3609" s="6" t="s">
        <v>14</v>
      </c>
      <c r="C3609" s="6">
        <v>1185732</v>
      </c>
      <c r="D3609" s="7">
        <v>44213</v>
      </c>
      <c r="E3609" s="6" t="s">
        <v>15</v>
      </c>
      <c r="F3609" s="6" t="s">
        <v>123</v>
      </c>
      <c r="G3609" s="6" t="s">
        <v>124</v>
      </c>
      <c r="H3609" s="6" t="s">
        <v>20</v>
      </c>
      <c r="I3609" s="8">
        <v>0.35</v>
      </c>
      <c r="J3609" s="9">
        <v>1000</v>
      </c>
      <c r="K3609" s="10">
        <f t="shared" si="28"/>
        <v>350</v>
      </c>
      <c r="L3609" s="10">
        <f t="shared" si="29"/>
        <v>87.5</v>
      </c>
      <c r="M3609" s="11">
        <v>0.25</v>
      </c>
      <c r="O3609" s="16"/>
      <c r="P3609" s="14"/>
      <c r="Q3609" s="12"/>
      <c r="R3609" s="13"/>
    </row>
    <row r="3610" spans="1:18" ht="15.75" customHeight="1" x14ac:dyDescent="0.35">
      <c r="A3610" s="1"/>
      <c r="B3610" s="6" t="s">
        <v>14</v>
      </c>
      <c r="C3610" s="6">
        <v>1185732</v>
      </c>
      <c r="D3610" s="7">
        <v>44213</v>
      </c>
      <c r="E3610" s="6" t="s">
        <v>15</v>
      </c>
      <c r="F3610" s="6" t="s">
        <v>123</v>
      </c>
      <c r="G3610" s="6" t="s">
        <v>124</v>
      </c>
      <c r="H3610" s="6" t="s">
        <v>21</v>
      </c>
      <c r="I3610" s="8">
        <v>0.5</v>
      </c>
      <c r="J3610" s="9">
        <v>1500</v>
      </c>
      <c r="K3610" s="10">
        <f t="shared" si="28"/>
        <v>750</v>
      </c>
      <c r="L3610" s="10">
        <f t="shared" si="29"/>
        <v>187.5</v>
      </c>
      <c r="M3610" s="11">
        <v>0.25</v>
      </c>
      <c r="O3610" s="16"/>
      <c r="P3610" s="14"/>
      <c r="Q3610" s="12"/>
      <c r="R3610" s="13"/>
    </row>
    <row r="3611" spans="1:18" ht="15.75" customHeight="1" x14ac:dyDescent="0.35">
      <c r="A3611" s="1"/>
      <c r="B3611" s="6" t="s">
        <v>14</v>
      </c>
      <c r="C3611" s="6">
        <v>1185732</v>
      </c>
      <c r="D3611" s="7">
        <v>44213</v>
      </c>
      <c r="E3611" s="6" t="s">
        <v>15</v>
      </c>
      <c r="F3611" s="6" t="s">
        <v>123</v>
      </c>
      <c r="G3611" s="6" t="s">
        <v>124</v>
      </c>
      <c r="H3611" s="6" t="s">
        <v>22</v>
      </c>
      <c r="I3611" s="8">
        <v>0.4</v>
      </c>
      <c r="J3611" s="9">
        <v>2500</v>
      </c>
      <c r="K3611" s="10">
        <f t="shared" si="28"/>
        <v>1000</v>
      </c>
      <c r="L3611" s="10">
        <f t="shared" si="29"/>
        <v>300</v>
      </c>
      <c r="M3611" s="11">
        <v>0.3</v>
      </c>
      <c r="O3611" s="16"/>
      <c r="P3611" s="14"/>
      <c r="Q3611" s="12"/>
      <c r="R3611" s="13"/>
    </row>
    <row r="3612" spans="1:18" ht="15.75" customHeight="1" x14ac:dyDescent="0.35">
      <c r="A3612" s="1"/>
      <c r="B3612" s="6" t="s">
        <v>14</v>
      </c>
      <c r="C3612" s="6">
        <v>1185732</v>
      </c>
      <c r="D3612" s="7">
        <v>44242</v>
      </c>
      <c r="E3612" s="6" t="s">
        <v>15</v>
      </c>
      <c r="F3612" s="6" t="s">
        <v>123</v>
      </c>
      <c r="G3612" s="6" t="s">
        <v>124</v>
      </c>
      <c r="H3612" s="6" t="s">
        <v>17</v>
      </c>
      <c r="I3612" s="8">
        <v>0.4</v>
      </c>
      <c r="J3612" s="9">
        <v>5000</v>
      </c>
      <c r="K3612" s="10">
        <f t="shared" si="28"/>
        <v>2000</v>
      </c>
      <c r="L3612" s="10">
        <f t="shared" si="29"/>
        <v>600</v>
      </c>
      <c r="M3612" s="11">
        <v>0.3</v>
      </c>
      <c r="O3612" s="16"/>
      <c r="P3612" s="14"/>
      <c r="Q3612" s="12"/>
      <c r="R3612" s="13"/>
    </row>
    <row r="3613" spans="1:18" ht="15.75" customHeight="1" x14ac:dyDescent="0.35">
      <c r="A3613" s="1"/>
      <c r="B3613" s="6" t="s">
        <v>14</v>
      </c>
      <c r="C3613" s="6">
        <v>1185732</v>
      </c>
      <c r="D3613" s="7">
        <v>44242</v>
      </c>
      <c r="E3613" s="6" t="s">
        <v>15</v>
      </c>
      <c r="F3613" s="6" t="s">
        <v>123</v>
      </c>
      <c r="G3613" s="6" t="s">
        <v>124</v>
      </c>
      <c r="H3613" s="6" t="s">
        <v>18</v>
      </c>
      <c r="I3613" s="8">
        <v>0.4</v>
      </c>
      <c r="J3613" s="9">
        <v>1500</v>
      </c>
      <c r="K3613" s="10">
        <f t="shared" si="28"/>
        <v>600</v>
      </c>
      <c r="L3613" s="10">
        <f t="shared" si="29"/>
        <v>180</v>
      </c>
      <c r="M3613" s="11">
        <v>0.3</v>
      </c>
      <c r="O3613" s="16"/>
      <c r="P3613" s="14"/>
      <c r="Q3613" s="12"/>
      <c r="R3613" s="13"/>
    </row>
    <row r="3614" spans="1:18" ht="15.75" customHeight="1" x14ac:dyDescent="0.35">
      <c r="A3614" s="1"/>
      <c r="B3614" s="6" t="s">
        <v>14</v>
      </c>
      <c r="C3614" s="6">
        <v>1185732</v>
      </c>
      <c r="D3614" s="7">
        <v>44242</v>
      </c>
      <c r="E3614" s="6" t="s">
        <v>15</v>
      </c>
      <c r="F3614" s="6" t="s">
        <v>123</v>
      </c>
      <c r="G3614" s="6" t="s">
        <v>124</v>
      </c>
      <c r="H3614" s="6" t="s">
        <v>19</v>
      </c>
      <c r="I3614" s="8">
        <v>0.30000000000000004</v>
      </c>
      <c r="J3614" s="9">
        <v>2000</v>
      </c>
      <c r="K3614" s="10">
        <f t="shared" si="28"/>
        <v>600.00000000000011</v>
      </c>
      <c r="L3614" s="10">
        <f t="shared" si="29"/>
        <v>150.00000000000003</v>
      </c>
      <c r="M3614" s="11">
        <v>0.25</v>
      </c>
      <c r="O3614" s="16"/>
      <c r="P3614" s="14"/>
      <c r="Q3614" s="12"/>
      <c r="R3614" s="13"/>
    </row>
    <row r="3615" spans="1:18" ht="15.75" customHeight="1" x14ac:dyDescent="0.35">
      <c r="A3615" s="1"/>
      <c r="B3615" s="6" t="s">
        <v>14</v>
      </c>
      <c r="C3615" s="6">
        <v>1185732</v>
      </c>
      <c r="D3615" s="7">
        <v>44242</v>
      </c>
      <c r="E3615" s="6" t="s">
        <v>15</v>
      </c>
      <c r="F3615" s="6" t="s">
        <v>123</v>
      </c>
      <c r="G3615" s="6" t="s">
        <v>124</v>
      </c>
      <c r="H3615" s="6" t="s">
        <v>20</v>
      </c>
      <c r="I3615" s="8">
        <v>0.35</v>
      </c>
      <c r="J3615" s="9">
        <v>2500</v>
      </c>
      <c r="K3615" s="10">
        <f t="shared" si="28"/>
        <v>875</v>
      </c>
      <c r="L3615" s="10">
        <f t="shared" si="29"/>
        <v>218.75</v>
      </c>
      <c r="M3615" s="11">
        <v>0.25</v>
      </c>
      <c r="O3615" s="16"/>
      <c r="P3615" s="14"/>
      <c r="Q3615" s="12"/>
      <c r="R3615" s="13"/>
    </row>
    <row r="3616" spans="1:18" ht="15.75" customHeight="1" x14ac:dyDescent="0.35">
      <c r="A3616" s="1"/>
      <c r="B3616" s="6" t="s">
        <v>14</v>
      </c>
      <c r="C3616" s="6">
        <v>1185732</v>
      </c>
      <c r="D3616" s="7">
        <v>44242</v>
      </c>
      <c r="E3616" s="6" t="s">
        <v>15</v>
      </c>
      <c r="F3616" s="6" t="s">
        <v>123</v>
      </c>
      <c r="G3616" s="6" t="s">
        <v>124</v>
      </c>
      <c r="H3616" s="6" t="s">
        <v>21</v>
      </c>
      <c r="I3616" s="8">
        <v>0.5</v>
      </c>
      <c r="J3616" s="9">
        <v>1500</v>
      </c>
      <c r="K3616" s="10">
        <f t="shared" si="28"/>
        <v>750</v>
      </c>
      <c r="L3616" s="10">
        <f t="shared" si="29"/>
        <v>187.5</v>
      </c>
      <c r="M3616" s="11">
        <v>0.25</v>
      </c>
      <c r="O3616" s="16"/>
      <c r="P3616" s="14"/>
      <c r="Q3616" s="12"/>
      <c r="R3616" s="13"/>
    </row>
    <row r="3617" spans="1:18" ht="15.75" customHeight="1" x14ac:dyDescent="0.35">
      <c r="A3617" s="1"/>
      <c r="B3617" s="6" t="s">
        <v>14</v>
      </c>
      <c r="C3617" s="6">
        <v>1185732</v>
      </c>
      <c r="D3617" s="7">
        <v>44242</v>
      </c>
      <c r="E3617" s="6" t="s">
        <v>15</v>
      </c>
      <c r="F3617" s="6" t="s">
        <v>123</v>
      </c>
      <c r="G3617" s="6" t="s">
        <v>124</v>
      </c>
      <c r="H3617" s="6" t="s">
        <v>22</v>
      </c>
      <c r="I3617" s="8">
        <v>0.4</v>
      </c>
      <c r="J3617" s="9">
        <v>2500</v>
      </c>
      <c r="K3617" s="10">
        <f t="shared" si="28"/>
        <v>1000</v>
      </c>
      <c r="L3617" s="10">
        <f t="shared" si="29"/>
        <v>300</v>
      </c>
      <c r="M3617" s="11">
        <v>0.3</v>
      </c>
      <c r="O3617" s="16"/>
      <c r="P3617" s="14"/>
      <c r="Q3617" s="12"/>
      <c r="R3617" s="13"/>
    </row>
    <row r="3618" spans="1:18" ht="15.75" customHeight="1" x14ac:dyDescent="0.35">
      <c r="A3618" s="1"/>
      <c r="B3618" s="6" t="s">
        <v>14</v>
      </c>
      <c r="C3618" s="6">
        <v>1185732</v>
      </c>
      <c r="D3618" s="7">
        <v>44268</v>
      </c>
      <c r="E3618" s="6" t="s">
        <v>15</v>
      </c>
      <c r="F3618" s="6" t="s">
        <v>123</v>
      </c>
      <c r="G3618" s="6" t="s">
        <v>124</v>
      </c>
      <c r="H3618" s="6" t="s">
        <v>17</v>
      </c>
      <c r="I3618" s="8">
        <v>0.4</v>
      </c>
      <c r="J3618" s="9">
        <v>4700</v>
      </c>
      <c r="K3618" s="10">
        <f t="shared" si="28"/>
        <v>1880</v>
      </c>
      <c r="L3618" s="10">
        <f t="shared" si="29"/>
        <v>564</v>
      </c>
      <c r="M3618" s="11">
        <v>0.3</v>
      </c>
      <c r="O3618" s="16"/>
      <c r="P3618" s="14"/>
      <c r="Q3618" s="12"/>
      <c r="R3618" s="13"/>
    </row>
    <row r="3619" spans="1:18" ht="15.75" customHeight="1" x14ac:dyDescent="0.35">
      <c r="A3619" s="1"/>
      <c r="B3619" s="6" t="s">
        <v>14</v>
      </c>
      <c r="C3619" s="6">
        <v>1185732</v>
      </c>
      <c r="D3619" s="7">
        <v>44268</v>
      </c>
      <c r="E3619" s="6" t="s">
        <v>15</v>
      </c>
      <c r="F3619" s="6" t="s">
        <v>123</v>
      </c>
      <c r="G3619" s="6" t="s">
        <v>124</v>
      </c>
      <c r="H3619" s="6" t="s">
        <v>18</v>
      </c>
      <c r="I3619" s="8">
        <v>0.4</v>
      </c>
      <c r="J3619" s="9">
        <v>1750</v>
      </c>
      <c r="K3619" s="10">
        <f t="shared" si="28"/>
        <v>700</v>
      </c>
      <c r="L3619" s="10">
        <f t="shared" si="29"/>
        <v>210</v>
      </c>
      <c r="M3619" s="11">
        <v>0.3</v>
      </c>
      <c r="O3619" s="16"/>
      <c r="P3619" s="14"/>
      <c r="Q3619" s="12"/>
      <c r="R3619" s="13"/>
    </row>
    <row r="3620" spans="1:18" ht="15.75" customHeight="1" x14ac:dyDescent="0.35">
      <c r="A3620" s="1"/>
      <c r="B3620" s="6" t="s">
        <v>14</v>
      </c>
      <c r="C3620" s="6">
        <v>1185732</v>
      </c>
      <c r="D3620" s="7">
        <v>44268</v>
      </c>
      <c r="E3620" s="6" t="s">
        <v>15</v>
      </c>
      <c r="F3620" s="6" t="s">
        <v>123</v>
      </c>
      <c r="G3620" s="6" t="s">
        <v>124</v>
      </c>
      <c r="H3620" s="6" t="s">
        <v>19</v>
      </c>
      <c r="I3620" s="8">
        <v>0.30000000000000004</v>
      </c>
      <c r="J3620" s="9">
        <v>2000</v>
      </c>
      <c r="K3620" s="10">
        <f t="shared" si="28"/>
        <v>600.00000000000011</v>
      </c>
      <c r="L3620" s="10">
        <f t="shared" si="29"/>
        <v>150.00000000000003</v>
      </c>
      <c r="M3620" s="11">
        <v>0.25</v>
      </c>
      <c r="O3620" s="16"/>
      <c r="P3620" s="14"/>
      <c r="Q3620" s="12"/>
      <c r="R3620" s="13"/>
    </row>
    <row r="3621" spans="1:18" ht="15.75" customHeight="1" x14ac:dyDescent="0.35">
      <c r="A3621" s="1"/>
      <c r="B3621" s="6" t="s">
        <v>14</v>
      </c>
      <c r="C3621" s="6">
        <v>1185732</v>
      </c>
      <c r="D3621" s="7">
        <v>44268</v>
      </c>
      <c r="E3621" s="6" t="s">
        <v>15</v>
      </c>
      <c r="F3621" s="6" t="s">
        <v>123</v>
      </c>
      <c r="G3621" s="6" t="s">
        <v>124</v>
      </c>
      <c r="H3621" s="6" t="s">
        <v>20</v>
      </c>
      <c r="I3621" s="8">
        <v>0.35</v>
      </c>
      <c r="J3621" s="9">
        <v>3000</v>
      </c>
      <c r="K3621" s="10">
        <f t="shared" si="28"/>
        <v>1050</v>
      </c>
      <c r="L3621" s="10">
        <f t="shared" si="29"/>
        <v>262.5</v>
      </c>
      <c r="M3621" s="11">
        <v>0.25</v>
      </c>
      <c r="O3621" s="16"/>
      <c r="P3621" s="14"/>
      <c r="Q3621" s="12"/>
      <c r="R3621" s="13"/>
    </row>
    <row r="3622" spans="1:18" ht="15.75" customHeight="1" x14ac:dyDescent="0.35">
      <c r="A3622" s="1"/>
      <c r="B3622" s="6" t="s">
        <v>14</v>
      </c>
      <c r="C3622" s="6">
        <v>1185732</v>
      </c>
      <c r="D3622" s="7">
        <v>44268</v>
      </c>
      <c r="E3622" s="6" t="s">
        <v>15</v>
      </c>
      <c r="F3622" s="6" t="s">
        <v>123</v>
      </c>
      <c r="G3622" s="6" t="s">
        <v>124</v>
      </c>
      <c r="H3622" s="6" t="s">
        <v>21</v>
      </c>
      <c r="I3622" s="8">
        <v>0.5</v>
      </c>
      <c r="J3622" s="9">
        <v>1000</v>
      </c>
      <c r="K3622" s="10">
        <f t="shared" si="28"/>
        <v>500</v>
      </c>
      <c r="L3622" s="10">
        <f t="shared" si="29"/>
        <v>125</v>
      </c>
      <c r="M3622" s="11">
        <v>0.25</v>
      </c>
      <c r="O3622" s="16"/>
      <c r="P3622" s="14"/>
      <c r="Q3622" s="12"/>
      <c r="R3622" s="13"/>
    </row>
    <row r="3623" spans="1:18" ht="15.75" customHeight="1" x14ac:dyDescent="0.35">
      <c r="A3623" s="1"/>
      <c r="B3623" s="6" t="s">
        <v>14</v>
      </c>
      <c r="C3623" s="6">
        <v>1185732</v>
      </c>
      <c r="D3623" s="7">
        <v>44268</v>
      </c>
      <c r="E3623" s="6" t="s">
        <v>15</v>
      </c>
      <c r="F3623" s="6" t="s">
        <v>123</v>
      </c>
      <c r="G3623" s="6" t="s">
        <v>124</v>
      </c>
      <c r="H3623" s="6" t="s">
        <v>22</v>
      </c>
      <c r="I3623" s="8">
        <v>0.4</v>
      </c>
      <c r="J3623" s="9">
        <v>2000</v>
      </c>
      <c r="K3623" s="10">
        <f t="shared" si="28"/>
        <v>800</v>
      </c>
      <c r="L3623" s="10">
        <f t="shared" si="29"/>
        <v>240</v>
      </c>
      <c r="M3623" s="11">
        <v>0.3</v>
      </c>
      <c r="O3623" s="16"/>
      <c r="P3623" s="14"/>
      <c r="Q3623" s="12"/>
      <c r="R3623" s="13"/>
    </row>
    <row r="3624" spans="1:18" ht="15.75" customHeight="1" x14ac:dyDescent="0.35">
      <c r="A3624" s="1"/>
      <c r="B3624" s="6" t="s">
        <v>14</v>
      </c>
      <c r="C3624" s="6">
        <v>1185732</v>
      </c>
      <c r="D3624" s="7">
        <v>44300</v>
      </c>
      <c r="E3624" s="6" t="s">
        <v>15</v>
      </c>
      <c r="F3624" s="6" t="s">
        <v>123</v>
      </c>
      <c r="G3624" s="6" t="s">
        <v>124</v>
      </c>
      <c r="H3624" s="6" t="s">
        <v>17</v>
      </c>
      <c r="I3624" s="8">
        <v>0.4</v>
      </c>
      <c r="J3624" s="9">
        <v>4500</v>
      </c>
      <c r="K3624" s="10">
        <f t="shared" si="28"/>
        <v>1800</v>
      </c>
      <c r="L3624" s="10">
        <f t="shared" si="29"/>
        <v>540</v>
      </c>
      <c r="M3624" s="11">
        <v>0.3</v>
      </c>
      <c r="O3624" s="16"/>
      <c r="P3624" s="14"/>
      <c r="Q3624" s="12"/>
      <c r="R3624" s="13"/>
    </row>
    <row r="3625" spans="1:18" ht="15.75" customHeight="1" x14ac:dyDescent="0.35">
      <c r="A3625" s="1"/>
      <c r="B3625" s="6" t="s">
        <v>14</v>
      </c>
      <c r="C3625" s="6">
        <v>1185732</v>
      </c>
      <c r="D3625" s="7">
        <v>44300</v>
      </c>
      <c r="E3625" s="6" t="s">
        <v>15</v>
      </c>
      <c r="F3625" s="6" t="s">
        <v>123</v>
      </c>
      <c r="G3625" s="6" t="s">
        <v>124</v>
      </c>
      <c r="H3625" s="6" t="s">
        <v>18</v>
      </c>
      <c r="I3625" s="8">
        <v>0.4</v>
      </c>
      <c r="J3625" s="9">
        <v>1500</v>
      </c>
      <c r="K3625" s="10">
        <f t="shared" si="28"/>
        <v>600</v>
      </c>
      <c r="L3625" s="10">
        <f t="shared" si="29"/>
        <v>180</v>
      </c>
      <c r="M3625" s="11">
        <v>0.3</v>
      </c>
      <c r="O3625" s="16"/>
      <c r="P3625" s="14"/>
      <c r="Q3625" s="12"/>
      <c r="R3625" s="13"/>
    </row>
    <row r="3626" spans="1:18" ht="15.75" customHeight="1" x14ac:dyDescent="0.35">
      <c r="A3626" s="1"/>
      <c r="B3626" s="6" t="s">
        <v>14</v>
      </c>
      <c r="C3626" s="6">
        <v>1185732</v>
      </c>
      <c r="D3626" s="7">
        <v>44300</v>
      </c>
      <c r="E3626" s="6" t="s">
        <v>15</v>
      </c>
      <c r="F3626" s="6" t="s">
        <v>123</v>
      </c>
      <c r="G3626" s="6" t="s">
        <v>124</v>
      </c>
      <c r="H3626" s="6" t="s">
        <v>19</v>
      </c>
      <c r="I3626" s="8">
        <v>0.30000000000000004</v>
      </c>
      <c r="J3626" s="9">
        <v>1500</v>
      </c>
      <c r="K3626" s="10">
        <f t="shared" si="28"/>
        <v>450.00000000000006</v>
      </c>
      <c r="L3626" s="10">
        <f t="shared" si="29"/>
        <v>112.50000000000001</v>
      </c>
      <c r="M3626" s="11">
        <v>0.25</v>
      </c>
      <c r="O3626" s="16"/>
      <c r="P3626" s="14"/>
      <c r="Q3626" s="12"/>
      <c r="R3626" s="13"/>
    </row>
    <row r="3627" spans="1:18" ht="15.75" customHeight="1" x14ac:dyDescent="0.35">
      <c r="A3627" s="1"/>
      <c r="B3627" s="6" t="s">
        <v>14</v>
      </c>
      <c r="C3627" s="6">
        <v>1185732</v>
      </c>
      <c r="D3627" s="7">
        <v>44300</v>
      </c>
      <c r="E3627" s="6" t="s">
        <v>15</v>
      </c>
      <c r="F3627" s="6" t="s">
        <v>123</v>
      </c>
      <c r="G3627" s="6" t="s">
        <v>124</v>
      </c>
      <c r="H3627" s="6" t="s">
        <v>20</v>
      </c>
      <c r="I3627" s="8">
        <v>0.35</v>
      </c>
      <c r="J3627" s="9">
        <v>1250</v>
      </c>
      <c r="K3627" s="10">
        <f t="shared" si="28"/>
        <v>437.5</v>
      </c>
      <c r="L3627" s="10">
        <f t="shared" si="29"/>
        <v>109.375</v>
      </c>
      <c r="M3627" s="11">
        <v>0.25</v>
      </c>
      <c r="O3627" s="16"/>
      <c r="P3627" s="14"/>
      <c r="Q3627" s="12"/>
      <c r="R3627" s="13"/>
    </row>
    <row r="3628" spans="1:18" ht="15.75" customHeight="1" x14ac:dyDescent="0.35">
      <c r="A3628" s="1"/>
      <c r="B3628" s="6" t="s">
        <v>14</v>
      </c>
      <c r="C3628" s="6">
        <v>1185732</v>
      </c>
      <c r="D3628" s="7">
        <v>44300</v>
      </c>
      <c r="E3628" s="6" t="s">
        <v>15</v>
      </c>
      <c r="F3628" s="6" t="s">
        <v>123</v>
      </c>
      <c r="G3628" s="6" t="s">
        <v>124</v>
      </c>
      <c r="H3628" s="6" t="s">
        <v>21</v>
      </c>
      <c r="I3628" s="8">
        <v>0.5</v>
      </c>
      <c r="J3628" s="9">
        <v>1250</v>
      </c>
      <c r="K3628" s="10">
        <f t="shared" si="28"/>
        <v>625</v>
      </c>
      <c r="L3628" s="10">
        <f t="shared" si="29"/>
        <v>156.25</v>
      </c>
      <c r="M3628" s="11">
        <v>0.25</v>
      </c>
      <c r="O3628" s="16"/>
      <c r="P3628" s="14"/>
      <c r="Q3628" s="12"/>
      <c r="R3628" s="13"/>
    </row>
    <row r="3629" spans="1:18" ht="15.75" customHeight="1" x14ac:dyDescent="0.35">
      <c r="A3629" s="1"/>
      <c r="B3629" s="6" t="s">
        <v>14</v>
      </c>
      <c r="C3629" s="6">
        <v>1185732</v>
      </c>
      <c r="D3629" s="7">
        <v>44300</v>
      </c>
      <c r="E3629" s="6" t="s">
        <v>15</v>
      </c>
      <c r="F3629" s="6" t="s">
        <v>123</v>
      </c>
      <c r="G3629" s="6" t="s">
        <v>124</v>
      </c>
      <c r="H3629" s="6" t="s">
        <v>22</v>
      </c>
      <c r="I3629" s="8">
        <v>0.4</v>
      </c>
      <c r="J3629" s="9">
        <v>2750</v>
      </c>
      <c r="K3629" s="10">
        <f t="shared" si="28"/>
        <v>1100</v>
      </c>
      <c r="L3629" s="10">
        <f t="shared" si="29"/>
        <v>330</v>
      </c>
      <c r="M3629" s="11">
        <v>0.3</v>
      </c>
      <c r="O3629" s="16"/>
      <c r="P3629" s="14"/>
      <c r="Q3629" s="12"/>
      <c r="R3629" s="13"/>
    </row>
    <row r="3630" spans="1:18" ht="15.75" customHeight="1" x14ac:dyDescent="0.35">
      <c r="A3630" s="1"/>
      <c r="B3630" s="6" t="s">
        <v>14</v>
      </c>
      <c r="C3630" s="6">
        <v>1185732</v>
      </c>
      <c r="D3630" s="7">
        <v>44329</v>
      </c>
      <c r="E3630" s="6" t="s">
        <v>15</v>
      </c>
      <c r="F3630" s="6" t="s">
        <v>123</v>
      </c>
      <c r="G3630" s="6" t="s">
        <v>124</v>
      </c>
      <c r="H3630" s="6" t="s">
        <v>17</v>
      </c>
      <c r="I3630" s="8">
        <v>0.54999999999999993</v>
      </c>
      <c r="J3630" s="9">
        <v>4950</v>
      </c>
      <c r="K3630" s="10">
        <f t="shared" si="28"/>
        <v>2722.4999999999995</v>
      </c>
      <c r="L3630" s="10">
        <f t="shared" si="29"/>
        <v>816.74999999999989</v>
      </c>
      <c r="M3630" s="11">
        <v>0.3</v>
      </c>
      <c r="O3630" s="16"/>
      <c r="P3630" s="14"/>
      <c r="Q3630" s="12"/>
      <c r="R3630" s="13"/>
    </row>
    <row r="3631" spans="1:18" ht="15.75" customHeight="1" x14ac:dyDescent="0.35">
      <c r="A3631" s="1"/>
      <c r="B3631" s="6" t="s">
        <v>14</v>
      </c>
      <c r="C3631" s="6">
        <v>1185732</v>
      </c>
      <c r="D3631" s="7">
        <v>44329</v>
      </c>
      <c r="E3631" s="6" t="s">
        <v>15</v>
      </c>
      <c r="F3631" s="6" t="s">
        <v>123</v>
      </c>
      <c r="G3631" s="6" t="s">
        <v>124</v>
      </c>
      <c r="H3631" s="6" t="s">
        <v>18</v>
      </c>
      <c r="I3631" s="8">
        <v>0.5</v>
      </c>
      <c r="J3631" s="9">
        <v>2000</v>
      </c>
      <c r="K3631" s="10">
        <f t="shared" si="28"/>
        <v>1000</v>
      </c>
      <c r="L3631" s="10">
        <f t="shared" si="29"/>
        <v>300</v>
      </c>
      <c r="M3631" s="11">
        <v>0.3</v>
      </c>
      <c r="O3631" s="16"/>
      <c r="P3631" s="14"/>
      <c r="Q3631" s="12"/>
      <c r="R3631" s="13"/>
    </row>
    <row r="3632" spans="1:18" ht="15.75" customHeight="1" x14ac:dyDescent="0.35">
      <c r="A3632" s="1"/>
      <c r="B3632" s="6" t="s">
        <v>14</v>
      </c>
      <c r="C3632" s="6">
        <v>1185732</v>
      </c>
      <c r="D3632" s="7">
        <v>44329</v>
      </c>
      <c r="E3632" s="6" t="s">
        <v>15</v>
      </c>
      <c r="F3632" s="6" t="s">
        <v>123</v>
      </c>
      <c r="G3632" s="6" t="s">
        <v>124</v>
      </c>
      <c r="H3632" s="6" t="s">
        <v>19</v>
      </c>
      <c r="I3632" s="8">
        <v>0.45</v>
      </c>
      <c r="J3632" s="9">
        <v>2250</v>
      </c>
      <c r="K3632" s="10">
        <f t="shared" si="28"/>
        <v>1012.5</v>
      </c>
      <c r="L3632" s="10">
        <f t="shared" si="29"/>
        <v>253.125</v>
      </c>
      <c r="M3632" s="11">
        <v>0.25</v>
      </c>
      <c r="O3632" s="16"/>
      <c r="P3632" s="14"/>
      <c r="Q3632" s="12"/>
      <c r="R3632" s="13"/>
    </row>
    <row r="3633" spans="1:18" ht="15.75" customHeight="1" x14ac:dyDescent="0.35">
      <c r="A3633" s="1"/>
      <c r="B3633" s="6" t="s">
        <v>14</v>
      </c>
      <c r="C3633" s="6">
        <v>1185732</v>
      </c>
      <c r="D3633" s="7">
        <v>44329</v>
      </c>
      <c r="E3633" s="6" t="s">
        <v>15</v>
      </c>
      <c r="F3633" s="6" t="s">
        <v>123</v>
      </c>
      <c r="G3633" s="6" t="s">
        <v>124</v>
      </c>
      <c r="H3633" s="6" t="s">
        <v>20</v>
      </c>
      <c r="I3633" s="8">
        <v>0.45</v>
      </c>
      <c r="J3633" s="9">
        <v>1750</v>
      </c>
      <c r="K3633" s="10">
        <f t="shared" si="28"/>
        <v>787.5</v>
      </c>
      <c r="L3633" s="10">
        <f t="shared" si="29"/>
        <v>196.875</v>
      </c>
      <c r="M3633" s="11">
        <v>0.25</v>
      </c>
      <c r="O3633" s="16"/>
      <c r="P3633" s="14"/>
      <c r="Q3633" s="12"/>
      <c r="R3633" s="13"/>
    </row>
    <row r="3634" spans="1:18" ht="15.75" customHeight="1" x14ac:dyDescent="0.35">
      <c r="A3634" s="1"/>
      <c r="B3634" s="6" t="s">
        <v>14</v>
      </c>
      <c r="C3634" s="6">
        <v>1185732</v>
      </c>
      <c r="D3634" s="7">
        <v>44329</v>
      </c>
      <c r="E3634" s="6" t="s">
        <v>15</v>
      </c>
      <c r="F3634" s="6" t="s">
        <v>123</v>
      </c>
      <c r="G3634" s="6" t="s">
        <v>124</v>
      </c>
      <c r="H3634" s="6" t="s">
        <v>21</v>
      </c>
      <c r="I3634" s="8">
        <v>0.54999999999999993</v>
      </c>
      <c r="J3634" s="9">
        <v>2000</v>
      </c>
      <c r="K3634" s="10">
        <f t="shared" si="28"/>
        <v>1099.9999999999998</v>
      </c>
      <c r="L3634" s="10">
        <f t="shared" si="29"/>
        <v>274.99999999999994</v>
      </c>
      <c r="M3634" s="11">
        <v>0.25</v>
      </c>
      <c r="O3634" s="16"/>
      <c r="P3634" s="14"/>
      <c r="Q3634" s="12"/>
      <c r="R3634" s="13"/>
    </row>
    <row r="3635" spans="1:18" ht="15.75" customHeight="1" x14ac:dyDescent="0.35">
      <c r="A3635" s="1"/>
      <c r="B3635" s="6" t="s">
        <v>14</v>
      </c>
      <c r="C3635" s="6">
        <v>1185732</v>
      </c>
      <c r="D3635" s="7">
        <v>44329</v>
      </c>
      <c r="E3635" s="6" t="s">
        <v>15</v>
      </c>
      <c r="F3635" s="6" t="s">
        <v>123</v>
      </c>
      <c r="G3635" s="6" t="s">
        <v>124</v>
      </c>
      <c r="H3635" s="6" t="s">
        <v>22</v>
      </c>
      <c r="I3635" s="8">
        <v>0.6</v>
      </c>
      <c r="J3635" s="9">
        <v>3250</v>
      </c>
      <c r="K3635" s="10">
        <f t="shared" si="28"/>
        <v>1950</v>
      </c>
      <c r="L3635" s="10">
        <f t="shared" si="29"/>
        <v>585</v>
      </c>
      <c r="M3635" s="11">
        <v>0.3</v>
      </c>
      <c r="O3635" s="16"/>
      <c r="P3635" s="14"/>
      <c r="Q3635" s="12"/>
      <c r="R3635" s="13"/>
    </row>
    <row r="3636" spans="1:18" ht="15.75" customHeight="1" x14ac:dyDescent="0.35">
      <c r="A3636" s="1"/>
      <c r="B3636" s="6" t="s">
        <v>14</v>
      </c>
      <c r="C3636" s="6">
        <v>1185732</v>
      </c>
      <c r="D3636" s="7">
        <v>44362</v>
      </c>
      <c r="E3636" s="6" t="s">
        <v>15</v>
      </c>
      <c r="F3636" s="6" t="s">
        <v>123</v>
      </c>
      <c r="G3636" s="6" t="s">
        <v>124</v>
      </c>
      <c r="H3636" s="6" t="s">
        <v>17</v>
      </c>
      <c r="I3636" s="8">
        <v>0.54999999999999993</v>
      </c>
      <c r="J3636" s="9">
        <v>5750</v>
      </c>
      <c r="K3636" s="10">
        <f t="shared" si="28"/>
        <v>3162.4999999999995</v>
      </c>
      <c r="L3636" s="10">
        <f t="shared" si="29"/>
        <v>948.74999999999977</v>
      </c>
      <c r="M3636" s="11">
        <v>0.3</v>
      </c>
      <c r="O3636" s="16"/>
      <c r="P3636" s="14"/>
      <c r="Q3636" s="12"/>
      <c r="R3636" s="13"/>
    </row>
    <row r="3637" spans="1:18" ht="15.75" customHeight="1" x14ac:dyDescent="0.35">
      <c r="A3637" s="1"/>
      <c r="B3637" s="6" t="s">
        <v>14</v>
      </c>
      <c r="C3637" s="6">
        <v>1185732</v>
      </c>
      <c r="D3637" s="7">
        <v>44362</v>
      </c>
      <c r="E3637" s="6" t="s">
        <v>15</v>
      </c>
      <c r="F3637" s="6" t="s">
        <v>123</v>
      </c>
      <c r="G3637" s="6" t="s">
        <v>124</v>
      </c>
      <c r="H3637" s="6" t="s">
        <v>18</v>
      </c>
      <c r="I3637" s="8">
        <v>0.5</v>
      </c>
      <c r="J3637" s="9">
        <v>3250</v>
      </c>
      <c r="K3637" s="10">
        <f t="shared" si="28"/>
        <v>1625</v>
      </c>
      <c r="L3637" s="10">
        <f t="shared" si="29"/>
        <v>487.5</v>
      </c>
      <c r="M3637" s="11">
        <v>0.3</v>
      </c>
      <c r="O3637" s="16"/>
      <c r="P3637" s="14"/>
      <c r="Q3637" s="12"/>
      <c r="R3637" s="13"/>
    </row>
    <row r="3638" spans="1:18" ht="15.75" customHeight="1" x14ac:dyDescent="0.35">
      <c r="A3638" s="1"/>
      <c r="B3638" s="6" t="s">
        <v>14</v>
      </c>
      <c r="C3638" s="6">
        <v>1185732</v>
      </c>
      <c r="D3638" s="7">
        <v>44362</v>
      </c>
      <c r="E3638" s="6" t="s">
        <v>15</v>
      </c>
      <c r="F3638" s="6" t="s">
        <v>123</v>
      </c>
      <c r="G3638" s="6" t="s">
        <v>124</v>
      </c>
      <c r="H3638" s="6" t="s">
        <v>19</v>
      </c>
      <c r="I3638" s="8">
        <v>0.45</v>
      </c>
      <c r="J3638" s="9">
        <v>2500</v>
      </c>
      <c r="K3638" s="10">
        <f t="shared" si="28"/>
        <v>1125</v>
      </c>
      <c r="L3638" s="10">
        <f t="shared" si="29"/>
        <v>281.25</v>
      </c>
      <c r="M3638" s="11">
        <v>0.25</v>
      </c>
      <c r="O3638" s="16"/>
      <c r="P3638" s="14"/>
      <c r="Q3638" s="12"/>
      <c r="R3638" s="13"/>
    </row>
    <row r="3639" spans="1:18" ht="15.75" customHeight="1" x14ac:dyDescent="0.35">
      <c r="A3639" s="1"/>
      <c r="B3639" s="6" t="s">
        <v>14</v>
      </c>
      <c r="C3639" s="6">
        <v>1185732</v>
      </c>
      <c r="D3639" s="7">
        <v>44362</v>
      </c>
      <c r="E3639" s="6" t="s">
        <v>15</v>
      </c>
      <c r="F3639" s="6" t="s">
        <v>123</v>
      </c>
      <c r="G3639" s="6" t="s">
        <v>124</v>
      </c>
      <c r="H3639" s="6" t="s">
        <v>20</v>
      </c>
      <c r="I3639" s="8">
        <v>0.45</v>
      </c>
      <c r="J3639" s="9">
        <v>2250</v>
      </c>
      <c r="K3639" s="10">
        <f t="shared" si="28"/>
        <v>1012.5</v>
      </c>
      <c r="L3639" s="10">
        <f t="shared" si="29"/>
        <v>253.125</v>
      </c>
      <c r="M3639" s="11">
        <v>0.25</v>
      </c>
      <c r="O3639" s="16"/>
      <c r="P3639" s="14"/>
      <c r="Q3639" s="12"/>
      <c r="R3639" s="13"/>
    </row>
    <row r="3640" spans="1:18" ht="15.75" customHeight="1" x14ac:dyDescent="0.35">
      <c r="A3640" s="1"/>
      <c r="B3640" s="6" t="s">
        <v>14</v>
      </c>
      <c r="C3640" s="6">
        <v>1185732</v>
      </c>
      <c r="D3640" s="7">
        <v>44362</v>
      </c>
      <c r="E3640" s="6" t="s">
        <v>15</v>
      </c>
      <c r="F3640" s="6" t="s">
        <v>123</v>
      </c>
      <c r="G3640" s="6" t="s">
        <v>124</v>
      </c>
      <c r="H3640" s="6" t="s">
        <v>21</v>
      </c>
      <c r="I3640" s="8">
        <v>0.54999999999999993</v>
      </c>
      <c r="J3640" s="9">
        <v>2250</v>
      </c>
      <c r="K3640" s="10">
        <f t="shared" si="28"/>
        <v>1237.4999999999998</v>
      </c>
      <c r="L3640" s="10">
        <f t="shared" si="29"/>
        <v>309.37499999999994</v>
      </c>
      <c r="M3640" s="11">
        <v>0.25</v>
      </c>
      <c r="O3640" s="16"/>
      <c r="P3640" s="14"/>
      <c r="Q3640" s="12"/>
      <c r="R3640" s="13"/>
    </row>
    <row r="3641" spans="1:18" ht="15.75" customHeight="1" x14ac:dyDescent="0.35">
      <c r="A3641" s="1"/>
      <c r="B3641" s="6" t="s">
        <v>14</v>
      </c>
      <c r="C3641" s="6">
        <v>1185732</v>
      </c>
      <c r="D3641" s="7">
        <v>44362</v>
      </c>
      <c r="E3641" s="6" t="s">
        <v>15</v>
      </c>
      <c r="F3641" s="6" t="s">
        <v>123</v>
      </c>
      <c r="G3641" s="6" t="s">
        <v>124</v>
      </c>
      <c r="H3641" s="6" t="s">
        <v>22</v>
      </c>
      <c r="I3641" s="8">
        <v>0.6</v>
      </c>
      <c r="J3641" s="9">
        <v>3750</v>
      </c>
      <c r="K3641" s="10">
        <f t="shared" si="28"/>
        <v>2250</v>
      </c>
      <c r="L3641" s="10">
        <f t="shared" si="29"/>
        <v>675</v>
      </c>
      <c r="M3641" s="11">
        <v>0.3</v>
      </c>
      <c r="O3641" s="16"/>
      <c r="P3641" s="14"/>
      <c r="Q3641" s="12"/>
      <c r="R3641" s="13"/>
    </row>
    <row r="3642" spans="1:18" ht="15.75" customHeight="1" x14ac:dyDescent="0.35">
      <c r="A3642" s="1"/>
      <c r="B3642" s="6" t="s">
        <v>14</v>
      </c>
      <c r="C3642" s="6">
        <v>1185732</v>
      </c>
      <c r="D3642" s="7">
        <v>44390</v>
      </c>
      <c r="E3642" s="6" t="s">
        <v>15</v>
      </c>
      <c r="F3642" s="6" t="s">
        <v>123</v>
      </c>
      <c r="G3642" s="6" t="s">
        <v>124</v>
      </c>
      <c r="H3642" s="6" t="s">
        <v>17</v>
      </c>
      <c r="I3642" s="8">
        <v>0.54999999999999993</v>
      </c>
      <c r="J3642" s="9">
        <v>6000</v>
      </c>
      <c r="K3642" s="10">
        <f t="shared" si="28"/>
        <v>3299.9999999999995</v>
      </c>
      <c r="L3642" s="10">
        <f t="shared" si="29"/>
        <v>989.99999999999977</v>
      </c>
      <c r="M3642" s="11">
        <v>0.3</v>
      </c>
      <c r="O3642" s="16"/>
      <c r="P3642" s="14"/>
      <c r="Q3642" s="12"/>
      <c r="R3642" s="13"/>
    </row>
    <row r="3643" spans="1:18" ht="15.75" customHeight="1" x14ac:dyDescent="0.35">
      <c r="A3643" s="1"/>
      <c r="B3643" s="6" t="s">
        <v>14</v>
      </c>
      <c r="C3643" s="6">
        <v>1185732</v>
      </c>
      <c r="D3643" s="7">
        <v>44390</v>
      </c>
      <c r="E3643" s="6" t="s">
        <v>15</v>
      </c>
      <c r="F3643" s="6" t="s">
        <v>123</v>
      </c>
      <c r="G3643" s="6" t="s">
        <v>124</v>
      </c>
      <c r="H3643" s="6" t="s">
        <v>18</v>
      </c>
      <c r="I3643" s="8">
        <v>0.5</v>
      </c>
      <c r="J3643" s="9">
        <v>3500</v>
      </c>
      <c r="K3643" s="10">
        <f t="shared" si="28"/>
        <v>1750</v>
      </c>
      <c r="L3643" s="10">
        <f t="shared" si="29"/>
        <v>525</v>
      </c>
      <c r="M3643" s="11">
        <v>0.3</v>
      </c>
      <c r="O3643" s="16"/>
      <c r="P3643" s="14"/>
      <c r="Q3643" s="12"/>
      <c r="R3643" s="13"/>
    </row>
    <row r="3644" spans="1:18" ht="15.75" customHeight="1" x14ac:dyDescent="0.35">
      <c r="A3644" s="1"/>
      <c r="B3644" s="6" t="s">
        <v>14</v>
      </c>
      <c r="C3644" s="6">
        <v>1185732</v>
      </c>
      <c r="D3644" s="7">
        <v>44390</v>
      </c>
      <c r="E3644" s="6" t="s">
        <v>15</v>
      </c>
      <c r="F3644" s="6" t="s">
        <v>123</v>
      </c>
      <c r="G3644" s="6" t="s">
        <v>124</v>
      </c>
      <c r="H3644" s="6" t="s">
        <v>19</v>
      </c>
      <c r="I3644" s="8">
        <v>0.45</v>
      </c>
      <c r="J3644" s="9">
        <v>2750</v>
      </c>
      <c r="K3644" s="10">
        <f t="shared" si="28"/>
        <v>1237.5</v>
      </c>
      <c r="L3644" s="10">
        <f t="shared" si="29"/>
        <v>309.375</v>
      </c>
      <c r="M3644" s="11">
        <v>0.25</v>
      </c>
      <c r="O3644" s="16"/>
      <c r="P3644" s="14"/>
      <c r="Q3644" s="12"/>
      <c r="R3644" s="13"/>
    </row>
    <row r="3645" spans="1:18" ht="15.75" customHeight="1" x14ac:dyDescent="0.35">
      <c r="A3645" s="1"/>
      <c r="B3645" s="6" t="s">
        <v>14</v>
      </c>
      <c r="C3645" s="6">
        <v>1185732</v>
      </c>
      <c r="D3645" s="7">
        <v>44390</v>
      </c>
      <c r="E3645" s="6" t="s">
        <v>15</v>
      </c>
      <c r="F3645" s="6" t="s">
        <v>123</v>
      </c>
      <c r="G3645" s="6" t="s">
        <v>124</v>
      </c>
      <c r="H3645" s="6" t="s">
        <v>20</v>
      </c>
      <c r="I3645" s="8">
        <v>0.45</v>
      </c>
      <c r="J3645" s="9">
        <v>2250</v>
      </c>
      <c r="K3645" s="10">
        <f t="shared" si="28"/>
        <v>1012.5</v>
      </c>
      <c r="L3645" s="10">
        <f t="shared" si="29"/>
        <v>253.125</v>
      </c>
      <c r="M3645" s="11">
        <v>0.25</v>
      </c>
      <c r="O3645" s="16"/>
      <c r="P3645" s="14"/>
      <c r="Q3645" s="12"/>
      <c r="R3645" s="13"/>
    </row>
    <row r="3646" spans="1:18" ht="15.75" customHeight="1" x14ac:dyDescent="0.35">
      <c r="A3646" s="1"/>
      <c r="B3646" s="6" t="s">
        <v>14</v>
      </c>
      <c r="C3646" s="6">
        <v>1185732</v>
      </c>
      <c r="D3646" s="7">
        <v>44390</v>
      </c>
      <c r="E3646" s="6" t="s">
        <v>15</v>
      </c>
      <c r="F3646" s="6" t="s">
        <v>123</v>
      </c>
      <c r="G3646" s="6" t="s">
        <v>124</v>
      </c>
      <c r="H3646" s="6" t="s">
        <v>21</v>
      </c>
      <c r="I3646" s="8">
        <v>0.54999999999999993</v>
      </c>
      <c r="J3646" s="9">
        <v>2500</v>
      </c>
      <c r="K3646" s="10">
        <f t="shared" si="28"/>
        <v>1374.9999999999998</v>
      </c>
      <c r="L3646" s="10">
        <f t="shared" si="29"/>
        <v>343.74999999999994</v>
      </c>
      <c r="M3646" s="11">
        <v>0.25</v>
      </c>
      <c r="O3646" s="16"/>
      <c r="P3646" s="14"/>
      <c r="Q3646" s="12"/>
      <c r="R3646" s="13"/>
    </row>
    <row r="3647" spans="1:18" ht="15.75" customHeight="1" x14ac:dyDescent="0.35">
      <c r="A3647" s="1"/>
      <c r="B3647" s="6" t="s">
        <v>14</v>
      </c>
      <c r="C3647" s="6">
        <v>1185732</v>
      </c>
      <c r="D3647" s="7">
        <v>44390</v>
      </c>
      <c r="E3647" s="6" t="s">
        <v>15</v>
      </c>
      <c r="F3647" s="6" t="s">
        <v>123</v>
      </c>
      <c r="G3647" s="6" t="s">
        <v>124</v>
      </c>
      <c r="H3647" s="6" t="s">
        <v>22</v>
      </c>
      <c r="I3647" s="8">
        <v>0.6</v>
      </c>
      <c r="J3647" s="9">
        <v>4250</v>
      </c>
      <c r="K3647" s="10">
        <f t="shared" si="28"/>
        <v>2550</v>
      </c>
      <c r="L3647" s="10">
        <f t="shared" si="29"/>
        <v>765</v>
      </c>
      <c r="M3647" s="11">
        <v>0.3</v>
      </c>
      <c r="O3647" s="16"/>
      <c r="P3647" s="14"/>
      <c r="Q3647" s="12"/>
      <c r="R3647" s="13"/>
    </row>
    <row r="3648" spans="1:18" ht="15.75" customHeight="1" x14ac:dyDescent="0.35">
      <c r="A3648" s="1"/>
      <c r="B3648" s="6" t="s">
        <v>14</v>
      </c>
      <c r="C3648" s="6">
        <v>1185732</v>
      </c>
      <c r="D3648" s="7">
        <v>44422</v>
      </c>
      <c r="E3648" s="6" t="s">
        <v>15</v>
      </c>
      <c r="F3648" s="6" t="s">
        <v>123</v>
      </c>
      <c r="G3648" s="6" t="s">
        <v>124</v>
      </c>
      <c r="H3648" s="6" t="s">
        <v>17</v>
      </c>
      <c r="I3648" s="8">
        <v>0.54999999999999993</v>
      </c>
      <c r="J3648" s="9">
        <v>5750</v>
      </c>
      <c r="K3648" s="10">
        <f t="shared" si="28"/>
        <v>3162.4999999999995</v>
      </c>
      <c r="L3648" s="10">
        <f t="shared" si="29"/>
        <v>948.74999999999977</v>
      </c>
      <c r="M3648" s="11">
        <v>0.3</v>
      </c>
      <c r="O3648" s="16"/>
      <c r="P3648" s="14"/>
      <c r="Q3648" s="12"/>
      <c r="R3648" s="13"/>
    </row>
    <row r="3649" spans="1:18" ht="15.75" customHeight="1" x14ac:dyDescent="0.35">
      <c r="A3649" s="1"/>
      <c r="B3649" s="6" t="s">
        <v>14</v>
      </c>
      <c r="C3649" s="6">
        <v>1185732</v>
      </c>
      <c r="D3649" s="7">
        <v>44422</v>
      </c>
      <c r="E3649" s="6" t="s">
        <v>15</v>
      </c>
      <c r="F3649" s="6" t="s">
        <v>123</v>
      </c>
      <c r="G3649" s="6" t="s">
        <v>124</v>
      </c>
      <c r="H3649" s="6" t="s">
        <v>18</v>
      </c>
      <c r="I3649" s="8">
        <v>0.5</v>
      </c>
      <c r="J3649" s="9">
        <v>3500</v>
      </c>
      <c r="K3649" s="10">
        <f t="shared" si="28"/>
        <v>1750</v>
      </c>
      <c r="L3649" s="10">
        <f t="shared" si="29"/>
        <v>525</v>
      </c>
      <c r="M3649" s="11">
        <v>0.3</v>
      </c>
      <c r="O3649" s="16"/>
      <c r="P3649" s="14"/>
      <c r="Q3649" s="12"/>
      <c r="R3649" s="13"/>
    </row>
    <row r="3650" spans="1:18" ht="15.75" customHeight="1" x14ac:dyDescent="0.35">
      <c r="A3650" s="1"/>
      <c r="B3650" s="6" t="s">
        <v>14</v>
      </c>
      <c r="C3650" s="6">
        <v>1185732</v>
      </c>
      <c r="D3650" s="7">
        <v>44422</v>
      </c>
      <c r="E3650" s="6" t="s">
        <v>15</v>
      </c>
      <c r="F3650" s="6" t="s">
        <v>123</v>
      </c>
      <c r="G3650" s="6" t="s">
        <v>124</v>
      </c>
      <c r="H3650" s="6" t="s">
        <v>19</v>
      </c>
      <c r="I3650" s="8">
        <v>0.45</v>
      </c>
      <c r="J3650" s="9">
        <v>2750</v>
      </c>
      <c r="K3650" s="10">
        <f t="shared" si="28"/>
        <v>1237.5</v>
      </c>
      <c r="L3650" s="10">
        <f t="shared" si="29"/>
        <v>309.375</v>
      </c>
      <c r="M3650" s="11">
        <v>0.25</v>
      </c>
      <c r="O3650" s="16"/>
      <c r="P3650" s="14"/>
      <c r="Q3650" s="12"/>
      <c r="R3650" s="13"/>
    </row>
    <row r="3651" spans="1:18" ht="15.75" customHeight="1" x14ac:dyDescent="0.35">
      <c r="A3651" s="1"/>
      <c r="B3651" s="6" t="s">
        <v>14</v>
      </c>
      <c r="C3651" s="6">
        <v>1185732</v>
      </c>
      <c r="D3651" s="7">
        <v>44422</v>
      </c>
      <c r="E3651" s="6" t="s">
        <v>15</v>
      </c>
      <c r="F3651" s="6" t="s">
        <v>123</v>
      </c>
      <c r="G3651" s="6" t="s">
        <v>124</v>
      </c>
      <c r="H3651" s="6" t="s">
        <v>20</v>
      </c>
      <c r="I3651" s="8">
        <v>0.45</v>
      </c>
      <c r="J3651" s="9">
        <v>1750</v>
      </c>
      <c r="K3651" s="10">
        <f t="shared" si="28"/>
        <v>787.5</v>
      </c>
      <c r="L3651" s="10">
        <f t="shared" si="29"/>
        <v>196.875</v>
      </c>
      <c r="M3651" s="11">
        <v>0.25</v>
      </c>
      <c r="O3651" s="16"/>
      <c r="P3651" s="14"/>
      <c r="Q3651" s="12"/>
      <c r="R3651" s="13"/>
    </row>
    <row r="3652" spans="1:18" ht="15.75" customHeight="1" x14ac:dyDescent="0.35">
      <c r="A3652" s="1"/>
      <c r="B3652" s="6" t="s">
        <v>14</v>
      </c>
      <c r="C3652" s="6">
        <v>1185732</v>
      </c>
      <c r="D3652" s="7">
        <v>44422</v>
      </c>
      <c r="E3652" s="6" t="s">
        <v>15</v>
      </c>
      <c r="F3652" s="6" t="s">
        <v>123</v>
      </c>
      <c r="G3652" s="6" t="s">
        <v>124</v>
      </c>
      <c r="H3652" s="6" t="s">
        <v>21</v>
      </c>
      <c r="I3652" s="8">
        <v>0.54999999999999993</v>
      </c>
      <c r="J3652" s="9">
        <v>1500</v>
      </c>
      <c r="K3652" s="10">
        <f t="shared" si="28"/>
        <v>824.99999999999989</v>
      </c>
      <c r="L3652" s="10">
        <f t="shared" si="29"/>
        <v>206.24999999999997</v>
      </c>
      <c r="M3652" s="11">
        <v>0.25</v>
      </c>
      <c r="O3652" s="16"/>
      <c r="P3652" s="14"/>
      <c r="Q3652" s="12"/>
      <c r="R3652" s="13"/>
    </row>
    <row r="3653" spans="1:18" ht="15.75" customHeight="1" x14ac:dyDescent="0.35">
      <c r="A3653" s="1"/>
      <c r="B3653" s="6" t="s">
        <v>14</v>
      </c>
      <c r="C3653" s="6">
        <v>1185732</v>
      </c>
      <c r="D3653" s="7">
        <v>44422</v>
      </c>
      <c r="E3653" s="6" t="s">
        <v>15</v>
      </c>
      <c r="F3653" s="6" t="s">
        <v>123</v>
      </c>
      <c r="G3653" s="6" t="s">
        <v>124</v>
      </c>
      <c r="H3653" s="6" t="s">
        <v>22</v>
      </c>
      <c r="I3653" s="8">
        <v>0.6</v>
      </c>
      <c r="J3653" s="9">
        <v>3250</v>
      </c>
      <c r="K3653" s="10">
        <f t="shared" si="28"/>
        <v>1950</v>
      </c>
      <c r="L3653" s="10">
        <f t="shared" si="29"/>
        <v>585</v>
      </c>
      <c r="M3653" s="11">
        <v>0.3</v>
      </c>
      <c r="O3653" s="16"/>
      <c r="P3653" s="14"/>
      <c r="Q3653" s="12"/>
      <c r="R3653" s="13"/>
    </row>
    <row r="3654" spans="1:18" ht="15.75" customHeight="1" x14ac:dyDescent="0.35">
      <c r="A3654" s="1"/>
      <c r="B3654" s="6" t="s">
        <v>14</v>
      </c>
      <c r="C3654" s="6">
        <v>1185732</v>
      </c>
      <c r="D3654" s="7">
        <v>44452</v>
      </c>
      <c r="E3654" s="6" t="s">
        <v>15</v>
      </c>
      <c r="F3654" s="6" t="s">
        <v>123</v>
      </c>
      <c r="G3654" s="6" t="s">
        <v>124</v>
      </c>
      <c r="H3654" s="6" t="s">
        <v>17</v>
      </c>
      <c r="I3654" s="8">
        <v>0.54999999999999993</v>
      </c>
      <c r="J3654" s="9">
        <v>4500</v>
      </c>
      <c r="K3654" s="10">
        <f t="shared" si="28"/>
        <v>2474.9999999999995</v>
      </c>
      <c r="L3654" s="10">
        <f t="shared" si="29"/>
        <v>742.49999999999989</v>
      </c>
      <c r="M3654" s="11">
        <v>0.3</v>
      </c>
      <c r="O3654" s="16"/>
      <c r="P3654" s="14"/>
      <c r="Q3654" s="12"/>
      <c r="R3654" s="13"/>
    </row>
    <row r="3655" spans="1:18" ht="15.75" customHeight="1" x14ac:dyDescent="0.35">
      <c r="A3655" s="1"/>
      <c r="B3655" s="6" t="s">
        <v>14</v>
      </c>
      <c r="C3655" s="6">
        <v>1185732</v>
      </c>
      <c r="D3655" s="7">
        <v>44452</v>
      </c>
      <c r="E3655" s="6" t="s">
        <v>15</v>
      </c>
      <c r="F3655" s="6" t="s">
        <v>123</v>
      </c>
      <c r="G3655" s="6" t="s">
        <v>124</v>
      </c>
      <c r="H3655" s="6" t="s">
        <v>18</v>
      </c>
      <c r="I3655" s="8">
        <v>0.5</v>
      </c>
      <c r="J3655" s="9">
        <v>2500</v>
      </c>
      <c r="K3655" s="10">
        <f t="shared" si="28"/>
        <v>1250</v>
      </c>
      <c r="L3655" s="10">
        <f t="shared" si="29"/>
        <v>375</v>
      </c>
      <c r="M3655" s="11">
        <v>0.3</v>
      </c>
      <c r="O3655" s="16"/>
      <c r="P3655" s="14"/>
      <c r="Q3655" s="12"/>
      <c r="R3655" s="13"/>
    </row>
    <row r="3656" spans="1:18" ht="15.75" customHeight="1" x14ac:dyDescent="0.35">
      <c r="A3656" s="1"/>
      <c r="B3656" s="6" t="s">
        <v>14</v>
      </c>
      <c r="C3656" s="6">
        <v>1185732</v>
      </c>
      <c r="D3656" s="7">
        <v>44452</v>
      </c>
      <c r="E3656" s="6" t="s">
        <v>15</v>
      </c>
      <c r="F3656" s="6" t="s">
        <v>123</v>
      </c>
      <c r="G3656" s="6" t="s">
        <v>124</v>
      </c>
      <c r="H3656" s="6" t="s">
        <v>19</v>
      </c>
      <c r="I3656" s="8">
        <v>0.45</v>
      </c>
      <c r="J3656" s="9">
        <v>1500</v>
      </c>
      <c r="K3656" s="10">
        <f t="shared" si="28"/>
        <v>675</v>
      </c>
      <c r="L3656" s="10">
        <f t="shared" si="29"/>
        <v>168.75</v>
      </c>
      <c r="M3656" s="11">
        <v>0.25</v>
      </c>
      <c r="O3656" s="16"/>
      <c r="P3656" s="14"/>
      <c r="Q3656" s="12"/>
      <c r="R3656" s="13"/>
    </row>
    <row r="3657" spans="1:18" ht="15.75" customHeight="1" x14ac:dyDescent="0.35">
      <c r="A3657" s="1"/>
      <c r="B3657" s="6" t="s">
        <v>14</v>
      </c>
      <c r="C3657" s="6">
        <v>1185732</v>
      </c>
      <c r="D3657" s="7">
        <v>44452</v>
      </c>
      <c r="E3657" s="6" t="s">
        <v>15</v>
      </c>
      <c r="F3657" s="6" t="s">
        <v>123</v>
      </c>
      <c r="G3657" s="6" t="s">
        <v>124</v>
      </c>
      <c r="H3657" s="6" t="s">
        <v>20</v>
      </c>
      <c r="I3657" s="8">
        <v>0.45</v>
      </c>
      <c r="J3657" s="9">
        <v>1250</v>
      </c>
      <c r="K3657" s="10">
        <f t="shared" si="28"/>
        <v>562.5</v>
      </c>
      <c r="L3657" s="10">
        <f t="shared" si="29"/>
        <v>140.625</v>
      </c>
      <c r="M3657" s="11">
        <v>0.25</v>
      </c>
      <c r="O3657" s="16"/>
      <c r="P3657" s="14"/>
      <c r="Q3657" s="12"/>
      <c r="R3657" s="13"/>
    </row>
    <row r="3658" spans="1:18" ht="15.75" customHeight="1" x14ac:dyDescent="0.35">
      <c r="A3658" s="1"/>
      <c r="B3658" s="6" t="s">
        <v>14</v>
      </c>
      <c r="C3658" s="6">
        <v>1185732</v>
      </c>
      <c r="D3658" s="7">
        <v>44452</v>
      </c>
      <c r="E3658" s="6" t="s">
        <v>15</v>
      </c>
      <c r="F3658" s="6" t="s">
        <v>123</v>
      </c>
      <c r="G3658" s="6" t="s">
        <v>124</v>
      </c>
      <c r="H3658" s="6" t="s">
        <v>21</v>
      </c>
      <c r="I3658" s="8">
        <v>0.54999999999999993</v>
      </c>
      <c r="J3658" s="9">
        <v>1250</v>
      </c>
      <c r="K3658" s="10">
        <f t="shared" si="28"/>
        <v>687.49999999999989</v>
      </c>
      <c r="L3658" s="10">
        <f t="shared" si="29"/>
        <v>171.87499999999997</v>
      </c>
      <c r="M3658" s="11">
        <v>0.25</v>
      </c>
      <c r="O3658" s="16"/>
      <c r="P3658" s="14"/>
      <c r="Q3658" s="12"/>
      <c r="R3658" s="13"/>
    </row>
    <row r="3659" spans="1:18" ht="15.75" customHeight="1" x14ac:dyDescent="0.35">
      <c r="A3659" s="1"/>
      <c r="B3659" s="6" t="s">
        <v>14</v>
      </c>
      <c r="C3659" s="6">
        <v>1185732</v>
      </c>
      <c r="D3659" s="7">
        <v>44452</v>
      </c>
      <c r="E3659" s="6" t="s">
        <v>15</v>
      </c>
      <c r="F3659" s="6" t="s">
        <v>123</v>
      </c>
      <c r="G3659" s="6" t="s">
        <v>124</v>
      </c>
      <c r="H3659" s="6" t="s">
        <v>22</v>
      </c>
      <c r="I3659" s="8">
        <v>0.6</v>
      </c>
      <c r="J3659" s="9">
        <v>2250</v>
      </c>
      <c r="K3659" s="10">
        <f t="shared" si="28"/>
        <v>1350</v>
      </c>
      <c r="L3659" s="10">
        <f t="shared" si="29"/>
        <v>405</v>
      </c>
      <c r="M3659" s="11">
        <v>0.3</v>
      </c>
      <c r="O3659" s="16"/>
      <c r="P3659" s="14"/>
      <c r="Q3659" s="12"/>
      <c r="R3659" s="13"/>
    </row>
    <row r="3660" spans="1:18" ht="15.75" customHeight="1" x14ac:dyDescent="0.35">
      <c r="A3660" s="1"/>
      <c r="B3660" s="6" t="s">
        <v>14</v>
      </c>
      <c r="C3660" s="6">
        <v>1185732</v>
      </c>
      <c r="D3660" s="7">
        <v>44484</v>
      </c>
      <c r="E3660" s="6" t="s">
        <v>15</v>
      </c>
      <c r="F3660" s="6" t="s">
        <v>123</v>
      </c>
      <c r="G3660" s="6" t="s">
        <v>124</v>
      </c>
      <c r="H3660" s="6" t="s">
        <v>17</v>
      </c>
      <c r="I3660" s="8">
        <v>0.6</v>
      </c>
      <c r="J3660" s="9">
        <v>4000</v>
      </c>
      <c r="K3660" s="10">
        <f t="shared" si="28"/>
        <v>2400</v>
      </c>
      <c r="L3660" s="10">
        <f t="shared" si="29"/>
        <v>720</v>
      </c>
      <c r="M3660" s="11">
        <v>0.3</v>
      </c>
      <c r="O3660" s="16"/>
      <c r="P3660" s="14"/>
      <c r="Q3660" s="12"/>
      <c r="R3660" s="13"/>
    </row>
    <row r="3661" spans="1:18" ht="15.75" customHeight="1" x14ac:dyDescent="0.35">
      <c r="A3661" s="1"/>
      <c r="B3661" s="6" t="s">
        <v>14</v>
      </c>
      <c r="C3661" s="6">
        <v>1185732</v>
      </c>
      <c r="D3661" s="7">
        <v>44484</v>
      </c>
      <c r="E3661" s="6" t="s">
        <v>15</v>
      </c>
      <c r="F3661" s="6" t="s">
        <v>123</v>
      </c>
      <c r="G3661" s="6" t="s">
        <v>124</v>
      </c>
      <c r="H3661" s="6" t="s">
        <v>18</v>
      </c>
      <c r="I3661" s="8">
        <v>0.55000000000000004</v>
      </c>
      <c r="J3661" s="9">
        <v>2250</v>
      </c>
      <c r="K3661" s="10">
        <f t="shared" si="28"/>
        <v>1237.5</v>
      </c>
      <c r="L3661" s="10">
        <f t="shared" si="29"/>
        <v>371.25</v>
      </c>
      <c r="M3661" s="11">
        <v>0.3</v>
      </c>
      <c r="O3661" s="16"/>
      <c r="P3661" s="14"/>
      <c r="Q3661" s="12"/>
      <c r="R3661" s="13"/>
    </row>
    <row r="3662" spans="1:18" ht="15.75" customHeight="1" x14ac:dyDescent="0.35">
      <c r="A3662" s="1"/>
      <c r="B3662" s="6" t="s">
        <v>14</v>
      </c>
      <c r="C3662" s="6">
        <v>1185732</v>
      </c>
      <c r="D3662" s="7">
        <v>44484</v>
      </c>
      <c r="E3662" s="6" t="s">
        <v>15</v>
      </c>
      <c r="F3662" s="6" t="s">
        <v>123</v>
      </c>
      <c r="G3662" s="6" t="s">
        <v>124</v>
      </c>
      <c r="H3662" s="6" t="s">
        <v>19</v>
      </c>
      <c r="I3662" s="8">
        <v>0.55000000000000004</v>
      </c>
      <c r="J3662" s="9">
        <v>1250</v>
      </c>
      <c r="K3662" s="10">
        <f t="shared" si="28"/>
        <v>687.5</v>
      </c>
      <c r="L3662" s="10">
        <f t="shared" si="29"/>
        <v>171.875</v>
      </c>
      <c r="M3662" s="11">
        <v>0.25</v>
      </c>
      <c r="O3662" s="16"/>
      <c r="P3662" s="14"/>
      <c r="Q3662" s="12"/>
      <c r="R3662" s="13"/>
    </row>
    <row r="3663" spans="1:18" ht="15.75" customHeight="1" x14ac:dyDescent="0.35">
      <c r="A3663" s="1"/>
      <c r="B3663" s="6" t="s">
        <v>14</v>
      </c>
      <c r="C3663" s="6">
        <v>1185732</v>
      </c>
      <c r="D3663" s="7">
        <v>44484</v>
      </c>
      <c r="E3663" s="6" t="s">
        <v>15</v>
      </c>
      <c r="F3663" s="6" t="s">
        <v>123</v>
      </c>
      <c r="G3663" s="6" t="s">
        <v>124</v>
      </c>
      <c r="H3663" s="6" t="s">
        <v>20</v>
      </c>
      <c r="I3663" s="8">
        <v>0.55000000000000004</v>
      </c>
      <c r="J3663" s="9">
        <v>1000</v>
      </c>
      <c r="K3663" s="10">
        <f t="shared" si="28"/>
        <v>550</v>
      </c>
      <c r="L3663" s="10">
        <f t="shared" si="29"/>
        <v>137.5</v>
      </c>
      <c r="M3663" s="11">
        <v>0.25</v>
      </c>
      <c r="O3663" s="16"/>
      <c r="P3663" s="14"/>
      <c r="Q3663" s="12"/>
      <c r="R3663" s="13"/>
    </row>
    <row r="3664" spans="1:18" ht="15.75" customHeight="1" x14ac:dyDescent="0.35">
      <c r="A3664" s="1"/>
      <c r="B3664" s="6" t="s">
        <v>14</v>
      </c>
      <c r="C3664" s="6">
        <v>1185732</v>
      </c>
      <c r="D3664" s="7">
        <v>44484</v>
      </c>
      <c r="E3664" s="6" t="s">
        <v>15</v>
      </c>
      <c r="F3664" s="6" t="s">
        <v>123</v>
      </c>
      <c r="G3664" s="6" t="s">
        <v>124</v>
      </c>
      <c r="H3664" s="6" t="s">
        <v>21</v>
      </c>
      <c r="I3664" s="8">
        <v>0.65</v>
      </c>
      <c r="J3664" s="9">
        <v>1000</v>
      </c>
      <c r="K3664" s="10">
        <f t="shared" si="28"/>
        <v>650</v>
      </c>
      <c r="L3664" s="10">
        <f t="shared" si="29"/>
        <v>162.5</v>
      </c>
      <c r="M3664" s="11">
        <v>0.25</v>
      </c>
      <c r="O3664" s="16"/>
      <c r="P3664" s="14"/>
      <c r="Q3664" s="12"/>
      <c r="R3664" s="13"/>
    </row>
    <row r="3665" spans="1:18" ht="15.75" customHeight="1" x14ac:dyDescent="0.35">
      <c r="A3665" s="1"/>
      <c r="B3665" s="6" t="s">
        <v>14</v>
      </c>
      <c r="C3665" s="6">
        <v>1185732</v>
      </c>
      <c r="D3665" s="7">
        <v>44484</v>
      </c>
      <c r="E3665" s="6" t="s">
        <v>15</v>
      </c>
      <c r="F3665" s="6" t="s">
        <v>123</v>
      </c>
      <c r="G3665" s="6" t="s">
        <v>124</v>
      </c>
      <c r="H3665" s="6" t="s">
        <v>22</v>
      </c>
      <c r="I3665" s="8">
        <v>0.7</v>
      </c>
      <c r="J3665" s="9">
        <v>2250</v>
      </c>
      <c r="K3665" s="10">
        <f t="shared" si="28"/>
        <v>1575</v>
      </c>
      <c r="L3665" s="10">
        <f t="shared" si="29"/>
        <v>472.5</v>
      </c>
      <c r="M3665" s="11">
        <v>0.3</v>
      </c>
      <c r="O3665" s="16"/>
      <c r="P3665" s="14"/>
      <c r="Q3665" s="12"/>
      <c r="R3665" s="13"/>
    </row>
    <row r="3666" spans="1:18" ht="15.75" customHeight="1" x14ac:dyDescent="0.35">
      <c r="A3666" s="1"/>
      <c r="B3666" s="6" t="s">
        <v>14</v>
      </c>
      <c r="C3666" s="6">
        <v>1185732</v>
      </c>
      <c r="D3666" s="7">
        <v>44514</v>
      </c>
      <c r="E3666" s="6" t="s">
        <v>15</v>
      </c>
      <c r="F3666" s="6" t="s">
        <v>123</v>
      </c>
      <c r="G3666" s="6" t="s">
        <v>124</v>
      </c>
      <c r="H3666" s="6" t="s">
        <v>17</v>
      </c>
      <c r="I3666" s="8">
        <v>0.65</v>
      </c>
      <c r="J3666" s="9">
        <v>3750</v>
      </c>
      <c r="K3666" s="10">
        <f t="shared" si="28"/>
        <v>2437.5</v>
      </c>
      <c r="L3666" s="10">
        <f t="shared" si="29"/>
        <v>731.25</v>
      </c>
      <c r="M3666" s="11">
        <v>0.3</v>
      </c>
      <c r="O3666" s="16"/>
      <c r="P3666" s="14"/>
      <c r="Q3666" s="12"/>
      <c r="R3666" s="13"/>
    </row>
    <row r="3667" spans="1:18" ht="15.75" customHeight="1" x14ac:dyDescent="0.35">
      <c r="A3667" s="1"/>
      <c r="B3667" s="6" t="s">
        <v>14</v>
      </c>
      <c r="C3667" s="6">
        <v>1185732</v>
      </c>
      <c r="D3667" s="7">
        <v>44514</v>
      </c>
      <c r="E3667" s="6" t="s">
        <v>15</v>
      </c>
      <c r="F3667" s="6" t="s">
        <v>123</v>
      </c>
      <c r="G3667" s="6" t="s">
        <v>124</v>
      </c>
      <c r="H3667" s="6" t="s">
        <v>18</v>
      </c>
      <c r="I3667" s="8">
        <v>0.55000000000000004</v>
      </c>
      <c r="J3667" s="9">
        <v>3000</v>
      </c>
      <c r="K3667" s="10">
        <f t="shared" si="28"/>
        <v>1650.0000000000002</v>
      </c>
      <c r="L3667" s="10">
        <f t="shared" si="29"/>
        <v>495.00000000000006</v>
      </c>
      <c r="M3667" s="11">
        <v>0.3</v>
      </c>
      <c r="O3667" s="16"/>
      <c r="P3667" s="14"/>
      <c r="Q3667" s="12"/>
      <c r="R3667" s="13"/>
    </row>
    <row r="3668" spans="1:18" ht="15.75" customHeight="1" x14ac:dyDescent="0.35">
      <c r="A3668" s="1"/>
      <c r="B3668" s="6" t="s">
        <v>14</v>
      </c>
      <c r="C3668" s="6">
        <v>1185732</v>
      </c>
      <c r="D3668" s="7">
        <v>44514</v>
      </c>
      <c r="E3668" s="6" t="s">
        <v>15</v>
      </c>
      <c r="F3668" s="6" t="s">
        <v>123</v>
      </c>
      <c r="G3668" s="6" t="s">
        <v>124</v>
      </c>
      <c r="H3668" s="6" t="s">
        <v>19</v>
      </c>
      <c r="I3668" s="8">
        <v>0.55000000000000004</v>
      </c>
      <c r="J3668" s="9">
        <v>2950</v>
      </c>
      <c r="K3668" s="10">
        <f t="shared" si="28"/>
        <v>1622.5000000000002</v>
      </c>
      <c r="L3668" s="10">
        <f t="shared" si="29"/>
        <v>405.62500000000006</v>
      </c>
      <c r="M3668" s="11">
        <v>0.25</v>
      </c>
      <c r="O3668" s="16"/>
      <c r="P3668" s="14"/>
      <c r="Q3668" s="12"/>
      <c r="R3668" s="13"/>
    </row>
    <row r="3669" spans="1:18" ht="15.75" customHeight="1" x14ac:dyDescent="0.35">
      <c r="A3669" s="1"/>
      <c r="B3669" s="6" t="s">
        <v>14</v>
      </c>
      <c r="C3669" s="6">
        <v>1185732</v>
      </c>
      <c r="D3669" s="7">
        <v>44514</v>
      </c>
      <c r="E3669" s="6" t="s">
        <v>15</v>
      </c>
      <c r="F3669" s="6" t="s">
        <v>123</v>
      </c>
      <c r="G3669" s="6" t="s">
        <v>124</v>
      </c>
      <c r="H3669" s="6" t="s">
        <v>20</v>
      </c>
      <c r="I3669" s="8">
        <v>0.55000000000000004</v>
      </c>
      <c r="J3669" s="9">
        <v>2750</v>
      </c>
      <c r="K3669" s="10">
        <f t="shared" si="28"/>
        <v>1512.5000000000002</v>
      </c>
      <c r="L3669" s="10">
        <f t="shared" si="29"/>
        <v>378.12500000000006</v>
      </c>
      <c r="M3669" s="11">
        <v>0.25</v>
      </c>
      <c r="O3669" s="16"/>
      <c r="P3669" s="14"/>
      <c r="Q3669" s="12"/>
      <c r="R3669" s="13"/>
    </row>
    <row r="3670" spans="1:18" ht="15.75" customHeight="1" x14ac:dyDescent="0.35">
      <c r="A3670" s="1"/>
      <c r="B3670" s="6" t="s">
        <v>14</v>
      </c>
      <c r="C3670" s="6">
        <v>1185732</v>
      </c>
      <c r="D3670" s="7">
        <v>44514</v>
      </c>
      <c r="E3670" s="6" t="s">
        <v>15</v>
      </c>
      <c r="F3670" s="6" t="s">
        <v>123</v>
      </c>
      <c r="G3670" s="6" t="s">
        <v>124</v>
      </c>
      <c r="H3670" s="6" t="s">
        <v>21</v>
      </c>
      <c r="I3670" s="8">
        <v>0.65</v>
      </c>
      <c r="J3670" s="9">
        <v>2500</v>
      </c>
      <c r="K3670" s="10">
        <f t="shared" si="28"/>
        <v>1625</v>
      </c>
      <c r="L3670" s="10">
        <f t="shared" si="29"/>
        <v>406.25</v>
      </c>
      <c r="M3670" s="11">
        <v>0.25</v>
      </c>
      <c r="O3670" s="16"/>
      <c r="P3670" s="14"/>
      <c r="Q3670" s="12"/>
      <c r="R3670" s="13"/>
    </row>
    <row r="3671" spans="1:18" ht="15.75" customHeight="1" x14ac:dyDescent="0.35">
      <c r="A3671" s="1"/>
      <c r="B3671" s="6" t="s">
        <v>14</v>
      </c>
      <c r="C3671" s="6">
        <v>1185732</v>
      </c>
      <c r="D3671" s="7">
        <v>44514</v>
      </c>
      <c r="E3671" s="6" t="s">
        <v>15</v>
      </c>
      <c r="F3671" s="6" t="s">
        <v>123</v>
      </c>
      <c r="G3671" s="6" t="s">
        <v>124</v>
      </c>
      <c r="H3671" s="6" t="s">
        <v>22</v>
      </c>
      <c r="I3671" s="8">
        <v>0.7</v>
      </c>
      <c r="J3671" s="9">
        <v>3500</v>
      </c>
      <c r="K3671" s="10">
        <f t="shared" si="28"/>
        <v>2450</v>
      </c>
      <c r="L3671" s="10">
        <f t="shared" si="29"/>
        <v>735</v>
      </c>
      <c r="M3671" s="11">
        <v>0.3</v>
      </c>
      <c r="O3671" s="16"/>
      <c r="P3671" s="14"/>
      <c r="Q3671" s="12"/>
      <c r="R3671" s="13"/>
    </row>
    <row r="3672" spans="1:18" ht="15.75" customHeight="1" x14ac:dyDescent="0.35">
      <c r="A3672" s="1"/>
      <c r="B3672" s="6" t="s">
        <v>14</v>
      </c>
      <c r="C3672" s="6">
        <v>1185732</v>
      </c>
      <c r="D3672" s="7">
        <v>44543</v>
      </c>
      <c r="E3672" s="6" t="s">
        <v>15</v>
      </c>
      <c r="F3672" s="6" t="s">
        <v>123</v>
      </c>
      <c r="G3672" s="6" t="s">
        <v>124</v>
      </c>
      <c r="H3672" s="6" t="s">
        <v>17</v>
      </c>
      <c r="I3672" s="8">
        <v>0.65</v>
      </c>
      <c r="J3672" s="9">
        <v>5750</v>
      </c>
      <c r="K3672" s="10">
        <f t="shared" si="28"/>
        <v>3737.5</v>
      </c>
      <c r="L3672" s="10">
        <f t="shared" si="29"/>
        <v>1121.25</v>
      </c>
      <c r="M3672" s="11">
        <v>0.3</v>
      </c>
      <c r="O3672" s="16"/>
      <c r="P3672" s="14"/>
      <c r="Q3672" s="12"/>
      <c r="R3672" s="13"/>
    </row>
    <row r="3673" spans="1:18" ht="15.75" customHeight="1" x14ac:dyDescent="0.35">
      <c r="A3673" s="1"/>
      <c r="B3673" s="6" t="s">
        <v>14</v>
      </c>
      <c r="C3673" s="6">
        <v>1185732</v>
      </c>
      <c r="D3673" s="7">
        <v>44543</v>
      </c>
      <c r="E3673" s="6" t="s">
        <v>15</v>
      </c>
      <c r="F3673" s="6" t="s">
        <v>123</v>
      </c>
      <c r="G3673" s="6" t="s">
        <v>124</v>
      </c>
      <c r="H3673" s="6" t="s">
        <v>18</v>
      </c>
      <c r="I3673" s="8">
        <v>0.55000000000000004</v>
      </c>
      <c r="J3673" s="9">
        <v>3750</v>
      </c>
      <c r="K3673" s="10">
        <f t="shared" si="28"/>
        <v>2062.5</v>
      </c>
      <c r="L3673" s="10">
        <f t="shared" si="29"/>
        <v>618.75</v>
      </c>
      <c r="M3673" s="11">
        <v>0.3</v>
      </c>
      <c r="O3673" s="16"/>
      <c r="P3673" s="14"/>
      <c r="Q3673" s="12"/>
      <c r="R3673" s="13"/>
    </row>
    <row r="3674" spans="1:18" ht="15.75" customHeight="1" x14ac:dyDescent="0.35">
      <c r="A3674" s="1"/>
      <c r="B3674" s="6" t="s">
        <v>14</v>
      </c>
      <c r="C3674" s="6">
        <v>1185732</v>
      </c>
      <c r="D3674" s="7">
        <v>44543</v>
      </c>
      <c r="E3674" s="6" t="s">
        <v>15</v>
      </c>
      <c r="F3674" s="6" t="s">
        <v>123</v>
      </c>
      <c r="G3674" s="6" t="s">
        <v>124</v>
      </c>
      <c r="H3674" s="6" t="s">
        <v>19</v>
      </c>
      <c r="I3674" s="8">
        <v>0.55000000000000004</v>
      </c>
      <c r="J3674" s="9">
        <v>3500</v>
      </c>
      <c r="K3674" s="10">
        <f t="shared" si="28"/>
        <v>1925.0000000000002</v>
      </c>
      <c r="L3674" s="10">
        <f t="shared" si="29"/>
        <v>481.25000000000006</v>
      </c>
      <c r="M3674" s="11">
        <v>0.25</v>
      </c>
      <c r="O3674" s="16"/>
      <c r="P3674" s="14"/>
      <c r="Q3674" s="12"/>
      <c r="R3674" s="13"/>
    </row>
    <row r="3675" spans="1:18" ht="15.75" customHeight="1" x14ac:dyDescent="0.35">
      <c r="A3675" s="1"/>
      <c r="B3675" s="6" t="s">
        <v>14</v>
      </c>
      <c r="C3675" s="6">
        <v>1185732</v>
      </c>
      <c r="D3675" s="7">
        <v>44543</v>
      </c>
      <c r="E3675" s="6" t="s">
        <v>15</v>
      </c>
      <c r="F3675" s="6" t="s">
        <v>123</v>
      </c>
      <c r="G3675" s="6" t="s">
        <v>124</v>
      </c>
      <c r="H3675" s="6" t="s">
        <v>20</v>
      </c>
      <c r="I3675" s="8">
        <v>0.55000000000000004</v>
      </c>
      <c r="J3675" s="9">
        <v>3000</v>
      </c>
      <c r="K3675" s="10">
        <f t="shared" si="28"/>
        <v>1650.0000000000002</v>
      </c>
      <c r="L3675" s="10">
        <f t="shared" si="29"/>
        <v>412.50000000000006</v>
      </c>
      <c r="M3675" s="11">
        <v>0.25</v>
      </c>
      <c r="O3675" s="16"/>
      <c r="P3675" s="14"/>
      <c r="Q3675" s="12"/>
      <c r="R3675" s="13"/>
    </row>
    <row r="3676" spans="1:18" ht="15.75" customHeight="1" x14ac:dyDescent="0.35">
      <c r="A3676" s="1"/>
      <c r="B3676" s="6" t="s">
        <v>14</v>
      </c>
      <c r="C3676" s="6">
        <v>1185732</v>
      </c>
      <c r="D3676" s="7">
        <v>44543</v>
      </c>
      <c r="E3676" s="6" t="s">
        <v>15</v>
      </c>
      <c r="F3676" s="6" t="s">
        <v>123</v>
      </c>
      <c r="G3676" s="6" t="s">
        <v>124</v>
      </c>
      <c r="H3676" s="6" t="s">
        <v>21</v>
      </c>
      <c r="I3676" s="8">
        <v>0.65</v>
      </c>
      <c r="J3676" s="9">
        <v>3000</v>
      </c>
      <c r="K3676" s="10">
        <f t="shared" si="28"/>
        <v>1950</v>
      </c>
      <c r="L3676" s="10">
        <f t="shared" si="29"/>
        <v>487.5</v>
      </c>
      <c r="M3676" s="11">
        <v>0.25</v>
      </c>
      <c r="O3676" s="16"/>
      <c r="P3676" s="14"/>
      <c r="Q3676" s="12"/>
      <c r="R3676" s="13"/>
    </row>
    <row r="3677" spans="1:18" ht="15.75" customHeight="1" x14ac:dyDescent="0.35">
      <c r="A3677" s="1"/>
      <c r="B3677" s="6" t="s">
        <v>14</v>
      </c>
      <c r="C3677" s="6">
        <v>1185732</v>
      </c>
      <c r="D3677" s="7">
        <v>44543</v>
      </c>
      <c r="E3677" s="6" t="s">
        <v>15</v>
      </c>
      <c r="F3677" s="6" t="s">
        <v>123</v>
      </c>
      <c r="G3677" s="6" t="s">
        <v>124</v>
      </c>
      <c r="H3677" s="6" t="s">
        <v>22</v>
      </c>
      <c r="I3677" s="8">
        <v>0.7</v>
      </c>
      <c r="J3677" s="9">
        <v>4000</v>
      </c>
      <c r="K3677" s="10">
        <f t="shared" si="28"/>
        <v>2800</v>
      </c>
      <c r="L3677" s="10">
        <f t="shared" si="29"/>
        <v>840</v>
      </c>
      <c r="M3677" s="11">
        <v>0.3</v>
      </c>
      <c r="O3677" s="16"/>
      <c r="P3677" s="14"/>
      <c r="Q3677" s="12"/>
      <c r="R3677" s="13"/>
    </row>
    <row r="3678" spans="1:18" ht="15.75" customHeight="1" x14ac:dyDescent="0.35">
      <c r="A3678" s="1" t="s">
        <v>39</v>
      </c>
      <c r="B3678" s="6" t="s">
        <v>14</v>
      </c>
      <c r="C3678" s="6">
        <v>1185732</v>
      </c>
      <c r="D3678" s="7">
        <v>44210</v>
      </c>
      <c r="E3678" s="6" t="s">
        <v>15</v>
      </c>
      <c r="F3678" s="6" t="s">
        <v>125</v>
      </c>
      <c r="G3678" s="6" t="s">
        <v>126</v>
      </c>
      <c r="H3678" s="6" t="s">
        <v>17</v>
      </c>
      <c r="I3678" s="8">
        <v>0.45</v>
      </c>
      <c r="J3678" s="9">
        <v>5250</v>
      </c>
      <c r="K3678" s="10">
        <f t="shared" si="28"/>
        <v>2362.5</v>
      </c>
      <c r="L3678" s="10">
        <f t="shared" si="29"/>
        <v>1063.125</v>
      </c>
      <c r="M3678" s="11">
        <v>0.45</v>
      </c>
      <c r="O3678" s="16"/>
      <c r="P3678" s="14"/>
      <c r="Q3678" s="12"/>
      <c r="R3678" s="13"/>
    </row>
    <row r="3679" spans="1:18" ht="15.75" customHeight="1" x14ac:dyDescent="0.35">
      <c r="A3679" s="1"/>
      <c r="B3679" s="6" t="s">
        <v>14</v>
      </c>
      <c r="C3679" s="6">
        <v>1185732</v>
      </c>
      <c r="D3679" s="7">
        <v>44210</v>
      </c>
      <c r="E3679" s="6" t="s">
        <v>15</v>
      </c>
      <c r="F3679" s="6" t="s">
        <v>125</v>
      </c>
      <c r="G3679" s="6" t="s">
        <v>126</v>
      </c>
      <c r="H3679" s="6" t="s">
        <v>18</v>
      </c>
      <c r="I3679" s="8">
        <v>0.45</v>
      </c>
      <c r="J3679" s="9">
        <v>3250</v>
      </c>
      <c r="K3679" s="10">
        <f t="shared" si="28"/>
        <v>1462.5</v>
      </c>
      <c r="L3679" s="10">
        <f t="shared" si="29"/>
        <v>658.125</v>
      </c>
      <c r="M3679" s="11">
        <v>0.45</v>
      </c>
      <c r="O3679" s="16"/>
      <c r="P3679" s="14"/>
      <c r="Q3679" s="12"/>
      <c r="R3679" s="13"/>
    </row>
    <row r="3680" spans="1:18" ht="15.75" customHeight="1" x14ac:dyDescent="0.35">
      <c r="A3680" s="1"/>
      <c r="B3680" s="6" t="s">
        <v>14</v>
      </c>
      <c r="C3680" s="6">
        <v>1185732</v>
      </c>
      <c r="D3680" s="7">
        <v>44210</v>
      </c>
      <c r="E3680" s="6" t="s">
        <v>15</v>
      </c>
      <c r="F3680" s="6" t="s">
        <v>125</v>
      </c>
      <c r="G3680" s="6" t="s">
        <v>126</v>
      </c>
      <c r="H3680" s="6" t="s">
        <v>19</v>
      </c>
      <c r="I3680" s="8">
        <v>0.35000000000000003</v>
      </c>
      <c r="J3680" s="9">
        <v>3250</v>
      </c>
      <c r="K3680" s="10">
        <f t="shared" si="28"/>
        <v>1137.5</v>
      </c>
      <c r="L3680" s="10">
        <f t="shared" si="29"/>
        <v>398.125</v>
      </c>
      <c r="M3680" s="11">
        <v>0.35</v>
      </c>
      <c r="O3680" s="16"/>
      <c r="P3680" s="14"/>
      <c r="Q3680" s="12"/>
      <c r="R3680" s="13"/>
    </row>
    <row r="3681" spans="1:18" ht="15.75" customHeight="1" x14ac:dyDescent="0.35">
      <c r="A3681" s="1"/>
      <c r="B3681" s="6" t="s">
        <v>14</v>
      </c>
      <c r="C3681" s="6">
        <v>1185732</v>
      </c>
      <c r="D3681" s="7">
        <v>44210</v>
      </c>
      <c r="E3681" s="6" t="s">
        <v>15</v>
      </c>
      <c r="F3681" s="6" t="s">
        <v>125</v>
      </c>
      <c r="G3681" s="6" t="s">
        <v>126</v>
      </c>
      <c r="H3681" s="6" t="s">
        <v>20</v>
      </c>
      <c r="I3681" s="8">
        <v>0.39999999999999997</v>
      </c>
      <c r="J3681" s="9">
        <v>1750</v>
      </c>
      <c r="K3681" s="10">
        <f t="shared" si="28"/>
        <v>699.99999999999989</v>
      </c>
      <c r="L3681" s="10">
        <f t="shared" si="29"/>
        <v>244.99999999999994</v>
      </c>
      <c r="M3681" s="11">
        <v>0.35</v>
      </c>
      <c r="O3681" s="16"/>
      <c r="P3681" s="14"/>
      <c r="Q3681" s="12"/>
      <c r="R3681" s="13"/>
    </row>
    <row r="3682" spans="1:18" ht="15.75" customHeight="1" x14ac:dyDescent="0.35">
      <c r="A3682" s="1"/>
      <c r="B3682" s="6" t="s">
        <v>14</v>
      </c>
      <c r="C3682" s="6">
        <v>1185732</v>
      </c>
      <c r="D3682" s="7">
        <v>44210</v>
      </c>
      <c r="E3682" s="6" t="s">
        <v>15</v>
      </c>
      <c r="F3682" s="6" t="s">
        <v>125</v>
      </c>
      <c r="G3682" s="6" t="s">
        <v>126</v>
      </c>
      <c r="H3682" s="6" t="s">
        <v>21</v>
      </c>
      <c r="I3682" s="8">
        <v>0.55000000000000004</v>
      </c>
      <c r="J3682" s="9">
        <v>2250</v>
      </c>
      <c r="K3682" s="10">
        <f t="shared" si="28"/>
        <v>1237.5</v>
      </c>
      <c r="L3682" s="10">
        <f t="shared" si="29"/>
        <v>433.125</v>
      </c>
      <c r="M3682" s="11">
        <v>0.35</v>
      </c>
      <c r="O3682" s="16"/>
      <c r="P3682" s="14"/>
      <c r="Q3682" s="12"/>
      <c r="R3682" s="13"/>
    </row>
    <row r="3683" spans="1:18" ht="15.75" customHeight="1" x14ac:dyDescent="0.35">
      <c r="A3683" s="1"/>
      <c r="B3683" s="6" t="s">
        <v>14</v>
      </c>
      <c r="C3683" s="6">
        <v>1185732</v>
      </c>
      <c r="D3683" s="7">
        <v>44210</v>
      </c>
      <c r="E3683" s="6" t="s">
        <v>15</v>
      </c>
      <c r="F3683" s="6" t="s">
        <v>125</v>
      </c>
      <c r="G3683" s="6" t="s">
        <v>126</v>
      </c>
      <c r="H3683" s="6" t="s">
        <v>22</v>
      </c>
      <c r="I3683" s="8">
        <v>0.45</v>
      </c>
      <c r="J3683" s="9">
        <v>3250</v>
      </c>
      <c r="K3683" s="10">
        <f t="shared" si="28"/>
        <v>1462.5</v>
      </c>
      <c r="L3683" s="10">
        <f t="shared" si="29"/>
        <v>585</v>
      </c>
      <c r="M3683" s="11">
        <v>0.39999999999999997</v>
      </c>
      <c r="O3683" s="16"/>
      <c r="P3683" s="14"/>
      <c r="Q3683" s="12"/>
      <c r="R3683" s="13"/>
    </row>
    <row r="3684" spans="1:18" ht="15.75" customHeight="1" x14ac:dyDescent="0.35">
      <c r="A3684" s="1"/>
      <c r="B3684" s="6" t="s">
        <v>14</v>
      </c>
      <c r="C3684" s="6">
        <v>1185732</v>
      </c>
      <c r="D3684" s="7">
        <v>44239</v>
      </c>
      <c r="E3684" s="6" t="s">
        <v>15</v>
      </c>
      <c r="F3684" s="6" t="s">
        <v>125</v>
      </c>
      <c r="G3684" s="6" t="s">
        <v>126</v>
      </c>
      <c r="H3684" s="6" t="s">
        <v>17</v>
      </c>
      <c r="I3684" s="8">
        <v>0.45</v>
      </c>
      <c r="J3684" s="9">
        <v>5750</v>
      </c>
      <c r="K3684" s="10">
        <f t="shared" si="28"/>
        <v>2587.5</v>
      </c>
      <c r="L3684" s="10">
        <f t="shared" si="29"/>
        <v>1164.375</v>
      </c>
      <c r="M3684" s="11">
        <v>0.45</v>
      </c>
      <c r="O3684" s="16"/>
      <c r="P3684" s="14"/>
      <c r="Q3684" s="12"/>
      <c r="R3684" s="13"/>
    </row>
    <row r="3685" spans="1:18" ht="15.75" customHeight="1" x14ac:dyDescent="0.35">
      <c r="A3685" s="1"/>
      <c r="B3685" s="6" t="s">
        <v>14</v>
      </c>
      <c r="C3685" s="6">
        <v>1185732</v>
      </c>
      <c r="D3685" s="7">
        <v>44239</v>
      </c>
      <c r="E3685" s="6" t="s">
        <v>15</v>
      </c>
      <c r="F3685" s="6" t="s">
        <v>125</v>
      </c>
      <c r="G3685" s="6" t="s">
        <v>126</v>
      </c>
      <c r="H3685" s="6" t="s">
        <v>18</v>
      </c>
      <c r="I3685" s="8">
        <v>0.45</v>
      </c>
      <c r="J3685" s="9">
        <v>2250</v>
      </c>
      <c r="K3685" s="10">
        <f t="shared" si="28"/>
        <v>1012.5</v>
      </c>
      <c r="L3685" s="10">
        <f t="shared" si="29"/>
        <v>455.625</v>
      </c>
      <c r="M3685" s="11">
        <v>0.45</v>
      </c>
      <c r="O3685" s="16"/>
      <c r="P3685" s="14"/>
      <c r="Q3685" s="12"/>
      <c r="R3685" s="13"/>
    </row>
    <row r="3686" spans="1:18" ht="15.75" customHeight="1" x14ac:dyDescent="0.35">
      <c r="A3686" s="1"/>
      <c r="B3686" s="6" t="s">
        <v>14</v>
      </c>
      <c r="C3686" s="6">
        <v>1185732</v>
      </c>
      <c r="D3686" s="7">
        <v>44239</v>
      </c>
      <c r="E3686" s="6" t="s">
        <v>15</v>
      </c>
      <c r="F3686" s="6" t="s">
        <v>125</v>
      </c>
      <c r="G3686" s="6" t="s">
        <v>126</v>
      </c>
      <c r="H3686" s="6" t="s">
        <v>19</v>
      </c>
      <c r="I3686" s="8">
        <v>0.35000000000000003</v>
      </c>
      <c r="J3686" s="9">
        <v>2750</v>
      </c>
      <c r="K3686" s="10">
        <f t="shared" si="28"/>
        <v>962.50000000000011</v>
      </c>
      <c r="L3686" s="10">
        <f t="shared" si="29"/>
        <v>336.875</v>
      </c>
      <c r="M3686" s="11">
        <v>0.35</v>
      </c>
      <c r="O3686" s="16"/>
      <c r="P3686" s="14"/>
      <c r="Q3686" s="12"/>
      <c r="R3686" s="13"/>
    </row>
    <row r="3687" spans="1:18" ht="15.75" customHeight="1" x14ac:dyDescent="0.35">
      <c r="A3687" s="1"/>
      <c r="B3687" s="6" t="s">
        <v>14</v>
      </c>
      <c r="C3687" s="6">
        <v>1185732</v>
      </c>
      <c r="D3687" s="7">
        <v>44239</v>
      </c>
      <c r="E3687" s="6" t="s">
        <v>15</v>
      </c>
      <c r="F3687" s="6" t="s">
        <v>125</v>
      </c>
      <c r="G3687" s="6" t="s">
        <v>126</v>
      </c>
      <c r="H3687" s="6" t="s">
        <v>20</v>
      </c>
      <c r="I3687" s="8">
        <v>0.39999999999999997</v>
      </c>
      <c r="J3687" s="9">
        <v>1500</v>
      </c>
      <c r="K3687" s="10">
        <f t="shared" si="28"/>
        <v>600</v>
      </c>
      <c r="L3687" s="10">
        <f t="shared" si="29"/>
        <v>210</v>
      </c>
      <c r="M3687" s="11">
        <v>0.35</v>
      </c>
      <c r="O3687" s="16"/>
      <c r="P3687" s="14"/>
      <c r="Q3687" s="12"/>
      <c r="R3687" s="13"/>
    </row>
    <row r="3688" spans="1:18" ht="15.75" customHeight="1" x14ac:dyDescent="0.35">
      <c r="A3688" s="1"/>
      <c r="B3688" s="6" t="s">
        <v>14</v>
      </c>
      <c r="C3688" s="6">
        <v>1185732</v>
      </c>
      <c r="D3688" s="7">
        <v>44239</v>
      </c>
      <c r="E3688" s="6" t="s">
        <v>15</v>
      </c>
      <c r="F3688" s="6" t="s">
        <v>125</v>
      </c>
      <c r="G3688" s="6" t="s">
        <v>126</v>
      </c>
      <c r="H3688" s="6" t="s">
        <v>21</v>
      </c>
      <c r="I3688" s="8">
        <v>0.55000000000000004</v>
      </c>
      <c r="J3688" s="9">
        <v>2250</v>
      </c>
      <c r="K3688" s="10">
        <f t="shared" si="28"/>
        <v>1237.5</v>
      </c>
      <c r="L3688" s="10">
        <f t="shared" si="29"/>
        <v>433.125</v>
      </c>
      <c r="M3688" s="11">
        <v>0.35</v>
      </c>
      <c r="O3688" s="16"/>
      <c r="P3688" s="14"/>
      <c r="Q3688" s="12"/>
      <c r="R3688" s="13"/>
    </row>
    <row r="3689" spans="1:18" ht="15.75" customHeight="1" x14ac:dyDescent="0.35">
      <c r="A3689" s="1"/>
      <c r="B3689" s="6" t="s">
        <v>14</v>
      </c>
      <c r="C3689" s="6">
        <v>1185732</v>
      </c>
      <c r="D3689" s="7">
        <v>44239</v>
      </c>
      <c r="E3689" s="6" t="s">
        <v>15</v>
      </c>
      <c r="F3689" s="6" t="s">
        <v>125</v>
      </c>
      <c r="G3689" s="6" t="s">
        <v>126</v>
      </c>
      <c r="H3689" s="6" t="s">
        <v>22</v>
      </c>
      <c r="I3689" s="8">
        <v>0.45</v>
      </c>
      <c r="J3689" s="9">
        <v>3250</v>
      </c>
      <c r="K3689" s="10">
        <f t="shared" si="28"/>
        <v>1462.5</v>
      </c>
      <c r="L3689" s="10">
        <f t="shared" si="29"/>
        <v>585</v>
      </c>
      <c r="M3689" s="11">
        <v>0.39999999999999997</v>
      </c>
      <c r="O3689" s="16"/>
      <c r="P3689" s="14"/>
      <c r="Q3689" s="12"/>
      <c r="R3689" s="13"/>
    </row>
    <row r="3690" spans="1:18" ht="15.75" customHeight="1" x14ac:dyDescent="0.35">
      <c r="A3690" s="1"/>
      <c r="B3690" s="6" t="s">
        <v>14</v>
      </c>
      <c r="C3690" s="6">
        <v>1185732</v>
      </c>
      <c r="D3690" s="7">
        <v>44265</v>
      </c>
      <c r="E3690" s="6" t="s">
        <v>15</v>
      </c>
      <c r="F3690" s="6" t="s">
        <v>125</v>
      </c>
      <c r="G3690" s="6" t="s">
        <v>126</v>
      </c>
      <c r="H3690" s="6" t="s">
        <v>17</v>
      </c>
      <c r="I3690" s="8">
        <v>0.45</v>
      </c>
      <c r="J3690" s="9">
        <v>5450</v>
      </c>
      <c r="K3690" s="10">
        <f t="shared" si="28"/>
        <v>2452.5</v>
      </c>
      <c r="L3690" s="10">
        <f t="shared" si="29"/>
        <v>1103.625</v>
      </c>
      <c r="M3690" s="11">
        <v>0.45</v>
      </c>
      <c r="O3690" s="16"/>
      <c r="P3690" s="14"/>
      <c r="Q3690" s="12"/>
      <c r="R3690" s="13"/>
    </row>
    <row r="3691" spans="1:18" ht="15.75" customHeight="1" x14ac:dyDescent="0.35">
      <c r="A3691" s="1"/>
      <c r="B3691" s="6" t="s">
        <v>14</v>
      </c>
      <c r="C3691" s="6">
        <v>1185732</v>
      </c>
      <c r="D3691" s="7">
        <v>44265</v>
      </c>
      <c r="E3691" s="6" t="s">
        <v>15</v>
      </c>
      <c r="F3691" s="6" t="s">
        <v>125</v>
      </c>
      <c r="G3691" s="6" t="s">
        <v>126</v>
      </c>
      <c r="H3691" s="6" t="s">
        <v>18</v>
      </c>
      <c r="I3691" s="8">
        <v>0.45</v>
      </c>
      <c r="J3691" s="9">
        <v>2500</v>
      </c>
      <c r="K3691" s="10">
        <f t="shared" si="28"/>
        <v>1125</v>
      </c>
      <c r="L3691" s="10">
        <f t="shared" si="29"/>
        <v>506.25</v>
      </c>
      <c r="M3691" s="11">
        <v>0.45</v>
      </c>
      <c r="O3691" s="16"/>
      <c r="P3691" s="14"/>
      <c r="Q3691" s="12"/>
      <c r="R3691" s="13"/>
    </row>
    <row r="3692" spans="1:18" ht="15.75" customHeight="1" x14ac:dyDescent="0.35">
      <c r="A3692" s="1"/>
      <c r="B3692" s="6" t="s">
        <v>14</v>
      </c>
      <c r="C3692" s="6">
        <v>1185732</v>
      </c>
      <c r="D3692" s="7">
        <v>44265</v>
      </c>
      <c r="E3692" s="6" t="s">
        <v>15</v>
      </c>
      <c r="F3692" s="6" t="s">
        <v>125</v>
      </c>
      <c r="G3692" s="6" t="s">
        <v>126</v>
      </c>
      <c r="H3692" s="6" t="s">
        <v>19</v>
      </c>
      <c r="I3692" s="8">
        <v>0.35000000000000003</v>
      </c>
      <c r="J3692" s="9">
        <v>2750</v>
      </c>
      <c r="K3692" s="10">
        <f t="shared" si="28"/>
        <v>962.50000000000011</v>
      </c>
      <c r="L3692" s="10">
        <f t="shared" si="29"/>
        <v>336.875</v>
      </c>
      <c r="M3692" s="11">
        <v>0.35</v>
      </c>
      <c r="O3692" s="16"/>
      <c r="P3692" s="14"/>
      <c r="Q3692" s="12"/>
      <c r="R3692" s="13"/>
    </row>
    <row r="3693" spans="1:18" ht="15.75" customHeight="1" x14ac:dyDescent="0.35">
      <c r="A3693" s="1"/>
      <c r="B3693" s="6" t="s">
        <v>14</v>
      </c>
      <c r="C3693" s="6">
        <v>1185732</v>
      </c>
      <c r="D3693" s="7">
        <v>44265</v>
      </c>
      <c r="E3693" s="6" t="s">
        <v>15</v>
      </c>
      <c r="F3693" s="6" t="s">
        <v>125</v>
      </c>
      <c r="G3693" s="6" t="s">
        <v>126</v>
      </c>
      <c r="H3693" s="6" t="s">
        <v>20</v>
      </c>
      <c r="I3693" s="8">
        <v>0.39999999999999997</v>
      </c>
      <c r="J3693" s="9">
        <v>1250</v>
      </c>
      <c r="K3693" s="10">
        <f t="shared" si="28"/>
        <v>499.99999999999994</v>
      </c>
      <c r="L3693" s="10">
        <f t="shared" si="29"/>
        <v>174.99999999999997</v>
      </c>
      <c r="M3693" s="11">
        <v>0.35</v>
      </c>
      <c r="O3693" s="16"/>
      <c r="P3693" s="14"/>
      <c r="Q3693" s="12"/>
      <c r="R3693" s="13"/>
    </row>
    <row r="3694" spans="1:18" ht="15.75" customHeight="1" x14ac:dyDescent="0.35">
      <c r="A3694" s="1"/>
      <c r="B3694" s="6" t="s">
        <v>14</v>
      </c>
      <c r="C3694" s="6">
        <v>1185732</v>
      </c>
      <c r="D3694" s="7">
        <v>44265</v>
      </c>
      <c r="E3694" s="6" t="s">
        <v>15</v>
      </c>
      <c r="F3694" s="6" t="s">
        <v>125</v>
      </c>
      <c r="G3694" s="6" t="s">
        <v>126</v>
      </c>
      <c r="H3694" s="6" t="s">
        <v>21</v>
      </c>
      <c r="I3694" s="8">
        <v>0.55000000000000004</v>
      </c>
      <c r="J3694" s="9">
        <v>1750</v>
      </c>
      <c r="K3694" s="10">
        <f t="shared" si="28"/>
        <v>962.50000000000011</v>
      </c>
      <c r="L3694" s="10">
        <f t="shared" si="29"/>
        <v>336.875</v>
      </c>
      <c r="M3694" s="11">
        <v>0.35</v>
      </c>
      <c r="O3694" s="16"/>
      <c r="P3694" s="14"/>
      <c r="Q3694" s="12"/>
      <c r="R3694" s="13"/>
    </row>
    <row r="3695" spans="1:18" ht="15.75" customHeight="1" x14ac:dyDescent="0.35">
      <c r="A3695" s="1"/>
      <c r="B3695" s="6" t="s">
        <v>14</v>
      </c>
      <c r="C3695" s="6">
        <v>1185732</v>
      </c>
      <c r="D3695" s="7">
        <v>44265</v>
      </c>
      <c r="E3695" s="6" t="s">
        <v>15</v>
      </c>
      <c r="F3695" s="6" t="s">
        <v>125</v>
      </c>
      <c r="G3695" s="6" t="s">
        <v>126</v>
      </c>
      <c r="H3695" s="6" t="s">
        <v>22</v>
      </c>
      <c r="I3695" s="8">
        <v>0.45</v>
      </c>
      <c r="J3695" s="9">
        <v>2750</v>
      </c>
      <c r="K3695" s="10">
        <f t="shared" si="28"/>
        <v>1237.5</v>
      </c>
      <c r="L3695" s="10">
        <f t="shared" si="29"/>
        <v>494.99999999999994</v>
      </c>
      <c r="M3695" s="11">
        <v>0.39999999999999997</v>
      </c>
      <c r="O3695" s="16"/>
      <c r="P3695" s="14"/>
      <c r="Q3695" s="12"/>
      <c r="R3695" s="13"/>
    </row>
    <row r="3696" spans="1:18" ht="15.75" customHeight="1" x14ac:dyDescent="0.35">
      <c r="A3696" s="1"/>
      <c r="B3696" s="6" t="s">
        <v>14</v>
      </c>
      <c r="C3696" s="6">
        <v>1185732</v>
      </c>
      <c r="D3696" s="7">
        <v>44297</v>
      </c>
      <c r="E3696" s="6" t="s">
        <v>15</v>
      </c>
      <c r="F3696" s="6" t="s">
        <v>125</v>
      </c>
      <c r="G3696" s="6" t="s">
        <v>126</v>
      </c>
      <c r="H3696" s="6" t="s">
        <v>17</v>
      </c>
      <c r="I3696" s="8">
        <v>0.45</v>
      </c>
      <c r="J3696" s="9">
        <v>5250</v>
      </c>
      <c r="K3696" s="10">
        <f t="shared" si="28"/>
        <v>2362.5</v>
      </c>
      <c r="L3696" s="10">
        <f t="shared" si="29"/>
        <v>1063.125</v>
      </c>
      <c r="M3696" s="11">
        <v>0.45</v>
      </c>
      <c r="O3696" s="16"/>
      <c r="P3696" s="14"/>
      <c r="Q3696" s="12"/>
      <c r="R3696" s="13"/>
    </row>
    <row r="3697" spans="1:18" ht="15.75" customHeight="1" x14ac:dyDescent="0.35">
      <c r="A3697" s="1"/>
      <c r="B3697" s="6" t="s">
        <v>14</v>
      </c>
      <c r="C3697" s="6">
        <v>1185732</v>
      </c>
      <c r="D3697" s="7">
        <v>44297</v>
      </c>
      <c r="E3697" s="6" t="s">
        <v>15</v>
      </c>
      <c r="F3697" s="6" t="s">
        <v>125</v>
      </c>
      <c r="G3697" s="6" t="s">
        <v>126</v>
      </c>
      <c r="H3697" s="6" t="s">
        <v>18</v>
      </c>
      <c r="I3697" s="8">
        <v>0.45</v>
      </c>
      <c r="J3697" s="9">
        <v>2250</v>
      </c>
      <c r="K3697" s="10">
        <f t="shared" si="28"/>
        <v>1012.5</v>
      </c>
      <c r="L3697" s="10">
        <f t="shared" si="29"/>
        <v>455.625</v>
      </c>
      <c r="M3697" s="11">
        <v>0.45</v>
      </c>
      <c r="O3697" s="16"/>
      <c r="P3697" s="14"/>
      <c r="Q3697" s="12"/>
      <c r="R3697" s="13"/>
    </row>
    <row r="3698" spans="1:18" ht="15.75" customHeight="1" x14ac:dyDescent="0.35">
      <c r="A3698" s="1"/>
      <c r="B3698" s="6" t="s">
        <v>14</v>
      </c>
      <c r="C3698" s="6">
        <v>1185732</v>
      </c>
      <c r="D3698" s="7">
        <v>44297</v>
      </c>
      <c r="E3698" s="6" t="s">
        <v>15</v>
      </c>
      <c r="F3698" s="6" t="s">
        <v>125</v>
      </c>
      <c r="G3698" s="6" t="s">
        <v>126</v>
      </c>
      <c r="H3698" s="6" t="s">
        <v>19</v>
      </c>
      <c r="I3698" s="8">
        <v>0.35000000000000003</v>
      </c>
      <c r="J3698" s="9">
        <v>2250</v>
      </c>
      <c r="K3698" s="10">
        <f t="shared" si="28"/>
        <v>787.50000000000011</v>
      </c>
      <c r="L3698" s="10">
        <f t="shared" si="29"/>
        <v>275.625</v>
      </c>
      <c r="M3698" s="11">
        <v>0.35</v>
      </c>
      <c r="O3698" s="16"/>
      <c r="P3698" s="14"/>
      <c r="Q3698" s="12"/>
      <c r="R3698" s="13"/>
    </row>
    <row r="3699" spans="1:18" ht="15.75" customHeight="1" x14ac:dyDescent="0.35">
      <c r="A3699" s="1"/>
      <c r="B3699" s="6" t="s">
        <v>14</v>
      </c>
      <c r="C3699" s="6">
        <v>1185732</v>
      </c>
      <c r="D3699" s="7">
        <v>44297</v>
      </c>
      <c r="E3699" s="6" t="s">
        <v>15</v>
      </c>
      <c r="F3699" s="6" t="s">
        <v>125</v>
      </c>
      <c r="G3699" s="6" t="s">
        <v>126</v>
      </c>
      <c r="H3699" s="6" t="s">
        <v>20</v>
      </c>
      <c r="I3699" s="8">
        <v>0.39999999999999997</v>
      </c>
      <c r="J3699" s="9">
        <v>1500</v>
      </c>
      <c r="K3699" s="10">
        <f t="shared" si="28"/>
        <v>600</v>
      </c>
      <c r="L3699" s="10">
        <f t="shared" si="29"/>
        <v>210</v>
      </c>
      <c r="M3699" s="11">
        <v>0.35</v>
      </c>
      <c r="O3699" s="16"/>
      <c r="P3699" s="14"/>
      <c r="Q3699" s="12"/>
      <c r="R3699" s="13"/>
    </row>
    <row r="3700" spans="1:18" ht="15.75" customHeight="1" x14ac:dyDescent="0.35">
      <c r="A3700" s="1"/>
      <c r="B3700" s="6" t="s">
        <v>14</v>
      </c>
      <c r="C3700" s="6">
        <v>1185732</v>
      </c>
      <c r="D3700" s="7">
        <v>44297</v>
      </c>
      <c r="E3700" s="6" t="s">
        <v>15</v>
      </c>
      <c r="F3700" s="6" t="s">
        <v>125</v>
      </c>
      <c r="G3700" s="6" t="s">
        <v>126</v>
      </c>
      <c r="H3700" s="6" t="s">
        <v>21</v>
      </c>
      <c r="I3700" s="8">
        <v>0.55000000000000004</v>
      </c>
      <c r="J3700" s="9">
        <v>1500</v>
      </c>
      <c r="K3700" s="10">
        <f t="shared" si="28"/>
        <v>825.00000000000011</v>
      </c>
      <c r="L3700" s="10">
        <f t="shared" si="29"/>
        <v>288.75</v>
      </c>
      <c r="M3700" s="11">
        <v>0.35</v>
      </c>
      <c r="O3700" s="16"/>
      <c r="P3700" s="14"/>
      <c r="Q3700" s="12"/>
      <c r="R3700" s="13"/>
    </row>
    <row r="3701" spans="1:18" ht="15.75" customHeight="1" x14ac:dyDescent="0.35">
      <c r="A3701" s="1"/>
      <c r="B3701" s="6" t="s">
        <v>14</v>
      </c>
      <c r="C3701" s="6">
        <v>1185732</v>
      </c>
      <c r="D3701" s="7">
        <v>44297</v>
      </c>
      <c r="E3701" s="6" t="s">
        <v>15</v>
      </c>
      <c r="F3701" s="6" t="s">
        <v>125</v>
      </c>
      <c r="G3701" s="6" t="s">
        <v>126</v>
      </c>
      <c r="H3701" s="6" t="s">
        <v>22</v>
      </c>
      <c r="I3701" s="8">
        <v>0.45</v>
      </c>
      <c r="J3701" s="9">
        <v>3000</v>
      </c>
      <c r="K3701" s="10">
        <f t="shared" si="28"/>
        <v>1350</v>
      </c>
      <c r="L3701" s="10">
        <f t="shared" si="29"/>
        <v>540</v>
      </c>
      <c r="M3701" s="11">
        <v>0.39999999999999997</v>
      </c>
      <c r="O3701" s="16"/>
      <c r="P3701" s="14"/>
      <c r="Q3701" s="12"/>
      <c r="R3701" s="13"/>
    </row>
    <row r="3702" spans="1:18" ht="15.75" customHeight="1" x14ac:dyDescent="0.35">
      <c r="A3702" s="1"/>
      <c r="B3702" s="6" t="s">
        <v>14</v>
      </c>
      <c r="C3702" s="6">
        <v>1185732</v>
      </c>
      <c r="D3702" s="7">
        <v>44326</v>
      </c>
      <c r="E3702" s="6" t="s">
        <v>15</v>
      </c>
      <c r="F3702" s="6" t="s">
        <v>125</v>
      </c>
      <c r="G3702" s="6" t="s">
        <v>126</v>
      </c>
      <c r="H3702" s="6" t="s">
        <v>17</v>
      </c>
      <c r="I3702" s="8">
        <v>0.6</v>
      </c>
      <c r="J3702" s="9">
        <v>5700</v>
      </c>
      <c r="K3702" s="10">
        <f t="shared" si="28"/>
        <v>3420</v>
      </c>
      <c r="L3702" s="10">
        <f t="shared" si="29"/>
        <v>1539</v>
      </c>
      <c r="M3702" s="11">
        <v>0.45</v>
      </c>
      <c r="O3702" s="16"/>
      <c r="P3702" s="14"/>
      <c r="Q3702" s="12"/>
      <c r="R3702" s="13"/>
    </row>
    <row r="3703" spans="1:18" ht="15.75" customHeight="1" x14ac:dyDescent="0.35">
      <c r="A3703" s="1"/>
      <c r="B3703" s="6" t="s">
        <v>14</v>
      </c>
      <c r="C3703" s="6">
        <v>1185732</v>
      </c>
      <c r="D3703" s="7">
        <v>44326</v>
      </c>
      <c r="E3703" s="6" t="s">
        <v>15</v>
      </c>
      <c r="F3703" s="6" t="s">
        <v>125</v>
      </c>
      <c r="G3703" s="6" t="s">
        <v>126</v>
      </c>
      <c r="H3703" s="6" t="s">
        <v>18</v>
      </c>
      <c r="I3703" s="8">
        <v>0.55000000000000004</v>
      </c>
      <c r="J3703" s="9">
        <v>2750</v>
      </c>
      <c r="K3703" s="10">
        <f t="shared" si="28"/>
        <v>1512.5000000000002</v>
      </c>
      <c r="L3703" s="10">
        <f t="shared" si="29"/>
        <v>680.62500000000011</v>
      </c>
      <c r="M3703" s="11">
        <v>0.45</v>
      </c>
      <c r="O3703" s="16"/>
      <c r="P3703" s="14"/>
      <c r="Q3703" s="12"/>
      <c r="R3703" s="13"/>
    </row>
    <row r="3704" spans="1:18" ht="15.75" customHeight="1" x14ac:dyDescent="0.35">
      <c r="A3704" s="1"/>
      <c r="B3704" s="6" t="s">
        <v>14</v>
      </c>
      <c r="C3704" s="6">
        <v>1185732</v>
      </c>
      <c r="D3704" s="7">
        <v>44326</v>
      </c>
      <c r="E3704" s="6" t="s">
        <v>15</v>
      </c>
      <c r="F3704" s="6" t="s">
        <v>125</v>
      </c>
      <c r="G3704" s="6" t="s">
        <v>126</v>
      </c>
      <c r="H3704" s="6" t="s">
        <v>19</v>
      </c>
      <c r="I3704" s="8">
        <v>0.5</v>
      </c>
      <c r="J3704" s="9">
        <v>3000</v>
      </c>
      <c r="K3704" s="10">
        <f t="shared" si="28"/>
        <v>1500</v>
      </c>
      <c r="L3704" s="10">
        <f t="shared" si="29"/>
        <v>525</v>
      </c>
      <c r="M3704" s="11">
        <v>0.35</v>
      </c>
      <c r="O3704" s="16"/>
      <c r="P3704" s="14"/>
      <c r="Q3704" s="12"/>
      <c r="R3704" s="13"/>
    </row>
    <row r="3705" spans="1:18" ht="15.75" customHeight="1" x14ac:dyDescent="0.35">
      <c r="A3705" s="1"/>
      <c r="B3705" s="6" t="s">
        <v>14</v>
      </c>
      <c r="C3705" s="6">
        <v>1185732</v>
      </c>
      <c r="D3705" s="7">
        <v>44326</v>
      </c>
      <c r="E3705" s="6" t="s">
        <v>15</v>
      </c>
      <c r="F3705" s="6" t="s">
        <v>125</v>
      </c>
      <c r="G3705" s="6" t="s">
        <v>126</v>
      </c>
      <c r="H3705" s="6" t="s">
        <v>20</v>
      </c>
      <c r="I3705" s="8">
        <v>0.5</v>
      </c>
      <c r="J3705" s="9">
        <v>2500</v>
      </c>
      <c r="K3705" s="10">
        <f t="shared" si="28"/>
        <v>1250</v>
      </c>
      <c r="L3705" s="10">
        <f t="shared" si="29"/>
        <v>437.5</v>
      </c>
      <c r="M3705" s="11">
        <v>0.35</v>
      </c>
      <c r="O3705" s="16"/>
      <c r="P3705" s="14"/>
      <c r="Q3705" s="12"/>
      <c r="R3705" s="13"/>
    </row>
    <row r="3706" spans="1:18" ht="15.75" customHeight="1" x14ac:dyDescent="0.35">
      <c r="A3706" s="1"/>
      <c r="B3706" s="6" t="s">
        <v>14</v>
      </c>
      <c r="C3706" s="6">
        <v>1185732</v>
      </c>
      <c r="D3706" s="7">
        <v>44326</v>
      </c>
      <c r="E3706" s="6" t="s">
        <v>15</v>
      </c>
      <c r="F3706" s="6" t="s">
        <v>125</v>
      </c>
      <c r="G3706" s="6" t="s">
        <v>126</v>
      </c>
      <c r="H3706" s="6" t="s">
        <v>21</v>
      </c>
      <c r="I3706" s="8">
        <v>0.6</v>
      </c>
      <c r="J3706" s="9">
        <v>2750</v>
      </c>
      <c r="K3706" s="10">
        <f t="shared" si="28"/>
        <v>1650</v>
      </c>
      <c r="L3706" s="10">
        <f t="shared" si="29"/>
        <v>577.5</v>
      </c>
      <c r="M3706" s="11">
        <v>0.35</v>
      </c>
      <c r="O3706" s="16"/>
      <c r="P3706" s="14"/>
      <c r="Q3706" s="12"/>
      <c r="R3706" s="13"/>
    </row>
    <row r="3707" spans="1:18" ht="15.75" customHeight="1" x14ac:dyDescent="0.35">
      <c r="A3707" s="1"/>
      <c r="B3707" s="6" t="s">
        <v>14</v>
      </c>
      <c r="C3707" s="6">
        <v>1185732</v>
      </c>
      <c r="D3707" s="7">
        <v>44326</v>
      </c>
      <c r="E3707" s="6" t="s">
        <v>15</v>
      </c>
      <c r="F3707" s="6" t="s">
        <v>125</v>
      </c>
      <c r="G3707" s="6" t="s">
        <v>126</v>
      </c>
      <c r="H3707" s="6" t="s">
        <v>22</v>
      </c>
      <c r="I3707" s="8">
        <v>0.65</v>
      </c>
      <c r="J3707" s="9">
        <v>4000</v>
      </c>
      <c r="K3707" s="10">
        <f t="shared" si="28"/>
        <v>2600</v>
      </c>
      <c r="L3707" s="10">
        <f t="shared" si="29"/>
        <v>1040</v>
      </c>
      <c r="M3707" s="11">
        <v>0.39999999999999997</v>
      </c>
      <c r="O3707" s="16"/>
      <c r="P3707" s="14"/>
      <c r="Q3707" s="12"/>
      <c r="R3707" s="13"/>
    </row>
    <row r="3708" spans="1:18" ht="15.75" customHeight="1" x14ac:dyDescent="0.35">
      <c r="A3708" s="1"/>
      <c r="B3708" s="6" t="s">
        <v>14</v>
      </c>
      <c r="C3708" s="6">
        <v>1185732</v>
      </c>
      <c r="D3708" s="7">
        <v>44359</v>
      </c>
      <c r="E3708" s="6" t="s">
        <v>15</v>
      </c>
      <c r="F3708" s="6" t="s">
        <v>125</v>
      </c>
      <c r="G3708" s="6" t="s">
        <v>126</v>
      </c>
      <c r="H3708" s="6" t="s">
        <v>17</v>
      </c>
      <c r="I3708" s="8">
        <v>0.6</v>
      </c>
      <c r="J3708" s="9">
        <v>6500</v>
      </c>
      <c r="K3708" s="10">
        <f t="shared" si="28"/>
        <v>3900</v>
      </c>
      <c r="L3708" s="10">
        <f t="shared" si="29"/>
        <v>1755</v>
      </c>
      <c r="M3708" s="11">
        <v>0.45</v>
      </c>
      <c r="O3708" s="16"/>
      <c r="P3708" s="14"/>
      <c r="Q3708" s="12"/>
      <c r="R3708" s="13"/>
    </row>
    <row r="3709" spans="1:18" ht="15.75" customHeight="1" x14ac:dyDescent="0.35">
      <c r="A3709" s="1"/>
      <c r="B3709" s="6" t="s">
        <v>14</v>
      </c>
      <c r="C3709" s="6">
        <v>1185732</v>
      </c>
      <c r="D3709" s="7">
        <v>44359</v>
      </c>
      <c r="E3709" s="6" t="s">
        <v>15</v>
      </c>
      <c r="F3709" s="6" t="s">
        <v>125</v>
      </c>
      <c r="G3709" s="6" t="s">
        <v>126</v>
      </c>
      <c r="H3709" s="6" t="s">
        <v>18</v>
      </c>
      <c r="I3709" s="8">
        <v>0.55000000000000004</v>
      </c>
      <c r="J3709" s="9">
        <v>4000</v>
      </c>
      <c r="K3709" s="10">
        <f t="shared" si="28"/>
        <v>2200</v>
      </c>
      <c r="L3709" s="10">
        <f t="shared" si="29"/>
        <v>990</v>
      </c>
      <c r="M3709" s="11">
        <v>0.45</v>
      </c>
      <c r="O3709" s="16"/>
      <c r="P3709" s="14"/>
      <c r="Q3709" s="12"/>
      <c r="R3709" s="13"/>
    </row>
    <row r="3710" spans="1:18" ht="15.75" customHeight="1" x14ac:dyDescent="0.35">
      <c r="A3710" s="1"/>
      <c r="B3710" s="6" t="s">
        <v>14</v>
      </c>
      <c r="C3710" s="6">
        <v>1185732</v>
      </c>
      <c r="D3710" s="7">
        <v>44359</v>
      </c>
      <c r="E3710" s="6" t="s">
        <v>15</v>
      </c>
      <c r="F3710" s="6" t="s">
        <v>125</v>
      </c>
      <c r="G3710" s="6" t="s">
        <v>126</v>
      </c>
      <c r="H3710" s="6" t="s">
        <v>19</v>
      </c>
      <c r="I3710" s="8">
        <v>0.5</v>
      </c>
      <c r="J3710" s="9">
        <v>3250</v>
      </c>
      <c r="K3710" s="10">
        <f t="shared" si="28"/>
        <v>1625</v>
      </c>
      <c r="L3710" s="10">
        <f t="shared" si="29"/>
        <v>568.75</v>
      </c>
      <c r="M3710" s="11">
        <v>0.35</v>
      </c>
      <c r="O3710" s="16"/>
      <c r="P3710" s="14"/>
      <c r="Q3710" s="12"/>
      <c r="R3710" s="13"/>
    </row>
    <row r="3711" spans="1:18" ht="15.75" customHeight="1" x14ac:dyDescent="0.35">
      <c r="A3711" s="1"/>
      <c r="B3711" s="6" t="s">
        <v>14</v>
      </c>
      <c r="C3711" s="6">
        <v>1185732</v>
      </c>
      <c r="D3711" s="7">
        <v>44359</v>
      </c>
      <c r="E3711" s="6" t="s">
        <v>15</v>
      </c>
      <c r="F3711" s="6" t="s">
        <v>125</v>
      </c>
      <c r="G3711" s="6" t="s">
        <v>126</v>
      </c>
      <c r="H3711" s="6" t="s">
        <v>20</v>
      </c>
      <c r="I3711" s="8">
        <v>0.5</v>
      </c>
      <c r="J3711" s="9">
        <v>3000</v>
      </c>
      <c r="K3711" s="10">
        <f t="shared" si="28"/>
        <v>1500</v>
      </c>
      <c r="L3711" s="10">
        <f t="shared" si="29"/>
        <v>525</v>
      </c>
      <c r="M3711" s="11">
        <v>0.35</v>
      </c>
      <c r="O3711" s="16"/>
      <c r="P3711" s="14"/>
      <c r="Q3711" s="12"/>
      <c r="R3711" s="13"/>
    </row>
    <row r="3712" spans="1:18" ht="15.75" customHeight="1" x14ac:dyDescent="0.35">
      <c r="A3712" s="1"/>
      <c r="B3712" s="6" t="s">
        <v>14</v>
      </c>
      <c r="C3712" s="6">
        <v>1185732</v>
      </c>
      <c r="D3712" s="7">
        <v>44359</v>
      </c>
      <c r="E3712" s="6" t="s">
        <v>15</v>
      </c>
      <c r="F3712" s="6" t="s">
        <v>125</v>
      </c>
      <c r="G3712" s="6" t="s">
        <v>126</v>
      </c>
      <c r="H3712" s="6" t="s">
        <v>21</v>
      </c>
      <c r="I3712" s="8">
        <v>0.6</v>
      </c>
      <c r="J3712" s="9">
        <v>3000</v>
      </c>
      <c r="K3712" s="10">
        <f t="shared" si="28"/>
        <v>1800</v>
      </c>
      <c r="L3712" s="10">
        <f t="shared" si="29"/>
        <v>630</v>
      </c>
      <c r="M3712" s="11">
        <v>0.35</v>
      </c>
      <c r="O3712" s="16"/>
      <c r="P3712" s="14"/>
      <c r="Q3712" s="12"/>
      <c r="R3712" s="13"/>
    </row>
    <row r="3713" spans="1:18" ht="15.75" customHeight="1" x14ac:dyDescent="0.35">
      <c r="A3713" s="1"/>
      <c r="B3713" s="6" t="s">
        <v>14</v>
      </c>
      <c r="C3713" s="6">
        <v>1185732</v>
      </c>
      <c r="D3713" s="7">
        <v>44359</v>
      </c>
      <c r="E3713" s="6" t="s">
        <v>15</v>
      </c>
      <c r="F3713" s="6" t="s">
        <v>125</v>
      </c>
      <c r="G3713" s="6" t="s">
        <v>126</v>
      </c>
      <c r="H3713" s="6" t="s">
        <v>22</v>
      </c>
      <c r="I3713" s="8">
        <v>0.65</v>
      </c>
      <c r="J3713" s="9">
        <v>4500</v>
      </c>
      <c r="K3713" s="10">
        <f t="shared" si="28"/>
        <v>2925</v>
      </c>
      <c r="L3713" s="10">
        <f t="shared" si="29"/>
        <v>1170</v>
      </c>
      <c r="M3713" s="11">
        <v>0.39999999999999997</v>
      </c>
      <c r="O3713" s="16"/>
      <c r="P3713" s="14"/>
      <c r="Q3713" s="12"/>
      <c r="R3713" s="13"/>
    </row>
    <row r="3714" spans="1:18" ht="15.75" customHeight="1" x14ac:dyDescent="0.35">
      <c r="A3714" s="1"/>
      <c r="B3714" s="6" t="s">
        <v>14</v>
      </c>
      <c r="C3714" s="6">
        <v>1185732</v>
      </c>
      <c r="D3714" s="7">
        <v>44387</v>
      </c>
      <c r="E3714" s="6" t="s">
        <v>15</v>
      </c>
      <c r="F3714" s="6" t="s">
        <v>125</v>
      </c>
      <c r="G3714" s="6" t="s">
        <v>126</v>
      </c>
      <c r="H3714" s="6" t="s">
        <v>17</v>
      </c>
      <c r="I3714" s="8">
        <v>0.6</v>
      </c>
      <c r="J3714" s="9">
        <v>6750</v>
      </c>
      <c r="K3714" s="10">
        <f t="shared" si="28"/>
        <v>4050</v>
      </c>
      <c r="L3714" s="10">
        <f t="shared" si="29"/>
        <v>1822.5</v>
      </c>
      <c r="M3714" s="11">
        <v>0.45</v>
      </c>
      <c r="O3714" s="16"/>
      <c r="P3714" s="14"/>
      <c r="Q3714" s="12"/>
      <c r="R3714" s="13"/>
    </row>
    <row r="3715" spans="1:18" ht="15.75" customHeight="1" x14ac:dyDescent="0.35">
      <c r="A3715" s="1"/>
      <c r="B3715" s="6" t="s">
        <v>14</v>
      </c>
      <c r="C3715" s="6">
        <v>1185732</v>
      </c>
      <c r="D3715" s="7">
        <v>44387</v>
      </c>
      <c r="E3715" s="6" t="s">
        <v>15</v>
      </c>
      <c r="F3715" s="6" t="s">
        <v>125</v>
      </c>
      <c r="G3715" s="6" t="s">
        <v>126</v>
      </c>
      <c r="H3715" s="6" t="s">
        <v>18</v>
      </c>
      <c r="I3715" s="8">
        <v>0.55000000000000004</v>
      </c>
      <c r="J3715" s="9">
        <v>4250</v>
      </c>
      <c r="K3715" s="10">
        <f t="shared" si="28"/>
        <v>2337.5</v>
      </c>
      <c r="L3715" s="10">
        <f t="shared" si="29"/>
        <v>1051.875</v>
      </c>
      <c r="M3715" s="11">
        <v>0.45</v>
      </c>
      <c r="O3715" s="16"/>
      <c r="P3715" s="14"/>
      <c r="Q3715" s="12"/>
      <c r="R3715" s="13"/>
    </row>
    <row r="3716" spans="1:18" ht="15.75" customHeight="1" x14ac:dyDescent="0.35">
      <c r="A3716" s="1"/>
      <c r="B3716" s="6" t="s">
        <v>14</v>
      </c>
      <c r="C3716" s="6">
        <v>1185732</v>
      </c>
      <c r="D3716" s="7">
        <v>44387</v>
      </c>
      <c r="E3716" s="6" t="s">
        <v>15</v>
      </c>
      <c r="F3716" s="6" t="s">
        <v>125</v>
      </c>
      <c r="G3716" s="6" t="s">
        <v>126</v>
      </c>
      <c r="H3716" s="6" t="s">
        <v>19</v>
      </c>
      <c r="I3716" s="8">
        <v>0.5</v>
      </c>
      <c r="J3716" s="9">
        <v>3500</v>
      </c>
      <c r="K3716" s="10">
        <f t="shared" si="28"/>
        <v>1750</v>
      </c>
      <c r="L3716" s="10">
        <f t="shared" si="29"/>
        <v>612.5</v>
      </c>
      <c r="M3716" s="11">
        <v>0.35</v>
      </c>
      <c r="O3716" s="16"/>
      <c r="P3716" s="14"/>
      <c r="Q3716" s="12"/>
      <c r="R3716" s="13"/>
    </row>
    <row r="3717" spans="1:18" ht="15.75" customHeight="1" x14ac:dyDescent="0.35">
      <c r="A3717" s="1"/>
      <c r="B3717" s="6" t="s">
        <v>14</v>
      </c>
      <c r="C3717" s="6">
        <v>1185732</v>
      </c>
      <c r="D3717" s="7">
        <v>44387</v>
      </c>
      <c r="E3717" s="6" t="s">
        <v>15</v>
      </c>
      <c r="F3717" s="6" t="s">
        <v>125</v>
      </c>
      <c r="G3717" s="6" t="s">
        <v>126</v>
      </c>
      <c r="H3717" s="6" t="s">
        <v>20</v>
      </c>
      <c r="I3717" s="8">
        <v>0.5</v>
      </c>
      <c r="J3717" s="9">
        <v>3000</v>
      </c>
      <c r="K3717" s="10">
        <f t="shared" si="28"/>
        <v>1500</v>
      </c>
      <c r="L3717" s="10">
        <f t="shared" si="29"/>
        <v>525</v>
      </c>
      <c r="M3717" s="11">
        <v>0.35</v>
      </c>
      <c r="O3717" s="16"/>
      <c r="P3717" s="14"/>
      <c r="Q3717" s="12"/>
      <c r="R3717" s="13"/>
    </row>
    <row r="3718" spans="1:18" ht="15.75" customHeight="1" x14ac:dyDescent="0.35">
      <c r="A3718" s="1"/>
      <c r="B3718" s="6" t="s">
        <v>14</v>
      </c>
      <c r="C3718" s="6">
        <v>1185732</v>
      </c>
      <c r="D3718" s="7">
        <v>44387</v>
      </c>
      <c r="E3718" s="6" t="s">
        <v>15</v>
      </c>
      <c r="F3718" s="6" t="s">
        <v>125</v>
      </c>
      <c r="G3718" s="6" t="s">
        <v>126</v>
      </c>
      <c r="H3718" s="6" t="s">
        <v>21</v>
      </c>
      <c r="I3718" s="8">
        <v>0.6</v>
      </c>
      <c r="J3718" s="9">
        <v>3250</v>
      </c>
      <c r="K3718" s="10">
        <f t="shared" si="28"/>
        <v>1950</v>
      </c>
      <c r="L3718" s="10">
        <f t="shared" si="29"/>
        <v>682.5</v>
      </c>
      <c r="M3718" s="11">
        <v>0.35</v>
      </c>
      <c r="O3718" s="16"/>
      <c r="P3718" s="14"/>
      <c r="Q3718" s="12"/>
      <c r="R3718" s="13"/>
    </row>
    <row r="3719" spans="1:18" ht="15.75" customHeight="1" x14ac:dyDescent="0.35">
      <c r="A3719" s="1"/>
      <c r="B3719" s="6" t="s">
        <v>14</v>
      </c>
      <c r="C3719" s="6">
        <v>1185732</v>
      </c>
      <c r="D3719" s="7">
        <v>44387</v>
      </c>
      <c r="E3719" s="6" t="s">
        <v>15</v>
      </c>
      <c r="F3719" s="6" t="s">
        <v>125</v>
      </c>
      <c r="G3719" s="6" t="s">
        <v>126</v>
      </c>
      <c r="H3719" s="6" t="s">
        <v>22</v>
      </c>
      <c r="I3719" s="8">
        <v>0.65</v>
      </c>
      <c r="J3719" s="9">
        <v>5000</v>
      </c>
      <c r="K3719" s="10">
        <f t="shared" si="28"/>
        <v>3250</v>
      </c>
      <c r="L3719" s="10">
        <f t="shared" si="29"/>
        <v>1300</v>
      </c>
      <c r="M3719" s="11">
        <v>0.39999999999999997</v>
      </c>
      <c r="O3719" s="16"/>
      <c r="P3719" s="14"/>
      <c r="Q3719" s="12"/>
      <c r="R3719" s="13"/>
    </row>
    <row r="3720" spans="1:18" ht="15.75" customHeight="1" x14ac:dyDescent="0.35">
      <c r="A3720" s="1"/>
      <c r="B3720" s="6" t="s">
        <v>14</v>
      </c>
      <c r="C3720" s="6">
        <v>1185732</v>
      </c>
      <c r="D3720" s="7">
        <v>44419</v>
      </c>
      <c r="E3720" s="6" t="s">
        <v>15</v>
      </c>
      <c r="F3720" s="6" t="s">
        <v>125</v>
      </c>
      <c r="G3720" s="6" t="s">
        <v>126</v>
      </c>
      <c r="H3720" s="6" t="s">
        <v>17</v>
      </c>
      <c r="I3720" s="8">
        <v>0.6</v>
      </c>
      <c r="J3720" s="9">
        <v>6500</v>
      </c>
      <c r="K3720" s="10">
        <f t="shared" si="28"/>
        <v>3900</v>
      </c>
      <c r="L3720" s="10">
        <f t="shared" si="29"/>
        <v>1755</v>
      </c>
      <c r="M3720" s="11">
        <v>0.45</v>
      </c>
      <c r="O3720" s="16"/>
      <c r="P3720" s="14"/>
      <c r="Q3720" s="12"/>
      <c r="R3720" s="13"/>
    </row>
    <row r="3721" spans="1:18" ht="15.75" customHeight="1" x14ac:dyDescent="0.35">
      <c r="A3721" s="1"/>
      <c r="B3721" s="6" t="s">
        <v>14</v>
      </c>
      <c r="C3721" s="6">
        <v>1185732</v>
      </c>
      <c r="D3721" s="7">
        <v>44419</v>
      </c>
      <c r="E3721" s="6" t="s">
        <v>15</v>
      </c>
      <c r="F3721" s="6" t="s">
        <v>125</v>
      </c>
      <c r="G3721" s="6" t="s">
        <v>126</v>
      </c>
      <c r="H3721" s="6" t="s">
        <v>18</v>
      </c>
      <c r="I3721" s="8">
        <v>0.55000000000000004</v>
      </c>
      <c r="J3721" s="9">
        <v>4250</v>
      </c>
      <c r="K3721" s="10">
        <f t="shared" si="28"/>
        <v>2337.5</v>
      </c>
      <c r="L3721" s="10">
        <f t="shared" si="29"/>
        <v>1051.875</v>
      </c>
      <c r="M3721" s="11">
        <v>0.45</v>
      </c>
      <c r="O3721" s="16"/>
      <c r="P3721" s="14"/>
      <c r="Q3721" s="12"/>
      <c r="R3721" s="13"/>
    </row>
    <row r="3722" spans="1:18" ht="15.75" customHeight="1" x14ac:dyDescent="0.35">
      <c r="A3722" s="1"/>
      <c r="B3722" s="6" t="s">
        <v>14</v>
      </c>
      <c r="C3722" s="6">
        <v>1185732</v>
      </c>
      <c r="D3722" s="7">
        <v>44419</v>
      </c>
      <c r="E3722" s="6" t="s">
        <v>15</v>
      </c>
      <c r="F3722" s="6" t="s">
        <v>125</v>
      </c>
      <c r="G3722" s="6" t="s">
        <v>126</v>
      </c>
      <c r="H3722" s="6" t="s">
        <v>19</v>
      </c>
      <c r="I3722" s="8">
        <v>0.5</v>
      </c>
      <c r="J3722" s="9">
        <v>3500</v>
      </c>
      <c r="K3722" s="10">
        <f t="shared" si="28"/>
        <v>1750</v>
      </c>
      <c r="L3722" s="10">
        <f t="shared" si="29"/>
        <v>612.5</v>
      </c>
      <c r="M3722" s="11">
        <v>0.35</v>
      </c>
      <c r="O3722" s="16"/>
      <c r="P3722" s="14"/>
      <c r="Q3722" s="12"/>
      <c r="R3722" s="13"/>
    </row>
    <row r="3723" spans="1:18" ht="15.75" customHeight="1" x14ac:dyDescent="0.35">
      <c r="A3723" s="1"/>
      <c r="B3723" s="6" t="s">
        <v>14</v>
      </c>
      <c r="C3723" s="6">
        <v>1185732</v>
      </c>
      <c r="D3723" s="7">
        <v>44419</v>
      </c>
      <c r="E3723" s="6" t="s">
        <v>15</v>
      </c>
      <c r="F3723" s="6" t="s">
        <v>125</v>
      </c>
      <c r="G3723" s="6" t="s">
        <v>126</v>
      </c>
      <c r="H3723" s="6" t="s">
        <v>20</v>
      </c>
      <c r="I3723" s="8">
        <v>0.5</v>
      </c>
      <c r="J3723" s="9">
        <v>2500</v>
      </c>
      <c r="K3723" s="10">
        <f t="shared" si="28"/>
        <v>1250</v>
      </c>
      <c r="L3723" s="10">
        <f t="shared" si="29"/>
        <v>437.5</v>
      </c>
      <c r="M3723" s="11">
        <v>0.35</v>
      </c>
      <c r="O3723" s="16"/>
      <c r="P3723" s="14"/>
      <c r="Q3723" s="12"/>
      <c r="R3723" s="13"/>
    </row>
    <row r="3724" spans="1:18" ht="15.75" customHeight="1" x14ac:dyDescent="0.35">
      <c r="A3724" s="1"/>
      <c r="B3724" s="6" t="s">
        <v>14</v>
      </c>
      <c r="C3724" s="6">
        <v>1185732</v>
      </c>
      <c r="D3724" s="7">
        <v>44419</v>
      </c>
      <c r="E3724" s="6" t="s">
        <v>15</v>
      </c>
      <c r="F3724" s="6" t="s">
        <v>125</v>
      </c>
      <c r="G3724" s="6" t="s">
        <v>126</v>
      </c>
      <c r="H3724" s="6" t="s">
        <v>21</v>
      </c>
      <c r="I3724" s="8">
        <v>0.6</v>
      </c>
      <c r="J3724" s="9">
        <v>2250</v>
      </c>
      <c r="K3724" s="10">
        <f t="shared" si="28"/>
        <v>1350</v>
      </c>
      <c r="L3724" s="10">
        <f t="shared" si="29"/>
        <v>472.49999999999994</v>
      </c>
      <c r="M3724" s="11">
        <v>0.35</v>
      </c>
      <c r="O3724" s="16"/>
      <c r="P3724" s="14"/>
      <c r="Q3724" s="12"/>
      <c r="R3724" s="13"/>
    </row>
    <row r="3725" spans="1:18" ht="15.75" customHeight="1" x14ac:dyDescent="0.35">
      <c r="A3725" s="1"/>
      <c r="B3725" s="6" t="s">
        <v>14</v>
      </c>
      <c r="C3725" s="6">
        <v>1185732</v>
      </c>
      <c r="D3725" s="7">
        <v>44419</v>
      </c>
      <c r="E3725" s="6" t="s">
        <v>15</v>
      </c>
      <c r="F3725" s="6" t="s">
        <v>125</v>
      </c>
      <c r="G3725" s="6" t="s">
        <v>126</v>
      </c>
      <c r="H3725" s="6" t="s">
        <v>22</v>
      </c>
      <c r="I3725" s="8">
        <v>0.65</v>
      </c>
      <c r="J3725" s="9">
        <v>4000</v>
      </c>
      <c r="K3725" s="10">
        <f t="shared" si="28"/>
        <v>2600</v>
      </c>
      <c r="L3725" s="10">
        <f t="shared" si="29"/>
        <v>1040</v>
      </c>
      <c r="M3725" s="11">
        <v>0.39999999999999997</v>
      </c>
      <c r="O3725" s="16"/>
      <c r="P3725" s="14"/>
      <c r="Q3725" s="12"/>
      <c r="R3725" s="13"/>
    </row>
    <row r="3726" spans="1:18" ht="15.75" customHeight="1" x14ac:dyDescent="0.35">
      <c r="A3726" s="1"/>
      <c r="B3726" s="6" t="s">
        <v>14</v>
      </c>
      <c r="C3726" s="6">
        <v>1185732</v>
      </c>
      <c r="D3726" s="7">
        <v>44449</v>
      </c>
      <c r="E3726" s="6" t="s">
        <v>15</v>
      </c>
      <c r="F3726" s="6" t="s">
        <v>125</v>
      </c>
      <c r="G3726" s="6" t="s">
        <v>126</v>
      </c>
      <c r="H3726" s="6" t="s">
        <v>17</v>
      </c>
      <c r="I3726" s="8">
        <v>0.6</v>
      </c>
      <c r="J3726" s="9">
        <v>5250</v>
      </c>
      <c r="K3726" s="10">
        <f t="shared" si="28"/>
        <v>3150</v>
      </c>
      <c r="L3726" s="10">
        <f t="shared" si="29"/>
        <v>1417.5</v>
      </c>
      <c r="M3726" s="11">
        <v>0.45</v>
      </c>
      <c r="O3726" s="16"/>
      <c r="P3726" s="14"/>
      <c r="Q3726" s="12"/>
      <c r="R3726" s="13"/>
    </row>
    <row r="3727" spans="1:18" ht="15.75" customHeight="1" x14ac:dyDescent="0.35">
      <c r="A3727" s="1"/>
      <c r="B3727" s="6" t="s">
        <v>14</v>
      </c>
      <c r="C3727" s="6">
        <v>1185732</v>
      </c>
      <c r="D3727" s="7">
        <v>44449</v>
      </c>
      <c r="E3727" s="6" t="s">
        <v>15</v>
      </c>
      <c r="F3727" s="6" t="s">
        <v>125</v>
      </c>
      <c r="G3727" s="6" t="s">
        <v>126</v>
      </c>
      <c r="H3727" s="6" t="s">
        <v>18</v>
      </c>
      <c r="I3727" s="8">
        <v>0.55000000000000004</v>
      </c>
      <c r="J3727" s="9">
        <v>3250</v>
      </c>
      <c r="K3727" s="10">
        <f t="shared" si="28"/>
        <v>1787.5000000000002</v>
      </c>
      <c r="L3727" s="10">
        <f t="shared" si="29"/>
        <v>804.37500000000011</v>
      </c>
      <c r="M3727" s="11">
        <v>0.45</v>
      </c>
      <c r="O3727" s="16"/>
      <c r="P3727" s="14"/>
      <c r="Q3727" s="12"/>
      <c r="R3727" s="13"/>
    </row>
    <row r="3728" spans="1:18" ht="15.75" customHeight="1" x14ac:dyDescent="0.35">
      <c r="A3728" s="1"/>
      <c r="B3728" s="6" t="s">
        <v>14</v>
      </c>
      <c r="C3728" s="6">
        <v>1185732</v>
      </c>
      <c r="D3728" s="7">
        <v>44449</v>
      </c>
      <c r="E3728" s="6" t="s">
        <v>15</v>
      </c>
      <c r="F3728" s="6" t="s">
        <v>125</v>
      </c>
      <c r="G3728" s="6" t="s">
        <v>126</v>
      </c>
      <c r="H3728" s="6" t="s">
        <v>19</v>
      </c>
      <c r="I3728" s="8">
        <v>0.5</v>
      </c>
      <c r="J3728" s="9">
        <v>2250</v>
      </c>
      <c r="K3728" s="10">
        <f t="shared" si="28"/>
        <v>1125</v>
      </c>
      <c r="L3728" s="10">
        <f t="shared" si="29"/>
        <v>393.75</v>
      </c>
      <c r="M3728" s="11">
        <v>0.35</v>
      </c>
      <c r="O3728" s="16"/>
      <c r="P3728" s="14"/>
      <c r="Q3728" s="12"/>
      <c r="R3728" s="13"/>
    </row>
    <row r="3729" spans="1:18" ht="15.75" customHeight="1" x14ac:dyDescent="0.35">
      <c r="A3729" s="1"/>
      <c r="B3729" s="6" t="s">
        <v>14</v>
      </c>
      <c r="C3729" s="6">
        <v>1185732</v>
      </c>
      <c r="D3729" s="7">
        <v>44449</v>
      </c>
      <c r="E3729" s="6" t="s">
        <v>15</v>
      </c>
      <c r="F3729" s="6" t="s">
        <v>125</v>
      </c>
      <c r="G3729" s="6" t="s">
        <v>126</v>
      </c>
      <c r="H3729" s="6" t="s">
        <v>20</v>
      </c>
      <c r="I3729" s="8">
        <v>0.5</v>
      </c>
      <c r="J3729" s="9">
        <v>2000</v>
      </c>
      <c r="K3729" s="10">
        <f t="shared" si="28"/>
        <v>1000</v>
      </c>
      <c r="L3729" s="10">
        <f t="shared" si="29"/>
        <v>350</v>
      </c>
      <c r="M3729" s="11">
        <v>0.35</v>
      </c>
      <c r="O3729" s="16"/>
      <c r="P3729" s="14"/>
      <c r="Q3729" s="12"/>
      <c r="R3729" s="13"/>
    </row>
    <row r="3730" spans="1:18" ht="15.75" customHeight="1" x14ac:dyDescent="0.35">
      <c r="A3730" s="1"/>
      <c r="B3730" s="6" t="s">
        <v>14</v>
      </c>
      <c r="C3730" s="6">
        <v>1185732</v>
      </c>
      <c r="D3730" s="7">
        <v>44449</v>
      </c>
      <c r="E3730" s="6" t="s">
        <v>15</v>
      </c>
      <c r="F3730" s="6" t="s">
        <v>125</v>
      </c>
      <c r="G3730" s="6" t="s">
        <v>126</v>
      </c>
      <c r="H3730" s="6" t="s">
        <v>21</v>
      </c>
      <c r="I3730" s="8">
        <v>0.6</v>
      </c>
      <c r="J3730" s="9">
        <v>2000</v>
      </c>
      <c r="K3730" s="10">
        <f t="shared" si="28"/>
        <v>1200</v>
      </c>
      <c r="L3730" s="10">
        <f t="shared" si="29"/>
        <v>420</v>
      </c>
      <c r="M3730" s="11">
        <v>0.35</v>
      </c>
      <c r="O3730" s="16"/>
      <c r="P3730" s="14"/>
      <c r="Q3730" s="12"/>
      <c r="R3730" s="13"/>
    </row>
    <row r="3731" spans="1:18" ht="15.75" customHeight="1" x14ac:dyDescent="0.35">
      <c r="A3731" s="1"/>
      <c r="B3731" s="6" t="s">
        <v>14</v>
      </c>
      <c r="C3731" s="6">
        <v>1185732</v>
      </c>
      <c r="D3731" s="7">
        <v>44449</v>
      </c>
      <c r="E3731" s="6" t="s">
        <v>15</v>
      </c>
      <c r="F3731" s="6" t="s">
        <v>125</v>
      </c>
      <c r="G3731" s="6" t="s">
        <v>126</v>
      </c>
      <c r="H3731" s="6" t="s">
        <v>22</v>
      </c>
      <c r="I3731" s="8">
        <v>0.65</v>
      </c>
      <c r="J3731" s="9">
        <v>3000</v>
      </c>
      <c r="K3731" s="10">
        <f t="shared" si="28"/>
        <v>1950</v>
      </c>
      <c r="L3731" s="10">
        <f t="shared" si="29"/>
        <v>779.99999999999989</v>
      </c>
      <c r="M3731" s="11">
        <v>0.39999999999999997</v>
      </c>
      <c r="O3731" s="16"/>
      <c r="P3731" s="14"/>
      <c r="Q3731" s="12"/>
      <c r="R3731" s="13"/>
    </row>
    <row r="3732" spans="1:18" ht="15.75" customHeight="1" x14ac:dyDescent="0.35">
      <c r="A3732" s="1"/>
      <c r="B3732" s="6" t="s">
        <v>14</v>
      </c>
      <c r="C3732" s="6">
        <v>1185732</v>
      </c>
      <c r="D3732" s="7">
        <v>44481</v>
      </c>
      <c r="E3732" s="6" t="s">
        <v>15</v>
      </c>
      <c r="F3732" s="6" t="s">
        <v>125</v>
      </c>
      <c r="G3732" s="6" t="s">
        <v>126</v>
      </c>
      <c r="H3732" s="6" t="s">
        <v>17</v>
      </c>
      <c r="I3732" s="8">
        <v>0.65</v>
      </c>
      <c r="J3732" s="9">
        <v>4750</v>
      </c>
      <c r="K3732" s="10">
        <f t="shared" si="28"/>
        <v>3087.5</v>
      </c>
      <c r="L3732" s="10">
        <f t="shared" si="29"/>
        <v>1389.375</v>
      </c>
      <c r="M3732" s="11">
        <v>0.45</v>
      </c>
      <c r="O3732" s="16"/>
      <c r="P3732" s="14"/>
      <c r="Q3732" s="12"/>
      <c r="R3732" s="13"/>
    </row>
    <row r="3733" spans="1:18" ht="15.75" customHeight="1" x14ac:dyDescent="0.35">
      <c r="A3733" s="1"/>
      <c r="B3733" s="6" t="s">
        <v>14</v>
      </c>
      <c r="C3733" s="6">
        <v>1185732</v>
      </c>
      <c r="D3733" s="7">
        <v>44481</v>
      </c>
      <c r="E3733" s="6" t="s">
        <v>15</v>
      </c>
      <c r="F3733" s="6" t="s">
        <v>125</v>
      </c>
      <c r="G3733" s="6" t="s">
        <v>126</v>
      </c>
      <c r="H3733" s="6" t="s">
        <v>18</v>
      </c>
      <c r="I3733" s="8">
        <v>0.60000000000000009</v>
      </c>
      <c r="J3733" s="9">
        <v>3000</v>
      </c>
      <c r="K3733" s="10">
        <f t="shared" si="28"/>
        <v>1800.0000000000002</v>
      </c>
      <c r="L3733" s="10">
        <f t="shared" si="29"/>
        <v>810.00000000000011</v>
      </c>
      <c r="M3733" s="11">
        <v>0.45</v>
      </c>
      <c r="O3733" s="16"/>
      <c r="P3733" s="14"/>
      <c r="Q3733" s="12"/>
      <c r="R3733" s="13"/>
    </row>
    <row r="3734" spans="1:18" ht="15.75" customHeight="1" x14ac:dyDescent="0.35">
      <c r="A3734" s="1"/>
      <c r="B3734" s="6" t="s">
        <v>14</v>
      </c>
      <c r="C3734" s="6">
        <v>1185732</v>
      </c>
      <c r="D3734" s="7">
        <v>44481</v>
      </c>
      <c r="E3734" s="6" t="s">
        <v>15</v>
      </c>
      <c r="F3734" s="6" t="s">
        <v>125</v>
      </c>
      <c r="G3734" s="6" t="s">
        <v>126</v>
      </c>
      <c r="H3734" s="6" t="s">
        <v>19</v>
      </c>
      <c r="I3734" s="8">
        <v>0.60000000000000009</v>
      </c>
      <c r="J3734" s="9">
        <v>2000</v>
      </c>
      <c r="K3734" s="10">
        <f t="shared" si="28"/>
        <v>1200.0000000000002</v>
      </c>
      <c r="L3734" s="10">
        <f t="shared" si="29"/>
        <v>420.00000000000006</v>
      </c>
      <c r="M3734" s="11">
        <v>0.35</v>
      </c>
      <c r="O3734" s="16"/>
      <c r="P3734" s="14"/>
      <c r="Q3734" s="12"/>
      <c r="R3734" s="13"/>
    </row>
    <row r="3735" spans="1:18" ht="15.75" customHeight="1" x14ac:dyDescent="0.35">
      <c r="A3735" s="1"/>
      <c r="B3735" s="6" t="s">
        <v>14</v>
      </c>
      <c r="C3735" s="6">
        <v>1185732</v>
      </c>
      <c r="D3735" s="7">
        <v>44481</v>
      </c>
      <c r="E3735" s="6" t="s">
        <v>15</v>
      </c>
      <c r="F3735" s="6" t="s">
        <v>125</v>
      </c>
      <c r="G3735" s="6" t="s">
        <v>126</v>
      </c>
      <c r="H3735" s="6" t="s">
        <v>20</v>
      </c>
      <c r="I3735" s="8">
        <v>0.60000000000000009</v>
      </c>
      <c r="J3735" s="9">
        <v>1750</v>
      </c>
      <c r="K3735" s="10">
        <f t="shared" si="28"/>
        <v>1050.0000000000002</v>
      </c>
      <c r="L3735" s="10">
        <f t="shared" si="29"/>
        <v>367.50000000000006</v>
      </c>
      <c r="M3735" s="11">
        <v>0.35</v>
      </c>
      <c r="O3735" s="16"/>
      <c r="P3735" s="14"/>
      <c r="Q3735" s="12"/>
      <c r="R3735" s="13"/>
    </row>
    <row r="3736" spans="1:18" ht="15.75" customHeight="1" x14ac:dyDescent="0.35">
      <c r="A3736" s="1"/>
      <c r="B3736" s="6" t="s">
        <v>14</v>
      </c>
      <c r="C3736" s="6">
        <v>1185732</v>
      </c>
      <c r="D3736" s="7">
        <v>44481</v>
      </c>
      <c r="E3736" s="6" t="s">
        <v>15</v>
      </c>
      <c r="F3736" s="6" t="s">
        <v>125</v>
      </c>
      <c r="G3736" s="6" t="s">
        <v>126</v>
      </c>
      <c r="H3736" s="6" t="s">
        <v>21</v>
      </c>
      <c r="I3736" s="8">
        <v>0.70000000000000007</v>
      </c>
      <c r="J3736" s="9">
        <v>1750</v>
      </c>
      <c r="K3736" s="10">
        <f t="shared" si="28"/>
        <v>1225.0000000000002</v>
      </c>
      <c r="L3736" s="10">
        <f t="shared" si="29"/>
        <v>428.75000000000006</v>
      </c>
      <c r="M3736" s="11">
        <v>0.35</v>
      </c>
      <c r="O3736" s="16"/>
      <c r="P3736" s="14"/>
      <c r="Q3736" s="12"/>
      <c r="R3736" s="13"/>
    </row>
    <row r="3737" spans="1:18" ht="15.75" customHeight="1" x14ac:dyDescent="0.35">
      <c r="A3737" s="1"/>
      <c r="B3737" s="6" t="s">
        <v>14</v>
      </c>
      <c r="C3737" s="6">
        <v>1185732</v>
      </c>
      <c r="D3737" s="7">
        <v>44481</v>
      </c>
      <c r="E3737" s="6" t="s">
        <v>15</v>
      </c>
      <c r="F3737" s="6" t="s">
        <v>125</v>
      </c>
      <c r="G3737" s="6" t="s">
        <v>126</v>
      </c>
      <c r="H3737" s="6" t="s">
        <v>22</v>
      </c>
      <c r="I3737" s="8">
        <v>0.75</v>
      </c>
      <c r="J3737" s="9">
        <v>3000</v>
      </c>
      <c r="K3737" s="10">
        <f t="shared" si="28"/>
        <v>2250</v>
      </c>
      <c r="L3737" s="10">
        <f t="shared" si="29"/>
        <v>899.99999999999989</v>
      </c>
      <c r="M3737" s="11">
        <v>0.39999999999999997</v>
      </c>
      <c r="O3737" s="16"/>
      <c r="P3737" s="14"/>
      <c r="Q3737" s="12"/>
      <c r="R3737" s="13"/>
    </row>
    <row r="3738" spans="1:18" ht="15.75" customHeight="1" x14ac:dyDescent="0.35">
      <c r="A3738" s="1"/>
      <c r="B3738" s="6" t="s">
        <v>14</v>
      </c>
      <c r="C3738" s="6">
        <v>1185732</v>
      </c>
      <c r="D3738" s="7">
        <v>44511</v>
      </c>
      <c r="E3738" s="6" t="s">
        <v>15</v>
      </c>
      <c r="F3738" s="6" t="s">
        <v>125</v>
      </c>
      <c r="G3738" s="6" t="s">
        <v>126</v>
      </c>
      <c r="H3738" s="6" t="s">
        <v>17</v>
      </c>
      <c r="I3738" s="8">
        <v>0.70000000000000007</v>
      </c>
      <c r="J3738" s="9">
        <v>4500</v>
      </c>
      <c r="K3738" s="10">
        <f t="shared" si="28"/>
        <v>3150.0000000000005</v>
      </c>
      <c r="L3738" s="10">
        <f t="shared" si="29"/>
        <v>1417.5000000000002</v>
      </c>
      <c r="M3738" s="11">
        <v>0.45</v>
      </c>
      <c r="O3738" s="16"/>
      <c r="P3738" s="14"/>
      <c r="Q3738" s="12"/>
      <c r="R3738" s="13"/>
    </row>
    <row r="3739" spans="1:18" ht="15.75" customHeight="1" x14ac:dyDescent="0.35">
      <c r="A3739" s="1"/>
      <c r="B3739" s="6" t="s">
        <v>14</v>
      </c>
      <c r="C3739" s="6">
        <v>1185732</v>
      </c>
      <c r="D3739" s="7">
        <v>44511</v>
      </c>
      <c r="E3739" s="6" t="s">
        <v>15</v>
      </c>
      <c r="F3739" s="6" t="s">
        <v>125</v>
      </c>
      <c r="G3739" s="6" t="s">
        <v>126</v>
      </c>
      <c r="H3739" s="6" t="s">
        <v>18</v>
      </c>
      <c r="I3739" s="8">
        <v>0.60000000000000009</v>
      </c>
      <c r="J3739" s="9">
        <v>3250</v>
      </c>
      <c r="K3739" s="10">
        <f t="shared" si="28"/>
        <v>1950.0000000000002</v>
      </c>
      <c r="L3739" s="10">
        <f t="shared" si="29"/>
        <v>877.50000000000011</v>
      </c>
      <c r="M3739" s="11">
        <v>0.45</v>
      </c>
      <c r="O3739" s="16"/>
      <c r="P3739" s="14"/>
      <c r="Q3739" s="12"/>
      <c r="R3739" s="13"/>
    </row>
    <row r="3740" spans="1:18" ht="15.75" customHeight="1" x14ac:dyDescent="0.35">
      <c r="A3740" s="1"/>
      <c r="B3740" s="6" t="s">
        <v>14</v>
      </c>
      <c r="C3740" s="6">
        <v>1185732</v>
      </c>
      <c r="D3740" s="7">
        <v>44511</v>
      </c>
      <c r="E3740" s="6" t="s">
        <v>15</v>
      </c>
      <c r="F3740" s="6" t="s">
        <v>125</v>
      </c>
      <c r="G3740" s="6" t="s">
        <v>126</v>
      </c>
      <c r="H3740" s="6" t="s">
        <v>19</v>
      </c>
      <c r="I3740" s="8">
        <v>0.60000000000000009</v>
      </c>
      <c r="J3740" s="9">
        <v>3200</v>
      </c>
      <c r="K3740" s="10">
        <f t="shared" si="28"/>
        <v>1920.0000000000002</v>
      </c>
      <c r="L3740" s="10">
        <f t="shared" si="29"/>
        <v>672</v>
      </c>
      <c r="M3740" s="11">
        <v>0.35</v>
      </c>
      <c r="O3740" s="16"/>
      <c r="P3740" s="14"/>
      <c r="Q3740" s="12"/>
      <c r="R3740" s="13"/>
    </row>
    <row r="3741" spans="1:18" ht="15.75" customHeight="1" x14ac:dyDescent="0.35">
      <c r="A3741" s="1"/>
      <c r="B3741" s="6" t="s">
        <v>14</v>
      </c>
      <c r="C3741" s="6">
        <v>1185732</v>
      </c>
      <c r="D3741" s="7">
        <v>44511</v>
      </c>
      <c r="E3741" s="6" t="s">
        <v>15</v>
      </c>
      <c r="F3741" s="6" t="s">
        <v>125</v>
      </c>
      <c r="G3741" s="6" t="s">
        <v>126</v>
      </c>
      <c r="H3741" s="6" t="s">
        <v>20</v>
      </c>
      <c r="I3741" s="8">
        <v>0.60000000000000009</v>
      </c>
      <c r="J3741" s="9">
        <v>3000</v>
      </c>
      <c r="K3741" s="10">
        <f t="shared" si="28"/>
        <v>1800.0000000000002</v>
      </c>
      <c r="L3741" s="10">
        <f t="shared" si="29"/>
        <v>630</v>
      </c>
      <c r="M3741" s="11">
        <v>0.35</v>
      </c>
      <c r="O3741" s="16"/>
      <c r="P3741" s="14"/>
      <c r="Q3741" s="12"/>
      <c r="R3741" s="13"/>
    </row>
    <row r="3742" spans="1:18" ht="15.75" customHeight="1" x14ac:dyDescent="0.35">
      <c r="A3742" s="1"/>
      <c r="B3742" s="6" t="s">
        <v>14</v>
      </c>
      <c r="C3742" s="6">
        <v>1185732</v>
      </c>
      <c r="D3742" s="7">
        <v>44511</v>
      </c>
      <c r="E3742" s="6" t="s">
        <v>15</v>
      </c>
      <c r="F3742" s="6" t="s">
        <v>125</v>
      </c>
      <c r="G3742" s="6" t="s">
        <v>126</v>
      </c>
      <c r="H3742" s="6" t="s">
        <v>21</v>
      </c>
      <c r="I3742" s="8">
        <v>0.70000000000000007</v>
      </c>
      <c r="J3742" s="9">
        <v>2750</v>
      </c>
      <c r="K3742" s="10">
        <f t="shared" si="28"/>
        <v>1925.0000000000002</v>
      </c>
      <c r="L3742" s="10">
        <f t="shared" si="29"/>
        <v>673.75</v>
      </c>
      <c r="M3742" s="11">
        <v>0.35</v>
      </c>
      <c r="O3742" s="16"/>
      <c r="P3742" s="14"/>
      <c r="Q3742" s="12"/>
      <c r="R3742" s="13"/>
    </row>
    <row r="3743" spans="1:18" ht="15.75" customHeight="1" x14ac:dyDescent="0.35">
      <c r="A3743" s="1"/>
      <c r="B3743" s="6" t="s">
        <v>14</v>
      </c>
      <c r="C3743" s="6">
        <v>1185732</v>
      </c>
      <c r="D3743" s="7">
        <v>44511</v>
      </c>
      <c r="E3743" s="6" t="s">
        <v>15</v>
      </c>
      <c r="F3743" s="6" t="s">
        <v>125</v>
      </c>
      <c r="G3743" s="6" t="s">
        <v>126</v>
      </c>
      <c r="H3743" s="6" t="s">
        <v>22</v>
      </c>
      <c r="I3743" s="8">
        <v>0.75</v>
      </c>
      <c r="J3743" s="9">
        <v>3750</v>
      </c>
      <c r="K3743" s="10">
        <f t="shared" si="28"/>
        <v>2812.5</v>
      </c>
      <c r="L3743" s="10">
        <f t="shared" si="29"/>
        <v>1125</v>
      </c>
      <c r="M3743" s="11">
        <v>0.39999999999999997</v>
      </c>
      <c r="O3743" s="16"/>
      <c r="P3743" s="14"/>
      <c r="Q3743" s="12"/>
      <c r="R3743" s="13"/>
    </row>
    <row r="3744" spans="1:18" ht="15.75" customHeight="1" x14ac:dyDescent="0.35">
      <c r="A3744" s="1"/>
      <c r="B3744" s="6" t="s">
        <v>14</v>
      </c>
      <c r="C3744" s="6">
        <v>1185732</v>
      </c>
      <c r="D3744" s="7">
        <v>44540</v>
      </c>
      <c r="E3744" s="6" t="s">
        <v>15</v>
      </c>
      <c r="F3744" s="6" t="s">
        <v>125</v>
      </c>
      <c r="G3744" s="6" t="s">
        <v>126</v>
      </c>
      <c r="H3744" s="6" t="s">
        <v>17</v>
      </c>
      <c r="I3744" s="8">
        <v>0.70000000000000007</v>
      </c>
      <c r="J3744" s="9">
        <v>6000</v>
      </c>
      <c r="K3744" s="10">
        <f t="shared" si="28"/>
        <v>4200</v>
      </c>
      <c r="L3744" s="10">
        <f t="shared" si="29"/>
        <v>1890</v>
      </c>
      <c r="M3744" s="11">
        <v>0.45</v>
      </c>
      <c r="O3744" s="16"/>
      <c r="P3744" s="14"/>
      <c r="Q3744" s="12"/>
      <c r="R3744" s="13"/>
    </row>
    <row r="3745" spans="1:18" ht="15.75" customHeight="1" x14ac:dyDescent="0.35">
      <c r="A3745" s="1"/>
      <c r="B3745" s="6" t="s">
        <v>14</v>
      </c>
      <c r="C3745" s="6">
        <v>1185732</v>
      </c>
      <c r="D3745" s="7">
        <v>44540</v>
      </c>
      <c r="E3745" s="6" t="s">
        <v>15</v>
      </c>
      <c r="F3745" s="6" t="s">
        <v>125</v>
      </c>
      <c r="G3745" s="6" t="s">
        <v>126</v>
      </c>
      <c r="H3745" s="6" t="s">
        <v>18</v>
      </c>
      <c r="I3745" s="8">
        <v>0.60000000000000009</v>
      </c>
      <c r="J3745" s="9">
        <v>4000</v>
      </c>
      <c r="K3745" s="10">
        <f t="shared" si="28"/>
        <v>2400.0000000000005</v>
      </c>
      <c r="L3745" s="10">
        <f t="shared" si="29"/>
        <v>1080.0000000000002</v>
      </c>
      <c r="M3745" s="11">
        <v>0.45</v>
      </c>
      <c r="O3745" s="16"/>
      <c r="P3745" s="14"/>
      <c r="Q3745" s="12"/>
      <c r="R3745" s="13"/>
    </row>
    <row r="3746" spans="1:18" ht="15.75" customHeight="1" x14ac:dyDescent="0.35">
      <c r="A3746" s="1"/>
      <c r="B3746" s="6" t="s">
        <v>14</v>
      </c>
      <c r="C3746" s="6">
        <v>1185732</v>
      </c>
      <c r="D3746" s="7">
        <v>44540</v>
      </c>
      <c r="E3746" s="6" t="s">
        <v>15</v>
      </c>
      <c r="F3746" s="6" t="s">
        <v>125</v>
      </c>
      <c r="G3746" s="6" t="s">
        <v>126</v>
      </c>
      <c r="H3746" s="6" t="s">
        <v>19</v>
      </c>
      <c r="I3746" s="8">
        <v>0.60000000000000009</v>
      </c>
      <c r="J3746" s="9">
        <v>3750</v>
      </c>
      <c r="K3746" s="10">
        <f t="shared" si="28"/>
        <v>2250.0000000000005</v>
      </c>
      <c r="L3746" s="10">
        <f t="shared" si="29"/>
        <v>787.50000000000011</v>
      </c>
      <c r="M3746" s="11">
        <v>0.35</v>
      </c>
      <c r="O3746" s="16"/>
      <c r="P3746" s="14"/>
      <c r="Q3746" s="12"/>
      <c r="R3746" s="13"/>
    </row>
    <row r="3747" spans="1:18" ht="15.75" customHeight="1" x14ac:dyDescent="0.35">
      <c r="A3747" s="1"/>
      <c r="B3747" s="6" t="s">
        <v>14</v>
      </c>
      <c r="C3747" s="6">
        <v>1185732</v>
      </c>
      <c r="D3747" s="7">
        <v>44540</v>
      </c>
      <c r="E3747" s="6" t="s">
        <v>15</v>
      </c>
      <c r="F3747" s="6" t="s">
        <v>125</v>
      </c>
      <c r="G3747" s="6" t="s">
        <v>126</v>
      </c>
      <c r="H3747" s="6" t="s">
        <v>20</v>
      </c>
      <c r="I3747" s="8">
        <v>0.60000000000000009</v>
      </c>
      <c r="J3747" s="9">
        <v>3250</v>
      </c>
      <c r="K3747" s="10">
        <f t="shared" si="28"/>
        <v>1950.0000000000002</v>
      </c>
      <c r="L3747" s="10">
        <f t="shared" si="29"/>
        <v>682.5</v>
      </c>
      <c r="M3747" s="11">
        <v>0.35</v>
      </c>
      <c r="O3747" s="16"/>
      <c r="P3747" s="14"/>
      <c r="Q3747" s="12"/>
      <c r="R3747" s="13"/>
    </row>
    <row r="3748" spans="1:18" ht="15.75" customHeight="1" x14ac:dyDescent="0.35">
      <c r="A3748" s="1"/>
      <c r="B3748" s="6" t="s">
        <v>14</v>
      </c>
      <c r="C3748" s="6">
        <v>1185732</v>
      </c>
      <c r="D3748" s="7">
        <v>44540</v>
      </c>
      <c r="E3748" s="6" t="s">
        <v>15</v>
      </c>
      <c r="F3748" s="6" t="s">
        <v>125</v>
      </c>
      <c r="G3748" s="6" t="s">
        <v>126</v>
      </c>
      <c r="H3748" s="6" t="s">
        <v>21</v>
      </c>
      <c r="I3748" s="8">
        <v>0.70000000000000007</v>
      </c>
      <c r="J3748" s="9">
        <v>3250</v>
      </c>
      <c r="K3748" s="10">
        <f t="shared" si="28"/>
        <v>2275</v>
      </c>
      <c r="L3748" s="10">
        <f t="shared" si="29"/>
        <v>796.25</v>
      </c>
      <c r="M3748" s="11">
        <v>0.35</v>
      </c>
      <c r="O3748" s="16"/>
      <c r="P3748" s="14"/>
      <c r="Q3748" s="12"/>
      <c r="R3748" s="13"/>
    </row>
    <row r="3749" spans="1:18" ht="15.75" customHeight="1" x14ac:dyDescent="0.35">
      <c r="A3749" s="1"/>
      <c r="B3749" s="6" t="s">
        <v>14</v>
      </c>
      <c r="C3749" s="6">
        <v>1185732</v>
      </c>
      <c r="D3749" s="7">
        <v>44540</v>
      </c>
      <c r="E3749" s="6" t="s">
        <v>15</v>
      </c>
      <c r="F3749" s="6" t="s">
        <v>125</v>
      </c>
      <c r="G3749" s="6" t="s">
        <v>126</v>
      </c>
      <c r="H3749" s="6" t="s">
        <v>22</v>
      </c>
      <c r="I3749" s="8">
        <v>0.75</v>
      </c>
      <c r="J3749" s="9">
        <v>4250</v>
      </c>
      <c r="K3749" s="10">
        <f t="shared" si="28"/>
        <v>3187.5</v>
      </c>
      <c r="L3749" s="10">
        <f t="shared" si="29"/>
        <v>1275</v>
      </c>
      <c r="M3749" s="11">
        <v>0.39999999999999997</v>
      </c>
      <c r="O3749" s="16"/>
      <c r="P3749" s="14"/>
      <c r="Q3749" s="12"/>
      <c r="R3749" s="13"/>
    </row>
    <row r="3750" spans="1:18" ht="15.75" customHeight="1" x14ac:dyDescent="0.35">
      <c r="A3750" s="1" t="s">
        <v>39</v>
      </c>
      <c r="B3750" s="6" t="s">
        <v>14</v>
      </c>
      <c r="C3750" s="6">
        <v>1185732</v>
      </c>
      <c r="D3750" s="7">
        <v>44217</v>
      </c>
      <c r="E3750" s="6" t="s">
        <v>15</v>
      </c>
      <c r="F3750" s="6" t="s">
        <v>127</v>
      </c>
      <c r="G3750" s="6" t="s">
        <v>128</v>
      </c>
      <c r="H3750" s="6" t="s">
        <v>17</v>
      </c>
      <c r="I3750" s="8">
        <v>0.5</v>
      </c>
      <c r="J3750" s="9">
        <v>5250</v>
      </c>
      <c r="K3750" s="10">
        <f t="shared" si="28"/>
        <v>2625</v>
      </c>
      <c r="L3750" s="10">
        <f t="shared" si="29"/>
        <v>1050</v>
      </c>
      <c r="M3750" s="11">
        <v>0.4</v>
      </c>
      <c r="O3750" s="16"/>
      <c r="P3750" s="14"/>
      <c r="Q3750" s="12"/>
      <c r="R3750" s="13"/>
    </row>
    <row r="3751" spans="1:18" ht="15.75" customHeight="1" x14ac:dyDescent="0.35">
      <c r="A3751" s="1"/>
      <c r="B3751" s="6" t="s">
        <v>14</v>
      </c>
      <c r="C3751" s="6">
        <v>1185732</v>
      </c>
      <c r="D3751" s="7">
        <v>44217</v>
      </c>
      <c r="E3751" s="6" t="s">
        <v>15</v>
      </c>
      <c r="F3751" s="6" t="s">
        <v>127</v>
      </c>
      <c r="G3751" s="6" t="s">
        <v>128</v>
      </c>
      <c r="H3751" s="6" t="s">
        <v>18</v>
      </c>
      <c r="I3751" s="8">
        <v>0.5</v>
      </c>
      <c r="J3751" s="9">
        <v>3250</v>
      </c>
      <c r="K3751" s="10">
        <f t="shared" si="28"/>
        <v>1625</v>
      </c>
      <c r="L3751" s="10">
        <f t="shared" si="29"/>
        <v>650</v>
      </c>
      <c r="M3751" s="11">
        <v>0.4</v>
      </c>
      <c r="O3751" s="16"/>
      <c r="P3751" s="14"/>
      <c r="Q3751" s="12"/>
      <c r="R3751" s="13"/>
    </row>
    <row r="3752" spans="1:18" ht="15.75" customHeight="1" x14ac:dyDescent="0.35">
      <c r="A3752" s="1"/>
      <c r="B3752" s="6" t="s">
        <v>14</v>
      </c>
      <c r="C3752" s="6">
        <v>1185732</v>
      </c>
      <c r="D3752" s="7">
        <v>44217</v>
      </c>
      <c r="E3752" s="6" t="s">
        <v>15</v>
      </c>
      <c r="F3752" s="6" t="s">
        <v>127</v>
      </c>
      <c r="G3752" s="6" t="s">
        <v>128</v>
      </c>
      <c r="H3752" s="6" t="s">
        <v>19</v>
      </c>
      <c r="I3752" s="8">
        <v>0.4</v>
      </c>
      <c r="J3752" s="9">
        <v>3250</v>
      </c>
      <c r="K3752" s="10">
        <f t="shared" si="28"/>
        <v>1300</v>
      </c>
      <c r="L3752" s="10">
        <f t="shared" si="29"/>
        <v>390</v>
      </c>
      <c r="M3752" s="11">
        <v>0.3</v>
      </c>
      <c r="O3752" s="16"/>
      <c r="P3752" s="14"/>
      <c r="Q3752" s="12"/>
      <c r="R3752" s="13"/>
    </row>
    <row r="3753" spans="1:18" ht="15.75" customHeight="1" x14ac:dyDescent="0.35">
      <c r="A3753" s="1"/>
      <c r="B3753" s="6" t="s">
        <v>14</v>
      </c>
      <c r="C3753" s="6">
        <v>1185732</v>
      </c>
      <c r="D3753" s="7">
        <v>44217</v>
      </c>
      <c r="E3753" s="6" t="s">
        <v>15</v>
      </c>
      <c r="F3753" s="6" t="s">
        <v>127</v>
      </c>
      <c r="G3753" s="6" t="s">
        <v>128</v>
      </c>
      <c r="H3753" s="6" t="s">
        <v>20</v>
      </c>
      <c r="I3753" s="8">
        <v>0.44999999999999996</v>
      </c>
      <c r="J3753" s="9">
        <v>1750</v>
      </c>
      <c r="K3753" s="10">
        <f t="shared" si="28"/>
        <v>787.49999999999989</v>
      </c>
      <c r="L3753" s="10">
        <f t="shared" si="29"/>
        <v>236.24999999999994</v>
      </c>
      <c r="M3753" s="11">
        <v>0.3</v>
      </c>
      <c r="O3753" s="16"/>
      <c r="P3753" s="14"/>
      <c r="Q3753" s="12"/>
      <c r="R3753" s="13"/>
    </row>
    <row r="3754" spans="1:18" ht="15.75" customHeight="1" x14ac:dyDescent="0.35">
      <c r="A3754" s="1"/>
      <c r="B3754" s="6" t="s">
        <v>14</v>
      </c>
      <c r="C3754" s="6">
        <v>1185732</v>
      </c>
      <c r="D3754" s="7">
        <v>44217</v>
      </c>
      <c r="E3754" s="6" t="s">
        <v>15</v>
      </c>
      <c r="F3754" s="6" t="s">
        <v>127</v>
      </c>
      <c r="G3754" s="6" t="s">
        <v>128</v>
      </c>
      <c r="H3754" s="6" t="s">
        <v>21</v>
      </c>
      <c r="I3754" s="8">
        <v>0.60000000000000009</v>
      </c>
      <c r="J3754" s="9">
        <v>2250</v>
      </c>
      <c r="K3754" s="10">
        <f t="shared" si="28"/>
        <v>1350.0000000000002</v>
      </c>
      <c r="L3754" s="10">
        <f t="shared" si="29"/>
        <v>405.00000000000006</v>
      </c>
      <c r="M3754" s="11">
        <v>0.3</v>
      </c>
      <c r="O3754" s="16"/>
      <c r="P3754" s="14"/>
      <c r="Q3754" s="12"/>
      <c r="R3754" s="13"/>
    </row>
    <row r="3755" spans="1:18" ht="15.75" customHeight="1" x14ac:dyDescent="0.35">
      <c r="A3755" s="1"/>
      <c r="B3755" s="6" t="s">
        <v>14</v>
      </c>
      <c r="C3755" s="6">
        <v>1185732</v>
      </c>
      <c r="D3755" s="7">
        <v>44217</v>
      </c>
      <c r="E3755" s="6" t="s">
        <v>15</v>
      </c>
      <c r="F3755" s="6" t="s">
        <v>127</v>
      </c>
      <c r="G3755" s="6" t="s">
        <v>128</v>
      </c>
      <c r="H3755" s="6" t="s">
        <v>22</v>
      </c>
      <c r="I3755" s="8">
        <v>0.5</v>
      </c>
      <c r="J3755" s="9">
        <v>3250</v>
      </c>
      <c r="K3755" s="10">
        <f t="shared" si="28"/>
        <v>1625</v>
      </c>
      <c r="L3755" s="10">
        <f t="shared" si="29"/>
        <v>568.75</v>
      </c>
      <c r="M3755" s="11">
        <v>0.35</v>
      </c>
      <c r="O3755" s="16"/>
      <c r="P3755" s="14"/>
      <c r="Q3755" s="12"/>
      <c r="R3755" s="13"/>
    </row>
    <row r="3756" spans="1:18" ht="15.75" customHeight="1" x14ac:dyDescent="0.35">
      <c r="A3756" s="1"/>
      <c r="B3756" s="6" t="s">
        <v>14</v>
      </c>
      <c r="C3756" s="6">
        <v>1185732</v>
      </c>
      <c r="D3756" s="7">
        <v>44246</v>
      </c>
      <c r="E3756" s="6" t="s">
        <v>15</v>
      </c>
      <c r="F3756" s="6" t="s">
        <v>127</v>
      </c>
      <c r="G3756" s="6" t="s">
        <v>128</v>
      </c>
      <c r="H3756" s="6" t="s">
        <v>17</v>
      </c>
      <c r="I3756" s="8">
        <v>0.5</v>
      </c>
      <c r="J3756" s="9">
        <v>6000</v>
      </c>
      <c r="K3756" s="10">
        <f t="shared" si="28"/>
        <v>3000</v>
      </c>
      <c r="L3756" s="10">
        <f t="shared" si="29"/>
        <v>1200</v>
      </c>
      <c r="M3756" s="11">
        <v>0.4</v>
      </c>
      <c r="O3756" s="16"/>
      <c r="P3756" s="14"/>
      <c r="Q3756" s="12"/>
      <c r="R3756" s="13"/>
    </row>
    <row r="3757" spans="1:18" ht="15.75" customHeight="1" x14ac:dyDescent="0.35">
      <c r="A3757" s="1"/>
      <c r="B3757" s="6" t="s">
        <v>14</v>
      </c>
      <c r="C3757" s="6">
        <v>1185732</v>
      </c>
      <c r="D3757" s="7">
        <v>44246</v>
      </c>
      <c r="E3757" s="6" t="s">
        <v>15</v>
      </c>
      <c r="F3757" s="6" t="s">
        <v>127</v>
      </c>
      <c r="G3757" s="6" t="s">
        <v>128</v>
      </c>
      <c r="H3757" s="6" t="s">
        <v>18</v>
      </c>
      <c r="I3757" s="8">
        <v>0.5</v>
      </c>
      <c r="J3757" s="9">
        <v>2500</v>
      </c>
      <c r="K3757" s="10">
        <f t="shared" si="28"/>
        <v>1250</v>
      </c>
      <c r="L3757" s="10">
        <f t="shared" si="29"/>
        <v>500</v>
      </c>
      <c r="M3757" s="11">
        <v>0.4</v>
      </c>
      <c r="O3757" s="16"/>
      <c r="P3757" s="14"/>
      <c r="Q3757" s="12"/>
      <c r="R3757" s="13"/>
    </row>
    <row r="3758" spans="1:18" ht="15.75" customHeight="1" x14ac:dyDescent="0.35">
      <c r="A3758" s="1"/>
      <c r="B3758" s="6" t="s">
        <v>14</v>
      </c>
      <c r="C3758" s="6">
        <v>1185732</v>
      </c>
      <c r="D3758" s="7">
        <v>44246</v>
      </c>
      <c r="E3758" s="6" t="s">
        <v>15</v>
      </c>
      <c r="F3758" s="6" t="s">
        <v>127</v>
      </c>
      <c r="G3758" s="6" t="s">
        <v>128</v>
      </c>
      <c r="H3758" s="6" t="s">
        <v>19</v>
      </c>
      <c r="I3758" s="8">
        <v>0.4</v>
      </c>
      <c r="J3758" s="9">
        <v>3000</v>
      </c>
      <c r="K3758" s="10">
        <f t="shared" si="28"/>
        <v>1200</v>
      </c>
      <c r="L3758" s="10">
        <f t="shared" si="29"/>
        <v>360</v>
      </c>
      <c r="M3758" s="11">
        <v>0.3</v>
      </c>
      <c r="O3758" s="16"/>
      <c r="P3758" s="14"/>
      <c r="Q3758" s="12"/>
      <c r="R3758" s="13"/>
    </row>
    <row r="3759" spans="1:18" ht="15.75" customHeight="1" x14ac:dyDescent="0.35">
      <c r="A3759" s="1"/>
      <c r="B3759" s="6" t="s">
        <v>14</v>
      </c>
      <c r="C3759" s="6">
        <v>1185732</v>
      </c>
      <c r="D3759" s="7">
        <v>44246</v>
      </c>
      <c r="E3759" s="6" t="s">
        <v>15</v>
      </c>
      <c r="F3759" s="6" t="s">
        <v>127</v>
      </c>
      <c r="G3759" s="6" t="s">
        <v>128</v>
      </c>
      <c r="H3759" s="6" t="s">
        <v>20</v>
      </c>
      <c r="I3759" s="8">
        <v>0.44999999999999996</v>
      </c>
      <c r="J3759" s="9">
        <v>2000</v>
      </c>
      <c r="K3759" s="10">
        <f t="shared" si="28"/>
        <v>899.99999999999989</v>
      </c>
      <c r="L3759" s="10">
        <f t="shared" si="29"/>
        <v>269.99999999999994</v>
      </c>
      <c r="M3759" s="11">
        <v>0.3</v>
      </c>
      <c r="O3759" s="16"/>
      <c r="P3759" s="14"/>
      <c r="Q3759" s="12"/>
      <c r="R3759" s="13"/>
    </row>
    <row r="3760" spans="1:18" ht="15.75" customHeight="1" x14ac:dyDescent="0.35">
      <c r="A3760" s="1"/>
      <c r="B3760" s="6" t="s">
        <v>14</v>
      </c>
      <c r="C3760" s="6">
        <v>1185732</v>
      </c>
      <c r="D3760" s="7">
        <v>44246</v>
      </c>
      <c r="E3760" s="6" t="s">
        <v>15</v>
      </c>
      <c r="F3760" s="6" t="s">
        <v>127</v>
      </c>
      <c r="G3760" s="6" t="s">
        <v>128</v>
      </c>
      <c r="H3760" s="6" t="s">
        <v>21</v>
      </c>
      <c r="I3760" s="8">
        <v>0.60000000000000009</v>
      </c>
      <c r="J3760" s="9">
        <v>2750</v>
      </c>
      <c r="K3760" s="10">
        <f t="shared" si="28"/>
        <v>1650.0000000000002</v>
      </c>
      <c r="L3760" s="10">
        <f t="shared" si="29"/>
        <v>495.00000000000006</v>
      </c>
      <c r="M3760" s="11">
        <v>0.3</v>
      </c>
      <c r="O3760" s="16"/>
      <c r="P3760" s="14"/>
      <c r="Q3760" s="12"/>
      <c r="R3760" s="13"/>
    </row>
    <row r="3761" spans="1:18" ht="15.75" customHeight="1" x14ac:dyDescent="0.35">
      <c r="A3761" s="1"/>
      <c r="B3761" s="6" t="s">
        <v>14</v>
      </c>
      <c r="C3761" s="6">
        <v>1185732</v>
      </c>
      <c r="D3761" s="7">
        <v>44246</v>
      </c>
      <c r="E3761" s="6" t="s">
        <v>15</v>
      </c>
      <c r="F3761" s="6" t="s">
        <v>127</v>
      </c>
      <c r="G3761" s="6" t="s">
        <v>128</v>
      </c>
      <c r="H3761" s="6" t="s">
        <v>22</v>
      </c>
      <c r="I3761" s="8">
        <v>0.5</v>
      </c>
      <c r="J3761" s="9">
        <v>3750</v>
      </c>
      <c r="K3761" s="10">
        <f t="shared" si="28"/>
        <v>1875</v>
      </c>
      <c r="L3761" s="10">
        <f t="shared" si="29"/>
        <v>656.25</v>
      </c>
      <c r="M3761" s="11">
        <v>0.35</v>
      </c>
      <c r="O3761" s="16"/>
      <c r="P3761" s="14"/>
      <c r="Q3761" s="12"/>
      <c r="R3761" s="13"/>
    </row>
    <row r="3762" spans="1:18" ht="15.75" customHeight="1" x14ac:dyDescent="0.35">
      <c r="A3762" s="1"/>
      <c r="B3762" s="6" t="s">
        <v>14</v>
      </c>
      <c r="C3762" s="6">
        <v>1185732</v>
      </c>
      <c r="D3762" s="7">
        <v>44272</v>
      </c>
      <c r="E3762" s="6" t="s">
        <v>15</v>
      </c>
      <c r="F3762" s="6" t="s">
        <v>127</v>
      </c>
      <c r="G3762" s="6" t="s">
        <v>128</v>
      </c>
      <c r="H3762" s="6" t="s">
        <v>17</v>
      </c>
      <c r="I3762" s="8">
        <v>0.5</v>
      </c>
      <c r="J3762" s="9">
        <v>5700</v>
      </c>
      <c r="K3762" s="10">
        <f t="shared" si="28"/>
        <v>2850</v>
      </c>
      <c r="L3762" s="10">
        <f t="shared" si="29"/>
        <v>1140</v>
      </c>
      <c r="M3762" s="11">
        <v>0.4</v>
      </c>
      <c r="O3762" s="16"/>
      <c r="P3762" s="14"/>
      <c r="Q3762" s="12"/>
      <c r="R3762" s="13"/>
    </row>
    <row r="3763" spans="1:18" ht="15.75" customHeight="1" x14ac:dyDescent="0.35">
      <c r="A3763" s="1"/>
      <c r="B3763" s="6" t="s">
        <v>14</v>
      </c>
      <c r="C3763" s="6">
        <v>1185732</v>
      </c>
      <c r="D3763" s="7">
        <v>44272</v>
      </c>
      <c r="E3763" s="6" t="s">
        <v>15</v>
      </c>
      <c r="F3763" s="6" t="s">
        <v>127</v>
      </c>
      <c r="G3763" s="6" t="s">
        <v>128</v>
      </c>
      <c r="H3763" s="6" t="s">
        <v>18</v>
      </c>
      <c r="I3763" s="8">
        <v>0.5</v>
      </c>
      <c r="J3763" s="9">
        <v>2750</v>
      </c>
      <c r="K3763" s="10">
        <f t="shared" si="28"/>
        <v>1375</v>
      </c>
      <c r="L3763" s="10">
        <f t="shared" si="29"/>
        <v>550</v>
      </c>
      <c r="M3763" s="11">
        <v>0.4</v>
      </c>
      <c r="O3763" s="16"/>
      <c r="P3763" s="14"/>
      <c r="Q3763" s="12"/>
      <c r="R3763" s="13"/>
    </row>
    <row r="3764" spans="1:18" ht="15.75" customHeight="1" x14ac:dyDescent="0.35">
      <c r="A3764" s="1"/>
      <c r="B3764" s="6" t="s">
        <v>14</v>
      </c>
      <c r="C3764" s="6">
        <v>1185732</v>
      </c>
      <c r="D3764" s="7">
        <v>44272</v>
      </c>
      <c r="E3764" s="6" t="s">
        <v>15</v>
      </c>
      <c r="F3764" s="6" t="s">
        <v>127</v>
      </c>
      <c r="G3764" s="6" t="s">
        <v>128</v>
      </c>
      <c r="H3764" s="6" t="s">
        <v>19</v>
      </c>
      <c r="I3764" s="8">
        <v>0.4</v>
      </c>
      <c r="J3764" s="9">
        <v>3000</v>
      </c>
      <c r="K3764" s="10">
        <f t="shared" si="28"/>
        <v>1200</v>
      </c>
      <c r="L3764" s="10">
        <f t="shared" si="29"/>
        <v>360</v>
      </c>
      <c r="M3764" s="11">
        <v>0.3</v>
      </c>
      <c r="O3764" s="16"/>
      <c r="P3764" s="14"/>
      <c r="Q3764" s="12"/>
      <c r="R3764" s="13"/>
    </row>
    <row r="3765" spans="1:18" ht="15.75" customHeight="1" x14ac:dyDescent="0.35">
      <c r="A3765" s="1"/>
      <c r="B3765" s="6" t="s">
        <v>14</v>
      </c>
      <c r="C3765" s="6">
        <v>1185732</v>
      </c>
      <c r="D3765" s="7">
        <v>44272</v>
      </c>
      <c r="E3765" s="6" t="s">
        <v>15</v>
      </c>
      <c r="F3765" s="6" t="s">
        <v>127</v>
      </c>
      <c r="G3765" s="6" t="s">
        <v>128</v>
      </c>
      <c r="H3765" s="6" t="s">
        <v>20</v>
      </c>
      <c r="I3765" s="8">
        <v>0.44999999999999996</v>
      </c>
      <c r="J3765" s="9">
        <v>1500</v>
      </c>
      <c r="K3765" s="10">
        <f t="shared" si="28"/>
        <v>674.99999999999989</v>
      </c>
      <c r="L3765" s="10">
        <f t="shared" si="29"/>
        <v>202.49999999999997</v>
      </c>
      <c r="M3765" s="11">
        <v>0.3</v>
      </c>
      <c r="O3765" s="16"/>
      <c r="P3765" s="14"/>
      <c r="Q3765" s="12"/>
      <c r="R3765" s="13"/>
    </row>
    <row r="3766" spans="1:18" ht="15.75" customHeight="1" x14ac:dyDescent="0.35">
      <c r="A3766" s="1"/>
      <c r="B3766" s="6" t="s">
        <v>14</v>
      </c>
      <c r="C3766" s="6">
        <v>1185732</v>
      </c>
      <c r="D3766" s="7">
        <v>44272</v>
      </c>
      <c r="E3766" s="6" t="s">
        <v>15</v>
      </c>
      <c r="F3766" s="6" t="s">
        <v>127</v>
      </c>
      <c r="G3766" s="6" t="s">
        <v>128</v>
      </c>
      <c r="H3766" s="6" t="s">
        <v>21</v>
      </c>
      <c r="I3766" s="8">
        <v>0.60000000000000009</v>
      </c>
      <c r="J3766" s="9">
        <v>2000</v>
      </c>
      <c r="K3766" s="10">
        <f t="shared" si="28"/>
        <v>1200.0000000000002</v>
      </c>
      <c r="L3766" s="10">
        <f t="shared" si="29"/>
        <v>360.00000000000006</v>
      </c>
      <c r="M3766" s="11">
        <v>0.3</v>
      </c>
      <c r="O3766" s="16"/>
      <c r="P3766" s="14"/>
      <c r="Q3766" s="12"/>
      <c r="R3766" s="13"/>
    </row>
    <row r="3767" spans="1:18" ht="15.75" customHeight="1" x14ac:dyDescent="0.35">
      <c r="A3767" s="1"/>
      <c r="B3767" s="6" t="s">
        <v>14</v>
      </c>
      <c r="C3767" s="6">
        <v>1185732</v>
      </c>
      <c r="D3767" s="7">
        <v>44272</v>
      </c>
      <c r="E3767" s="6" t="s">
        <v>15</v>
      </c>
      <c r="F3767" s="6" t="s">
        <v>127</v>
      </c>
      <c r="G3767" s="6" t="s">
        <v>128</v>
      </c>
      <c r="H3767" s="6" t="s">
        <v>22</v>
      </c>
      <c r="I3767" s="8">
        <v>0.5</v>
      </c>
      <c r="J3767" s="9">
        <v>3000</v>
      </c>
      <c r="K3767" s="10">
        <f t="shared" si="28"/>
        <v>1500</v>
      </c>
      <c r="L3767" s="10">
        <f t="shared" si="29"/>
        <v>525</v>
      </c>
      <c r="M3767" s="11">
        <v>0.35</v>
      </c>
      <c r="O3767" s="16"/>
      <c r="P3767" s="14"/>
      <c r="Q3767" s="12"/>
      <c r="R3767" s="13"/>
    </row>
    <row r="3768" spans="1:18" ht="15.75" customHeight="1" x14ac:dyDescent="0.35">
      <c r="A3768" s="1"/>
      <c r="B3768" s="6" t="s">
        <v>14</v>
      </c>
      <c r="C3768" s="6">
        <v>1185732</v>
      </c>
      <c r="D3768" s="7">
        <v>44304</v>
      </c>
      <c r="E3768" s="6" t="s">
        <v>15</v>
      </c>
      <c r="F3768" s="6" t="s">
        <v>127</v>
      </c>
      <c r="G3768" s="6" t="s">
        <v>128</v>
      </c>
      <c r="H3768" s="6" t="s">
        <v>17</v>
      </c>
      <c r="I3768" s="8">
        <v>0.5</v>
      </c>
      <c r="J3768" s="9">
        <v>5500</v>
      </c>
      <c r="K3768" s="10">
        <f t="shared" si="28"/>
        <v>2750</v>
      </c>
      <c r="L3768" s="10">
        <f t="shared" si="29"/>
        <v>1100</v>
      </c>
      <c r="M3768" s="11">
        <v>0.4</v>
      </c>
      <c r="O3768" s="16"/>
      <c r="P3768" s="14"/>
      <c r="Q3768" s="12"/>
      <c r="R3768" s="13"/>
    </row>
    <row r="3769" spans="1:18" ht="15.75" customHeight="1" x14ac:dyDescent="0.35">
      <c r="A3769" s="1"/>
      <c r="B3769" s="6" t="s">
        <v>14</v>
      </c>
      <c r="C3769" s="6">
        <v>1185732</v>
      </c>
      <c r="D3769" s="7">
        <v>44304</v>
      </c>
      <c r="E3769" s="6" t="s">
        <v>15</v>
      </c>
      <c r="F3769" s="6" t="s">
        <v>127</v>
      </c>
      <c r="G3769" s="6" t="s">
        <v>128</v>
      </c>
      <c r="H3769" s="6" t="s">
        <v>18</v>
      </c>
      <c r="I3769" s="8">
        <v>0.5</v>
      </c>
      <c r="J3769" s="9">
        <v>2500</v>
      </c>
      <c r="K3769" s="10">
        <f t="shared" si="28"/>
        <v>1250</v>
      </c>
      <c r="L3769" s="10">
        <f t="shared" si="29"/>
        <v>500</v>
      </c>
      <c r="M3769" s="11">
        <v>0.4</v>
      </c>
      <c r="O3769" s="16"/>
      <c r="P3769" s="14"/>
      <c r="Q3769" s="12"/>
      <c r="R3769" s="13"/>
    </row>
    <row r="3770" spans="1:18" ht="15.75" customHeight="1" x14ac:dyDescent="0.35">
      <c r="A3770" s="1"/>
      <c r="B3770" s="6" t="s">
        <v>14</v>
      </c>
      <c r="C3770" s="6">
        <v>1185732</v>
      </c>
      <c r="D3770" s="7">
        <v>44304</v>
      </c>
      <c r="E3770" s="6" t="s">
        <v>15</v>
      </c>
      <c r="F3770" s="6" t="s">
        <v>127</v>
      </c>
      <c r="G3770" s="6" t="s">
        <v>128</v>
      </c>
      <c r="H3770" s="6" t="s">
        <v>19</v>
      </c>
      <c r="I3770" s="8">
        <v>0.4</v>
      </c>
      <c r="J3770" s="9">
        <v>2500</v>
      </c>
      <c r="K3770" s="10">
        <f t="shared" si="28"/>
        <v>1000</v>
      </c>
      <c r="L3770" s="10">
        <f t="shared" si="29"/>
        <v>300</v>
      </c>
      <c r="M3770" s="11">
        <v>0.3</v>
      </c>
      <c r="O3770" s="16"/>
      <c r="P3770" s="14"/>
      <c r="Q3770" s="12"/>
      <c r="R3770" s="13"/>
    </row>
    <row r="3771" spans="1:18" ht="15.75" customHeight="1" x14ac:dyDescent="0.35">
      <c r="A3771" s="1"/>
      <c r="B3771" s="6" t="s">
        <v>14</v>
      </c>
      <c r="C3771" s="6">
        <v>1185732</v>
      </c>
      <c r="D3771" s="7">
        <v>44304</v>
      </c>
      <c r="E3771" s="6" t="s">
        <v>15</v>
      </c>
      <c r="F3771" s="6" t="s">
        <v>127</v>
      </c>
      <c r="G3771" s="6" t="s">
        <v>128</v>
      </c>
      <c r="H3771" s="6" t="s">
        <v>20</v>
      </c>
      <c r="I3771" s="8">
        <v>0.44999999999999996</v>
      </c>
      <c r="J3771" s="9">
        <v>1750</v>
      </c>
      <c r="K3771" s="10">
        <f t="shared" si="28"/>
        <v>787.49999999999989</v>
      </c>
      <c r="L3771" s="10">
        <f t="shared" si="29"/>
        <v>236.24999999999994</v>
      </c>
      <c r="M3771" s="11">
        <v>0.3</v>
      </c>
      <c r="O3771" s="16"/>
      <c r="P3771" s="14"/>
      <c r="Q3771" s="12"/>
      <c r="R3771" s="13"/>
    </row>
    <row r="3772" spans="1:18" ht="15.75" customHeight="1" x14ac:dyDescent="0.35">
      <c r="A3772" s="1"/>
      <c r="B3772" s="6" t="s">
        <v>14</v>
      </c>
      <c r="C3772" s="6">
        <v>1185732</v>
      </c>
      <c r="D3772" s="7">
        <v>44304</v>
      </c>
      <c r="E3772" s="6" t="s">
        <v>15</v>
      </c>
      <c r="F3772" s="6" t="s">
        <v>127</v>
      </c>
      <c r="G3772" s="6" t="s">
        <v>128</v>
      </c>
      <c r="H3772" s="6" t="s">
        <v>21</v>
      </c>
      <c r="I3772" s="8">
        <v>0.60000000000000009</v>
      </c>
      <c r="J3772" s="9">
        <v>1750</v>
      </c>
      <c r="K3772" s="10">
        <f t="shared" si="28"/>
        <v>1050.0000000000002</v>
      </c>
      <c r="L3772" s="10">
        <f t="shared" si="29"/>
        <v>315.00000000000006</v>
      </c>
      <c r="M3772" s="11">
        <v>0.3</v>
      </c>
      <c r="O3772" s="16"/>
      <c r="P3772" s="14"/>
      <c r="Q3772" s="12"/>
      <c r="R3772" s="13"/>
    </row>
    <row r="3773" spans="1:18" ht="15.75" customHeight="1" x14ac:dyDescent="0.35">
      <c r="A3773" s="1"/>
      <c r="B3773" s="6" t="s">
        <v>14</v>
      </c>
      <c r="C3773" s="6">
        <v>1185732</v>
      </c>
      <c r="D3773" s="7">
        <v>44304</v>
      </c>
      <c r="E3773" s="6" t="s">
        <v>15</v>
      </c>
      <c r="F3773" s="6" t="s">
        <v>127</v>
      </c>
      <c r="G3773" s="6" t="s">
        <v>128</v>
      </c>
      <c r="H3773" s="6" t="s">
        <v>22</v>
      </c>
      <c r="I3773" s="8">
        <v>0.5</v>
      </c>
      <c r="J3773" s="9">
        <v>3250</v>
      </c>
      <c r="K3773" s="10">
        <f t="shared" si="28"/>
        <v>1625</v>
      </c>
      <c r="L3773" s="10">
        <f t="shared" si="29"/>
        <v>568.75</v>
      </c>
      <c r="M3773" s="11">
        <v>0.35</v>
      </c>
      <c r="O3773" s="16"/>
      <c r="P3773" s="14"/>
      <c r="Q3773" s="12"/>
      <c r="R3773" s="13"/>
    </row>
    <row r="3774" spans="1:18" ht="15.75" customHeight="1" x14ac:dyDescent="0.35">
      <c r="A3774" s="1"/>
      <c r="B3774" s="6" t="s">
        <v>14</v>
      </c>
      <c r="C3774" s="6">
        <v>1185732</v>
      </c>
      <c r="D3774" s="7">
        <v>44333</v>
      </c>
      <c r="E3774" s="6" t="s">
        <v>15</v>
      </c>
      <c r="F3774" s="6" t="s">
        <v>127</v>
      </c>
      <c r="G3774" s="6" t="s">
        <v>128</v>
      </c>
      <c r="H3774" s="6" t="s">
        <v>17</v>
      </c>
      <c r="I3774" s="8">
        <v>0.65</v>
      </c>
      <c r="J3774" s="9">
        <v>5950</v>
      </c>
      <c r="K3774" s="10">
        <f t="shared" si="28"/>
        <v>3867.5</v>
      </c>
      <c r="L3774" s="10">
        <f t="shared" si="29"/>
        <v>1547</v>
      </c>
      <c r="M3774" s="11">
        <v>0.4</v>
      </c>
      <c r="O3774" s="16"/>
      <c r="P3774" s="14"/>
      <c r="Q3774" s="12"/>
      <c r="R3774" s="13"/>
    </row>
    <row r="3775" spans="1:18" ht="15.75" customHeight="1" x14ac:dyDescent="0.35">
      <c r="A3775" s="1"/>
      <c r="B3775" s="6" t="s">
        <v>14</v>
      </c>
      <c r="C3775" s="6">
        <v>1185732</v>
      </c>
      <c r="D3775" s="7">
        <v>44333</v>
      </c>
      <c r="E3775" s="6" t="s">
        <v>15</v>
      </c>
      <c r="F3775" s="6" t="s">
        <v>127</v>
      </c>
      <c r="G3775" s="6" t="s">
        <v>128</v>
      </c>
      <c r="H3775" s="6" t="s">
        <v>18</v>
      </c>
      <c r="I3775" s="8">
        <v>0.60000000000000009</v>
      </c>
      <c r="J3775" s="9">
        <v>3000</v>
      </c>
      <c r="K3775" s="10">
        <f t="shared" si="28"/>
        <v>1800.0000000000002</v>
      </c>
      <c r="L3775" s="10">
        <f t="shared" si="29"/>
        <v>720.00000000000011</v>
      </c>
      <c r="M3775" s="11">
        <v>0.4</v>
      </c>
      <c r="O3775" s="16"/>
      <c r="P3775" s="14"/>
      <c r="Q3775" s="12"/>
      <c r="R3775" s="13"/>
    </row>
    <row r="3776" spans="1:18" ht="15.75" customHeight="1" x14ac:dyDescent="0.35">
      <c r="A3776" s="1"/>
      <c r="B3776" s="6" t="s">
        <v>14</v>
      </c>
      <c r="C3776" s="6">
        <v>1185732</v>
      </c>
      <c r="D3776" s="7">
        <v>44333</v>
      </c>
      <c r="E3776" s="6" t="s">
        <v>15</v>
      </c>
      <c r="F3776" s="6" t="s">
        <v>127</v>
      </c>
      <c r="G3776" s="6" t="s">
        <v>128</v>
      </c>
      <c r="H3776" s="6" t="s">
        <v>19</v>
      </c>
      <c r="I3776" s="8">
        <v>0.55000000000000004</v>
      </c>
      <c r="J3776" s="9">
        <v>3250</v>
      </c>
      <c r="K3776" s="10">
        <f t="shared" si="28"/>
        <v>1787.5000000000002</v>
      </c>
      <c r="L3776" s="10">
        <f t="shared" si="29"/>
        <v>536.25</v>
      </c>
      <c r="M3776" s="11">
        <v>0.3</v>
      </c>
      <c r="O3776" s="16"/>
      <c r="P3776" s="14"/>
      <c r="Q3776" s="12"/>
      <c r="R3776" s="13"/>
    </row>
    <row r="3777" spans="1:18" ht="15.75" customHeight="1" x14ac:dyDescent="0.35">
      <c r="A3777" s="1"/>
      <c r="B3777" s="6" t="s">
        <v>14</v>
      </c>
      <c r="C3777" s="6">
        <v>1185732</v>
      </c>
      <c r="D3777" s="7">
        <v>44333</v>
      </c>
      <c r="E3777" s="6" t="s">
        <v>15</v>
      </c>
      <c r="F3777" s="6" t="s">
        <v>127</v>
      </c>
      <c r="G3777" s="6" t="s">
        <v>128</v>
      </c>
      <c r="H3777" s="6" t="s">
        <v>20</v>
      </c>
      <c r="I3777" s="8">
        <v>0.55000000000000004</v>
      </c>
      <c r="J3777" s="9">
        <v>2750</v>
      </c>
      <c r="K3777" s="10">
        <f t="shared" si="28"/>
        <v>1512.5000000000002</v>
      </c>
      <c r="L3777" s="10">
        <f t="shared" si="29"/>
        <v>453.75000000000006</v>
      </c>
      <c r="M3777" s="11">
        <v>0.3</v>
      </c>
      <c r="O3777" s="16"/>
      <c r="P3777" s="14"/>
      <c r="Q3777" s="12"/>
      <c r="R3777" s="13"/>
    </row>
    <row r="3778" spans="1:18" ht="15.75" customHeight="1" x14ac:dyDescent="0.35">
      <c r="A3778" s="1"/>
      <c r="B3778" s="6" t="s">
        <v>14</v>
      </c>
      <c r="C3778" s="6">
        <v>1185732</v>
      </c>
      <c r="D3778" s="7">
        <v>44333</v>
      </c>
      <c r="E3778" s="6" t="s">
        <v>15</v>
      </c>
      <c r="F3778" s="6" t="s">
        <v>127</v>
      </c>
      <c r="G3778" s="6" t="s">
        <v>128</v>
      </c>
      <c r="H3778" s="6" t="s">
        <v>21</v>
      </c>
      <c r="I3778" s="8">
        <v>0.65</v>
      </c>
      <c r="J3778" s="9">
        <v>3000</v>
      </c>
      <c r="K3778" s="10">
        <f t="shared" si="28"/>
        <v>1950</v>
      </c>
      <c r="L3778" s="10">
        <f t="shared" si="29"/>
        <v>585</v>
      </c>
      <c r="M3778" s="11">
        <v>0.3</v>
      </c>
      <c r="O3778" s="16"/>
      <c r="P3778" s="14"/>
      <c r="Q3778" s="12"/>
      <c r="R3778" s="13"/>
    </row>
    <row r="3779" spans="1:18" ht="15.75" customHeight="1" x14ac:dyDescent="0.35">
      <c r="A3779" s="1"/>
      <c r="B3779" s="6" t="s">
        <v>14</v>
      </c>
      <c r="C3779" s="6">
        <v>1185732</v>
      </c>
      <c r="D3779" s="7">
        <v>44333</v>
      </c>
      <c r="E3779" s="6" t="s">
        <v>15</v>
      </c>
      <c r="F3779" s="6" t="s">
        <v>127</v>
      </c>
      <c r="G3779" s="6" t="s">
        <v>128</v>
      </c>
      <c r="H3779" s="6" t="s">
        <v>22</v>
      </c>
      <c r="I3779" s="8">
        <v>0.70000000000000007</v>
      </c>
      <c r="J3779" s="9">
        <v>4250</v>
      </c>
      <c r="K3779" s="10">
        <f t="shared" si="28"/>
        <v>2975.0000000000005</v>
      </c>
      <c r="L3779" s="10">
        <f t="shared" si="29"/>
        <v>1041.25</v>
      </c>
      <c r="M3779" s="11">
        <v>0.35</v>
      </c>
      <c r="O3779" s="16"/>
      <c r="P3779" s="14"/>
      <c r="Q3779" s="12"/>
      <c r="R3779" s="13"/>
    </row>
    <row r="3780" spans="1:18" ht="15.75" customHeight="1" x14ac:dyDescent="0.35">
      <c r="A3780" s="1"/>
      <c r="B3780" s="6" t="s">
        <v>14</v>
      </c>
      <c r="C3780" s="6">
        <v>1185732</v>
      </c>
      <c r="D3780" s="7">
        <v>44366</v>
      </c>
      <c r="E3780" s="6" t="s">
        <v>15</v>
      </c>
      <c r="F3780" s="6" t="s">
        <v>127</v>
      </c>
      <c r="G3780" s="6" t="s">
        <v>128</v>
      </c>
      <c r="H3780" s="6" t="s">
        <v>17</v>
      </c>
      <c r="I3780" s="8">
        <v>0.65</v>
      </c>
      <c r="J3780" s="9">
        <v>6750</v>
      </c>
      <c r="K3780" s="10">
        <f t="shared" si="28"/>
        <v>4387.5</v>
      </c>
      <c r="L3780" s="10">
        <f t="shared" si="29"/>
        <v>1755</v>
      </c>
      <c r="M3780" s="11">
        <v>0.4</v>
      </c>
      <c r="O3780" s="16"/>
      <c r="P3780" s="14"/>
      <c r="Q3780" s="12"/>
      <c r="R3780" s="13"/>
    </row>
    <row r="3781" spans="1:18" ht="15.75" customHeight="1" x14ac:dyDescent="0.35">
      <c r="A3781" s="1"/>
      <c r="B3781" s="6" t="s">
        <v>14</v>
      </c>
      <c r="C3781" s="6">
        <v>1185732</v>
      </c>
      <c r="D3781" s="7">
        <v>44366</v>
      </c>
      <c r="E3781" s="6" t="s">
        <v>15</v>
      </c>
      <c r="F3781" s="6" t="s">
        <v>127</v>
      </c>
      <c r="G3781" s="6" t="s">
        <v>128</v>
      </c>
      <c r="H3781" s="6" t="s">
        <v>18</v>
      </c>
      <c r="I3781" s="8">
        <v>0.60000000000000009</v>
      </c>
      <c r="J3781" s="9">
        <v>4250</v>
      </c>
      <c r="K3781" s="10">
        <f t="shared" si="28"/>
        <v>2550.0000000000005</v>
      </c>
      <c r="L3781" s="10">
        <f t="shared" si="29"/>
        <v>1020.0000000000002</v>
      </c>
      <c r="M3781" s="11">
        <v>0.4</v>
      </c>
      <c r="O3781" s="16"/>
      <c r="P3781" s="14"/>
      <c r="Q3781" s="12"/>
      <c r="R3781" s="13"/>
    </row>
    <row r="3782" spans="1:18" ht="15.75" customHeight="1" x14ac:dyDescent="0.35">
      <c r="A3782" s="1"/>
      <c r="B3782" s="6" t="s">
        <v>14</v>
      </c>
      <c r="C3782" s="6">
        <v>1185732</v>
      </c>
      <c r="D3782" s="7">
        <v>44366</v>
      </c>
      <c r="E3782" s="6" t="s">
        <v>15</v>
      </c>
      <c r="F3782" s="6" t="s">
        <v>127</v>
      </c>
      <c r="G3782" s="6" t="s">
        <v>128</v>
      </c>
      <c r="H3782" s="6" t="s">
        <v>19</v>
      </c>
      <c r="I3782" s="8">
        <v>0.55000000000000004</v>
      </c>
      <c r="J3782" s="9">
        <v>3500</v>
      </c>
      <c r="K3782" s="10">
        <f t="shared" si="28"/>
        <v>1925.0000000000002</v>
      </c>
      <c r="L3782" s="10">
        <f t="shared" si="29"/>
        <v>577.5</v>
      </c>
      <c r="M3782" s="11">
        <v>0.3</v>
      </c>
      <c r="O3782" s="16"/>
      <c r="P3782" s="14"/>
      <c r="Q3782" s="12"/>
      <c r="R3782" s="13"/>
    </row>
    <row r="3783" spans="1:18" ht="15.75" customHeight="1" x14ac:dyDescent="0.35">
      <c r="A3783" s="1"/>
      <c r="B3783" s="6" t="s">
        <v>14</v>
      </c>
      <c r="C3783" s="6">
        <v>1185732</v>
      </c>
      <c r="D3783" s="7">
        <v>44366</v>
      </c>
      <c r="E3783" s="6" t="s">
        <v>15</v>
      </c>
      <c r="F3783" s="6" t="s">
        <v>127</v>
      </c>
      <c r="G3783" s="6" t="s">
        <v>128</v>
      </c>
      <c r="H3783" s="6" t="s">
        <v>20</v>
      </c>
      <c r="I3783" s="8">
        <v>0.55000000000000004</v>
      </c>
      <c r="J3783" s="9">
        <v>3250</v>
      </c>
      <c r="K3783" s="10">
        <f t="shared" si="28"/>
        <v>1787.5000000000002</v>
      </c>
      <c r="L3783" s="10">
        <f t="shared" si="29"/>
        <v>536.25</v>
      </c>
      <c r="M3783" s="11">
        <v>0.3</v>
      </c>
      <c r="O3783" s="16"/>
      <c r="P3783" s="14"/>
      <c r="Q3783" s="12"/>
      <c r="R3783" s="13"/>
    </row>
    <row r="3784" spans="1:18" ht="15.75" customHeight="1" x14ac:dyDescent="0.35">
      <c r="A3784" s="1"/>
      <c r="B3784" s="6" t="s">
        <v>14</v>
      </c>
      <c r="C3784" s="6">
        <v>1185732</v>
      </c>
      <c r="D3784" s="7">
        <v>44366</v>
      </c>
      <c r="E3784" s="6" t="s">
        <v>15</v>
      </c>
      <c r="F3784" s="6" t="s">
        <v>127</v>
      </c>
      <c r="G3784" s="6" t="s">
        <v>128</v>
      </c>
      <c r="H3784" s="6" t="s">
        <v>21</v>
      </c>
      <c r="I3784" s="8">
        <v>0.65</v>
      </c>
      <c r="J3784" s="9">
        <v>3250</v>
      </c>
      <c r="K3784" s="10">
        <f t="shared" si="28"/>
        <v>2112.5</v>
      </c>
      <c r="L3784" s="10">
        <f t="shared" si="29"/>
        <v>633.75</v>
      </c>
      <c r="M3784" s="11">
        <v>0.3</v>
      </c>
      <c r="O3784" s="16"/>
      <c r="P3784" s="14"/>
      <c r="Q3784" s="12"/>
      <c r="R3784" s="13"/>
    </row>
    <row r="3785" spans="1:18" ht="15.75" customHeight="1" x14ac:dyDescent="0.35">
      <c r="A3785" s="1"/>
      <c r="B3785" s="6" t="s">
        <v>14</v>
      </c>
      <c r="C3785" s="6">
        <v>1185732</v>
      </c>
      <c r="D3785" s="7">
        <v>44366</v>
      </c>
      <c r="E3785" s="6" t="s">
        <v>15</v>
      </c>
      <c r="F3785" s="6" t="s">
        <v>127</v>
      </c>
      <c r="G3785" s="6" t="s">
        <v>128</v>
      </c>
      <c r="H3785" s="6" t="s">
        <v>22</v>
      </c>
      <c r="I3785" s="8">
        <v>0.70000000000000007</v>
      </c>
      <c r="J3785" s="9">
        <v>4750</v>
      </c>
      <c r="K3785" s="10">
        <f t="shared" si="28"/>
        <v>3325.0000000000005</v>
      </c>
      <c r="L3785" s="10">
        <f t="shared" si="29"/>
        <v>1163.75</v>
      </c>
      <c r="M3785" s="11">
        <v>0.35</v>
      </c>
      <c r="O3785" s="16"/>
      <c r="P3785" s="14"/>
      <c r="Q3785" s="12"/>
      <c r="R3785" s="13"/>
    </row>
    <row r="3786" spans="1:18" ht="15.75" customHeight="1" x14ac:dyDescent="0.35">
      <c r="A3786" s="1"/>
      <c r="B3786" s="6" t="s">
        <v>14</v>
      </c>
      <c r="C3786" s="6">
        <v>1185732</v>
      </c>
      <c r="D3786" s="7">
        <v>44394</v>
      </c>
      <c r="E3786" s="6" t="s">
        <v>15</v>
      </c>
      <c r="F3786" s="6" t="s">
        <v>127</v>
      </c>
      <c r="G3786" s="6" t="s">
        <v>128</v>
      </c>
      <c r="H3786" s="6" t="s">
        <v>17</v>
      </c>
      <c r="I3786" s="8">
        <v>0.65</v>
      </c>
      <c r="J3786" s="9">
        <v>7000</v>
      </c>
      <c r="K3786" s="10">
        <f t="shared" si="28"/>
        <v>4550</v>
      </c>
      <c r="L3786" s="10">
        <f t="shared" si="29"/>
        <v>1820</v>
      </c>
      <c r="M3786" s="11">
        <v>0.4</v>
      </c>
      <c r="O3786" s="16"/>
      <c r="P3786" s="14"/>
      <c r="Q3786" s="12"/>
      <c r="R3786" s="13"/>
    </row>
    <row r="3787" spans="1:18" ht="15.75" customHeight="1" x14ac:dyDescent="0.35">
      <c r="A3787" s="1"/>
      <c r="B3787" s="6" t="s">
        <v>14</v>
      </c>
      <c r="C3787" s="6">
        <v>1185732</v>
      </c>
      <c r="D3787" s="7">
        <v>44394</v>
      </c>
      <c r="E3787" s="6" t="s">
        <v>15</v>
      </c>
      <c r="F3787" s="6" t="s">
        <v>127</v>
      </c>
      <c r="G3787" s="6" t="s">
        <v>128</v>
      </c>
      <c r="H3787" s="6" t="s">
        <v>18</v>
      </c>
      <c r="I3787" s="8">
        <v>0.60000000000000009</v>
      </c>
      <c r="J3787" s="9">
        <v>4500</v>
      </c>
      <c r="K3787" s="10">
        <f t="shared" si="28"/>
        <v>2700.0000000000005</v>
      </c>
      <c r="L3787" s="10">
        <f t="shared" si="29"/>
        <v>1080.0000000000002</v>
      </c>
      <c r="M3787" s="11">
        <v>0.4</v>
      </c>
      <c r="O3787" s="16"/>
      <c r="P3787" s="14"/>
      <c r="Q3787" s="12"/>
      <c r="R3787" s="13"/>
    </row>
    <row r="3788" spans="1:18" ht="15.75" customHeight="1" x14ac:dyDescent="0.35">
      <c r="A3788" s="1"/>
      <c r="B3788" s="6" t="s">
        <v>14</v>
      </c>
      <c r="C3788" s="6">
        <v>1185732</v>
      </c>
      <c r="D3788" s="7">
        <v>44394</v>
      </c>
      <c r="E3788" s="6" t="s">
        <v>15</v>
      </c>
      <c r="F3788" s="6" t="s">
        <v>127</v>
      </c>
      <c r="G3788" s="6" t="s">
        <v>128</v>
      </c>
      <c r="H3788" s="6" t="s">
        <v>19</v>
      </c>
      <c r="I3788" s="8">
        <v>0.55000000000000004</v>
      </c>
      <c r="J3788" s="9">
        <v>3750</v>
      </c>
      <c r="K3788" s="10">
        <f t="shared" si="28"/>
        <v>2062.5</v>
      </c>
      <c r="L3788" s="10">
        <f t="shared" si="29"/>
        <v>618.75</v>
      </c>
      <c r="M3788" s="11">
        <v>0.3</v>
      </c>
      <c r="O3788" s="16"/>
      <c r="P3788" s="14"/>
      <c r="Q3788" s="12"/>
      <c r="R3788" s="13"/>
    </row>
    <row r="3789" spans="1:18" ht="15.75" customHeight="1" x14ac:dyDescent="0.35">
      <c r="A3789" s="1"/>
      <c r="B3789" s="6" t="s">
        <v>14</v>
      </c>
      <c r="C3789" s="6">
        <v>1185732</v>
      </c>
      <c r="D3789" s="7">
        <v>44394</v>
      </c>
      <c r="E3789" s="6" t="s">
        <v>15</v>
      </c>
      <c r="F3789" s="6" t="s">
        <v>127</v>
      </c>
      <c r="G3789" s="6" t="s">
        <v>128</v>
      </c>
      <c r="H3789" s="6" t="s">
        <v>20</v>
      </c>
      <c r="I3789" s="8">
        <v>0.55000000000000004</v>
      </c>
      <c r="J3789" s="9">
        <v>3250</v>
      </c>
      <c r="K3789" s="10">
        <f t="shared" si="28"/>
        <v>1787.5000000000002</v>
      </c>
      <c r="L3789" s="10">
        <f t="shared" si="29"/>
        <v>536.25</v>
      </c>
      <c r="M3789" s="11">
        <v>0.3</v>
      </c>
      <c r="O3789" s="16"/>
      <c r="P3789" s="14"/>
      <c r="Q3789" s="12"/>
      <c r="R3789" s="13"/>
    </row>
    <row r="3790" spans="1:18" ht="15.75" customHeight="1" x14ac:dyDescent="0.35">
      <c r="A3790" s="1"/>
      <c r="B3790" s="6" t="s">
        <v>14</v>
      </c>
      <c r="C3790" s="6">
        <v>1185732</v>
      </c>
      <c r="D3790" s="7">
        <v>44394</v>
      </c>
      <c r="E3790" s="6" t="s">
        <v>15</v>
      </c>
      <c r="F3790" s="6" t="s">
        <v>127</v>
      </c>
      <c r="G3790" s="6" t="s">
        <v>128</v>
      </c>
      <c r="H3790" s="6" t="s">
        <v>21</v>
      </c>
      <c r="I3790" s="8">
        <v>0.65</v>
      </c>
      <c r="J3790" s="9">
        <v>3500</v>
      </c>
      <c r="K3790" s="10">
        <f t="shared" si="28"/>
        <v>2275</v>
      </c>
      <c r="L3790" s="10">
        <f t="shared" si="29"/>
        <v>682.5</v>
      </c>
      <c r="M3790" s="11">
        <v>0.3</v>
      </c>
      <c r="O3790" s="16"/>
      <c r="P3790" s="14"/>
      <c r="Q3790" s="12"/>
      <c r="R3790" s="13"/>
    </row>
    <row r="3791" spans="1:18" ht="15.75" customHeight="1" x14ac:dyDescent="0.35">
      <c r="A3791" s="1"/>
      <c r="B3791" s="6" t="s">
        <v>14</v>
      </c>
      <c r="C3791" s="6">
        <v>1185732</v>
      </c>
      <c r="D3791" s="7">
        <v>44394</v>
      </c>
      <c r="E3791" s="6" t="s">
        <v>15</v>
      </c>
      <c r="F3791" s="6" t="s">
        <v>127</v>
      </c>
      <c r="G3791" s="6" t="s">
        <v>128</v>
      </c>
      <c r="H3791" s="6" t="s">
        <v>22</v>
      </c>
      <c r="I3791" s="8">
        <v>0.70000000000000007</v>
      </c>
      <c r="J3791" s="9">
        <v>5250</v>
      </c>
      <c r="K3791" s="10">
        <f t="shared" si="28"/>
        <v>3675.0000000000005</v>
      </c>
      <c r="L3791" s="10">
        <f t="shared" si="29"/>
        <v>1286.25</v>
      </c>
      <c r="M3791" s="11">
        <v>0.35</v>
      </c>
      <c r="O3791" s="16"/>
      <c r="P3791" s="14"/>
      <c r="Q3791" s="12"/>
      <c r="R3791" s="13"/>
    </row>
    <row r="3792" spans="1:18" ht="15.75" customHeight="1" x14ac:dyDescent="0.35">
      <c r="A3792" s="1"/>
      <c r="B3792" s="6" t="s">
        <v>14</v>
      </c>
      <c r="C3792" s="6">
        <v>1185732</v>
      </c>
      <c r="D3792" s="7">
        <v>44426</v>
      </c>
      <c r="E3792" s="6" t="s">
        <v>15</v>
      </c>
      <c r="F3792" s="6" t="s">
        <v>127</v>
      </c>
      <c r="G3792" s="6" t="s">
        <v>128</v>
      </c>
      <c r="H3792" s="6" t="s">
        <v>17</v>
      </c>
      <c r="I3792" s="8">
        <v>0.65</v>
      </c>
      <c r="J3792" s="9">
        <v>6750</v>
      </c>
      <c r="K3792" s="10">
        <f t="shared" si="28"/>
        <v>4387.5</v>
      </c>
      <c r="L3792" s="10">
        <f t="shared" si="29"/>
        <v>1755</v>
      </c>
      <c r="M3792" s="11">
        <v>0.4</v>
      </c>
      <c r="O3792" s="16"/>
      <c r="P3792" s="14"/>
      <c r="Q3792" s="12"/>
      <c r="R3792" s="13"/>
    </row>
    <row r="3793" spans="1:18" ht="15.75" customHeight="1" x14ac:dyDescent="0.35">
      <c r="A3793" s="1"/>
      <c r="B3793" s="6" t="s">
        <v>14</v>
      </c>
      <c r="C3793" s="6">
        <v>1185732</v>
      </c>
      <c r="D3793" s="7">
        <v>44426</v>
      </c>
      <c r="E3793" s="6" t="s">
        <v>15</v>
      </c>
      <c r="F3793" s="6" t="s">
        <v>127</v>
      </c>
      <c r="G3793" s="6" t="s">
        <v>128</v>
      </c>
      <c r="H3793" s="6" t="s">
        <v>18</v>
      </c>
      <c r="I3793" s="8">
        <v>0.60000000000000009</v>
      </c>
      <c r="J3793" s="9">
        <v>4500</v>
      </c>
      <c r="K3793" s="10">
        <f t="shared" si="28"/>
        <v>2700.0000000000005</v>
      </c>
      <c r="L3793" s="10">
        <f t="shared" si="29"/>
        <v>1080.0000000000002</v>
      </c>
      <c r="M3793" s="11">
        <v>0.4</v>
      </c>
      <c r="O3793" s="16"/>
      <c r="P3793" s="14"/>
      <c r="Q3793" s="12"/>
      <c r="R3793" s="13"/>
    </row>
    <row r="3794" spans="1:18" ht="15.75" customHeight="1" x14ac:dyDescent="0.35">
      <c r="A3794" s="1"/>
      <c r="B3794" s="6" t="s">
        <v>14</v>
      </c>
      <c r="C3794" s="6">
        <v>1185732</v>
      </c>
      <c r="D3794" s="7">
        <v>44426</v>
      </c>
      <c r="E3794" s="6" t="s">
        <v>15</v>
      </c>
      <c r="F3794" s="6" t="s">
        <v>127</v>
      </c>
      <c r="G3794" s="6" t="s">
        <v>128</v>
      </c>
      <c r="H3794" s="6" t="s">
        <v>19</v>
      </c>
      <c r="I3794" s="8">
        <v>0.55000000000000004</v>
      </c>
      <c r="J3794" s="9">
        <v>3750</v>
      </c>
      <c r="K3794" s="10">
        <f t="shared" si="28"/>
        <v>2062.5</v>
      </c>
      <c r="L3794" s="10">
        <f t="shared" si="29"/>
        <v>618.75</v>
      </c>
      <c r="M3794" s="11">
        <v>0.3</v>
      </c>
      <c r="O3794" s="16"/>
      <c r="P3794" s="14"/>
      <c r="Q3794" s="12"/>
      <c r="R3794" s="13"/>
    </row>
    <row r="3795" spans="1:18" ht="15.75" customHeight="1" x14ac:dyDescent="0.35">
      <c r="A3795" s="1"/>
      <c r="B3795" s="6" t="s">
        <v>14</v>
      </c>
      <c r="C3795" s="6">
        <v>1185732</v>
      </c>
      <c r="D3795" s="7">
        <v>44426</v>
      </c>
      <c r="E3795" s="6" t="s">
        <v>15</v>
      </c>
      <c r="F3795" s="6" t="s">
        <v>127</v>
      </c>
      <c r="G3795" s="6" t="s">
        <v>128</v>
      </c>
      <c r="H3795" s="6" t="s">
        <v>20</v>
      </c>
      <c r="I3795" s="8">
        <v>0.55000000000000004</v>
      </c>
      <c r="J3795" s="9">
        <v>2750</v>
      </c>
      <c r="K3795" s="10">
        <f t="shared" si="28"/>
        <v>1512.5000000000002</v>
      </c>
      <c r="L3795" s="10">
        <f t="shared" si="29"/>
        <v>453.75000000000006</v>
      </c>
      <c r="M3795" s="11">
        <v>0.3</v>
      </c>
      <c r="O3795" s="16"/>
      <c r="P3795" s="14"/>
      <c r="Q3795" s="12"/>
      <c r="R3795" s="13"/>
    </row>
    <row r="3796" spans="1:18" ht="15.75" customHeight="1" x14ac:dyDescent="0.35">
      <c r="A3796" s="1"/>
      <c r="B3796" s="6" t="s">
        <v>14</v>
      </c>
      <c r="C3796" s="6">
        <v>1185732</v>
      </c>
      <c r="D3796" s="7">
        <v>44426</v>
      </c>
      <c r="E3796" s="6" t="s">
        <v>15</v>
      </c>
      <c r="F3796" s="6" t="s">
        <v>127</v>
      </c>
      <c r="G3796" s="6" t="s">
        <v>128</v>
      </c>
      <c r="H3796" s="6" t="s">
        <v>21</v>
      </c>
      <c r="I3796" s="8">
        <v>0.65</v>
      </c>
      <c r="J3796" s="9">
        <v>2500</v>
      </c>
      <c r="K3796" s="10">
        <f t="shared" si="28"/>
        <v>1625</v>
      </c>
      <c r="L3796" s="10">
        <f t="shared" si="29"/>
        <v>487.5</v>
      </c>
      <c r="M3796" s="11">
        <v>0.3</v>
      </c>
      <c r="O3796" s="16"/>
      <c r="P3796" s="14"/>
      <c r="Q3796" s="12"/>
      <c r="R3796" s="13"/>
    </row>
    <row r="3797" spans="1:18" ht="15.75" customHeight="1" x14ac:dyDescent="0.35">
      <c r="A3797" s="1"/>
      <c r="B3797" s="6" t="s">
        <v>14</v>
      </c>
      <c r="C3797" s="6">
        <v>1185732</v>
      </c>
      <c r="D3797" s="7">
        <v>44426</v>
      </c>
      <c r="E3797" s="6" t="s">
        <v>15</v>
      </c>
      <c r="F3797" s="6" t="s">
        <v>127</v>
      </c>
      <c r="G3797" s="6" t="s">
        <v>128</v>
      </c>
      <c r="H3797" s="6" t="s">
        <v>22</v>
      </c>
      <c r="I3797" s="8">
        <v>0.70000000000000007</v>
      </c>
      <c r="J3797" s="9">
        <v>4250</v>
      </c>
      <c r="K3797" s="10">
        <f t="shared" si="28"/>
        <v>2975.0000000000005</v>
      </c>
      <c r="L3797" s="10">
        <f t="shared" si="29"/>
        <v>1041.25</v>
      </c>
      <c r="M3797" s="11">
        <v>0.35</v>
      </c>
      <c r="O3797" s="16"/>
      <c r="P3797" s="14"/>
      <c r="Q3797" s="12"/>
      <c r="R3797" s="13"/>
    </row>
    <row r="3798" spans="1:18" ht="15.75" customHeight="1" x14ac:dyDescent="0.35">
      <c r="A3798" s="1"/>
      <c r="B3798" s="6" t="s">
        <v>14</v>
      </c>
      <c r="C3798" s="6">
        <v>1185732</v>
      </c>
      <c r="D3798" s="7">
        <v>44456</v>
      </c>
      <c r="E3798" s="6" t="s">
        <v>15</v>
      </c>
      <c r="F3798" s="6" t="s">
        <v>127</v>
      </c>
      <c r="G3798" s="6" t="s">
        <v>128</v>
      </c>
      <c r="H3798" s="6" t="s">
        <v>17</v>
      </c>
      <c r="I3798" s="8">
        <v>0.65</v>
      </c>
      <c r="J3798" s="9">
        <v>5500</v>
      </c>
      <c r="K3798" s="10">
        <f t="shared" si="28"/>
        <v>3575</v>
      </c>
      <c r="L3798" s="10">
        <f t="shared" si="29"/>
        <v>1430</v>
      </c>
      <c r="M3798" s="11">
        <v>0.4</v>
      </c>
      <c r="O3798" s="16"/>
      <c r="P3798" s="14"/>
      <c r="Q3798" s="12"/>
      <c r="R3798" s="13"/>
    </row>
    <row r="3799" spans="1:18" ht="15.75" customHeight="1" x14ac:dyDescent="0.35">
      <c r="A3799" s="1"/>
      <c r="B3799" s="6" t="s">
        <v>14</v>
      </c>
      <c r="C3799" s="6">
        <v>1185732</v>
      </c>
      <c r="D3799" s="7">
        <v>44456</v>
      </c>
      <c r="E3799" s="6" t="s">
        <v>15</v>
      </c>
      <c r="F3799" s="6" t="s">
        <v>127</v>
      </c>
      <c r="G3799" s="6" t="s">
        <v>128</v>
      </c>
      <c r="H3799" s="6" t="s">
        <v>18</v>
      </c>
      <c r="I3799" s="8">
        <v>0.60000000000000009</v>
      </c>
      <c r="J3799" s="9">
        <v>3500</v>
      </c>
      <c r="K3799" s="10">
        <f t="shared" si="28"/>
        <v>2100.0000000000005</v>
      </c>
      <c r="L3799" s="10">
        <f t="shared" si="29"/>
        <v>840.00000000000023</v>
      </c>
      <c r="M3799" s="11">
        <v>0.4</v>
      </c>
      <c r="O3799" s="16"/>
      <c r="P3799" s="14"/>
      <c r="Q3799" s="12"/>
      <c r="R3799" s="13"/>
    </row>
    <row r="3800" spans="1:18" ht="15.75" customHeight="1" x14ac:dyDescent="0.35">
      <c r="A3800" s="1"/>
      <c r="B3800" s="6" t="s">
        <v>14</v>
      </c>
      <c r="C3800" s="6">
        <v>1185732</v>
      </c>
      <c r="D3800" s="7">
        <v>44456</v>
      </c>
      <c r="E3800" s="6" t="s">
        <v>15</v>
      </c>
      <c r="F3800" s="6" t="s">
        <v>127</v>
      </c>
      <c r="G3800" s="6" t="s">
        <v>128</v>
      </c>
      <c r="H3800" s="6" t="s">
        <v>19</v>
      </c>
      <c r="I3800" s="8">
        <v>0.55000000000000004</v>
      </c>
      <c r="J3800" s="9">
        <v>2500</v>
      </c>
      <c r="K3800" s="10">
        <f t="shared" si="28"/>
        <v>1375</v>
      </c>
      <c r="L3800" s="10">
        <f t="shared" si="29"/>
        <v>412.5</v>
      </c>
      <c r="M3800" s="11">
        <v>0.3</v>
      </c>
      <c r="O3800" s="16"/>
      <c r="P3800" s="14"/>
      <c r="Q3800" s="12"/>
      <c r="R3800" s="13"/>
    </row>
    <row r="3801" spans="1:18" ht="15.75" customHeight="1" x14ac:dyDescent="0.35">
      <c r="A3801" s="1"/>
      <c r="B3801" s="6" t="s">
        <v>14</v>
      </c>
      <c r="C3801" s="6">
        <v>1185732</v>
      </c>
      <c r="D3801" s="7">
        <v>44456</v>
      </c>
      <c r="E3801" s="6" t="s">
        <v>15</v>
      </c>
      <c r="F3801" s="6" t="s">
        <v>127</v>
      </c>
      <c r="G3801" s="6" t="s">
        <v>128</v>
      </c>
      <c r="H3801" s="6" t="s">
        <v>20</v>
      </c>
      <c r="I3801" s="8">
        <v>0.55000000000000004</v>
      </c>
      <c r="J3801" s="9">
        <v>2250</v>
      </c>
      <c r="K3801" s="10">
        <f t="shared" si="28"/>
        <v>1237.5</v>
      </c>
      <c r="L3801" s="10">
        <f t="shared" si="29"/>
        <v>371.25</v>
      </c>
      <c r="M3801" s="11">
        <v>0.3</v>
      </c>
      <c r="O3801" s="16"/>
      <c r="P3801" s="14"/>
      <c r="Q3801" s="12"/>
      <c r="R3801" s="13"/>
    </row>
    <row r="3802" spans="1:18" ht="15.75" customHeight="1" x14ac:dyDescent="0.35">
      <c r="A3802" s="1"/>
      <c r="B3802" s="6" t="s">
        <v>14</v>
      </c>
      <c r="C3802" s="6">
        <v>1185732</v>
      </c>
      <c r="D3802" s="7">
        <v>44456</v>
      </c>
      <c r="E3802" s="6" t="s">
        <v>15</v>
      </c>
      <c r="F3802" s="6" t="s">
        <v>127</v>
      </c>
      <c r="G3802" s="6" t="s">
        <v>128</v>
      </c>
      <c r="H3802" s="6" t="s">
        <v>21</v>
      </c>
      <c r="I3802" s="8">
        <v>0.65</v>
      </c>
      <c r="J3802" s="9">
        <v>2250</v>
      </c>
      <c r="K3802" s="10">
        <f t="shared" si="28"/>
        <v>1462.5</v>
      </c>
      <c r="L3802" s="10">
        <f t="shared" si="29"/>
        <v>438.75</v>
      </c>
      <c r="M3802" s="11">
        <v>0.3</v>
      </c>
      <c r="O3802" s="16"/>
      <c r="P3802" s="14"/>
      <c r="Q3802" s="12"/>
      <c r="R3802" s="13"/>
    </row>
    <row r="3803" spans="1:18" ht="15.75" customHeight="1" x14ac:dyDescent="0.35">
      <c r="A3803" s="1"/>
      <c r="B3803" s="6" t="s">
        <v>14</v>
      </c>
      <c r="C3803" s="6">
        <v>1185732</v>
      </c>
      <c r="D3803" s="7">
        <v>44456</v>
      </c>
      <c r="E3803" s="6" t="s">
        <v>15</v>
      </c>
      <c r="F3803" s="6" t="s">
        <v>127</v>
      </c>
      <c r="G3803" s="6" t="s">
        <v>128</v>
      </c>
      <c r="H3803" s="6" t="s">
        <v>22</v>
      </c>
      <c r="I3803" s="8">
        <v>0.70000000000000007</v>
      </c>
      <c r="J3803" s="9">
        <v>3250</v>
      </c>
      <c r="K3803" s="10">
        <f t="shared" si="28"/>
        <v>2275</v>
      </c>
      <c r="L3803" s="10">
        <f t="shared" si="29"/>
        <v>796.25</v>
      </c>
      <c r="M3803" s="11">
        <v>0.35</v>
      </c>
      <c r="O3803" s="16"/>
      <c r="P3803" s="14"/>
      <c r="Q3803" s="12"/>
      <c r="R3803" s="13"/>
    </row>
    <row r="3804" spans="1:18" ht="15.75" customHeight="1" x14ac:dyDescent="0.35">
      <c r="A3804" s="1"/>
      <c r="B3804" s="6" t="s">
        <v>14</v>
      </c>
      <c r="C3804" s="6">
        <v>1185732</v>
      </c>
      <c r="D3804" s="7">
        <v>44488</v>
      </c>
      <c r="E3804" s="6" t="s">
        <v>15</v>
      </c>
      <c r="F3804" s="6" t="s">
        <v>127</v>
      </c>
      <c r="G3804" s="6" t="s">
        <v>128</v>
      </c>
      <c r="H3804" s="6" t="s">
        <v>17</v>
      </c>
      <c r="I3804" s="8">
        <v>0.70000000000000007</v>
      </c>
      <c r="J3804" s="9">
        <v>4750</v>
      </c>
      <c r="K3804" s="10">
        <f t="shared" si="28"/>
        <v>3325.0000000000005</v>
      </c>
      <c r="L3804" s="10">
        <f t="shared" si="29"/>
        <v>1330.0000000000002</v>
      </c>
      <c r="M3804" s="11">
        <v>0.4</v>
      </c>
      <c r="O3804" s="16"/>
      <c r="P3804" s="14"/>
      <c r="Q3804" s="12"/>
      <c r="R3804" s="13"/>
    </row>
    <row r="3805" spans="1:18" ht="15.75" customHeight="1" x14ac:dyDescent="0.35">
      <c r="A3805" s="1"/>
      <c r="B3805" s="6" t="s">
        <v>14</v>
      </c>
      <c r="C3805" s="6">
        <v>1185732</v>
      </c>
      <c r="D3805" s="7">
        <v>44488</v>
      </c>
      <c r="E3805" s="6" t="s">
        <v>15</v>
      </c>
      <c r="F3805" s="6" t="s">
        <v>127</v>
      </c>
      <c r="G3805" s="6" t="s">
        <v>128</v>
      </c>
      <c r="H3805" s="6" t="s">
        <v>18</v>
      </c>
      <c r="I3805" s="8">
        <v>0.65000000000000013</v>
      </c>
      <c r="J3805" s="9">
        <v>3000</v>
      </c>
      <c r="K3805" s="10">
        <f t="shared" si="28"/>
        <v>1950.0000000000005</v>
      </c>
      <c r="L3805" s="10">
        <f t="shared" si="29"/>
        <v>780.00000000000023</v>
      </c>
      <c r="M3805" s="11">
        <v>0.4</v>
      </c>
      <c r="O3805" s="16"/>
      <c r="P3805" s="14"/>
      <c r="Q3805" s="12"/>
      <c r="R3805" s="13"/>
    </row>
    <row r="3806" spans="1:18" ht="15.75" customHeight="1" x14ac:dyDescent="0.35">
      <c r="A3806" s="1"/>
      <c r="B3806" s="6" t="s">
        <v>14</v>
      </c>
      <c r="C3806" s="6">
        <v>1185732</v>
      </c>
      <c r="D3806" s="7">
        <v>44488</v>
      </c>
      <c r="E3806" s="6" t="s">
        <v>15</v>
      </c>
      <c r="F3806" s="6" t="s">
        <v>127</v>
      </c>
      <c r="G3806" s="6" t="s">
        <v>128</v>
      </c>
      <c r="H3806" s="6" t="s">
        <v>19</v>
      </c>
      <c r="I3806" s="8">
        <v>0.65000000000000013</v>
      </c>
      <c r="J3806" s="9">
        <v>2000</v>
      </c>
      <c r="K3806" s="10">
        <f t="shared" si="28"/>
        <v>1300.0000000000002</v>
      </c>
      <c r="L3806" s="10">
        <f t="shared" si="29"/>
        <v>390.00000000000006</v>
      </c>
      <c r="M3806" s="11">
        <v>0.3</v>
      </c>
      <c r="O3806" s="16"/>
      <c r="P3806" s="14"/>
      <c r="Q3806" s="12"/>
      <c r="R3806" s="13"/>
    </row>
    <row r="3807" spans="1:18" ht="15.75" customHeight="1" x14ac:dyDescent="0.35">
      <c r="A3807" s="1"/>
      <c r="B3807" s="6" t="s">
        <v>14</v>
      </c>
      <c r="C3807" s="6">
        <v>1185732</v>
      </c>
      <c r="D3807" s="7">
        <v>44488</v>
      </c>
      <c r="E3807" s="6" t="s">
        <v>15</v>
      </c>
      <c r="F3807" s="6" t="s">
        <v>127</v>
      </c>
      <c r="G3807" s="6" t="s">
        <v>128</v>
      </c>
      <c r="H3807" s="6" t="s">
        <v>20</v>
      </c>
      <c r="I3807" s="8">
        <v>0.65000000000000013</v>
      </c>
      <c r="J3807" s="9">
        <v>1750</v>
      </c>
      <c r="K3807" s="10">
        <f t="shared" si="28"/>
        <v>1137.5000000000002</v>
      </c>
      <c r="L3807" s="10">
        <f t="shared" si="29"/>
        <v>341.25000000000006</v>
      </c>
      <c r="M3807" s="11">
        <v>0.3</v>
      </c>
      <c r="O3807" s="16"/>
      <c r="P3807" s="14"/>
      <c r="Q3807" s="12"/>
      <c r="R3807" s="13"/>
    </row>
    <row r="3808" spans="1:18" ht="15.75" customHeight="1" x14ac:dyDescent="0.35">
      <c r="A3808" s="1"/>
      <c r="B3808" s="6" t="s">
        <v>14</v>
      </c>
      <c r="C3808" s="6">
        <v>1185732</v>
      </c>
      <c r="D3808" s="7">
        <v>44488</v>
      </c>
      <c r="E3808" s="6" t="s">
        <v>15</v>
      </c>
      <c r="F3808" s="6" t="s">
        <v>127</v>
      </c>
      <c r="G3808" s="6" t="s">
        <v>128</v>
      </c>
      <c r="H3808" s="6" t="s">
        <v>21</v>
      </c>
      <c r="I3808" s="8">
        <v>0.75000000000000011</v>
      </c>
      <c r="J3808" s="9">
        <v>1750</v>
      </c>
      <c r="K3808" s="10">
        <f t="shared" si="28"/>
        <v>1312.5000000000002</v>
      </c>
      <c r="L3808" s="10">
        <f t="shared" si="29"/>
        <v>393.75000000000006</v>
      </c>
      <c r="M3808" s="11">
        <v>0.3</v>
      </c>
      <c r="O3808" s="16"/>
      <c r="P3808" s="14"/>
      <c r="Q3808" s="12"/>
      <c r="R3808" s="13"/>
    </row>
    <row r="3809" spans="1:18" ht="15.75" customHeight="1" x14ac:dyDescent="0.35">
      <c r="A3809" s="1"/>
      <c r="B3809" s="6" t="s">
        <v>14</v>
      </c>
      <c r="C3809" s="6">
        <v>1185732</v>
      </c>
      <c r="D3809" s="7">
        <v>44488</v>
      </c>
      <c r="E3809" s="6" t="s">
        <v>15</v>
      </c>
      <c r="F3809" s="6" t="s">
        <v>127</v>
      </c>
      <c r="G3809" s="6" t="s">
        <v>128</v>
      </c>
      <c r="H3809" s="6" t="s">
        <v>22</v>
      </c>
      <c r="I3809" s="8">
        <v>0.8</v>
      </c>
      <c r="J3809" s="9">
        <v>3000</v>
      </c>
      <c r="K3809" s="10">
        <f t="shared" si="28"/>
        <v>2400</v>
      </c>
      <c r="L3809" s="10">
        <f t="shared" si="29"/>
        <v>840</v>
      </c>
      <c r="M3809" s="11">
        <v>0.35</v>
      </c>
      <c r="O3809" s="16"/>
      <c r="P3809" s="14"/>
      <c r="Q3809" s="12"/>
      <c r="R3809" s="13"/>
    </row>
    <row r="3810" spans="1:18" ht="15.75" customHeight="1" x14ac:dyDescent="0.35">
      <c r="A3810" s="1"/>
      <c r="B3810" s="6" t="s">
        <v>14</v>
      </c>
      <c r="C3810" s="6">
        <v>1185732</v>
      </c>
      <c r="D3810" s="7">
        <v>44518</v>
      </c>
      <c r="E3810" s="6" t="s">
        <v>15</v>
      </c>
      <c r="F3810" s="6" t="s">
        <v>127</v>
      </c>
      <c r="G3810" s="6" t="s">
        <v>128</v>
      </c>
      <c r="H3810" s="6" t="s">
        <v>17</v>
      </c>
      <c r="I3810" s="8">
        <v>0.75000000000000011</v>
      </c>
      <c r="J3810" s="9">
        <v>4500</v>
      </c>
      <c r="K3810" s="10">
        <f t="shared" si="28"/>
        <v>3375.0000000000005</v>
      </c>
      <c r="L3810" s="10">
        <f t="shared" si="29"/>
        <v>1350.0000000000002</v>
      </c>
      <c r="M3810" s="11">
        <v>0.4</v>
      </c>
      <c r="O3810" s="16"/>
      <c r="P3810" s="14"/>
      <c r="Q3810" s="12"/>
      <c r="R3810" s="13"/>
    </row>
    <row r="3811" spans="1:18" ht="15.75" customHeight="1" x14ac:dyDescent="0.35">
      <c r="A3811" s="1"/>
      <c r="B3811" s="6" t="s">
        <v>14</v>
      </c>
      <c r="C3811" s="6">
        <v>1185732</v>
      </c>
      <c r="D3811" s="7">
        <v>44518</v>
      </c>
      <c r="E3811" s="6" t="s">
        <v>15</v>
      </c>
      <c r="F3811" s="6" t="s">
        <v>127</v>
      </c>
      <c r="G3811" s="6" t="s">
        <v>128</v>
      </c>
      <c r="H3811" s="6" t="s">
        <v>18</v>
      </c>
      <c r="I3811" s="8">
        <v>0.65000000000000013</v>
      </c>
      <c r="J3811" s="9">
        <v>3250</v>
      </c>
      <c r="K3811" s="10">
        <f t="shared" si="28"/>
        <v>2112.5000000000005</v>
      </c>
      <c r="L3811" s="10">
        <f t="shared" si="29"/>
        <v>845.00000000000023</v>
      </c>
      <c r="M3811" s="11">
        <v>0.4</v>
      </c>
      <c r="O3811" s="16"/>
      <c r="P3811" s="14"/>
      <c r="Q3811" s="12"/>
      <c r="R3811" s="13"/>
    </row>
    <row r="3812" spans="1:18" ht="15.75" customHeight="1" x14ac:dyDescent="0.35">
      <c r="A3812" s="1"/>
      <c r="B3812" s="6" t="s">
        <v>14</v>
      </c>
      <c r="C3812" s="6">
        <v>1185732</v>
      </c>
      <c r="D3812" s="7">
        <v>44518</v>
      </c>
      <c r="E3812" s="6" t="s">
        <v>15</v>
      </c>
      <c r="F3812" s="6" t="s">
        <v>127</v>
      </c>
      <c r="G3812" s="6" t="s">
        <v>128</v>
      </c>
      <c r="H3812" s="6" t="s">
        <v>19</v>
      </c>
      <c r="I3812" s="8">
        <v>0.65000000000000013</v>
      </c>
      <c r="J3812" s="9">
        <v>3450</v>
      </c>
      <c r="K3812" s="10">
        <f t="shared" si="28"/>
        <v>2242.5000000000005</v>
      </c>
      <c r="L3812" s="10">
        <f t="shared" si="29"/>
        <v>672.75000000000011</v>
      </c>
      <c r="M3812" s="11">
        <v>0.3</v>
      </c>
      <c r="O3812" s="16"/>
      <c r="P3812" s="14"/>
      <c r="Q3812" s="12"/>
      <c r="R3812" s="13"/>
    </row>
    <row r="3813" spans="1:18" ht="15.75" customHeight="1" x14ac:dyDescent="0.35">
      <c r="A3813" s="1"/>
      <c r="B3813" s="6" t="s">
        <v>14</v>
      </c>
      <c r="C3813" s="6">
        <v>1185732</v>
      </c>
      <c r="D3813" s="7">
        <v>44518</v>
      </c>
      <c r="E3813" s="6" t="s">
        <v>15</v>
      </c>
      <c r="F3813" s="6" t="s">
        <v>127</v>
      </c>
      <c r="G3813" s="6" t="s">
        <v>128</v>
      </c>
      <c r="H3813" s="6" t="s">
        <v>20</v>
      </c>
      <c r="I3813" s="8">
        <v>0.65000000000000013</v>
      </c>
      <c r="J3813" s="9">
        <v>3250</v>
      </c>
      <c r="K3813" s="10">
        <f t="shared" si="28"/>
        <v>2112.5000000000005</v>
      </c>
      <c r="L3813" s="10">
        <f t="shared" si="29"/>
        <v>633.75000000000011</v>
      </c>
      <c r="M3813" s="11">
        <v>0.3</v>
      </c>
      <c r="O3813" s="16"/>
      <c r="P3813" s="14"/>
      <c r="Q3813" s="12"/>
      <c r="R3813" s="13"/>
    </row>
    <row r="3814" spans="1:18" ht="15.75" customHeight="1" x14ac:dyDescent="0.35">
      <c r="A3814" s="1"/>
      <c r="B3814" s="6" t="s">
        <v>14</v>
      </c>
      <c r="C3814" s="6">
        <v>1185732</v>
      </c>
      <c r="D3814" s="7">
        <v>44518</v>
      </c>
      <c r="E3814" s="6" t="s">
        <v>15</v>
      </c>
      <c r="F3814" s="6" t="s">
        <v>127</v>
      </c>
      <c r="G3814" s="6" t="s">
        <v>128</v>
      </c>
      <c r="H3814" s="6" t="s">
        <v>21</v>
      </c>
      <c r="I3814" s="8">
        <v>0.75000000000000011</v>
      </c>
      <c r="J3814" s="9">
        <v>3000</v>
      </c>
      <c r="K3814" s="10">
        <f t="shared" si="28"/>
        <v>2250.0000000000005</v>
      </c>
      <c r="L3814" s="10">
        <f t="shared" si="29"/>
        <v>675.00000000000011</v>
      </c>
      <c r="M3814" s="11">
        <v>0.3</v>
      </c>
      <c r="O3814" s="16"/>
      <c r="P3814" s="14"/>
      <c r="Q3814" s="12"/>
      <c r="R3814" s="13"/>
    </row>
    <row r="3815" spans="1:18" ht="15.75" customHeight="1" x14ac:dyDescent="0.35">
      <c r="A3815" s="1"/>
      <c r="B3815" s="6" t="s">
        <v>14</v>
      </c>
      <c r="C3815" s="6">
        <v>1185732</v>
      </c>
      <c r="D3815" s="7">
        <v>44518</v>
      </c>
      <c r="E3815" s="6" t="s">
        <v>15</v>
      </c>
      <c r="F3815" s="6" t="s">
        <v>127</v>
      </c>
      <c r="G3815" s="6" t="s">
        <v>128</v>
      </c>
      <c r="H3815" s="6" t="s">
        <v>22</v>
      </c>
      <c r="I3815" s="8">
        <v>0.8</v>
      </c>
      <c r="J3815" s="9">
        <v>4000</v>
      </c>
      <c r="K3815" s="10">
        <f t="shared" si="28"/>
        <v>3200</v>
      </c>
      <c r="L3815" s="10">
        <f t="shared" si="29"/>
        <v>1120</v>
      </c>
      <c r="M3815" s="11">
        <v>0.35</v>
      </c>
      <c r="O3815" s="16"/>
      <c r="P3815" s="14"/>
      <c r="Q3815" s="12"/>
      <c r="R3815" s="13"/>
    </row>
    <row r="3816" spans="1:18" ht="15.75" customHeight="1" x14ac:dyDescent="0.35">
      <c r="A3816" s="1"/>
      <c r="B3816" s="6" t="s">
        <v>14</v>
      </c>
      <c r="C3816" s="6">
        <v>1185732</v>
      </c>
      <c r="D3816" s="7">
        <v>44547</v>
      </c>
      <c r="E3816" s="6" t="s">
        <v>15</v>
      </c>
      <c r="F3816" s="6" t="s">
        <v>127</v>
      </c>
      <c r="G3816" s="6" t="s">
        <v>128</v>
      </c>
      <c r="H3816" s="6" t="s">
        <v>17</v>
      </c>
      <c r="I3816" s="8">
        <v>0.75000000000000011</v>
      </c>
      <c r="J3816" s="9">
        <v>6250</v>
      </c>
      <c r="K3816" s="10">
        <f t="shared" si="28"/>
        <v>4687.5000000000009</v>
      </c>
      <c r="L3816" s="10">
        <f t="shared" si="29"/>
        <v>1875.0000000000005</v>
      </c>
      <c r="M3816" s="11">
        <v>0.4</v>
      </c>
      <c r="O3816" s="16"/>
      <c r="P3816" s="14"/>
      <c r="Q3816" s="12"/>
      <c r="R3816" s="13"/>
    </row>
    <row r="3817" spans="1:18" ht="15.75" customHeight="1" x14ac:dyDescent="0.35">
      <c r="A3817" s="1"/>
      <c r="B3817" s="6" t="s">
        <v>14</v>
      </c>
      <c r="C3817" s="6">
        <v>1185732</v>
      </c>
      <c r="D3817" s="7">
        <v>44547</v>
      </c>
      <c r="E3817" s="6" t="s">
        <v>15</v>
      </c>
      <c r="F3817" s="6" t="s">
        <v>127</v>
      </c>
      <c r="G3817" s="6" t="s">
        <v>128</v>
      </c>
      <c r="H3817" s="6" t="s">
        <v>18</v>
      </c>
      <c r="I3817" s="8">
        <v>0.65000000000000013</v>
      </c>
      <c r="J3817" s="9">
        <v>4250</v>
      </c>
      <c r="K3817" s="10">
        <f t="shared" si="28"/>
        <v>2762.5000000000005</v>
      </c>
      <c r="L3817" s="10">
        <f t="shared" si="29"/>
        <v>1105.0000000000002</v>
      </c>
      <c r="M3817" s="11">
        <v>0.4</v>
      </c>
      <c r="O3817" s="16"/>
      <c r="P3817" s="14"/>
      <c r="Q3817" s="12"/>
      <c r="R3817" s="13"/>
    </row>
    <row r="3818" spans="1:18" ht="15.75" customHeight="1" x14ac:dyDescent="0.35">
      <c r="A3818" s="1"/>
      <c r="B3818" s="6" t="s">
        <v>14</v>
      </c>
      <c r="C3818" s="6">
        <v>1185732</v>
      </c>
      <c r="D3818" s="7">
        <v>44547</v>
      </c>
      <c r="E3818" s="6" t="s">
        <v>15</v>
      </c>
      <c r="F3818" s="6" t="s">
        <v>127</v>
      </c>
      <c r="G3818" s="6" t="s">
        <v>128</v>
      </c>
      <c r="H3818" s="6" t="s">
        <v>19</v>
      </c>
      <c r="I3818" s="8">
        <v>0.65000000000000013</v>
      </c>
      <c r="J3818" s="9">
        <v>4000</v>
      </c>
      <c r="K3818" s="10">
        <f t="shared" si="28"/>
        <v>2600.0000000000005</v>
      </c>
      <c r="L3818" s="10">
        <f t="shared" si="29"/>
        <v>780.00000000000011</v>
      </c>
      <c r="M3818" s="11">
        <v>0.3</v>
      </c>
      <c r="O3818" s="16"/>
      <c r="P3818" s="14"/>
      <c r="Q3818" s="12"/>
      <c r="R3818" s="13"/>
    </row>
    <row r="3819" spans="1:18" ht="15.75" customHeight="1" x14ac:dyDescent="0.35">
      <c r="A3819" s="1"/>
      <c r="B3819" s="6" t="s">
        <v>14</v>
      </c>
      <c r="C3819" s="6">
        <v>1185732</v>
      </c>
      <c r="D3819" s="7">
        <v>44547</v>
      </c>
      <c r="E3819" s="6" t="s">
        <v>15</v>
      </c>
      <c r="F3819" s="6" t="s">
        <v>127</v>
      </c>
      <c r="G3819" s="6" t="s">
        <v>128</v>
      </c>
      <c r="H3819" s="6" t="s">
        <v>20</v>
      </c>
      <c r="I3819" s="8">
        <v>0.65000000000000013</v>
      </c>
      <c r="J3819" s="9">
        <v>3500</v>
      </c>
      <c r="K3819" s="10">
        <f t="shared" si="28"/>
        <v>2275.0000000000005</v>
      </c>
      <c r="L3819" s="10">
        <f t="shared" si="29"/>
        <v>682.50000000000011</v>
      </c>
      <c r="M3819" s="11">
        <v>0.3</v>
      </c>
      <c r="O3819" s="16"/>
      <c r="P3819" s="14"/>
      <c r="Q3819" s="12"/>
      <c r="R3819" s="13"/>
    </row>
    <row r="3820" spans="1:18" ht="15.75" customHeight="1" x14ac:dyDescent="0.35">
      <c r="A3820" s="1"/>
      <c r="B3820" s="6" t="s">
        <v>14</v>
      </c>
      <c r="C3820" s="6">
        <v>1185732</v>
      </c>
      <c r="D3820" s="7">
        <v>44547</v>
      </c>
      <c r="E3820" s="6" t="s">
        <v>15</v>
      </c>
      <c r="F3820" s="6" t="s">
        <v>127</v>
      </c>
      <c r="G3820" s="6" t="s">
        <v>128</v>
      </c>
      <c r="H3820" s="6" t="s">
        <v>21</v>
      </c>
      <c r="I3820" s="8">
        <v>0.75000000000000011</v>
      </c>
      <c r="J3820" s="9">
        <v>3500</v>
      </c>
      <c r="K3820" s="10">
        <f t="shared" si="28"/>
        <v>2625.0000000000005</v>
      </c>
      <c r="L3820" s="10">
        <f t="shared" si="29"/>
        <v>787.50000000000011</v>
      </c>
      <c r="M3820" s="11">
        <v>0.3</v>
      </c>
      <c r="O3820" s="16"/>
      <c r="P3820" s="14"/>
      <c r="Q3820" s="12"/>
      <c r="R3820" s="13"/>
    </row>
    <row r="3821" spans="1:18" ht="15.75" customHeight="1" x14ac:dyDescent="0.35">
      <c r="A3821" s="1"/>
      <c r="B3821" s="6" t="s">
        <v>14</v>
      </c>
      <c r="C3821" s="6">
        <v>1185732</v>
      </c>
      <c r="D3821" s="7">
        <v>44547</v>
      </c>
      <c r="E3821" s="6" t="s">
        <v>15</v>
      </c>
      <c r="F3821" s="6" t="s">
        <v>127</v>
      </c>
      <c r="G3821" s="6" t="s">
        <v>128</v>
      </c>
      <c r="H3821" s="6" t="s">
        <v>22</v>
      </c>
      <c r="I3821" s="8">
        <v>0.8</v>
      </c>
      <c r="J3821" s="9">
        <v>4500</v>
      </c>
      <c r="K3821" s="10">
        <f t="shared" si="28"/>
        <v>3600</v>
      </c>
      <c r="L3821" s="10">
        <f t="shared" si="29"/>
        <v>1260</v>
      </c>
      <c r="M3821" s="11">
        <v>0.35</v>
      </c>
      <c r="O3821" s="16"/>
      <c r="P3821" s="14"/>
      <c r="Q3821" s="12"/>
      <c r="R3821" s="13"/>
    </row>
    <row r="3822" spans="1:18" ht="15.75" customHeight="1" x14ac:dyDescent="0.35">
      <c r="A3822" s="1" t="s">
        <v>39</v>
      </c>
      <c r="B3822" s="6" t="s">
        <v>14</v>
      </c>
      <c r="C3822" s="6">
        <v>1185732</v>
      </c>
      <c r="D3822" s="7">
        <v>44220</v>
      </c>
      <c r="E3822" s="6" t="s">
        <v>15</v>
      </c>
      <c r="F3822" s="6" t="s">
        <v>129</v>
      </c>
      <c r="G3822" s="6" t="s">
        <v>130</v>
      </c>
      <c r="H3822" s="6" t="s">
        <v>17</v>
      </c>
      <c r="I3822" s="8">
        <v>0.55000000000000004</v>
      </c>
      <c r="J3822" s="9">
        <v>5000</v>
      </c>
      <c r="K3822" s="10">
        <f t="shared" si="28"/>
        <v>2750</v>
      </c>
      <c r="L3822" s="10">
        <f t="shared" si="29"/>
        <v>962.50000000000011</v>
      </c>
      <c r="M3822" s="11">
        <v>0.35000000000000003</v>
      </c>
      <c r="O3822" s="16"/>
      <c r="P3822" s="14">
        <f>Data!$I3822+0.05</f>
        <v>0.60000000000000009</v>
      </c>
      <c r="Q3822" s="12">
        <f>Data!$J3822-250</f>
        <v>4750</v>
      </c>
      <c r="R3822" s="13">
        <f>Data!$M3822-5%</f>
        <v>0.30000000000000004</v>
      </c>
    </row>
    <row r="3823" spans="1:18" ht="15.75" customHeight="1" x14ac:dyDescent="0.35">
      <c r="A3823" s="1"/>
      <c r="B3823" s="6" t="s">
        <v>14</v>
      </c>
      <c r="C3823" s="6">
        <v>1185732</v>
      </c>
      <c r="D3823" s="7">
        <v>44220</v>
      </c>
      <c r="E3823" s="6" t="s">
        <v>15</v>
      </c>
      <c r="F3823" s="6" t="s">
        <v>129</v>
      </c>
      <c r="G3823" s="6" t="s">
        <v>130</v>
      </c>
      <c r="H3823" s="6" t="s">
        <v>18</v>
      </c>
      <c r="I3823" s="8">
        <v>0.55000000000000004</v>
      </c>
      <c r="J3823" s="9">
        <v>3000</v>
      </c>
      <c r="K3823" s="10">
        <f t="shared" si="28"/>
        <v>1650.0000000000002</v>
      </c>
      <c r="L3823" s="10">
        <f t="shared" si="29"/>
        <v>577.50000000000011</v>
      </c>
      <c r="M3823" s="11">
        <v>0.35000000000000003</v>
      </c>
      <c r="O3823" s="16"/>
      <c r="P3823" s="14">
        <f>Data!$I3823+0.05</f>
        <v>0.60000000000000009</v>
      </c>
      <c r="Q3823" s="12">
        <f>Data!$J3823-250</f>
        <v>2750</v>
      </c>
      <c r="R3823" s="13">
        <f>Data!$M3823-5%</f>
        <v>0.30000000000000004</v>
      </c>
    </row>
    <row r="3824" spans="1:18" ht="15.75" customHeight="1" x14ac:dyDescent="0.35">
      <c r="A3824" s="1"/>
      <c r="B3824" s="6" t="s">
        <v>14</v>
      </c>
      <c r="C3824" s="6">
        <v>1185732</v>
      </c>
      <c r="D3824" s="7">
        <v>44220</v>
      </c>
      <c r="E3824" s="6" t="s">
        <v>15</v>
      </c>
      <c r="F3824" s="6" t="s">
        <v>129</v>
      </c>
      <c r="G3824" s="6" t="s">
        <v>130</v>
      </c>
      <c r="H3824" s="6" t="s">
        <v>19</v>
      </c>
      <c r="I3824" s="8">
        <v>0.45</v>
      </c>
      <c r="J3824" s="9">
        <v>3000</v>
      </c>
      <c r="K3824" s="10">
        <f t="shared" si="28"/>
        <v>1350</v>
      </c>
      <c r="L3824" s="10">
        <f t="shared" si="29"/>
        <v>337.5</v>
      </c>
      <c r="M3824" s="11">
        <v>0.25</v>
      </c>
      <c r="O3824" s="16"/>
      <c r="P3824" s="14">
        <f>Data!$I3824+0.05</f>
        <v>0.5</v>
      </c>
      <c r="Q3824" s="12">
        <f>Data!$J3824-250</f>
        <v>2750</v>
      </c>
      <c r="R3824" s="13">
        <f>Data!$M3824-5%</f>
        <v>0.2</v>
      </c>
    </row>
    <row r="3825" spans="1:18" ht="15.75" customHeight="1" x14ac:dyDescent="0.35">
      <c r="A3825" s="1"/>
      <c r="B3825" s="6" t="s">
        <v>14</v>
      </c>
      <c r="C3825" s="6">
        <v>1185732</v>
      </c>
      <c r="D3825" s="7">
        <v>44220</v>
      </c>
      <c r="E3825" s="6" t="s">
        <v>15</v>
      </c>
      <c r="F3825" s="6" t="s">
        <v>129</v>
      </c>
      <c r="G3825" s="6" t="s">
        <v>130</v>
      </c>
      <c r="H3825" s="6" t="s">
        <v>20</v>
      </c>
      <c r="I3825" s="8">
        <v>0.49999999999999994</v>
      </c>
      <c r="J3825" s="9">
        <v>1500</v>
      </c>
      <c r="K3825" s="10">
        <f t="shared" si="28"/>
        <v>749.99999999999989</v>
      </c>
      <c r="L3825" s="10">
        <f t="shared" si="29"/>
        <v>187.49999999999997</v>
      </c>
      <c r="M3825" s="11">
        <v>0.25</v>
      </c>
      <c r="O3825" s="16"/>
      <c r="P3825" s="14">
        <f>Data!$I3825+0.05</f>
        <v>0.54999999999999993</v>
      </c>
      <c r="Q3825" s="12">
        <f>Data!$J3825-250</f>
        <v>1250</v>
      </c>
      <c r="R3825" s="13">
        <f>Data!$M3825-5%</f>
        <v>0.2</v>
      </c>
    </row>
    <row r="3826" spans="1:18" ht="15.75" customHeight="1" x14ac:dyDescent="0.35">
      <c r="A3826" s="1"/>
      <c r="B3826" s="6" t="s">
        <v>14</v>
      </c>
      <c r="C3826" s="6">
        <v>1185732</v>
      </c>
      <c r="D3826" s="7">
        <v>44220</v>
      </c>
      <c r="E3826" s="6" t="s">
        <v>15</v>
      </c>
      <c r="F3826" s="6" t="s">
        <v>129</v>
      </c>
      <c r="G3826" s="6" t="s">
        <v>130</v>
      </c>
      <c r="H3826" s="6" t="s">
        <v>21</v>
      </c>
      <c r="I3826" s="8">
        <v>0.65000000000000013</v>
      </c>
      <c r="J3826" s="9">
        <v>2000</v>
      </c>
      <c r="K3826" s="10">
        <f t="shared" si="28"/>
        <v>1300.0000000000002</v>
      </c>
      <c r="L3826" s="10">
        <f t="shared" si="29"/>
        <v>325.00000000000006</v>
      </c>
      <c r="M3826" s="11">
        <v>0.25</v>
      </c>
      <c r="O3826" s="16"/>
      <c r="P3826" s="14">
        <f>Data!$I3826+0.05</f>
        <v>0.70000000000000018</v>
      </c>
      <c r="Q3826" s="12">
        <f>Data!$J3826-250</f>
        <v>1750</v>
      </c>
      <c r="R3826" s="13">
        <f>Data!$M3826-5%</f>
        <v>0.2</v>
      </c>
    </row>
    <row r="3827" spans="1:18" ht="15.75" customHeight="1" x14ac:dyDescent="0.35">
      <c r="A3827" s="1"/>
      <c r="B3827" s="6" t="s">
        <v>14</v>
      </c>
      <c r="C3827" s="6">
        <v>1185732</v>
      </c>
      <c r="D3827" s="7">
        <v>44220</v>
      </c>
      <c r="E3827" s="6" t="s">
        <v>15</v>
      </c>
      <c r="F3827" s="6" t="s">
        <v>129</v>
      </c>
      <c r="G3827" s="6" t="s">
        <v>130</v>
      </c>
      <c r="H3827" s="6" t="s">
        <v>22</v>
      </c>
      <c r="I3827" s="8">
        <v>0.55000000000000004</v>
      </c>
      <c r="J3827" s="9">
        <v>3000</v>
      </c>
      <c r="K3827" s="10">
        <f t="shared" si="28"/>
        <v>1650.0000000000002</v>
      </c>
      <c r="L3827" s="10">
        <f t="shared" si="29"/>
        <v>495.00000000000006</v>
      </c>
      <c r="M3827" s="11">
        <v>0.3</v>
      </c>
      <c r="O3827" s="16"/>
      <c r="P3827" s="14">
        <f>Data!$I3827+0.05</f>
        <v>0.60000000000000009</v>
      </c>
      <c r="Q3827" s="12">
        <f>Data!$J3827-250</f>
        <v>2750</v>
      </c>
      <c r="R3827" s="13">
        <f>Data!$M3827-5%</f>
        <v>0.25</v>
      </c>
    </row>
    <row r="3828" spans="1:18" ht="15.75" customHeight="1" x14ac:dyDescent="0.35">
      <c r="A3828" s="1"/>
      <c r="B3828" s="6" t="s">
        <v>14</v>
      </c>
      <c r="C3828" s="6">
        <v>1185732</v>
      </c>
      <c r="D3828" s="7">
        <v>44249</v>
      </c>
      <c r="E3828" s="6" t="s">
        <v>15</v>
      </c>
      <c r="F3828" s="6" t="s">
        <v>129</v>
      </c>
      <c r="G3828" s="6" t="s">
        <v>130</v>
      </c>
      <c r="H3828" s="6" t="s">
        <v>17</v>
      </c>
      <c r="I3828" s="8">
        <v>0.55000000000000004</v>
      </c>
      <c r="J3828" s="9">
        <v>5750</v>
      </c>
      <c r="K3828" s="10">
        <f t="shared" si="28"/>
        <v>3162.5000000000005</v>
      </c>
      <c r="L3828" s="10">
        <f t="shared" si="29"/>
        <v>1106.8750000000002</v>
      </c>
      <c r="M3828" s="11">
        <v>0.35000000000000003</v>
      </c>
      <c r="O3828" s="16"/>
      <c r="P3828" s="14">
        <f>Data!$I3828+0.05</f>
        <v>0.60000000000000009</v>
      </c>
      <c r="Q3828" s="12">
        <f>Data!$J3828-250</f>
        <v>5500</v>
      </c>
      <c r="R3828" s="13">
        <f>Data!$M3828-5%</f>
        <v>0.30000000000000004</v>
      </c>
    </row>
    <row r="3829" spans="1:18" ht="15.75" customHeight="1" x14ac:dyDescent="0.35">
      <c r="A3829" s="1"/>
      <c r="B3829" s="6" t="s">
        <v>14</v>
      </c>
      <c r="C3829" s="6">
        <v>1185732</v>
      </c>
      <c r="D3829" s="7">
        <v>44249</v>
      </c>
      <c r="E3829" s="6" t="s">
        <v>15</v>
      </c>
      <c r="F3829" s="6" t="s">
        <v>129</v>
      </c>
      <c r="G3829" s="6" t="s">
        <v>130</v>
      </c>
      <c r="H3829" s="6" t="s">
        <v>18</v>
      </c>
      <c r="I3829" s="8">
        <v>0.55000000000000004</v>
      </c>
      <c r="J3829" s="9">
        <v>2250</v>
      </c>
      <c r="K3829" s="10">
        <f t="shared" si="28"/>
        <v>1237.5</v>
      </c>
      <c r="L3829" s="10">
        <f t="shared" si="29"/>
        <v>433.12500000000006</v>
      </c>
      <c r="M3829" s="11">
        <v>0.35000000000000003</v>
      </c>
      <c r="O3829" s="16"/>
      <c r="P3829" s="14">
        <f>Data!$I3829+0.05</f>
        <v>0.60000000000000009</v>
      </c>
      <c r="Q3829" s="12">
        <f>Data!$J3829-250</f>
        <v>2000</v>
      </c>
      <c r="R3829" s="13">
        <f>Data!$M3829-5%</f>
        <v>0.30000000000000004</v>
      </c>
    </row>
    <row r="3830" spans="1:18" ht="15.75" customHeight="1" x14ac:dyDescent="0.35">
      <c r="A3830" s="1"/>
      <c r="B3830" s="6" t="s">
        <v>14</v>
      </c>
      <c r="C3830" s="6">
        <v>1185732</v>
      </c>
      <c r="D3830" s="7">
        <v>44249</v>
      </c>
      <c r="E3830" s="6" t="s">
        <v>15</v>
      </c>
      <c r="F3830" s="6" t="s">
        <v>129</v>
      </c>
      <c r="G3830" s="6" t="s">
        <v>130</v>
      </c>
      <c r="H3830" s="6" t="s">
        <v>19</v>
      </c>
      <c r="I3830" s="8">
        <v>0.45</v>
      </c>
      <c r="J3830" s="9">
        <v>2750</v>
      </c>
      <c r="K3830" s="10">
        <f t="shared" si="28"/>
        <v>1237.5</v>
      </c>
      <c r="L3830" s="10">
        <f t="shared" si="29"/>
        <v>309.375</v>
      </c>
      <c r="M3830" s="11">
        <v>0.25</v>
      </c>
      <c r="O3830" s="16"/>
      <c r="P3830" s="14">
        <f>Data!$I3830+0.05</f>
        <v>0.5</v>
      </c>
      <c r="Q3830" s="12">
        <f>Data!$J3830-250</f>
        <v>2500</v>
      </c>
      <c r="R3830" s="13">
        <f>Data!$M3830-5%</f>
        <v>0.2</v>
      </c>
    </row>
    <row r="3831" spans="1:18" ht="15.75" customHeight="1" x14ac:dyDescent="0.35">
      <c r="A3831" s="1"/>
      <c r="B3831" s="6" t="s">
        <v>14</v>
      </c>
      <c r="C3831" s="6">
        <v>1185732</v>
      </c>
      <c r="D3831" s="7">
        <v>44249</v>
      </c>
      <c r="E3831" s="6" t="s">
        <v>15</v>
      </c>
      <c r="F3831" s="6" t="s">
        <v>129</v>
      </c>
      <c r="G3831" s="6" t="s">
        <v>130</v>
      </c>
      <c r="H3831" s="6" t="s">
        <v>20</v>
      </c>
      <c r="I3831" s="8">
        <v>0.49999999999999994</v>
      </c>
      <c r="J3831" s="9">
        <v>1750</v>
      </c>
      <c r="K3831" s="10">
        <f t="shared" ref="K3831:K3893" si="30">I3831*J3831</f>
        <v>874.99999999999989</v>
      </c>
      <c r="L3831" s="10">
        <f t="shared" ref="L3831:L3893" si="31">K3831*M3831</f>
        <v>218.74999999999997</v>
      </c>
      <c r="M3831" s="11">
        <v>0.25</v>
      </c>
      <c r="O3831" s="16"/>
      <c r="P3831" s="14">
        <f>Data!$I3831+0.05</f>
        <v>0.54999999999999993</v>
      </c>
      <c r="Q3831" s="12">
        <f>Data!$J3831-250</f>
        <v>1500</v>
      </c>
      <c r="R3831" s="13">
        <f>Data!$M3831-5%</f>
        <v>0.2</v>
      </c>
    </row>
    <row r="3832" spans="1:18" ht="15.75" customHeight="1" x14ac:dyDescent="0.35">
      <c r="A3832" s="1"/>
      <c r="B3832" s="6" t="s">
        <v>14</v>
      </c>
      <c r="C3832" s="6">
        <v>1185732</v>
      </c>
      <c r="D3832" s="7">
        <v>44249</v>
      </c>
      <c r="E3832" s="6" t="s">
        <v>15</v>
      </c>
      <c r="F3832" s="6" t="s">
        <v>129</v>
      </c>
      <c r="G3832" s="6" t="s">
        <v>130</v>
      </c>
      <c r="H3832" s="6" t="s">
        <v>21</v>
      </c>
      <c r="I3832" s="8">
        <v>0.65000000000000013</v>
      </c>
      <c r="J3832" s="9">
        <v>2500</v>
      </c>
      <c r="K3832" s="10">
        <f t="shared" si="30"/>
        <v>1625.0000000000002</v>
      </c>
      <c r="L3832" s="10">
        <f t="shared" si="31"/>
        <v>406.25000000000006</v>
      </c>
      <c r="M3832" s="11">
        <v>0.25</v>
      </c>
      <c r="O3832" s="16"/>
      <c r="P3832" s="14">
        <f>Data!$I3832+0.05</f>
        <v>0.70000000000000018</v>
      </c>
      <c r="Q3832" s="12">
        <f>Data!$J3832-250</f>
        <v>2250</v>
      </c>
      <c r="R3832" s="13">
        <f>Data!$M3832-5%</f>
        <v>0.2</v>
      </c>
    </row>
    <row r="3833" spans="1:18" ht="15.75" customHeight="1" x14ac:dyDescent="0.35">
      <c r="A3833" s="1"/>
      <c r="B3833" s="6" t="s">
        <v>14</v>
      </c>
      <c r="C3833" s="6">
        <v>1185732</v>
      </c>
      <c r="D3833" s="7">
        <v>44249</v>
      </c>
      <c r="E3833" s="6" t="s">
        <v>15</v>
      </c>
      <c r="F3833" s="6" t="s">
        <v>129</v>
      </c>
      <c r="G3833" s="6" t="s">
        <v>130</v>
      </c>
      <c r="H3833" s="6" t="s">
        <v>22</v>
      </c>
      <c r="I3833" s="8">
        <v>0.55000000000000004</v>
      </c>
      <c r="J3833" s="9">
        <v>3500</v>
      </c>
      <c r="K3833" s="10">
        <f t="shared" si="30"/>
        <v>1925.0000000000002</v>
      </c>
      <c r="L3833" s="10">
        <f t="shared" si="31"/>
        <v>577.5</v>
      </c>
      <c r="M3833" s="11">
        <v>0.3</v>
      </c>
      <c r="O3833" s="16"/>
      <c r="P3833" s="14">
        <f>Data!$I3833+0.05</f>
        <v>0.60000000000000009</v>
      </c>
      <c r="Q3833" s="12">
        <f>Data!$J3833-250</f>
        <v>3250</v>
      </c>
      <c r="R3833" s="13">
        <f>Data!$M3833-5%</f>
        <v>0.25</v>
      </c>
    </row>
    <row r="3834" spans="1:18" ht="15.75" customHeight="1" x14ac:dyDescent="0.35">
      <c r="A3834" s="1"/>
      <c r="B3834" s="6" t="s">
        <v>14</v>
      </c>
      <c r="C3834" s="6">
        <v>1185732</v>
      </c>
      <c r="D3834" s="7">
        <v>44275</v>
      </c>
      <c r="E3834" s="6" t="s">
        <v>15</v>
      </c>
      <c r="F3834" s="6" t="s">
        <v>129</v>
      </c>
      <c r="G3834" s="6" t="s">
        <v>130</v>
      </c>
      <c r="H3834" s="6" t="s">
        <v>17</v>
      </c>
      <c r="I3834" s="8">
        <v>0.55000000000000004</v>
      </c>
      <c r="J3834" s="9">
        <v>5450</v>
      </c>
      <c r="K3834" s="10">
        <f t="shared" si="30"/>
        <v>2997.5000000000005</v>
      </c>
      <c r="L3834" s="10">
        <f t="shared" si="31"/>
        <v>1049.1250000000002</v>
      </c>
      <c r="M3834" s="11">
        <v>0.35000000000000003</v>
      </c>
      <c r="O3834" s="16"/>
      <c r="P3834" s="14">
        <f>Data!$I3834+0.05</f>
        <v>0.60000000000000009</v>
      </c>
      <c r="Q3834" s="12">
        <f>Data!$J3834-250</f>
        <v>5200</v>
      </c>
      <c r="R3834" s="13">
        <f>Data!$M3834-5%</f>
        <v>0.30000000000000004</v>
      </c>
    </row>
    <row r="3835" spans="1:18" ht="15.75" customHeight="1" x14ac:dyDescent="0.35">
      <c r="A3835" s="1"/>
      <c r="B3835" s="6" t="s">
        <v>14</v>
      </c>
      <c r="C3835" s="6">
        <v>1185732</v>
      </c>
      <c r="D3835" s="7">
        <v>44275</v>
      </c>
      <c r="E3835" s="6" t="s">
        <v>15</v>
      </c>
      <c r="F3835" s="6" t="s">
        <v>129</v>
      </c>
      <c r="G3835" s="6" t="s">
        <v>130</v>
      </c>
      <c r="H3835" s="6" t="s">
        <v>18</v>
      </c>
      <c r="I3835" s="8">
        <v>0.55000000000000004</v>
      </c>
      <c r="J3835" s="9">
        <v>2500</v>
      </c>
      <c r="K3835" s="10">
        <f t="shared" si="30"/>
        <v>1375</v>
      </c>
      <c r="L3835" s="10">
        <f t="shared" si="31"/>
        <v>481.25000000000006</v>
      </c>
      <c r="M3835" s="11">
        <v>0.35000000000000003</v>
      </c>
      <c r="O3835" s="16"/>
      <c r="P3835" s="14">
        <f>Data!$I3835+0.05</f>
        <v>0.60000000000000009</v>
      </c>
      <c r="Q3835" s="12">
        <f>Data!$J3835-250</f>
        <v>2250</v>
      </c>
      <c r="R3835" s="13">
        <f>Data!$M3835-5%</f>
        <v>0.30000000000000004</v>
      </c>
    </row>
    <row r="3836" spans="1:18" ht="15.75" customHeight="1" x14ac:dyDescent="0.35">
      <c r="A3836" s="1"/>
      <c r="B3836" s="6" t="s">
        <v>14</v>
      </c>
      <c r="C3836" s="6">
        <v>1185732</v>
      </c>
      <c r="D3836" s="7">
        <v>44275</v>
      </c>
      <c r="E3836" s="6" t="s">
        <v>15</v>
      </c>
      <c r="F3836" s="6" t="s">
        <v>129</v>
      </c>
      <c r="G3836" s="6" t="s">
        <v>130</v>
      </c>
      <c r="H3836" s="6" t="s">
        <v>19</v>
      </c>
      <c r="I3836" s="8">
        <v>0.45</v>
      </c>
      <c r="J3836" s="9">
        <v>2750</v>
      </c>
      <c r="K3836" s="10">
        <f t="shared" si="30"/>
        <v>1237.5</v>
      </c>
      <c r="L3836" s="10">
        <f t="shared" si="31"/>
        <v>309.375</v>
      </c>
      <c r="M3836" s="11">
        <v>0.25</v>
      </c>
      <c r="O3836" s="16"/>
      <c r="P3836" s="14">
        <f>Data!$I3836+0.05</f>
        <v>0.5</v>
      </c>
      <c r="Q3836" s="12">
        <f>Data!$J3836-250</f>
        <v>2500</v>
      </c>
      <c r="R3836" s="13">
        <f>Data!$M3836-5%</f>
        <v>0.2</v>
      </c>
    </row>
    <row r="3837" spans="1:18" ht="15.75" customHeight="1" x14ac:dyDescent="0.35">
      <c r="A3837" s="1"/>
      <c r="B3837" s="6" t="s">
        <v>14</v>
      </c>
      <c r="C3837" s="6">
        <v>1185732</v>
      </c>
      <c r="D3837" s="7">
        <v>44275</v>
      </c>
      <c r="E3837" s="6" t="s">
        <v>15</v>
      </c>
      <c r="F3837" s="6" t="s">
        <v>129</v>
      </c>
      <c r="G3837" s="6" t="s">
        <v>130</v>
      </c>
      <c r="H3837" s="6" t="s">
        <v>20</v>
      </c>
      <c r="I3837" s="8">
        <v>0.49999999999999994</v>
      </c>
      <c r="J3837" s="9">
        <v>1250</v>
      </c>
      <c r="K3837" s="10">
        <f t="shared" si="30"/>
        <v>624.99999999999989</v>
      </c>
      <c r="L3837" s="10">
        <f t="shared" si="31"/>
        <v>156.24999999999997</v>
      </c>
      <c r="M3837" s="11">
        <v>0.25</v>
      </c>
      <c r="O3837" s="16"/>
      <c r="P3837" s="14">
        <f>Data!$I3837+0.05</f>
        <v>0.54999999999999993</v>
      </c>
      <c r="Q3837" s="12">
        <f>Data!$J3837-250</f>
        <v>1000</v>
      </c>
      <c r="R3837" s="13">
        <f>Data!$M3837-5%</f>
        <v>0.2</v>
      </c>
    </row>
    <row r="3838" spans="1:18" ht="15.75" customHeight="1" x14ac:dyDescent="0.35">
      <c r="A3838" s="1"/>
      <c r="B3838" s="6" t="s">
        <v>14</v>
      </c>
      <c r="C3838" s="6">
        <v>1185732</v>
      </c>
      <c r="D3838" s="7">
        <v>44275</v>
      </c>
      <c r="E3838" s="6" t="s">
        <v>15</v>
      </c>
      <c r="F3838" s="6" t="s">
        <v>129</v>
      </c>
      <c r="G3838" s="6" t="s">
        <v>130</v>
      </c>
      <c r="H3838" s="6" t="s">
        <v>21</v>
      </c>
      <c r="I3838" s="8">
        <v>0.65000000000000013</v>
      </c>
      <c r="J3838" s="9">
        <v>1750</v>
      </c>
      <c r="K3838" s="10">
        <f t="shared" si="30"/>
        <v>1137.5000000000002</v>
      </c>
      <c r="L3838" s="10">
        <f t="shared" si="31"/>
        <v>284.37500000000006</v>
      </c>
      <c r="M3838" s="11">
        <v>0.25</v>
      </c>
      <c r="O3838" s="16"/>
      <c r="P3838" s="14">
        <f>Data!$I3838+0.05</f>
        <v>0.70000000000000018</v>
      </c>
      <c r="Q3838" s="12">
        <f>Data!$J3838-250</f>
        <v>1500</v>
      </c>
      <c r="R3838" s="13">
        <f>Data!$M3838-5%</f>
        <v>0.2</v>
      </c>
    </row>
    <row r="3839" spans="1:18" ht="15.75" customHeight="1" x14ac:dyDescent="0.35">
      <c r="A3839" s="1"/>
      <c r="B3839" s="6" t="s">
        <v>14</v>
      </c>
      <c r="C3839" s="6">
        <v>1185732</v>
      </c>
      <c r="D3839" s="7">
        <v>44275</v>
      </c>
      <c r="E3839" s="6" t="s">
        <v>15</v>
      </c>
      <c r="F3839" s="6" t="s">
        <v>129</v>
      </c>
      <c r="G3839" s="6" t="s">
        <v>130</v>
      </c>
      <c r="H3839" s="6" t="s">
        <v>22</v>
      </c>
      <c r="I3839" s="8">
        <v>0.55000000000000004</v>
      </c>
      <c r="J3839" s="9">
        <v>2750</v>
      </c>
      <c r="K3839" s="10">
        <f t="shared" si="30"/>
        <v>1512.5000000000002</v>
      </c>
      <c r="L3839" s="10">
        <f t="shared" si="31"/>
        <v>453.75000000000006</v>
      </c>
      <c r="M3839" s="11">
        <v>0.3</v>
      </c>
      <c r="O3839" s="16"/>
      <c r="P3839" s="14">
        <f>Data!$I3839+0.05</f>
        <v>0.60000000000000009</v>
      </c>
      <c r="Q3839" s="12">
        <f>Data!$J3839-250</f>
        <v>2500</v>
      </c>
      <c r="R3839" s="13">
        <f>Data!$M3839-5%</f>
        <v>0.25</v>
      </c>
    </row>
    <row r="3840" spans="1:18" ht="15.75" customHeight="1" x14ac:dyDescent="0.35">
      <c r="A3840" s="1"/>
      <c r="B3840" s="6" t="s">
        <v>14</v>
      </c>
      <c r="C3840" s="6">
        <v>1185732</v>
      </c>
      <c r="D3840" s="7">
        <v>44307</v>
      </c>
      <c r="E3840" s="6" t="s">
        <v>15</v>
      </c>
      <c r="F3840" s="6" t="s">
        <v>129</v>
      </c>
      <c r="G3840" s="6" t="s">
        <v>130</v>
      </c>
      <c r="H3840" s="6" t="s">
        <v>17</v>
      </c>
      <c r="I3840" s="8">
        <v>0.55000000000000004</v>
      </c>
      <c r="J3840" s="9">
        <v>5250</v>
      </c>
      <c r="K3840" s="10">
        <f t="shared" si="30"/>
        <v>2887.5000000000005</v>
      </c>
      <c r="L3840" s="10">
        <f t="shared" si="31"/>
        <v>1010.6250000000002</v>
      </c>
      <c r="M3840" s="11">
        <v>0.35000000000000003</v>
      </c>
      <c r="O3840" s="16"/>
      <c r="P3840" s="14">
        <f>Data!$I3840+0.05</f>
        <v>0.60000000000000009</v>
      </c>
      <c r="Q3840" s="12">
        <f>Data!$J3840-250</f>
        <v>5000</v>
      </c>
      <c r="R3840" s="13">
        <f>Data!$M3840-5%</f>
        <v>0.30000000000000004</v>
      </c>
    </row>
    <row r="3841" spans="1:18" ht="15.75" customHeight="1" x14ac:dyDescent="0.35">
      <c r="A3841" s="1"/>
      <c r="B3841" s="6" t="s">
        <v>14</v>
      </c>
      <c r="C3841" s="6">
        <v>1185732</v>
      </c>
      <c r="D3841" s="7">
        <v>44307</v>
      </c>
      <c r="E3841" s="6" t="s">
        <v>15</v>
      </c>
      <c r="F3841" s="6" t="s">
        <v>129</v>
      </c>
      <c r="G3841" s="6" t="s">
        <v>130</v>
      </c>
      <c r="H3841" s="6" t="s">
        <v>18</v>
      </c>
      <c r="I3841" s="8">
        <v>0.55000000000000004</v>
      </c>
      <c r="J3841" s="9">
        <v>2250</v>
      </c>
      <c r="K3841" s="10">
        <f t="shared" si="30"/>
        <v>1237.5</v>
      </c>
      <c r="L3841" s="10">
        <f t="shared" si="31"/>
        <v>433.12500000000006</v>
      </c>
      <c r="M3841" s="11">
        <v>0.35000000000000003</v>
      </c>
      <c r="O3841" s="16"/>
      <c r="P3841" s="14">
        <f>Data!$I3841+0.05</f>
        <v>0.60000000000000009</v>
      </c>
      <c r="Q3841" s="12">
        <f>Data!$J3841-250</f>
        <v>2000</v>
      </c>
      <c r="R3841" s="13">
        <f>Data!$M3841-5%</f>
        <v>0.30000000000000004</v>
      </c>
    </row>
    <row r="3842" spans="1:18" ht="15.75" customHeight="1" x14ac:dyDescent="0.35">
      <c r="A3842" s="1"/>
      <c r="B3842" s="6" t="s">
        <v>14</v>
      </c>
      <c r="C3842" s="6">
        <v>1185732</v>
      </c>
      <c r="D3842" s="7">
        <v>44307</v>
      </c>
      <c r="E3842" s="6" t="s">
        <v>15</v>
      </c>
      <c r="F3842" s="6" t="s">
        <v>129</v>
      </c>
      <c r="G3842" s="6" t="s">
        <v>130</v>
      </c>
      <c r="H3842" s="6" t="s">
        <v>19</v>
      </c>
      <c r="I3842" s="8">
        <v>0.45</v>
      </c>
      <c r="J3842" s="9">
        <v>2250</v>
      </c>
      <c r="K3842" s="10">
        <f t="shared" si="30"/>
        <v>1012.5</v>
      </c>
      <c r="L3842" s="10">
        <f t="shared" si="31"/>
        <v>253.125</v>
      </c>
      <c r="M3842" s="11">
        <v>0.25</v>
      </c>
      <c r="O3842" s="16"/>
      <c r="P3842" s="14">
        <f>Data!$I3842+0.05</f>
        <v>0.5</v>
      </c>
      <c r="Q3842" s="12">
        <f>Data!$J3842-250</f>
        <v>2000</v>
      </c>
      <c r="R3842" s="13">
        <f>Data!$M3842-5%</f>
        <v>0.2</v>
      </c>
    </row>
    <row r="3843" spans="1:18" ht="15.75" customHeight="1" x14ac:dyDescent="0.35">
      <c r="A3843" s="1"/>
      <c r="B3843" s="6" t="s">
        <v>14</v>
      </c>
      <c r="C3843" s="6">
        <v>1185732</v>
      </c>
      <c r="D3843" s="7">
        <v>44307</v>
      </c>
      <c r="E3843" s="6" t="s">
        <v>15</v>
      </c>
      <c r="F3843" s="6" t="s">
        <v>129</v>
      </c>
      <c r="G3843" s="6" t="s">
        <v>130</v>
      </c>
      <c r="H3843" s="6" t="s">
        <v>20</v>
      </c>
      <c r="I3843" s="8">
        <v>0.49999999999999994</v>
      </c>
      <c r="J3843" s="9">
        <v>1500</v>
      </c>
      <c r="K3843" s="10">
        <f t="shared" si="30"/>
        <v>749.99999999999989</v>
      </c>
      <c r="L3843" s="10">
        <f t="shared" si="31"/>
        <v>187.49999999999997</v>
      </c>
      <c r="M3843" s="11">
        <v>0.25</v>
      </c>
      <c r="O3843" s="16"/>
      <c r="P3843" s="14">
        <f>Data!$I3843+0.05</f>
        <v>0.54999999999999993</v>
      </c>
      <c r="Q3843" s="12">
        <f>Data!$J3843-250</f>
        <v>1250</v>
      </c>
      <c r="R3843" s="13">
        <f>Data!$M3843-5%</f>
        <v>0.2</v>
      </c>
    </row>
    <row r="3844" spans="1:18" ht="15.75" customHeight="1" x14ac:dyDescent="0.35">
      <c r="A3844" s="1"/>
      <c r="B3844" s="6" t="s">
        <v>14</v>
      </c>
      <c r="C3844" s="6">
        <v>1185732</v>
      </c>
      <c r="D3844" s="7">
        <v>44307</v>
      </c>
      <c r="E3844" s="6" t="s">
        <v>15</v>
      </c>
      <c r="F3844" s="6" t="s">
        <v>129</v>
      </c>
      <c r="G3844" s="6" t="s">
        <v>130</v>
      </c>
      <c r="H3844" s="6" t="s">
        <v>21</v>
      </c>
      <c r="I3844" s="8">
        <v>0.60000000000000009</v>
      </c>
      <c r="J3844" s="9">
        <v>1500</v>
      </c>
      <c r="K3844" s="10">
        <f t="shared" si="30"/>
        <v>900.00000000000011</v>
      </c>
      <c r="L3844" s="10">
        <f t="shared" si="31"/>
        <v>225.00000000000003</v>
      </c>
      <c r="M3844" s="11">
        <v>0.25</v>
      </c>
      <c r="O3844" s="16"/>
      <c r="P3844" s="14">
        <f>Data!$I3844+0</f>
        <v>0.60000000000000009</v>
      </c>
      <c r="Q3844" s="12">
        <f>Data!$J3844-250</f>
        <v>1250</v>
      </c>
      <c r="R3844" s="13">
        <f>Data!$M3844-5%</f>
        <v>0.2</v>
      </c>
    </row>
    <row r="3845" spans="1:18" ht="15.75" customHeight="1" x14ac:dyDescent="0.35">
      <c r="A3845" s="1"/>
      <c r="B3845" s="6" t="s">
        <v>14</v>
      </c>
      <c r="C3845" s="6">
        <v>1185732</v>
      </c>
      <c r="D3845" s="7">
        <v>44307</v>
      </c>
      <c r="E3845" s="6" t="s">
        <v>15</v>
      </c>
      <c r="F3845" s="6" t="s">
        <v>129</v>
      </c>
      <c r="G3845" s="6" t="s">
        <v>130</v>
      </c>
      <c r="H3845" s="6" t="s">
        <v>22</v>
      </c>
      <c r="I3845" s="8">
        <v>0.5</v>
      </c>
      <c r="J3845" s="9">
        <v>3000</v>
      </c>
      <c r="K3845" s="10">
        <f t="shared" si="30"/>
        <v>1500</v>
      </c>
      <c r="L3845" s="10">
        <f t="shared" si="31"/>
        <v>450</v>
      </c>
      <c r="M3845" s="11">
        <v>0.3</v>
      </c>
      <c r="O3845" s="16"/>
      <c r="P3845" s="14">
        <f>Data!$I3845+0</f>
        <v>0.5</v>
      </c>
      <c r="Q3845" s="12">
        <f>Data!$J3845-250</f>
        <v>2750</v>
      </c>
      <c r="R3845" s="13">
        <f>Data!$M3845-5%</f>
        <v>0.25</v>
      </c>
    </row>
    <row r="3846" spans="1:18" ht="15.75" customHeight="1" x14ac:dyDescent="0.35">
      <c r="A3846" s="1"/>
      <c r="B3846" s="6" t="s">
        <v>14</v>
      </c>
      <c r="C3846" s="6">
        <v>1185732</v>
      </c>
      <c r="D3846" s="7">
        <v>44336</v>
      </c>
      <c r="E3846" s="6" t="s">
        <v>15</v>
      </c>
      <c r="F3846" s="6" t="s">
        <v>129</v>
      </c>
      <c r="G3846" s="6" t="s">
        <v>130</v>
      </c>
      <c r="H3846" s="6" t="s">
        <v>17</v>
      </c>
      <c r="I3846" s="8">
        <v>0.65</v>
      </c>
      <c r="J3846" s="9">
        <v>5700</v>
      </c>
      <c r="K3846" s="10">
        <f t="shared" si="30"/>
        <v>3705</v>
      </c>
      <c r="L3846" s="10">
        <f t="shared" si="31"/>
        <v>1296.7500000000002</v>
      </c>
      <c r="M3846" s="11">
        <v>0.35000000000000003</v>
      </c>
      <c r="O3846" s="16"/>
      <c r="P3846" s="14">
        <f>Data!$I3846+0</f>
        <v>0.65</v>
      </c>
      <c r="Q3846" s="12">
        <f>Data!$J3846-250</f>
        <v>5450</v>
      </c>
      <c r="R3846" s="13">
        <f>Data!$M3846-5%</f>
        <v>0.30000000000000004</v>
      </c>
    </row>
    <row r="3847" spans="1:18" ht="15.75" customHeight="1" x14ac:dyDescent="0.35">
      <c r="A3847" s="1"/>
      <c r="B3847" s="6" t="s">
        <v>14</v>
      </c>
      <c r="C3847" s="6">
        <v>1185732</v>
      </c>
      <c r="D3847" s="7">
        <v>44336</v>
      </c>
      <c r="E3847" s="6" t="s">
        <v>15</v>
      </c>
      <c r="F3847" s="6" t="s">
        <v>129</v>
      </c>
      <c r="G3847" s="6" t="s">
        <v>130</v>
      </c>
      <c r="H3847" s="6" t="s">
        <v>18</v>
      </c>
      <c r="I3847" s="8">
        <v>0.60000000000000009</v>
      </c>
      <c r="J3847" s="9">
        <v>2750</v>
      </c>
      <c r="K3847" s="10">
        <f t="shared" si="30"/>
        <v>1650.0000000000002</v>
      </c>
      <c r="L3847" s="10">
        <f t="shared" si="31"/>
        <v>577.50000000000011</v>
      </c>
      <c r="M3847" s="11">
        <v>0.35000000000000003</v>
      </c>
      <c r="O3847" s="16"/>
      <c r="P3847" s="14">
        <f>Data!$I3847+0</f>
        <v>0.60000000000000009</v>
      </c>
      <c r="Q3847" s="12">
        <f>Data!$J3847-250</f>
        <v>2500</v>
      </c>
      <c r="R3847" s="13">
        <f>Data!$M3847-5%</f>
        <v>0.30000000000000004</v>
      </c>
    </row>
    <row r="3848" spans="1:18" ht="15.75" customHeight="1" x14ac:dyDescent="0.35">
      <c r="A3848" s="1"/>
      <c r="B3848" s="6" t="s">
        <v>14</v>
      </c>
      <c r="C3848" s="6">
        <v>1185732</v>
      </c>
      <c r="D3848" s="7">
        <v>44336</v>
      </c>
      <c r="E3848" s="6" t="s">
        <v>15</v>
      </c>
      <c r="F3848" s="6" t="s">
        <v>129</v>
      </c>
      <c r="G3848" s="6" t="s">
        <v>130</v>
      </c>
      <c r="H3848" s="6" t="s">
        <v>19</v>
      </c>
      <c r="I3848" s="8">
        <v>0.55000000000000004</v>
      </c>
      <c r="J3848" s="9">
        <v>3000</v>
      </c>
      <c r="K3848" s="10">
        <f t="shared" si="30"/>
        <v>1650.0000000000002</v>
      </c>
      <c r="L3848" s="10">
        <f t="shared" si="31"/>
        <v>412.50000000000006</v>
      </c>
      <c r="M3848" s="11">
        <v>0.25</v>
      </c>
      <c r="O3848" s="16"/>
      <c r="P3848" s="14">
        <f>Data!$I3848+0</f>
        <v>0.55000000000000004</v>
      </c>
      <c r="Q3848" s="12">
        <f>Data!$J3848-250</f>
        <v>2750</v>
      </c>
      <c r="R3848" s="13">
        <f>Data!$M3848-5%</f>
        <v>0.2</v>
      </c>
    </row>
    <row r="3849" spans="1:18" ht="15.75" customHeight="1" x14ac:dyDescent="0.35">
      <c r="A3849" s="1"/>
      <c r="B3849" s="6" t="s">
        <v>14</v>
      </c>
      <c r="C3849" s="6">
        <v>1185732</v>
      </c>
      <c r="D3849" s="7">
        <v>44336</v>
      </c>
      <c r="E3849" s="6" t="s">
        <v>15</v>
      </c>
      <c r="F3849" s="6" t="s">
        <v>129</v>
      </c>
      <c r="G3849" s="6" t="s">
        <v>130</v>
      </c>
      <c r="H3849" s="6" t="s">
        <v>20</v>
      </c>
      <c r="I3849" s="8">
        <v>0.55000000000000004</v>
      </c>
      <c r="J3849" s="9">
        <v>2500</v>
      </c>
      <c r="K3849" s="10">
        <f t="shared" si="30"/>
        <v>1375</v>
      </c>
      <c r="L3849" s="10">
        <f t="shared" si="31"/>
        <v>343.75</v>
      </c>
      <c r="M3849" s="11">
        <v>0.25</v>
      </c>
      <c r="O3849" s="16"/>
      <c r="P3849" s="14">
        <f>Data!$I3849+0</f>
        <v>0.55000000000000004</v>
      </c>
      <c r="Q3849" s="12">
        <f>Data!$J3849-250</f>
        <v>2250</v>
      </c>
      <c r="R3849" s="13">
        <f>Data!$M3849-5%</f>
        <v>0.2</v>
      </c>
    </row>
    <row r="3850" spans="1:18" ht="15.75" customHeight="1" x14ac:dyDescent="0.35">
      <c r="A3850" s="1"/>
      <c r="B3850" s="6" t="s">
        <v>14</v>
      </c>
      <c r="C3850" s="6">
        <v>1185732</v>
      </c>
      <c r="D3850" s="7">
        <v>44336</v>
      </c>
      <c r="E3850" s="6" t="s">
        <v>15</v>
      </c>
      <c r="F3850" s="6" t="s">
        <v>129</v>
      </c>
      <c r="G3850" s="6" t="s">
        <v>130</v>
      </c>
      <c r="H3850" s="6" t="s">
        <v>21</v>
      </c>
      <c r="I3850" s="8">
        <v>0.65</v>
      </c>
      <c r="J3850" s="9">
        <v>2750</v>
      </c>
      <c r="K3850" s="10">
        <f t="shared" si="30"/>
        <v>1787.5</v>
      </c>
      <c r="L3850" s="10">
        <f t="shared" si="31"/>
        <v>446.875</v>
      </c>
      <c r="M3850" s="11">
        <v>0.25</v>
      </c>
      <c r="O3850" s="16"/>
      <c r="P3850" s="14">
        <f>Data!$I3850+0</f>
        <v>0.65</v>
      </c>
      <c r="Q3850" s="12">
        <f>Data!$J3850-250</f>
        <v>2500</v>
      </c>
      <c r="R3850" s="13">
        <f>Data!$M3850-5%</f>
        <v>0.2</v>
      </c>
    </row>
    <row r="3851" spans="1:18" ht="15.75" customHeight="1" x14ac:dyDescent="0.35">
      <c r="A3851" s="1"/>
      <c r="B3851" s="6" t="s">
        <v>14</v>
      </c>
      <c r="C3851" s="6">
        <v>1185732</v>
      </c>
      <c r="D3851" s="7">
        <v>44336</v>
      </c>
      <c r="E3851" s="6" t="s">
        <v>15</v>
      </c>
      <c r="F3851" s="6" t="s">
        <v>129</v>
      </c>
      <c r="G3851" s="6" t="s">
        <v>130</v>
      </c>
      <c r="H3851" s="6" t="s">
        <v>22</v>
      </c>
      <c r="I3851" s="8">
        <v>0.70000000000000007</v>
      </c>
      <c r="J3851" s="9">
        <v>4000</v>
      </c>
      <c r="K3851" s="10">
        <f t="shared" si="30"/>
        <v>2800.0000000000005</v>
      </c>
      <c r="L3851" s="10">
        <f t="shared" si="31"/>
        <v>840.00000000000011</v>
      </c>
      <c r="M3851" s="11">
        <v>0.3</v>
      </c>
      <c r="O3851" s="16"/>
      <c r="P3851" s="14">
        <f>Data!$I3851+0</f>
        <v>0.70000000000000007</v>
      </c>
      <c r="Q3851" s="12">
        <f>Data!$J3851-250</f>
        <v>3750</v>
      </c>
      <c r="R3851" s="13">
        <f>Data!$M3851-5%</f>
        <v>0.25</v>
      </c>
    </row>
    <row r="3852" spans="1:18" ht="15.75" customHeight="1" x14ac:dyDescent="0.35">
      <c r="A3852" s="1"/>
      <c r="B3852" s="6" t="s">
        <v>14</v>
      </c>
      <c r="C3852" s="6">
        <v>1185732</v>
      </c>
      <c r="D3852" s="7">
        <v>44369</v>
      </c>
      <c r="E3852" s="6" t="s">
        <v>15</v>
      </c>
      <c r="F3852" s="6" t="s">
        <v>129</v>
      </c>
      <c r="G3852" s="6" t="s">
        <v>130</v>
      </c>
      <c r="H3852" s="6" t="s">
        <v>17</v>
      </c>
      <c r="I3852" s="8">
        <v>0.65</v>
      </c>
      <c r="J3852" s="9">
        <v>6500</v>
      </c>
      <c r="K3852" s="10">
        <f t="shared" si="30"/>
        <v>4225</v>
      </c>
      <c r="L3852" s="10">
        <f t="shared" si="31"/>
        <v>1478.7500000000002</v>
      </c>
      <c r="M3852" s="11">
        <v>0.35000000000000003</v>
      </c>
      <c r="O3852" s="16"/>
      <c r="P3852" s="14">
        <f>Data!$I3852+0</f>
        <v>0.65</v>
      </c>
      <c r="Q3852" s="12">
        <f>Data!$J3852-250</f>
        <v>6250</v>
      </c>
      <c r="R3852" s="13">
        <f>Data!$M3852-5%</f>
        <v>0.30000000000000004</v>
      </c>
    </row>
    <row r="3853" spans="1:18" ht="15.75" customHeight="1" x14ac:dyDescent="0.35">
      <c r="A3853" s="1"/>
      <c r="B3853" s="6" t="s">
        <v>14</v>
      </c>
      <c r="C3853" s="6">
        <v>1185732</v>
      </c>
      <c r="D3853" s="7">
        <v>44369</v>
      </c>
      <c r="E3853" s="6" t="s">
        <v>15</v>
      </c>
      <c r="F3853" s="6" t="s">
        <v>129</v>
      </c>
      <c r="G3853" s="6" t="s">
        <v>130</v>
      </c>
      <c r="H3853" s="6" t="s">
        <v>18</v>
      </c>
      <c r="I3853" s="8">
        <v>0.60000000000000009</v>
      </c>
      <c r="J3853" s="9">
        <v>4000</v>
      </c>
      <c r="K3853" s="10">
        <f t="shared" si="30"/>
        <v>2400.0000000000005</v>
      </c>
      <c r="L3853" s="10">
        <f t="shared" si="31"/>
        <v>840.00000000000023</v>
      </c>
      <c r="M3853" s="11">
        <v>0.35000000000000003</v>
      </c>
      <c r="O3853" s="16"/>
      <c r="P3853" s="14">
        <f>Data!$I3853+0</f>
        <v>0.60000000000000009</v>
      </c>
      <c r="Q3853" s="12">
        <f>Data!$J3853-250</f>
        <v>3750</v>
      </c>
      <c r="R3853" s="13">
        <f>Data!$M3853-5%</f>
        <v>0.30000000000000004</v>
      </c>
    </row>
    <row r="3854" spans="1:18" ht="15.75" customHeight="1" x14ac:dyDescent="0.35">
      <c r="A3854" s="1"/>
      <c r="B3854" s="6" t="s">
        <v>14</v>
      </c>
      <c r="C3854" s="6">
        <v>1185732</v>
      </c>
      <c r="D3854" s="7">
        <v>44369</v>
      </c>
      <c r="E3854" s="6" t="s">
        <v>15</v>
      </c>
      <c r="F3854" s="6" t="s">
        <v>129</v>
      </c>
      <c r="G3854" s="6" t="s">
        <v>130</v>
      </c>
      <c r="H3854" s="6" t="s">
        <v>19</v>
      </c>
      <c r="I3854" s="8">
        <v>0.55000000000000004</v>
      </c>
      <c r="J3854" s="9">
        <v>3250</v>
      </c>
      <c r="K3854" s="10">
        <f t="shared" si="30"/>
        <v>1787.5000000000002</v>
      </c>
      <c r="L3854" s="10">
        <f t="shared" si="31"/>
        <v>446.87500000000006</v>
      </c>
      <c r="M3854" s="11">
        <v>0.25</v>
      </c>
      <c r="O3854" s="16"/>
      <c r="P3854" s="14">
        <f>Data!$I3854+0</f>
        <v>0.55000000000000004</v>
      </c>
      <c r="Q3854" s="12">
        <f>Data!$J3854-250</f>
        <v>3000</v>
      </c>
      <c r="R3854" s="13">
        <f>Data!$M3854-5%</f>
        <v>0.2</v>
      </c>
    </row>
    <row r="3855" spans="1:18" ht="15.75" customHeight="1" x14ac:dyDescent="0.35">
      <c r="A3855" s="1"/>
      <c r="B3855" s="6" t="s">
        <v>14</v>
      </c>
      <c r="C3855" s="6">
        <v>1185732</v>
      </c>
      <c r="D3855" s="7">
        <v>44369</v>
      </c>
      <c r="E3855" s="6" t="s">
        <v>15</v>
      </c>
      <c r="F3855" s="6" t="s">
        <v>129</v>
      </c>
      <c r="G3855" s="6" t="s">
        <v>130</v>
      </c>
      <c r="H3855" s="6" t="s">
        <v>20</v>
      </c>
      <c r="I3855" s="8">
        <v>0.55000000000000004</v>
      </c>
      <c r="J3855" s="9">
        <v>3000</v>
      </c>
      <c r="K3855" s="10">
        <f t="shared" si="30"/>
        <v>1650.0000000000002</v>
      </c>
      <c r="L3855" s="10">
        <f t="shared" si="31"/>
        <v>412.50000000000006</v>
      </c>
      <c r="M3855" s="11">
        <v>0.25</v>
      </c>
      <c r="O3855" s="16"/>
      <c r="P3855" s="14">
        <f>Data!$I3855+0</f>
        <v>0.55000000000000004</v>
      </c>
      <c r="Q3855" s="12">
        <f>Data!$J3855-250</f>
        <v>2750</v>
      </c>
      <c r="R3855" s="13">
        <f>Data!$M3855-5%</f>
        <v>0.2</v>
      </c>
    </row>
    <row r="3856" spans="1:18" ht="15.75" customHeight="1" x14ac:dyDescent="0.35">
      <c r="A3856" s="1"/>
      <c r="B3856" s="6" t="s">
        <v>14</v>
      </c>
      <c r="C3856" s="6">
        <v>1185732</v>
      </c>
      <c r="D3856" s="7">
        <v>44369</v>
      </c>
      <c r="E3856" s="6" t="s">
        <v>15</v>
      </c>
      <c r="F3856" s="6" t="s">
        <v>129</v>
      </c>
      <c r="G3856" s="6" t="s">
        <v>130</v>
      </c>
      <c r="H3856" s="6" t="s">
        <v>21</v>
      </c>
      <c r="I3856" s="8">
        <v>0.65</v>
      </c>
      <c r="J3856" s="9">
        <v>3000</v>
      </c>
      <c r="K3856" s="10">
        <f t="shared" si="30"/>
        <v>1950</v>
      </c>
      <c r="L3856" s="10">
        <f t="shared" si="31"/>
        <v>487.5</v>
      </c>
      <c r="M3856" s="11">
        <v>0.25</v>
      </c>
      <c r="O3856" s="16"/>
      <c r="P3856" s="14">
        <f>Data!$I3856+0</f>
        <v>0.65</v>
      </c>
      <c r="Q3856" s="12">
        <f>Data!$J3856-250</f>
        <v>2750</v>
      </c>
      <c r="R3856" s="13">
        <f>Data!$M3856-5%</f>
        <v>0.2</v>
      </c>
    </row>
    <row r="3857" spans="1:18" ht="15.75" customHeight="1" x14ac:dyDescent="0.35">
      <c r="A3857" s="1"/>
      <c r="B3857" s="6" t="s">
        <v>14</v>
      </c>
      <c r="C3857" s="6">
        <v>1185732</v>
      </c>
      <c r="D3857" s="7">
        <v>44369</v>
      </c>
      <c r="E3857" s="6" t="s">
        <v>15</v>
      </c>
      <c r="F3857" s="6" t="s">
        <v>129</v>
      </c>
      <c r="G3857" s="6" t="s">
        <v>130</v>
      </c>
      <c r="H3857" s="6" t="s">
        <v>22</v>
      </c>
      <c r="I3857" s="8">
        <v>0.70000000000000007</v>
      </c>
      <c r="J3857" s="9">
        <v>4500</v>
      </c>
      <c r="K3857" s="10">
        <f t="shared" si="30"/>
        <v>3150.0000000000005</v>
      </c>
      <c r="L3857" s="10">
        <f t="shared" si="31"/>
        <v>945.00000000000011</v>
      </c>
      <c r="M3857" s="11">
        <v>0.3</v>
      </c>
      <c r="O3857" s="16"/>
      <c r="P3857" s="14">
        <f>Data!$I3857+0</f>
        <v>0.70000000000000007</v>
      </c>
      <c r="Q3857" s="12">
        <f>Data!$J3857-250</f>
        <v>4250</v>
      </c>
      <c r="R3857" s="13">
        <f>Data!$M3857-5%</f>
        <v>0.25</v>
      </c>
    </row>
    <row r="3858" spans="1:18" ht="15.75" customHeight="1" x14ac:dyDescent="0.35">
      <c r="A3858" s="1"/>
      <c r="B3858" s="6" t="s">
        <v>14</v>
      </c>
      <c r="C3858" s="6">
        <v>1185732</v>
      </c>
      <c r="D3858" s="7">
        <v>44397</v>
      </c>
      <c r="E3858" s="6" t="s">
        <v>15</v>
      </c>
      <c r="F3858" s="6" t="s">
        <v>129</v>
      </c>
      <c r="G3858" s="6" t="s">
        <v>130</v>
      </c>
      <c r="H3858" s="6" t="s">
        <v>17</v>
      </c>
      <c r="I3858" s="8">
        <v>0.65</v>
      </c>
      <c r="J3858" s="9">
        <v>6750</v>
      </c>
      <c r="K3858" s="10">
        <f t="shared" si="30"/>
        <v>4387.5</v>
      </c>
      <c r="L3858" s="10">
        <f t="shared" si="31"/>
        <v>1535.6250000000002</v>
      </c>
      <c r="M3858" s="11">
        <v>0.35000000000000003</v>
      </c>
      <c r="O3858" s="16"/>
      <c r="P3858" s="14">
        <f>Data!$I3858+0</f>
        <v>0.65</v>
      </c>
      <c r="Q3858" s="12">
        <f>Data!$J3858-250</f>
        <v>6500</v>
      </c>
      <c r="R3858" s="13">
        <f>Data!$M3858-5%</f>
        <v>0.30000000000000004</v>
      </c>
    </row>
    <row r="3859" spans="1:18" ht="15.75" customHeight="1" x14ac:dyDescent="0.35">
      <c r="A3859" s="1"/>
      <c r="B3859" s="6" t="s">
        <v>14</v>
      </c>
      <c r="C3859" s="6">
        <v>1185732</v>
      </c>
      <c r="D3859" s="7">
        <v>44397</v>
      </c>
      <c r="E3859" s="6" t="s">
        <v>15</v>
      </c>
      <c r="F3859" s="6" t="s">
        <v>129</v>
      </c>
      <c r="G3859" s="6" t="s">
        <v>130</v>
      </c>
      <c r="H3859" s="6" t="s">
        <v>18</v>
      </c>
      <c r="I3859" s="8">
        <v>0.60000000000000009</v>
      </c>
      <c r="J3859" s="9">
        <v>4250</v>
      </c>
      <c r="K3859" s="10">
        <f t="shared" si="30"/>
        <v>2550.0000000000005</v>
      </c>
      <c r="L3859" s="10">
        <f t="shared" si="31"/>
        <v>892.50000000000023</v>
      </c>
      <c r="M3859" s="11">
        <v>0.35000000000000003</v>
      </c>
      <c r="O3859" s="16"/>
      <c r="P3859" s="14">
        <f>Data!$I3859+0</f>
        <v>0.60000000000000009</v>
      </c>
      <c r="Q3859" s="12">
        <f>Data!$J3859-250</f>
        <v>4000</v>
      </c>
      <c r="R3859" s="13">
        <f>Data!$M3859-5%</f>
        <v>0.30000000000000004</v>
      </c>
    </row>
    <row r="3860" spans="1:18" ht="15.75" customHeight="1" x14ac:dyDescent="0.35">
      <c r="A3860" s="1"/>
      <c r="B3860" s="6" t="s">
        <v>14</v>
      </c>
      <c r="C3860" s="6">
        <v>1185732</v>
      </c>
      <c r="D3860" s="7">
        <v>44397</v>
      </c>
      <c r="E3860" s="6" t="s">
        <v>15</v>
      </c>
      <c r="F3860" s="6" t="s">
        <v>129</v>
      </c>
      <c r="G3860" s="6" t="s">
        <v>130</v>
      </c>
      <c r="H3860" s="6" t="s">
        <v>19</v>
      </c>
      <c r="I3860" s="8">
        <v>0.55000000000000004</v>
      </c>
      <c r="J3860" s="9">
        <v>3500</v>
      </c>
      <c r="K3860" s="10">
        <f t="shared" si="30"/>
        <v>1925.0000000000002</v>
      </c>
      <c r="L3860" s="10">
        <f t="shared" si="31"/>
        <v>481.25000000000006</v>
      </c>
      <c r="M3860" s="11">
        <v>0.25</v>
      </c>
      <c r="O3860" s="16"/>
      <c r="P3860" s="14">
        <f>Data!$I3860+0</f>
        <v>0.55000000000000004</v>
      </c>
      <c r="Q3860" s="12">
        <f>Data!$J3860-250</f>
        <v>3250</v>
      </c>
      <c r="R3860" s="13">
        <f>Data!$M3860-5%</f>
        <v>0.2</v>
      </c>
    </row>
    <row r="3861" spans="1:18" ht="15.75" customHeight="1" x14ac:dyDescent="0.35">
      <c r="A3861" s="1"/>
      <c r="B3861" s="6" t="s">
        <v>14</v>
      </c>
      <c r="C3861" s="6">
        <v>1185732</v>
      </c>
      <c r="D3861" s="7">
        <v>44397</v>
      </c>
      <c r="E3861" s="6" t="s">
        <v>15</v>
      </c>
      <c r="F3861" s="6" t="s">
        <v>129</v>
      </c>
      <c r="G3861" s="6" t="s">
        <v>130</v>
      </c>
      <c r="H3861" s="6" t="s">
        <v>20</v>
      </c>
      <c r="I3861" s="8">
        <v>0.55000000000000004</v>
      </c>
      <c r="J3861" s="9">
        <v>3000</v>
      </c>
      <c r="K3861" s="10">
        <f t="shared" si="30"/>
        <v>1650.0000000000002</v>
      </c>
      <c r="L3861" s="10">
        <f t="shared" si="31"/>
        <v>412.50000000000006</v>
      </c>
      <c r="M3861" s="11">
        <v>0.25</v>
      </c>
      <c r="O3861" s="16"/>
      <c r="P3861" s="14">
        <f>Data!$I3861+0</f>
        <v>0.55000000000000004</v>
      </c>
      <c r="Q3861" s="12">
        <f>Data!$J3861-250</f>
        <v>2750</v>
      </c>
      <c r="R3861" s="13">
        <f>Data!$M3861-5%</f>
        <v>0.2</v>
      </c>
    </row>
    <row r="3862" spans="1:18" ht="15.75" customHeight="1" x14ac:dyDescent="0.35">
      <c r="A3862" s="1"/>
      <c r="B3862" s="6" t="s">
        <v>14</v>
      </c>
      <c r="C3862" s="6">
        <v>1185732</v>
      </c>
      <c r="D3862" s="7">
        <v>44397</v>
      </c>
      <c r="E3862" s="6" t="s">
        <v>15</v>
      </c>
      <c r="F3862" s="6" t="s">
        <v>129</v>
      </c>
      <c r="G3862" s="6" t="s">
        <v>130</v>
      </c>
      <c r="H3862" s="6" t="s">
        <v>21</v>
      </c>
      <c r="I3862" s="8">
        <v>0.65</v>
      </c>
      <c r="J3862" s="9">
        <v>3250</v>
      </c>
      <c r="K3862" s="10">
        <f t="shared" si="30"/>
        <v>2112.5</v>
      </c>
      <c r="L3862" s="10">
        <f t="shared" si="31"/>
        <v>528.125</v>
      </c>
      <c r="M3862" s="11">
        <v>0.25</v>
      </c>
      <c r="O3862" s="16"/>
      <c r="P3862" s="14">
        <f>Data!$I3862+0</f>
        <v>0.65</v>
      </c>
      <c r="Q3862" s="12">
        <f>Data!$J3862-250</f>
        <v>3000</v>
      </c>
      <c r="R3862" s="13">
        <f>Data!$M3862-5%</f>
        <v>0.2</v>
      </c>
    </row>
    <row r="3863" spans="1:18" ht="15.75" customHeight="1" x14ac:dyDescent="0.35">
      <c r="A3863" s="1"/>
      <c r="B3863" s="6" t="s">
        <v>14</v>
      </c>
      <c r="C3863" s="6">
        <v>1185732</v>
      </c>
      <c r="D3863" s="7">
        <v>44397</v>
      </c>
      <c r="E3863" s="6" t="s">
        <v>15</v>
      </c>
      <c r="F3863" s="6" t="s">
        <v>129</v>
      </c>
      <c r="G3863" s="6" t="s">
        <v>130</v>
      </c>
      <c r="H3863" s="6" t="s">
        <v>22</v>
      </c>
      <c r="I3863" s="8">
        <v>0.70000000000000007</v>
      </c>
      <c r="J3863" s="9">
        <v>5000</v>
      </c>
      <c r="K3863" s="10">
        <f t="shared" si="30"/>
        <v>3500.0000000000005</v>
      </c>
      <c r="L3863" s="10">
        <f t="shared" si="31"/>
        <v>1050</v>
      </c>
      <c r="M3863" s="11">
        <v>0.3</v>
      </c>
      <c r="O3863" s="16"/>
      <c r="P3863" s="14">
        <f>Data!$I3863+0</f>
        <v>0.70000000000000007</v>
      </c>
      <c r="Q3863" s="12">
        <f>Data!$J3863-250</f>
        <v>4750</v>
      </c>
      <c r="R3863" s="13">
        <f>Data!$M3863-5%</f>
        <v>0.25</v>
      </c>
    </row>
    <row r="3864" spans="1:18" ht="15.75" customHeight="1" x14ac:dyDescent="0.35">
      <c r="A3864" s="1"/>
      <c r="B3864" s="6" t="s">
        <v>14</v>
      </c>
      <c r="C3864" s="6">
        <v>1185732</v>
      </c>
      <c r="D3864" s="7">
        <v>44429</v>
      </c>
      <c r="E3864" s="6" t="s">
        <v>15</v>
      </c>
      <c r="F3864" s="6" t="s">
        <v>129</v>
      </c>
      <c r="G3864" s="6" t="s">
        <v>130</v>
      </c>
      <c r="H3864" s="6" t="s">
        <v>17</v>
      </c>
      <c r="I3864" s="8">
        <v>0.65</v>
      </c>
      <c r="J3864" s="9">
        <v>6500</v>
      </c>
      <c r="K3864" s="10">
        <f t="shared" si="30"/>
        <v>4225</v>
      </c>
      <c r="L3864" s="10">
        <f t="shared" si="31"/>
        <v>1478.7500000000002</v>
      </c>
      <c r="M3864" s="11">
        <v>0.35000000000000003</v>
      </c>
      <c r="O3864" s="16"/>
      <c r="P3864" s="14">
        <f>Data!$I3864+0</f>
        <v>0.65</v>
      </c>
      <c r="Q3864" s="12">
        <f>Data!$J3864-250</f>
        <v>6250</v>
      </c>
      <c r="R3864" s="13">
        <f>Data!$M3864-5%</f>
        <v>0.30000000000000004</v>
      </c>
    </row>
    <row r="3865" spans="1:18" ht="15.75" customHeight="1" x14ac:dyDescent="0.35">
      <c r="A3865" s="1"/>
      <c r="B3865" s="6" t="s">
        <v>14</v>
      </c>
      <c r="C3865" s="6">
        <v>1185732</v>
      </c>
      <c r="D3865" s="7">
        <v>44429</v>
      </c>
      <c r="E3865" s="6" t="s">
        <v>15</v>
      </c>
      <c r="F3865" s="6" t="s">
        <v>129</v>
      </c>
      <c r="G3865" s="6" t="s">
        <v>130</v>
      </c>
      <c r="H3865" s="6" t="s">
        <v>18</v>
      </c>
      <c r="I3865" s="8">
        <v>0.60000000000000009</v>
      </c>
      <c r="J3865" s="9">
        <v>4250</v>
      </c>
      <c r="K3865" s="10">
        <f t="shared" si="30"/>
        <v>2550.0000000000005</v>
      </c>
      <c r="L3865" s="10">
        <f t="shared" si="31"/>
        <v>892.50000000000023</v>
      </c>
      <c r="M3865" s="11">
        <v>0.35000000000000003</v>
      </c>
      <c r="O3865" s="16"/>
      <c r="P3865" s="14">
        <f>Data!$I3865+0</f>
        <v>0.60000000000000009</v>
      </c>
      <c r="Q3865" s="12">
        <f>Data!$J3865-250</f>
        <v>4000</v>
      </c>
      <c r="R3865" s="13">
        <f>Data!$M3865-5%</f>
        <v>0.30000000000000004</v>
      </c>
    </row>
    <row r="3866" spans="1:18" ht="15.75" customHeight="1" x14ac:dyDescent="0.35">
      <c r="A3866" s="1"/>
      <c r="B3866" s="6" t="s">
        <v>14</v>
      </c>
      <c r="C3866" s="6">
        <v>1185732</v>
      </c>
      <c r="D3866" s="7">
        <v>44429</v>
      </c>
      <c r="E3866" s="6" t="s">
        <v>15</v>
      </c>
      <c r="F3866" s="6" t="s">
        <v>129</v>
      </c>
      <c r="G3866" s="6" t="s">
        <v>130</v>
      </c>
      <c r="H3866" s="6" t="s">
        <v>19</v>
      </c>
      <c r="I3866" s="8">
        <v>0.55000000000000004</v>
      </c>
      <c r="J3866" s="9">
        <v>3500</v>
      </c>
      <c r="K3866" s="10">
        <f t="shared" si="30"/>
        <v>1925.0000000000002</v>
      </c>
      <c r="L3866" s="10">
        <f t="shared" si="31"/>
        <v>481.25000000000006</v>
      </c>
      <c r="M3866" s="11">
        <v>0.25</v>
      </c>
      <c r="O3866" s="16"/>
      <c r="P3866" s="14">
        <f>Data!$I3866+0</f>
        <v>0.55000000000000004</v>
      </c>
      <c r="Q3866" s="12">
        <f>Data!$J3866-250</f>
        <v>3250</v>
      </c>
      <c r="R3866" s="13">
        <f>Data!$M3866-5%</f>
        <v>0.2</v>
      </c>
    </row>
    <row r="3867" spans="1:18" ht="15.75" customHeight="1" x14ac:dyDescent="0.35">
      <c r="A3867" s="1"/>
      <c r="B3867" s="6" t="s">
        <v>14</v>
      </c>
      <c r="C3867" s="6">
        <v>1185732</v>
      </c>
      <c r="D3867" s="7">
        <v>44429</v>
      </c>
      <c r="E3867" s="6" t="s">
        <v>15</v>
      </c>
      <c r="F3867" s="6" t="s">
        <v>129</v>
      </c>
      <c r="G3867" s="6" t="s">
        <v>130</v>
      </c>
      <c r="H3867" s="6" t="s">
        <v>20</v>
      </c>
      <c r="I3867" s="8">
        <v>0.55000000000000004</v>
      </c>
      <c r="J3867" s="9">
        <v>2500</v>
      </c>
      <c r="K3867" s="10">
        <f t="shared" si="30"/>
        <v>1375</v>
      </c>
      <c r="L3867" s="10">
        <f t="shared" si="31"/>
        <v>343.75</v>
      </c>
      <c r="M3867" s="11">
        <v>0.25</v>
      </c>
      <c r="O3867" s="16"/>
      <c r="P3867" s="14">
        <f>Data!$I3867+0</f>
        <v>0.55000000000000004</v>
      </c>
      <c r="Q3867" s="12">
        <f>Data!$J3867-250</f>
        <v>2250</v>
      </c>
      <c r="R3867" s="13">
        <f>Data!$M3867-5%</f>
        <v>0.2</v>
      </c>
    </row>
    <row r="3868" spans="1:18" ht="15.75" customHeight="1" x14ac:dyDescent="0.35">
      <c r="A3868" s="1"/>
      <c r="B3868" s="6" t="s">
        <v>14</v>
      </c>
      <c r="C3868" s="6">
        <v>1185732</v>
      </c>
      <c r="D3868" s="7">
        <v>44429</v>
      </c>
      <c r="E3868" s="6" t="s">
        <v>15</v>
      </c>
      <c r="F3868" s="6" t="s">
        <v>129</v>
      </c>
      <c r="G3868" s="6" t="s">
        <v>130</v>
      </c>
      <c r="H3868" s="6" t="s">
        <v>21</v>
      </c>
      <c r="I3868" s="8">
        <v>0.65</v>
      </c>
      <c r="J3868" s="9">
        <v>2250</v>
      </c>
      <c r="K3868" s="10">
        <f t="shared" si="30"/>
        <v>1462.5</v>
      </c>
      <c r="L3868" s="10">
        <f t="shared" si="31"/>
        <v>365.625</v>
      </c>
      <c r="M3868" s="11">
        <v>0.25</v>
      </c>
      <c r="O3868" s="16"/>
      <c r="P3868" s="14">
        <f>Data!$I3868+0</f>
        <v>0.65</v>
      </c>
      <c r="Q3868" s="12">
        <f>Data!$J3868-250</f>
        <v>2000</v>
      </c>
      <c r="R3868" s="13">
        <f>Data!$M3868-5%</f>
        <v>0.2</v>
      </c>
    </row>
    <row r="3869" spans="1:18" ht="15.75" customHeight="1" x14ac:dyDescent="0.35">
      <c r="A3869" s="1"/>
      <c r="B3869" s="6" t="s">
        <v>14</v>
      </c>
      <c r="C3869" s="6">
        <v>1185732</v>
      </c>
      <c r="D3869" s="7">
        <v>44429</v>
      </c>
      <c r="E3869" s="6" t="s">
        <v>15</v>
      </c>
      <c r="F3869" s="6" t="s">
        <v>129</v>
      </c>
      <c r="G3869" s="6" t="s">
        <v>130</v>
      </c>
      <c r="H3869" s="6" t="s">
        <v>22</v>
      </c>
      <c r="I3869" s="8">
        <v>0.70000000000000007</v>
      </c>
      <c r="J3869" s="9">
        <v>4000</v>
      </c>
      <c r="K3869" s="10">
        <f t="shared" si="30"/>
        <v>2800.0000000000005</v>
      </c>
      <c r="L3869" s="10">
        <f t="shared" si="31"/>
        <v>840.00000000000011</v>
      </c>
      <c r="M3869" s="11">
        <v>0.3</v>
      </c>
      <c r="O3869" s="16"/>
      <c r="P3869" s="14">
        <f>Data!$I3869+0</f>
        <v>0.70000000000000007</v>
      </c>
      <c r="Q3869" s="12">
        <f>Data!$J3869-250</f>
        <v>3750</v>
      </c>
      <c r="R3869" s="13">
        <f>Data!$M3869-5%</f>
        <v>0.25</v>
      </c>
    </row>
    <row r="3870" spans="1:18" ht="15.75" customHeight="1" x14ac:dyDescent="0.35">
      <c r="A3870" s="1"/>
      <c r="B3870" s="6" t="s">
        <v>14</v>
      </c>
      <c r="C3870" s="6">
        <v>1185732</v>
      </c>
      <c r="D3870" s="7">
        <v>44459</v>
      </c>
      <c r="E3870" s="6" t="s">
        <v>15</v>
      </c>
      <c r="F3870" s="6" t="s">
        <v>129</v>
      </c>
      <c r="G3870" s="6" t="s">
        <v>130</v>
      </c>
      <c r="H3870" s="6" t="s">
        <v>17</v>
      </c>
      <c r="I3870" s="8">
        <v>0.65</v>
      </c>
      <c r="J3870" s="9">
        <v>5250</v>
      </c>
      <c r="K3870" s="10">
        <f t="shared" si="30"/>
        <v>3412.5</v>
      </c>
      <c r="L3870" s="10">
        <f t="shared" si="31"/>
        <v>1194.375</v>
      </c>
      <c r="M3870" s="11">
        <v>0.35000000000000003</v>
      </c>
      <c r="O3870" s="16"/>
      <c r="P3870" s="14">
        <f>Data!$I3870+0</f>
        <v>0.65</v>
      </c>
      <c r="Q3870" s="12">
        <f>Data!$J3870-250</f>
        <v>5000</v>
      </c>
      <c r="R3870" s="13">
        <f>Data!$M3870-5%</f>
        <v>0.30000000000000004</v>
      </c>
    </row>
    <row r="3871" spans="1:18" ht="15.75" customHeight="1" x14ac:dyDescent="0.35">
      <c r="A3871" s="1"/>
      <c r="B3871" s="6" t="s">
        <v>14</v>
      </c>
      <c r="C3871" s="6">
        <v>1185732</v>
      </c>
      <c r="D3871" s="7">
        <v>44459</v>
      </c>
      <c r="E3871" s="6" t="s">
        <v>15</v>
      </c>
      <c r="F3871" s="6" t="s">
        <v>129</v>
      </c>
      <c r="G3871" s="6" t="s">
        <v>130</v>
      </c>
      <c r="H3871" s="6" t="s">
        <v>18</v>
      </c>
      <c r="I3871" s="8">
        <v>0.60000000000000009</v>
      </c>
      <c r="J3871" s="9">
        <v>3250</v>
      </c>
      <c r="K3871" s="10">
        <f t="shared" si="30"/>
        <v>1950.0000000000002</v>
      </c>
      <c r="L3871" s="10">
        <f t="shared" si="31"/>
        <v>682.50000000000011</v>
      </c>
      <c r="M3871" s="11">
        <v>0.35000000000000003</v>
      </c>
      <c r="O3871" s="16"/>
      <c r="P3871" s="14">
        <f>Data!$I3871+0</f>
        <v>0.60000000000000009</v>
      </c>
      <c r="Q3871" s="12">
        <f>Data!$J3871-250</f>
        <v>3000</v>
      </c>
      <c r="R3871" s="13">
        <f>Data!$M3871-5%</f>
        <v>0.30000000000000004</v>
      </c>
    </row>
    <row r="3872" spans="1:18" ht="15.75" customHeight="1" x14ac:dyDescent="0.35">
      <c r="A3872" s="1"/>
      <c r="B3872" s="6" t="s">
        <v>14</v>
      </c>
      <c r="C3872" s="6">
        <v>1185732</v>
      </c>
      <c r="D3872" s="7">
        <v>44459</v>
      </c>
      <c r="E3872" s="6" t="s">
        <v>15</v>
      </c>
      <c r="F3872" s="6" t="s">
        <v>129</v>
      </c>
      <c r="G3872" s="6" t="s">
        <v>130</v>
      </c>
      <c r="H3872" s="6" t="s">
        <v>19</v>
      </c>
      <c r="I3872" s="8">
        <v>0.55000000000000004</v>
      </c>
      <c r="J3872" s="9">
        <v>2250</v>
      </c>
      <c r="K3872" s="10">
        <f t="shared" si="30"/>
        <v>1237.5</v>
      </c>
      <c r="L3872" s="10">
        <f t="shared" si="31"/>
        <v>309.375</v>
      </c>
      <c r="M3872" s="11">
        <v>0.25</v>
      </c>
      <c r="O3872" s="16"/>
      <c r="P3872" s="14">
        <f>Data!$I3872+0</f>
        <v>0.55000000000000004</v>
      </c>
      <c r="Q3872" s="12">
        <f>Data!$J3872-250</f>
        <v>2000</v>
      </c>
      <c r="R3872" s="13">
        <f>Data!$M3872-5%</f>
        <v>0.2</v>
      </c>
    </row>
    <row r="3873" spans="1:18" ht="15.75" customHeight="1" x14ac:dyDescent="0.35">
      <c r="A3873" s="1"/>
      <c r="B3873" s="6" t="s">
        <v>14</v>
      </c>
      <c r="C3873" s="6">
        <v>1185732</v>
      </c>
      <c r="D3873" s="7">
        <v>44459</v>
      </c>
      <c r="E3873" s="6" t="s">
        <v>15</v>
      </c>
      <c r="F3873" s="6" t="s">
        <v>129</v>
      </c>
      <c r="G3873" s="6" t="s">
        <v>130</v>
      </c>
      <c r="H3873" s="6" t="s">
        <v>20</v>
      </c>
      <c r="I3873" s="8">
        <v>0.55000000000000004</v>
      </c>
      <c r="J3873" s="9">
        <v>2000</v>
      </c>
      <c r="K3873" s="10">
        <f t="shared" si="30"/>
        <v>1100</v>
      </c>
      <c r="L3873" s="10">
        <f t="shared" si="31"/>
        <v>275</v>
      </c>
      <c r="M3873" s="11">
        <v>0.25</v>
      </c>
      <c r="O3873" s="16"/>
      <c r="P3873" s="14">
        <f>Data!$I3873+0</f>
        <v>0.55000000000000004</v>
      </c>
      <c r="Q3873" s="12">
        <f>Data!$J3873-250</f>
        <v>1750</v>
      </c>
      <c r="R3873" s="13">
        <f>Data!$M3873-5%</f>
        <v>0.2</v>
      </c>
    </row>
    <row r="3874" spans="1:18" ht="15.75" customHeight="1" x14ac:dyDescent="0.35">
      <c r="A3874" s="1"/>
      <c r="B3874" s="6" t="s">
        <v>14</v>
      </c>
      <c r="C3874" s="6">
        <v>1185732</v>
      </c>
      <c r="D3874" s="7">
        <v>44459</v>
      </c>
      <c r="E3874" s="6" t="s">
        <v>15</v>
      </c>
      <c r="F3874" s="6" t="s">
        <v>129</v>
      </c>
      <c r="G3874" s="6" t="s">
        <v>130</v>
      </c>
      <c r="H3874" s="6" t="s">
        <v>21</v>
      </c>
      <c r="I3874" s="8">
        <v>0.65</v>
      </c>
      <c r="J3874" s="9">
        <v>2000</v>
      </c>
      <c r="K3874" s="10">
        <f t="shared" si="30"/>
        <v>1300</v>
      </c>
      <c r="L3874" s="10">
        <f t="shared" si="31"/>
        <v>325</v>
      </c>
      <c r="M3874" s="11">
        <v>0.25</v>
      </c>
      <c r="O3874" s="16"/>
      <c r="P3874" s="14">
        <f>Data!$I3874+0</f>
        <v>0.65</v>
      </c>
      <c r="Q3874" s="12">
        <f>Data!$J3874-250</f>
        <v>1750</v>
      </c>
      <c r="R3874" s="13">
        <f>Data!$M3874-5%</f>
        <v>0.2</v>
      </c>
    </row>
    <row r="3875" spans="1:18" ht="15.75" customHeight="1" x14ac:dyDescent="0.35">
      <c r="A3875" s="1"/>
      <c r="B3875" s="6" t="s">
        <v>14</v>
      </c>
      <c r="C3875" s="6">
        <v>1185732</v>
      </c>
      <c r="D3875" s="7">
        <v>44459</v>
      </c>
      <c r="E3875" s="6" t="s">
        <v>15</v>
      </c>
      <c r="F3875" s="6" t="s">
        <v>129</v>
      </c>
      <c r="G3875" s="6" t="s">
        <v>130</v>
      </c>
      <c r="H3875" s="6" t="s">
        <v>22</v>
      </c>
      <c r="I3875" s="8">
        <v>0.70000000000000007</v>
      </c>
      <c r="J3875" s="9">
        <v>3000</v>
      </c>
      <c r="K3875" s="10">
        <f t="shared" si="30"/>
        <v>2100</v>
      </c>
      <c r="L3875" s="10">
        <f t="shared" si="31"/>
        <v>630</v>
      </c>
      <c r="M3875" s="11">
        <v>0.3</v>
      </c>
      <c r="O3875" s="16"/>
      <c r="P3875" s="14">
        <f>Data!$I3875+0</f>
        <v>0.70000000000000007</v>
      </c>
      <c r="Q3875" s="12">
        <f>Data!$J3875-250</f>
        <v>2750</v>
      </c>
      <c r="R3875" s="13">
        <f>Data!$M3875-5%</f>
        <v>0.25</v>
      </c>
    </row>
    <row r="3876" spans="1:18" ht="15.75" customHeight="1" x14ac:dyDescent="0.35">
      <c r="A3876" s="1"/>
      <c r="B3876" s="6" t="s">
        <v>14</v>
      </c>
      <c r="C3876" s="6">
        <v>1185732</v>
      </c>
      <c r="D3876" s="7">
        <v>44491</v>
      </c>
      <c r="E3876" s="6" t="s">
        <v>15</v>
      </c>
      <c r="F3876" s="6" t="s">
        <v>129</v>
      </c>
      <c r="G3876" s="6" t="s">
        <v>130</v>
      </c>
      <c r="H3876" s="6" t="s">
        <v>17</v>
      </c>
      <c r="I3876" s="8">
        <v>0.70000000000000007</v>
      </c>
      <c r="J3876" s="9">
        <v>4500</v>
      </c>
      <c r="K3876" s="10">
        <f t="shared" si="30"/>
        <v>3150.0000000000005</v>
      </c>
      <c r="L3876" s="10">
        <f t="shared" si="31"/>
        <v>1102.5000000000002</v>
      </c>
      <c r="M3876" s="11">
        <v>0.35000000000000003</v>
      </c>
      <c r="O3876" s="16"/>
      <c r="P3876" s="14">
        <f>Data!$I3876+0</f>
        <v>0.70000000000000007</v>
      </c>
      <c r="Q3876" s="12">
        <f>Data!$J3876-250</f>
        <v>4250</v>
      </c>
      <c r="R3876" s="13">
        <f>Data!$M3876-5%</f>
        <v>0.30000000000000004</v>
      </c>
    </row>
    <row r="3877" spans="1:18" ht="15.75" customHeight="1" x14ac:dyDescent="0.35">
      <c r="A3877" s="1"/>
      <c r="B3877" s="6" t="s">
        <v>14</v>
      </c>
      <c r="C3877" s="6">
        <v>1185732</v>
      </c>
      <c r="D3877" s="7">
        <v>44491</v>
      </c>
      <c r="E3877" s="6" t="s">
        <v>15</v>
      </c>
      <c r="F3877" s="6" t="s">
        <v>129</v>
      </c>
      <c r="G3877" s="6" t="s">
        <v>130</v>
      </c>
      <c r="H3877" s="6" t="s">
        <v>18</v>
      </c>
      <c r="I3877" s="8">
        <v>0.65000000000000013</v>
      </c>
      <c r="J3877" s="9">
        <v>2750</v>
      </c>
      <c r="K3877" s="10">
        <f t="shared" si="30"/>
        <v>1787.5000000000005</v>
      </c>
      <c r="L3877" s="10">
        <f t="shared" si="31"/>
        <v>625.62500000000023</v>
      </c>
      <c r="M3877" s="11">
        <v>0.35000000000000003</v>
      </c>
      <c r="O3877" s="16"/>
      <c r="P3877" s="14">
        <f>Data!$I3877+0</f>
        <v>0.65000000000000013</v>
      </c>
      <c r="Q3877" s="12">
        <f>Data!$J3877-250</f>
        <v>2500</v>
      </c>
      <c r="R3877" s="13">
        <f>Data!$M3877-5%</f>
        <v>0.30000000000000004</v>
      </c>
    </row>
    <row r="3878" spans="1:18" ht="15.75" customHeight="1" x14ac:dyDescent="0.35">
      <c r="A3878" s="1"/>
      <c r="B3878" s="6" t="s">
        <v>14</v>
      </c>
      <c r="C3878" s="6">
        <v>1185732</v>
      </c>
      <c r="D3878" s="7">
        <v>44491</v>
      </c>
      <c r="E3878" s="6" t="s">
        <v>15</v>
      </c>
      <c r="F3878" s="6" t="s">
        <v>129</v>
      </c>
      <c r="G3878" s="6" t="s">
        <v>130</v>
      </c>
      <c r="H3878" s="6" t="s">
        <v>19</v>
      </c>
      <c r="I3878" s="8">
        <v>0.65000000000000013</v>
      </c>
      <c r="J3878" s="9">
        <v>1750</v>
      </c>
      <c r="K3878" s="10">
        <f t="shared" si="30"/>
        <v>1137.5000000000002</v>
      </c>
      <c r="L3878" s="10">
        <f t="shared" si="31"/>
        <v>284.37500000000006</v>
      </c>
      <c r="M3878" s="11">
        <v>0.25</v>
      </c>
      <c r="O3878" s="16"/>
      <c r="P3878" s="14">
        <f>Data!$I3878+0</f>
        <v>0.65000000000000013</v>
      </c>
      <c r="Q3878" s="12">
        <f>Data!$J3878-250</f>
        <v>1500</v>
      </c>
      <c r="R3878" s="13">
        <f>Data!$M3878-5%</f>
        <v>0.2</v>
      </c>
    </row>
    <row r="3879" spans="1:18" ht="15.75" customHeight="1" x14ac:dyDescent="0.35">
      <c r="A3879" s="1"/>
      <c r="B3879" s="6" t="s">
        <v>14</v>
      </c>
      <c r="C3879" s="6">
        <v>1185732</v>
      </c>
      <c r="D3879" s="7">
        <v>44491</v>
      </c>
      <c r="E3879" s="6" t="s">
        <v>15</v>
      </c>
      <c r="F3879" s="6" t="s">
        <v>129</v>
      </c>
      <c r="G3879" s="6" t="s">
        <v>130</v>
      </c>
      <c r="H3879" s="6" t="s">
        <v>20</v>
      </c>
      <c r="I3879" s="8">
        <v>0.65000000000000013</v>
      </c>
      <c r="J3879" s="9">
        <v>1500</v>
      </c>
      <c r="K3879" s="10">
        <f t="shared" si="30"/>
        <v>975.00000000000023</v>
      </c>
      <c r="L3879" s="10">
        <f t="shared" si="31"/>
        <v>243.75000000000006</v>
      </c>
      <c r="M3879" s="11">
        <v>0.25</v>
      </c>
      <c r="O3879" s="16"/>
      <c r="P3879" s="14">
        <f>Data!$I3879+0</f>
        <v>0.65000000000000013</v>
      </c>
      <c r="Q3879" s="12">
        <f>Data!$J3879-250</f>
        <v>1250</v>
      </c>
      <c r="R3879" s="13">
        <f>Data!$M3879-5%</f>
        <v>0.2</v>
      </c>
    </row>
    <row r="3880" spans="1:18" ht="15.75" customHeight="1" x14ac:dyDescent="0.35">
      <c r="A3880" s="1"/>
      <c r="B3880" s="6" t="s">
        <v>14</v>
      </c>
      <c r="C3880" s="6">
        <v>1185732</v>
      </c>
      <c r="D3880" s="7">
        <v>44491</v>
      </c>
      <c r="E3880" s="6" t="s">
        <v>15</v>
      </c>
      <c r="F3880" s="6" t="s">
        <v>129</v>
      </c>
      <c r="G3880" s="6" t="s">
        <v>130</v>
      </c>
      <c r="H3880" s="6" t="s">
        <v>21</v>
      </c>
      <c r="I3880" s="8">
        <v>0.75000000000000011</v>
      </c>
      <c r="J3880" s="9">
        <v>1500</v>
      </c>
      <c r="K3880" s="10">
        <f t="shared" si="30"/>
        <v>1125.0000000000002</v>
      </c>
      <c r="L3880" s="10">
        <f t="shared" si="31"/>
        <v>281.25000000000006</v>
      </c>
      <c r="M3880" s="11">
        <v>0.25</v>
      </c>
      <c r="O3880" s="16"/>
      <c r="P3880" s="14">
        <f>Data!$I3880+0</f>
        <v>0.75000000000000011</v>
      </c>
      <c r="Q3880" s="12">
        <f>Data!$J3880-250</f>
        <v>1250</v>
      </c>
      <c r="R3880" s="13">
        <f>Data!$M3880-5%</f>
        <v>0.2</v>
      </c>
    </row>
    <row r="3881" spans="1:18" ht="15.75" customHeight="1" x14ac:dyDescent="0.35">
      <c r="A3881" s="1"/>
      <c r="B3881" s="6" t="s">
        <v>14</v>
      </c>
      <c r="C3881" s="6">
        <v>1185732</v>
      </c>
      <c r="D3881" s="7">
        <v>44491</v>
      </c>
      <c r="E3881" s="6" t="s">
        <v>15</v>
      </c>
      <c r="F3881" s="6" t="s">
        <v>129</v>
      </c>
      <c r="G3881" s="6" t="s">
        <v>130</v>
      </c>
      <c r="H3881" s="6" t="s">
        <v>22</v>
      </c>
      <c r="I3881" s="8">
        <v>0.8</v>
      </c>
      <c r="J3881" s="9">
        <v>2750</v>
      </c>
      <c r="K3881" s="10">
        <f t="shared" si="30"/>
        <v>2200</v>
      </c>
      <c r="L3881" s="10">
        <f t="shared" si="31"/>
        <v>660</v>
      </c>
      <c r="M3881" s="11">
        <v>0.3</v>
      </c>
      <c r="O3881" s="16"/>
      <c r="P3881" s="14">
        <f>Data!$I3881+0</f>
        <v>0.8</v>
      </c>
      <c r="Q3881" s="12">
        <f>Data!$J3881-250</f>
        <v>2500</v>
      </c>
      <c r="R3881" s="13">
        <f>Data!$M3881-5%</f>
        <v>0.25</v>
      </c>
    </row>
    <row r="3882" spans="1:18" ht="15.75" customHeight="1" x14ac:dyDescent="0.35">
      <c r="A3882" s="1"/>
      <c r="B3882" s="6" t="s">
        <v>14</v>
      </c>
      <c r="C3882" s="6">
        <v>1185732</v>
      </c>
      <c r="D3882" s="7">
        <v>44521</v>
      </c>
      <c r="E3882" s="6" t="s">
        <v>15</v>
      </c>
      <c r="F3882" s="6" t="s">
        <v>129</v>
      </c>
      <c r="G3882" s="6" t="s">
        <v>130</v>
      </c>
      <c r="H3882" s="6" t="s">
        <v>17</v>
      </c>
      <c r="I3882" s="8">
        <v>0.75000000000000011</v>
      </c>
      <c r="J3882" s="9">
        <v>4250</v>
      </c>
      <c r="K3882" s="10">
        <f t="shared" si="30"/>
        <v>3187.5000000000005</v>
      </c>
      <c r="L3882" s="10">
        <f t="shared" si="31"/>
        <v>1115.6250000000002</v>
      </c>
      <c r="M3882" s="11">
        <v>0.35000000000000003</v>
      </c>
      <c r="O3882" s="16"/>
      <c r="P3882" s="14">
        <f>Data!$I3882+0</f>
        <v>0.75000000000000011</v>
      </c>
      <c r="Q3882" s="12">
        <f>Data!$J3882-250</f>
        <v>4000</v>
      </c>
      <c r="R3882" s="13">
        <f>Data!$M3882-5%</f>
        <v>0.30000000000000004</v>
      </c>
    </row>
    <row r="3883" spans="1:18" ht="15.75" customHeight="1" x14ac:dyDescent="0.35">
      <c r="A3883" s="1"/>
      <c r="B3883" s="6" t="s">
        <v>14</v>
      </c>
      <c r="C3883" s="6">
        <v>1185732</v>
      </c>
      <c r="D3883" s="7">
        <v>44521</v>
      </c>
      <c r="E3883" s="6" t="s">
        <v>15</v>
      </c>
      <c r="F3883" s="6" t="s">
        <v>129</v>
      </c>
      <c r="G3883" s="6" t="s">
        <v>130</v>
      </c>
      <c r="H3883" s="6" t="s">
        <v>18</v>
      </c>
      <c r="I3883" s="8">
        <v>0.65000000000000013</v>
      </c>
      <c r="J3883" s="9">
        <v>3000</v>
      </c>
      <c r="K3883" s="10">
        <f t="shared" si="30"/>
        <v>1950.0000000000005</v>
      </c>
      <c r="L3883" s="10">
        <f t="shared" si="31"/>
        <v>682.50000000000023</v>
      </c>
      <c r="M3883" s="11">
        <v>0.35000000000000003</v>
      </c>
      <c r="O3883" s="16"/>
      <c r="P3883" s="14">
        <f>Data!$I3883+0</f>
        <v>0.65000000000000013</v>
      </c>
      <c r="Q3883" s="12">
        <f>Data!$J3883-250</f>
        <v>2750</v>
      </c>
      <c r="R3883" s="13">
        <f>Data!$M3883-5%</f>
        <v>0.30000000000000004</v>
      </c>
    </row>
    <row r="3884" spans="1:18" ht="15.75" customHeight="1" x14ac:dyDescent="0.35">
      <c r="A3884" s="1"/>
      <c r="B3884" s="6" t="s">
        <v>14</v>
      </c>
      <c r="C3884" s="6">
        <v>1185732</v>
      </c>
      <c r="D3884" s="7">
        <v>44521</v>
      </c>
      <c r="E3884" s="6" t="s">
        <v>15</v>
      </c>
      <c r="F3884" s="6" t="s">
        <v>129</v>
      </c>
      <c r="G3884" s="6" t="s">
        <v>130</v>
      </c>
      <c r="H3884" s="6" t="s">
        <v>19</v>
      </c>
      <c r="I3884" s="8">
        <v>0.65000000000000013</v>
      </c>
      <c r="J3884" s="9">
        <v>3200</v>
      </c>
      <c r="K3884" s="10">
        <f t="shared" si="30"/>
        <v>2080.0000000000005</v>
      </c>
      <c r="L3884" s="10">
        <f t="shared" si="31"/>
        <v>520.00000000000011</v>
      </c>
      <c r="M3884" s="11">
        <v>0.25</v>
      </c>
      <c r="O3884" s="16"/>
      <c r="P3884" s="14">
        <f>Data!$I3884+0</f>
        <v>0.65000000000000013</v>
      </c>
      <c r="Q3884" s="12">
        <f>Data!$J3884-250</f>
        <v>2950</v>
      </c>
      <c r="R3884" s="13">
        <f>Data!$M3884-5%</f>
        <v>0.2</v>
      </c>
    </row>
    <row r="3885" spans="1:18" ht="15.75" customHeight="1" x14ac:dyDescent="0.35">
      <c r="A3885" s="1"/>
      <c r="B3885" s="6" t="s">
        <v>14</v>
      </c>
      <c r="C3885" s="6">
        <v>1185732</v>
      </c>
      <c r="D3885" s="7">
        <v>44521</v>
      </c>
      <c r="E3885" s="6" t="s">
        <v>15</v>
      </c>
      <c r="F3885" s="6" t="s">
        <v>129</v>
      </c>
      <c r="G3885" s="6" t="s">
        <v>130</v>
      </c>
      <c r="H3885" s="6" t="s">
        <v>20</v>
      </c>
      <c r="I3885" s="8">
        <v>0.65000000000000013</v>
      </c>
      <c r="J3885" s="9">
        <v>3000</v>
      </c>
      <c r="K3885" s="10">
        <f t="shared" si="30"/>
        <v>1950.0000000000005</v>
      </c>
      <c r="L3885" s="10">
        <f t="shared" si="31"/>
        <v>487.50000000000011</v>
      </c>
      <c r="M3885" s="11">
        <v>0.25</v>
      </c>
      <c r="O3885" s="16"/>
      <c r="P3885" s="14">
        <f>Data!$I3885+0</f>
        <v>0.65000000000000013</v>
      </c>
      <c r="Q3885" s="12">
        <f>Data!$J3885-250</f>
        <v>2750</v>
      </c>
      <c r="R3885" s="13">
        <f>Data!$M3885-5%</f>
        <v>0.2</v>
      </c>
    </row>
    <row r="3886" spans="1:18" ht="15.75" customHeight="1" x14ac:dyDescent="0.35">
      <c r="A3886" s="1"/>
      <c r="B3886" s="6" t="s">
        <v>14</v>
      </c>
      <c r="C3886" s="6">
        <v>1185732</v>
      </c>
      <c r="D3886" s="7">
        <v>44521</v>
      </c>
      <c r="E3886" s="6" t="s">
        <v>15</v>
      </c>
      <c r="F3886" s="6" t="s">
        <v>129</v>
      </c>
      <c r="G3886" s="6" t="s">
        <v>130</v>
      </c>
      <c r="H3886" s="6" t="s">
        <v>21</v>
      </c>
      <c r="I3886" s="8">
        <v>0.75000000000000011</v>
      </c>
      <c r="J3886" s="9">
        <v>2750</v>
      </c>
      <c r="K3886" s="10">
        <f t="shared" si="30"/>
        <v>2062.5000000000005</v>
      </c>
      <c r="L3886" s="10">
        <f t="shared" si="31"/>
        <v>515.62500000000011</v>
      </c>
      <c r="M3886" s="11">
        <v>0.25</v>
      </c>
      <c r="O3886" s="16"/>
      <c r="P3886" s="14">
        <f>Data!$I3886+0</f>
        <v>0.75000000000000011</v>
      </c>
      <c r="Q3886" s="12">
        <f>Data!$J3886-250</f>
        <v>2500</v>
      </c>
      <c r="R3886" s="13">
        <f>Data!$M3886-5%</f>
        <v>0.2</v>
      </c>
    </row>
    <row r="3887" spans="1:18" ht="15.75" customHeight="1" x14ac:dyDescent="0.35">
      <c r="A3887" s="1"/>
      <c r="B3887" s="6" t="s">
        <v>14</v>
      </c>
      <c r="C3887" s="6">
        <v>1185732</v>
      </c>
      <c r="D3887" s="7">
        <v>44521</v>
      </c>
      <c r="E3887" s="6" t="s">
        <v>15</v>
      </c>
      <c r="F3887" s="6" t="s">
        <v>129</v>
      </c>
      <c r="G3887" s="6" t="s">
        <v>130</v>
      </c>
      <c r="H3887" s="6" t="s">
        <v>22</v>
      </c>
      <c r="I3887" s="8">
        <v>0.8</v>
      </c>
      <c r="J3887" s="9">
        <v>3750</v>
      </c>
      <c r="K3887" s="10">
        <f t="shared" si="30"/>
        <v>3000</v>
      </c>
      <c r="L3887" s="10">
        <f t="shared" si="31"/>
        <v>900</v>
      </c>
      <c r="M3887" s="11">
        <v>0.3</v>
      </c>
      <c r="O3887" s="16"/>
      <c r="P3887" s="14">
        <f>Data!$I3887+0</f>
        <v>0.8</v>
      </c>
      <c r="Q3887" s="12">
        <f>Data!$J3887-250</f>
        <v>3500</v>
      </c>
      <c r="R3887" s="13">
        <f>Data!$M3887-5%</f>
        <v>0.25</v>
      </c>
    </row>
    <row r="3888" spans="1:18" ht="15.75" customHeight="1" x14ac:dyDescent="0.35">
      <c r="A3888" s="1"/>
      <c r="B3888" s="6" t="s">
        <v>14</v>
      </c>
      <c r="C3888" s="6">
        <v>1185732</v>
      </c>
      <c r="D3888" s="7">
        <v>44550</v>
      </c>
      <c r="E3888" s="6" t="s">
        <v>15</v>
      </c>
      <c r="F3888" s="6" t="s">
        <v>129</v>
      </c>
      <c r="G3888" s="6" t="s">
        <v>130</v>
      </c>
      <c r="H3888" s="6" t="s">
        <v>17</v>
      </c>
      <c r="I3888" s="8">
        <v>0.75000000000000011</v>
      </c>
      <c r="J3888" s="9">
        <v>6000</v>
      </c>
      <c r="K3888" s="10">
        <f t="shared" si="30"/>
        <v>4500.0000000000009</v>
      </c>
      <c r="L3888" s="10">
        <f t="shared" si="31"/>
        <v>1575.0000000000005</v>
      </c>
      <c r="M3888" s="11">
        <v>0.35000000000000003</v>
      </c>
      <c r="O3888" s="16"/>
      <c r="P3888" s="14">
        <f>Data!$I3888+0</f>
        <v>0.75000000000000011</v>
      </c>
      <c r="Q3888" s="12">
        <f>Data!$J3888-250</f>
        <v>5750</v>
      </c>
      <c r="R3888" s="13">
        <f>Data!$M3888-5%</f>
        <v>0.30000000000000004</v>
      </c>
    </row>
    <row r="3889" spans="1:18" ht="15.75" customHeight="1" x14ac:dyDescent="0.35">
      <c r="A3889" s="1"/>
      <c r="B3889" s="6" t="s">
        <v>14</v>
      </c>
      <c r="C3889" s="6">
        <v>1185732</v>
      </c>
      <c r="D3889" s="7">
        <v>44550</v>
      </c>
      <c r="E3889" s="6" t="s">
        <v>15</v>
      </c>
      <c r="F3889" s="6" t="s">
        <v>129</v>
      </c>
      <c r="G3889" s="6" t="s">
        <v>130</v>
      </c>
      <c r="H3889" s="6" t="s">
        <v>18</v>
      </c>
      <c r="I3889" s="8">
        <v>0.65000000000000013</v>
      </c>
      <c r="J3889" s="9">
        <v>4000</v>
      </c>
      <c r="K3889" s="10">
        <f t="shared" si="30"/>
        <v>2600.0000000000005</v>
      </c>
      <c r="L3889" s="10">
        <f t="shared" si="31"/>
        <v>910.00000000000023</v>
      </c>
      <c r="M3889" s="11">
        <v>0.35000000000000003</v>
      </c>
      <c r="O3889" s="16"/>
      <c r="P3889" s="14">
        <f>Data!$I3889+0</f>
        <v>0.65000000000000013</v>
      </c>
      <c r="Q3889" s="12">
        <f>Data!$J3889-250</f>
        <v>3750</v>
      </c>
      <c r="R3889" s="13">
        <f>Data!$M3889-5%</f>
        <v>0.30000000000000004</v>
      </c>
    </row>
    <row r="3890" spans="1:18" ht="15.75" customHeight="1" x14ac:dyDescent="0.35">
      <c r="A3890" s="1"/>
      <c r="B3890" s="6" t="s">
        <v>14</v>
      </c>
      <c r="C3890" s="6">
        <v>1185732</v>
      </c>
      <c r="D3890" s="7">
        <v>44550</v>
      </c>
      <c r="E3890" s="6" t="s">
        <v>15</v>
      </c>
      <c r="F3890" s="6" t="s">
        <v>129</v>
      </c>
      <c r="G3890" s="6" t="s">
        <v>130</v>
      </c>
      <c r="H3890" s="6" t="s">
        <v>19</v>
      </c>
      <c r="I3890" s="8">
        <v>0.65000000000000013</v>
      </c>
      <c r="J3890" s="9">
        <v>3750</v>
      </c>
      <c r="K3890" s="10">
        <f t="shared" si="30"/>
        <v>2437.5000000000005</v>
      </c>
      <c r="L3890" s="10">
        <f t="shared" si="31"/>
        <v>609.37500000000011</v>
      </c>
      <c r="M3890" s="11">
        <v>0.25</v>
      </c>
      <c r="O3890" s="16"/>
      <c r="P3890" s="14">
        <f>Data!$I3890+0</f>
        <v>0.65000000000000013</v>
      </c>
      <c r="Q3890" s="12">
        <f>Data!$J3890-250</f>
        <v>3500</v>
      </c>
      <c r="R3890" s="13">
        <f>Data!$M3890-5%</f>
        <v>0.2</v>
      </c>
    </row>
    <row r="3891" spans="1:18" ht="15.75" customHeight="1" x14ac:dyDescent="0.35">
      <c r="A3891" s="1"/>
      <c r="B3891" s="6" t="s">
        <v>14</v>
      </c>
      <c r="C3891" s="6">
        <v>1185732</v>
      </c>
      <c r="D3891" s="7">
        <v>44550</v>
      </c>
      <c r="E3891" s="6" t="s">
        <v>15</v>
      </c>
      <c r="F3891" s="6" t="s">
        <v>129</v>
      </c>
      <c r="G3891" s="6" t="s">
        <v>130</v>
      </c>
      <c r="H3891" s="6" t="s">
        <v>20</v>
      </c>
      <c r="I3891" s="8">
        <v>0.65000000000000013</v>
      </c>
      <c r="J3891" s="9">
        <v>3250</v>
      </c>
      <c r="K3891" s="10">
        <f t="shared" si="30"/>
        <v>2112.5000000000005</v>
      </c>
      <c r="L3891" s="10">
        <f t="shared" si="31"/>
        <v>528.12500000000011</v>
      </c>
      <c r="M3891" s="11">
        <v>0.25</v>
      </c>
      <c r="O3891" s="16"/>
      <c r="P3891" s="14">
        <f>Data!$I3891+0</f>
        <v>0.65000000000000013</v>
      </c>
      <c r="Q3891" s="12">
        <f>Data!$J3891-250</f>
        <v>3000</v>
      </c>
      <c r="R3891" s="13">
        <f>Data!$M3891-5%</f>
        <v>0.2</v>
      </c>
    </row>
    <row r="3892" spans="1:18" ht="15.75" customHeight="1" x14ac:dyDescent="0.35">
      <c r="A3892" s="1"/>
      <c r="B3892" s="6" t="s">
        <v>14</v>
      </c>
      <c r="C3892" s="6">
        <v>1185732</v>
      </c>
      <c r="D3892" s="7">
        <v>44550</v>
      </c>
      <c r="E3892" s="6" t="s">
        <v>15</v>
      </c>
      <c r="F3892" s="6" t="s">
        <v>129</v>
      </c>
      <c r="G3892" s="6" t="s">
        <v>130</v>
      </c>
      <c r="H3892" s="6" t="s">
        <v>21</v>
      </c>
      <c r="I3892" s="8">
        <v>0.75000000000000011</v>
      </c>
      <c r="J3892" s="9">
        <v>3250</v>
      </c>
      <c r="K3892" s="10">
        <f t="shared" si="30"/>
        <v>2437.5000000000005</v>
      </c>
      <c r="L3892" s="10">
        <f t="shared" si="31"/>
        <v>609.37500000000011</v>
      </c>
      <c r="M3892" s="11">
        <v>0.25</v>
      </c>
      <c r="O3892" s="16"/>
      <c r="P3892" s="14">
        <f>Data!$I3892+0</f>
        <v>0.75000000000000011</v>
      </c>
      <c r="Q3892" s="12">
        <f>Data!$J3892-250</f>
        <v>3000</v>
      </c>
      <c r="R3892" s="13">
        <f>Data!$M3892-5%</f>
        <v>0.2</v>
      </c>
    </row>
    <row r="3893" spans="1:18" ht="15.75" customHeight="1" x14ac:dyDescent="0.35">
      <c r="A3893" s="1"/>
      <c r="B3893" s="6" t="s">
        <v>14</v>
      </c>
      <c r="C3893" s="6">
        <v>1185732</v>
      </c>
      <c r="D3893" s="7">
        <v>44550</v>
      </c>
      <c r="E3893" s="6" t="s">
        <v>15</v>
      </c>
      <c r="F3893" s="6" t="s">
        <v>129</v>
      </c>
      <c r="G3893" s="6" t="s">
        <v>130</v>
      </c>
      <c r="H3893" s="6" t="s">
        <v>22</v>
      </c>
      <c r="I3893" s="8">
        <v>0.8</v>
      </c>
      <c r="J3893" s="9">
        <v>4250</v>
      </c>
      <c r="K3893" s="10">
        <f t="shared" si="30"/>
        <v>3400</v>
      </c>
      <c r="L3893" s="10">
        <f t="shared" si="31"/>
        <v>1020</v>
      </c>
      <c r="M3893" s="11">
        <v>0.3</v>
      </c>
      <c r="O3893" s="16"/>
      <c r="P3893" s="14">
        <f>Data!$I3893+0</f>
        <v>0.8</v>
      </c>
      <c r="Q3893" s="12">
        <f>Data!$J3893-250</f>
        <v>4000</v>
      </c>
      <c r="R3893" s="13">
        <f>Data!$M3893-5%</f>
        <v>0.25</v>
      </c>
    </row>
  </sheetData>
  <pageMargins left="0.7" right="0.7" top="0.75" bottom="0.75" header="0" footer="0"/>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tabSelected="1" zoomScale="73" zoomScaleNormal="73" workbookViewId="0">
      <selection activeCell="N45" sqref="N45"/>
    </sheetView>
  </sheetViews>
  <sheetFormatPr defaultColWidth="14.453125" defaultRowHeight="15" customHeight="1" x14ac:dyDescent="0.3"/>
  <cols>
    <col min="1" max="2" width="8.7265625" style="24" customWidth="1"/>
    <col min="3" max="3" width="12" style="24" customWidth="1"/>
    <col min="4" max="4" width="4.453125" style="24" customWidth="1"/>
    <col min="5" max="10" width="8.7265625" style="24" customWidth="1"/>
    <col min="11" max="11" width="18" style="24" customWidth="1"/>
    <col min="12" max="12" width="3.26953125" style="24" customWidth="1"/>
    <col min="13" max="13" width="8.7265625" style="24" customWidth="1"/>
    <col min="14" max="14" width="11.26953125" style="24" customWidth="1"/>
    <col min="15" max="15" width="3.26953125" style="24" customWidth="1"/>
    <col min="16" max="16" width="8.7265625" style="24" customWidth="1"/>
    <col min="17" max="17" width="16.6328125" style="24" customWidth="1"/>
    <col min="18" max="18" width="3.26953125" style="24" customWidth="1"/>
    <col min="19" max="19" width="11.81640625" style="24" customWidth="1"/>
    <col min="20" max="20" width="21.6328125" style="24" customWidth="1"/>
    <col min="21" max="21" width="3.26953125" style="24" customWidth="1"/>
    <col min="22" max="22" width="12.81640625" style="24" customWidth="1"/>
    <col min="23" max="23" width="17.81640625" style="24" customWidth="1"/>
    <col min="24" max="26" width="8.7265625" style="24" customWidth="1"/>
    <col min="27" max="16384" width="14.453125" style="24"/>
  </cols>
  <sheetData>
    <row r="1" spans="1:26" ht="7.5" customHeight="1" x14ac:dyDescent="0.45">
      <c r="A1" s="22"/>
      <c r="B1" s="22"/>
      <c r="C1" s="22"/>
      <c r="D1" s="22"/>
      <c r="E1" s="22"/>
      <c r="F1" s="22"/>
      <c r="G1" s="22"/>
      <c r="H1" s="22"/>
      <c r="I1" s="22"/>
      <c r="J1" s="22"/>
      <c r="K1" s="22"/>
      <c r="L1" s="22"/>
      <c r="M1" s="23"/>
      <c r="N1" s="23"/>
      <c r="O1" s="23"/>
      <c r="P1" s="23"/>
      <c r="Q1" s="23"/>
      <c r="R1" s="23"/>
      <c r="S1" s="23"/>
      <c r="T1" s="23"/>
      <c r="U1" s="23"/>
      <c r="V1" s="23"/>
      <c r="W1" s="23"/>
      <c r="X1" s="22"/>
      <c r="Y1" s="22"/>
      <c r="Z1" s="22"/>
    </row>
    <row r="2" spans="1:26" ht="33" customHeight="1" x14ac:dyDescent="0.4">
      <c r="A2" s="22"/>
      <c r="B2" s="22"/>
      <c r="C2" s="22"/>
      <c r="D2" s="37" t="s">
        <v>131</v>
      </c>
      <c r="E2" s="38"/>
      <c r="F2" s="38"/>
      <c r="G2" s="38"/>
      <c r="H2" s="38"/>
      <c r="I2" s="38"/>
      <c r="J2" s="38"/>
      <c r="K2" s="39"/>
      <c r="L2" s="25"/>
      <c r="M2" s="33" t="s">
        <v>11</v>
      </c>
      <c r="N2" s="34"/>
      <c r="O2" s="26"/>
      <c r="P2" s="33" t="s">
        <v>136</v>
      </c>
      <c r="Q2" s="34"/>
      <c r="R2" s="26"/>
      <c r="S2" s="33" t="s">
        <v>137</v>
      </c>
      <c r="T2" s="34"/>
      <c r="U2" s="27"/>
      <c r="V2" s="33" t="s">
        <v>138</v>
      </c>
      <c r="W2" s="34"/>
      <c r="X2" s="28"/>
      <c r="Y2" s="22"/>
      <c r="Z2" s="22"/>
    </row>
    <row r="3" spans="1:26" ht="33" customHeight="1" x14ac:dyDescent="0.3">
      <c r="A3" s="29"/>
      <c r="B3" s="29"/>
      <c r="C3" s="25"/>
      <c r="D3" s="40"/>
      <c r="E3" s="41"/>
      <c r="F3" s="41"/>
      <c r="G3" s="41"/>
      <c r="H3" s="41"/>
      <c r="I3" s="41"/>
      <c r="J3" s="41"/>
      <c r="K3" s="42"/>
      <c r="L3" s="25"/>
      <c r="M3" s="43">
        <f>GETPIVOTDATA("Sum of Total Sales",'Pivot Tables'!$A$3)</f>
        <v>8684027.5</v>
      </c>
      <c r="N3" s="36"/>
      <c r="O3" s="30"/>
      <c r="P3" s="44">
        <f>GETPIVOTDATA("Sum of Units Sold",'Pivot Tables'!$A$3)</f>
        <v>17148250</v>
      </c>
      <c r="Q3" s="36"/>
      <c r="R3" s="30"/>
      <c r="S3" s="43">
        <f>GETPIVOTDATA("Sum of Operating Profit",'Pivot Tables'!$A$3)</f>
        <v>3173631.875</v>
      </c>
      <c r="T3" s="36"/>
      <c r="U3" s="29"/>
      <c r="V3" s="35">
        <f>GETPIVOTDATA("Average of Operating Margin",'Pivot Tables'!$A$3)</f>
        <v>0.36310442386830921</v>
      </c>
      <c r="W3" s="36"/>
      <c r="X3" s="30"/>
      <c r="Y3" s="29"/>
      <c r="Z3" s="29"/>
    </row>
    <row r="4" spans="1:26" ht="7.5" customHeight="1" x14ac:dyDescent="0.3">
      <c r="A4" s="31"/>
      <c r="B4" s="31"/>
      <c r="C4" s="31"/>
      <c r="D4" s="31"/>
      <c r="E4" s="31"/>
      <c r="F4" s="31"/>
      <c r="G4" s="31"/>
      <c r="H4" s="31"/>
      <c r="I4" s="31"/>
      <c r="J4" s="31"/>
      <c r="K4" s="31"/>
      <c r="L4" s="31"/>
      <c r="M4" s="31"/>
      <c r="N4" s="31"/>
      <c r="O4" s="31"/>
      <c r="P4" s="31"/>
      <c r="Q4" s="31"/>
      <c r="R4" s="31"/>
      <c r="S4" s="31"/>
      <c r="T4" s="31"/>
      <c r="U4" s="31"/>
      <c r="V4" s="31"/>
      <c r="W4" s="31"/>
      <c r="X4" s="31"/>
      <c r="Y4" s="31"/>
      <c r="Z4" s="31"/>
    </row>
    <row r="5" spans="1:26" ht="6.75" customHeight="1" x14ac:dyDescent="0.3">
      <c r="A5" s="32"/>
      <c r="B5" s="32"/>
      <c r="C5" s="32"/>
      <c r="D5" s="32"/>
      <c r="E5" s="32"/>
      <c r="F5" s="32"/>
      <c r="G5" s="32"/>
      <c r="H5" s="32"/>
      <c r="I5" s="32"/>
      <c r="J5" s="32"/>
      <c r="K5" s="32"/>
      <c r="L5" s="32"/>
      <c r="M5" s="32"/>
      <c r="N5" s="32"/>
      <c r="O5" s="32"/>
      <c r="P5" s="32"/>
      <c r="Q5" s="32"/>
      <c r="R5" s="32"/>
      <c r="S5" s="32"/>
      <c r="T5" s="32"/>
      <c r="U5" s="32"/>
      <c r="V5" s="32"/>
      <c r="W5" s="32"/>
      <c r="X5" s="32"/>
      <c r="Y5" s="32"/>
      <c r="Z5" s="32"/>
    </row>
    <row r="6" spans="1:26" ht="14" x14ac:dyDescent="0.3">
      <c r="A6" s="32"/>
      <c r="B6" s="32"/>
      <c r="C6" s="32"/>
      <c r="D6" s="32"/>
      <c r="E6" s="32"/>
      <c r="F6" s="32"/>
      <c r="G6" s="32"/>
      <c r="H6" s="32"/>
      <c r="I6" s="32"/>
      <c r="J6" s="32"/>
      <c r="K6" s="32"/>
      <c r="L6" s="32"/>
      <c r="M6" s="32"/>
      <c r="N6" s="32"/>
      <c r="O6" s="32"/>
      <c r="P6" s="32"/>
      <c r="Q6" s="32"/>
      <c r="R6" s="32"/>
      <c r="S6" s="32"/>
      <c r="T6" s="32"/>
      <c r="U6" s="32"/>
      <c r="V6" s="32"/>
      <c r="W6" s="32"/>
      <c r="X6" s="32"/>
      <c r="Y6" s="32"/>
      <c r="Z6" s="32"/>
    </row>
    <row r="7" spans="1:26" ht="14" x14ac:dyDescent="0.3">
      <c r="A7" s="32"/>
      <c r="B7" s="32"/>
      <c r="C7" s="32"/>
      <c r="D7" s="32"/>
      <c r="E7" s="32"/>
      <c r="F7" s="32"/>
      <c r="G7" s="32"/>
      <c r="H7" s="32"/>
      <c r="I7" s="32"/>
      <c r="J7" s="32"/>
      <c r="K7" s="32"/>
      <c r="L7" s="32"/>
      <c r="M7" s="32"/>
      <c r="N7" s="32"/>
      <c r="O7" s="32"/>
      <c r="P7" s="32"/>
      <c r="Q7" s="32"/>
      <c r="R7" s="32"/>
      <c r="S7" s="32"/>
      <c r="T7" s="32"/>
      <c r="U7" s="32"/>
      <c r="V7" s="32"/>
      <c r="W7" s="32"/>
      <c r="X7" s="32"/>
      <c r="Y7" s="32"/>
      <c r="Z7" s="32"/>
    </row>
    <row r="8" spans="1:26" ht="14" x14ac:dyDescent="0.3">
      <c r="A8" s="32"/>
      <c r="B8" s="32"/>
      <c r="C8" s="32"/>
      <c r="D8" s="32"/>
      <c r="E8" s="32"/>
      <c r="F8" s="32"/>
      <c r="G8" s="32"/>
      <c r="H8" s="32"/>
      <c r="I8" s="32"/>
      <c r="J8" s="32"/>
      <c r="K8" s="32"/>
      <c r="L8" s="32"/>
      <c r="M8" s="32"/>
      <c r="N8" s="32"/>
      <c r="O8" s="32"/>
      <c r="P8" s="32"/>
      <c r="Q8" s="32"/>
      <c r="R8" s="32"/>
      <c r="S8" s="32"/>
      <c r="T8" s="32"/>
      <c r="U8" s="32"/>
      <c r="V8" s="32"/>
      <c r="W8" s="32"/>
      <c r="X8" s="32"/>
      <c r="Y8" s="32"/>
      <c r="Z8" s="32"/>
    </row>
    <row r="9" spans="1:26" ht="14" x14ac:dyDescent="0.3">
      <c r="A9" s="32"/>
      <c r="B9" s="32"/>
      <c r="C9" s="32"/>
      <c r="D9" s="32"/>
      <c r="E9" s="32"/>
      <c r="F9" s="32"/>
      <c r="G9" s="32"/>
      <c r="H9" s="32"/>
      <c r="I9" s="32"/>
      <c r="J9" s="32"/>
      <c r="K9" s="32"/>
      <c r="L9" s="32"/>
      <c r="M9" s="32"/>
      <c r="N9" s="32"/>
      <c r="O9" s="32"/>
      <c r="P9" s="32"/>
      <c r="Q9" s="32"/>
      <c r="R9" s="32"/>
      <c r="S9" s="32"/>
      <c r="T9" s="32"/>
      <c r="U9" s="32"/>
      <c r="V9" s="32"/>
      <c r="W9" s="32"/>
      <c r="X9" s="32"/>
      <c r="Y9" s="32"/>
      <c r="Z9" s="32"/>
    </row>
    <row r="10" spans="1:26" ht="14" x14ac:dyDescent="0.3">
      <c r="A10" s="32"/>
      <c r="B10" s="32"/>
      <c r="C10" s="32"/>
      <c r="D10" s="32"/>
      <c r="E10" s="32"/>
      <c r="F10" s="32"/>
      <c r="G10" s="32"/>
      <c r="H10" s="32"/>
      <c r="I10" s="32"/>
      <c r="J10" s="32"/>
      <c r="K10" s="32"/>
      <c r="L10" s="32"/>
      <c r="M10" s="32"/>
      <c r="N10" s="32"/>
      <c r="O10" s="32"/>
      <c r="P10" s="32"/>
      <c r="Q10" s="32"/>
      <c r="R10" s="32"/>
      <c r="S10" s="32"/>
      <c r="T10" s="32"/>
      <c r="U10" s="32"/>
      <c r="V10" s="32"/>
      <c r="W10" s="32"/>
      <c r="X10" s="32"/>
      <c r="Y10" s="32"/>
      <c r="Z10" s="32"/>
    </row>
    <row r="11" spans="1:26" ht="14" x14ac:dyDescent="0.3">
      <c r="A11" s="32"/>
      <c r="B11" s="32"/>
      <c r="C11" s="32"/>
      <c r="D11" s="32"/>
      <c r="E11" s="32"/>
      <c r="F11" s="32"/>
      <c r="G11" s="32"/>
      <c r="H11" s="32"/>
      <c r="I11" s="32"/>
      <c r="J11" s="32"/>
      <c r="K11" s="32"/>
      <c r="L11" s="32"/>
      <c r="M11" s="32"/>
      <c r="N11" s="32"/>
      <c r="O11" s="32"/>
      <c r="P11" s="32"/>
      <c r="Q11" s="32"/>
      <c r="R11" s="32"/>
      <c r="S11" s="32"/>
      <c r="T11" s="32"/>
      <c r="U11" s="32"/>
      <c r="V11" s="32"/>
      <c r="W11" s="32"/>
      <c r="X11" s="32"/>
      <c r="Y11" s="32"/>
      <c r="Z11" s="32"/>
    </row>
    <row r="12" spans="1:26" ht="14" x14ac:dyDescent="0.3">
      <c r="A12" s="32"/>
      <c r="B12" s="32"/>
      <c r="C12" s="32"/>
      <c r="D12" s="32"/>
      <c r="E12" s="32"/>
      <c r="F12" s="32"/>
      <c r="G12" s="32"/>
      <c r="H12" s="32"/>
      <c r="I12" s="32"/>
      <c r="J12" s="32"/>
      <c r="K12" s="32"/>
      <c r="L12" s="32"/>
      <c r="M12" s="32"/>
      <c r="N12" s="32"/>
      <c r="O12" s="32"/>
      <c r="P12" s="32"/>
      <c r="Q12" s="32"/>
      <c r="R12" s="32"/>
      <c r="S12" s="32"/>
      <c r="T12" s="32"/>
      <c r="U12" s="32"/>
      <c r="V12" s="32"/>
      <c r="W12" s="32"/>
      <c r="X12" s="32"/>
      <c r="Y12" s="32"/>
      <c r="Z12" s="32"/>
    </row>
    <row r="13" spans="1:26" ht="14" x14ac:dyDescent="0.3">
      <c r="A13" s="32"/>
      <c r="B13" s="32"/>
      <c r="C13" s="32"/>
      <c r="D13" s="32"/>
      <c r="E13" s="32"/>
      <c r="F13" s="32"/>
      <c r="G13" s="32"/>
      <c r="H13" s="32"/>
      <c r="I13" s="32"/>
      <c r="J13" s="32"/>
      <c r="K13" s="32"/>
      <c r="L13" s="32"/>
      <c r="M13" s="32"/>
      <c r="N13" s="32"/>
      <c r="O13" s="32"/>
      <c r="P13" s="32"/>
      <c r="Q13" s="32"/>
      <c r="R13" s="32"/>
      <c r="S13" s="32"/>
      <c r="T13" s="32"/>
      <c r="U13" s="32"/>
      <c r="V13" s="32"/>
      <c r="W13" s="32"/>
      <c r="X13" s="32"/>
      <c r="Y13" s="32"/>
      <c r="Z13" s="32"/>
    </row>
    <row r="14" spans="1:26" ht="14" x14ac:dyDescent="0.3">
      <c r="A14" s="32"/>
      <c r="B14" s="32"/>
      <c r="C14" s="32"/>
      <c r="D14" s="32"/>
      <c r="E14" s="32"/>
      <c r="F14" s="32"/>
      <c r="G14" s="32"/>
      <c r="H14" s="32"/>
      <c r="I14" s="32"/>
      <c r="J14" s="32"/>
      <c r="K14" s="32"/>
      <c r="L14" s="32"/>
      <c r="M14" s="32"/>
      <c r="N14" s="32"/>
      <c r="O14" s="32"/>
      <c r="P14" s="32"/>
      <c r="Q14" s="32"/>
      <c r="R14" s="32"/>
      <c r="S14" s="32"/>
      <c r="T14" s="32"/>
      <c r="U14" s="32"/>
      <c r="V14" s="32"/>
      <c r="W14" s="32"/>
      <c r="X14" s="32"/>
      <c r="Y14" s="32"/>
      <c r="Z14" s="32"/>
    </row>
    <row r="15" spans="1:26" ht="14" x14ac:dyDescent="0.3">
      <c r="A15" s="32"/>
      <c r="B15" s="32"/>
      <c r="C15" s="32"/>
      <c r="D15" s="32"/>
      <c r="E15" s="32"/>
      <c r="F15" s="32"/>
      <c r="G15" s="32"/>
      <c r="H15" s="32"/>
      <c r="I15" s="32"/>
      <c r="J15" s="32"/>
      <c r="K15" s="32"/>
      <c r="L15" s="32"/>
      <c r="M15" s="32"/>
      <c r="N15" s="32"/>
      <c r="O15" s="32"/>
      <c r="P15" s="32"/>
      <c r="Q15" s="32"/>
      <c r="R15" s="32"/>
      <c r="S15" s="32"/>
      <c r="T15" s="32"/>
      <c r="U15" s="32"/>
      <c r="V15" s="32"/>
      <c r="W15" s="32"/>
      <c r="X15" s="32"/>
      <c r="Y15" s="32"/>
      <c r="Z15" s="32"/>
    </row>
    <row r="16" spans="1:26" ht="14" x14ac:dyDescent="0.3">
      <c r="A16" s="32"/>
      <c r="B16" s="32"/>
      <c r="C16" s="32"/>
      <c r="D16" s="32"/>
      <c r="E16" s="32"/>
      <c r="F16" s="32"/>
      <c r="G16" s="32"/>
      <c r="H16" s="32"/>
      <c r="I16" s="32"/>
      <c r="J16" s="32"/>
      <c r="K16" s="32"/>
      <c r="L16" s="32"/>
      <c r="M16" s="32"/>
      <c r="N16" s="32"/>
      <c r="O16" s="32"/>
      <c r="P16" s="32"/>
      <c r="Q16" s="32"/>
      <c r="R16" s="32"/>
      <c r="S16" s="32"/>
      <c r="T16" s="32"/>
      <c r="U16" s="32"/>
      <c r="V16" s="32"/>
      <c r="W16" s="32"/>
      <c r="X16" s="32"/>
      <c r="Y16" s="32"/>
      <c r="Z16" s="32"/>
    </row>
    <row r="17" spans="1:26" ht="14" x14ac:dyDescent="0.3">
      <c r="A17" s="32"/>
      <c r="B17" s="32"/>
      <c r="C17" s="32"/>
      <c r="D17" s="32"/>
      <c r="E17" s="32"/>
      <c r="F17" s="32"/>
      <c r="G17" s="32"/>
      <c r="H17" s="32"/>
      <c r="I17" s="32"/>
      <c r="J17" s="32"/>
      <c r="K17" s="32"/>
      <c r="L17" s="32"/>
      <c r="M17" s="32"/>
      <c r="N17" s="32"/>
      <c r="O17" s="32"/>
      <c r="P17" s="32"/>
      <c r="Q17" s="32"/>
      <c r="R17" s="32"/>
      <c r="S17" s="32"/>
      <c r="T17" s="32"/>
      <c r="U17" s="32"/>
      <c r="V17" s="32"/>
      <c r="W17" s="32"/>
      <c r="X17" s="32"/>
      <c r="Y17" s="32"/>
      <c r="Z17" s="32"/>
    </row>
    <row r="18" spans="1:26" ht="14" x14ac:dyDescent="0.3">
      <c r="A18" s="32"/>
      <c r="B18" s="32"/>
      <c r="C18" s="32"/>
      <c r="D18" s="32"/>
      <c r="E18" s="32"/>
      <c r="F18" s="32"/>
      <c r="G18" s="32"/>
      <c r="H18" s="32"/>
      <c r="I18" s="32"/>
      <c r="J18" s="32"/>
      <c r="K18" s="32"/>
      <c r="L18" s="32"/>
      <c r="M18" s="32"/>
      <c r="N18" s="32"/>
      <c r="O18" s="32"/>
      <c r="P18" s="32"/>
      <c r="Q18" s="32"/>
      <c r="R18" s="32"/>
      <c r="S18" s="32"/>
      <c r="T18" s="32"/>
      <c r="U18" s="32"/>
      <c r="V18" s="32"/>
      <c r="W18" s="32"/>
      <c r="X18" s="32"/>
      <c r="Y18" s="32"/>
      <c r="Z18" s="32"/>
    </row>
    <row r="19" spans="1:26" ht="14" x14ac:dyDescent="0.3">
      <c r="A19" s="32"/>
      <c r="B19" s="32"/>
      <c r="C19" s="32"/>
      <c r="D19" s="32"/>
      <c r="E19" s="32"/>
      <c r="F19" s="32"/>
      <c r="G19" s="32"/>
      <c r="H19" s="32"/>
      <c r="I19" s="32"/>
      <c r="J19" s="32"/>
      <c r="K19" s="32"/>
      <c r="L19" s="32"/>
      <c r="M19" s="32"/>
      <c r="N19" s="32"/>
      <c r="O19" s="32"/>
      <c r="P19" s="32"/>
      <c r="Q19" s="32"/>
      <c r="R19" s="32"/>
      <c r="S19" s="32"/>
      <c r="T19" s="32"/>
      <c r="U19" s="32"/>
      <c r="V19" s="32"/>
      <c r="W19" s="32"/>
      <c r="X19" s="32"/>
      <c r="Y19" s="32"/>
      <c r="Z19" s="32"/>
    </row>
    <row r="20" spans="1:26" ht="14" x14ac:dyDescent="0.3">
      <c r="A20" s="32"/>
      <c r="B20" s="32"/>
      <c r="C20" s="32"/>
      <c r="D20" s="32"/>
      <c r="E20" s="32"/>
      <c r="F20" s="32"/>
      <c r="G20" s="32"/>
      <c r="H20" s="32"/>
      <c r="I20" s="32"/>
      <c r="J20" s="32"/>
      <c r="K20" s="32"/>
      <c r="L20" s="32"/>
      <c r="M20" s="32"/>
      <c r="N20" s="32"/>
      <c r="O20" s="32"/>
      <c r="P20" s="32"/>
      <c r="Q20" s="32"/>
      <c r="R20" s="32"/>
      <c r="S20" s="32"/>
      <c r="T20" s="32"/>
      <c r="U20" s="32"/>
      <c r="V20" s="32"/>
      <c r="W20" s="32"/>
      <c r="X20" s="32"/>
      <c r="Y20" s="32"/>
      <c r="Z20" s="32"/>
    </row>
    <row r="21" spans="1:26" ht="15.75" customHeight="1" x14ac:dyDescent="0.3">
      <c r="A21" s="32"/>
      <c r="B21" s="32"/>
      <c r="C21" s="32"/>
      <c r="D21" s="32"/>
      <c r="E21" s="32"/>
      <c r="F21" s="32"/>
      <c r="G21" s="32"/>
      <c r="H21" s="32"/>
      <c r="I21" s="32"/>
      <c r="J21" s="32"/>
      <c r="K21" s="32"/>
      <c r="L21" s="32"/>
      <c r="M21" s="32"/>
      <c r="N21" s="32"/>
      <c r="O21" s="32"/>
      <c r="P21" s="32"/>
      <c r="Q21" s="32"/>
      <c r="R21" s="32"/>
      <c r="S21" s="32"/>
      <c r="T21" s="32"/>
      <c r="U21" s="32"/>
      <c r="V21" s="32"/>
      <c r="W21" s="32"/>
      <c r="X21" s="32"/>
      <c r="Y21" s="32"/>
      <c r="Z21" s="32"/>
    </row>
    <row r="22" spans="1:26" ht="15.75" customHeight="1" x14ac:dyDescent="0.3">
      <c r="A22" s="32"/>
      <c r="B22" s="32"/>
      <c r="C22" s="32"/>
      <c r="D22" s="32"/>
      <c r="E22" s="32"/>
      <c r="F22" s="32"/>
      <c r="G22" s="32"/>
      <c r="H22" s="32"/>
      <c r="I22" s="32"/>
      <c r="J22" s="32"/>
      <c r="K22" s="32"/>
      <c r="L22" s="32"/>
      <c r="M22" s="32"/>
      <c r="N22" s="32"/>
      <c r="O22" s="32"/>
      <c r="P22" s="32"/>
      <c r="Q22" s="32"/>
      <c r="R22" s="32"/>
      <c r="S22" s="32"/>
      <c r="T22" s="32"/>
      <c r="U22" s="32"/>
      <c r="V22" s="32"/>
      <c r="W22" s="32"/>
      <c r="X22" s="32"/>
      <c r="Y22" s="32"/>
      <c r="Z22" s="32"/>
    </row>
    <row r="23" spans="1:26" ht="15.75" customHeight="1" x14ac:dyDescent="0.3">
      <c r="A23" s="32"/>
      <c r="B23" s="32"/>
      <c r="C23" s="32"/>
      <c r="D23" s="32"/>
      <c r="E23" s="32"/>
      <c r="F23" s="32"/>
      <c r="G23" s="32"/>
      <c r="H23" s="32"/>
      <c r="I23" s="32"/>
      <c r="J23" s="32"/>
      <c r="K23" s="32"/>
      <c r="L23" s="32"/>
      <c r="M23" s="32"/>
      <c r="N23" s="32"/>
      <c r="O23" s="32"/>
      <c r="P23" s="32"/>
      <c r="Q23" s="32"/>
      <c r="R23" s="32"/>
      <c r="S23" s="32"/>
      <c r="T23" s="32"/>
      <c r="U23" s="32"/>
      <c r="V23" s="32"/>
      <c r="W23" s="32"/>
      <c r="X23" s="32"/>
      <c r="Y23" s="32"/>
      <c r="Z23" s="32"/>
    </row>
    <row r="24" spans="1:26" ht="15.75" customHeight="1" x14ac:dyDescent="0.3">
      <c r="A24" s="32"/>
      <c r="B24" s="32"/>
      <c r="C24" s="32"/>
      <c r="D24" s="32"/>
      <c r="E24" s="32"/>
      <c r="F24" s="32"/>
      <c r="G24" s="32"/>
      <c r="H24" s="32"/>
      <c r="I24" s="32"/>
      <c r="J24" s="32"/>
      <c r="K24" s="32"/>
      <c r="L24" s="32"/>
      <c r="M24" s="32"/>
      <c r="N24" s="32"/>
      <c r="O24" s="32"/>
      <c r="P24" s="32"/>
      <c r="Q24" s="32"/>
      <c r="R24" s="32"/>
      <c r="S24" s="32"/>
      <c r="T24" s="32"/>
      <c r="U24" s="32"/>
      <c r="V24" s="32"/>
      <c r="W24" s="32"/>
      <c r="X24" s="32"/>
      <c r="Y24" s="32"/>
      <c r="Z24" s="32"/>
    </row>
    <row r="25" spans="1:26" ht="15.75" customHeight="1" x14ac:dyDescent="0.3">
      <c r="A25" s="32"/>
      <c r="B25" s="32"/>
      <c r="C25" s="32"/>
      <c r="D25" s="32"/>
      <c r="E25" s="32"/>
      <c r="F25" s="32"/>
      <c r="G25" s="32"/>
      <c r="H25" s="32"/>
      <c r="I25" s="32"/>
      <c r="J25" s="32"/>
      <c r="K25" s="32"/>
      <c r="L25" s="32"/>
      <c r="M25" s="32"/>
      <c r="N25" s="32"/>
      <c r="O25" s="32"/>
      <c r="P25" s="32"/>
      <c r="Q25" s="32"/>
      <c r="R25" s="32"/>
      <c r="S25" s="32"/>
      <c r="T25" s="32"/>
      <c r="U25" s="32"/>
      <c r="V25" s="32"/>
      <c r="W25" s="32"/>
      <c r="X25" s="32"/>
      <c r="Y25" s="32"/>
      <c r="Z25" s="32"/>
    </row>
    <row r="26" spans="1:26" ht="15.75" customHeight="1" x14ac:dyDescent="0.3">
      <c r="A26" s="32"/>
      <c r="B26" s="32"/>
      <c r="C26" s="32"/>
      <c r="D26" s="32"/>
      <c r="E26" s="32"/>
      <c r="F26" s="32"/>
      <c r="G26" s="32"/>
      <c r="H26" s="32"/>
      <c r="I26" s="32"/>
      <c r="J26" s="32"/>
      <c r="K26" s="32"/>
      <c r="L26" s="32"/>
      <c r="M26" s="32"/>
      <c r="N26" s="32"/>
      <c r="O26" s="32"/>
      <c r="P26" s="32"/>
      <c r="Q26" s="32"/>
      <c r="R26" s="32"/>
      <c r="S26" s="32"/>
      <c r="T26" s="32"/>
      <c r="U26" s="32"/>
      <c r="V26" s="32"/>
      <c r="W26" s="32"/>
      <c r="X26" s="32"/>
      <c r="Y26" s="32"/>
      <c r="Z26" s="32"/>
    </row>
    <row r="27" spans="1:26" ht="15.75" customHeight="1" x14ac:dyDescent="0.3">
      <c r="A27" s="32"/>
      <c r="B27" s="32"/>
      <c r="C27" s="32"/>
      <c r="D27" s="32"/>
      <c r="E27" s="32"/>
      <c r="F27" s="32"/>
      <c r="G27" s="32"/>
      <c r="H27" s="32"/>
      <c r="I27" s="32"/>
      <c r="J27" s="32"/>
      <c r="K27" s="32"/>
      <c r="L27" s="32"/>
      <c r="M27" s="32"/>
      <c r="N27" s="32"/>
      <c r="O27" s="32"/>
      <c r="P27" s="32"/>
      <c r="Q27" s="32"/>
      <c r="R27" s="32"/>
      <c r="S27" s="32"/>
      <c r="T27" s="32"/>
      <c r="U27" s="32"/>
      <c r="V27" s="32"/>
      <c r="W27" s="32"/>
      <c r="X27" s="32"/>
      <c r="Y27" s="32"/>
      <c r="Z27" s="32"/>
    </row>
    <row r="28" spans="1:26" ht="15.75" customHeight="1" x14ac:dyDescent="0.3">
      <c r="A28" s="32"/>
      <c r="B28" s="32"/>
      <c r="C28" s="32"/>
      <c r="D28" s="32"/>
      <c r="E28" s="32"/>
      <c r="F28" s="32"/>
      <c r="G28" s="32"/>
      <c r="H28" s="32"/>
      <c r="I28" s="32"/>
      <c r="J28" s="32"/>
      <c r="K28" s="32"/>
      <c r="L28" s="32"/>
      <c r="M28" s="32"/>
      <c r="N28" s="32"/>
      <c r="O28" s="32"/>
      <c r="P28" s="32"/>
      <c r="Q28" s="32"/>
      <c r="R28" s="32"/>
      <c r="S28" s="32"/>
      <c r="T28" s="32"/>
      <c r="U28" s="32"/>
      <c r="V28" s="32"/>
      <c r="W28" s="32"/>
      <c r="X28" s="32"/>
      <c r="Y28" s="32"/>
      <c r="Z28" s="32"/>
    </row>
    <row r="29" spans="1:26" ht="15.75" customHeight="1" x14ac:dyDescent="0.3">
      <c r="A29" s="32"/>
      <c r="B29" s="32"/>
      <c r="C29" s="32"/>
      <c r="D29" s="32"/>
      <c r="E29" s="32"/>
      <c r="F29" s="32"/>
      <c r="G29" s="32"/>
      <c r="H29" s="32"/>
      <c r="I29" s="32"/>
      <c r="J29" s="32"/>
      <c r="K29" s="32"/>
      <c r="L29" s="32"/>
      <c r="M29" s="32"/>
      <c r="N29" s="32"/>
      <c r="O29" s="32"/>
      <c r="P29" s="32"/>
      <c r="Q29" s="32"/>
      <c r="R29" s="32"/>
      <c r="S29" s="32"/>
      <c r="T29" s="32"/>
      <c r="U29" s="32"/>
      <c r="V29" s="32"/>
      <c r="W29" s="32"/>
      <c r="X29" s="32"/>
      <c r="Y29" s="32"/>
      <c r="Z29" s="32"/>
    </row>
    <row r="30" spans="1:26" ht="15.75" customHeight="1" x14ac:dyDescent="0.3">
      <c r="A30" s="32"/>
      <c r="B30" s="32"/>
      <c r="C30" s="32"/>
      <c r="D30" s="32"/>
      <c r="E30" s="32"/>
      <c r="F30" s="32"/>
      <c r="G30" s="32"/>
      <c r="H30" s="32"/>
      <c r="I30" s="32"/>
      <c r="J30" s="32"/>
      <c r="K30" s="32"/>
      <c r="L30" s="32"/>
      <c r="M30" s="32"/>
      <c r="N30" s="32"/>
      <c r="O30" s="32"/>
      <c r="P30" s="32"/>
      <c r="Q30" s="32"/>
      <c r="R30" s="32"/>
      <c r="S30" s="32"/>
      <c r="T30" s="32"/>
      <c r="U30" s="32"/>
      <c r="V30" s="32"/>
      <c r="W30" s="32"/>
      <c r="X30" s="32"/>
      <c r="Y30" s="32"/>
      <c r="Z30" s="32"/>
    </row>
    <row r="31" spans="1:26" ht="15.75" customHeight="1" x14ac:dyDescent="0.3">
      <c r="A31" s="32"/>
      <c r="B31" s="32"/>
      <c r="C31" s="32"/>
      <c r="D31" s="32"/>
      <c r="E31" s="32"/>
      <c r="F31" s="32"/>
      <c r="G31" s="32"/>
      <c r="H31" s="32"/>
      <c r="I31" s="32"/>
      <c r="J31" s="32"/>
      <c r="K31" s="32"/>
      <c r="L31" s="32"/>
      <c r="M31" s="32"/>
      <c r="N31" s="32"/>
      <c r="O31" s="32"/>
      <c r="P31" s="32"/>
      <c r="Q31" s="32"/>
      <c r="R31" s="32"/>
      <c r="S31" s="32"/>
      <c r="T31" s="32"/>
      <c r="U31" s="32"/>
      <c r="V31" s="32"/>
      <c r="W31" s="32"/>
      <c r="X31" s="32"/>
      <c r="Y31" s="32"/>
      <c r="Z31" s="32"/>
    </row>
    <row r="32" spans="1:26" ht="15.75" customHeight="1" x14ac:dyDescent="0.3">
      <c r="A32" s="32"/>
      <c r="B32" s="32"/>
      <c r="C32" s="32"/>
      <c r="D32" s="32"/>
      <c r="E32" s="32"/>
      <c r="F32" s="32"/>
      <c r="G32" s="32"/>
      <c r="H32" s="32"/>
      <c r="I32" s="32"/>
      <c r="J32" s="32"/>
      <c r="K32" s="32"/>
      <c r="L32" s="32"/>
      <c r="M32" s="32"/>
      <c r="N32" s="32"/>
      <c r="O32" s="32"/>
      <c r="P32" s="32"/>
      <c r="Q32" s="32"/>
      <c r="R32" s="32"/>
      <c r="S32" s="32"/>
      <c r="T32" s="32"/>
      <c r="U32" s="32"/>
      <c r="V32" s="32"/>
      <c r="W32" s="32"/>
      <c r="X32" s="32"/>
      <c r="Y32" s="32"/>
      <c r="Z32" s="32"/>
    </row>
    <row r="33" spans="1:26" ht="15.75" customHeight="1" x14ac:dyDescent="0.3">
      <c r="A33" s="32"/>
      <c r="B33" s="32"/>
      <c r="C33" s="32"/>
      <c r="D33" s="32"/>
      <c r="E33" s="32"/>
      <c r="F33" s="32"/>
      <c r="G33" s="32"/>
      <c r="H33" s="32"/>
      <c r="I33" s="32"/>
      <c r="J33" s="32"/>
      <c r="K33" s="32"/>
      <c r="L33" s="32"/>
      <c r="M33" s="32"/>
      <c r="N33" s="32"/>
      <c r="O33" s="32"/>
      <c r="P33" s="32"/>
      <c r="Q33" s="32"/>
      <c r="R33" s="32"/>
      <c r="S33" s="32"/>
      <c r="T33" s="32"/>
      <c r="U33" s="32"/>
      <c r="V33" s="32"/>
      <c r="W33" s="32"/>
      <c r="X33" s="32"/>
      <c r="Y33" s="32"/>
      <c r="Z33" s="32"/>
    </row>
    <row r="34" spans="1:26" ht="15.75" customHeight="1" x14ac:dyDescent="0.3">
      <c r="A34" s="32"/>
      <c r="B34" s="32"/>
      <c r="C34" s="32"/>
      <c r="D34" s="32"/>
      <c r="E34" s="32"/>
      <c r="F34" s="32"/>
      <c r="G34" s="32"/>
      <c r="H34" s="32"/>
      <c r="I34" s="32"/>
      <c r="J34" s="32"/>
      <c r="K34" s="32"/>
      <c r="L34" s="32"/>
      <c r="M34" s="32"/>
      <c r="N34" s="32"/>
      <c r="O34" s="32"/>
      <c r="P34" s="32"/>
      <c r="Q34" s="32"/>
      <c r="R34" s="32"/>
      <c r="S34" s="32"/>
      <c r="T34" s="32"/>
      <c r="U34" s="32"/>
      <c r="V34" s="32"/>
      <c r="W34" s="32"/>
      <c r="X34" s="32"/>
      <c r="Y34" s="32"/>
      <c r="Z34" s="32"/>
    </row>
    <row r="35" spans="1:26" ht="15.75" customHeight="1" x14ac:dyDescent="0.3">
      <c r="A35" s="32"/>
      <c r="B35" s="32"/>
      <c r="C35" s="32"/>
      <c r="D35" s="32"/>
      <c r="E35" s="32"/>
      <c r="F35" s="32"/>
      <c r="G35" s="32"/>
      <c r="H35" s="32"/>
      <c r="I35" s="32"/>
      <c r="J35" s="32"/>
      <c r="K35" s="32"/>
      <c r="L35" s="32"/>
      <c r="M35" s="32"/>
      <c r="N35" s="32"/>
      <c r="O35" s="32"/>
      <c r="P35" s="32"/>
      <c r="Q35" s="32"/>
      <c r="R35" s="32"/>
      <c r="S35" s="32"/>
      <c r="T35" s="32"/>
      <c r="U35" s="32"/>
      <c r="V35" s="32"/>
      <c r="W35" s="32"/>
      <c r="X35" s="32"/>
      <c r="Y35" s="32"/>
      <c r="Z35" s="32"/>
    </row>
    <row r="36" spans="1:26" ht="15.75" customHeight="1" x14ac:dyDescent="0.3">
      <c r="A36" s="32"/>
      <c r="B36" s="32"/>
      <c r="C36" s="32"/>
      <c r="D36" s="32"/>
      <c r="E36" s="32"/>
      <c r="F36" s="32"/>
      <c r="G36" s="32"/>
      <c r="H36" s="32"/>
      <c r="I36" s="32"/>
      <c r="J36" s="32"/>
      <c r="K36" s="32"/>
      <c r="L36" s="32"/>
      <c r="M36" s="32"/>
      <c r="N36" s="32"/>
      <c r="O36" s="32"/>
      <c r="P36" s="32"/>
      <c r="Q36" s="32"/>
      <c r="R36" s="32"/>
      <c r="S36" s="32"/>
      <c r="T36" s="32"/>
      <c r="U36" s="32"/>
      <c r="V36" s="32"/>
      <c r="W36" s="32"/>
      <c r="X36" s="32"/>
      <c r="Y36" s="32"/>
      <c r="Z36" s="32"/>
    </row>
    <row r="37" spans="1:26" ht="15.75" customHeight="1" x14ac:dyDescent="0.3">
      <c r="A37" s="32"/>
      <c r="B37" s="32"/>
      <c r="C37" s="32"/>
      <c r="D37" s="32"/>
      <c r="E37" s="32"/>
      <c r="F37" s="32"/>
      <c r="G37" s="32"/>
      <c r="H37" s="32"/>
      <c r="I37" s="32"/>
      <c r="J37" s="32"/>
      <c r="K37" s="32"/>
      <c r="L37" s="32"/>
      <c r="M37" s="32"/>
      <c r="N37" s="32"/>
      <c r="O37" s="32"/>
      <c r="P37" s="32"/>
      <c r="Q37" s="32"/>
      <c r="R37" s="32"/>
      <c r="S37" s="32"/>
      <c r="T37" s="32"/>
      <c r="U37" s="32"/>
      <c r="V37" s="32"/>
      <c r="W37" s="32"/>
      <c r="X37" s="32"/>
      <c r="Y37" s="32"/>
      <c r="Z37" s="32"/>
    </row>
    <row r="38" spans="1:26" ht="15.75" customHeight="1" x14ac:dyDescent="0.3">
      <c r="A38" s="32"/>
      <c r="B38" s="32"/>
      <c r="C38" s="32"/>
      <c r="D38" s="32"/>
      <c r="E38" s="32"/>
      <c r="F38" s="32"/>
      <c r="G38" s="32"/>
      <c r="H38" s="32"/>
      <c r="I38" s="32"/>
      <c r="J38" s="32"/>
      <c r="K38" s="32"/>
      <c r="L38" s="32"/>
      <c r="M38" s="32"/>
      <c r="N38" s="32"/>
      <c r="O38" s="32"/>
      <c r="P38" s="32"/>
      <c r="Q38" s="32"/>
      <c r="R38" s="32"/>
      <c r="S38" s="32"/>
      <c r="T38" s="32"/>
      <c r="U38" s="32"/>
      <c r="V38" s="32"/>
      <c r="W38" s="32"/>
      <c r="X38" s="32"/>
      <c r="Y38" s="32"/>
      <c r="Z38" s="32"/>
    </row>
    <row r="39" spans="1:26" ht="15.75" customHeight="1" x14ac:dyDescent="0.3">
      <c r="A39" s="32"/>
      <c r="B39" s="32"/>
      <c r="C39" s="32"/>
      <c r="D39" s="32"/>
      <c r="E39" s="32"/>
      <c r="F39" s="32"/>
      <c r="G39" s="32"/>
      <c r="H39" s="32"/>
      <c r="I39" s="32"/>
      <c r="J39" s="32"/>
      <c r="K39" s="32"/>
      <c r="L39" s="32"/>
      <c r="M39" s="32"/>
      <c r="N39" s="32"/>
      <c r="O39" s="32"/>
      <c r="P39" s="32"/>
      <c r="Q39" s="32"/>
      <c r="R39" s="32"/>
      <c r="S39" s="32"/>
      <c r="T39" s="32"/>
      <c r="U39" s="32"/>
      <c r="V39" s="32"/>
      <c r="W39" s="32"/>
      <c r="X39" s="32"/>
      <c r="Y39" s="32"/>
      <c r="Z39" s="32"/>
    </row>
    <row r="40" spans="1:26" ht="15.75" customHeight="1" x14ac:dyDescent="0.3">
      <c r="A40" s="32"/>
      <c r="B40" s="32"/>
      <c r="C40" s="32"/>
      <c r="D40" s="32"/>
      <c r="E40" s="32"/>
      <c r="F40" s="32"/>
      <c r="G40" s="32"/>
      <c r="H40" s="32"/>
      <c r="I40" s="32"/>
      <c r="J40" s="32"/>
      <c r="K40" s="32"/>
      <c r="L40" s="32"/>
      <c r="M40" s="32"/>
      <c r="N40" s="32"/>
      <c r="O40" s="32"/>
      <c r="P40" s="32"/>
      <c r="Q40" s="32"/>
      <c r="R40" s="32"/>
      <c r="S40" s="32"/>
      <c r="T40" s="32"/>
      <c r="U40" s="32"/>
      <c r="V40" s="32"/>
      <c r="W40" s="32"/>
      <c r="X40" s="32"/>
      <c r="Y40" s="32"/>
      <c r="Z40" s="32"/>
    </row>
    <row r="41" spans="1:26" ht="15.75" customHeight="1" x14ac:dyDescent="0.3">
      <c r="A41" s="32"/>
      <c r="B41" s="32"/>
      <c r="C41" s="32"/>
      <c r="D41" s="32"/>
      <c r="E41" s="32"/>
      <c r="F41" s="32"/>
      <c r="G41" s="32"/>
      <c r="H41" s="32"/>
      <c r="I41" s="32"/>
      <c r="J41" s="32"/>
      <c r="K41" s="32"/>
      <c r="L41" s="32"/>
      <c r="M41" s="32"/>
      <c r="N41" s="32"/>
      <c r="O41" s="32"/>
      <c r="P41" s="32"/>
      <c r="Q41" s="32"/>
      <c r="R41" s="32"/>
      <c r="S41" s="32"/>
      <c r="T41" s="32"/>
      <c r="U41" s="32"/>
      <c r="V41" s="32"/>
      <c r="W41" s="32"/>
      <c r="X41" s="32"/>
      <c r="Y41" s="32"/>
      <c r="Z41" s="32"/>
    </row>
    <row r="42" spans="1:26" ht="15.75" customHeight="1" x14ac:dyDescent="0.3">
      <c r="A42" s="32"/>
      <c r="B42" s="32"/>
      <c r="C42" s="32"/>
      <c r="D42" s="32"/>
      <c r="E42" s="32"/>
      <c r="F42" s="32"/>
      <c r="G42" s="32"/>
      <c r="H42" s="32"/>
      <c r="I42" s="32"/>
      <c r="J42" s="32"/>
      <c r="K42" s="32"/>
      <c r="L42" s="32"/>
      <c r="M42" s="32"/>
      <c r="N42" s="32"/>
      <c r="O42" s="32"/>
      <c r="P42" s="32"/>
      <c r="Q42" s="32"/>
      <c r="R42" s="32"/>
      <c r="S42" s="32"/>
      <c r="T42" s="32"/>
      <c r="U42" s="32"/>
      <c r="V42" s="32"/>
      <c r="W42" s="32"/>
      <c r="X42" s="32"/>
      <c r="Y42" s="32"/>
      <c r="Z42" s="32"/>
    </row>
    <row r="43" spans="1:26" ht="15.75" customHeight="1" x14ac:dyDescent="0.3">
      <c r="A43" s="32"/>
      <c r="B43" s="32"/>
      <c r="C43" s="32"/>
      <c r="D43" s="32"/>
      <c r="E43" s="32"/>
      <c r="F43" s="32"/>
      <c r="G43" s="32"/>
      <c r="H43" s="32"/>
      <c r="I43" s="32"/>
      <c r="J43" s="32"/>
      <c r="K43" s="32"/>
      <c r="L43" s="32"/>
      <c r="M43" s="32"/>
      <c r="N43" s="32"/>
      <c r="O43" s="32"/>
      <c r="P43" s="32"/>
      <c r="Q43" s="32"/>
      <c r="R43" s="32"/>
      <c r="S43" s="32"/>
      <c r="T43" s="32"/>
      <c r="U43" s="32"/>
      <c r="V43" s="32"/>
      <c r="W43" s="32"/>
      <c r="X43" s="32"/>
      <c r="Y43" s="32"/>
      <c r="Z43" s="32"/>
    </row>
    <row r="44" spans="1:26" ht="15.75" customHeight="1" x14ac:dyDescent="0.3">
      <c r="A44" s="32"/>
      <c r="B44" s="32"/>
      <c r="C44" s="32"/>
      <c r="D44" s="32"/>
      <c r="E44" s="32"/>
      <c r="F44" s="32"/>
      <c r="G44" s="32"/>
      <c r="H44" s="32"/>
      <c r="I44" s="32"/>
      <c r="J44" s="32"/>
      <c r="K44" s="32"/>
      <c r="L44" s="32"/>
      <c r="M44" s="32"/>
      <c r="N44" s="32"/>
      <c r="O44" s="32"/>
      <c r="P44" s="32"/>
      <c r="Q44" s="32"/>
      <c r="R44" s="32"/>
      <c r="S44" s="32"/>
      <c r="T44" s="32"/>
      <c r="U44" s="32"/>
      <c r="V44" s="32"/>
      <c r="W44" s="32"/>
      <c r="X44" s="32"/>
      <c r="Y44" s="32"/>
      <c r="Z44" s="32"/>
    </row>
    <row r="45" spans="1:26" ht="15.75" customHeight="1" x14ac:dyDescent="0.3">
      <c r="A45" s="32"/>
      <c r="B45" s="32"/>
      <c r="C45" s="32"/>
      <c r="D45" s="32"/>
      <c r="E45" s="32"/>
      <c r="F45" s="32"/>
      <c r="G45" s="32"/>
      <c r="H45" s="32"/>
      <c r="I45" s="32"/>
      <c r="J45" s="32"/>
      <c r="K45" s="32"/>
      <c r="L45" s="32"/>
      <c r="M45" s="32"/>
      <c r="N45" s="32"/>
      <c r="O45" s="32"/>
      <c r="P45" s="32"/>
      <c r="Q45" s="32"/>
      <c r="R45" s="32"/>
      <c r="S45" s="32"/>
      <c r="T45" s="32"/>
      <c r="U45" s="32"/>
      <c r="V45" s="32"/>
      <c r="W45" s="32"/>
      <c r="X45" s="32"/>
      <c r="Y45" s="32"/>
      <c r="Z45" s="32"/>
    </row>
    <row r="46" spans="1:26" ht="15.75" customHeight="1" x14ac:dyDescent="0.3">
      <c r="A46" s="32"/>
      <c r="B46" s="32"/>
      <c r="C46" s="32"/>
      <c r="D46" s="32"/>
      <c r="E46" s="32"/>
      <c r="F46" s="32"/>
      <c r="G46" s="32"/>
      <c r="H46" s="32"/>
      <c r="I46" s="32"/>
      <c r="J46" s="32"/>
      <c r="K46" s="32"/>
      <c r="L46" s="32"/>
      <c r="M46" s="32"/>
      <c r="N46" s="32"/>
      <c r="O46" s="32"/>
      <c r="P46" s="32"/>
      <c r="Q46" s="32"/>
      <c r="R46" s="32"/>
      <c r="S46" s="32"/>
      <c r="T46" s="32"/>
      <c r="U46" s="32"/>
      <c r="V46" s="32"/>
      <c r="W46" s="32"/>
      <c r="X46" s="32"/>
      <c r="Y46" s="32"/>
      <c r="Z46" s="32"/>
    </row>
    <row r="47" spans="1:26" ht="15.75" customHeight="1" x14ac:dyDescent="0.3">
      <c r="A47" s="32"/>
      <c r="B47" s="32"/>
      <c r="C47" s="32"/>
      <c r="D47" s="32"/>
      <c r="E47" s="32"/>
      <c r="F47" s="32"/>
      <c r="G47" s="32"/>
      <c r="H47" s="32"/>
      <c r="I47" s="32"/>
      <c r="J47" s="32"/>
      <c r="K47" s="32"/>
      <c r="L47" s="32"/>
      <c r="M47" s="32"/>
      <c r="N47" s="32"/>
      <c r="O47" s="32"/>
      <c r="P47" s="32"/>
      <c r="Q47" s="32"/>
      <c r="R47" s="32"/>
      <c r="S47" s="32"/>
      <c r="T47" s="32"/>
      <c r="U47" s="32"/>
      <c r="V47" s="32"/>
      <c r="W47" s="32"/>
      <c r="X47" s="32"/>
      <c r="Y47" s="32"/>
      <c r="Z47" s="32"/>
    </row>
    <row r="48" spans="1:26" ht="15.75" customHeight="1" x14ac:dyDescent="0.3">
      <c r="A48" s="32"/>
      <c r="B48" s="32"/>
      <c r="C48" s="32"/>
      <c r="D48" s="32"/>
      <c r="E48" s="32"/>
      <c r="F48" s="32"/>
      <c r="G48" s="32"/>
      <c r="H48" s="32"/>
      <c r="I48" s="32"/>
      <c r="J48" s="32"/>
      <c r="K48" s="32"/>
      <c r="L48" s="32"/>
      <c r="M48" s="32"/>
      <c r="N48" s="32"/>
      <c r="O48" s="32"/>
      <c r="P48" s="32"/>
      <c r="Q48" s="32"/>
      <c r="R48" s="32"/>
      <c r="S48" s="32"/>
      <c r="T48" s="32"/>
      <c r="U48" s="32"/>
      <c r="V48" s="32"/>
      <c r="W48" s="32"/>
      <c r="X48" s="32"/>
      <c r="Y48" s="32"/>
      <c r="Z48" s="32"/>
    </row>
    <row r="49" spans="1:26" ht="15.75" customHeight="1" x14ac:dyDescent="0.3">
      <c r="A49" s="32"/>
      <c r="B49" s="32"/>
      <c r="C49" s="32"/>
      <c r="D49" s="32"/>
      <c r="E49" s="32"/>
      <c r="F49" s="32"/>
      <c r="G49" s="32"/>
      <c r="H49" s="32"/>
      <c r="I49" s="32"/>
      <c r="J49" s="32"/>
      <c r="K49" s="32"/>
      <c r="L49" s="32"/>
      <c r="M49" s="32"/>
      <c r="N49" s="32"/>
      <c r="O49" s="32"/>
      <c r="P49" s="32"/>
      <c r="Q49" s="32"/>
      <c r="R49" s="32"/>
      <c r="S49" s="32"/>
      <c r="T49" s="32"/>
      <c r="U49" s="32"/>
      <c r="V49" s="32"/>
      <c r="W49" s="32"/>
      <c r="X49" s="32"/>
      <c r="Y49" s="32"/>
      <c r="Z49" s="32"/>
    </row>
    <row r="50" spans="1:26" ht="15.75" customHeight="1" x14ac:dyDescent="0.3">
      <c r="A50" s="32"/>
      <c r="B50" s="32"/>
      <c r="C50" s="32"/>
      <c r="D50" s="32"/>
      <c r="E50" s="32"/>
      <c r="F50" s="32"/>
      <c r="G50" s="32"/>
      <c r="H50" s="32"/>
      <c r="I50" s="32"/>
      <c r="J50" s="32"/>
      <c r="K50" s="32"/>
      <c r="L50" s="32"/>
      <c r="M50" s="32"/>
      <c r="N50" s="32"/>
      <c r="O50" s="32"/>
      <c r="P50" s="32"/>
      <c r="Q50" s="32"/>
      <c r="R50" s="32"/>
      <c r="S50" s="32"/>
      <c r="T50" s="32"/>
      <c r="U50" s="32"/>
      <c r="V50" s="32"/>
      <c r="W50" s="32"/>
      <c r="X50" s="32"/>
      <c r="Y50" s="32"/>
      <c r="Z50" s="32"/>
    </row>
    <row r="51" spans="1:26" ht="15.75" customHeight="1" x14ac:dyDescent="0.3">
      <c r="A51" s="32"/>
      <c r="B51" s="32"/>
      <c r="C51" s="32"/>
      <c r="D51" s="32"/>
      <c r="E51" s="32"/>
      <c r="F51" s="32"/>
      <c r="G51" s="32"/>
      <c r="H51" s="32"/>
      <c r="I51" s="32"/>
      <c r="J51" s="32"/>
      <c r="K51" s="32"/>
      <c r="L51" s="32"/>
      <c r="M51" s="32"/>
      <c r="N51" s="32"/>
      <c r="O51" s="32"/>
      <c r="P51" s="32"/>
      <c r="Q51" s="32"/>
      <c r="R51" s="32"/>
      <c r="S51" s="32"/>
      <c r="T51" s="32"/>
      <c r="U51" s="32"/>
      <c r="V51" s="32"/>
      <c r="W51" s="32"/>
      <c r="X51" s="32"/>
      <c r="Y51" s="32"/>
      <c r="Z51" s="32"/>
    </row>
    <row r="52" spans="1:26" ht="15.75" customHeight="1" x14ac:dyDescent="0.3">
      <c r="A52" s="32"/>
      <c r="B52" s="32"/>
      <c r="C52" s="32"/>
      <c r="D52" s="32"/>
      <c r="E52" s="32"/>
      <c r="F52" s="32"/>
      <c r="G52" s="32"/>
      <c r="H52" s="32"/>
      <c r="I52" s="32"/>
      <c r="J52" s="32"/>
      <c r="K52" s="32"/>
      <c r="L52" s="32"/>
      <c r="M52" s="32"/>
      <c r="N52" s="32"/>
      <c r="O52" s="32"/>
      <c r="P52" s="32"/>
      <c r="Q52" s="32"/>
      <c r="R52" s="32"/>
      <c r="S52" s="32"/>
      <c r="T52" s="32"/>
      <c r="U52" s="32"/>
      <c r="V52" s="32"/>
      <c r="W52" s="32"/>
      <c r="X52" s="32"/>
      <c r="Y52" s="32"/>
      <c r="Z52" s="32"/>
    </row>
    <row r="53" spans="1:26" ht="15.75" customHeight="1" x14ac:dyDescent="0.3">
      <c r="A53" s="32"/>
      <c r="B53" s="32"/>
      <c r="C53" s="32"/>
      <c r="D53" s="32"/>
      <c r="E53" s="32"/>
      <c r="F53" s="32"/>
      <c r="G53" s="32"/>
      <c r="H53" s="32"/>
      <c r="I53" s="32"/>
      <c r="J53" s="32"/>
      <c r="K53" s="32"/>
      <c r="L53" s="32"/>
      <c r="M53" s="32"/>
      <c r="N53" s="32"/>
      <c r="O53" s="32"/>
      <c r="P53" s="32"/>
      <c r="Q53" s="32"/>
      <c r="R53" s="32"/>
      <c r="S53" s="32"/>
      <c r="T53" s="32"/>
      <c r="U53" s="32"/>
      <c r="V53" s="32"/>
      <c r="W53" s="32"/>
      <c r="X53" s="32"/>
      <c r="Y53" s="32"/>
      <c r="Z53" s="32"/>
    </row>
    <row r="54" spans="1:26" ht="15.75" customHeight="1" x14ac:dyDescent="0.3">
      <c r="A54" s="32"/>
      <c r="B54" s="32"/>
      <c r="C54" s="32"/>
      <c r="D54" s="32"/>
      <c r="E54" s="32"/>
      <c r="F54" s="32"/>
      <c r="G54" s="32"/>
      <c r="H54" s="32"/>
      <c r="I54" s="32"/>
      <c r="J54" s="32"/>
      <c r="K54" s="32"/>
      <c r="L54" s="32"/>
      <c r="M54" s="32"/>
      <c r="N54" s="32"/>
      <c r="O54" s="32"/>
      <c r="P54" s="32"/>
      <c r="Q54" s="32"/>
      <c r="R54" s="32"/>
      <c r="S54" s="32"/>
      <c r="T54" s="32"/>
      <c r="U54" s="32"/>
      <c r="V54" s="32"/>
      <c r="W54" s="32"/>
      <c r="X54" s="32"/>
      <c r="Y54" s="32"/>
      <c r="Z54" s="32"/>
    </row>
    <row r="55" spans="1:26" ht="15.75" customHeight="1" x14ac:dyDescent="0.3">
      <c r="A55" s="32"/>
      <c r="B55" s="32"/>
      <c r="C55" s="32"/>
      <c r="D55" s="32"/>
      <c r="E55" s="32"/>
      <c r="F55" s="32"/>
      <c r="G55" s="32"/>
      <c r="H55" s="32"/>
      <c r="I55" s="32"/>
      <c r="J55" s="32"/>
      <c r="K55" s="32"/>
      <c r="L55" s="32"/>
      <c r="M55" s="32"/>
      <c r="N55" s="32"/>
      <c r="O55" s="32"/>
      <c r="P55" s="32"/>
      <c r="Q55" s="32"/>
      <c r="R55" s="32"/>
      <c r="S55" s="32"/>
      <c r="T55" s="32"/>
      <c r="U55" s="32"/>
      <c r="V55" s="32"/>
      <c r="W55" s="32"/>
      <c r="X55" s="32"/>
      <c r="Y55" s="32"/>
      <c r="Z55" s="32"/>
    </row>
    <row r="56" spans="1:26" ht="15.75" customHeight="1" x14ac:dyDescent="0.3">
      <c r="A56" s="32"/>
      <c r="B56" s="32"/>
      <c r="C56" s="32"/>
      <c r="D56" s="32"/>
      <c r="E56" s="32"/>
      <c r="F56" s="32"/>
      <c r="G56" s="32"/>
      <c r="H56" s="32"/>
      <c r="I56" s="32"/>
      <c r="J56" s="32"/>
      <c r="K56" s="32"/>
      <c r="L56" s="32"/>
      <c r="M56" s="32"/>
      <c r="N56" s="32"/>
      <c r="O56" s="32"/>
      <c r="P56" s="32"/>
      <c r="Q56" s="32"/>
      <c r="R56" s="32"/>
      <c r="S56" s="32"/>
      <c r="T56" s="32"/>
      <c r="U56" s="32"/>
      <c r="V56" s="32"/>
      <c r="W56" s="32"/>
      <c r="X56" s="32"/>
      <c r="Y56" s="32"/>
      <c r="Z56" s="32"/>
    </row>
    <row r="57" spans="1:26" ht="15.75" customHeight="1" x14ac:dyDescent="0.3">
      <c r="A57" s="32"/>
      <c r="B57" s="32"/>
      <c r="C57" s="32"/>
      <c r="D57" s="32"/>
      <c r="E57" s="32"/>
      <c r="F57" s="32"/>
      <c r="G57" s="32"/>
      <c r="H57" s="32"/>
      <c r="I57" s="32"/>
      <c r="J57" s="32"/>
      <c r="K57" s="32"/>
      <c r="L57" s="32"/>
      <c r="M57" s="32"/>
      <c r="N57" s="32"/>
      <c r="O57" s="32"/>
      <c r="P57" s="32"/>
      <c r="Q57" s="32"/>
      <c r="R57" s="32"/>
      <c r="S57" s="32"/>
      <c r="T57" s="32"/>
      <c r="U57" s="32"/>
      <c r="V57" s="32"/>
      <c r="W57" s="32"/>
      <c r="X57" s="32"/>
      <c r="Y57" s="32"/>
      <c r="Z57" s="32"/>
    </row>
    <row r="58" spans="1:26" ht="15.75" customHeight="1" x14ac:dyDescent="0.3">
      <c r="A58" s="32"/>
      <c r="B58" s="32"/>
      <c r="C58" s="32"/>
      <c r="D58" s="32"/>
      <c r="E58" s="32"/>
      <c r="F58" s="32"/>
      <c r="G58" s="32"/>
      <c r="H58" s="32"/>
      <c r="I58" s="32"/>
      <c r="J58" s="32"/>
      <c r="K58" s="32"/>
      <c r="L58" s="32"/>
      <c r="M58" s="32"/>
      <c r="N58" s="32"/>
      <c r="O58" s="32"/>
      <c r="P58" s="32"/>
      <c r="Q58" s="32"/>
      <c r="R58" s="32"/>
      <c r="S58" s="32"/>
      <c r="T58" s="32"/>
      <c r="U58" s="32"/>
      <c r="V58" s="32"/>
      <c r="W58" s="32"/>
      <c r="X58" s="32"/>
      <c r="Y58" s="32"/>
      <c r="Z58" s="32"/>
    </row>
    <row r="59" spans="1:26" ht="15.75" customHeight="1" x14ac:dyDescent="0.3">
      <c r="A59" s="32"/>
      <c r="B59" s="32"/>
      <c r="C59" s="32"/>
      <c r="D59" s="32"/>
      <c r="E59" s="32"/>
      <c r="F59" s="32"/>
      <c r="G59" s="32"/>
      <c r="H59" s="32"/>
      <c r="I59" s="32"/>
      <c r="J59" s="32"/>
      <c r="K59" s="32"/>
      <c r="L59" s="32"/>
      <c r="M59" s="32"/>
      <c r="N59" s="32"/>
      <c r="O59" s="32"/>
      <c r="P59" s="32"/>
      <c r="Q59" s="32"/>
      <c r="R59" s="32"/>
      <c r="S59" s="32"/>
      <c r="T59" s="32"/>
      <c r="U59" s="32"/>
      <c r="V59" s="32"/>
      <c r="W59" s="32"/>
      <c r="X59" s="32"/>
      <c r="Y59" s="32"/>
      <c r="Z59" s="32"/>
    </row>
    <row r="60" spans="1:26" ht="15.75" customHeight="1" x14ac:dyDescent="0.3">
      <c r="A60" s="32"/>
      <c r="B60" s="32"/>
      <c r="C60" s="32"/>
      <c r="D60" s="32"/>
      <c r="E60" s="32"/>
      <c r="F60" s="32"/>
      <c r="G60" s="32"/>
      <c r="H60" s="32"/>
      <c r="I60" s="32"/>
      <c r="J60" s="32"/>
      <c r="K60" s="32"/>
      <c r="L60" s="32"/>
      <c r="M60" s="32"/>
      <c r="N60" s="32"/>
      <c r="O60" s="32"/>
      <c r="P60" s="32"/>
      <c r="Q60" s="32"/>
      <c r="R60" s="32"/>
      <c r="S60" s="32"/>
      <c r="T60" s="32"/>
      <c r="U60" s="32"/>
      <c r="V60" s="32"/>
      <c r="W60" s="32"/>
      <c r="X60" s="32"/>
      <c r="Y60" s="32"/>
      <c r="Z60" s="32"/>
    </row>
    <row r="61" spans="1:26" ht="15.75" customHeight="1" x14ac:dyDescent="0.3">
      <c r="A61" s="32"/>
      <c r="B61" s="32"/>
      <c r="C61" s="32"/>
      <c r="D61" s="32"/>
      <c r="E61" s="32"/>
      <c r="F61" s="32"/>
      <c r="G61" s="32"/>
      <c r="H61" s="32"/>
      <c r="I61" s="32"/>
      <c r="J61" s="32"/>
      <c r="K61" s="32"/>
      <c r="L61" s="32"/>
      <c r="M61" s="32"/>
      <c r="N61" s="32"/>
      <c r="O61" s="32"/>
      <c r="P61" s="32"/>
      <c r="Q61" s="32"/>
      <c r="R61" s="32"/>
      <c r="S61" s="32"/>
      <c r="T61" s="32"/>
      <c r="U61" s="32"/>
      <c r="V61" s="32"/>
      <c r="W61" s="32"/>
      <c r="X61" s="32"/>
      <c r="Y61" s="32"/>
      <c r="Z61" s="32"/>
    </row>
    <row r="62" spans="1:26" ht="15.75" customHeight="1" x14ac:dyDescent="0.3">
      <c r="A62" s="32"/>
      <c r="B62" s="32"/>
      <c r="C62" s="32"/>
      <c r="D62" s="32"/>
      <c r="E62" s="32"/>
      <c r="F62" s="32"/>
      <c r="G62" s="32"/>
      <c r="H62" s="32"/>
      <c r="I62" s="32"/>
      <c r="J62" s="32"/>
      <c r="K62" s="32"/>
      <c r="L62" s="32"/>
      <c r="M62" s="32"/>
      <c r="N62" s="32"/>
      <c r="O62" s="32"/>
      <c r="P62" s="32"/>
      <c r="Q62" s="32"/>
      <c r="R62" s="32"/>
      <c r="S62" s="32"/>
      <c r="T62" s="32"/>
      <c r="U62" s="32"/>
      <c r="V62" s="32"/>
      <c r="W62" s="32"/>
      <c r="X62" s="32"/>
      <c r="Y62" s="32"/>
      <c r="Z62" s="32"/>
    </row>
    <row r="63" spans="1:26" ht="15.75" customHeight="1" x14ac:dyDescent="0.3">
      <c r="A63" s="32"/>
      <c r="B63" s="32"/>
      <c r="C63" s="32"/>
      <c r="D63" s="32"/>
      <c r="E63" s="32"/>
      <c r="F63" s="32"/>
      <c r="G63" s="32"/>
      <c r="H63" s="32"/>
      <c r="I63" s="32"/>
      <c r="J63" s="32"/>
      <c r="K63" s="32"/>
      <c r="L63" s="32"/>
      <c r="M63" s="32"/>
      <c r="N63" s="32"/>
      <c r="O63" s="32"/>
      <c r="P63" s="32"/>
      <c r="Q63" s="32"/>
      <c r="R63" s="32"/>
      <c r="S63" s="32"/>
      <c r="T63" s="32"/>
      <c r="U63" s="32"/>
      <c r="V63" s="32"/>
      <c r="W63" s="32"/>
      <c r="X63" s="32"/>
      <c r="Y63" s="32"/>
      <c r="Z63" s="32"/>
    </row>
    <row r="64" spans="1:26" ht="15.75" customHeight="1" x14ac:dyDescent="0.3">
      <c r="A64" s="32"/>
      <c r="B64" s="32"/>
      <c r="C64" s="32"/>
      <c r="D64" s="32"/>
      <c r="E64" s="32"/>
      <c r="F64" s="32"/>
      <c r="G64" s="32"/>
      <c r="H64" s="32"/>
      <c r="I64" s="32"/>
      <c r="J64" s="32"/>
      <c r="K64" s="32"/>
      <c r="L64" s="32"/>
      <c r="M64" s="32"/>
      <c r="N64" s="32"/>
      <c r="O64" s="32"/>
      <c r="P64" s="32"/>
      <c r="Q64" s="32"/>
      <c r="R64" s="32"/>
      <c r="S64" s="32"/>
      <c r="T64" s="32"/>
      <c r="U64" s="32"/>
      <c r="V64" s="32"/>
      <c r="W64" s="32"/>
      <c r="X64" s="32"/>
      <c r="Y64" s="32"/>
      <c r="Z64" s="32"/>
    </row>
    <row r="65" spans="1:26" ht="15.75" customHeight="1" x14ac:dyDescent="0.3">
      <c r="A65" s="32"/>
      <c r="B65" s="32"/>
      <c r="C65" s="32"/>
      <c r="D65" s="32"/>
      <c r="E65" s="32"/>
      <c r="F65" s="32"/>
      <c r="G65" s="32"/>
      <c r="H65" s="32"/>
      <c r="I65" s="32"/>
      <c r="J65" s="32"/>
      <c r="K65" s="32"/>
      <c r="L65" s="32"/>
      <c r="M65" s="32"/>
      <c r="N65" s="32"/>
      <c r="O65" s="32"/>
      <c r="P65" s="32"/>
      <c r="Q65" s="32"/>
      <c r="R65" s="32"/>
      <c r="S65" s="32"/>
      <c r="T65" s="32"/>
      <c r="U65" s="32"/>
      <c r="V65" s="32"/>
      <c r="W65" s="32"/>
      <c r="X65" s="32"/>
      <c r="Y65" s="32"/>
      <c r="Z65" s="32"/>
    </row>
    <row r="66" spans="1:26" ht="15.75" customHeight="1" x14ac:dyDescent="0.3">
      <c r="A66" s="32"/>
      <c r="B66" s="32"/>
      <c r="C66" s="32"/>
      <c r="D66" s="32"/>
      <c r="E66" s="32"/>
      <c r="F66" s="32"/>
      <c r="G66" s="32"/>
      <c r="H66" s="32"/>
      <c r="I66" s="32"/>
      <c r="J66" s="32"/>
      <c r="K66" s="32"/>
      <c r="L66" s="32"/>
      <c r="M66" s="32"/>
      <c r="N66" s="32"/>
      <c r="O66" s="32"/>
      <c r="P66" s="32"/>
      <c r="Q66" s="32"/>
      <c r="R66" s="32"/>
      <c r="S66" s="32"/>
      <c r="T66" s="32"/>
      <c r="U66" s="32"/>
      <c r="V66" s="32"/>
      <c r="W66" s="32"/>
      <c r="X66" s="32"/>
      <c r="Y66" s="32"/>
      <c r="Z66" s="32"/>
    </row>
    <row r="67" spans="1:26" ht="15.75" customHeight="1" x14ac:dyDescent="0.3">
      <c r="A67" s="32"/>
      <c r="B67" s="32"/>
      <c r="C67" s="32"/>
      <c r="D67" s="32"/>
      <c r="E67" s="32"/>
      <c r="F67" s="32"/>
      <c r="G67" s="32"/>
      <c r="H67" s="32"/>
      <c r="I67" s="32"/>
      <c r="J67" s="32"/>
      <c r="K67" s="32"/>
      <c r="L67" s="32"/>
      <c r="M67" s="32"/>
      <c r="N67" s="32"/>
      <c r="O67" s="32"/>
      <c r="P67" s="32"/>
      <c r="Q67" s="32"/>
      <c r="R67" s="32"/>
      <c r="S67" s="32"/>
      <c r="T67" s="32"/>
      <c r="U67" s="32"/>
      <c r="V67" s="32"/>
      <c r="W67" s="32"/>
      <c r="X67" s="32"/>
      <c r="Y67" s="32"/>
      <c r="Z67" s="32"/>
    </row>
    <row r="68" spans="1:26" ht="15.75" customHeight="1" x14ac:dyDescent="0.3">
      <c r="A68" s="32"/>
      <c r="B68" s="32"/>
      <c r="C68" s="32"/>
      <c r="D68" s="32"/>
      <c r="E68" s="32"/>
      <c r="F68" s="32"/>
      <c r="G68" s="32"/>
      <c r="H68" s="32"/>
      <c r="I68" s="32"/>
      <c r="J68" s="32"/>
      <c r="K68" s="32"/>
      <c r="L68" s="32"/>
      <c r="M68" s="32"/>
      <c r="N68" s="32"/>
      <c r="O68" s="32"/>
      <c r="P68" s="32"/>
      <c r="Q68" s="32"/>
      <c r="R68" s="32"/>
      <c r="S68" s="32"/>
      <c r="T68" s="32"/>
      <c r="U68" s="32"/>
      <c r="V68" s="32"/>
      <c r="W68" s="32"/>
      <c r="X68" s="32"/>
      <c r="Y68" s="32"/>
      <c r="Z68" s="32"/>
    </row>
    <row r="69" spans="1:26" ht="15.75" customHeight="1" x14ac:dyDescent="0.3">
      <c r="A69" s="32"/>
      <c r="B69" s="32"/>
      <c r="C69" s="32"/>
      <c r="D69" s="32"/>
      <c r="E69" s="32"/>
      <c r="F69" s="32"/>
      <c r="G69" s="32"/>
      <c r="H69" s="32"/>
      <c r="I69" s="32"/>
      <c r="J69" s="32"/>
      <c r="K69" s="32"/>
      <c r="L69" s="32"/>
      <c r="M69" s="32"/>
      <c r="N69" s="32"/>
      <c r="O69" s="32"/>
      <c r="P69" s="32"/>
      <c r="Q69" s="32"/>
      <c r="R69" s="32"/>
      <c r="S69" s="32"/>
      <c r="T69" s="32"/>
      <c r="U69" s="32"/>
      <c r="V69" s="32"/>
      <c r="W69" s="32"/>
      <c r="X69" s="32"/>
      <c r="Y69" s="32"/>
      <c r="Z69" s="32"/>
    </row>
    <row r="70" spans="1:26" ht="15.75" customHeight="1" x14ac:dyDescent="0.3">
      <c r="A70" s="32"/>
      <c r="B70" s="32"/>
      <c r="C70" s="32"/>
      <c r="D70" s="32"/>
      <c r="E70" s="32"/>
      <c r="F70" s="32"/>
      <c r="G70" s="32"/>
      <c r="H70" s="32"/>
      <c r="I70" s="32"/>
      <c r="J70" s="32"/>
      <c r="K70" s="32"/>
      <c r="L70" s="32"/>
      <c r="M70" s="32"/>
      <c r="N70" s="32"/>
      <c r="O70" s="32"/>
      <c r="P70" s="32"/>
      <c r="Q70" s="32"/>
      <c r="R70" s="32"/>
      <c r="S70" s="32"/>
      <c r="T70" s="32"/>
      <c r="U70" s="32"/>
      <c r="V70" s="32"/>
      <c r="W70" s="32"/>
      <c r="X70" s="32"/>
      <c r="Y70" s="32"/>
      <c r="Z70" s="32"/>
    </row>
    <row r="71" spans="1:26" ht="15.75" customHeight="1" x14ac:dyDescent="0.3">
      <c r="A71" s="32"/>
      <c r="B71" s="32"/>
      <c r="C71" s="32"/>
      <c r="D71" s="32"/>
      <c r="E71" s="32"/>
      <c r="F71" s="32"/>
      <c r="G71" s="32"/>
      <c r="H71" s="32"/>
      <c r="I71" s="32"/>
      <c r="J71" s="32"/>
      <c r="K71" s="32"/>
      <c r="L71" s="32"/>
      <c r="M71" s="32"/>
      <c r="N71" s="32"/>
      <c r="O71" s="32"/>
      <c r="P71" s="32"/>
      <c r="Q71" s="32"/>
      <c r="R71" s="32"/>
      <c r="S71" s="32"/>
      <c r="T71" s="32"/>
      <c r="U71" s="32"/>
      <c r="V71" s="32"/>
      <c r="W71" s="32"/>
      <c r="X71" s="32"/>
      <c r="Y71" s="32"/>
      <c r="Z71" s="32"/>
    </row>
    <row r="72" spans="1:26" ht="15.75" customHeight="1" x14ac:dyDescent="0.3">
      <c r="A72" s="32"/>
      <c r="B72" s="32"/>
      <c r="C72" s="32"/>
      <c r="D72" s="32"/>
      <c r="E72" s="32"/>
      <c r="F72" s="32"/>
      <c r="G72" s="32"/>
      <c r="H72" s="32"/>
      <c r="I72" s="32"/>
      <c r="J72" s="32"/>
      <c r="K72" s="32"/>
      <c r="L72" s="32"/>
      <c r="M72" s="32"/>
      <c r="N72" s="32"/>
      <c r="O72" s="32"/>
      <c r="P72" s="32"/>
      <c r="Q72" s="32"/>
      <c r="R72" s="32"/>
      <c r="S72" s="32"/>
      <c r="T72" s="32"/>
      <c r="U72" s="32"/>
      <c r="V72" s="32"/>
      <c r="W72" s="32"/>
      <c r="X72" s="32"/>
      <c r="Y72" s="32"/>
      <c r="Z72" s="32"/>
    </row>
    <row r="73" spans="1:26" ht="15.75" customHeight="1" x14ac:dyDescent="0.3">
      <c r="A73" s="32"/>
      <c r="B73" s="32"/>
      <c r="C73" s="32"/>
      <c r="D73" s="32"/>
      <c r="E73" s="32"/>
      <c r="F73" s="32"/>
      <c r="G73" s="32"/>
      <c r="H73" s="32"/>
      <c r="I73" s="32"/>
      <c r="J73" s="32"/>
      <c r="K73" s="32"/>
      <c r="L73" s="32"/>
      <c r="M73" s="32"/>
      <c r="N73" s="32"/>
      <c r="O73" s="32"/>
      <c r="P73" s="32"/>
      <c r="Q73" s="32"/>
      <c r="R73" s="32"/>
      <c r="S73" s="32"/>
      <c r="T73" s="32"/>
      <c r="U73" s="32"/>
      <c r="V73" s="32"/>
      <c r="W73" s="32"/>
      <c r="X73" s="32"/>
      <c r="Y73" s="32"/>
      <c r="Z73" s="32"/>
    </row>
    <row r="74" spans="1:26" ht="15.75" customHeight="1" x14ac:dyDescent="0.3">
      <c r="A74" s="32"/>
      <c r="B74" s="32"/>
      <c r="C74" s="32"/>
      <c r="D74" s="32"/>
      <c r="E74" s="32"/>
      <c r="F74" s="32"/>
      <c r="G74" s="32"/>
      <c r="H74" s="32"/>
      <c r="I74" s="32"/>
      <c r="J74" s="32"/>
      <c r="K74" s="32"/>
      <c r="L74" s="32"/>
      <c r="M74" s="32"/>
      <c r="N74" s="32"/>
      <c r="O74" s="32"/>
      <c r="P74" s="32"/>
      <c r="Q74" s="32"/>
      <c r="R74" s="32"/>
      <c r="S74" s="32"/>
      <c r="T74" s="32"/>
      <c r="U74" s="32"/>
      <c r="V74" s="32"/>
      <c r="W74" s="32"/>
      <c r="X74" s="32"/>
      <c r="Y74" s="32"/>
      <c r="Z74" s="32"/>
    </row>
    <row r="75" spans="1:26" ht="15.75" customHeight="1" x14ac:dyDescent="0.3">
      <c r="A75" s="32"/>
      <c r="B75" s="32"/>
      <c r="C75" s="32"/>
      <c r="D75" s="32"/>
      <c r="E75" s="32"/>
      <c r="F75" s="32"/>
      <c r="G75" s="32"/>
      <c r="H75" s="32"/>
      <c r="I75" s="32"/>
      <c r="J75" s="32"/>
      <c r="K75" s="32"/>
      <c r="L75" s="32"/>
      <c r="M75" s="32"/>
      <c r="N75" s="32"/>
      <c r="O75" s="32"/>
      <c r="P75" s="32"/>
      <c r="Q75" s="32"/>
      <c r="R75" s="32"/>
      <c r="S75" s="32"/>
      <c r="T75" s="32"/>
      <c r="U75" s="32"/>
      <c r="V75" s="32"/>
      <c r="W75" s="32"/>
      <c r="X75" s="32"/>
      <c r="Y75" s="32"/>
      <c r="Z75" s="32"/>
    </row>
    <row r="76" spans="1:26" ht="15.75" customHeight="1" x14ac:dyDescent="0.3">
      <c r="A76" s="32"/>
      <c r="B76" s="32"/>
      <c r="C76" s="32"/>
      <c r="D76" s="32"/>
      <c r="E76" s="32"/>
      <c r="F76" s="32"/>
      <c r="G76" s="32"/>
      <c r="H76" s="32"/>
      <c r="I76" s="32"/>
      <c r="J76" s="32"/>
      <c r="K76" s="32"/>
      <c r="L76" s="32"/>
      <c r="M76" s="32"/>
      <c r="N76" s="32"/>
      <c r="O76" s="32"/>
      <c r="P76" s="32"/>
      <c r="Q76" s="32"/>
      <c r="R76" s="32"/>
      <c r="S76" s="32"/>
      <c r="T76" s="32"/>
      <c r="U76" s="32"/>
      <c r="V76" s="32"/>
      <c r="W76" s="32"/>
      <c r="X76" s="32"/>
      <c r="Y76" s="32"/>
      <c r="Z76" s="32"/>
    </row>
    <row r="77" spans="1:26" ht="15.75" customHeight="1" x14ac:dyDescent="0.3">
      <c r="A77" s="32"/>
      <c r="B77" s="32"/>
      <c r="C77" s="32"/>
      <c r="D77" s="32"/>
      <c r="E77" s="32"/>
      <c r="F77" s="32"/>
      <c r="G77" s="32"/>
      <c r="H77" s="32"/>
      <c r="I77" s="32"/>
      <c r="J77" s="32"/>
      <c r="K77" s="32"/>
      <c r="L77" s="32"/>
      <c r="M77" s="32"/>
      <c r="N77" s="32"/>
      <c r="O77" s="32"/>
      <c r="P77" s="32"/>
      <c r="Q77" s="32"/>
      <c r="R77" s="32"/>
      <c r="S77" s="32"/>
      <c r="T77" s="32"/>
      <c r="U77" s="32"/>
      <c r="V77" s="32"/>
      <c r="W77" s="32"/>
      <c r="X77" s="32"/>
      <c r="Y77" s="32"/>
      <c r="Z77" s="32"/>
    </row>
    <row r="78" spans="1:26" ht="15.75" customHeight="1" x14ac:dyDescent="0.3">
      <c r="A78" s="32"/>
      <c r="B78" s="32"/>
      <c r="C78" s="32"/>
      <c r="D78" s="32"/>
      <c r="E78" s="32"/>
      <c r="F78" s="32"/>
      <c r="G78" s="32"/>
      <c r="H78" s="32"/>
      <c r="I78" s="32"/>
      <c r="J78" s="32"/>
      <c r="K78" s="32"/>
      <c r="L78" s="32"/>
      <c r="M78" s="32"/>
      <c r="N78" s="32"/>
      <c r="O78" s="32"/>
      <c r="P78" s="32"/>
      <c r="Q78" s="32"/>
      <c r="R78" s="32"/>
      <c r="S78" s="32"/>
      <c r="T78" s="32"/>
      <c r="U78" s="32"/>
      <c r="V78" s="32"/>
      <c r="W78" s="32"/>
      <c r="X78" s="32"/>
      <c r="Y78" s="32"/>
      <c r="Z78" s="32"/>
    </row>
    <row r="79" spans="1:26" ht="15.75" customHeight="1" x14ac:dyDescent="0.3">
      <c r="A79" s="32"/>
      <c r="B79" s="32"/>
      <c r="C79" s="32"/>
      <c r="D79" s="32"/>
      <c r="E79" s="32"/>
      <c r="F79" s="32"/>
      <c r="G79" s="32"/>
      <c r="H79" s="32"/>
      <c r="I79" s="32"/>
      <c r="J79" s="32"/>
      <c r="K79" s="32"/>
      <c r="L79" s="32"/>
      <c r="M79" s="32"/>
      <c r="N79" s="32"/>
      <c r="O79" s="32"/>
      <c r="P79" s="32"/>
      <c r="Q79" s="32"/>
      <c r="R79" s="32"/>
      <c r="S79" s="32"/>
      <c r="T79" s="32"/>
      <c r="U79" s="32"/>
      <c r="V79" s="32"/>
      <c r="W79" s="32"/>
      <c r="X79" s="32"/>
      <c r="Y79" s="32"/>
      <c r="Z79" s="32"/>
    </row>
    <row r="80" spans="1:26" ht="15.75" customHeight="1" x14ac:dyDescent="0.3">
      <c r="A80" s="32"/>
      <c r="B80" s="32"/>
      <c r="C80" s="32"/>
      <c r="D80" s="32"/>
      <c r="E80" s="32"/>
      <c r="F80" s="32"/>
      <c r="G80" s="32"/>
      <c r="H80" s="32"/>
      <c r="I80" s="32"/>
      <c r="J80" s="32"/>
      <c r="K80" s="32"/>
      <c r="L80" s="32"/>
      <c r="M80" s="32"/>
      <c r="N80" s="32"/>
      <c r="O80" s="32"/>
      <c r="P80" s="32"/>
      <c r="Q80" s="32"/>
      <c r="R80" s="32"/>
      <c r="S80" s="32"/>
      <c r="T80" s="32"/>
      <c r="U80" s="32"/>
      <c r="V80" s="32"/>
      <c r="W80" s="32"/>
      <c r="X80" s="32"/>
      <c r="Y80" s="32"/>
      <c r="Z80" s="32"/>
    </row>
    <row r="81" spans="1:26" ht="15.75" customHeight="1" x14ac:dyDescent="0.3">
      <c r="A81" s="32"/>
      <c r="B81" s="32"/>
      <c r="C81" s="32"/>
      <c r="D81" s="32"/>
      <c r="E81" s="32"/>
      <c r="F81" s="32"/>
      <c r="G81" s="32"/>
      <c r="H81" s="32"/>
      <c r="I81" s="32"/>
      <c r="J81" s="32"/>
      <c r="K81" s="32"/>
      <c r="L81" s="32"/>
      <c r="M81" s="32"/>
      <c r="N81" s="32"/>
      <c r="O81" s="32"/>
      <c r="P81" s="32"/>
      <c r="Q81" s="32"/>
      <c r="R81" s="32"/>
      <c r="S81" s="32"/>
      <c r="T81" s="32"/>
      <c r="U81" s="32"/>
      <c r="V81" s="32"/>
      <c r="W81" s="32"/>
      <c r="X81" s="32"/>
      <c r="Y81" s="32"/>
      <c r="Z81" s="32"/>
    </row>
    <row r="82" spans="1:26" ht="15.75" customHeight="1" x14ac:dyDescent="0.3">
      <c r="A82" s="32"/>
      <c r="B82" s="32"/>
      <c r="C82" s="32"/>
      <c r="D82" s="32"/>
      <c r="E82" s="32"/>
      <c r="F82" s="32"/>
      <c r="G82" s="32"/>
      <c r="H82" s="32"/>
      <c r="I82" s="32"/>
      <c r="J82" s="32"/>
      <c r="K82" s="32"/>
      <c r="L82" s="32"/>
      <c r="M82" s="32"/>
      <c r="N82" s="32"/>
      <c r="O82" s="32"/>
      <c r="P82" s="32"/>
      <c r="Q82" s="32"/>
      <c r="R82" s="32"/>
      <c r="S82" s="32"/>
      <c r="T82" s="32"/>
      <c r="U82" s="32"/>
      <c r="V82" s="32"/>
      <c r="W82" s="32"/>
      <c r="X82" s="32"/>
      <c r="Y82" s="32"/>
      <c r="Z82" s="32"/>
    </row>
    <row r="83" spans="1:26" ht="15.75" customHeight="1" x14ac:dyDescent="0.3">
      <c r="A83" s="32"/>
      <c r="B83" s="32"/>
      <c r="C83" s="32"/>
      <c r="D83" s="32"/>
      <c r="E83" s="32"/>
      <c r="F83" s="32"/>
      <c r="G83" s="32"/>
      <c r="H83" s="32"/>
      <c r="I83" s="32"/>
      <c r="J83" s="32"/>
      <c r="K83" s="32"/>
      <c r="L83" s="32"/>
      <c r="M83" s="32"/>
      <c r="N83" s="32"/>
      <c r="O83" s="32"/>
      <c r="P83" s="32"/>
      <c r="Q83" s="32"/>
      <c r="R83" s="32"/>
      <c r="S83" s="32"/>
      <c r="T83" s="32"/>
      <c r="U83" s="32"/>
      <c r="V83" s="32"/>
      <c r="W83" s="32"/>
      <c r="X83" s="32"/>
      <c r="Y83" s="32"/>
      <c r="Z83" s="32"/>
    </row>
    <row r="84" spans="1:26" ht="15.75" customHeight="1" x14ac:dyDescent="0.3">
      <c r="A84" s="32"/>
      <c r="B84" s="32"/>
      <c r="C84" s="32"/>
      <c r="D84" s="32"/>
      <c r="E84" s="32"/>
      <c r="F84" s="32"/>
      <c r="G84" s="32"/>
      <c r="H84" s="32"/>
      <c r="I84" s="32"/>
      <c r="J84" s="32"/>
      <c r="K84" s="32"/>
      <c r="L84" s="32"/>
      <c r="M84" s="32"/>
      <c r="N84" s="32"/>
      <c r="O84" s="32"/>
      <c r="P84" s="32"/>
      <c r="Q84" s="32"/>
      <c r="R84" s="32"/>
      <c r="S84" s="32"/>
      <c r="T84" s="32"/>
      <c r="U84" s="32"/>
      <c r="V84" s="32"/>
      <c r="W84" s="32"/>
      <c r="X84" s="32"/>
      <c r="Y84" s="32"/>
      <c r="Z84" s="32"/>
    </row>
    <row r="85" spans="1:26" ht="15.75" customHeight="1" x14ac:dyDescent="0.3">
      <c r="A85" s="32"/>
      <c r="B85" s="32"/>
      <c r="C85" s="32"/>
      <c r="D85" s="32"/>
      <c r="E85" s="32"/>
      <c r="F85" s="32"/>
      <c r="G85" s="32"/>
      <c r="H85" s="32"/>
      <c r="I85" s="32"/>
      <c r="J85" s="32"/>
      <c r="K85" s="32"/>
      <c r="L85" s="32"/>
      <c r="M85" s="32"/>
      <c r="N85" s="32"/>
      <c r="O85" s="32"/>
      <c r="P85" s="32"/>
      <c r="Q85" s="32"/>
      <c r="R85" s="32"/>
      <c r="S85" s="32"/>
      <c r="T85" s="32"/>
      <c r="U85" s="32"/>
      <c r="V85" s="32"/>
      <c r="W85" s="32"/>
      <c r="X85" s="32"/>
      <c r="Y85" s="32"/>
      <c r="Z85" s="32"/>
    </row>
    <row r="86" spans="1:26" ht="15.75" customHeight="1" x14ac:dyDescent="0.3">
      <c r="A86" s="32"/>
      <c r="B86" s="32"/>
      <c r="C86" s="32"/>
      <c r="D86" s="32"/>
      <c r="E86" s="32"/>
      <c r="F86" s="32"/>
      <c r="G86" s="32"/>
      <c r="H86" s="32"/>
      <c r="I86" s="32"/>
      <c r="J86" s="32"/>
      <c r="K86" s="32"/>
      <c r="L86" s="32"/>
      <c r="M86" s="32"/>
      <c r="N86" s="32"/>
      <c r="O86" s="32"/>
      <c r="P86" s="32"/>
      <c r="Q86" s="32"/>
      <c r="R86" s="32"/>
      <c r="S86" s="32"/>
      <c r="T86" s="32"/>
      <c r="U86" s="32"/>
      <c r="V86" s="32"/>
      <c r="W86" s="32"/>
      <c r="X86" s="32"/>
      <c r="Y86" s="32"/>
      <c r="Z86" s="32"/>
    </row>
    <row r="87" spans="1:26" ht="15.75" customHeight="1" x14ac:dyDescent="0.3">
      <c r="A87" s="32"/>
      <c r="B87" s="32"/>
      <c r="C87" s="32"/>
      <c r="D87" s="32"/>
      <c r="E87" s="32"/>
      <c r="F87" s="32"/>
      <c r="G87" s="32"/>
      <c r="H87" s="32"/>
      <c r="I87" s="32"/>
      <c r="J87" s="32"/>
      <c r="K87" s="32"/>
      <c r="L87" s="32"/>
      <c r="M87" s="32"/>
      <c r="N87" s="32"/>
      <c r="O87" s="32"/>
      <c r="P87" s="32"/>
      <c r="Q87" s="32"/>
      <c r="R87" s="32"/>
      <c r="S87" s="32"/>
      <c r="T87" s="32"/>
      <c r="U87" s="32"/>
      <c r="V87" s="32"/>
      <c r="W87" s="32"/>
      <c r="X87" s="32"/>
      <c r="Y87" s="32"/>
      <c r="Z87" s="32"/>
    </row>
    <row r="88" spans="1:26" ht="15.75" customHeight="1" x14ac:dyDescent="0.3">
      <c r="A88" s="32"/>
      <c r="B88" s="32"/>
      <c r="C88" s="32"/>
      <c r="D88" s="32"/>
      <c r="E88" s="32"/>
      <c r="F88" s="32"/>
      <c r="G88" s="32"/>
      <c r="H88" s="32"/>
      <c r="I88" s="32"/>
      <c r="J88" s="32"/>
      <c r="K88" s="32"/>
      <c r="L88" s="32"/>
      <c r="M88" s="32"/>
      <c r="N88" s="32"/>
      <c r="O88" s="32"/>
      <c r="P88" s="32"/>
      <c r="Q88" s="32"/>
      <c r="R88" s="32"/>
      <c r="S88" s="32"/>
      <c r="T88" s="32"/>
      <c r="U88" s="32"/>
      <c r="V88" s="32"/>
      <c r="W88" s="32"/>
      <c r="X88" s="32"/>
      <c r="Y88" s="32"/>
      <c r="Z88" s="32"/>
    </row>
    <row r="89" spans="1:26" ht="15.75" customHeight="1" x14ac:dyDescent="0.3">
      <c r="A89" s="32"/>
      <c r="B89" s="32"/>
      <c r="C89" s="32"/>
      <c r="D89" s="32"/>
      <c r="E89" s="32"/>
      <c r="F89" s="32"/>
      <c r="G89" s="32"/>
      <c r="H89" s="32"/>
      <c r="I89" s="32"/>
      <c r="J89" s="32"/>
      <c r="K89" s="32"/>
      <c r="L89" s="32"/>
      <c r="M89" s="32"/>
      <c r="N89" s="32"/>
      <c r="O89" s="32"/>
      <c r="P89" s="32"/>
      <c r="Q89" s="32"/>
      <c r="R89" s="32"/>
      <c r="S89" s="32"/>
      <c r="T89" s="32"/>
      <c r="U89" s="32"/>
      <c r="V89" s="32"/>
      <c r="W89" s="32"/>
      <c r="X89" s="32"/>
      <c r="Y89" s="32"/>
      <c r="Z89" s="32"/>
    </row>
    <row r="90" spans="1:26" ht="15.75" customHeight="1" x14ac:dyDescent="0.3">
      <c r="A90" s="32"/>
      <c r="B90" s="32"/>
      <c r="C90" s="32"/>
      <c r="D90" s="32"/>
      <c r="E90" s="32"/>
      <c r="F90" s="32"/>
      <c r="G90" s="32"/>
      <c r="H90" s="32"/>
      <c r="I90" s="32"/>
      <c r="J90" s="32"/>
      <c r="K90" s="32"/>
      <c r="L90" s="32"/>
      <c r="M90" s="32"/>
      <c r="N90" s="32"/>
      <c r="O90" s="32"/>
      <c r="P90" s="32"/>
      <c r="Q90" s="32"/>
      <c r="R90" s="32"/>
      <c r="S90" s="32"/>
      <c r="T90" s="32"/>
      <c r="U90" s="32"/>
      <c r="V90" s="32"/>
      <c r="W90" s="32"/>
      <c r="X90" s="32"/>
      <c r="Y90" s="32"/>
      <c r="Z90" s="32"/>
    </row>
    <row r="91" spans="1:26" ht="15.75" customHeight="1" x14ac:dyDescent="0.3">
      <c r="A91" s="32"/>
      <c r="B91" s="32"/>
      <c r="C91" s="32"/>
      <c r="D91" s="32"/>
      <c r="E91" s="32"/>
      <c r="F91" s="32"/>
      <c r="G91" s="32"/>
      <c r="H91" s="32"/>
      <c r="I91" s="32"/>
      <c r="J91" s="32"/>
      <c r="K91" s="32"/>
      <c r="L91" s="32"/>
      <c r="M91" s="32"/>
      <c r="N91" s="32"/>
      <c r="O91" s="32"/>
      <c r="P91" s="32"/>
      <c r="Q91" s="32"/>
      <c r="R91" s="32"/>
      <c r="S91" s="32"/>
      <c r="T91" s="32"/>
      <c r="U91" s="32"/>
      <c r="V91" s="32"/>
      <c r="W91" s="32"/>
      <c r="X91" s="32"/>
      <c r="Y91" s="32"/>
      <c r="Z91" s="32"/>
    </row>
    <row r="92" spans="1:26" ht="15.75" customHeight="1" x14ac:dyDescent="0.3">
      <c r="A92" s="32"/>
      <c r="B92" s="32"/>
      <c r="C92" s="32"/>
      <c r="D92" s="32"/>
      <c r="E92" s="32"/>
      <c r="F92" s="32"/>
      <c r="G92" s="32"/>
      <c r="H92" s="32"/>
      <c r="I92" s="32"/>
      <c r="J92" s="32"/>
      <c r="K92" s="32"/>
      <c r="L92" s="32"/>
      <c r="M92" s="32"/>
      <c r="N92" s="32"/>
      <c r="O92" s="32"/>
      <c r="P92" s="32"/>
      <c r="Q92" s="32"/>
      <c r="R92" s="32"/>
      <c r="S92" s="32"/>
      <c r="T92" s="32"/>
      <c r="U92" s="32"/>
      <c r="V92" s="32"/>
      <c r="W92" s="32"/>
      <c r="X92" s="32"/>
      <c r="Y92" s="32"/>
      <c r="Z92" s="32"/>
    </row>
    <row r="93" spans="1:26" ht="15.75" customHeight="1" x14ac:dyDescent="0.3">
      <c r="A93" s="32"/>
      <c r="B93" s="32"/>
      <c r="C93" s="32"/>
      <c r="D93" s="32"/>
      <c r="E93" s="32"/>
      <c r="F93" s="32"/>
      <c r="G93" s="32"/>
      <c r="H93" s="32"/>
      <c r="I93" s="32"/>
      <c r="J93" s="32"/>
      <c r="K93" s="32"/>
      <c r="L93" s="32"/>
      <c r="M93" s="32"/>
      <c r="N93" s="32"/>
      <c r="O93" s="32"/>
      <c r="P93" s="32"/>
      <c r="Q93" s="32"/>
      <c r="R93" s="32"/>
      <c r="S93" s="32"/>
      <c r="T93" s="32"/>
      <c r="U93" s="32"/>
      <c r="V93" s="32"/>
      <c r="W93" s="32"/>
      <c r="X93" s="32"/>
      <c r="Y93" s="32"/>
      <c r="Z93" s="32"/>
    </row>
    <row r="94" spans="1:26" ht="15.75" customHeight="1" x14ac:dyDescent="0.3">
      <c r="A94" s="32"/>
      <c r="B94" s="32"/>
      <c r="C94" s="32"/>
      <c r="D94" s="32"/>
      <c r="E94" s="32"/>
      <c r="F94" s="32"/>
      <c r="G94" s="32"/>
      <c r="H94" s="32"/>
      <c r="I94" s="32"/>
      <c r="J94" s="32"/>
      <c r="K94" s="32"/>
      <c r="L94" s="32"/>
      <c r="M94" s="32"/>
      <c r="N94" s="32"/>
      <c r="O94" s="32"/>
      <c r="P94" s="32"/>
      <c r="Q94" s="32"/>
      <c r="R94" s="32"/>
      <c r="S94" s="32"/>
      <c r="T94" s="32"/>
      <c r="U94" s="32"/>
      <c r="V94" s="32"/>
      <c r="W94" s="32"/>
      <c r="X94" s="32"/>
      <c r="Y94" s="32"/>
      <c r="Z94" s="32"/>
    </row>
    <row r="95" spans="1:26" ht="15.75" customHeight="1" x14ac:dyDescent="0.3">
      <c r="A95" s="32"/>
      <c r="B95" s="32"/>
      <c r="C95" s="32"/>
      <c r="D95" s="32"/>
      <c r="E95" s="32"/>
      <c r="F95" s="32"/>
      <c r="G95" s="32"/>
      <c r="H95" s="32"/>
      <c r="I95" s="32"/>
      <c r="J95" s="32"/>
      <c r="K95" s="32"/>
      <c r="L95" s="32"/>
      <c r="M95" s="32"/>
      <c r="N95" s="32"/>
      <c r="O95" s="32"/>
      <c r="P95" s="32"/>
      <c r="Q95" s="32"/>
      <c r="R95" s="32"/>
      <c r="S95" s="32"/>
      <c r="T95" s="32"/>
      <c r="U95" s="32"/>
      <c r="V95" s="32"/>
      <c r="W95" s="32"/>
      <c r="X95" s="32"/>
      <c r="Y95" s="32"/>
      <c r="Z95" s="32"/>
    </row>
    <row r="96" spans="1:26" ht="15.75" customHeight="1" x14ac:dyDescent="0.3">
      <c r="A96" s="32"/>
      <c r="B96" s="32"/>
      <c r="C96" s="32"/>
      <c r="D96" s="32"/>
      <c r="E96" s="32"/>
      <c r="F96" s="32"/>
      <c r="G96" s="32"/>
      <c r="H96" s="32"/>
      <c r="I96" s="32"/>
      <c r="J96" s="32"/>
      <c r="K96" s="32"/>
      <c r="L96" s="32"/>
      <c r="M96" s="32"/>
      <c r="N96" s="32"/>
      <c r="O96" s="32"/>
      <c r="P96" s="32"/>
      <c r="Q96" s="32"/>
      <c r="R96" s="32"/>
      <c r="S96" s="32"/>
      <c r="T96" s="32"/>
      <c r="U96" s="32"/>
      <c r="V96" s="32"/>
      <c r="W96" s="32"/>
      <c r="X96" s="32"/>
      <c r="Y96" s="32"/>
      <c r="Z96" s="32"/>
    </row>
    <row r="97" spans="1:26" ht="15.75" customHeight="1" x14ac:dyDescent="0.3">
      <c r="A97" s="32"/>
      <c r="B97" s="32"/>
      <c r="C97" s="32"/>
      <c r="D97" s="32"/>
      <c r="E97" s="32"/>
      <c r="F97" s="32"/>
      <c r="G97" s="32"/>
      <c r="H97" s="32"/>
      <c r="I97" s="32"/>
      <c r="J97" s="32"/>
      <c r="K97" s="32"/>
      <c r="L97" s="32"/>
      <c r="M97" s="32"/>
      <c r="N97" s="32"/>
      <c r="O97" s="32"/>
      <c r="P97" s="32"/>
      <c r="Q97" s="32"/>
      <c r="R97" s="32"/>
      <c r="S97" s="32"/>
      <c r="T97" s="32"/>
      <c r="U97" s="32"/>
      <c r="V97" s="32"/>
      <c r="W97" s="32"/>
      <c r="X97" s="32"/>
      <c r="Y97" s="32"/>
      <c r="Z97" s="32"/>
    </row>
    <row r="98" spans="1:26" ht="15.75" customHeight="1" x14ac:dyDescent="0.3">
      <c r="A98" s="32"/>
      <c r="B98" s="32"/>
      <c r="C98" s="32"/>
      <c r="D98" s="32"/>
      <c r="E98" s="32"/>
      <c r="F98" s="32"/>
      <c r="G98" s="32"/>
      <c r="H98" s="32"/>
      <c r="I98" s="32"/>
      <c r="J98" s="32"/>
      <c r="K98" s="32"/>
      <c r="L98" s="32"/>
      <c r="M98" s="32"/>
      <c r="N98" s="32"/>
      <c r="O98" s="32"/>
      <c r="P98" s="32"/>
      <c r="Q98" s="32"/>
      <c r="R98" s="32"/>
      <c r="S98" s="32"/>
      <c r="T98" s="32"/>
      <c r="U98" s="32"/>
      <c r="V98" s="32"/>
      <c r="W98" s="32"/>
      <c r="X98" s="32"/>
      <c r="Y98" s="32"/>
      <c r="Z98" s="32"/>
    </row>
    <row r="99" spans="1:26" ht="15.75" customHeight="1" x14ac:dyDescent="0.3">
      <c r="A99" s="32"/>
      <c r="B99" s="32"/>
      <c r="C99" s="32"/>
      <c r="D99" s="32"/>
      <c r="E99" s="32"/>
      <c r="F99" s="32"/>
      <c r="G99" s="32"/>
      <c r="H99" s="32"/>
      <c r="I99" s="32"/>
      <c r="J99" s="32"/>
      <c r="K99" s="32"/>
      <c r="L99" s="32"/>
      <c r="M99" s="32"/>
      <c r="N99" s="32"/>
      <c r="O99" s="32"/>
      <c r="P99" s="32"/>
      <c r="Q99" s="32"/>
      <c r="R99" s="32"/>
      <c r="S99" s="32"/>
      <c r="T99" s="32"/>
      <c r="U99" s="32"/>
      <c r="V99" s="32"/>
      <c r="W99" s="32"/>
      <c r="X99" s="32"/>
      <c r="Y99" s="32"/>
      <c r="Z99" s="32"/>
    </row>
    <row r="100" spans="1:26" ht="15.75" customHeight="1" x14ac:dyDescent="0.3">
      <c r="A100" s="32"/>
      <c r="B100" s="32"/>
      <c r="C100" s="32"/>
      <c r="D100" s="32"/>
      <c r="E100" s="32"/>
      <c r="F100" s="32"/>
      <c r="G100" s="32"/>
      <c r="H100" s="32"/>
      <c r="I100" s="32"/>
      <c r="J100" s="32"/>
      <c r="K100" s="32"/>
      <c r="L100" s="32"/>
      <c r="M100" s="32"/>
      <c r="N100" s="32"/>
      <c r="O100" s="32"/>
      <c r="P100" s="32"/>
      <c r="Q100" s="32"/>
      <c r="R100" s="32"/>
      <c r="S100" s="32"/>
      <c r="T100" s="32"/>
      <c r="U100" s="32"/>
      <c r="V100" s="32"/>
      <c r="W100" s="32"/>
      <c r="X100" s="32"/>
      <c r="Y100" s="32"/>
      <c r="Z100" s="32"/>
    </row>
    <row r="101" spans="1:26" ht="15.75" customHeight="1" x14ac:dyDescent="0.3">
      <c r="A101" s="32"/>
      <c r="B101" s="32"/>
      <c r="C101" s="32"/>
      <c r="D101" s="32"/>
      <c r="E101" s="32"/>
      <c r="F101" s="32"/>
      <c r="G101" s="32"/>
      <c r="H101" s="32"/>
      <c r="I101" s="32"/>
      <c r="J101" s="32"/>
      <c r="K101" s="32"/>
      <c r="L101" s="32"/>
      <c r="M101" s="32"/>
      <c r="N101" s="32"/>
      <c r="O101" s="32"/>
      <c r="P101" s="32"/>
      <c r="Q101" s="32"/>
      <c r="R101" s="32"/>
      <c r="S101" s="32"/>
      <c r="T101" s="32"/>
      <c r="U101" s="32"/>
      <c r="V101" s="32"/>
      <c r="W101" s="32"/>
      <c r="X101" s="32"/>
      <c r="Y101" s="32"/>
      <c r="Z101" s="32"/>
    </row>
    <row r="102" spans="1:26" ht="15.75" customHeight="1" x14ac:dyDescent="0.3">
      <c r="A102" s="32"/>
      <c r="B102" s="32"/>
      <c r="C102" s="32"/>
      <c r="D102" s="32"/>
      <c r="E102" s="32"/>
      <c r="F102" s="32"/>
      <c r="G102" s="32"/>
      <c r="H102" s="32"/>
      <c r="I102" s="32"/>
      <c r="J102" s="32"/>
      <c r="K102" s="32"/>
      <c r="L102" s="32"/>
      <c r="M102" s="32"/>
      <c r="N102" s="32"/>
      <c r="O102" s="32"/>
      <c r="P102" s="32"/>
      <c r="Q102" s="32"/>
      <c r="R102" s="32"/>
      <c r="S102" s="32"/>
      <c r="T102" s="32"/>
      <c r="U102" s="32"/>
      <c r="V102" s="32"/>
      <c r="W102" s="32"/>
      <c r="X102" s="32"/>
      <c r="Y102" s="32"/>
      <c r="Z102" s="32"/>
    </row>
    <row r="103" spans="1:26" ht="15.75" customHeight="1" x14ac:dyDescent="0.3">
      <c r="A103" s="32"/>
      <c r="B103" s="32"/>
      <c r="C103" s="32"/>
      <c r="D103" s="32"/>
      <c r="E103" s="32"/>
      <c r="F103" s="32"/>
      <c r="G103" s="32"/>
      <c r="H103" s="32"/>
      <c r="I103" s="32"/>
      <c r="J103" s="32"/>
      <c r="K103" s="32"/>
      <c r="L103" s="32"/>
      <c r="M103" s="32"/>
      <c r="N103" s="32"/>
      <c r="O103" s="32"/>
      <c r="P103" s="32"/>
      <c r="Q103" s="32"/>
      <c r="R103" s="32"/>
      <c r="S103" s="32"/>
      <c r="T103" s="32"/>
      <c r="U103" s="32"/>
      <c r="V103" s="32"/>
      <c r="W103" s="32"/>
      <c r="X103" s="32"/>
      <c r="Y103" s="32"/>
      <c r="Z103" s="32"/>
    </row>
    <row r="104" spans="1:26" ht="15.75" customHeight="1" x14ac:dyDescent="0.3">
      <c r="A104" s="32"/>
      <c r="B104" s="32"/>
      <c r="C104" s="32"/>
      <c r="D104" s="32"/>
      <c r="E104" s="32"/>
      <c r="F104" s="32"/>
      <c r="G104" s="32"/>
      <c r="H104" s="32"/>
      <c r="I104" s="32"/>
      <c r="J104" s="32"/>
      <c r="K104" s="32"/>
      <c r="L104" s="32"/>
      <c r="M104" s="32"/>
      <c r="N104" s="32"/>
      <c r="O104" s="32"/>
      <c r="P104" s="32"/>
      <c r="Q104" s="32"/>
      <c r="R104" s="32"/>
      <c r="S104" s="32"/>
      <c r="T104" s="32"/>
      <c r="U104" s="32"/>
      <c r="V104" s="32"/>
      <c r="W104" s="32"/>
      <c r="X104" s="32"/>
      <c r="Y104" s="32"/>
      <c r="Z104" s="32"/>
    </row>
    <row r="105" spans="1:26" ht="15.75" customHeight="1" x14ac:dyDescent="0.3">
      <c r="A105" s="32"/>
      <c r="B105" s="32"/>
      <c r="C105" s="32"/>
      <c r="D105" s="32"/>
      <c r="E105" s="32"/>
      <c r="F105" s="32"/>
      <c r="G105" s="32"/>
      <c r="H105" s="32"/>
      <c r="I105" s="32"/>
      <c r="J105" s="32"/>
      <c r="K105" s="32"/>
      <c r="L105" s="32"/>
      <c r="M105" s="32"/>
      <c r="N105" s="32"/>
      <c r="O105" s="32"/>
      <c r="P105" s="32"/>
      <c r="Q105" s="32"/>
      <c r="R105" s="32"/>
      <c r="S105" s="32"/>
      <c r="T105" s="32"/>
      <c r="U105" s="32"/>
      <c r="V105" s="32"/>
      <c r="W105" s="32"/>
      <c r="X105" s="32"/>
      <c r="Y105" s="32"/>
      <c r="Z105" s="32"/>
    </row>
    <row r="106" spans="1:26" ht="15.75" customHeight="1" x14ac:dyDescent="0.3">
      <c r="A106" s="32"/>
      <c r="B106" s="32"/>
      <c r="C106" s="32"/>
      <c r="D106" s="32"/>
      <c r="E106" s="32"/>
      <c r="F106" s="32"/>
      <c r="G106" s="32"/>
      <c r="H106" s="32"/>
      <c r="I106" s="32"/>
      <c r="J106" s="32"/>
      <c r="K106" s="32"/>
      <c r="L106" s="32"/>
      <c r="M106" s="32"/>
      <c r="N106" s="32"/>
      <c r="O106" s="32"/>
      <c r="P106" s="32"/>
      <c r="Q106" s="32"/>
      <c r="R106" s="32"/>
      <c r="S106" s="32"/>
      <c r="T106" s="32"/>
      <c r="U106" s="32"/>
      <c r="V106" s="32"/>
      <c r="W106" s="32"/>
      <c r="X106" s="32"/>
      <c r="Y106" s="32"/>
      <c r="Z106" s="32"/>
    </row>
    <row r="107" spans="1:26" ht="15.75" customHeight="1" x14ac:dyDescent="0.3">
      <c r="A107" s="32"/>
      <c r="B107" s="32"/>
      <c r="C107" s="32"/>
      <c r="D107" s="32"/>
      <c r="E107" s="32"/>
      <c r="F107" s="32"/>
      <c r="G107" s="32"/>
      <c r="H107" s="32"/>
      <c r="I107" s="32"/>
      <c r="J107" s="32"/>
      <c r="K107" s="32"/>
      <c r="L107" s="32"/>
      <c r="M107" s="32"/>
      <c r="N107" s="32"/>
      <c r="O107" s="32"/>
      <c r="P107" s="32"/>
      <c r="Q107" s="32"/>
      <c r="R107" s="32"/>
      <c r="S107" s="32"/>
      <c r="T107" s="32"/>
      <c r="U107" s="32"/>
      <c r="V107" s="32"/>
      <c r="W107" s="32"/>
      <c r="X107" s="32"/>
      <c r="Y107" s="32"/>
      <c r="Z107" s="32"/>
    </row>
    <row r="108" spans="1:26" ht="15.75" customHeight="1" x14ac:dyDescent="0.3">
      <c r="A108" s="32"/>
      <c r="B108" s="32"/>
      <c r="C108" s="32"/>
      <c r="D108" s="32"/>
      <c r="E108" s="32"/>
      <c r="F108" s="32"/>
      <c r="G108" s="32"/>
      <c r="H108" s="32"/>
      <c r="I108" s="32"/>
      <c r="J108" s="32"/>
      <c r="K108" s="32"/>
      <c r="L108" s="32"/>
      <c r="M108" s="32"/>
      <c r="N108" s="32"/>
      <c r="O108" s="32"/>
      <c r="P108" s="32"/>
      <c r="Q108" s="32"/>
      <c r="R108" s="32"/>
      <c r="S108" s="32"/>
      <c r="T108" s="32"/>
      <c r="U108" s="32"/>
      <c r="V108" s="32"/>
      <c r="W108" s="32"/>
      <c r="X108" s="32"/>
      <c r="Y108" s="32"/>
      <c r="Z108" s="32"/>
    </row>
    <row r="109" spans="1:26" ht="15.75" customHeight="1" x14ac:dyDescent="0.3">
      <c r="A109" s="32"/>
      <c r="B109" s="32"/>
      <c r="C109" s="32"/>
      <c r="D109" s="32"/>
      <c r="E109" s="32"/>
      <c r="F109" s="32"/>
      <c r="G109" s="32"/>
      <c r="H109" s="32"/>
      <c r="I109" s="32"/>
      <c r="J109" s="32"/>
      <c r="K109" s="32"/>
      <c r="L109" s="32"/>
      <c r="M109" s="32"/>
      <c r="N109" s="32"/>
      <c r="O109" s="32"/>
      <c r="P109" s="32"/>
      <c r="Q109" s="32"/>
      <c r="R109" s="32"/>
      <c r="S109" s="32"/>
      <c r="T109" s="32"/>
      <c r="U109" s="32"/>
      <c r="V109" s="32"/>
      <c r="W109" s="32"/>
      <c r="X109" s="32"/>
      <c r="Y109" s="32"/>
      <c r="Z109" s="32"/>
    </row>
    <row r="110" spans="1:26" ht="15.75" customHeight="1" x14ac:dyDescent="0.3">
      <c r="A110" s="32"/>
      <c r="B110" s="32"/>
      <c r="C110" s="32"/>
      <c r="D110" s="32"/>
      <c r="E110" s="32"/>
      <c r="F110" s="32"/>
      <c r="G110" s="32"/>
      <c r="H110" s="32"/>
      <c r="I110" s="32"/>
      <c r="J110" s="32"/>
      <c r="K110" s="32"/>
      <c r="L110" s="32"/>
      <c r="M110" s="32"/>
      <c r="N110" s="32"/>
      <c r="O110" s="32"/>
      <c r="P110" s="32"/>
      <c r="Q110" s="32"/>
      <c r="R110" s="32"/>
      <c r="S110" s="32"/>
      <c r="T110" s="32"/>
      <c r="U110" s="32"/>
      <c r="V110" s="32"/>
      <c r="W110" s="32"/>
      <c r="X110" s="32"/>
      <c r="Y110" s="32"/>
      <c r="Z110" s="32"/>
    </row>
    <row r="111" spans="1:26" ht="15.75" customHeight="1" x14ac:dyDescent="0.3">
      <c r="A111" s="32"/>
      <c r="B111" s="32"/>
      <c r="C111" s="32"/>
      <c r="D111" s="32"/>
      <c r="E111" s="32"/>
      <c r="F111" s="32"/>
      <c r="G111" s="32"/>
      <c r="H111" s="32"/>
      <c r="I111" s="32"/>
      <c r="J111" s="32"/>
      <c r="K111" s="32"/>
      <c r="L111" s="32"/>
      <c r="M111" s="32"/>
      <c r="N111" s="32"/>
      <c r="O111" s="32"/>
      <c r="P111" s="32"/>
      <c r="Q111" s="32"/>
      <c r="R111" s="32"/>
      <c r="S111" s="32"/>
      <c r="T111" s="32"/>
      <c r="U111" s="32"/>
      <c r="V111" s="32"/>
      <c r="W111" s="32"/>
      <c r="X111" s="32"/>
      <c r="Y111" s="32"/>
      <c r="Z111" s="32"/>
    </row>
    <row r="112" spans="1:26" ht="15.75" customHeight="1" x14ac:dyDescent="0.3">
      <c r="A112" s="32"/>
      <c r="B112" s="32"/>
      <c r="C112" s="32"/>
      <c r="D112" s="32"/>
      <c r="E112" s="32"/>
      <c r="F112" s="32"/>
      <c r="G112" s="32"/>
      <c r="H112" s="32"/>
      <c r="I112" s="32"/>
      <c r="J112" s="32"/>
      <c r="K112" s="32"/>
      <c r="L112" s="32"/>
      <c r="M112" s="32"/>
      <c r="N112" s="32"/>
      <c r="O112" s="32"/>
      <c r="P112" s="32"/>
      <c r="Q112" s="32"/>
      <c r="R112" s="32"/>
      <c r="S112" s="32"/>
      <c r="T112" s="32"/>
      <c r="U112" s="32"/>
      <c r="V112" s="32"/>
      <c r="W112" s="32"/>
      <c r="X112" s="32"/>
      <c r="Y112" s="32"/>
      <c r="Z112" s="32"/>
    </row>
    <row r="113" spans="1:26" ht="15.75" customHeight="1" x14ac:dyDescent="0.3">
      <c r="A113" s="32"/>
      <c r="B113" s="32"/>
      <c r="C113" s="32"/>
      <c r="D113" s="32"/>
      <c r="E113" s="32"/>
      <c r="F113" s="32"/>
      <c r="G113" s="32"/>
      <c r="H113" s="32"/>
      <c r="I113" s="32"/>
      <c r="J113" s="32"/>
      <c r="K113" s="32"/>
      <c r="L113" s="32"/>
      <c r="M113" s="32"/>
      <c r="N113" s="32"/>
      <c r="O113" s="32"/>
      <c r="P113" s="32"/>
      <c r="Q113" s="32"/>
      <c r="R113" s="32"/>
      <c r="S113" s="32"/>
      <c r="T113" s="32"/>
      <c r="U113" s="32"/>
      <c r="V113" s="32"/>
      <c r="W113" s="32"/>
      <c r="X113" s="32"/>
      <c r="Y113" s="32"/>
      <c r="Z113" s="32"/>
    </row>
    <row r="114" spans="1:26" ht="15.75" customHeight="1" x14ac:dyDescent="0.3">
      <c r="A114" s="32"/>
      <c r="B114" s="32"/>
      <c r="C114" s="32"/>
      <c r="D114" s="32"/>
      <c r="E114" s="32"/>
      <c r="F114" s="32"/>
      <c r="G114" s="32"/>
      <c r="H114" s="32"/>
      <c r="I114" s="32"/>
      <c r="J114" s="32"/>
      <c r="K114" s="32"/>
      <c r="L114" s="32"/>
      <c r="M114" s="32"/>
      <c r="N114" s="32"/>
      <c r="O114" s="32"/>
      <c r="P114" s="32"/>
      <c r="Q114" s="32"/>
      <c r="R114" s="32"/>
      <c r="S114" s="32"/>
      <c r="T114" s="32"/>
      <c r="U114" s="32"/>
      <c r="V114" s="32"/>
      <c r="W114" s="32"/>
      <c r="X114" s="32"/>
      <c r="Y114" s="32"/>
      <c r="Z114" s="32"/>
    </row>
    <row r="115" spans="1:26" ht="15.75" customHeight="1" x14ac:dyDescent="0.3">
      <c r="A115" s="32"/>
      <c r="B115" s="32"/>
      <c r="C115" s="32"/>
      <c r="D115" s="32"/>
      <c r="E115" s="32"/>
      <c r="F115" s="32"/>
      <c r="G115" s="32"/>
      <c r="H115" s="32"/>
      <c r="I115" s="32"/>
      <c r="J115" s="32"/>
      <c r="K115" s="32"/>
      <c r="L115" s="32"/>
      <c r="M115" s="32"/>
      <c r="N115" s="32"/>
      <c r="O115" s="32"/>
      <c r="P115" s="32"/>
      <c r="Q115" s="32"/>
      <c r="R115" s="32"/>
      <c r="S115" s="32"/>
      <c r="T115" s="32"/>
      <c r="U115" s="32"/>
      <c r="V115" s="32"/>
      <c r="W115" s="32"/>
      <c r="X115" s="32"/>
      <c r="Y115" s="32"/>
      <c r="Z115" s="32"/>
    </row>
    <row r="116" spans="1:26" ht="15.75" customHeight="1" x14ac:dyDescent="0.3">
      <c r="A116" s="32"/>
      <c r="B116" s="32"/>
      <c r="C116" s="32"/>
      <c r="D116" s="32"/>
      <c r="E116" s="32"/>
      <c r="F116" s="32"/>
      <c r="G116" s="32"/>
      <c r="H116" s="32"/>
      <c r="I116" s="32"/>
      <c r="J116" s="32"/>
      <c r="K116" s="32"/>
      <c r="L116" s="32"/>
      <c r="M116" s="32"/>
      <c r="N116" s="32"/>
      <c r="O116" s="32"/>
      <c r="P116" s="32"/>
      <c r="Q116" s="32"/>
      <c r="R116" s="32"/>
      <c r="S116" s="32"/>
      <c r="T116" s="32"/>
      <c r="U116" s="32"/>
      <c r="V116" s="32"/>
      <c r="W116" s="32"/>
      <c r="X116" s="32"/>
      <c r="Y116" s="32"/>
      <c r="Z116" s="32"/>
    </row>
    <row r="117" spans="1:26" ht="15.75" customHeight="1" x14ac:dyDescent="0.3">
      <c r="A117" s="32"/>
      <c r="B117" s="32"/>
      <c r="C117" s="32"/>
      <c r="D117" s="32"/>
      <c r="E117" s="32"/>
      <c r="F117" s="32"/>
      <c r="G117" s="32"/>
      <c r="H117" s="32"/>
      <c r="I117" s="32"/>
      <c r="J117" s="32"/>
      <c r="K117" s="32"/>
      <c r="L117" s="32"/>
      <c r="M117" s="32"/>
      <c r="N117" s="32"/>
      <c r="O117" s="32"/>
      <c r="P117" s="32"/>
      <c r="Q117" s="32"/>
      <c r="R117" s="32"/>
      <c r="S117" s="32"/>
      <c r="T117" s="32"/>
      <c r="U117" s="32"/>
      <c r="V117" s="32"/>
      <c r="W117" s="32"/>
      <c r="X117" s="32"/>
      <c r="Y117" s="32"/>
      <c r="Z117" s="32"/>
    </row>
    <row r="118" spans="1:26" ht="15.75" customHeight="1" x14ac:dyDescent="0.3">
      <c r="A118" s="32"/>
      <c r="B118" s="32"/>
      <c r="C118" s="32"/>
      <c r="D118" s="32"/>
      <c r="E118" s="32"/>
      <c r="F118" s="32"/>
      <c r="G118" s="32"/>
      <c r="H118" s="32"/>
      <c r="I118" s="32"/>
      <c r="J118" s="32"/>
      <c r="K118" s="32"/>
      <c r="L118" s="32"/>
      <c r="M118" s="32"/>
      <c r="N118" s="32"/>
      <c r="O118" s="32"/>
      <c r="P118" s="32"/>
      <c r="Q118" s="32"/>
      <c r="R118" s="32"/>
      <c r="S118" s="32"/>
      <c r="T118" s="32"/>
      <c r="U118" s="32"/>
      <c r="V118" s="32"/>
      <c r="W118" s="32"/>
      <c r="X118" s="32"/>
      <c r="Y118" s="32"/>
      <c r="Z118" s="32"/>
    </row>
    <row r="119" spans="1:26" ht="15.75" customHeight="1" x14ac:dyDescent="0.3">
      <c r="A119" s="32"/>
      <c r="B119" s="32"/>
      <c r="C119" s="32"/>
      <c r="D119" s="32"/>
      <c r="E119" s="32"/>
      <c r="F119" s="32"/>
      <c r="G119" s="32"/>
      <c r="H119" s="32"/>
      <c r="I119" s="32"/>
      <c r="J119" s="32"/>
      <c r="K119" s="32"/>
      <c r="L119" s="32"/>
      <c r="M119" s="32"/>
      <c r="N119" s="32"/>
      <c r="O119" s="32"/>
      <c r="P119" s="32"/>
      <c r="Q119" s="32"/>
      <c r="R119" s="32"/>
      <c r="S119" s="32"/>
      <c r="T119" s="32"/>
      <c r="U119" s="32"/>
      <c r="V119" s="32"/>
      <c r="W119" s="32"/>
      <c r="X119" s="32"/>
      <c r="Y119" s="32"/>
      <c r="Z119" s="32"/>
    </row>
    <row r="120" spans="1:26" ht="15.75" customHeight="1" x14ac:dyDescent="0.3">
      <c r="A120" s="32"/>
      <c r="B120" s="32"/>
      <c r="C120" s="32"/>
      <c r="D120" s="32"/>
      <c r="E120" s="32"/>
      <c r="F120" s="32"/>
      <c r="G120" s="32"/>
      <c r="H120" s="32"/>
      <c r="I120" s="32"/>
      <c r="J120" s="32"/>
      <c r="K120" s="32"/>
      <c r="L120" s="32"/>
      <c r="M120" s="32"/>
      <c r="N120" s="32"/>
      <c r="O120" s="32"/>
      <c r="P120" s="32"/>
      <c r="Q120" s="32"/>
      <c r="R120" s="32"/>
      <c r="S120" s="32"/>
      <c r="T120" s="32"/>
      <c r="U120" s="32"/>
      <c r="V120" s="32"/>
      <c r="W120" s="32"/>
      <c r="X120" s="32"/>
      <c r="Y120" s="32"/>
      <c r="Z120" s="32"/>
    </row>
    <row r="121" spans="1:26" ht="15.75" customHeight="1" x14ac:dyDescent="0.3">
      <c r="A121" s="32"/>
      <c r="B121" s="32"/>
      <c r="C121" s="32"/>
      <c r="D121" s="32"/>
      <c r="E121" s="32"/>
      <c r="F121" s="32"/>
      <c r="G121" s="32"/>
      <c r="H121" s="32"/>
      <c r="I121" s="32"/>
      <c r="J121" s="32"/>
      <c r="K121" s="32"/>
      <c r="L121" s="32"/>
      <c r="M121" s="32"/>
      <c r="N121" s="32"/>
      <c r="O121" s="32"/>
      <c r="P121" s="32"/>
      <c r="Q121" s="32"/>
      <c r="R121" s="32"/>
      <c r="S121" s="32"/>
      <c r="T121" s="32"/>
      <c r="U121" s="32"/>
      <c r="V121" s="32"/>
      <c r="W121" s="32"/>
      <c r="X121" s="32"/>
      <c r="Y121" s="32"/>
      <c r="Z121" s="32"/>
    </row>
    <row r="122" spans="1:26" ht="15.75" customHeight="1" x14ac:dyDescent="0.3">
      <c r="A122" s="32"/>
      <c r="B122" s="32"/>
      <c r="C122" s="32"/>
      <c r="D122" s="32"/>
      <c r="E122" s="32"/>
      <c r="F122" s="32"/>
      <c r="G122" s="32"/>
      <c r="H122" s="32"/>
      <c r="I122" s="32"/>
      <c r="J122" s="32"/>
      <c r="K122" s="32"/>
      <c r="L122" s="32"/>
      <c r="M122" s="32"/>
      <c r="N122" s="32"/>
      <c r="O122" s="32"/>
      <c r="P122" s="32"/>
      <c r="Q122" s="32"/>
      <c r="R122" s="32"/>
      <c r="S122" s="32"/>
      <c r="T122" s="32"/>
      <c r="U122" s="32"/>
      <c r="V122" s="32"/>
      <c r="W122" s="32"/>
      <c r="X122" s="32"/>
      <c r="Y122" s="32"/>
      <c r="Z122" s="32"/>
    </row>
    <row r="123" spans="1:26" ht="15.75" customHeight="1" x14ac:dyDescent="0.3">
      <c r="A123" s="32"/>
      <c r="B123" s="32"/>
      <c r="C123" s="32"/>
      <c r="D123" s="32"/>
      <c r="E123" s="32"/>
      <c r="F123" s="32"/>
      <c r="G123" s="32"/>
      <c r="H123" s="32"/>
      <c r="I123" s="32"/>
      <c r="J123" s="32"/>
      <c r="K123" s="32"/>
      <c r="L123" s="32"/>
      <c r="M123" s="32"/>
      <c r="N123" s="32"/>
      <c r="O123" s="32"/>
      <c r="P123" s="32"/>
      <c r="Q123" s="32"/>
      <c r="R123" s="32"/>
      <c r="S123" s="32"/>
      <c r="T123" s="32"/>
      <c r="U123" s="32"/>
      <c r="V123" s="32"/>
      <c r="W123" s="32"/>
      <c r="X123" s="32"/>
      <c r="Y123" s="32"/>
      <c r="Z123" s="32"/>
    </row>
    <row r="124" spans="1:26" ht="15.75" customHeight="1" x14ac:dyDescent="0.3">
      <c r="A124" s="32"/>
      <c r="B124" s="32"/>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row>
    <row r="125" spans="1:26" ht="15.75" customHeight="1" x14ac:dyDescent="0.3">
      <c r="A125" s="32"/>
      <c r="B125" s="32"/>
      <c r="C125" s="32"/>
      <c r="D125" s="32"/>
      <c r="E125" s="32"/>
      <c r="F125" s="32"/>
      <c r="G125" s="32"/>
      <c r="H125" s="32"/>
      <c r="I125" s="32"/>
      <c r="J125" s="32"/>
      <c r="K125" s="32"/>
      <c r="L125" s="32"/>
      <c r="M125" s="32"/>
      <c r="N125" s="32"/>
      <c r="O125" s="32"/>
      <c r="P125" s="32"/>
      <c r="Q125" s="32"/>
      <c r="R125" s="32"/>
      <c r="S125" s="32"/>
      <c r="T125" s="32"/>
      <c r="U125" s="32"/>
      <c r="V125" s="32"/>
      <c r="W125" s="32"/>
      <c r="X125" s="32"/>
      <c r="Y125" s="32"/>
      <c r="Z125" s="32"/>
    </row>
    <row r="126" spans="1:26" ht="15.75" customHeight="1" x14ac:dyDescent="0.3">
      <c r="A126" s="32"/>
      <c r="B126" s="32"/>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row>
    <row r="127" spans="1:26" ht="15.75" customHeight="1" x14ac:dyDescent="0.3">
      <c r="A127" s="32"/>
      <c r="B127" s="32"/>
      <c r="C127" s="32"/>
      <c r="D127" s="32"/>
      <c r="E127" s="32"/>
      <c r="F127" s="32"/>
      <c r="G127" s="32"/>
      <c r="H127" s="32"/>
      <c r="I127" s="32"/>
      <c r="J127" s="32"/>
      <c r="K127" s="32"/>
      <c r="L127" s="32"/>
      <c r="M127" s="32"/>
      <c r="N127" s="32"/>
      <c r="O127" s="32"/>
      <c r="P127" s="32"/>
      <c r="Q127" s="32"/>
      <c r="R127" s="32"/>
      <c r="S127" s="32"/>
      <c r="T127" s="32"/>
      <c r="U127" s="32"/>
      <c r="V127" s="32"/>
      <c r="W127" s="32"/>
      <c r="X127" s="32"/>
      <c r="Y127" s="32"/>
      <c r="Z127" s="32"/>
    </row>
    <row r="128" spans="1:26" ht="15.75" customHeight="1" x14ac:dyDescent="0.3">
      <c r="A128" s="32"/>
      <c r="B128" s="32"/>
      <c r="C128" s="32"/>
      <c r="D128" s="32"/>
      <c r="E128" s="32"/>
      <c r="F128" s="32"/>
      <c r="G128" s="32"/>
      <c r="H128" s="32"/>
      <c r="I128" s="32"/>
      <c r="J128" s="32"/>
      <c r="K128" s="32"/>
      <c r="L128" s="32"/>
      <c r="M128" s="32"/>
      <c r="N128" s="32"/>
      <c r="O128" s="32"/>
      <c r="P128" s="32"/>
      <c r="Q128" s="32"/>
      <c r="R128" s="32"/>
      <c r="S128" s="32"/>
      <c r="T128" s="32"/>
      <c r="U128" s="32"/>
      <c r="V128" s="32"/>
      <c r="W128" s="32"/>
      <c r="X128" s="32"/>
      <c r="Y128" s="32"/>
      <c r="Z128" s="32"/>
    </row>
    <row r="129" spans="1:26" ht="15.75" customHeight="1" x14ac:dyDescent="0.3">
      <c r="A129" s="32"/>
      <c r="B129" s="32"/>
      <c r="C129" s="32"/>
      <c r="D129" s="32"/>
      <c r="E129" s="32"/>
      <c r="F129" s="32"/>
      <c r="G129" s="32"/>
      <c r="H129" s="32"/>
      <c r="I129" s="32"/>
      <c r="J129" s="32"/>
      <c r="K129" s="32"/>
      <c r="L129" s="32"/>
      <c r="M129" s="32"/>
      <c r="N129" s="32"/>
      <c r="O129" s="32"/>
      <c r="P129" s="32"/>
      <c r="Q129" s="32"/>
      <c r="R129" s="32"/>
      <c r="S129" s="32"/>
      <c r="T129" s="32"/>
      <c r="U129" s="32"/>
      <c r="V129" s="32"/>
      <c r="W129" s="32"/>
      <c r="X129" s="32"/>
      <c r="Y129" s="32"/>
      <c r="Z129" s="32"/>
    </row>
    <row r="130" spans="1:26" ht="15.75" customHeight="1" x14ac:dyDescent="0.3">
      <c r="A130" s="32"/>
      <c r="B130" s="32"/>
      <c r="C130" s="32"/>
      <c r="D130" s="32"/>
      <c r="E130" s="32"/>
      <c r="F130" s="32"/>
      <c r="G130" s="32"/>
      <c r="H130" s="32"/>
      <c r="I130" s="32"/>
      <c r="J130" s="32"/>
      <c r="K130" s="32"/>
      <c r="L130" s="32"/>
      <c r="M130" s="32"/>
      <c r="N130" s="32"/>
      <c r="O130" s="32"/>
      <c r="P130" s="32"/>
      <c r="Q130" s="32"/>
      <c r="R130" s="32"/>
      <c r="S130" s="32"/>
      <c r="T130" s="32"/>
      <c r="U130" s="32"/>
      <c r="V130" s="32"/>
      <c r="W130" s="32"/>
      <c r="X130" s="32"/>
      <c r="Y130" s="32"/>
      <c r="Z130" s="32"/>
    </row>
    <row r="131" spans="1:26" ht="15.75" customHeight="1" x14ac:dyDescent="0.3">
      <c r="A131" s="32"/>
      <c r="B131" s="32"/>
      <c r="C131" s="32"/>
      <c r="D131" s="32"/>
      <c r="E131" s="32"/>
      <c r="F131" s="32"/>
      <c r="G131" s="32"/>
      <c r="H131" s="32"/>
      <c r="I131" s="32"/>
      <c r="J131" s="32"/>
      <c r="K131" s="32"/>
      <c r="L131" s="32"/>
      <c r="M131" s="32"/>
      <c r="N131" s="32"/>
      <c r="O131" s="32"/>
      <c r="P131" s="32"/>
      <c r="Q131" s="32"/>
      <c r="R131" s="32"/>
      <c r="S131" s="32"/>
      <c r="T131" s="32"/>
      <c r="U131" s="32"/>
      <c r="V131" s="32"/>
      <c r="W131" s="32"/>
      <c r="X131" s="32"/>
      <c r="Y131" s="32"/>
      <c r="Z131" s="32"/>
    </row>
    <row r="132" spans="1:26" ht="15.75" customHeight="1" x14ac:dyDescent="0.3">
      <c r="A132" s="32"/>
      <c r="B132" s="32"/>
      <c r="C132" s="32"/>
      <c r="D132" s="32"/>
      <c r="E132" s="32"/>
      <c r="F132" s="32"/>
      <c r="G132" s="32"/>
      <c r="H132" s="32"/>
      <c r="I132" s="32"/>
      <c r="J132" s="32"/>
      <c r="K132" s="32"/>
      <c r="L132" s="32"/>
      <c r="M132" s="32"/>
      <c r="N132" s="32"/>
      <c r="O132" s="32"/>
      <c r="P132" s="32"/>
      <c r="Q132" s="32"/>
      <c r="R132" s="32"/>
      <c r="S132" s="32"/>
      <c r="T132" s="32"/>
      <c r="U132" s="32"/>
      <c r="V132" s="32"/>
      <c r="W132" s="32"/>
      <c r="X132" s="32"/>
      <c r="Y132" s="32"/>
      <c r="Z132" s="32"/>
    </row>
    <row r="133" spans="1:26" ht="15.75" customHeight="1" x14ac:dyDescent="0.3">
      <c r="A133" s="32"/>
      <c r="B133" s="32"/>
      <c r="C133" s="32"/>
      <c r="D133" s="32"/>
      <c r="E133" s="32"/>
      <c r="F133" s="32"/>
      <c r="G133" s="32"/>
      <c r="H133" s="32"/>
      <c r="I133" s="32"/>
      <c r="J133" s="32"/>
      <c r="K133" s="32"/>
      <c r="L133" s="32"/>
      <c r="M133" s="32"/>
      <c r="N133" s="32"/>
      <c r="O133" s="32"/>
      <c r="P133" s="32"/>
      <c r="Q133" s="32"/>
      <c r="R133" s="32"/>
      <c r="S133" s="32"/>
      <c r="T133" s="32"/>
      <c r="U133" s="32"/>
      <c r="V133" s="32"/>
      <c r="W133" s="32"/>
      <c r="X133" s="32"/>
      <c r="Y133" s="32"/>
      <c r="Z133" s="32"/>
    </row>
    <row r="134" spans="1:26" ht="15.75" customHeight="1" x14ac:dyDescent="0.3">
      <c r="A134" s="32"/>
      <c r="B134" s="32"/>
      <c r="C134" s="32"/>
      <c r="D134" s="32"/>
      <c r="E134" s="32"/>
      <c r="F134" s="32"/>
      <c r="G134" s="32"/>
      <c r="H134" s="32"/>
      <c r="I134" s="32"/>
      <c r="J134" s="32"/>
      <c r="K134" s="32"/>
      <c r="L134" s="32"/>
      <c r="M134" s="32"/>
      <c r="N134" s="32"/>
      <c r="O134" s="32"/>
      <c r="P134" s="32"/>
      <c r="Q134" s="32"/>
      <c r="R134" s="32"/>
      <c r="S134" s="32"/>
      <c r="T134" s="32"/>
      <c r="U134" s="32"/>
      <c r="V134" s="32"/>
      <c r="W134" s="32"/>
      <c r="X134" s="32"/>
      <c r="Y134" s="32"/>
      <c r="Z134" s="32"/>
    </row>
    <row r="135" spans="1:26" ht="15.75" customHeight="1" x14ac:dyDescent="0.3">
      <c r="A135" s="32"/>
      <c r="B135" s="32"/>
      <c r="C135" s="32"/>
      <c r="D135" s="32"/>
      <c r="E135" s="32"/>
      <c r="F135" s="32"/>
      <c r="G135" s="32"/>
      <c r="H135" s="32"/>
      <c r="I135" s="32"/>
      <c r="J135" s="32"/>
      <c r="K135" s="32"/>
      <c r="L135" s="32"/>
      <c r="M135" s="32"/>
      <c r="N135" s="32"/>
      <c r="O135" s="32"/>
      <c r="P135" s="32"/>
      <c r="Q135" s="32"/>
      <c r="R135" s="32"/>
      <c r="S135" s="32"/>
      <c r="T135" s="32"/>
      <c r="U135" s="32"/>
      <c r="V135" s="32"/>
      <c r="W135" s="32"/>
      <c r="X135" s="32"/>
      <c r="Y135" s="32"/>
      <c r="Z135" s="32"/>
    </row>
    <row r="136" spans="1:26" ht="15.75" customHeight="1" x14ac:dyDescent="0.3">
      <c r="A136" s="32"/>
      <c r="B136" s="32"/>
      <c r="C136" s="32"/>
      <c r="D136" s="32"/>
      <c r="E136" s="32"/>
      <c r="F136" s="32"/>
      <c r="G136" s="32"/>
      <c r="H136" s="32"/>
      <c r="I136" s="32"/>
      <c r="J136" s="32"/>
      <c r="K136" s="32"/>
      <c r="L136" s="32"/>
      <c r="M136" s="32"/>
      <c r="N136" s="32"/>
      <c r="O136" s="32"/>
      <c r="P136" s="32"/>
      <c r="Q136" s="32"/>
      <c r="R136" s="32"/>
      <c r="S136" s="32"/>
      <c r="T136" s="32"/>
      <c r="U136" s="32"/>
      <c r="V136" s="32"/>
      <c r="W136" s="32"/>
      <c r="X136" s="32"/>
      <c r="Y136" s="32"/>
      <c r="Z136" s="32"/>
    </row>
    <row r="137" spans="1:26" ht="15.75" customHeight="1" x14ac:dyDescent="0.3">
      <c r="A137" s="32"/>
      <c r="B137" s="32"/>
      <c r="C137" s="32"/>
      <c r="D137" s="32"/>
      <c r="E137" s="32"/>
      <c r="F137" s="32"/>
      <c r="G137" s="32"/>
      <c r="H137" s="32"/>
      <c r="I137" s="32"/>
      <c r="J137" s="32"/>
      <c r="K137" s="32"/>
      <c r="L137" s="32"/>
      <c r="M137" s="32"/>
      <c r="N137" s="32"/>
      <c r="O137" s="32"/>
      <c r="P137" s="32"/>
      <c r="Q137" s="32"/>
      <c r="R137" s="32"/>
      <c r="S137" s="32"/>
      <c r="T137" s="32"/>
      <c r="U137" s="32"/>
      <c r="V137" s="32"/>
      <c r="W137" s="32"/>
      <c r="X137" s="32"/>
      <c r="Y137" s="32"/>
      <c r="Z137" s="32"/>
    </row>
    <row r="138" spans="1:26" ht="15.75" customHeight="1" x14ac:dyDescent="0.3">
      <c r="A138" s="32"/>
      <c r="B138" s="32"/>
      <c r="C138" s="32"/>
      <c r="D138" s="32"/>
      <c r="E138" s="32"/>
      <c r="F138" s="32"/>
      <c r="G138" s="32"/>
      <c r="H138" s="32"/>
      <c r="I138" s="32"/>
      <c r="J138" s="32"/>
      <c r="K138" s="32"/>
      <c r="L138" s="32"/>
      <c r="M138" s="32"/>
      <c r="N138" s="32"/>
      <c r="O138" s="32"/>
      <c r="P138" s="32"/>
      <c r="Q138" s="32"/>
      <c r="R138" s="32"/>
      <c r="S138" s="32"/>
      <c r="T138" s="32"/>
      <c r="U138" s="32"/>
      <c r="V138" s="32"/>
      <c r="W138" s="32"/>
      <c r="X138" s="32"/>
      <c r="Y138" s="32"/>
      <c r="Z138" s="32"/>
    </row>
    <row r="139" spans="1:26" ht="15.75" customHeight="1" x14ac:dyDescent="0.3">
      <c r="A139" s="32"/>
      <c r="B139" s="32"/>
      <c r="C139" s="32"/>
      <c r="D139" s="32"/>
      <c r="E139" s="32"/>
      <c r="F139" s="32"/>
      <c r="G139" s="32"/>
      <c r="H139" s="32"/>
      <c r="I139" s="32"/>
      <c r="J139" s="32"/>
      <c r="K139" s="32"/>
      <c r="L139" s="32"/>
      <c r="M139" s="32"/>
      <c r="N139" s="32"/>
      <c r="O139" s="32"/>
      <c r="P139" s="32"/>
      <c r="Q139" s="32"/>
      <c r="R139" s="32"/>
      <c r="S139" s="32"/>
      <c r="T139" s="32"/>
      <c r="U139" s="32"/>
      <c r="V139" s="32"/>
      <c r="W139" s="32"/>
      <c r="X139" s="32"/>
      <c r="Y139" s="32"/>
      <c r="Z139" s="32"/>
    </row>
    <row r="140" spans="1:26" ht="15.75" customHeight="1" x14ac:dyDescent="0.3">
      <c r="A140" s="32"/>
      <c r="B140" s="32"/>
      <c r="C140" s="32"/>
      <c r="D140" s="32"/>
      <c r="E140" s="32"/>
      <c r="F140" s="32"/>
      <c r="G140" s="32"/>
      <c r="H140" s="32"/>
      <c r="I140" s="32"/>
      <c r="J140" s="32"/>
      <c r="K140" s="32"/>
      <c r="L140" s="32"/>
      <c r="M140" s="32"/>
      <c r="N140" s="32"/>
      <c r="O140" s="32"/>
      <c r="P140" s="32"/>
      <c r="Q140" s="32"/>
      <c r="R140" s="32"/>
      <c r="S140" s="32"/>
      <c r="T140" s="32"/>
      <c r="U140" s="32"/>
      <c r="V140" s="32"/>
      <c r="W140" s="32"/>
      <c r="X140" s="32"/>
      <c r="Y140" s="32"/>
      <c r="Z140" s="32"/>
    </row>
    <row r="141" spans="1:26" ht="15.75" customHeight="1" x14ac:dyDescent="0.3">
      <c r="A141" s="32"/>
      <c r="B141" s="32"/>
      <c r="C141" s="32"/>
      <c r="D141" s="32"/>
      <c r="E141" s="32"/>
      <c r="F141" s="32"/>
      <c r="G141" s="32"/>
      <c r="H141" s="32"/>
      <c r="I141" s="32"/>
      <c r="J141" s="32"/>
      <c r="K141" s="32"/>
      <c r="L141" s="32"/>
      <c r="M141" s="32"/>
      <c r="N141" s="32"/>
      <c r="O141" s="32"/>
      <c r="P141" s="32"/>
      <c r="Q141" s="32"/>
      <c r="R141" s="32"/>
      <c r="S141" s="32"/>
      <c r="T141" s="32"/>
      <c r="U141" s="32"/>
      <c r="V141" s="32"/>
      <c r="W141" s="32"/>
      <c r="X141" s="32"/>
      <c r="Y141" s="32"/>
      <c r="Z141" s="32"/>
    </row>
    <row r="142" spans="1:26" ht="15.75" customHeight="1" x14ac:dyDescent="0.3">
      <c r="A142" s="32"/>
      <c r="B142" s="32"/>
      <c r="C142" s="32"/>
      <c r="D142" s="32"/>
      <c r="E142" s="32"/>
      <c r="F142" s="32"/>
      <c r="G142" s="32"/>
      <c r="H142" s="32"/>
      <c r="I142" s="32"/>
      <c r="J142" s="32"/>
      <c r="K142" s="32"/>
      <c r="L142" s="32"/>
      <c r="M142" s="32"/>
      <c r="N142" s="32"/>
      <c r="O142" s="32"/>
      <c r="P142" s="32"/>
      <c r="Q142" s="32"/>
      <c r="R142" s="32"/>
      <c r="S142" s="32"/>
      <c r="T142" s="32"/>
      <c r="U142" s="32"/>
      <c r="V142" s="32"/>
      <c r="W142" s="32"/>
      <c r="X142" s="32"/>
      <c r="Y142" s="32"/>
      <c r="Z142" s="32"/>
    </row>
    <row r="143" spans="1:26" ht="15.75" customHeight="1" x14ac:dyDescent="0.3">
      <c r="A143" s="32"/>
      <c r="B143" s="32"/>
      <c r="C143" s="32"/>
      <c r="D143" s="32"/>
      <c r="E143" s="32"/>
      <c r="F143" s="32"/>
      <c r="G143" s="32"/>
      <c r="H143" s="32"/>
      <c r="I143" s="32"/>
      <c r="J143" s="32"/>
      <c r="K143" s="32"/>
      <c r="L143" s="32"/>
      <c r="M143" s="32"/>
      <c r="N143" s="32"/>
      <c r="O143" s="32"/>
      <c r="P143" s="32"/>
      <c r="Q143" s="32"/>
      <c r="R143" s="32"/>
      <c r="S143" s="32"/>
      <c r="T143" s="32"/>
      <c r="U143" s="32"/>
      <c r="V143" s="32"/>
      <c r="W143" s="32"/>
      <c r="X143" s="32"/>
      <c r="Y143" s="32"/>
      <c r="Z143" s="32"/>
    </row>
    <row r="144" spans="1:26" ht="15.75" customHeight="1" x14ac:dyDescent="0.3">
      <c r="A144" s="32"/>
      <c r="B144" s="32"/>
      <c r="C144" s="32"/>
      <c r="D144" s="32"/>
      <c r="E144" s="32"/>
      <c r="F144" s="32"/>
      <c r="G144" s="32"/>
      <c r="H144" s="32"/>
      <c r="I144" s="32"/>
      <c r="J144" s="32"/>
      <c r="K144" s="32"/>
      <c r="L144" s="32"/>
      <c r="M144" s="32"/>
      <c r="N144" s="32"/>
      <c r="O144" s="32"/>
      <c r="P144" s="32"/>
      <c r="Q144" s="32"/>
      <c r="R144" s="32"/>
      <c r="S144" s="32"/>
      <c r="T144" s="32"/>
      <c r="U144" s="32"/>
      <c r="V144" s="32"/>
      <c r="W144" s="32"/>
      <c r="X144" s="32"/>
      <c r="Y144" s="32"/>
      <c r="Z144" s="32"/>
    </row>
    <row r="145" spans="1:26" ht="15.75" customHeight="1" x14ac:dyDescent="0.3">
      <c r="A145" s="32"/>
      <c r="B145" s="32"/>
      <c r="C145" s="32"/>
      <c r="D145" s="32"/>
      <c r="E145" s="32"/>
      <c r="F145" s="32"/>
      <c r="G145" s="32"/>
      <c r="H145" s="32"/>
      <c r="I145" s="32"/>
      <c r="J145" s="32"/>
      <c r="K145" s="32"/>
      <c r="L145" s="32"/>
      <c r="M145" s="32"/>
      <c r="N145" s="32"/>
      <c r="O145" s="32"/>
      <c r="P145" s="32"/>
      <c r="Q145" s="32"/>
      <c r="R145" s="32"/>
      <c r="S145" s="32"/>
      <c r="T145" s="32"/>
      <c r="U145" s="32"/>
      <c r="V145" s="32"/>
      <c r="W145" s="32"/>
      <c r="X145" s="32"/>
      <c r="Y145" s="32"/>
      <c r="Z145" s="32"/>
    </row>
    <row r="146" spans="1:26" ht="15.75" customHeight="1" x14ac:dyDescent="0.3">
      <c r="A146" s="32"/>
      <c r="B146" s="32"/>
      <c r="C146" s="32"/>
      <c r="D146" s="32"/>
      <c r="E146" s="32"/>
      <c r="F146" s="32"/>
      <c r="G146" s="32"/>
      <c r="H146" s="32"/>
      <c r="I146" s="32"/>
      <c r="J146" s="32"/>
      <c r="K146" s="32"/>
      <c r="L146" s="32"/>
      <c r="M146" s="32"/>
      <c r="N146" s="32"/>
      <c r="O146" s="32"/>
      <c r="P146" s="32"/>
      <c r="Q146" s="32"/>
      <c r="R146" s="32"/>
      <c r="S146" s="32"/>
      <c r="T146" s="32"/>
      <c r="U146" s="32"/>
      <c r="V146" s="32"/>
      <c r="W146" s="32"/>
      <c r="X146" s="32"/>
      <c r="Y146" s="32"/>
      <c r="Z146" s="32"/>
    </row>
    <row r="147" spans="1:26" ht="15.75" customHeight="1" x14ac:dyDescent="0.3">
      <c r="A147" s="32"/>
      <c r="B147" s="32"/>
      <c r="C147" s="32"/>
      <c r="D147" s="32"/>
      <c r="E147" s="32"/>
      <c r="F147" s="32"/>
      <c r="G147" s="32"/>
      <c r="H147" s="32"/>
      <c r="I147" s="32"/>
      <c r="J147" s="32"/>
      <c r="K147" s="32"/>
      <c r="L147" s="32"/>
      <c r="M147" s="32"/>
      <c r="N147" s="32"/>
      <c r="O147" s="32"/>
      <c r="P147" s="32"/>
      <c r="Q147" s="32"/>
      <c r="R147" s="32"/>
      <c r="S147" s="32"/>
      <c r="T147" s="32"/>
      <c r="U147" s="32"/>
      <c r="V147" s="32"/>
      <c r="W147" s="32"/>
      <c r="X147" s="32"/>
      <c r="Y147" s="32"/>
      <c r="Z147" s="32"/>
    </row>
    <row r="148" spans="1:26" ht="15.75" customHeight="1" x14ac:dyDescent="0.3">
      <c r="A148" s="32"/>
      <c r="B148" s="32"/>
      <c r="C148" s="32"/>
      <c r="D148" s="32"/>
      <c r="E148" s="32"/>
      <c r="F148" s="32"/>
      <c r="G148" s="32"/>
      <c r="H148" s="32"/>
      <c r="I148" s="32"/>
      <c r="J148" s="32"/>
      <c r="K148" s="32"/>
      <c r="L148" s="32"/>
      <c r="M148" s="32"/>
      <c r="N148" s="32"/>
      <c r="O148" s="32"/>
      <c r="P148" s="32"/>
      <c r="Q148" s="32"/>
      <c r="R148" s="32"/>
      <c r="S148" s="32"/>
      <c r="T148" s="32"/>
      <c r="U148" s="32"/>
      <c r="V148" s="32"/>
      <c r="W148" s="32"/>
      <c r="X148" s="32"/>
      <c r="Y148" s="32"/>
      <c r="Z148" s="32"/>
    </row>
    <row r="149" spans="1:26" ht="15.75" customHeight="1" x14ac:dyDescent="0.3">
      <c r="A149" s="32"/>
      <c r="B149" s="32"/>
      <c r="C149" s="32"/>
      <c r="D149" s="32"/>
      <c r="E149" s="32"/>
      <c r="F149" s="32"/>
      <c r="G149" s="32"/>
      <c r="H149" s="32"/>
      <c r="I149" s="32"/>
      <c r="J149" s="32"/>
      <c r="K149" s="32"/>
      <c r="L149" s="32"/>
      <c r="M149" s="32"/>
      <c r="N149" s="32"/>
      <c r="O149" s="32"/>
      <c r="P149" s="32"/>
      <c r="Q149" s="32"/>
      <c r="R149" s="32"/>
      <c r="S149" s="32"/>
      <c r="T149" s="32"/>
      <c r="U149" s="32"/>
      <c r="V149" s="32"/>
      <c r="W149" s="32"/>
      <c r="X149" s="32"/>
      <c r="Y149" s="32"/>
      <c r="Z149" s="32"/>
    </row>
    <row r="150" spans="1:26" ht="15.75" customHeight="1" x14ac:dyDescent="0.3">
      <c r="A150" s="32"/>
      <c r="B150" s="32"/>
      <c r="C150" s="32"/>
      <c r="D150" s="32"/>
      <c r="E150" s="32"/>
      <c r="F150" s="32"/>
      <c r="G150" s="32"/>
      <c r="H150" s="32"/>
      <c r="I150" s="32"/>
      <c r="J150" s="32"/>
      <c r="K150" s="32"/>
      <c r="L150" s="32"/>
      <c r="M150" s="32"/>
      <c r="N150" s="32"/>
      <c r="O150" s="32"/>
      <c r="P150" s="32"/>
      <c r="Q150" s="32"/>
      <c r="R150" s="32"/>
      <c r="S150" s="32"/>
      <c r="T150" s="32"/>
      <c r="U150" s="32"/>
      <c r="V150" s="32"/>
      <c r="W150" s="32"/>
      <c r="X150" s="32"/>
      <c r="Y150" s="32"/>
      <c r="Z150" s="32"/>
    </row>
    <row r="151" spans="1:26" ht="15.75" customHeight="1" x14ac:dyDescent="0.3">
      <c r="A151" s="32"/>
      <c r="B151" s="32"/>
      <c r="C151" s="32"/>
      <c r="D151" s="32"/>
      <c r="E151" s="32"/>
      <c r="F151" s="32"/>
      <c r="G151" s="32"/>
      <c r="H151" s="32"/>
      <c r="I151" s="32"/>
      <c r="J151" s="32"/>
      <c r="K151" s="32"/>
      <c r="L151" s="32"/>
      <c r="M151" s="32"/>
      <c r="N151" s="32"/>
      <c r="O151" s="32"/>
      <c r="P151" s="32"/>
      <c r="Q151" s="32"/>
      <c r="R151" s="32"/>
      <c r="S151" s="32"/>
      <c r="T151" s="32"/>
      <c r="U151" s="32"/>
      <c r="V151" s="32"/>
      <c r="W151" s="32"/>
      <c r="X151" s="32"/>
      <c r="Y151" s="32"/>
      <c r="Z151" s="32"/>
    </row>
    <row r="152" spans="1:26" ht="15.75" customHeight="1" x14ac:dyDescent="0.3">
      <c r="A152" s="32"/>
      <c r="B152" s="32"/>
      <c r="C152" s="32"/>
      <c r="D152" s="32"/>
      <c r="E152" s="32"/>
      <c r="F152" s="32"/>
      <c r="G152" s="32"/>
      <c r="H152" s="32"/>
      <c r="I152" s="32"/>
      <c r="J152" s="32"/>
      <c r="K152" s="32"/>
      <c r="L152" s="32"/>
      <c r="M152" s="32"/>
      <c r="N152" s="32"/>
      <c r="O152" s="32"/>
      <c r="P152" s="32"/>
      <c r="Q152" s="32"/>
      <c r="R152" s="32"/>
      <c r="S152" s="32"/>
      <c r="T152" s="32"/>
      <c r="U152" s="32"/>
      <c r="V152" s="32"/>
      <c r="W152" s="32"/>
      <c r="X152" s="32"/>
      <c r="Y152" s="32"/>
      <c r="Z152" s="32"/>
    </row>
    <row r="153" spans="1:26" ht="15.75" customHeight="1" x14ac:dyDescent="0.3">
      <c r="A153" s="32"/>
      <c r="B153" s="32"/>
      <c r="C153" s="32"/>
      <c r="D153" s="32"/>
      <c r="E153" s="32"/>
      <c r="F153" s="32"/>
      <c r="G153" s="32"/>
      <c r="H153" s="32"/>
      <c r="I153" s="32"/>
      <c r="J153" s="32"/>
      <c r="K153" s="32"/>
      <c r="L153" s="32"/>
      <c r="M153" s="32"/>
      <c r="N153" s="32"/>
      <c r="O153" s="32"/>
      <c r="P153" s="32"/>
      <c r="Q153" s="32"/>
      <c r="R153" s="32"/>
      <c r="S153" s="32"/>
      <c r="T153" s="32"/>
      <c r="U153" s="32"/>
      <c r="V153" s="32"/>
      <c r="W153" s="32"/>
      <c r="X153" s="32"/>
      <c r="Y153" s="32"/>
      <c r="Z153" s="32"/>
    </row>
    <row r="154" spans="1:26" ht="15.75" customHeight="1" x14ac:dyDescent="0.3">
      <c r="A154" s="32"/>
      <c r="B154" s="32"/>
      <c r="C154" s="32"/>
      <c r="D154" s="32"/>
      <c r="E154" s="32"/>
      <c r="F154" s="32"/>
      <c r="G154" s="32"/>
      <c r="H154" s="32"/>
      <c r="I154" s="32"/>
      <c r="J154" s="32"/>
      <c r="K154" s="32"/>
      <c r="L154" s="32"/>
      <c r="M154" s="32"/>
      <c r="N154" s="32"/>
      <c r="O154" s="32"/>
      <c r="P154" s="32"/>
      <c r="Q154" s="32"/>
      <c r="R154" s="32"/>
      <c r="S154" s="32"/>
      <c r="T154" s="32"/>
      <c r="U154" s="32"/>
      <c r="V154" s="32"/>
      <c r="W154" s="32"/>
      <c r="X154" s="32"/>
      <c r="Y154" s="32"/>
      <c r="Z154" s="32"/>
    </row>
    <row r="155" spans="1:26" ht="15.75" customHeight="1" x14ac:dyDescent="0.3">
      <c r="A155" s="32"/>
      <c r="B155" s="32"/>
      <c r="C155" s="32"/>
      <c r="D155" s="32"/>
      <c r="E155" s="32"/>
      <c r="F155" s="32"/>
      <c r="G155" s="32"/>
      <c r="H155" s="32"/>
      <c r="I155" s="32"/>
      <c r="J155" s="32"/>
      <c r="K155" s="32"/>
      <c r="L155" s="32"/>
      <c r="M155" s="32"/>
      <c r="N155" s="32"/>
      <c r="O155" s="32"/>
      <c r="P155" s="32"/>
      <c r="Q155" s="32"/>
      <c r="R155" s="32"/>
      <c r="S155" s="32"/>
      <c r="T155" s="32"/>
      <c r="U155" s="32"/>
      <c r="V155" s="32"/>
      <c r="W155" s="32"/>
      <c r="X155" s="32"/>
      <c r="Y155" s="32"/>
      <c r="Z155" s="32"/>
    </row>
    <row r="156" spans="1:26" ht="15.75" customHeight="1" x14ac:dyDescent="0.3">
      <c r="A156" s="32"/>
      <c r="B156" s="32"/>
      <c r="C156" s="32"/>
      <c r="D156" s="32"/>
      <c r="E156" s="32"/>
      <c r="F156" s="32"/>
      <c r="G156" s="32"/>
      <c r="H156" s="32"/>
      <c r="I156" s="32"/>
      <c r="J156" s="32"/>
      <c r="K156" s="32"/>
      <c r="L156" s="32"/>
      <c r="M156" s="32"/>
      <c r="N156" s="32"/>
      <c r="O156" s="32"/>
      <c r="P156" s="32"/>
      <c r="Q156" s="32"/>
      <c r="R156" s="32"/>
      <c r="S156" s="32"/>
      <c r="T156" s="32"/>
      <c r="U156" s="32"/>
      <c r="V156" s="32"/>
      <c r="W156" s="32"/>
      <c r="X156" s="32"/>
      <c r="Y156" s="32"/>
      <c r="Z156" s="32"/>
    </row>
    <row r="157" spans="1:26" ht="15.75" customHeight="1" x14ac:dyDescent="0.3">
      <c r="A157" s="32"/>
      <c r="B157" s="32"/>
      <c r="C157" s="32"/>
      <c r="D157" s="32"/>
      <c r="E157" s="32"/>
      <c r="F157" s="32"/>
      <c r="G157" s="32"/>
      <c r="H157" s="32"/>
      <c r="I157" s="32"/>
      <c r="J157" s="32"/>
      <c r="K157" s="32"/>
      <c r="L157" s="32"/>
      <c r="M157" s="32"/>
      <c r="N157" s="32"/>
      <c r="O157" s="32"/>
      <c r="P157" s="32"/>
      <c r="Q157" s="32"/>
      <c r="R157" s="32"/>
      <c r="S157" s="32"/>
      <c r="T157" s="32"/>
      <c r="U157" s="32"/>
      <c r="V157" s="32"/>
      <c r="W157" s="32"/>
      <c r="X157" s="32"/>
      <c r="Y157" s="32"/>
      <c r="Z157" s="32"/>
    </row>
    <row r="158" spans="1:26" ht="15.75" customHeight="1" x14ac:dyDescent="0.3">
      <c r="A158" s="32"/>
      <c r="B158" s="32"/>
      <c r="C158" s="32"/>
      <c r="D158" s="32"/>
      <c r="E158" s="32"/>
      <c r="F158" s="32"/>
      <c r="G158" s="32"/>
      <c r="H158" s="32"/>
      <c r="I158" s="32"/>
      <c r="J158" s="32"/>
      <c r="K158" s="32"/>
      <c r="L158" s="32"/>
      <c r="M158" s="32"/>
      <c r="N158" s="32"/>
      <c r="O158" s="32"/>
      <c r="P158" s="32"/>
      <c r="Q158" s="32"/>
      <c r="R158" s="32"/>
      <c r="S158" s="32"/>
      <c r="T158" s="32"/>
      <c r="U158" s="32"/>
      <c r="V158" s="32"/>
      <c r="W158" s="32"/>
      <c r="X158" s="32"/>
      <c r="Y158" s="32"/>
      <c r="Z158" s="32"/>
    </row>
    <row r="159" spans="1:26" ht="15.75" customHeight="1" x14ac:dyDescent="0.3">
      <c r="A159" s="32"/>
      <c r="B159" s="32"/>
      <c r="C159" s="32"/>
      <c r="D159" s="32"/>
      <c r="E159" s="32"/>
      <c r="F159" s="32"/>
      <c r="G159" s="32"/>
      <c r="H159" s="32"/>
      <c r="I159" s="32"/>
      <c r="J159" s="32"/>
      <c r="K159" s="32"/>
      <c r="L159" s="32"/>
      <c r="M159" s="32"/>
      <c r="N159" s="32"/>
      <c r="O159" s="32"/>
      <c r="P159" s="32"/>
      <c r="Q159" s="32"/>
      <c r="R159" s="32"/>
      <c r="S159" s="32"/>
      <c r="T159" s="32"/>
      <c r="U159" s="32"/>
      <c r="V159" s="32"/>
      <c r="W159" s="32"/>
      <c r="X159" s="32"/>
      <c r="Y159" s="32"/>
      <c r="Z159" s="32"/>
    </row>
    <row r="160" spans="1:26" ht="15.75" customHeight="1" x14ac:dyDescent="0.3">
      <c r="A160" s="32"/>
      <c r="B160" s="32"/>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row>
    <row r="161" spans="1:26" ht="15.75" customHeight="1" x14ac:dyDescent="0.3">
      <c r="A161" s="32"/>
      <c r="B161" s="32"/>
      <c r="C161" s="32"/>
      <c r="D161" s="32"/>
      <c r="E161" s="32"/>
      <c r="F161" s="32"/>
      <c r="G161" s="32"/>
      <c r="H161" s="32"/>
      <c r="I161" s="32"/>
      <c r="J161" s="32"/>
      <c r="K161" s="32"/>
      <c r="L161" s="32"/>
      <c r="M161" s="32"/>
      <c r="N161" s="32"/>
      <c r="O161" s="32"/>
      <c r="P161" s="32"/>
      <c r="Q161" s="32"/>
      <c r="R161" s="32"/>
      <c r="S161" s="32"/>
      <c r="T161" s="32"/>
      <c r="U161" s="32"/>
      <c r="V161" s="32"/>
      <c r="W161" s="32"/>
      <c r="X161" s="32"/>
      <c r="Y161" s="32"/>
      <c r="Z161" s="32"/>
    </row>
    <row r="162" spans="1:26" ht="15.75" customHeight="1" x14ac:dyDescent="0.3">
      <c r="A162" s="32"/>
      <c r="B162" s="32"/>
      <c r="C162" s="32"/>
      <c r="D162" s="32"/>
      <c r="E162" s="32"/>
      <c r="F162" s="32"/>
      <c r="G162" s="32"/>
      <c r="H162" s="32"/>
      <c r="I162" s="32"/>
      <c r="J162" s="32"/>
      <c r="K162" s="32"/>
      <c r="L162" s="32"/>
      <c r="M162" s="32"/>
      <c r="N162" s="32"/>
      <c r="O162" s="32"/>
      <c r="P162" s="32"/>
      <c r="Q162" s="32"/>
      <c r="R162" s="32"/>
      <c r="S162" s="32"/>
      <c r="T162" s="32"/>
      <c r="U162" s="32"/>
      <c r="V162" s="32"/>
      <c r="W162" s="32"/>
      <c r="X162" s="32"/>
      <c r="Y162" s="32"/>
      <c r="Z162" s="32"/>
    </row>
    <row r="163" spans="1:26" ht="15.75" customHeight="1" x14ac:dyDescent="0.3">
      <c r="A163" s="32"/>
      <c r="B163" s="32"/>
      <c r="C163" s="32"/>
      <c r="D163" s="32"/>
      <c r="E163" s="32"/>
      <c r="F163" s="32"/>
      <c r="G163" s="32"/>
      <c r="H163" s="32"/>
      <c r="I163" s="32"/>
      <c r="J163" s="32"/>
      <c r="K163" s="32"/>
      <c r="L163" s="32"/>
      <c r="M163" s="32"/>
      <c r="N163" s="32"/>
      <c r="O163" s="32"/>
      <c r="P163" s="32"/>
      <c r="Q163" s="32"/>
      <c r="R163" s="32"/>
      <c r="S163" s="32"/>
      <c r="T163" s="32"/>
      <c r="U163" s="32"/>
      <c r="V163" s="32"/>
      <c r="W163" s="32"/>
      <c r="X163" s="32"/>
      <c r="Y163" s="32"/>
      <c r="Z163" s="32"/>
    </row>
    <row r="164" spans="1:26" ht="15.75" customHeight="1" x14ac:dyDescent="0.3">
      <c r="A164" s="32"/>
      <c r="B164" s="32"/>
      <c r="C164" s="32"/>
      <c r="D164" s="32"/>
      <c r="E164" s="32"/>
      <c r="F164" s="32"/>
      <c r="G164" s="32"/>
      <c r="H164" s="32"/>
      <c r="I164" s="32"/>
      <c r="J164" s="32"/>
      <c r="K164" s="32"/>
      <c r="L164" s="32"/>
      <c r="M164" s="32"/>
      <c r="N164" s="32"/>
      <c r="O164" s="32"/>
      <c r="P164" s="32"/>
      <c r="Q164" s="32"/>
      <c r="R164" s="32"/>
      <c r="S164" s="32"/>
      <c r="T164" s="32"/>
      <c r="U164" s="32"/>
      <c r="V164" s="32"/>
      <c r="W164" s="32"/>
      <c r="X164" s="32"/>
      <c r="Y164" s="32"/>
      <c r="Z164" s="32"/>
    </row>
    <row r="165" spans="1:26" ht="15.75" customHeight="1" x14ac:dyDescent="0.3">
      <c r="A165" s="32"/>
      <c r="B165" s="32"/>
      <c r="C165" s="32"/>
      <c r="D165" s="32"/>
      <c r="E165" s="32"/>
      <c r="F165" s="32"/>
      <c r="G165" s="32"/>
      <c r="H165" s="32"/>
      <c r="I165" s="32"/>
      <c r="J165" s="32"/>
      <c r="K165" s="32"/>
      <c r="L165" s="32"/>
      <c r="M165" s="32"/>
      <c r="N165" s="32"/>
      <c r="O165" s="32"/>
      <c r="P165" s="32"/>
      <c r="Q165" s="32"/>
      <c r="R165" s="32"/>
      <c r="S165" s="32"/>
      <c r="T165" s="32"/>
      <c r="U165" s="32"/>
      <c r="V165" s="32"/>
      <c r="W165" s="32"/>
      <c r="X165" s="32"/>
      <c r="Y165" s="32"/>
      <c r="Z165" s="32"/>
    </row>
    <row r="166" spans="1:26" ht="15.75" customHeight="1" x14ac:dyDescent="0.3">
      <c r="A166" s="32"/>
      <c r="B166" s="32"/>
      <c r="C166" s="32"/>
      <c r="D166" s="32"/>
      <c r="E166" s="32"/>
      <c r="F166" s="32"/>
      <c r="G166" s="32"/>
      <c r="H166" s="32"/>
      <c r="I166" s="32"/>
      <c r="J166" s="32"/>
      <c r="K166" s="32"/>
      <c r="L166" s="32"/>
      <c r="M166" s="32"/>
      <c r="N166" s="32"/>
      <c r="O166" s="32"/>
      <c r="P166" s="32"/>
      <c r="Q166" s="32"/>
      <c r="R166" s="32"/>
      <c r="S166" s="32"/>
      <c r="T166" s="32"/>
      <c r="U166" s="32"/>
      <c r="V166" s="32"/>
      <c r="W166" s="32"/>
      <c r="X166" s="32"/>
      <c r="Y166" s="32"/>
      <c r="Z166" s="32"/>
    </row>
    <row r="167" spans="1:26" ht="15.75" customHeight="1" x14ac:dyDescent="0.3">
      <c r="A167" s="32"/>
      <c r="B167" s="32"/>
      <c r="C167" s="32"/>
      <c r="D167" s="32"/>
      <c r="E167" s="32"/>
      <c r="F167" s="32"/>
      <c r="G167" s="32"/>
      <c r="H167" s="32"/>
      <c r="I167" s="32"/>
      <c r="J167" s="32"/>
      <c r="K167" s="32"/>
      <c r="L167" s="32"/>
      <c r="M167" s="32"/>
      <c r="N167" s="32"/>
      <c r="O167" s="32"/>
      <c r="P167" s="32"/>
      <c r="Q167" s="32"/>
      <c r="R167" s="32"/>
      <c r="S167" s="32"/>
      <c r="T167" s="32"/>
      <c r="U167" s="32"/>
      <c r="V167" s="32"/>
      <c r="W167" s="32"/>
      <c r="X167" s="32"/>
      <c r="Y167" s="32"/>
      <c r="Z167" s="32"/>
    </row>
    <row r="168" spans="1:26" ht="15.75" customHeight="1" x14ac:dyDescent="0.3">
      <c r="A168" s="32"/>
      <c r="B168" s="32"/>
      <c r="C168" s="32"/>
      <c r="D168" s="32"/>
      <c r="E168" s="32"/>
      <c r="F168" s="32"/>
      <c r="G168" s="32"/>
      <c r="H168" s="32"/>
      <c r="I168" s="32"/>
      <c r="J168" s="32"/>
      <c r="K168" s="32"/>
      <c r="L168" s="32"/>
      <c r="M168" s="32"/>
      <c r="N168" s="32"/>
      <c r="O168" s="32"/>
      <c r="P168" s="32"/>
      <c r="Q168" s="32"/>
      <c r="R168" s="32"/>
      <c r="S168" s="32"/>
      <c r="T168" s="32"/>
      <c r="U168" s="32"/>
      <c r="V168" s="32"/>
      <c r="W168" s="32"/>
      <c r="X168" s="32"/>
      <c r="Y168" s="32"/>
      <c r="Z168" s="32"/>
    </row>
    <row r="169" spans="1:26" ht="15.75" customHeight="1" x14ac:dyDescent="0.3">
      <c r="A169" s="32"/>
      <c r="B169" s="32"/>
      <c r="C169" s="32"/>
      <c r="D169" s="32"/>
      <c r="E169" s="32"/>
      <c r="F169" s="32"/>
      <c r="G169" s="32"/>
      <c r="H169" s="32"/>
      <c r="I169" s="32"/>
      <c r="J169" s="32"/>
      <c r="K169" s="32"/>
      <c r="L169" s="32"/>
      <c r="M169" s="32"/>
      <c r="N169" s="32"/>
      <c r="O169" s="32"/>
      <c r="P169" s="32"/>
      <c r="Q169" s="32"/>
      <c r="R169" s="32"/>
      <c r="S169" s="32"/>
      <c r="T169" s="32"/>
      <c r="U169" s="32"/>
      <c r="V169" s="32"/>
      <c r="W169" s="32"/>
      <c r="X169" s="32"/>
      <c r="Y169" s="32"/>
      <c r="Z169" s="32"/>
    </row>
    <row r="170" spans="1:26" ht="15.75" customHeight="1" x14ac:dyDescent="0.3">
      <c r="A170" s="32"/>
      <c r="B170" s="32"/>
      <c r="C170" s="32"/>
      <c r="D170" s="32"/>
      <c r="E170" s="32"/>
      <c r="F170" s="32"/>
      <c r="G170" s="32"/>
      <c r="H170" s="32"/>
      <c r="I170" s="32"/>
      <c r="J170" s="32"/>
      <c r="K170" s="32"/>
      <c r="L170" s="32"/>
      <c r="M170" s="32"/>
      <c r="N170" s="32"/>
      <c r="O170" s="32"/>
      <c r="P170" s="32"/>
      <c r="Q170" s="32"/>
      <c r="R170" s="32"/>
      <c r="S170" s="32"/>
      <c r="T170" s="32"/>
      <c r="U170" s="32"/>
      <c r="V170" s="32"/>
      <c r="W170" s="32"/>
      <c r="X170" s="32"/>
      <c r="Y170" s="32"/>
      <c r="Z170" s="32"/>
    </row>
    <row r="171" spans="1:26" ht="15.75" customHeight="1" x14ac:dyDescent="0.3">
      <c r="A171" s="32"/>
      <c r="B171" s="32"/>
      <c r="C171" s="32"/>
      <c r="D171" s="32"/>
      <c r="E171" s="32"/>
      <c r="F171" s="32"/>
      <c r="G171" s="32"/>
      <c r="H171" s="32"/>
      <c r="I171" s="32"/>
      <c r="J171" s="32"/>
      <c r="K171" s="32"/>
      <c r="L171" s="32"/>
      <c r="M171" s="32"/>
      <c r="N171" s="32"/>
      <c r="O171" s="32"/>
      <c r="P171" s="32"/>
      <c r="Q171" s="32"/>
      <c r="R171" s="32"/>
      <c r="S171" s="32"/>
      <c r="T171" s="32"/>
      <c r="U171" s="32"/>
      <c r="V171" s="32"/>
      <c r="W171" s="32"/>
      <c r="X171" s="32"/>
      <c r="Y171" s="32"/>
      <c r="Z171" s="32"/>
    </row>
    <row r="172" spans="1:26" ht="15.75" customHeight="1" x14ac:dyDescent="0.3">
      <c r="A172" s="32"/>
      <c r="B172" s="32"/>
      <c r="C172" s="32"/>
      <c r="D172" s="32"/>
      <c r="E172" s="32"/>
      <c r="F172" s="32"/>
      <c r="G172" s="32"/>
      <c r="H172" s="32"/>
      <c r="I172" s="32"/>
      <c r="J172" s="32"/>
      <c r="K172" s="32"/>
      <c r="L172" s="32"/>
      <c r="M172" s="32"/>
      <c r="N172" s="32"/>
      <c r="O172" s="32"/>
      <c r="P172" s="32"/>
      <c r="Q172" s="32"/>
      <c r="R172" s="32"/>
      <c r="S172" s="32"/>
      <c r="T172" s="32"/>
      <c r="U172" s="32"/>
      <c r="V172" s="32"/>
      <c r="W172" s="32"/>
      <c r="X172" s="32"/>
      <c r="Y172" s="32"/>
      <c r="Z172" s="32"/>
    </row>
    <row r="173" spans="1:26" ht="15.75" customHeight="1" x14ac:dyDescent="0.3">
      <c r="A173" s="32"/>
      <c r="B173" s="32"/>
      <c r="C173" s="32"/>
      <c r="D173" s="32"/>
      <c r="E173" s="32"/>
      <c r="F173" s="32"/>
      <c r="G173" s="32"/>
      <c r="H173" s="32"/>
      <c r="I173" s="32"/>
      <c r="J173" s="32"/>
      <c r="K173" s="32"/>
      <c r="L173" s="32"/>
      <c r="M173" s="32"/>
      <c r="N173" s="32"/>
      <c r="O173" s="32"/>
      <c r="P173" s="32"/>
      <c r="Q173" s="32"/>
      <c r="R173" s="32"/>
      <c r="S173" s="32"/>
      <c r="T173" s="32"/>
      <c r="U173" s="32"/>
      <c r="V173" s="32"/>
      <c r="W173" s="32"/>
      <c r="X173" s="32"/>
      <c r="Y173" s="32"/>
      <c r="Z173" s="32"/>
    </row>
    <row r="174" spans="1:26" ht="15.75" customHeight="1" x14ac:dyDescent="0.3">
      <c r="A174" s="32"/>
      <c r="B174" s="32"/>
      <c r="C174" s="32"/>
      <c r="D174" s="32"/>
      <c r="E174" s="32"/>
      <c r="F174" s="32"/>
      <c r="G174" s="32"/>
      <c r="H174" s="32"/>
      <c r="I174" s="32"/>
      <c r="J174" s="32"/>
      <c r="K174" s="32"/>
      <c r="L174" s="32"/>
      <c r="M174" s="32"/>
      <c r="N174" s="32"/>
      <c r="O174" s="32"/>
      <c r="P174" s="32"/>
      <c r="Q174" s="32"/>
      <c r="R174" s="32"/>
      <c r="S174" s="32"/>
      <c r="T174" s="32"/>
      <c r="U174" s="32"/>
      <c r="V174" s="32"/>
      <c r="W174" s="32"/>
      <c r="X174" s="32"/>
      <c r="Y174" s="32"/>
      <c r="Z174" s="32"/>
    </row>
    <row r="175" spans="1:26" ht="15.75" customHeight="1" x14ac:dyDescent="0.3">
      <c r="A175" s="32"/>
      <c r="B175" s="32"/>
      <c r="C175" s="32"/>
      <c r="D175" s="32"/>
      <c r="E175" s="32"/>
      <c r="F175" s="32"/>
      <c r="G175" s="32"/>
      <c r="H175" s="32"/>
      <c r="I175" s="32"/>
      <c r="J175" s="32"/>
      <c r="K175" s="32"/>
      <c r="L175" s="32"/>
      <c r="M175" s="32"/>
      <c r="N175" s="32"/>
      <c r="O175" s="32"/>
      <c r="P175" s="32"/>
      <c r="Q175" s="32"/>
      <c r="R175" s="32"/>
      <c r="S175" s="32"/>
      <c r="T175" s="32"/>
      <c r="U175" s="32"/>
      <c r="V175" s="32"/>
      <c r="W175" s="32"/>
      <c r="X175" s="32"/>
      <c r="Y175" s="32"/>
      <c r="Z175" s="32"/>
    </row>
    <row r="176" spans="1:26" ht="15.75" customHeight="1" x14ac:dyDescent="0.3">
      <c r="A176" s="32"/>
      <c r="B176" s="32"/>
      <c r="C176" s="32"/>
      <c r="D176" s="32"/>
      <c r="E176" s="32"/>
      <c r="F176" s="32"/>
      <c r="G176" s="32"/>
      <c r="H176" s="32"/>
      <c r="I176" s="32"/>
      <c r="J176" s="32"/>
      <c r="K176" s="32"/>
      <c r="L176" s="32"/>
      <c r="M176" s="32"/>
      <c r="N176" s="32"/>
      <c r="O176" s="32"/>
      <c r="P176" s="32"/>
      <c r="Q176" s="32"/>
      <c r="R176" s="32"/>
      <c r="S176" s="32"/>
      <c r="T176" s="32"/>
      <c r="U176" s="32"/>
      <c r="V176" s="32"/>
      <c r="W176" s="32"/>
      <c r="X176" s="32"/>
      <c r="Y176" s="32"/>
      <c r="Z176" s="32"/>
    </row>
    <row r="177" spans="1:26" ht="15.75" customHeight="1" x14ac:dyDescent="0.3">
      <c r="A177" s="32"/>
      <c r="B177" s="32"/>
      <c r="C177" s="32"/>
      <c r="D177" s="32"/>
      <c r="E177" s="32"/>
      <c r="F177" s="32"/>
      <c r="G177" s="32"/>
      <c r="H177" s="32"/>
      <c r="I177" s="32"/>
      <c r="J177" s="32"/>
      <c r="K177" s="32"/>
      <c r="L177" s="32"/>
      <c r="M177" s="32"/>
      <c r="N177" s="32"/>
      <c r="O177" s="32"/>
      <c r="P177" s="32"/>
      <c r="Q177" s="32"/>
      <c r="R177" s="32"/>
      <c r="S177" s="32"/>
      <c r="T177" s="32"/>
      <c r="U177" s="32"/>
      <c r="V177" s="32"/>
      <c r="W177" s="32"/>
      <c r="X177" s="32"/>
      <c r="Y177" s="32"/>
      <c r="Z177" s="32"/>
    </row>
    <row r="178" spans="1:26" ht="15.75" customHeight="1" x14ac:dyDescent="0.3">
      <c r="A178" s="32"/>
      <c r="B178" s="32"/>
      <c r="C178" s="32"/>
      <c r="D178" s="32"/>
      <c r="E178" s="32"/>
      <c r="F178" s="32"/>
      <c r="G178" s="32"/>
      <c r="H178" s="32"/>
      <c r="I178" s="32"/>
      <c r="J178" s="32"/>
      <c r="K178" s="32"/>
      <c r="L178" s="32"/>
      <c r="M178" s="32"/>
      <c r="N178" s="32"/>
      <c r="O178" s="32"/>
      <c r="P178" s="32"/>
      <c r="Q178" s="32"/>
      <c r="R178" s="32"/>
      <c r="S178" s="32"/>
      <c r="T178" s="32"/>
      <c r="U178" s="32"/>
      <c r="V178" s="32"/>
      <c r="W178" s="32"/>
      <c r="X178" s="32"/>
      <c r="Y178" s="32"/>
      <c r="Z178" s="32"/>
    </row>
    <row r="179" spans="1:26" ht="15.75" customHeight="1" x14ac:dyDescent="0.3">
      <c r="A179" s="32"/>
      <c r="B179" s="32"/>
      <c r="C179" s="32"/>
      <c r="D179" s="32"/>
      <c r="E179" s="32"/>
      <c r="F179" s="32"/>
      <c r="G179" s="32"/>
      <c r="H179" s="32"/>
      <c r="I179" s="32"/>
      <c r="J179" s="32"/>
      <c r="K179" s="32"/>
      <c r="L179" s="32"/>
      <c r="M179" s="32"/>
      <c r="N179" s="32"/>
      <c r="O179" s="32"/>
      <c r="P179" s="32"/>
      <c r="Q179" s="32"/>
      <c r="R179" s="32"/>
      <c r="S179" s="32"/>
      <c r="T179" s="32"/>
      <c r="U179" s="32"/>
      <c r="V179" s="32"/>
      <c r="W179" s="32"/>
      <c r="X179" s="32"/>
      <c r="Y179" s="32"/>
      <c r="Z179" s="32"/>
    </row>
    <row r="180" spans="1:26" ht="15.75" customHeight="1" x14ac:dyDescent="0.3">
      <c r="A180" s="32"/>
      <c r="B180" s="32"/>
      <c r="C180" s="32"/>
      <c r="D180" s="32"/>
      <c r="E180" s="32"/>
      <c r="F180" s="32"/>
      <c r="G180" s="32"/>
      <c r="H180" s="32"/>
      <c r="I180" s="32"/>
      <c r="J180" s="32"/>
      <c r="K180" s="32"/>
      <c r="L180" s="32"/>
      <c r="M180" s="32"/>
      <c r="N180" s="32"/>
      <c r="O180" s="32"/>
      <c r="P180" s="32"/>
      <c r="Q180" s="32"/>
      <c r="R180" s="32"/>
      <c r="S180" s="32"/>
      <c r="T180" s="32"/>
      <c r="U180" s="32"/>
      <c r="V180" s="32"/>
      <c r="W180" s="32"/>
      <c r="X180" s="32"/>
      <c r="Y180" s="32"/>
      <c r="Z180" s="32"/>
    </row>
    <row r="181" spans="1:26" ht="15.75" customHeight="1" x14ac:dyDescent="0.3">
      <c r="A181" s="32"/>
      <c r="B181" s="32"/>
      <c r="C181" s="32"/>
      <c r="D181" s="32"/>
      <c r="E181" s="32"/>
      <c r="F181" s="32"/>
      <c r="G181" s="32"/>
      <c r="H181" s="32"/>
      <c r="I181" s="32"/>
      <c r="J181" s="32"/>
      <c r="K181" s="32"/>
      <c r="L181" s="32"/>
      <c r="M181" s="32"/>
      <c r="N181" s="32"/>
      <c r="O181" s="32"/>
      <c r="P181" s="32"/>
      <c r="Q181" s="32"/>
      <c r="R181" s="32"/>
      <c r="S181" s="32"/>
      <c r="T181" s="32"/>
      <c r="U181" s="32"/>
      <c r="V181" s="32"/>
      <c r="W181" s="32"/>
      <c r="X181" s="32"/>
      <c r="Y181" s="32"/>
      <c r="Z181" s="32"/>
    </row>
    <row r="182" spans="1:26" ht="15.75" customHeight="1" x14ac:dyDescent="0.3">
      <c r="A182" s="32"/>
      <c r="B182" s="32"/>
      <c r="C182" s="32"/>
      <c r="D182" s="32"/>
      <c r="E182" s="32"/>
      <c r="F182" s="32"/>
      <c r="G182" s="32"/>
      <c r="H182" s="32"/>
      <c r="I182" s="32"/>
      <c r="J182" s="32"/>
      <c r="K182" s="32"/>
      <c r="L182" s="32"/>
      <c r="M182" s="32"/>
      <c r="N182" s="32"/>
      <c r="O182" s="32"/>
      <c r="P182" s="32"/>
      <c r="Q182" s="32"/>
      <c r="R182" s="32"/>
      <c r="S182" s="32"/>
      <c r="T182" s="32"/>
      <c r="U182" s="32"/>
      <c r="V182" s="32"/>
      <c r="W182" s="32"/>
      <c r="X182" s="32"/>
      <c r="Y182" s="32"/>
      <c r="Z182" s="32"/>
    </row>
    <row r="183" spans="1:26" ht="15.75" customHeight="1" x14ac:dyDescent="0.3">
      <c r="A183" s="32"/>
      <c r="B183" s="32"/>
      <c r="C183" s="32"/>
      <c r="D183" s="32"/>
      <c r="E183" s="32"/>
      <c r="F183" s="32"/>
      <c r="G183" s="32"/>
      <c r="H183" s="32"/>
      <c r="I183" s="32"/>
      <c r="J183" s="32"/>
      <c r="K183" s="32"/>
      <c r="L183" s="32"/>
      <c r="M183" s="32"/>
      <c r="N183" s="32"/>
      <c r="O183" s="32"/>
      <c r="P183" s="32"/>
      <c r="Q183" s="32"/>
      <c r="R183" s="32"/>
      <c r="S183" s="32"/>
      <c r="T183" s="32"/>
      <c r="U183" s="32"/>
      <c r="V183" s="32"/>
      <c r="W183" s="32"/>
      <c r="X183" s="32"/>
      <c r="Y183" s="32"/>
      <c r="Z183" s="32"/>
    </row>
    <row r="184" spans="1:26" ht="15.75" customHeight="1" x14ac:dyDescent="0.3">
      <c r="A184" s="32"/>
      <c r="B184" s="32"/>
      <c r="C184" s="32"/>
      <c r="D184" s="32"/>
      <c r="E184" s="32"/>
      <c r="F184" s="32"/>
      <c r="G184" s="32"/>
      <c r="H184" s="32"/>
      <c r="I184" s="32"/>
      <c r="J184" s="32"/>
      <c r="K184" s="32"/>
      <c r="L184" s="32"/>
      <c r="M184" s="32"/>
      <c r="N184" s="32"/>
      <c r="O184" s="32"/>
      <c r="P184" s="32"/>
      <c r="Q184" s="32"/>
      <c r="R184" s="32"/>
      <c r="S184" s="32"/>
      <c r="T184" s="32"/>
      <c r="U184" s="32"/>
      <c r="V184" s="32"/>
      <c r="W184" s="32"/>
      <c r="X184" s="32"/>
      <c r="Y184" s="32"/>
      <c r="Z184" s="32"/>
    </row>
    <row r="185" spans="1:26" ht="15.75" customHeight="1" x14ac:dyDescent="0.3">
      <c r="A185" s="32"/>
      <c r="B185" s="32"/>
      <c r="C185" s="32"/>
      <c r="D185" s="32"/>
      <c r="E185" s="32"/>
      <c r="F185" s="32"/>
      <c r="G185" s="32"/>
      <c r="H185" s="32"/>
      <c r="I185" s="32"/>
      <c r="J185" s="32"/>
      <c r="K185" s="32"/>
      <c r="L185" s="32"/>
      <c r="M185" s="32"/>
      <c r="N185" s="32"/>
      <c r="O185" s="32"/>
      <c r="P185" s="32"/>
      <c r="Q185" s="32"/>
      <c r="R185" s="32"/>
      <c r="S185" s="32"/>
      <c r="T185" s="32"/>
      <c r="U185" s="32"/>
      <c r="V185" s="32"/>
      <c r="W185" s="32"/>
      <c r="X185" s="32"/>
      <c r="Y185" s="32"/>
      <c r="Z185" s="32"/>
    </row>
    <row r="186" spans="1:26" ht="15.75" customHeight="1" x14ac:dyDescent="0.3">
      <c r="A186" s="32"/>
      <c r="B186" s="32"/>
      <c r="C186" s="32"/>
      <c r="D186" s="32"/>
      <c r="E186" s="32"/>
      <c r="F186" s="32"/>
      <c r="G186" s="32"/>
      <c r="H186" s="32"/>
      <c r="I186" s="32"/>
      <c r="J186" s="32"/>
      <c r="K186" s="32"/>
      <c r="L186" s="32"/>
      <c r="M186" s="32"/>
      <c r="N186" s="32"/>
      <c r="O186" s="32"/>
      <c r="P186" s="32"/>
      <c r="Q186" s="32"/>
      <c r="R186" s="32"/>
      <c r="S186" s="32"/>
      <c r="T186" s="32"/>
      <c r="U186" s="32"/>
      <c r="V186" s="32"/>
      <c r="W186" s="32"/>
      <c r="X186" s="32"/>
      <c r="Y186" s="32"/>
      <c r="Z186" s="32"/>
    </row>
    <row r="187" spans="1:26" ht="15.75" customHeight="1" x14ac:dyDescent="0.3">
      <c r="A187" s="32"/>
      <c r="B187" s="32"/>
      <c r="C187" s="32"/>
      <c r="D187" s="32"/>
      <c r="E187" s="32"/>
      <c r="F187" s="32"/>
      <c r="G187" s="32"/>
      <c r="H187" s="32"/>
      <c r="I187" s="32"/>
      <c r="J187" s="32"/>
      <c r="K187" s="32"/>
      <c r="L187" s="32"/>
      <c r="M187" s="32"/>
      <c r="N187" s="32"/>
      <c r="O187" s="32"/>
      <c r="P187" s="32"/>
      <c r="Q187" s="32"/>
      <c r="R187" s="32"/>
      <c r="S187" s="32"/>
      <c r="T187" s="32"/>
      <c r="U187" s="32"/>
      <c r="V187" s="32"/>
      <c r="W187" s="32"/>
      <c r="X187" s="32"/>
      <c r="Y187" s="32"/>
      <c r="Z187" s="32"/>
    </row>
    <row r="188" spans="1:26" ht="15.75" customHeight="1" x14ac:dyDescent="0.3">
      <c r="A188" s="32"/>
      <c r="B188" s="32"/>
      <c r="C188" s="32"/>
      <c r="D188" s="32"/>
      <c r="E188" s="32"/>
      <c r="F188" s="32"/>
      <c r="G188" s="32"/>
      <c r="H188" s="32"/>
      <c r="I188" s="32"/>
      <c r="J188" s="32"/>
      <c r="K188" s="32"/>
      <c r="L188" s="32"/>
      <c r="M188" s="32"/>
      <c r="N188" s="32"/>
      <c r="O188" s="32"/>
      <c r="P188" s="32"/>
      <c r="Q188" s="32"/>
      <c r="R188" s="32"/>
      <c r="S188" s="32"/>
      <c r="T188" s="32"/>
      <c r="U188" s="32"/>
      <c r="V188" s="32"/>
      <c r="W188" s="32"/>
      <c r="X188" s="32"/>
      <c r="Y188" s="32"/>
      <c r="Z188" s="32"/>
    </row>
    <row r="189" spans="1:26" ht="15.75" customHeight="1" x14ac:dyDescent="0.3">
      <c r="A189" s="32"/>
      <c r="B189" s="32"/>
      <c r="C189" s="32"/>
      <c r="D189" s="32"/>
      <c r="E189" s="32"/>
      <c r="F189" s="32"/>
      <c r="G189" s="32"/>
      <c r="H189" s="32"/>
      <c r="I189" s="32"/>
      <c r="J189" s="32"/>
      <c r="K189" s="32"/>
      <c r="L189" s="32"/>
      <c r="M189" s="32"/>
      <c r="N189" s="32"/>
      <c r="O189" s="32"/>
      <c r="P189" s="32"/>
      <c r="Q189" s="32"/>
      <c r="R189" s="32"/>
      <c r="S189" s="32"/>
      <c r="T189" s="32"/>
      <c r="U189" s="32"/>
      <c r="V189" s="32"/>
      <c r="W189" s="32"/>
      <c r="X189" s="32"/>
      <c r="Y189" s="32"/>
      <c r="Z189" s="32"/>
    </row>
    <row r="190" spans="1:26" ht="15.75" customHeight="1" x14ac:dyDescent="0.3">
      <c r="A190" s="32"/>
      <c r="B190" s="32"/>
      <c r="C190" s="32"/>
      <c r="D190" s="32"/>
      <c r="E190" s="32"/>
      <c r="F190" s="32"/>
      <c r="G190" s="32"/>
      <c r="H190" s="32"/>
      <c r="I190" s="32"/>
      <c r="J190" s="32"/>
      <c r="K190" s="32"/>
      <c r="L190" s="32"/>
      <c r="M190" s="32"/>
      <c r="N190" s="32"/>
      <c r="O190" s="32"/>
      <c r="P190" s="32"/>
      <c r="Q190" s="32"/>
      <c r="R190" s="32"/>
      <c r="S190" s="32"/>
      <c r="T190" s="32"/>
      <c r="U190" s="32"/>
      <c r="V190" s="32"/>
      <c r="W190" s="32"/>
      <c r="X190" s="32"/>
      <c r="Y190" s="32"/>
      <c r="Z190" s="32"/>
    </row>
    <row r="191" spans="1:26" ht="15.75" customHeight="1" x14ac:dyDescent="0.3">
      <c r="A191" s="32"/>
      <c r="B191" s="32"/>
      <c r="C191" s="32"/>
      <c r="D191" s="32"/>
      <c r="E191" s="32"/>
      <c r="F191" s="32"/>
      <c r="G191" s="32"/>
      <c r="H191" s="32"/>
      <c r="I191" s="32"/>
      <c r="J191" s="32"/>
      <c r="K191" s="32"/>
      <c r="L191" s="32"/>
      <c r="M191" s="32"/>
      <c r="N191" s="32"/>
      <c r="O191" s="32"/>
      <c r="P191" s="32"/>
      <c r="Q191" s="32"/>
      <c r="R191" s="32"/>
      <c r="S191" s="32"/>
      <c r="T191" s="32"/>
      <c r="U191" s="32"/>
      <c r="V191" s="32"/>
      <c r="W191" s="32"/>
      <c r="X191" s="32"/>
      <c r="Y191" s="32"/>
      <c r="Z191" s="32"/>
    </row>
    <row r="192" spans="1:26" ht="15.75" customHeight="1" x14ac:dyDescent="0.3">
      <c r="A192" s="32"/>
      <c r="B192" s="32"/>
      <c r="C192" s="32"/>
      <c r="D192" s="32"/>
      <c r="E192" s="32"/>
      <c r="F192" s="32"/>
      <c r="G192" s="32"/>
      <c r="H192" s="32"/>
      <c r="I192" s="32"/>
      <c r="J192" s="32"/>
      <c r="K192" s="32"/>
      <c r="L192" s="32"/>
      <c r="M192" s="32"/>
      <c r="N192" s="32"/>
      <c r="O192" s="32"/>
      <c r="P192" s="32"/>
      <c r="Q192" s="32"/>
      <c r="R192" s="32"/>
      <c r="S192" s="32"/>
      <c r="T192" s="32"/>
      <c r="U192" s="32"/>
      <c r="V192" s="32"/>
      <c r="W192" s="32"/>
      <c r="X192" s="32"/>
      <c r="Y192" s="32"/>
      <c r="Z192" s="32"/>
    </row>
    <row r="193" spans="1:26" ht="15.75" customHeight="1" x14ac:dyDescent="0.3">
      <c r="A193" s="32"/>
      <c r="B193" s="32"/>
      <c r="C193" s="32"/>
      <c r="D193" s="32"/>
      <c r="E193" s="32"/>
      <c r="F193" s="32"/>
      <c r="G193" s="32"/>
      <c r="H193" s="32"/>
      <c r="I193" s="32"/>
      <c r="J193" s="32"/>
      <c r="K193" s="32"/>
      <c r="L193" s="32"/>
      <c r="M193" s="32"/>
      <c r="N193" s="32"/>
      <c r="O193" s="32"/>
      <c r="P193" s="32"/>
      <c r="Q193" s="32"/>
      <c r="R193" s="32"/>
      <c r="S193" s="32"/>
      <c r="T193" s="32"/>
      <c r="U193" s="32"/>
      <c r="V193" s="32"/>
      <c r="W193" s="32"/>
      <c r="X193" s="32"/>
      <c r="Y193" s="32"/>
      <c r="Z193" s="32"/>
    </row>
    <row r="194" spans="1:26" ht="15.75" customHeight="1" x14ac:dyDescent="0.3">
      <c r="A194" s="32"/>
      <c r="B194" s="32"/>
      <c r="C194" s="32"/>
      <c r="D194" s="32"/>
      <c r="E194" s="32"/>
      <c r="F194" s="32"/>
      <c r="G194" s="32"/>
      <c r="H194" s="32"/>
      <c r="I194" s="32"/>
      <c r="J194" s="32"/>
      <c r="K194" s="32"/>
      <c r="L194" s="32"/>
      <c r="M194" s="32"/>
      <c r="N194" s="32"/>
      <c r="O194" s="32"/>
      <c r="P194" s="32"/>
      <c r="Q194" s="32"/>
      <c r="R194" s="32"/>
      <c r="S194" s="32"/>
      <c r="T194" s="32"/>
      <c r="U194" s="32"/>
      <c r="V194" s="32"/>
      <c r="W194" s="32"/>
      <c r="X194" s="32"/>
      <c r="Y194" s="32"/>
      <c r="Z194" s="32"/>
    </row>
    <row r="195" spans="1:26" ht="15.75" customHeight="1" x14ac:dyDescent="0.3">
      <c r="A195" s="32"/>
      <c r="B195" s="32"/>
      <c r="C195" s="32"/>
      <c r="D195" s="32"/>
      <c r="E195" s="32"/>
      <c r="F195" s="32"/>
      <c r="G195" s="32"/>
      <c r="H195" s="32"/>
      <c r="I195" s="32"/>
      <c r="J195" s="32"/>
      <c r="K195" s="32"/>
      <c r="L195" s="32"/>
      <c r="M195" s="32"/>
      <c r="N195" s="32"/>
      <c r="O195" s="32"/>
      <c r="P195" s="32"/>
      <c r="Q195" s="32"/>
      <c r="R195" s="32"/>
      <c r="S195" s="32"/>
      <c r="T195" s="32"/>
      <c r="U195" s="32"/>
      <c r="V195" s="32"/>
      <c r="W195" s="32"/>
      <c r="X195" s="32"/>
      <c r="Y195" s="32"/>
      <c r="Z195" s="32"/>
    </row>
    <row r="196" spans="1:26" ht="15.75" customHeight="1" x14ac:dyDescent="0.3">
      <c r="A196" s="32"/>
      <c r="B196" s="32"/>
      <c r="C196" s="32"/>
      <c r="D196" s="32"/>
      <c r="E196" s="32"/>
      <c r="F196" s="32"/>
      <c r="G196" s="32"/>
      <c r="H196" s="32"/>
      <c r="I196" s="32"/>
      <c r="J196" s="32"/>
      <c r="K196" s="32"/>
      <c r="L196" s="32"/>
      <c r="M196" s="32"/>
      <c r="N196" s="32"/>
      <c r="O196" s="32"/>
      <c r="P196" s="32"/>
      <c r="Q196" s="32"/>
      <c r="R196" s="32"/>
      <c r="S196" s="32"/>
      <c r="T196" s="32"/>
      <c r="U196" s="32"/>
      <c r="V196" s="32"/>
      <c r="W196" s="32"/>
      <c r="X196" s="32"/>
      <c r="Y196" s="32"/>
      <c r="Z196" s="32"/>
    </row>
    <row r="197" spans="1:26" ht="15.75" customHeight="1" x14ac:dyDescent="0.3">
      <c r="A197" s="32"/>
      <c r="B197" s="32"/>
      <c r="C197" s="32"/>
      <c r="D197" s="32"/>
      <c r="E197" s="32"/>
      <c r="F197" s="32"/>
      <c r="G197" s="32"/>
      <c r="H197" s="32"/>
      <c r="I197" s="32"/>
      <c r="J197" s="32"/>
      <c r="K197" s="32"/>
      <c r="L197" s="32"/>
      <c r="M197" s="32"/>
      <c r="N197" s="32"/>
      <c r="O197" s="32"/>
      <c r="P197" s="32"/>
      <c r="Q197" s="32"/>
      <c r="R197" s="32"/>
      <c r="S197" s="32"/>
      <c r="T197" s="32"/>
      <c r="U197" s="32"/>
      <c r="V197" s="32"/>
      <c r="W197" s="32"/>
      <c r="X197" s="32"/>
      <c r="Y197" s="32"/>
      <c r="Z197" s="32"/>
    </row>
    <row r="198" spans="1:26" ht="15.75" customHeight="1" x14ac:dyDescent="0.3">
      <c r="A198" s="32"/>
      <c r="B198" s="32"/>
      <c r="C198" s="32"/>
      <c r="D198" s="32"/>
      <c r="E198" s="32"/>
      <c r="F198" s="32"/>
      <c r="G198" s="32"/>
      <c r="H198" s="32"/>
      <c r="I198" s="32"/>
      <c r="J198" s="32"/>
      <c r="K198" s="32"/>
      <c r="L198" s="32"/>
      <c r="M198" s="32"/>
      <c r="N198" s="32"/>
      <c r="O198" s="32"/>
      <c r="P198" s="32"/>
      <c r="Q198" s="32"/>
      <c r="R198" s="32"/>
      <c r="S198" s="32"/>
      <c r="T198" s="32"/>
      <c r="U198" s="32"/>
      <c r="V198" s="32"/>
      <c r="W198" s="32"/>
      <c r="X198" s="32"/>
      <c r="Y198" s="32"/>
      <c r="Z198" s="32"/>
    </row>
    <row r="199" spans="1:26" ht="15.75" customHeight="1" x14ac:dyDescent="0.3">
      <c r="A199" s="32"/>
      <c r="B199" s="32"/>
      <c r="C199" s="32"/>
      <c r="D199" s="32"/>
      <c r="E199" s="32"/>
      <c r="F199" s="32"/>
      <c r="G199" s="32"/>
      <c r="H199" s="32"/>
      <c r="I199" s="32"/>
      <c r="J199" s="32"/>
      <c r="K199" s="32"/>
      <c r="L199" s="32"/>
      <c r="M199" s="32"/>
      <c r="N199" s="32"/>
      <c r="O199" s="32"/>
      <c r="P199" s="32"/>
      <c r="Q199" s="32"/>
      <c r="R199" s="32"/>
      <c r="S199" s="32"/>
      <c r="T199" s="32"/>
      <c r="U199" s="32"/>
      <c r="V199" s="32"/>
      <c r="W199" s="32"/>
      <c r="X199" s="32"/>
      <c r="Y199" s="32"/>
      <c r="Z199" s="32"/>
    </row>
    <row r="200" spans="1:26" ht="15.75" customHeight="1" x14ac:dyDescent="0.3">
      <c r="A200" s="32"/>
      <c r="B200" s="32"/>
      <c r="C200" s="32"/>
      <c r="D200" s="32"/>
      <c r="E200" s="32"/>
      <c r="F200" s="32"/>
      <c r="G200" s="32"/>
      <c r="H200" s="32"/>
      <c r="I200" s="32"/>
      <c r="J200" s="32"/>
      <c r="K200" s="32"/>
      <c r="L200" s="32"/>
      <c r="M200" s="32"/>
      <c r="N200" s="32"/>
      <c r="O200" s="32"/>
      <c r="P200" s="32"/>
      <c r="Q200" s="32"/>
      <c r="R200" s="32"/>
      <c r="S200" s="32"/>
      <c r="T200" s="32"/>
      <c r="U200" s="32"/>
      <c r="V200" s="32"/>
      <c r="W200" s="32"/>
      <c r="X200" s="32"/>
      <c r="Y200" s="32"/>
      <c r="Z200" s="32"/>
    </row>
    <row r="201" spans="1:26" ht="15.75" customHeight="1" x14ac:dyDescent="0.3">
      <c r="A201" s="32"/>
      <c r="B201" s="32"/>
      <c r="C201" s="32"/>
      <c r="D201" s="32"/>
      <c r="E201" s="32"/>
      <c r="F201" s="32"/>
      <c r="G201" s="32"/>
      <c r="H201" s="32"/>
      <c r="I201" s="32"/>
      <c r="J201" s="32"/>
      <c r="K201" s="32"/>
      <c r="L201" s="32"/>
      <c r="M201" s="32"/>
      <c r="N201" s="32"/>
      <c r="O201" s="32"/>
      <c r="P201" s="32"/>
      <c r="Q201" s="32"/>
      <c r="R201" s="32"/>
      <c r="S201" s="32"/>
      <c r="T201" s="32"/>
      <c r="U201" s="32"/>
      <c r="V201" s="32"/>
      <c r="W201" s="32"/>
      <c r="X201" s="32"/>
      <c r="Y201" s="32"/>
      <c r="Z201" s="32"/>
    </row>
    <row r="202" spans="1:26" ht="15.75" customHeight="1" x14ac:dyDescent="0.3">
      <c r="A202" s="32"/>
      <c r="B202" s="32"/>
      <c r="C202" s="32"/>
      <c r="D202" s="32"/>
      <c r="E202" s="32"/>
      <c r="F202" s="32"/>
      <c r="G202" s="32"/>
      <c r="H202" s="32"/>
      <c r="I202" s="32"/>
      <c r="J202" s="32"/>
      <c r="K202" s="32"/>
      <c r="L202" s="32"/>
      <c r="M202" s="32"/>
      <c r="N202" s="32"/>
      <c r="O202" s="32"/>
      <c r="P202" s="32"/>
      <c r="Q202" s="32"/>
      <c r="R202" s="32"/>
      <c r="S202" s="32"/>
      <c r="T202" s="32"/>
      <c r="U202" s="32"/>
      <c r="V202" s="32"/>
      <c r="W202" s="32"/>
      <c r="X202" s="32"/>
      <c r="Y202" s="32"/>
      <c r="Z202" s="32"/>
    </row>
    <row r="203" spans="1:26" ht="15.75" customHeight="1" x14ac:dyDescent="0.3">
      <c r="A203" s="32"/>
      <c r="B203" s="32"/>
      <c r="C203" s="32"/>
      <c r="D203" s="32"/>
      <c r="E203" s="32"/>
      <c r="F203" s="32"/>
      <c r="G203" s="32"/>
      <c r="H203" s="32"/>
      <c r="I203" s="32"/>
      <c r="J203" s="32"/>
      <c r="K203" s="32"/>
      <c r="L203" s="32"/>
      <c r="M203" s="32"/>
      <c r="N203" s="32"/>
      <c r="O203" s="32"/>
      <c r="P203" s="32"/>
      <c r="Q203" s="32"/>
      <c r="R203" s="32"/>
      <c r="S203" s="32"/>
      <c r="T203" s="32"/>
      <c r="U203" s="32"/>
      <c r="V203" s="32"/>
      <c r="W203" s="32"/>
      <c r="X203" s="32"/>
      <c r="Y203" s="32"/>
      <c r="Z203" s="32"/>
    </row>
    <row r="204" spans="1:26" ht="15.75" customHeight="1" x14ac:dyDescent="0.3">
      <c r="A204" s="32"/>
      <c r="B204" s="32"/>
      <c r="C204" s="32"/>
      <c r="D204" s="32"/>
      <c r="E204" s="32"/>
      <c r="F204" s="32"/>
      <c r="G204" s="32"/>
      <c r="H204" s="32"/>
      <c r="I204" s="32"/>
      <c r="J204" s="32"/>
      <c r="K204" s="32"/>
      <c r="L204" s="32"/>
      <c r="M204" s="32"/>
      <c r="N204" s="32"/>
      <c r="O204" s="32"/>
      <c r="P204" s="32"/>
      <c r="Q204" s="32"/>
      <c r="R204" s="32"/>
      <c r="S204" s="32"/>
      <c r="T204" s="32"/>
      <c r="U204" s="32"/>
      <c r="V204" s="32"/>
      <c r="W204" s="32"/>
      <c r="X204" s="32"/>
      <c r="Y204" s="32"/>
      <c r="Z204" s="32"/>
    </row>
    <row r="205" spans="1:26" ht="15.75" customHeight="1" x14ac:dyDescent="0.3">
      <c r="A205" s="32"/>
      <c r="B205" s="32"/>
      <c r="C205" s="32"/>
      <c r="D205" s="32"/>
      <c r="E205" s="32"/>
      <c r="F205" s="32"/>
      <c r="G205" s="32"/>
      <c r="H205" s="32"/>
      <c r="I205" s="32"/>
      <c r="J205" s="32"/>
      <c r="K205" s="32"/>
      <c r="L205" s="32"/>
      <c r="M205" s="32"/>
      <c r="N205" s="32"/>
      <c r="O205" s="32"/>
      <c r="P205" s="32"/>
      <c r="Q205" s="32"/>
      <c r="R205" s="32"/>
      <c r="S205" s="32"/>
      <c r="T205" s="32"/>
      <c r="U205" s="32"/>
      <c r="V205" s="32"/>
      <c r="W205" s="32"/>
      <c r="X205" s="32"/>
      <c r="Y205" s="32"/>
      <c r="Z205" s="32"/>
    </row>
    <row r="206" spans="1:26" ht="15.75" customHeight="1" x14ac:dyDescent="0.3">
      <c r="A206" s="32"/>
      <c r="B206" s="32"/>
      <c r="C206" s="32"/>
      <c r="D206" s="32"/>
      <c r="E206" s="32"/>
      <c r="F206" s="32"/>
      <c r="G206" s="32"/>
      <c r="H206" s="32"/>
      <c r="I206" s="32"/>
      <c r="J206" s="32"/>
      <c r="K206" s="32"/>
      <c r="L206" s="32"/>
      <c r="M206" s="32"/>
      <c r="N206" s="32"/>
      <c r="O206" s="32"/>
      <c r="P206" s="32"/>
      <c r="Q206" s="32"/>
      <c r="R206" s="32"/>
      <c r="S206" s="32"/>
      <c r="T206" s="32"/>
      <c r="U206" s="32"/>
      <c r="V206" s="32"/>
      <c r="W206" s="32"/>
      <c r="X206" s="32"/>
      <c r="Y206" s="32"/>
      <c r="Z206" s="32"/>
    </row>
    <row r="207" spans="1:26" ht="15.75" customHeight="1" x14ac:dyDescent="0.3">
      <c r="A207" s="32"/>
      <c r="B207" s="32"/>
      <c r="C207" s="32"/>
      <c r="D207" s="32"/>
      <c r="E207" s="32"/>
      <c r="F207" s="32"/>
      <c r="G207" s="32"/>
      <c r="H207" s="32"/>
      <c r="I207" s="32"/>
      <c r="J207" s="32"/>
      <c r="K207" s="32"/>
      <c r="L207" s="32"/>
      <c r="M207" s="32"/>
      <c r="N207" s="32"/>
      <c r="O207" s="32"/>
      <c r="P207" s="32"/>
      <c r="Q207" s="32"/>
      <c r="R207" s="32"/>
      <c r="S207" s="32"/>
      <c r="T207" s="32"/>
      <c r="U207" s="32"/>
      <c r="V207" s="32"/>
      <c r="W207" s="32"/>
      <c r="X207" s="32"/>
      <c r="Y207" s="32"/>
      <c r="Z207" s="32"/>
    </row>
    <row r="208" spans="1:26" ht="15.75" customHeight="1" x14ac:dyDescent="0.3">
      <c r="A208" s="32"/>
      <c r="B208" s="32"/>
      <c r="C208" s="32"/>
      <c r="D208" s="32"/>
      <c r="E208" s="32"/>
      <c r="F208" s="32"/>
      <c r="G208" s="32"/>
      <c r="H208" s="32"/>
      <c r="I208" s="32"/>
      <c r="J208" s="32"/>
      <c r="K208" s="32"/>
      <c r="L208" s="32"/>
      <c r="M208" s="32"/>
      <c r="N208" s="32"/>
      <c r="O208" s="32"/>
      <c r="P208" s="32"/>
      <c r="Q208" s="32"/>
      <c r="R208" s="32"/>
      <c r="S208" s="32"/>
      <c r="T208" s="32"/>
      <c r="U208" s="32"/>
      <c r="V208" s="32"/>
      <c r="W208" s="32"/>
      <c r="X208" s="32"/>
      <c r="Y208" s="32"/>
      <c r="Z208" s="32"/>
    </row>
    <row r="209" spans="1:26" ht="15.75" customHeight="1" x14ac:dyDescent="0.3">
      <c r="A209" s="32"/>
      <c r="B209" s="32"/>
      <c r="C209" s="32"/>
      <c r="D209" s="32"/>
      <c r="E209" s="32"/>
      <c r="F209" s="32"/>
      <c r="G209" s="32"/>
      <c r="H209" s="32"/>
      <c r="I209" s="32"/>
      <c r="J209" s="32"/>
      <c r="K209" s="32"/>
      <c r="L209" s="32"/>
      <c r="M209" s="32"/>
      <c r="N209" s="32"/>
      <c r="O209" s="32"/>
      <c r="P209" s="32"/>
      <c r="Q209" s="32"/>
      <c r="R209" s="32"/>
      <c r="S209" s="32"/>
      <c r="T209" s="32"/>
      <c r="U209" s="32"/>
      <c r="V209" s="32"/>
      <c r="W209" s="32"/>
      <c r="X209" s="32"/>
      <c r="Y209" s="32"/>
      <c r="Z209" s="32"/>
    </row>
    <row r="210" spans="1:26" ht="15.75" customHeight="1" x14ac:dyDescent="0.3">
      <c r="A210" s="32"/>
      <c r="B210" s="32"/>
      <c r="C210" s="32"/>
      <c r="D210" s="32"/>
      <c r="E210" s="32"/>
      <c r="F210" s="32"/>
      <c r="G210" s="32"/>
      <c r="H210" s="32"/>
      <c r="I210" s="32"/>
      <c r="J210" s="32"/>
      <c r="K210" s="32"/>
      <c r="L210" s="32"/>
      <c r="M210" s="32"/>
      <c r="N210" s="32"/>
      <c r="O210" s="32"/>
      <c r="P210" s="32"/>
      <c r="Q210" s="32"/>
      <c r="R210" s="32"/>
      <c r="S210" s="32"/>
      <c r="T210" s="32"/>
      <c r="U210" s="32"/>
      <c r="V210" s="32"/>
      <c r="W210" s="32"/>
      <c r="X210" s="32"/>
      <c r="Y210" s="32"/>
      <c r="Z210" s="32"/>
    </row>
    <row r="211" spans="1:26" ht="15.75" customHeight="1" x14ac:dyDescent="0.3">
      <c r="A211" s="32"/>
      <c r="B211" s="32"/>
      <c r="C211" s="32"/>
      <c r="D211" s="32"/>
      <c r="E211" s="32"/>
      <c r="F211" s="32"/>
      <c r="G211" s="32"/>
      <c r="H211" s="32"/>
      <c r="I211" s="32"/>
      <c r="J211" s="32"/>
      <c r="K211" s="32"/>
      <c r="L211" s="32"/>
      <c r="M211" s="32"/>
      <c r="N211" s="32"/>
      <c r="O211" s="32"/>
      <c r="P211" s="32"/>
      <c r="Q211" s="32"/>
      <c r="R211" s="32"/>
      <c r="S211" s="32"/>
      <c r="T211" s="32"/>
      <c r="U211" s="32"/>
      <c r="V211" s="32"/>
      <c r="W211" s="32"/>
      <c r="X211" s="32"/>
      <c r="Y211" s="32"/>
      <c r="Z211" s="32"/>
    </row>
    <row r="212" spans="1:26" ht="15.75" customHeight="1" x14ac:dyDescent="0.3">
      <c r="A212" s="32"/>
      <c r="B212" s="32"/>
      <c r="C212" s="32"/>
      <c r="D212" s="32"/>
      <c r="E212" s="32"/>
      <c r="F212" s="32"/>
      <c r="G212" s="32"/>
      <c r="H212" s="32"/>
      <c r="I212" s="32"/>
      <c r="J212" s="32"/>
      <c r="K212" s="32"/>
      <c r="L212" s="32"/>
      <c r="M212" s="32"/>
      <c r="N212" s="32"/>
      <c r="O212" s="32"/>
      <c r="P212" s="32"/>
      <c r="Q212" s="32"/>
      <c r="R212" s="32"/>
      <c r="S212" s="32"/>
      <c r="T212" s="32"/>
      <c r="U212" s="32"/>
      <c r="V212" s="32"/>
      <c r="W212" s="32"/>
      <c r="X212" s="32"/>
      <c r="Y212" s="32"/>
      <c r="Z212" s="32"/>
    </row>
    <row r="213" spans="1:26" ht="15.75" customHeight="1" x14ac:dyDescent="0.3">
      <c r="A213" s="32"/>
      <c r="B213" s="32"/>
      <c r="C213" s="32"/>
      <c r="D213" s="32"/>
      <c r="E213" s="32"/>
      <c r="F213" s="32"/>
      <c r="G213" s="32"/>
      <c r="H213" s="32"/>
      <c r="I213" s="32"/>
      <c r="J213" s="32"/>
      <c r="K213" s="32"/>
      <c r="L213" s="32"/>
      <c r="M213" s="32"/>
      <c r="N213" s="32"/>
      <c r="O213" s="32"/>
      <c r="P213" s="32"/>
      <c r="Q213" s="32"/>
      <c r="R213" s="32"/>
      <c r="S213" s="32"/>
      <c r="T213" s="32"/>
      <c r="U213" s="32"/>
      <c r="V213" s="32"/>
      <c r="W213" s="32"/>
      <c r="X213" s="32"/>
      <c r="Y213" s="32"/>
      <c r="Z213" s="32"/>
    </row>
    <row r="214" spans="1:26" ht="15.75" customHeight="1" x14ac:dyDescent="0.3">
      <c r="A214" s="32"/>
      <c r="B214" s="32"/>
      <c r="C214" s="32"/>
      <c r="D214" s="32"/>
      <c r="E214" s="32"/>
      <c r="F214" s="32"/>
      <c r="G214" s="32"/>
      <c r="H214" s="32"/>
      <c r="I214" s="32"/>
      <c r="J214" s="32"/>
      <c r="K214" s="32"/>
      <c r="L214" s="32"/>
      <c r="M214" s="32"/>
      <c r="N214" s="32"/>
      <c r="O214" s="32"/>
      <c r="P214" s="32"/>
      <c r="Q214" s="32"/>
      <c r="R214" s="32"/>
      <c r="S214" s="32"/>
      <c r="T214" s="32"/>
      <c r="U214" s="32"/>
      <c r="V214" s="32"/>
      <c r="W214" s="32"/>
      <c r="X214" s="32"/>
      <c r="Y214" s="32"/>
      <c r="Z214" s="32"/>
    </row>
    <row r="215" spans="1:26" ht="15.75" customHeight="1" x14ac:dyDescent="0.3">
      <c r="A215" s="32"/>
      <c r="B215" s="32"/>
      <c r="C215" s="32"/>
      <c r="D215" s="32"/>
      <c r="E215" s="32"/>
      <c r="F215" s="32"/>
      <c r="G215" s="32"/>
      <c r="H215" s="32"/>
      <c r="I215" s="32"/>
      <c r="J215" s="32"/>
      <c r="K215" s="32"/>
      <c r="L215" s="32"/>
      <c r="M215" s="32"/>
      <c r="N215" s="32"/>
      <c r="O215" s="32"/>
      <c r="P215" s="32"/>
      <c r="Q215" s="32"/>
      <c r="R215" s="32"/>
      <c r="S215" s="32"/>
      <c r="T215" s="32"/>
      <c r="U215" s="32"/>
      <c r="V215" s="32"/>
      <c r="W215" s="32"/>
      <c r="X215" s="32"/>
      <c r="Y215" s="32"/>
      <c r="Z215" s="32"/>
    </row>
    <row r="216" spans="1:26" ht="15.75" customHeight="1" x14ac:dyDescent="0.3">
      <c r="A216" s="32"/>
      <c r="B216" s="32"/>
      <c r="C216" s="32"/>
      <c r="D216" s="32"/>
      <c r="E216" s="32"/>
      <c r="F216" s="32"/>
      <c r="G216" s="32"/>
      <c r="H216" s="32"/>
      <c r="I216" s="32"/>
      <c r="J216" s="32"/>
      <c r="K216" s="32"/>
      <c r="L216" s="32"/>
      <c r="M216" s="32"/>
      <c r="N216" s="32"/>
      <c r="O216" s="32"/>
      <c r="P216" s="32"/>
      <c r="Q216" s="32"/>
      <c r="R216" s="32"/>
      <c r="S216" s="32"/>
      <c r="T216" s="32"/>
      <c r="U216" s="32"/>
      <c r="V216" s="32"/>
      <c r="W216" s="32"/>
      <c r="X216" s="32"/>
      <c r="Y216" s="32"/>
      <c r="Z216" s="32"/>
    </row>
    <row r="217" spans="1:26" ht="15.75" customHeight="1" x14ac:dyDescent="0.3">
      <c r="A217" s="32"/>
      <c r="B217" s="32"/>
      <c r="C217" s="32"/>
      <c r="D217" s="32"/>
      <c r="E217" s="32"/>
      <c r="F217" s="32"/>
      <c r="G217" s="32"/>
      <c r="H217" s="32"/>
      <c r="I217" s="32"/>
      <c r="J217" s="32"/>
      <c r="K217" s="32"/>
      <c r="L217" s="32"/>
      <c r="M217" s="32"/>
      <c r="N217" s="32"/>
      <c r="O217" s="32"/>
      <c r="P217" s="32"/>
      <c r="Q217" s="32"/>
      <c r="R217" s="32"/>
      <c r="S217" s="32"/>
      <c r="T217" s="32"/>
      <c r="U217" s="32"/>
      <c r="V217" s="32"/>
      <c r="W217" s="32"/>
      <c r="X217" s="32"/>
      <c r="Y217" s="32"/>
      <c r="Z217" s="32"/>
    </row>
    <row r="218" spans="1:26" ht="15.75" customHeight="1" x14ac:dyDescent="0.3">
      <c r="A218" s="32"/>
      <c r="B218" s="32"/>
      <c r="C218" s="32"/>
      <c r="D218" s="32"/>
      <c r="E218" s="32"/>
      <c r="F218" s="32"/>
      <c r="G218" s="32"/>
      <c r="H218" s="32"/>
      <c r="I218" s="32"/>
      <c r="J218" s="32"/>
      <c r="K218" s="32"/>
      <c r="L218" s="32"/>
      <c r="M218" s="32"/>
      <c r="N218" s="32"/>
      <c r="O218" s="32"/>
      <c r="P218" s="32"/>
      <c r="Q218" s="32"/>
      <c r="R218" s="32"/>
      <c r="S218" s="32"/>
      <c r="T218" s="32"/>
      <c r="U218" s="32"/>
      <c r="V218" s="32"/>
      <c r="W218" s="32"/>
      <c r="X218" s="32"/>
      <c r="Y218" s="32"/>
      <c r="Z218" s="32"/>
    </row>
    <row r="219" spans="1:26" ht="15.75" customHeight="1" x14ac:dyDescent="0.3">
      <c r="A219" s="32"/>
      <c r="B219" s="32"/>
      <c r="C219" s="32"/>
      <c r="D219" s="32"/>
      <c r="E219" s="32"/>
      <c r="F219" s="32"/>
      <c r="G219" s="32"/>
      <c r="H219" s="32"/>
      <c r="I219" s="32"/>
      <c r="J219" s="32"/>
      <c r="K219" s="32"/>
      <c r="L219" s="32"/>
      <c r="M219" s="32"/>
      <c r="N219" s="32"/>
      <c r="O219" s="32"/>
      <c r="P219" s="32"/>
      <c r="Q219" s="32"/>
      <c r="R219" s="32"/>
      <c r="S219" s="32"/>
      <c r="T219" s="32"/>
      <c r="U219" s="32"/>
      <c r="V219" s="32"/>
      <c r="W219" s="32"/>
      <c r="X219" s="32"/>
      <c r="Y219" s="32"/>
      <c r="Z219" s="32"/>
    </row>
    <row r="220" spans="1:26" ht="15.75" customHeight="1" x14ac:dyDescent="0.3">
      <c r="A220" s="32"/>
      <c r="B220" s="32"/>
      <c r="C220" s="32"/>
      <c r="D220" s="32"/>
      <c r="E220" s="32"/>
      <c r="F220" s="32"/>
      <c r="G220" s="32"/>
      <c r="H220" s="32"/>
      <c r="I220" s="32"/>
      <c r="J220" s="32"/>
      <c r="K220" s="32"/>
      <c r="L220" s="32"/>
      <c r="M220" s="32"/>
      <c r="N220" s="32"/>
      <c r="O220" s="32"/>
      <c r="P220" s="32"/>
      <c r="Q220" s="32"/>
      <c r="R220" s="32"/>
      <c r="S220" s="32"/>
      <c r="T220" s="32"/>
      <c r="U220" s="32"/>
      <c r="V220" s="32"/>
      <c r="W220" s="32"/>
      <c r="X220" s="32"/>
      <c r="Y220" s="32"/>
      <c r="Z220" s="32"/>
    </row>
    <row r="221" spans="1:26" ht="15.75" customHeight="1" x14ac:dyDescent="0.3">
      <c r="A221" s="32"/>
      <c r="B221" s="32"/>
      <c r="C221" s="32"/>
      <c r="D221" s="32"/>
      <c r="E221" s="32"/>
      <c r="F221" s="32"/>
      <c r="G221" s="32"/>
      <c r="H221" s="32"/>
      <c r="I221" s="32"/>
      <c r="J221" s="32"/>
      <c r="K221" s="32"/>
      <c r="L221" s="32"/>
      <c r="M221" s="32"/>
      <c r="N221" s="32"/>
      <c r="O221" s="32"/>
      <c r="P221" s="32"/>
      <c r="Q221" s="32"/>
      <c r="R221" s="32"/>
      <c r="S221" s="32"/>
      <c r="T221" s="32"/>
      <c r="U221" s="32"/>
      <c r="V221" s="32"/>
      <c r="W221" s="32"/>
      <c r="X221" s="32"/>
      <c r="Y221" s="32"/>
      <c r="Z221" s="32"/>
    </row>
    <row r="222" spans="1:26" ht="15.75" customHeight="1" x14ac:dyDescent="0.3">
      <c r="A222" s="32"/>
      <c r="B222" s="32"/>
      <c r="C222" s="32"/>
      <c r="D222" s="32"/>
      <c r="E222" s="32"/>
      <c r="F222" s="32"/>
      <c r="G222" s="32"/>
      <c r="H222" s="32"/>
      <c r="I222" s="32"/>
      <c r="J222" s="32"/>
      <c r="K222" s="32"/>
      <c r="L222" s="32"/>
      <c r="M222" s="32"/>
      <c r="N222" s="32"/>
      <c r="O222" s="32"/>
      <c r="P222" s="32"/>
      <c r="Q222" s="32"/>
      <c r="R222" s="32"/>
      <c r="S222" s="32"/>
      <c r="T222" s="32"/>
      <c r="U222" s="32"/>
      <c r="V222" s="32"/>
      <c r="W222" s="32"/>
      <c r="X222" s="32"/>
      <c r="Y222" s="32"/>
      <c r="Z222" s="32"/>
    </row>
    <row r="223" spans="1:26" ht="15.75" customHeight="1" x14ac:dyDescent="0.3">
      <c r="A223" s="32"/>
      <c r="B223" s="32"/>
      <c r="C223" s="32"/>
      <c r="D223" s="32"/>
      <c r="E223" s="32"/>
      <c r="F223" s="32"/>
      <c r="G223" s="32"/>
      <c r="H223" s="32"/>
      <c r="I223" s="32"/>
      <c r="J223" s="32"/>
      <c r="K223" s="32"/>
      <c r="L223" s="32"/>
      <c r="M223" s="32"/>
      <c r="N223" s="32"/>
      <c r="O223" s="32"/>
      <c r="P223" s="32"/>
      <c r="Q223" s="32"/>
      <c r="R223" s="32"/>
      <c r="S223" s="32"/>
      <c r="T223" s="32"/>
      <c r="U223" s="32"/>
      <c r="V223" s="32"/>
      <c r="W223" s="32"/>
      <c r="X223" s="32"/>
      <c r="Y223" s="32"/>
      <c r="Z223" s="32"/>
    </row>
    <row r="224" spans="1:26" ht="15.75" customHeight="1" x14ac:dyDescent="0.3">
      <c r="A224" s="32"/>
      <c r="B224" s="32"/>
      <c r="C224" s="32"/>
      <c r="D224" s="32"/>
      <c r="E224" s="32"/>
      <c r="F224" s="32"/>
      <c r="G224" s="32"/>
      <c r="H224" s="32"/>
      <c r="I224" s="32"/>
      <c r="J224" s="32"/>
      <c r="K224" s="32"/>
      <c r="L224" s="32"/>
      <c r="M224" s="32"/>
      <c r="N224" s="32"/>
      <c r="O224" s="32"/>
      <c r="P224" s="32"/>
      <c r="Q224" s="32"/>
      <c r="R224" s="32"/>
      <c r="S224" s="32"/>
      <c r="T224" s="32"/>
      <c r="U224" s="32"/>
      <c r="V224" s="32"/>
      <c r="W224" s="32"/>
      <c r="X224" s="32"/>
      <c r="Y224" s="32"/>
      <c r="Z224" s="32"/>
    </row>
    <row r="225" spans="1:26" ht="15.75" customHeight="1" x14ac:dyDescent="0.3">
      <c r="A225" s="32"/>
      <c r="B225" s="32"/>
      <c r="C225" s="32"/>
      <c r="D225" s="32"/>
      <c r="E225" s="32"/>
      <c r="F225" s="32"/>
      <c r="G225" s="32"/>
      <c r="H225" s="32"/>
      <c r="I225" s="32"/>
      <c r="J225" s="32"/>
      <c r="K225" s="32"/>
      <c r="L225" s="32"/>
      <c r="M225" s="32"/>
      <c r="N225" s="32"/>
      <c r="O225" s="32"/>
      <c r="P225" s="32"/>
      <c r="Q225" s="32"/>
      <c r="R225" s="32"/>
      <c r="S225" s="32"/>
      <c r="T225" s="32"/>
      <c r="U225" s="32"/>
      <c r="V225" s="32"/>
      <c r="W225" s="32"/>
      <c r="X225" s="32"/>
      <c r="Y225" s="32"/>
      <c r="Z225" s="32"/>
    </row>
    <row r="226" spans="1:26" ht="15.75" customHeight="1" x14ac:dyDescent="0.3">
      <c r="A226" s="32"/>
      <c r="B226" s="32"/>
      <c r="C226" s="32"/>
      <c r="D226" s="32"/>
      <c r="E226" s="32"/>
      <c r="F226" s="32"/>
      <c r="G226" s="32"/>
      <c r="H226" s="32"/>
      <c r="I226" s="32"/>
      <c r="J226" s="32"/>
      <c r="K226" s="32"/>
      <c r="L226" s="32"/>
      <c r="M226" s="32"/>
      <c r="N226" s="32"/>
      <c r="O226" s="32"/>
      <c r="P226" s="32"/>
      <c r="Q226" s="32"/>
      <c r="R226" s="32"/>
      <c r="S226" s="32"/>
      <c r="T226" s="32"/>
      <c r="U226" s="32"/>
      <c r="V226" s="32"/>
      <c r="W226" s="32"/>
      <c r="X226" s="32"/>
      <c r="Y226" s="32"/>
      <c r="Z226" s="32"/>
    </row>
    <row r="227" spans="1:26" ht="15.75" customHeight="1" x14ac:dyDescent="0.3">
      <c r="A227" s="32"/>
      <c r="B227" s="32"/>
      <c r="C227" s="32"/>
      <c r="D227" s="32"/>
      <c r="E227" s="32"/>
      <c r="F227" s="32"/>
      <c r="G227" s="32"/>
      <c r="H227" s="32"/>
      <c r="I227" s="32"/>
      <c r="J227" s="32"/>
      <c r="K227" s="32"/>
      <c r="L227" s="32"/>
      <c r="M227" s="32"/>
      <c r="N227" s="32"/>
      <c r="O227" s="32"/>
      <c r="P227" s="32"/>
      <c r="Q227" s="32"/>
      <c r="R227" s="32"/>
      <c r="S227" s="32"/>
      <c r="T227" s="32"/>
      <c r="U227" s="32"/>
      <c r="V227" s="32"/>
      <c r="W227" s="32"/>
      <c r="X227" s="32"/>
      <c r="Y227" s="32"/>
      <c r="Z227" s="32"/>
    </row>
    <row r="228" spans="1:26" ht="15.75" customHeight="1" x14ac:dyDescent="0.3">
      <c r="A228" s="32"/>
      <c r="B228" s="32"/>
      <c r="C228" s="32"/>
      <c r="D228" s="32"/>
      <c r="E228" s="32"/>
      <c r="F228" s="32"/>
      <c r="G228" s="32"/>
      <c r="H228" s="32"/>
      <c r="I228" s="32"/>
      <c r="J228" s="32"/>
      <c r="K228" s="32"/>
      <c r="L228" s="32"/>
      <c r="M228" s="32"/>
      <c r="N228" s="32"/>
      <c r="O228" s="32"/>
      <c r="P228" s="32"/>
      <c r="Q228" s="32"/>
      <c r="R228" s="32"/>
      <c r="S228" s="32"/>
      <c r="T228" s="32"/>
      <c r="U228" s="32"/>
      <c r="V228" s="32"/>
      <c r="W228" s="32"/>
      <c r="X228" s="32"/>
      <c r="Y228" s="32"/>
      <c r="Z228" s="32"/>
    </row>
    <row r="229" spans="1:26" ht="15.75" customHeight="1" x14ac:dyDescent="0.3">
      <c r="A229" s="32"/>
      <c r="B229" s="32"/>
      <c r="C229" s="32"/>
      <c r="D229" s="32"/>
      <c r="E229" s="32"/>
      <c r="F229" s="32"/>
      <c r="G229" s="32"/>
      <c r="H229" s="32"/>
      <c r="I229" s="32"/>
      <c r="J229" s="32"/>
      <c r="K229" s="32"/>
      <c r="L229" s="32"/>
      <c r="M229" s="32"/>
      <c r="N229" s="32"/>
      <c r="O229" s="32"/>
      <c r="P229" s="32"/>
      <c r="Q229" s="32"/>
      <c r="R229" s="32"/>
      <c r="S229" s="32"/>
      <c r="T229" s="32"/>
      <c r="U229" s="32"/>
      <c r="V229" s="32"/>
      <c r="W229" s="32"/>
      <c r="X229" s="32"/>
      <c r="Y229" s="32"/>
      <c r="Z229" s="32"/>
    </row>
    <row r="230" spans="1:26" ht="15.75" customHeight="1" x14ac:dyDescent="0.3">
      <c r="A230" s="32"/>
      <c r="B230" s="32"/>
      <c r="C230" s="32"/>
      <c r="D230" s="32"/>
      <c r="E230" s="32"/>
      <c r="F230" s="32"/>
      <c r="G230" s="32"/>
      <c r="H230" s="32"/>
      <c r="I230" s="32"/>
      <c r="J230" s="32"/>
      <c r="K230" s="32"/>
      <c r="L230" s="32"/>
      <c r="M230" s="32"/>
      <c r="N230" s="32"/>
      <c r="O230" s="32"/>
      <c r="P230" s="32"/>
      <c r="Q230" s="32"/>
      <c r="R230" s="32"/>
      <c r="S230" s="32"/>
      <c r="T230" s="32"/>
      <c r="U230" s="32"/>
      <c r="V230" s="32"/>
      <c r="W230" s="32"/>
      <c r="X230" s="32"/>
      <c r="Y230" s="32"/>
      <c r="Z230" s="32"/>
    </row>
    <row r="231" spans="1:26" ht="15.75" customHeight="1" x14ac:dyDescent="0.3">
      <c r="A231" s="32"/>
      <c r="B231" s="32"/>
      <c r="C231" s="32"/>
      <c r="D231" s="32"/>
      <c r="E231" s="32"/>
      <c r="F231" s="32"/>
      <c r="G231" s="32"/>
      <c r="H231" s="32"/>
      <c r="I231" s="32"/>
      <c r="J231" s="32"/>
      <c r="K231" s="32"/>
      <c r="L231" s="32"/>
      <c r="M231" s="32"/>
      <c r="N231" s="32"/>
      <c r="O231" s="32"/>
      <c r="P231" s="32"/>
      <c r="Q231" s="32"/>
      <c r="R231" s="32"/>
      <c r="S231" s="32"/>
      <c r="T231" s="32"/>
      <c r="U231" s="32"/>
      <c r="V231" s="32"/>
      <c r="W231" s="32"/>
      <c r="X231" s="32"/>
      <c r="Y231" s="32"/>
      <c r="Z231" s="32"/>
    </row>
    <row r="232" spans="1:26" ht="15.75" customHeight="1" x14ac:dyDescent="0.3">
      <c r="A232" s="32"/>
      <c r="B232" s="32"/>
      <c r="C232" s="32"/>
      <c r="D232" s="32"/>
      <c r="E232" s="32"/>
      <c r="F232" s="32"/>
      <c r="G232" s="32"/>
      <c r="H232" s="32"/>
      <c r="I232" s="32"/>
      <c r="J232" s="32"/>
      <c r="K232" s="32"/>
      <c r="L232" s="32"/>
      <c r="M232" s="32"/>
      <c r="N232" s="32"/>
      <c r="O232" s="32"/>
      <c r="P232" s="32"/>
      <c r="Q232" s="32"/>
      <c r="R232" s="32"/>
      <c r="S232" s="32"/>
      <c r="T232" s="32"/>
      <c r="U232" s="32"/>
      <c r="V232" s="32"/>
      <c r="W232" s="32"/>
      <c r="X232" s="32"/>
      <c r="Y232" s="32"/>
      <c r="Z232" s="32"/>
    </row>
    <row r="233" spans="1:26" ht="15.75" customHeight="1" x14ac:dyDescent="0.3">
      <c r="A233" s="32"/>
      <c r="B233" s="32"/>
      <c r="C233" s="32"/>
      <c r="D233" s="32"/>
      <c r="E233" s="32"/>
      <c r="F233" s="32"/>
      <c r="G233" s="32"/>
      <c r="H233" s="32"/>
      <c r="I233" s="32"/>
      <c r="J233" s="32"/>
      <c r="K233" s="32"/>
      <c r="L233" s="32"/>
      <c r="M233" s="32"/>
      <c r="N233" s="32"/>
      <c r="O233" s="32"/>
      <c r="P233" s="32"/>
      <c r="Q233" s="32"/>
      <c r="R233" s="32"/>
      <c r="S233" s="32"/>
      <c r="T233" s="32"/>
      <c r="U233" s="32"/>
      <c r="V233" s="32"/>
      <c r="W233" s="32"/>
      <c r="X233" s="32"/>
      <c r="Y233" s="32"/>
      <c r="Z233" s="32"/>
    </row>
    <row r="234" spans="1:26" ht="15.75" customHeight="1" x14ac:dyDescent="0.3">
      <c r="A234" s="32"/>
      <c r="B234" s="32"/>
      <c r="C234" s="32"/>
      <c r="D234" s="32"/>
      <c r="E234" s="32"/>
      <c r="F234" s="32"/>
      <c r="G234" s="32"/>
      <c r="H234" s="32"/>
      <c r="I234" s="32"/>
      <c r="J234" s="32"/>
      <c r="K234" s="32"/>
      <c r="L234" s="32"/>
      <c r="M234" s="32"/>
      <c r="N234" s="32"/>
      <c r="O234" s="32"/>
      <c r="P234" s="32"/>
      <c r="Q234" s="32"/>
      <c r="R234" s="32"/>
      <c r="S234" s="32"/>
      <c r="T234" s="32"/>
      <c r="U234" s="32"/>
      <c r="V234" s="32"/>
      <c r="W234" s="32"/>
      <c r="X234" s="32"/>
      <c r="Y234" s="32"/>
      <c r="Z234" s="32"/>
    </row>
    <row r="235" spans="1:26" ht="15.75" customHeight="1" x14ac:dyDescent="0.3">
      <c r="A235" s="32"/>
      <c r="B235" s="32"/>
      <c r="C235" s="32"/>
      <c r="D235" s="32"/>
      <c r="E235" s="32"/>
      <c r="F235" s="32"/>
      <c r="G235" s="32"/>
      <c r="H235" s="32"/>
      <c r="I235" s="32"/>
      <c r="J235" s="32"/>
      <c r="K235" s="32"/>
      <c r="L235" s="32"/>
      <c r="M235" s="32"/>
      <c r="N235" s="32"/>
      <c r="O235" s="32"/>
      <c r="P235" s="32"/>
      <c r="Q235" s="32"/>
      <c r="R235" s="32"/>
      <c r="S235" s="32"/>
      <c r="T235" s="32"/>
      <c r="U235" s="32"/>
      <c r="V235" s="32"/>
      <c r="W235" s="32"/>
      <c r="X235" s="32"/>
      <c r="Y235" s="32"/>
      <c r="Z235" s="32"/>
    </row>
    <row r="236" spans="1:26" ht="15.75" customHeight="1" x14ac:dyDescent="0.3">
      <c r="A236" s="32"/>
      <c r="B236" s="32"/>
      <c r="C236" s="32"/>
      <c r="D236" s="32"/>
      <c r="E236" s="32"/>
      <c r="F236" s="32"/>
      <c r="G236" s="32"/>
      <c r="H236" s="32"/>
      <c r="I236" s="32"/>
      <c r="J236" s="32"/>
      <c r="K236" s="32"/>
      <c r="L236" s="32"/>
      <c r="M236" s="32"/>
      <c r="N236" s="32"/>
      <c r="O236" s="32"/>
      <c r="P236" s="32"/>
      <c r="Q236" s="32"/>
      <c r="R236" s="32"/>
      <c r="S236" s="32"/>
      <c r="T236" s="32"/>
      <c r="U236" s="32"/>
      <c r="V236" s="32"/>
      <c r="W236" s="32"/>
      <c r="X236" s="32"/>
      <c r="Y236" s="32"/>
      <c r="Z236" s="32"/>
    </row>
    <row r="237" spans="1:26" ht="15.75" customHeight="1" x14ac:dyDescent="0.3">
      <c r="A237" s="32"/>
      <c r="B237" s="32"/>
      <c r="C237" s="32"/>
      <c r="D237" s="32"/>
      <c r="E237" s="32"/>
      <c r="F237" s="32"/>
      <c r="G237" s="32"/>
      <c r="H237" s="32"/>
      <c r="I237" s="32"/>
      <c r="J237" s="32"/>
      <c r="K237" s="32"/>
      <c r="L237" s="32"/>
      <c r="M237" s="32"/>
      <c r="N237" s="32"/>
      <c r="O237" s="32"/>
      <c r="P237" s="32"/>
      <c r="Q237" s="32"/>
      <c r="R237" s="32"/>
      <c r="S237" s="32"/>
      <c r="T237" s="32"/>
      <c r="U237" s="32"/>
      <c r="V237" s="32"/>
      <c r="W237" s="32"/>
      <c r="X237" s="32"/>
      <c r="Y237" s="32"/>
      <c r="Z237" s="32"/>
    </row>
    <row r="238" spans="1:26" ht="15.75" customHeight="1" x14ac:dyDescent="0.3">
      <c r="A238" s="32"/>
      <c r="B238" s="32"/>
      <c r="C238" s="32"/>
      <c r="D238" s="32"/>
      <c r="E238" s="32"/>
      <c r="F238" s="32"/>
      <c r="G238" s="32"/>
      <c r="H238" s="32"/>
      <c r="I238" s="32"/>
      <c r="J238" s="32"/>
      <c r="K238" s="32"/>
      <c r="L238" s="32"/>
      <c r="M238" s="32"/>
      <c r="N238" s="32"/>
      <c r="O238" s="32"/>
      <c r="P238" s="32"/>
      <c r="Q238" s="32"/>
      <c r="R238" s="32"/>
      <c r="S238" s="32"/>
      <c r="T238" s="32"/>
      <c r="U238" s="32"/>
      <c r="V238" s="32"/>
      <c r="W238" s="32"/>
      <c r="X238" s="32"/>
      <c r="Y238" s="32"/>
      <c r="Z238" s="32"/>
    </row>
    <row r="239" spans="1:26" ht="15.75" customHeight="1" x14ac:dyDescent="0.3">
      <c r="A239" s="32"/>
      <c r="B239" s="32"/>
      <c r="C239" s="32"/>
      <c r="D239" s="32"/>
      <c r="E239" s="32"/>
      <c r="F239" s="32"/>
      <c r="G239" s="32"/>
      <c r="H239" s="32"/>
      <c r="I239" s="32"/>
      <c r="J239" s="32"/>
      <c r="K239" s="32"/>
      <c r="L239" s="32"/>
      <c r="M239" s="32"/>
      <c r="N239" s="32"/>
      <c r="O239" s="32"/>
      <c r="P239" s="32"/>
      <c r="Q239" s="32"/>
      <c r="R239" s="32"/>
      <c r="S239" s="32"/>
      <c r="T239" s="32"/>
      <c r="U239" s="32"/>
      <c r="V239" s="32"/>
      <c r="W239" s="32"/>
      <c r="X239" s="32"/>
      <c r="Y239" s="32"/>
      <c r="Z239" s="32"/>
    </row>
    <row r="240" spans="1:26" ht="15.75" customHeight="1" x14ac:dyDescent="0.3">
      <c r="A240" s="32"/>
      <c r="B240" s="32"/>
      <c r="C240" s="32"/>
      <c r="D240" s="32"/>
      <c r="E240" s="32"/>
      <c r="F240" s="32"/>
      <c r="G240" s="32"/>
      <c r="H240" s="32"/>
      <c r="I240" s="32"/>
      <c r="J240" s="32"/>
      <c r="K240" s="32"/>
      <c r="L240" s="32"/>
      <c r="M240" s="32"/>
      <c r="N240" s="32"/>
      <c r="O240" s="32"/>
      <c r="P240" s="32"/>
      <c r="Q240" s="32"/>
      <c r="R240" s="32"/>
      <c r="S240" s="32"/>
      <c r="T240" s="32"/>
      <c r="U240" s="32"/>
      <c r="V240" s="32"/>
      <c r="W240" s="32"/>
      <c r="X240" s="32"/>
      <c r="Y240" s="32"/>
      <c r="Z240" s="32"/>
    </row>
    <row r="241" spans="1:26" ht="15.75" customHeight="1" x14ac:dyDescent="0.3">
      <c r="A241" s="32"/>
      <c r="B241" s="32"/>
      <c r="C241" s="32"/>
      <c r="D241" s="32"/>
      <c r="E241" s="32"/>
      <c r="F241" s="32"/>
      <c r="G241" s="32"/>
      <c r="H241" s="32"/>
      <c r="I241" s="32"/>
      <c r="J241" s="32"/>
      <c r="K241" s="32"/>
      <c r="L241" s="32"/>
      <c r="M241" s="32"/>
      <c r="N241" s="32"/>
      <c r="O241" s="32"/>
      <c r="P241" s="32"/>
      <c r="Q241" s="32"/>
      <c r="R241" s="32"/>
      <c r="S241" s="32"/>
      <c r="T241" s="32"/>
      <c r="U241" s="32"/>
      <c r="V241" s="32"/>
      <c r="W241" s="32"/>
      <c r="X241" s="32"/>
      <c r="Y241" s="32"/>
      <c r="Z241" s="32"/>
    </row>
    <row r="242" spans="1:26" ht="15.75" customHeight="1" x14ac:dyDescent="0.3">
      <c r="A242" s="32"/>
      <c r="B242" s="32"/>
      <c r="C242" s="32"/>
      <c r="D242" s="32"/>
      <c r="E242" s="32"/>
      <c r="F242" s="32"/>
      <c r="G242" s="32"/>
      <c r="H242" s="32"/>
      <c r="I242" s="32"/>
      <c r="J242" s="32"/>
      <c r="K242" s="32"/>
      <c r="L242" s="32"/>
      <c r="M242" s="32"/>
      <c r="N242" s="32"/>
      <c r="O242" s="32"/>
      <c r="P242" s="32"/>
      <c r="Q242" s="32"/>
      <c r="R242" s="32"/>
      <c r="S242" s="32"/>
      <c r="T242" s="32"/>
      <c r="U242" s="32"/>
      <c r="V242" s="32"/>
      <c r="W242" s="32"/>
      <c r="X242" s="32"/>
      <c r="Y242" s="32"/>
      <c r="Z242" s="32"/>
    </row>
    <row r="243" spans="1:26" ht="15.75" customHeight="1" x14ac:dyDescent="0.3">
      <c r="A243" s="32"/>
      <c r="B243" s="32"/>
      <c r="C243" s="32"/>
      <c r="D243" s="32"/>
      <c r="E243" s="32"/>
      <c r="F243" s="32"/>
      <c r="G243" s="32"/>
      <c r="H243" s="32"/>
      <c r="I243" s="32"/>
      <c r="J243" s="32"/>
      <c r="K243" s="32"/>
      <c r="L243" s="32"/>
      <c r="M243" s="32"/>
      <c r="N243" s="32"/>
      <c r="O243" s="32"/>
      <c r="P243" s="32"/>
      <c r="Q243" s="32"/>
      <c r="R243" s="32"/>
      <c r="S243" s="32"/>
      <c r="T243" s="32"/>
      <c r="U243" s="32"/>
      <c r="V243" s="32"/>
      <c r="W243" s="32"/>
      <c r="X243" s="32"/>
      <c r="Y243" s="32"/>
      <c r="Z243" s="32"/>
    </row>
    <row r="244" spans="1:26" ht="15.75" customHeight="1" x14ac:dyDescent="0.3">
      <c r="A244" s="32"/>
      <c r="B244" s="32"/>
      <c r="C244" s="32"/>
      <c r="D244" s="32"/>
      <c r="E244" s="32"/>
      <c r="F244" s="32"/>
      <c r="G244" s="32"/>
      <c r="H244" s="32"/>
      <c r="I244" s="32"/>
      <c r="J244" s="32"/>
      <c r="K244" s="32"/>
      <c r="L244" s="32"/>
      <c r="M244" s="32"/>
      <c r="N244" s="32"/>
      <c r="O244" s="32"/>
      <c r="P244" s="32"/>
      <c r="Q244" s="32"/>
      <c r="R244" s="32"/>
      <c r="S244" s="32"/>
      <c r="T244" s="32"/>
      <c r="U244" s="32"/>
      <c r="V244" s="32"/>
      <c r="W244" s="32"/>
      <c r="X244" s="32"/>
      <c r="Y244" s="32"/>
      <c r="Z244" s="32"/>
    </row>
    <row r="245" spans="1:26" ht="15.75" customHeight="1" x14ac:dyDescent="0.3">
      <c r="A245" s="32"/>
      <c r="B245" s="32"/>
      <c r="C245" s="32"/>
      <c r="D245" s="32"/>
      <c r="E245" s="32"/>
      <c r="F245" s="32"/>
      <c r="G245" s="32"/>
      <c r="H245" s="32"/>
      <c r="I245" s="32"/>
      <c r="J245" s="32"/>
      <c r="K245" s="32"/>
      <c r="L245" s="32"/>
      <c r="M245" s="32"/>
      <c r="N245" s="32"/>
      <c r="O245" s="32"/>
      <c r="P245" s="32"/>
      <c r="Q245" s="32"/>
      <c r="R245" s="32"/>
      <c r="S245" s="32"/>
      <c r="T245" s="32"/>
      <c r="U245" s="32"/>
      <c r="V245" s="32"/>
      <c r="W245" s="32"/>
      <c r="X245" s="32"/>
      <c r="Y245" s="32"/>
      <c r="Z245" s="32"/>
    </row>
    <row r="246" spans="1:26" ht="15.75" customHeight="1" x14ac:dyDescent="0.3">
      <c r="A246" s="32"/>
      <c r="B246" s="32"/>
      <c r="C246" s="32"/>
      <c r="D246" s="32"/>
      <c r="E246" s="32"/>
      <c r="F246" s="32"/>
      <c r="G246" s="32"/>
      <c r="H246" s="32"/>
      <c r="I246" s="32"/>
      <c r="J246" s="32"/>
      <c r="K246" s="32"/>
      <c r="L246" s="32"/>
      <c r="M246" s="32"/>
      <c r="N246" s="32"/>
      <c r="O246" s="32"/>
      <c r="P246" s="32"/>
      <c r="Q246" s="32"/>
      <c r="R246" s="32"/>
      <c r="S246" s="32"/>
      <c r="T246" s="32"/>
      <c r="U246" s="32"/>
      <c r="V246" s="32"/>
      <c r="W246" s="32"/>
      <c r="X246" s="32"/>
      <c r="Y246" s="32"/>
      <c r="Z246" s="32"/>
    </row>
    <row r="247" spans="1:26" ht="15.75" customHeight="1" x14ac:dyDescent="0.3">
      <c r="A247" s="32"/>
      <c r="B247" s="32"/>
      <c r="C247" s="32"/>
      <c r="D247" s="32"/>
      <c r="E247" s="32"/>
      <c r="F247" s="32"/>
      <c r="G247" s="32"/>
      <c r="H247" s="32"/>
      <c r="I247" s="32"/>
      <c r="J247" s="32"/>
      <c r="K247" s="32"/>
      <c r="L247" s="32"/>
      <c r="M247" s="32"/>
      <c r="N247" s="32"/>
      <c r="O247" s="32"/>
      <c r="P247" s="32"/>
      <c r="Q247" s="32"/>
      <c r="R247" s="32"/>
      <c r="S247" s="32"/>
      <c r="T247" s="32"/>
      <c r="U247" s="32"/>
      <c r="V247" s="32"/>
      <c r="W247" s="32"/>
      <c r="X247" s="32"/>
      <c r="Y247" s="32"/>
      <c r="Z247" s="32"/>
    </row>
    <row r="248" spans="1:26" ht="15.75" customHeight="1" x14ac:dyDescent="0.3">
      <c r="A248" s="32"/>
      <c r="B248" s="32"/>
      <c r="C248" s="32"/>
      <c r="D248" s="32"/>
      <c r="E248" s="32"/>
      <c r="F248" s="32"/>
      <c r="G248" s="32"/>
      <c r="H248" s="32"/>
      <c r="I248" s="32"/>
      <c r="J248" s="32"/>
      <c r="K248" s="32"/>
      <c r="L248" s="32"/>
      <c r="M248" s="32"/>
      <c r="N248" s="32"/>
      <c r="O248" s="32"/>
      <c r="P248" s="32"/>
      <c r="Q248" s="32"/>
      <c r="R248" s="32"/>
      <c r="S248" s="32"/>
      <c r="T248" s="32"/>
      <c r="U248" s="32"/>
      <c r="V248" s="32"/>
      <c r="W248" s="32"/>
      <c r="X248" s="32"/>
      <c r="Y248" s="32"/>
      <c r="Z248" s="32"/>
    </row>
    <row r="249" spans="1:26" ht="15.75" customHeight="1" x14ac:dyDescent="0.3">
      <c r="A249" s="32"/>
      <c r="B249" s="32"/>
      <c r="C249" s="32"/>
      <c r="D249" s="32"/>
      <c r="E249" s="32"/>
      <c r="F249" s="32"/>
      <c r="G249" s="32"/>
      <c r="H249" s="32"/>
      <c r="I249" s="32"/>
      <c r="J249" s="32"/>
      <c r="K249" s="32"/>
      <c r="L249" s="32"/>
      <c r="M249" s="32"/>
      <c r="N249" s="32"/>
      <c r="O249" s="32"/>
      <c r="P249" s="32"/>
      <c r="Q249" s="32"/>
      <c r="R249" s="32"/>
      <c r="S249" s="32"/>
      <c r="T249" s="32"/>
      <c r="U249" s="32"/>
      <c r="V249" s="32"/>
      <c r="W249" s="32"/>
      <c r="X249" s="32"/>
      <c r="Y249" s="32"/>
      <c r="Z249" s="32"/>
    </row>
    <row r="250" spans="1:26" ht="15.75" customHeight="1" x14ac:dyDescent="0.3">
      <c r="A250" s="32"/>
      <c r="B250" s="32"/>
      <c r="C250" s="32"/>
      <c r="D250" s="32"/>
      <c r="E250" s="32"/>
      <c r="F250" s="32"/>
      <c r="G250" s="32"/>
      <c r="H250" s="32"/>
      <c r="I250" s="32"/>
      <c r="J250" s="32"/>
      <c r="K250" s="32"/>
      <c r="L250" s="32"/>
      <c r="M250" s="32"/>
      <c r="N250" s="32"/>
      <c r="O250" s="32"/>
      <c r="P250" s="32"/>
      <c r="Q250" s="32"/>
      <c r="R250" s="32"/>
      <c r="S250" s="32"/>
      <c r="T250" s="32"/>
      <c r="U250" s="32"/>
      <c r="V250" s="32"/>
      <c r="W250" s="32"/>
      <c r="X250" s="32"/>
      <c r="Y250" s="32"/>
      <c r="Z250" s="32"/>
    </row>
    <row r="251" spans="1:26" ht="15.75" customHeight="1" x14ac:dyDescent="0.3">
      <c r="A251" s="32"/>
      <c r="B251" s="32"/>
      <c r="C251" s="32"/>
      <c r="D251" s="32"/>
      <c r="E251" s="32"/>
      <c r="F251" s="32"/>
      <c r="G251" s="32"/>
      <c r="H251" s="32"/>
      <c r="I251" s="32"/>
      <c r="J251" s="32"/>
      <c r="K251" s="32"/>
      <c r="L251" s="32"/>
      <c r="M251" s="32"/>
      <c r="N251" s="32"/>
      <c r="O251" s="32"/>
      <c r="P251" s="32"/>
      <c r="Q251" s="32"/>
      <c r="R251" s="32"/>
      <c r="S251" s="32"/>
      <c r="T251" s="32"/>
      <c r="U251" s="32"/>
      <c r="V251" s="32"/>
      <c r="W251" s="32"/>
      <c r="X251" s="32"/>
      <c r="Y251" s="32"/>
      <c r="Z251" s="32"/>
    </row>
    <row r="252" spans="1:26" ht="15.75" customHeight="1" x14ac:dyDescent="0.3">
      <c r="A252" s="32"/>
      <c r="B252" s="32"/>
      <c r="C252" s="32"/>
      <c r="D252" s="32"/>
      <c r="E252" s="32"/>
      <c r="F252" s="32"/>
      <c r="G252" s="32"/>
      <c r="H252" s="32"/>
      <c r="I252" s="32"/>
      <c r="J252" s="32"/>
      <c r="K252" s="32"/>
      <c r="L252" s="32"/>
      <c r="M252" s="32"/>
      <c r="N252" s="32"/>
      <c r="O252" s="32"/>
      <c r="P252" s="32"/>
      <c r="Q252" s="32"/>
      <c r="R252" s="32"/>
      <c r="S252" s="32"/>
      <c r="T252" s="32"/>
      <c r="U252" s="32"/>
      <c r="V252" s="32"/>
      <c r="W252" s="32"/>
      <c r="X252" s="32"/>
      <c r="Y252" s="32"/>
      <c r="Z252" s="32"/>
    </row>
    <row r="253" spans="1:26" ht="15.75" customHeight="1" x14ac:dyDescent="0.3">
      <c r="A253" s="32"/>
      <c r="B253" s="32"/>
      <c r="C253" s="32"/>
      <c r="D253" s="32"/>
      <c r="E253" s="32"/>
      <c r="F253" s="32"/>
      <c r="G253" s="32"/>
      <c r="H253" s="32"/>
      <c r="I253" s="32"/>
      <c r="J253" s="32"/>
      <c r="K253" s="32"/>
      <c r="L253" s="32"/>
      <c r="M253" s="32"/>
      <c r="N253" s="32"/>
      <c r="O253" s="32"/>
      <c r="P253" s="32"/>
      <c r="Q253" s="32"/>
      <c r="R253" s="32"/>
      <c r="S253" s="32"/>
      <c r="T253" s="32"/>
      <c r="U253" s="32"/>
      <c r="V253" s="32"/>
      <c r="W253" s="32"/>
      <c r="X253" s="32"/>
      <c r="Y253" s="32"/>
      <c r="Z253" s="32"/>
    </row>
    <row r="254" spans="1:26" ht="15.75" customHeight="1" x14ac:dyDescent="0.3">
      <c r="A254" s="32"/>
      <c r="B254" s="32"/>
      <c r="C254" s="32"/>
      <c r="D254" s="32"/>
      <c r="E254" s="32"/>
      <c r="F254" s="32"/>
      <c r="G254" s="32"/>
      <c r="H254" s="32"/>
      <c r="I254" s="32"/>
      <c r="J254" s="32"/>
      <c r="K254" s="32"/>
      <c r="L254" s="32"/>
      <c r="M254" s="32"/>
      <c r="N254" s="32"/>
      <c r="O254" s="32"/>
      <c r="P254" s="32"/>
      <c r="Q254" s="32"/>
      <c r="R254" s="32"/>
      <c r="S254" s="32"/>
      <c r="T254" s="32"/>
      <c r="U254" s="32"/>
      <c r="V254" s="32"/>
      <c r="W254" s="32"/>
      <c r="X254" s="32"/>
      <c r="Y254" s="32"/>
      <c r="Z254" s="32"/>
    </row>
    <row r="255" spans="1:26" ht="15.75" customHeight="1" x14ac:dyDescent="0.3">
      <c r="A255" s="32"/>
      <c r="B255" s="32"/>
      <c r="C255" s="32"/>
      <c r="D255" s="32"/>
      <c r="E255" s="32"/>
      <c r="F255" s="32"/>
      <c r="G255" s="32"/>
      <c r="H255" s="32"/>
      <c r="I255" s="32"/>
      <c r="J255" s="32"/>
      <c r="K255" s="32"/>
      <c r="L255" s="32"/>
      <c r="M255" s="32"/>
      <c r="N255" s="32"/>
      <c r="O255" s="32"/>
      <c r="P255" s="32"/>
      <c r="Q255" s="32"/>
      <c r="R255" s="32"/>
      <c r="S255" s="32"/>
      <c r="T255" s="32"/>
      <c r="U255" s="32"/>
      <c r="V255" s="32"/>
      <c r="W255" s="32"/>
      <c r="X255" s="32"/>
      <c r="Y255" s="32"/>
      <c r="Z255" s="32"/>
    </row>
    <row r="256" spans="1:26" ht="15.75" customHeight="1" x14ac:dyDescent="0.3">
      <c r="A256" s="32"/>
      <c r="B256" s="32"/>
      <c r="C256" s="32"/>
      <c r="D256" s="32"/>
      <c r="E256" s="32"/>
      <c r="F256" s="32"/>
      <c r="G256" s="32"/>
      <c r="H256" s="32"/>
      <c r="I256" s="32"/>
      <c r="J256" s="32"/>
      <c r="K256" s="32"/>
      <c r="L256" s="32"/>
      <c r="M256" s="32"/>
      <c r="N256" s="32"/>
      <c r="O256" s="32"/>
      <c r="P256" s="32"/>
      <c r="Q256" s="32"/>
      <c r="R256" s="32"/>
      <c r="S256" s="32"/>
      <c r="T256" s="32"/>
      <c r="U256" s="32"/>
      <c r="V256" s="32"/>
      <c r="W256" s="32"/>
      <c r="X256" s="32"/>
      <c r="Y256" s="32"/>
      <c r="Z256" s="32"/>
    </row>
    <row r="257" spans="1:26" ht="15.75" customHeight="1" x14ac:dyDescent="0.3">
      <c r="A257" s="32"/>
      <c r="B257" s="32"/>
      <c r="C257" s="32"/>
      <c r="D257" s="32"/>
      <c r="E257" s="32"/>
      <c r="F257" s="32"/>
      <c r="G257" s="32"/>
      <c r="H257" s="32"/>
      <c r="I257" s="32"/>
      <c r="J257" s="32"/>
      <c r="K257" s="32"/>
      <c r="L257" s="32"/>
      <c r="M257" s="32"/>
      <c r="N257" s="32"/>
      <c r="O257" s="32"/>
      <c r="P257" s="32"/>
      <c r="Q257" s="32"/>
      <c r="R257" s="32"/>
      <c r="S257" s="32"/>
      <c r="T257" s="32"/>
      <c r="U257" s="32"/>
      <c r="V257" s="32"/>
      <c r="W257" s="32"/>
      <c r="X257" s="32"/>
      <c r="Y257" s="32"/>
      <c r="Z257" s="32"/>
    </row>
    <row r="258" spans="1:26" ht="15.75" customHeight="1" x14ac:dyDescent="0.3">
      <c r="A258" s="32"/>
      <c r="B258" s="32"/>
      <c r="C258" s="32"/>
      <c r="D258" s="32"/>
      <c r="E258" s="32"/>
      <c r="F258" s="32"/>
      <c r="G258" s="32"/>
      <c r="H258" s="32"/>
      <c r="I258" s="32"/>
      <c r="J258" s="32"/>
      <c r="K258" s="32"/>
      <c r="L258" s="32"/>
      <c r="M258" s="32"/>
      <c r="N258" s="32"/>
      <c r="O258" s="32"/>
      <c r="P258" s="32"/>
      <c r="Q258" s="32"/>
      <c r="R258" s="32"/>
      <c r="S258" s="32"/>
      <c r="T258" s="32"/>
      <c r="U258" s="32"/>
      <c r="V258" s="32"/>
      <c r="W258" s="32"/>
      <c r="X258" s="32"/>
      <c r="Y258" s="32"/>
      <c r="Z258" s="32"/>
    </row>
    <row r="259" spans="1:26" ht="15.75" customHeight="1" x14ac:dyDescent="0.3">
      <c r="A259" s="32"/>
      <c r="B259" s="32"/>
      <c r="C259" s="32"/>
      <c r="D259" s="32"/>
      <c r="E259" s="32"/>
      <c r="F259" s="32"/>
      <c r="G259" s="32"/>
      <c r="H259" s="32"/>
      <c r="I259" s="32"/>
      <c r="J259" s="32"/>
      <c r="K259" s="32"/>
      <c r="L259" s="32"/>
      <c r="M259" s="32"/>
      <c r="N259" s="32"/>
      <c r="O259" s="32"/>
      <c r="P259" s="32"/>
      <c r="Q259" s="32"/>
      <c r="R259" s="32"/>
      <c r="S259" s="32"/>
      <c r="T259" s="32"/>
      <c r="U259" s="32"/>
      <c r="V259" s="32"/>
      <c r="W259" s="32"/>
      <c r="X259" s="32"/>
      <c r="Y259" s="32"/>
      <c r="Z259" s="32"/>
    </row>
    <row r="260" spans="1:26" ht="15.75" customHeight="1" x14ac:dyDescent="0.3">
      <c r="A260" s="32"/>
      <c r="B260" s="32"/>
      <c r="C260" s="32"/>
      <c r="D260" s="32"/>
      <c r="E260" s="32"/>
      <c r="F260" s="32"/>
      <c r="G260" s="32"/>
      <c r="H260" s="32"/>
      <c r="I260" s="32"/>
      <c r="J260" s="32"/>
      <c r="K260" s="32"/>
      <c r="L260" s="32"/>
      <c r="M260" s="32"/>
      <c r="N260" s="32"/>
      <c r="O260" s="32"/>
      <c r="P260" s="32"/>
      <c r="Q260" s="32"/>
      <c r="R260" s="32"/>
      <c r="S260" s="32"/>
      <c r="T260" s="32"/>
      <c r="U260" s="32"/>
      <c r="V260" s="32"/>
      <c r="W260" s="32"/>
      <c r="X260" s="32"/>
      <c r="Y260" s="32"/>
      <c r="Z260" s="32"/>
    </row>
    <row r="261" spans="1:26" ht="15.75" customHeight="1" x14ac:dyDescent="0.3">
      <c r="A261" s="32"/>
      <c r="B261" s="32"/>
      <c r="C261" s="32"/>
      <c r="D261" s="32"/>
      <c r="E261" s="32"/>
      <c r="F261" s="32"/>
      <c r="G261" s="32"/>
      <c r="H261" s="32"/>
      <c r="I261" s="32"/>
      <c r="J261" s="32"/>
      <c r="K261" s="32"/>
      <c r="L261" s="32"/>
      <c r="M261" s="32"/>
      <c r="N261" s="32"/>
      <c r="O261" s="32"/>
      <c r="P261" s="32"/>
      <c r="Q261" s="32"/>
      <c r="R261" s="32"/>
      <c r="S261" s="32"/>
      <c r="T261" s="32"/>
      <c r="U261" s="32"/>
      <c r="V261" s="32"/>
      <c r="W261" s="32"/>
      <c r="X261" s="32"/>
      <c r="Y261" s="32"/>
      <c r="Z261" s="32"/>
    </row>
    <row r="262" spans="1:26" ht="15.75" customHeight="1" x14ac:dyDescent="0.3">
      <c r="A262" s="32"/>
      <c r="B262" s="32"/>
      <c r="C262" s="32"/>
      <c r="D262" s="32"/>
      <c r="E262" s="32"/>
      <c r="F262" s="32"/>
      <c r="G262" s="32"/>
      <c r="H262" s="32"/>
      <c r="I262" s="32"/>
      <c r="J262" s="32"/>
      <c r="K262" s="32"/>
      <c r="L262" s="32"/>
      <c r="M262" s="32"/>
      <c r="N262" s="32"/>
      <c r="O262" s="32"/>
      <c r="P262" s="32"/>
      <c r="Q262" s="32"/>
      <c r="R262" s="32"/>
      <c r="S262" s="32"/>
      <c r="T262" s="32"/>
      <c r="U262" s="32"/>
      <c r="V262" s="32"/>
      <c r="W262" s="32"/>
      <c r="X262" s="32"/>
      <c r="Y262" s="32"/>
      <c r="Z262" s="32"/>
    </row>
    <row r="263" spans="1:26" ht="15.75" customHeight="1" x14ac:dyDescent="0.3">
      <c r="A263" s="32"/>
      <c r="B263" s="32"/>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row>
    <row r="264" spans="1:26" ht="15.75" customHeight="1" x14ac:dyDescent="0.3">
      <c r="A264" s="32"/>
      <c r="B264" s="32"/>
      <c r="C264" s="32"/>
      <c r="D264" s="32"/>
      <c r="E264" s="32"/>
      <c r="F264" s="32"/>
      <c r="G264" s="32"/>
      <c r="H264" s="32"/>
      <c r="I264" s="32"/>
      <c r="J264" s="32"/>
      <c r="K264" s="32"/>
      <c r="L264" s="32"/>
      <c r="M264" s="32"/>
      <c r="N264" s="32"/>
      <c r="O264" s="32"/>
      <c r="P264" s="32"/>
      <c r="Q264" s="32"/>
      <c r="R264" s="32"/>
      <c r="S264" s="32"/>
      <c r="T264" s="32"/>
      <c r="U264" s="32"/>
      <c r="V264" s="32"/>
      <c r="W264" s="32"/>
      <c r="X264" s="32"/>
      <c r="Y264" s="32"/>
      <c r="Z264" s="32"/>
    </row>
    <row r="265" spans="1:26" ht="15.75" customHeight="1" x14ac:dyDescent="0.3">
      <c r="A265" s="32"/>
      <c r="B265" s="32"/>
      <c r="C265" s="32"/>
      <c r="D265" s="32"/>
      <c r="E265" s="32"/>
      <c r="F265" s="32"/>
      <c r="G265" s="32"/>
      <c r="H265" s="32"/>
      <c r="I265" s="32"/>
      <c r="J265" s="32"/>
      <c r="K265" s="32"/>
      <c r="L265" s="32"/>
      <c r="M265" s="32"/>
      <c r="N265" s="32"/>
      <c r="O265" s="32"/>
      <c r="P265" s="32"/>
      <c r="Q265" s="32"/>
      <c r="R265" s="32"/>
      <c r="S265" s="32"/>
      <c r="T265" s="32"/>
      <c r="U265" s="32"/>
      <c r="V265" s="32"/>
      <c r="W265" s="32"/>
      <c r="X265" s="32"/>
      <c r="Y265" s="32"/>
      <c r="Z265" s="32"/>
    </row>
    <row r="266" spans="1:26" ht="15.75" customHeight="1" x14ac:dyDescent="0.3">
      <c r="A266" s="32"/>
      <c r="B266" s="32"/>
      <c r="C266" s="32"/>
      <c r="D266" s="32"/>
      <c r="E266" s="32"/>
      <c r="F266" s="32"/>
      <c r="G266" s="32"/>
      <c r="H266" s="32"/>
      <c r="I266" s="32"/>
      <c r="J266" s="32"/>
      <c r="K266" s="32"/>
      <c r="L266" s="32"/>
      <c r="M266" s="32"/>
      <c r="N266" s="32"/>
      <c r="O266" s="32"/>
      <c r="P266" s="32"/>
      <c r="Q266" s="32"/>
      <c r="R266" s="32"/>
      <c r="S266" s="32"/>
      <c r="T266" s="32"/>
      <c r="U266" s="32"/>
      <c r="V266" s="32"/>
      <c r="W266" s="32"/>
      <c r="X266" s="32"/>
      <c r="Y266" s="32"/>
      <c r="Z266" s="32"/>
    </row>
    <row r="267" spans="1:26" ht="15.75" customHeight="1" x14ac:dyDescent="0.3">
      <c r="A267" s="32"/>
      <c r="B267" s="32"/>
      <c r="C267" s="32"/>
      <c r="D267" s="32"/>
      <c r="E267" s="32"/>
      <c r="F267" s="32"/>
      <c r="G267" s="32"/>
      <c r="H267" s="32"/>
      <c r="I267" s="32"/>
      <c r="J267" s="32"/>
      <c r="K267" s="32"/>
      <c r="L267" s="32"/>
      <c r="M267" s="32"/>
      <c r="N267" s="32"/>
      <c r="O267" s="32"/>
      <c r="P267" s="32"/>
      <c r="Q267" s="32"/>
      <c r="R267" s="32"/>
      <c r="S267" s="32"/>
      <c r="T267" s="32"/>
      <c r="U267" s="32"/>
      <c r="V267" s="32"/>
      <c r="W267" s="32"/>
      <c r="X267" s="32"/>
      <c r="Y267" s="32"/>
      <c r="Z267" s="32"/>
    </row>
    <row r="268" spans="1:26" ht="15.75" customHeight="1" x14ac:dyDescent="0.3">
      <c r="A268" s="32"/>
      <c r="B268" s="32"/>
      <c r="C268" s="32"/>
      <c r="D268" s="32"/>
      <c r="E268" s="32"/>
      <c r="F268" s="32"/>
      <c r="G268" s="32"/>
      <c r="H268" s="32"/>
      <c r="I268" s="32"/>
      <c r="J268" s="32"/>
      <c r="K268" s="32"/>
      <c r="L268" s="32"/>
      <c r="M268" s="32"/>
      <c r="N268" s="32"/>
      <c r="O268" s="32"/>
      <c r="P268" s="32"/>
      <c r="Q268" s="32"/>
      <c r="R268" s="32"/>
      <c r="S268" s="32"/>
      <c r="T268" s="32"/>
      <c r="U268" s="32"/>
      <c r="V268" s="32"/>
      <c r="W268" s="32"/>
      <c r="X268" s="32"/>
      <c r="Y268" s="32"/>
      <c r="Z268" s="32"/>
    </row>
    <row r="269" spans="1:26" ht="15.75" customHeight="1" x14ac:dyDescent="0.3">
      <c r="A269" s="32"/>
      <c r="B269" s="32"/>
      <c r="C269" s="32"/>
      <c r="D269" s="32"/>
      <c r="E269" s="32"/>
      <c r="F269" s="32"/>
      <c r="G269" s="32"/>
      <c r="H269" s="32"/>
      <c r="I269" s="32"/>
      <c r="J269" s="32"/>
      <c r="K269" s="32"/>
      <c r="L269" s="32"/>
      <c r="M269" s="32"/>
      <c r="N269" s="32"/>
      <c r="O269" s="32"/>
      <c r="P269" s="32"/>
      <c r="Q269" s="32"/>
      <c r="R269" s="32"/>
      <c r="S269" s="32"/>
      <c r="T269" s="32"/>
      <c r="U269" s="32"/>
      <c r="V269" s="32"/>
      <c r="W269" s="32"/>
      <c r="X269" s="32"/>
      <c r="Y269" s="32"/>
      <c r="Z269" s="32"/>
    </row>
    <row r="270" spans="1:26" ht="15.75" customHeight="1" x14ac:dyDescent="0.3">
      <c r="A270" s="32"/>
      <c r="B270" s="32"/>
      <c r="C270" s="32"/>
      <c r="D270" s="32"/>
      <c r="E270" s="32"/>
      <c r="F270" s="32"/>
      <c r="G270" s="32"/>
      <c r="H270" s="32"/>
      <c r="I270" s="32"/>
      <c r="J270" s="32"/>
      <c r="K270" s="32"/>
      <c r="L270" s="32"/>
      <c r="M270" s="32"/>
      <c r="N270" s="32"/>
      <c r="O270" s="32"/>
      <c r="P270" s="32"/>
      <c r="Q270" s="32"/>
      <c r="R270" s="32"/>
      <c r="S270" s="32"/>
      <c r="T270" s="32"/>
      <c r="U270" s="32"/>
      <c r="V270" s="32"/>
      <c r="W270" s="32"/>
      <c r="X270" s="32"/>
      <c r="Y270" s="32"/>
      <c r="Z270" s="32"/>
    </row>
    <row r="271" spans="1:26" ht="15.75" customHeight="1" x14ac:dyDescent="0.3">
      <c r="A271" s="32"/>
      <c r="B271" s="32"/>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row>
    <row r="272" spans="1:26" ht="15.75" customHeight="1" x14ac:dyDescent="0.3">
      <c r="A272" s="32"/>
      <c r="B272" s="32"/>
      <c r="C272" s="32"/>
      <c r="D272" s="32"/>
      <c r="E272" s="32"/>
      <c r="F272" s="32"/>
      <c r="G272" s="32"/>
      <c r="H272" s="32"/>
      <c r="I272" s="32"/>
      <c r="J272" s="32"/>
      <c r="K272" s="32"/>
      <c r="L272" s="32"/>
      <c r="M272" s="32"/>
      <c r="N272" s="32"/>
      <c r="O272" s="32"/>
      <c r="P272" s="32"/>
      <c r="Q272" s="32"/>
      <c r="R272" s="32"/>
      <c r="S272" s="32"/>
      <c r="T272" s="32"/>
      <c r="U272" s="32"/>
      <c r="V272" s="32"/>
      <c r="W272" s="32"/>
      <c r="X272" s="32"/>
      <c r="Y272" s="32"/>
      <c r="Z272" s="32"/>
    </row>
    <row r="273" spans="1:26" ht="15.75" customHeight="1" x14ac:dyDescent="0.3">
      <c r="A273" s="32"/>
      <c r="B273" s="32"/>
      <c r="C273" s="32"/>
      <c r="D273" s="32"/>
      <c r="E273" s="32"/>
      <c r="F273" s="32"/>
      <c r="G273" s="32"/>
      <c r="H273" s="32"/>
      <c r="I273" s="32"/>
      <c r="J273" s="32"/>
      <c r="K273" s="32"/>
      <c r="L273" s="32"/>
      <c r="M273" s="32"/>
      <c r="N273" s="32"/>
      <c r="O273" s="32"/>
      <c r="P273" s="32"/>
      <c r="Q273" s="32"/>
      <c r="R273" s="32"/>
      <c r="S273" s="32"/>
      <c r="T273" s="32"/>
      <c r="U273" s="32"/>
      <c r="V273" s="32"/>
      <c r="W273" s="32"/>
      <c r="X273" s="32"/>
      <c r="Y273" s="32"/>
      <c r="Z273" s="32"/>
    </row>
    <row r="274" spans="1:26" ht="15.75" customHeight="1" x14ac:dyDescent="0.3">
      <c r="A274" s="32"/>
      <c r="B274" s="32"/>
      <c r="C274" s="32"/>
      <c r="D274" s="32"/>
      <c r="E274" s="32"/>
      <c r="F274" s="32"/>
      <c r="G274" s="32"/>
      <c r="H274" s="32"/>
      <c r="I274" s="32"/>
      <c r="J274" s="32"/>
      <c r="K274" s="32"/>
      <c r="L274" s="32"/>
      <c r="M274" s="32"/>
      <c r="N274" s="32"/>
      <c r="O274" s="32"/>
      <c r="P274" s="32"/>
      <c r="Q274" s="32"/>
      <c r="R274" s="32"/>
      <c r="S274" s="32"/>
      <c r="T274" s="32"/>
      <c r="U274" s="32"/>
      <c r="V274" s="32"/>
      <c r="W274" s="32"/>
      <c r="X274" s="32"/>
      <c r="Y274" s="32"/>
      <c r="Z274" s="32"/>
    </row>
    <row r="275" spans="1:26" ht="15.75" customHeight="1" x14ac:dyDescent="0.3">
      <c r="A275" s="32"/>
      <c r="B275" s="32"/>
      <c r="C275" s="32"/>
      <c r="D275" s="32"/>
      <c r="E275" s="32"/>
      <c r="F275" s="32"/>
      <c r="G275" s="32"/>
      <c r="H275" s="32"/>
      <c r="I275" s="32"/>
      <c r="J275" s="32"/>
      <c r="K275" s="32"/>
      <c r="L275" s="32"/>
      <c r="M275" s="32"/>
      <c r="N275" s="32"/>
      <c r="O275" s="32"/>
      <c r="P275" s="32"/>
      <c r="Q275" s="32"/>
      <c r="R275" s="32"/>
      <c r="S275" s="32"/>
      <c r="T275" s="32"/>
      <c r="U275" s="32"/>
      <c r="V275" s="32"/>
      <c r="W275" s="32"/>
      <c r="X275" s="32"/>
      <c r="Y275" s="32"/>
      <c r="Z275" s="32"/>
    </row>
    <row r="276" spans="1:26" ht="15.75" customHeight="1" x14ac:dyDescent="0.3">
      <c r="A276" s="32"/>
      <c r="B276" s="32"/>
      <c r="C276" s="32"/>
      <c r="D276" s="32"/>
      <c r="E276" s="32"/>
      <c r="F276" s="32"/>
      <c r="G276" s="32"/>
      <c r="H276" s="32"/>
      <c r="I276" s="32"/>
      <c r="J276" s="32"/>
      <c r="K276" s="32"/>
      <c r="L276" s="32"/>
      <c r="M276" s="32"/>
      <c r="N276" s="32"/>
      <c r="O276" s="32"/>
      <c r="P276" s="32"/>
      <c r="Q276" s="32"/>
      <c r="R276" s="32"/>
      <c r="S276" s="32"/>
      <c r="T276" s="32"/>
      <c r="U276" s="32"/>
      <c r="V276" s="32"/>
      <c r="W276" s="32"/>
      <c r="X276" s="32"/>
      <c r="Y276" s="32"/>
      <c r="Z276" s="32"/>
    </row>
    <row r="277" spans="1:26" ht="15.75" customHeight="1" x14ac:dyDescent="0.3">
      <c r="A277" s="32"/>
      <c r="B277" s="32"/>
      <c r="C277" s="32"/>
      <c r="D277" s="32"/>
      <c r="E277" s="32"/>
      <c r="F277" s="32"/>
      <c r="G277" s="32"/>
      <c r="H277" s="32"/>
      <c r="I277" s="32"/>
      <c r="J277" s="32"/>
      <c r="K277" s="32"/>
      <c r="L277" s="32"/>
      <c r="M277" s="32"/>
      <c r="N277" s="32"/>
      <c r="O277" s="32"/>
      <c r="P277" s="32"/>
      <c r="Q277" s="32"/>
      <c r="R277" s="32"/>
      <c r="S277" s="32"/>
      <c r="T277" s="32"/>
      <c r="U277" s="32"/>
      <c r="V277" s="32"/>
      <c r="W277" s="32"/>
      <c r="X277" s="32"/>
      <c r="Y277" s="32"/>
      <c r="Z277" s="32"/>
    </row>
    <row r="278" spans="1:26" ht="15.75" customHeight="1" x14ac:dyDescent="0.3">
      <c r="A278" s="32"/>
      <c r="B278" s="32"/>
      <c r="C278" s="32"/>
      <c r="D278" s="32"/>
      <c r="E278" s="32"/>
      <c r="F278" s="32"/>
      <c r="G278" s="32"/>
      <c r="H278" s="32"/>
      <c r="I278" s="32"/>
      <c r="J278" s="32"/>
      <c r="K278" s="32"/>
      <c r="L278" s="32"/>
      <c r="M278" s="32"/>
      <c r="N278" s="32"/>
      <c r="O278" s="32"/>
      <c r="P278" s="32"/>
      <c r="Q278" s="32"/>
      <c r="R278" s="32"/>
      <c r="S278" s="32"/>
      <c r="T278" s="32"/>
      <c r="U278" s="32"/>
      <c r="V278" s="32"/>
      <c r="W278" s="32"/>
      <c r="X278" s="32"/>
      <c r="Y278" s="32"/>
      <c r="Z278" s="32"/>
    </row>
    <row r="279" spans="1:26" ht="15.75" customHeight="1" x14ac:dyDescent="0.3">
      <c r="A279" s="32"/>
      <c r="B279" s="32"/>
      <c r="C279" s="32"/>
      <c r="D279" s="32"/>
      <c r="E279" s="32"/>
      <c r="F279" s="32"/>
      <c r="G279" s="32"/>
      <c r="H279" s="32"/>
      <c r="I279" s="32"/>
      <c r="J279" s="32"/>
      <c r="K279" s="32"/>
      <c r="L279" s="32"/>
      <c r="M279" s="32"/>
      <c r="N279" s="32"/>
      <c r="O279" s="32"/>
      <c r="P279" s="32"/>
      <c r="Q279" s="32"/>
      <c r="R279" s="32"/>
      <c r="S279" s="32"/>
      <c r="T279" s="32"/>
      <c r="U279" s="32"/>
      <c r="V279" s="32"/>
      <c r="W279" s="32"/>
      <c r="X279" s="32"/>
      <c r="Y279" s="32"/>
      <c r="Z279" s="32"/>
    </row>
    <row r="280" spans="1:26" ht="15.75" customHeight="1" x14ac:dyDescent="0.3">
      <c r="A280" s="32"/>
      <c r="B280" s="32"/>
      <c r="C280" s="32"/>
      <c r="D280" s="32"/>
      <c r="E280" s="32"/>
      <c r="F280" s="32"/>
      <c r="G280" s="32"/>
      <c r="H280" s="32"/>
      <c r="I280" s="32"/>
      <c r="J280" s="32"/>
      <c r="K280" s="32"/>
      <c r="L280" s="32"/>
      <c r="M280" s="32"/>
      <c r="N280" s="32"/>
      <c r="O280" s="32"/>
      <c r="P280" s="32"/>
      <c r="Q280" s="32"/>
      <c r="R280" s="32"/>
      <c r="S280" s="32"/>
      <c r="T280" s="32"/>
      <c r="U280" s="32"/>
      <c r="V280" s="32"/>
      <c r="W280" s="32"/>
      <c r="X280" s="32"/>
      <c r="Y280" s="32"/>
      <c r="Z280" s="32"/>
    </row>
    <row r="281" spans="1:26" ht="15.75" customHeight="1" x14ac:dyDescent="0.3">
      <c r="A281" s="32"/>
      <c r="B281" s="32"/>
      <c r="C281" s="32"/>
      <c r="D281" s="32"/>
      <c r="E281" s="32"/>
      <c r="F281" s="32"/>
      <c r="G281" s="32"/>
      <c r="H281" s="32"/>
      <c r="I281" s="32"/>
      <c r="J281" s="32"/>
      <c r="K281" s="32"/>
      <c r="L281" s="32"/>
      <c r="M281" s="32"/>
      <c r="N281" s="32"/>
      <c r="O281" s="32"/>
      <c r="P281" s="32"/>
      <c r="Q281" s="32"/>
      <c r="R281" s="32"/>
      <c r="S281" s="32"/>
      <c r="T281" s="32"/>
      <c r="U281" s="32"/>
      <c r="V281" s="32"/>
      <c r="W281" s="32"/>
      <c r="X281" s="32"/>
      <c r="Y281" s="32"/>
      <c r="Z281" s="32"/>
    </row>
    <row r="282" spans="1:26" ht="15.75" customHeight="1" x14ac:dyDescent="0.3">
      <c r="A282" s="32"/>
      <c r="B282" s="32"/>
      <c r="C282" s="32"/>
      <c r="D282" s="32"/>
      <c r="E282" s="32"/>
      <c r="F282" s="32"/>
      <c r="G282" s="32"/>
      <c r="H282" s="32"/>
      <c r="I282" s="32"/>
      <c r="J282" s="32"/>
      <c r="K282" s="32"/>
      <c r="L282" s="32"/>
      <c r="M282" s="32"/>
      <c r="N282" s="32"/>
      <c r="O282" s="32"/>
      <c r="P282" s="32"/>
      <c r="Q282" s="32"/>
      <c r="R282" s="32"/>
      <c r="S282" s="32"/>
      <c r="T282" s="32"/>
      <c r="U282" s="32"/>
      <c r="V282" s="32"/>
      <c r="W282" s="32"/>
      <c r="X282" s="32"/>
      <c r="Y282" s="32"/>
      <c r="Z282" s="32"/>
    </row>
    <row r="283" spans="1:26" ht="15.75" customHeight="1" x14ac:dyDescent="0.3">
      <c r="A283" s="32"/>
      <c r="B283" s="32"/>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row>
    <row r="284" spans="1:26" ht="15.75" customHeight="1" x14ac:dyDescent="0.3">
      <c r="A284" s="32"/>
      <c r="B284" s="32"/>
      <c r="C284" s="32"/>
      <c r="D284" s="32"/>
      <c r="E284" s="32"/>
      <c r="F284" s="32"/>
      <c r="G284" s="32"/>
      <c r="H284" s="32"/>
      <c r="I284" s="32"/>
      <c r="J284" s="32"/>
      <c r="K284" s="32"/>
      <c r="L284" s="32"/>
      <c r="M284" s="32"/>
      <c r="N284" s="32"/>
      <c r="O284" s="32"/>
      <c r="P284" s="32"/>
      <c r="Q284" s="32"/>
      <c r="R284" s="32"/>
      <c r="S284" s="32"/>
      <c r="T284" s="32"/>
      <c r="U284" s="32"/>
      <c r="V284" s="32"/>
      <c r="W284" s="32"/>
      <c r="X284" s="32"/>
      <c r="Y284" s="32"/>
      <c r="Z284" s="32"/>
    </row>
    <row r="285" spans="1:26" ht="15.75" customHeight="1" x14ac:dyDescent="0.3">
      <c r="A285" s="32"/>
      <c r="B285" s="32"/>
      <c r="C285" s="32"/>
      <c r="D285" s="32"/>
      <c r="E285" s="32"/>
      <c r="F285" s="32"/>
      <c r="G285" s="32"/>
      <c r="H285" s="32"/>
      <c r="I285" s="32"/>
      <c r="J285" s="32"/>
      <c r="K285" s="32"/>
      <c r="L285" s="32"/>
      <c r="M285" s="32"/>
      <c r="N285" s="32"/>
      <c r="O285" s="32"/>
      <c r="P285" s="32"/>
      <c r="Q285" s="32"/>
      <c r="R285" s="32"/>
      <c r="S285" s="32"/>
      <c r="T285" s="32"/>
      <c r="U285" s="32"/>
      <c r="V285" s="32"/>
      <c r="W285" s="32"/>
      <c r="X285" s="32"/>
      <c r="Y285" s="32"/>
      <c r="Z285" s="32"/>
    </row>
    <row r="286" spans="1:26" ht="15.75" customHeight="1" x14ac:dyDescent="0.3">
      <c r="A286" s="32"/>
      <c r="B286" s="32"/>
      <c r="C286" s="32"/>
      <c r="D286" s="32"/>
      <c r="E286" s="32"/>
      <c r="F286" s="32"/>
      <c r="G286" s="32"/>
      <c r="H286" s="32"/>
      <c r="I286" s="32"/>
      <c r="J286" s="32"/>
      <c r="K286" s="32"/>
      <c r="L286" s="32"/>
      <c r="M286" s="32"/>
      <c r="N286" s="32"/>
      <c r="O286" s="32"/>
      <c r="P286" s="32"/>
      <c r="Q286" s="32"/>
      <c r="R286" s="32"/>
      <c r="S286" s="32"/>
      <c r="T286" s="32"/>
      <c r="U286" s="32"/>
      <c r="V286" s="32"/>
      <c r="W286" s="32"/>
      <c r="X286" s="32"/>
      <c r="Y286" s="32"/>
      <c r="Z286" s="32"/>
    </row>
    <row r="287" spans="1:26" ht="15.75" customHeight="1" x14ac:dyDescent="0.3">
      <c r="A287" s="32"/>
      <c r="B287" s="32"/>
      <c r="C287" s="32"/>
      <c r="D287" s="32"/>
      <c r="E287" s="32"/>
      <c r="F287" s="32"/>
      <c r="G287" s="32"/>
      <c r="H287" s="32"/>
      <c r="I287" s="32"/>
      <c r="J287" s="32"/>
      <c r="K287" s="32"/>
      <c r="L287" s="32"/>
      <c r="M287" s="32"/>
      <c r="N287" s="32"/>
      <c r="O287" s="32"/>
      <c r="P287" s="32"/>
      <c r="Q287" s="32"/>
      <c r="R287" s="32"/>
      <c r="S287" s="32"/>
      <c r="T287" s="32"/>
      <c r="U287" s="32"/>
      <c r="V287" s="32"/>
      <c r="W287" s="32"/>
      <c r="X287" s="32"/>
      <c r="Y287" s="32"/>
      <c r="Z287" s="32"/>
    </row>
    <row r="288" spans="1:26" ht="15.75" customHeight="1" x14ac:dyDescent="0.3">
      <c r="A288" s="32"/>
      <c r="B288" s="32"/>
      <c r="C288" s="32"/>
      <c r="D288" s="32"/>
      <c r="E288" s="32"/>
      <c r="F288" s="32"/>
      <c r="G288" s="32"/>
      <c r="H288" s="32"/>
      <c r="I288" s="32"/>
      <c r="J288" s="32"/>
      <c r="K288" s="32"/>
      <c r="L288" s="32"/>
      <c r="M288" s="32"/>
      <c r="N288" s="32"/>
      <c r="O288" s="32"/>
      <c r="P288" s="32"/>
      <c r="Q288" s="32"/>
      <c r="R288" s="32"/>
      <c r="S288" s="32"/>
      <c r="T288" s="32"/>
      <c r="U288" s="32"/>
      <c r="V288" s="32"/>
      <c r="W288" s="32"/>
      <c r="X288" s="32"/>
      <c r="Y288" s="32"/>
      <c r="Z288" s="32"/>
    </row>
    <row r="289" spans="1:26" ht="15.75" customHeight="1" x14ac:dyDescent="0.3">
      <c r="A289" s="32"/>
      <c r="B289" s="32"/>
      <c r="C289" s="32"/>
      <c r="D289" s="32"/>
      <c r="E289" s="32"/>
      <c r="F289" s="32"/>
      <c r="G289" s="32"/>
      <c r="H289" s="32"/>
      <c r="I289" s="32"/>
      <c r="J289" s="32"/>
      <c r="K289" s="32"/>
      <c r="L289" s="32"/>
      <c r="M289" s="32"/>
      <c r="N289" s="32"/>
      <c r="O289" s="32"/>
      <c r="P289" s="32"/>
      <c r="Q289" s="32"/>
      <c r="R289" s="32"/>
      <c r="S289" s="32"/>
      <c r="T289" s="32"/>
      <c r="U289" s="32"/>
      <c r="V289" s="32"/>
      <c r="W289" s="32"/>
      <c r="X289" s="32"/>
      <c r="Y289" s="32"/>
      <c r="Z289" s="32"/>
    </row>
    <row r="290" spans="1:26" ht="15.75" customHeight="1" x14ac:dyDescent="0.3">
      <c r="A290" s="32"/>
      <c r="B290" s="32"/>
      <c r="C290" s="32"/>
      <c r="D290" s="32"/>
      <c r="E290" s="32"/>
      <c r="F290" s="32"/>
      <c r="G290" s="32"/>
      <c r="H290" s="32"/>
      <c r="I290" s="32"/>
      <c r="J290" s="32"/>
      <c r="K290" s="32"/>
      <c r="L290" s="32"/>
      <c r="M290" s="32"/>
      <c r="N290" s="32"/>
      <c r="O290" s="32"/>
      <c r="P290" s="32"/>
      <c r="Q290" s="32"/>
      <c r="R290" s="32"/>
      <c r="S290" s="32"/>
      <c r="T290" s="32"/>
      <c r="U290" s="32"/>
      <c r="V290" s="32"/>
      <c r="W290" s="32"/>
      <c r="X290" s="32"/>
      <c r="Y290" s="32"/>
      <c r="Z290" s="32"/>
    </row>
    <row r="291" spans="1:26" ht="15.75" customHeight="1" x14ac:dyDescent="0.3">
      <c r="A291" s="32"/>
      <c r="B291" s="32"/>
      <c r="C291" s="32"/>
      <c r="D291" s="32"/>
      <c r="E291" s="32"/>
      <c r="F291" s="32"/>
      <c r="G291" s="32"/>
      <c r="H291" s="32"/>
      <c r="I291" s="32"/>
      <c r="J291" s="32"/>
      <c r="K291" s="32"/>
      <c r="L291" s="32"/>
      <c r="M291" s="32"/>
      <c r="N291" s="32"/>
      <c r="O291" s="32"/>
      <c r="P291" s="32"/>
      <c r="Q291" s="32"/>
      <c r="R291" s="32"/>
      <c r="S291" s="32"/>
      <c r="T291" s="32"/>
      <c r="U291" s="32"/>
      <c r="V291" s="32"/>
      <c r="W291" s="32"/>
      <c r="X291" s="32"/>
      <c r="Y291" s="32"/>
      <c r="Z291" s="32"/>
    </row>
    <row r="292" spans="1:26" ht="15.75" customHeight="1" x14ac:dyDescent="0.3">
      <c r="A292" s="32"/>
      <c r="B292" s="32"/>
      <c r="C292" s="32"/>
      <c r="D292" s="32"/>
      <c r="E292" s="32"/>
      <c r="F292" s="32"/>
      <c r="G292" s="32"/>
      <c r="H292" s="32"/>
      <c r="I292" s="32"/>
      <c r="J292" s="32"/>
      <c r="K292" s="32"/>
      <c r="L292" s="32"/>
      <c r="M292" s="32"/>
      <c r="N292" s="32"/>
      <c r="O292" s="32"/>
      <c r="P292" s="32"/>
      <c r="Q292" s="32"/>
      <c r="R292" s="32"/>
      <c r="S292" s="32"/>
      <c r="T292" s="32"/>
      <c r="U292" s="32"/>
      <c r="V292" s="32"/>
      <c r="W292" s="32"/>
      <c r="X292" s="32"/>
      <c r="Y292" s="32"/>
      <c r="Z292" s="32"/>
    </row>
    <row r="293" spans="1:26" ht="15.75" customHeight="1" x14ac:dyDescent="0.3">
      <c r="A293" s="32"/>
      <c r="B293" s="32"/>
      <c r="C293" s="32"/>
      <c r="D293" s="32"/>
      <c r="E293" s="32"/>
      <c r="F293" s="32"/>
      <c r="G293" s="32"/>
      <c r="H293" s="32"/>
      <c r="I293" s="32"/>
      <c r="J293" s="32"/>
      <c r="K293" s="32"/>
      <c r="L293" s="32"/>
      <c r="M293" s="32"/>
      <c r="N293" s="32"/>
      <c r="O293" s="32"/>
      <c r="P293" s="32"/>
      <c r="Q293" s="32"/>
      <c r="R293" s="32"/>
      <c r="S293" s="32"/>
      <c r="T293" s="32"/>
      <c r="U293" s="32"/>
      <c r="V293" s="32"/>
      <c r="W293" s="32"/>
      <c r="X293" s="32"/>
      <c r="Y293" s="32"/>
      <c r="Z293" s="32"/>
    </row>
    <row r="294" spans="1:26" ht="15.75" customHeight="1" x14ac:dyDescent="0.3">
      <c r="A294" s="32"/>
      <c r="B294" s="32"/>
      <c r="C294" s="32"/>
      <c r="D294" s="32"/>
      <c r="E294" s="32"/>
      <c r="F294" s="32"/>
      <c r="G294" s="32"/>
      <c r="H294" s="32"/>
      <c r="I294" s="32"/>
      <c r="J294" s="32"/>
      <c r="K294" s="32"/>
      <c r="L294" s="32"/>
      <c r="M294" s="32"/>
      <c r="N294" s="32"/>
      <c r="O294" s="32"/>
      <c r="P294" s="32"/>
      <c r="Q294" s="32"/>
      <c r="R294" s="32"/>
      <c r="S294" s="32"/>
      <c r="T294" s="32"/>
      <c r="U294" s="32"/>
      <c r="V294" s="32"/>
      <c r="W294" s="32"/>
      <c r="X294" s="32"/>
      <c r="Y294" s="32"/>
      <c r="Z294" s="32"/>
    </row>
    <row r="295" spans="1:26" ht="15.75" customHeight="1" x14ac:dyDescent="0.3">
      <c r="A295" s="32"/>
      <c r="B295" s="32"/>
      <c r="C295" s="32"/>
      <c r="D295" s="32"/>
      <c r="E295" s="32"/>
      <c r="F295" s="32"/>
      <c r="G295" s="32"/>
      <c r="H295" s="32"/>
      <c r="I295" s="32"/>
      <c r="J295" s="32"/>
      <c r="K295" s="32"/>
      <c r="L295" s="32"/>
      <c r="M295" s="32"/>
      <c r="N295" s="32"/>
      <c r="O295" s="32"/>
      <c r="P295" s="32"/>
      <c r="Q295" s="32"/>
      <c r="R295" s="32"/>
      <c r="S295" s="32"/>
      <c r="T295" s="32"/>
      <c r="U295" s="32"/>
      <c r="V295" s="32"/>
      <c r="W295" s="32"/>
      <c r="X295" s="32"/>
      <c r="Y295" s="32"/>
      <c r="Z295" s="32"/>
    </row>
    <row r="296" spans="1:26" ht="15.75" customHeight="1" x14ac:dyDescent="0.3">
      <c r="A296" s="32"/>
      <c r="B296" s="32"/>
      <c r="C296" s="32"/>
      <c r="D296" s="32"/>
      <c r="E296" s="32"/>
      <c r="F296" s="32"/>
      <c r="G296" s="32"/>
      <c r="H296" s="32"/>
      <c r="I296" s="32"/>
      <c r="J296" s="32"/>
      <c r="K296" s="32"/>
      <c r="L296" s="32"/>
      <c r="M296" s="32"/>
      <c r="N296" s="32"/>
      <c r="O296" s="32"/>
      <c r="P296" s="32"/>
      <c r="Q296" s="32"/>
      <c r="R296" s="32"/>
      <c r="S296" s="32"/>
      <c r="T296" s="32"/>
      <c r="U296" s="32"/>
      <c r="V296" s="32"/>
      <c r="W296" s="32"/>
      <c r="X296" s="32"/>
      <c r="Y296" s="32"/>
      <c r="Z296" s="32"/>
    </row>
    <row r="297" spans="1:26" ht="15.75" customHeight="1" x14ac:dyDescent="0.3">
      <c r="A297" s="32"/>
      <c r="B297" s="32"/>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row>
    <row r="298" spans="1:26" ht="15.75" customHeight="1" x14ac:dyDescent="0.3">
      <c r="A298" s="32"/>
      <c r="B298" s="32"/>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row>
    <row r="299" spans="1:26" ht="15.75" customHeight="1" x14ac:dyDescent="0.3">
      <c r="A299" s="32"/>
      <c r="B299" s="32"/>
      <c r="C299" s="32"/>
      <c r="D299" s="32"/>
      <c r="E299" s="32"/>
      <c r="F299" s="32"/>
      <c r="G299" s="32"/>
      <c r="H299" s="32"/>
      <c r="I299" s="32"/>
      <c r="J299" s="32"/>
      <c r="K299" s="32"/>
      <c r="L299" s="32"/>
      <c r="M299" s="32"/>
      <c r="N299" s="32"/>
      <c r="O299" s="32"/>
      <c r="P299" s="32"/>
      <c r="Q299" s="32"/>
      <c r="R299" s="32"/>
      <c r="S299" s="32"/>
      <c r="T299" s="32"/>
      <c r="U299" s="32"/>
      <c r="V299" s="32"/>
      <c r="W299" s="32"/>
      <c r="X299" s="32"/>
      <c r="Y299" s="32"/>
      <c r="Z299" s="32"/>
    </row>
    <row r="300" spans="1:26" ht="15.75" customHeight="1" x14ac:dyDescent="0.3">
      <c r="A300" s="32"/>
      <c r="B300" s="32"/>
      <c r="C300" s="32"/>
      <c r="D300" s="32"/>
      <c r="E300" s="32"/>
      <c r="F300" s="32"/>
      <c r="G300" s="32"/>
      <c r="H300" s="32"/>
      <c r="I300" s="32"/>
      <c r="J300" s="32"/>
      <c r="K300" s="32"/>
      <c r="L300" s="32"/>
      <c r="M300" s="32"/>
      <c r="N300" s="32"/>
      <c r="O300" s="32"/>
      <c r="P300" s="32"/>
      <c r="Q300" s="32"/>
      <c r="R300" s="32"/>
      <c r="S300" s="32"/>
      <c r="T300" s="32"/>
      <c r="U300" s="32"/>
      <c r="V300" s="32"/>
      <c r="W300" s="32"/>
      <c r="X300" s="32"/>
      <c r="Y300" s="32"/>
      <c r="Z300" s="32"/>
    </row>
    <row r="301" spans="1:26" ht="15.75" customHeight="1" x14ac:dyDescent="0.3">
      <c r="A301" s="32"/>
      <c r="B301" s="32"/>
      <c r="C301" s="32"/>
      <c r="D301" s="32"/>
      <c r="E301" s="32"/>
      <c r="F301" s="32"/>
      <c r="G301" s="32"/>
      <c r="H301" s="32"/>
      <c r="I301" s="32"/>
      <c r="J301" s="32"/>
      <c r="K301" s="32"/>
      <c r="L301" s="32"/>
      <c r="M301" s="32"/>
      <c r="N301" s="32"/>
      <c r="O301" s="32"/>
      <c r="P301" s="32"/>
      <c r="Q301" s="32"/>
      <c r="R301" s="32"/>
      <c r="S301" s="32"/>
      <c r="T301" s="32"/>
      <c r="U301" s="32"/>
      <c r="V301" s="32"/>
      <c r="W301" s="32"/>
      <c r="X301" s="32"/>
      <c r="Y301" s="32"/>
      <c r="Z301" s="32"/>
    </row>
    <row r="302" spans="1:26" ht="15.75" customHeight="1" x14ac:dyDescent="0.3">
      <c r="A302" s="32"/>
      <c r="B302" s="32"/>
      <c r="C302" s="32"/>
      <c r="D302" s="32"/>
      <c r="E302" s="32"/>
      <c r="F302" s="32"/>
      <c r="G302" s="32"/>
      <c r="H302" s="32"/>
      <c r="I302" s="32"/>
      <c r="J302" s="32"/>
      <c r="K302" s="32"/>
      <c r="L302" s="32"/>
      <c r="M302" s="32"/>
      <c r="N302" s="32"/>
      <c r="O302" s="32"/>
      <c r="P302" s="32"/>
      <c r="Q302" s="32"/>
      <c r="R302" s="32"/>
      <c r="S302" s="32"/>
      <c r="T302" s="32"/>
      <c r="U302" s="32"/>
      <c r="V302" s="32"/>
      <c r="W302" s="32"/>
      <c r="X302" s="32"/>
      <c r="Y302" s="32"/>
      <c r="Z302" s="32"/>
    </row>
    <row r="303" spans="1:26" ht="15.75" customHeight="1" x14ac:dyDescent="0.3">
      <c r="A303" s="32"/>
      <c r="B303" s="32"/>
      <c r="C303" s="32"/>
      <c r="D303" s="32"/>
      <c r="E303" s="32"/>
      <c r="F303" s="32"/>
      <c r="G303" s="32"/>
      <c r="H303" s="32"/>
      <c r="I303" s="32"/>
      <c r="J303" s="32"/>
      <c r="K303" s="32"/>
      <c r="L303" s="32"/>
      <c r="M303" s="32"/>
      <c r="N303" s="32"/>
      <c r="O303" s="32"/>
      <c r="P303" s="32"/>
      <c r="Q303" s="32"/>
      <c r="R303" s="32"/>
      <c r="S303" s="32"/>
      <c r="T303" s="32"/>
      <c r="U303" s="32"/>
      <c r="V303" s="32"/>
      <c r="W303" s="32"/>
      <c r="X303" s="32"/>
      <c r="Y303" s="32"/>
      <c r="Z303" s="32"/>
    </row>
    <row r="304" spans="1:26" ht="15.75" customHeight="1" x14ac:dyDescent="0.3">
      <c r="A304" s="32"/>
      <c r="B304" s="32"/>
      <c r="C304" s="32"/>
      <c r="D304" s="32"/>
      <c r="E304" s="32"/>
      <c r="F304" s="32"/>
      <c r="G304" s="32"/>
      <c r="H304" s="32"/>
      <c r="I304" s="32"/>
      <c r="J304" s="32"/>
      <c r="K304" s="32"/>
      <c r="L304" s="32"/>
      <c r="M304" s="32"/>
      <c r="N304" s="32"/>
      <c r="O304" s="32"/>
      <c r="P304" s="32"/>
      <c r="Q304" s="32"/>
      <c r="R304" s="32"/>
      <c r="S304" s="32"/>
      <c r="T304" s="32"/>
      <c r="U304" s="32"/>
      <c r="V304" s="32"/>
      <c r="W304" s="32"/>
      <c r="X304" s="32"/>
      <c r="Y304" s="32"/>
      <c r="Z304" s="32"/>
    </row>
    <row r="305" spans="1:26" ht="15.75" customHeight="1" x14ac:dyDescent="0.3">
      <c r="A305" s="32"/>
      <c r="B305" s="32"/>
      <c r="C305" s="32"/>
      <c r="D305" s="32"/>
      <c r="E305" s="32"/>
      <c r="F305" s="32"/>
      <c r="G305" s="32"/>
      <c r="H305" s="32"/>
      <c r="I305" s="32"/>
      <c r="J305" s="32"/>
      <c r="K305" s="32"/>
      <c r="L305" s="32"/>
      <c r="M305" s="32"/>
      <c r="N305" s="32"/>
      <c r="O305" s="32"/>
      <c r="P305" s="32"/>
      <c r="Q305" s="32"/>
      <c r="R305" s="32"/>
      <c r="S305" s="32"/>
      <c r="T305" s="32"/>
      <c r="U305" s="32"/>
      <c r="V305" s="32"/>
      <c r="W305" s="32"/>
      <c r="X305" s="32"/>
      <c r="Y305" s="32"/>
      <c r="Z305" s="32"/>
    </row>
    <row r="306" spans="1:26" ht="15.75" customHeight="1" x14ac:dyDescent="0.3">
      <c r="A306" s="32"/>
      <c r="B306" s="32"/>
      <c r="C306" s="32"/>
      <c r="D306" s="32"/>
      <c r="E306" s="32"/>
      <c r="F306" s="32"/>
      <c r="G306" s="32"/>
      <c r="H306" s="32"/>
      <c r="I306" s="32"/>
      <c r="J306" s="32"/>
      <c r="K306" s="32"/>
      <c r="L306" s="32"/>
      <c r="M306" s="32"/>
      <c r="N306" s="32"/>
      <c r="O306" s="32"/>
      <c r="P306" s="32"/>
      <c r="Q306" s="32"/>
      <c r="R306" s="32"/>
      <c r="S306" s="32"/>
      <c r="T306" s="32"/>
      <c r="U306" s="32"/>
      <c r="V306" s="32"/>
      <c r="W306" s="32"/>
      <c r="X306" s="32"/>
      <c r="Y306" s="32"/>
      <c r="Z306" s="32"/>
    </row>
    <row r="307" spans="1:26" ht="15.75" customHeight="1" x14ac:dyDescent="0.3">
      <c r="A307" s="32"/>
      <c r="B307" s="32"/>
      <c r="C307" s="32"/>
      <c r="D307" s="32"/>
      <c r="E307" s="32"/>
      <c r="F307" s="32"/>
      <c r="G307" s="32"/>
      <c r="H307" s="32"/>
      <c r="I307" s="32"/>
      <c r="J307" s="32"/>
      <c r="K307" s="32"/>
      <c r="L307" s="32"/>
      <c r="M307" s="32"/>
      <c r="N307" s="32"/>
      <c r="O307" s="32"/>
      <c r="P307" s="32"/>
      <c r="Q307" s="32"/>
      <c r="R307" s="32"/>
      <c r="S307" s="32"/>
      <c r="T307" s="32"/>
      <c r="U307" s="32"/>
      <c r="V307" s="32"/>
      <c r="W307" s="32"/>
      <c r="X307" s="32"/>
      <c r="Y307" s="32"/>
      <c r="Z307" s="32"/>
    </row>
    <row r="308" spans="1:26" ht="15.75" customHeight="1" x14ac:dyDescent="0.3">
      <c r="A308" s="32"/>
      <c r="B308" s="32"/>
      <c r="C308" s="32"/>
      <c r="D308" s="32"/>
      <c r="E308" s="32"/>
      <c r="F308" s="32"/>
      <c r="G308" s="32"/>
      <c r="H308" s="32"/>
      <c r="I308" s="32"/>
      <c r="J308" s="32"/>
      <c r="K308" s="32"/>
      <c r="L308" s="32"/>
      <c r="M308" s="32"/>
      <c r="N308" s="32"/>
      <c r="O308" s="32"/>
      <c r="P308" s="32"/>
      <c r="Q308" s="32"/>
      <c r="R308" s="32"/>
      <c r="S308" s="32"/>
      <c r="T308" s="32"/>
      <c r="U308" s="32"/>
      <c r="V308" s="32"/>
      <c r="W308" s="32"/>
      <c r="X308" s="32"/>
      <c r="Y308" s="32"/>
      <c r="Z308" s="32"/>
    </row>
    <row r="309" spans="1:26" ht="15.75" customHeight="1" x14ac:dyDescent="0.3">
      <c r="A309" s="32"/>
      <c r="B309" s="32"/>
      <c r="C309" s="32"/>
      <c r="D309" s="32"/>
      <c r="E309" s="32"/>
      <c r="F309" s="32"/>
      <c r="G309" s="32"/>
      <c r="H309" s="32"/>
      <c r="I309" s="32"/>
      <c r="J309" s="32"/>
      <c r="K309" s="32"/>
      <c r="L309" s="32"/>
      <c r="M309" s="32"/>
      <c r="N309" s="32"/>
      <c r="O309" s="32"/>
      <c r="P309" s="32"/>
      <c r="Q309" s="32"/>
      <c r="R309" s="32"/>
      <c r="S309" s="32"/>
      <c r="T309" s="32"/>
      <c r="U309" s="32"/>
      <c r="V309" s="32"/>
      <c r="W309" s="32"/>
      <c r="X309" s="32"/>
      <c r="Y309" s="32"/>
      <c r="Z309" s="32"/>
    </row>
    <row r="310" spans="1:26" ht="15.75" customHeight="1" x14ac:dyDescent="0.3">
      <c r="A310" s="32"/>
      <c r="B310" s="32"/>
      <c r="C310" s="32"/>
      <c r="D310" s="32"/>
      <c r="E310" s="32"/>
      <c r="F310" s="32"/>
      <c r="G310" s="32"/>
      <c r="H310" s="32"/>
      <c r="I310" s="32"/>
      <c r="J310" s="32"/>
      <c r="K310" s="32"/>
      <c r="L310" s="32"/>
      <c r="M310" s="32"/>
      <c r="N310" s="32"/>
      <c r="O310" s="32"/>
      <c r="P310" s="32"/>
      <c r="Q310" s="32"/>
      <c r="R310" s="32"/>
      <c r="S310" s="32"/>
      <c r="T310" s="32"/>
      <c r="U310" s="32"/>
      <c r="V310" s="32"/>
      <c r="W310" s="32"/>
      <c r="X310" s="32"/>
      <c r="Y310" s="32"/>
      <c r="Z310" s="32"/>
    </row>
    <row r="311" spans="1:26" ht="15.75" customHeight="1" x14ac:dyDescent="0.3">
      <c r="A311" s="32"/>
      <c r="B311" s="32"/>
      <c r="C311" s="32"/>
      <c r="D311" s="32"/>
      <c r="E311" s="32"/>
      <c r="F311" s="32"/>
      <c r="G311" s="32"/>
      <c r="H311" s="32"/>
      <c r="I311" s="32"/>
      <c r="J311" s="32"/>
      <c r="K311" s="32"/>
      <c r="L311" s="32"/>
      <c r="M311" s="32"/>
      <c r="N311" s="32"/>
      <c r="O311" s="32"/>
      <c r="P311" s="32"/>
      <c r="Q311" s="32"/>
      <c r="R311" s="32"/>
      <c r="S311" s="32"/>
      <c r="T311" s="32"/>
      <c r="U311" s="32"/>
      <c r="V311" s="32"/>
      <c r="W311" s="32"/>
      <c r="X311" s="32"/>
      <c r="Y311" s="32"/>
      <c r="Z311" s="32"/>
    </row>
    <row r="312" spans="1:26" ht="15.75" customHeight="1" x14ac:dyDescent="0.3">
      <c r="A312" s="32"/>
      <c r="B312" s="32"/>
      <c r="C312" s="32"/>
      <c r="D312" s="32"/>
      <c r="E312" s="32"/>
      <c r="F312" s="32"/>
      <c r="G312" s="32"/>
      <c r="H312" s="32"/>
      <c r="I312" s="32"/>
      <c r="J312" s="32"/>
      <c r="K312" s="32"/>
      <c r="L312" s="32"/>
      <c r="M312" s="32"/>
      <c r="N312" s="32"/>
      <c r="O312" s="32"/>
      <c r="P312" s="32"/>
      <c r="Q312" s="32"/>
      <c r="R312" s="32"/>
      <c r="S312" s="32"/>
      <c r="T312" s="32"/>
      <c r="U312" s="32"/>
      <c r="V312" s="32"/>
      <c r="W312" s="32"/>
      <c r="X312" s="32"/>
      <c r="Y312" s="32"/>
      <c r="Z312" s="32"/>
    </row>
    <row r="313" spans="1:26" ht="15.75" customHeight="1" x14ac:dyDescent="0.3">
      <c r="A313" s="32"/>
      <c r="B313" s="32"/>
      <c r="C313" s="32"/>
      <c r="D313" s="32"/>
      <c r="E313" s="32"/>
      <c r="F313" s="32"/>
      <c r="G313" s="32"/>
      <c r="H313" s="32"/>
      <c r="I313" s="32"/>
      <c r="J313" s="32"/>
      <c r="K313" s="32"/>
      <c r="L313" s="32"/>
      <c r="M313" s="32"/>
      <c r="N313" s="32"/>
      <c r="O313" s="32"/>
      <c r="P313" s="32"/>
      <c r="Q313" s="32"/>
      <c r="R313" s="32"/>
      <c r="S313" s="32"/>
      <c r="T313" s="32"/>
      <c r="U313" s="32"/>
      <c r="V313" s="32"/>
      <c r="W313" s="32"/>
      <c r="X313" s="32"/>
      <c r="Y313" s="32"/>
      <c r="Z313" s="32"/>
    </row>
    <row r="314" spans="1:26" ht="15.75" customHeight="1" x14ac:dyDescent="0.3">
      <c r="A314" s="32"/>
      <c r="B314" s="32"/>
      <c r="C314" s="32"/>
      <c r="D314" s="32"/>
      <c r="E314" s="32"/>
      <c r="F314" s="32"/>
      <c r="G314" s="32"/>
      <c r="H314" s="32"/>
      <c r="I314" s="32"/>
      <c r="J314" s="32"/>
      <c r="K314" s="32"/>
      <c r="L314" s="32"/>
      <c r="M314" s="32"/>
      <c r="N314" s="32"/>
      <c r="O314" s="32"/>
      <c r="P314" s="32"/>
      <c r="Q314" s="32"/>
      <c r="R314" s="32"/>
      <c r="S314" s="32"/>
      <c r="T314" s="32"/>
      <c r="U314" s="32"/>
      <c r="V314" s="32"/>
      <c r="W314" s="32"/>
      <c r="X314" s="32"/>
      <c r="Y314" s="32"/>
      <c r="Z314" s="32"/>
    </row>
    <row r="315" spans="1:26" ht="15.75" customHeight="1" x14ac:dyDescent="0.3">
      <c r="A315" s="32"/>
      <c r="B315" s="32"/>
      <c r="C315" s="32"/>
      <c r="D315" s="32"/>
      <c r="E315" s="32"/>
      <c r="F315" s="32"/>
      <c r="G315" s="32"/>
      <c r="H315" s="32"/>
      <c r="I315" s="32"/>
      <c r="J315" s="32"/>
      <c r="K315" s="32"/>
      <c r="L315" s="32"/>
      <c r="M315" s="32"/>
      <c r="N315" s="32"/>
      <c r="O315" s="32"/>
      <c r="P315" s="32"/>
      <c r="Q315" s="32"/>
      <c r="R315" s="32"/>
      <c r="S315" s="32"/>
      <c r="T315" s="32"/>
      <c r="U315" s="32"/>
      <c r="V315" s="32"/>
      <c r="W315" s="32"/>
      <c r="X315" s="32"/>
      <c r="Y315" s="32"/>
      <c r="Z315" s="32"/>
    </row>
    <row r="316" spans="1:26" ht="15.75" customHeight="1" x14ac:dyDescent="0.3">
      <c r="A316" s="32"/>
      <c r="B316" s="32"/>
      <c r="C316" s="32"/>
      <c r="D316" s="32"/>
      <c r="E316" s="32"/>
      <c r="F316" s="32"/>
      <c r="G316" s="32"/>
      <c r="H316" s="32"/>
      <c r="I316" s="32"/>
      <c r="J316" s="32"/>
      <c r="K316" s="32"/>
      <c r="L316" s="32"/>
      <c r="M316" s="32"/>
      <c r="N316" s="32"/>
      <c r="O316" s="32"/>
      <c r="P316" s="32"/>
      <c r="Q316" s="32"/>
      <c r="R316" s="32"/>
      <c r="S316" s="32"/>
      <c r="T316" s="32"/>
      <c r="U316" s="32"/>
      <c r="V316" s="32"/>
      <c r="W316" s="32"/>
      <c r="X316" s="32"/>
      <c r="Y316" s="32"/>
      <c r="Z316" s="32"/>
    </row>
    <row r="317" spans="1:26" ht="15.75" customHeight="1" x14ac:dyDescent="0.3">
      <c r="A317" s="32"/>
      <c r="B317" s="32"/>
      <c r="C317" s="32"/>
      <c r="D317" s="32"/>
      <c r="E317" s="32"/>
      <c r="F317" s="32"/>
      <c r="G317" s="32"/>
      <c r="H317" s="32"/>
      <c r="I317" s="32"/>
      <c r="J317" s="32"/>
      <c r="K317" s="32"/>
      <c r="L317" s="32"/>
      <c r="M317" s="32"/>
      <c r="N317" s="32"/>
      <c r="O317" s="32"/>
      <c r="P317" s="32"/>
      <c r="Q317" s="32"/>
      <c r="R317" s="32"/>
      <c r="S317" s="32"/>
      <c r="T317" s="32"/>
      <c r="U317" s="32"/>
      <c r="V317" s="32"/>
      <c r="W317" s="32"/>
      <c r="X317" s="32"/>
      <c r="Y317" s="32"/>
      <c r="Z317" s="32"/>
    </row>
    <row r="318" spans="1:26" ht="15.75" customHeight="1" x14ac:dyDescent="0.3">
      <c r="A318" s="32"/>
      <c r="B318" s="32"/>
      <c r="C318" s="32"/>
      <c r="D318" s="32"/>
      <c r="E318" s="32"/>
      <c r="F318" s="32"/>
      <c r="G318" s="32"/>
      <c r="H318" s="32"/>
      <c r="I318" s="32"/>
      <c r="J318" s="32"/>
      <c r="K318" s="32"/>
      <c r="L318" s="32"/>
      <c r="M318" s="32"/>
      <c r="N318" s="32"/>
      <c r="O318" s="32"/>
      <c r="P318" s="32"/>
      <c r="Q318" s="32"/>
      <c r="R318" s="32"/>
      <c r="S318" s="32"/>
      <c r="T318" s="32"/>
      <c r="U318" s="32"/>
      <c r="V318" s="32"/>
      <c r="W318" s="32"/>
      <c r="X318" s="32"/>
      <c r="Y318" s="32"/>
      <c r="Z318" s="32"/>
    </row>
    <row r="319" spans="1:26" ht="15.75" customHeight="1" x14ac:dyDescent="0.3">
      <c r="A319" s="32"/>
      <c r="B319" s="32"/>
      <c r="C319" s="32"/>
      <c r="D319" s="32"/>
      <c r="E319" s="32"/>
      <c r="F319" s="32"/>
      <c r="G319" s="32"/>
      <c r="H319" s="32"/>
      <c r="I319" s="32"/>
      <c r="J319" s="32"/>
      <c r="K319" s="32"/>
      <c r="L319" s="32"/>
      <c r="M319" s="32"/>
      <c r="N319" s="32"/>
      <c r="O319" s="32"/>
      <c r="P319" s="32"/>
      <c r="Q319" s="32"/>
      <c r="R319" s="32"/>
      <c r="S319" s="32"/>
      <c r="T319" s="32"/>
      <c r="U319" s="32"/>
      <c r="V319" s="32"/>
      <c r="W319" s="32"/>
      <c r="X319" s="32"/>
      <c r="Y319" s="32"/>
      <c r="Z319" s="32"/>
    </row>
    <row r="320" spans="1:26" ht="15.75" customHeight="1" x14ac:dyDescent="0.3">
      <c r="A320" s="32"/>
      <c r="B320" s="32"/>
      <c r="C320" s="32"/>
      <c r="D320" s="32"/>
      <c r="E320" s="32"/>
      <c r="F320" s="32"/>
      <c r="G320" s="32"/>
      <c r="H320" s="32"/>
      <c r="I320" s="32"/>
      <c r="J320" s="32"/>
      <c r="K320" s="32"/>
      <c r="L320" s="32"/>
      <c r="M320" s="32"/>
      <c r="N320" s="32"/>
      <c r="O320" s="32"/>
      <c r="P320" s="32"/>
      <c r="Q320" s="32"/>
      <c r="R320" s="32"/>
      <c r="S320" s="32"/>
      <c r="T320" s="32"/>
      <c r="U320" s="32"/>
      <c r="V320" s="32"/>
      <c r="W320" s="32"/>
      <c r="X320" s="32"/>
      <c r="Y320" s="32"/>
      <c r="Z320" s="32"/>
    </row>
    <row r="321" spans="1:26" ht="15.75" customHeight="1" x14ac:dyDescent="0.3">
      <c r="A321" s="32"/>
      <c r="B321" s="32"/>
      <c r="C321" s="32"/>
      <c r="D321" s="32"/>
      <c r="E321" s="32"/>
      <c r="F321" s="32"/>
      <c r="G321" s="32"/>
      <c r="H321" s="32"/>
      <c r="I321" s="32"/>
      <c r="J321" s="32"/>
      <c r="K321" s="32"/>
      <c r="L321" s="32"/>
      <c r="M321" s="32"/>
      <c r="N321" s="32"/>
      <c r="O321" s="32"/>
      <c r="P321" s="32"/>
      <c r="Q321" s="32"/>
      <c r="R321" s="32"/>
      <c r="S321" s="32"/>
      <c r="T321" s="32"/>
      <c r="U321" s="32"/>
      <c r="V321" s="32"/>
      <c r="W321" s="32"/>
      <c r="X321" s="32"/>
      <c r="Y321" s="32"/>
      <c r="Z321" s="32"/>
    </row>
    <row r="322" spans="1:26" ht="15.75" customHeight="1" x14ac:dyDescent="0.3">
      <c r="A322" s="32"/>
      <c r="B322" s="32"/>
      <c r="C322" s="32"/>
      <c r="D322" s="32"/>
      <c r="E322" s="32"/>
      <c r="F322" s="32"/>
      <c r="G322" s="32"/>
      <c r="H322" s="32"/>
      <c r="I322" s="32"/>
      <c r="J322" s="32"/>
      <c r="K322" s="32"/>
      <c r="L322" s="32"/>
      <c r="M322" s="32"/>
      <c r="N322" s="32"/>
      <c r="O322" s="32"/>
      <c r="P322" s="32"/>
      <c r="Q322" s="32"/>
      <c r="R322" s="32"/>
      <c r="S322" s="32"/>
      <c r="T322" s="32"/>
      <c r="U322" s="32"/>
      <c r="V322" s="32"/>
      <c r="W322" s="32"/>
      <c r="X322" s="32"/>
      <c r="Y322" s="32"/>
      <c r="Z322" s="32"/>
    </row>
    <row r="323" spans="1:26" ht="15.75" customHeight="1" x14ac:dyDescent="0.3">
      <c r="A323" s="32"/>
      <c r="B323" s="32"/>
      <c r="C323" s="32"/>
      <c r="D323" s="32"/>
      <c r="E323" s="32"/>
      <c r="F323" s="32"/>
      <c r="G323" s="32"/>
      <c r="H323" s="32"/>
      <c r="I323" s="32"/>
      <c r="J323" s="32"/>
      <c r="K323" s="32"/>
      <c r="L323" s="32"/>
      <c r="M323" s="32"/>
      <c r="N323" s="32"/>
      <c r="O323" s="32"/>
      <c r="P323" s="32"/>
      <c r="Q323" s="32"/>
      <c r="R323" s="32"/>
      <c r="S323" s="32"/>
      <c r="T323" s="32"/>
      <c r="U323" s="32"/>
      <c r="V323" s="32"/>
      <c r="W323" s="32"/>
      <c r="X323" s="32"/>
      <c r="Y323" s="32"/>
      <c r="Z323" s="32"/>
    </row>
    <row r="324" spans="1:26" ht="15.75" customHeight="1" x14ac:dyDescent="0.3">
      <c r="A324" s="32"/>
      <c r="B324" s="32"/>
      <c r="C324" s="32"/>
      <c r="D324" s="32"/>
      <c r="E324" s="32"/>
      <c r="F324" s="32"/>
      <c r="G324" s="32"/>
      <c r="H324" s="32"/>
      <c r="I324" s="32"/>
      <c r="J324" s="32"/>
      <c r="K324" s="32"/>
      <c r="L324" s="32"/>
      <c r="M324" s="32"/>
      <c r="N324" s="32"/>
      <c r="O324" s="32"/>
      <c r="P324" s="32"/>
      <c r="Q324" s="32"/>
      <c r="R324" s="32"/>
      <c r="S324" s="32"/>
      <c r="T324" s="32"/>
      <c r="U324" s="32"/>
      <c r="V324" s="32"/>
      <c r="W324" s="32"/>
      <c r="X324" s="32"/>
      <c r="Y324" s="32"/>
      <c r="Z324" s="32"/>
    </row>
    <row r="325" spans="1:26" ht="15.75" customHeight="1" x14ac:dyDescent="0.3">
      <c r="A325" s="32"/>
      <c r="B325" s="32"/>
      <c r="C325" s="32"/>
      <c r="D325" s="32"/>
      <c r="E325" s="32"/>
      <c r="F325" s="32"/>
      <c r="G325" s="32"/>
      <c r="H325" s="32"/>
      <c r="I325" s="32"/>
      <c r="J325" s="32"/>
      <c r="K325" s="32"/>
      <c r="L325" s="32"/>
      <c r="M325" s="32"/>
      <c r="N325" s="32"/>
      <c r="O325" s="32"/>
      <c r="P325" s="32"/>
      <c r="Q325" s="32"/>
      <c r="R325" s="32"/>
      <c r="S325" s="32"/>
      <c r="T325" s="32"/>
      <c r="U325" s="32"/>
      <c r="V325" s="32"/>
      <c r="W325" s="32"/>
      <c r="X325" s="32"/>
      <c r="Y325" s="32"/>
      <c r="Z325" s="32"/>
    </row>
    <row r="326" spans="1:26" ht="15.75" customHeight="1" x14ac:dyDescent="0.3">
      <c r="A326" s="32"/>
      <c r="B326" s="32"/>
      <c r="C326" s="32"/>
      <c r="D326" s="32"/>
      <c r="E326" s="32"/>
      <c r="F326" s="32"/>
      <c r="G326" s="32"/>
      <c r="H326" s="32"/>
      <c r="I326" s="32"/>
      <c r="J326" s="32"/>
      <c r="K326" s="32"/>
      <c r="L326" s="32"/>
      <c r="M326" s="32"/>
      <c r="N326" s="32"/>
      <c r="O326" s="32"/>
      <c r="P326" s="32"/>
      <c r="Q326" s="32"/>
      <c r="R326" s="32"/>
      <c r="S326" s="32"/>
      <c r="T326" s="32"/>
      <c r="U326" s="32"/>
      <c r="V326" s="32"/>
      <c r="W326" s="32"/>
      <c r="X326" s="32"/>
      <c r="Y326" s="32"/>
      <c r="Z326" s="32"/>
    </row>
    <row r="327" spans="1:26" ht="15.75" customHeight="1" x14ac:dyDescent="0.3">
      <c r="A327" s="32"/>
      <c r="B327" s="32"/>
      <c r="C327" s="32"/>
      <c r="D327" s="32"/>
      <c r="E327" s="32"/>
      <c r="F327" s="32"/>
      <c r="G327" s="32"/>
      <c r="H327" s="32"/>
      <c r="I327" s="32"/>
      <c r="J327" s="32"/>
      <c r="K327" s="32"/>
      <c r="L327" s="32"/>
      <c r="M327" s="32"/>
      <c r="N327" s="32"/>
      <c r="O327" s="32"/>
      <c r="P327" s="32"/>
      <c r="Q327" s="32"/>
      <c r="R327" s="32"/>
      <c r="S327" s="32"/>
      <c r="T327" s="32"/>
      <c r="U327" s="32"/>
      <c r="V327" s="32"/>
      <c r="W327" s="32"/>
      <c r="X327" s="32"/>
      <c r="Y327" s="32"/>
      <c r="Z327" s="32"/>
    </row>
    <row r="328" spans="1:26" ht="15.75" customHeight="1" x14ac:dyDescent="0.3">
      <c r="A328" s="32"/>
      <c r="B328" s="32"/>
      <c r="C328" s="32"/>
      <c r="D328" s="32"/>
      <c r="E328" s="32"/>
      <c r="F328" s="32"/>
      <c r="G328" s="32"/>
      <c r="H328" s="32"/>
      <c r="I328" s="32"/>
      <c r="J328" s="32"/>
      <c r="K328" s="32"/>
      <c r="L328" s="32"/>
      <c r="M328" s="32"/>
      <c r="N328" s="32"/>
      <c r="O328" s="32"/>
      <c r="P328" s="32"/>
      <c r="Q328" s="32"/>
      <c r="R328" s="32"/>
      <c r="S328" s="32"/>
      <c r="T328" s="32"/>
      <c r="U328" s="32"/>
      <c r="V328" s="32"/>
      <c r="W328" s="32"/>
      <c r="X328" s="32"/>
      <c r="Y328" s="32"/>
      <c r="Z328" s="32"/>
    </row>
    <row r="329" spans="1:26" ht="15.75" customHeight="1" x14ac:dyDescent="0.3">
      <c r="A329" s="32"/>
      <c r="B329" s="32"/>
      <c r="C329" s="32"/>
      <c r="D329" s="32"/>
      <c r="E329" s="32"/>
      <c r="F329" s="32"/>
      <c r="G329" s="32"/>
      <c r="H329" s="32"/>
      <c r="I329" s="32"/>
      <c r="J329" s="32"/>
      <c r="K329" s="32"/>
      <c r="L329" s="32"/>
      <c r="M329" s="32"/>
      <c r="N329" s="32"/>
      <c r="O329" s="32"/>
      <c r="P329" s="32"/>
      <c r="Q329" s="32"/>
      <c r="R329" s="32"/>
      <c r="S329" s="32"/>
      <c r="T329" s="32"/>
      <c r="U329" s="32"/>
      <c r="V329" s="32"/>
      <c r="W329" s="32"/>
      <c r="X329" s="32"/>
      <c r="Y329" s="32"/>
      <c r="Z329" s="32"/>
    </row>
    <row r="330" spans="1:26" ht="15.75" customHeight="1" x14ac:dyDescent="0.3">
      <c r="A330" s="32"/>
      <c r="B330" s="32"/>
      <c r="C330" s="32"/>
      <c r="D330" s="32"/>
      <c r="E330" s="32"/>
      <c r="F330" s="32"/>
      <c r="G330" s="32"/>
      <c r="H330" s="32"/>
      <c r="I330" s="32"/>
      <c r="J330" s="32"/>
      <c r="K330" s="32"/>
      <c r="L330" s="32"/>
      <c r="M330" s="32"/>
      <c r="N330" s="32"/>
      <c r="O330" s="32"/>
      <c r="P330" s="32"/>
      <c r="Q330" s="32"/>
      <c r="R330" s="32"/>
      <c r="S330" s="32"/>
      <c r="T330" s="32"/>
      <c r="U330" s="32"/>
      <c r="V330" s="32"/>
      <c r="W330" s="32"/>
      <c r="X330" s="32"/>
      <c r="Y330" s="32"/>
      <c r="Z330" s="32"/>
    </row>
    <row r="331" spans="1:26" ht="15.75" customHeight="1" x14ac:dyDescent="0.3">
      <c r="A331" s="32"/>
      <c r="B331" s="32"/>
      <c r="C331" s="32"/>
      <c r="D331" s="32"/>
      <c r="E331" s="32"/>
      <c r="F331" s="32"/>
      <c r="G331" s="32"/>
      <c r="H331" s="32"/>
      <c r="I331" s="32"/>
      <c r="J331" s="32"/>
      <c r="K331" s="32"/>
      <c r="L331" s="32"/>
      <c r="M331" s="32"/>
      <c r="N331" s="32"/>
      <c r="O331" s="32"/>
      <c r="P331" s="32"/>
      <c r="Q331" s="32"/>
      <c r="R331" s="32"/>
      <c r="S331" s="32"/>
      <c r="T331" s="32"/>
      <c r="U331" s="32"/>
      <c r="V331" s="32"/>
      <c r="W331" s="32"/>
      <c r="X331" s="32"/>
      <c r="Y331" s="32"/>
      <c r="Z331" s="32"/>
    </row>
    <row r="332" spans="1:26" ht="15.75" customHeight="1" x14ac:dyDescent="0.3">
      <c r="A332" s="32"/>
      <c r="B332" s="32"/>
      <c r="C332" s="32"/>
      <c r="D332" s="32"/>
      <c r="E332" s="32"/>
      <c r="F332" s="32"/>
      <c r="G332" s="32"/>
      <c r="H332" s="32"/>
      <c r="I332" s="32"/>
      <c r="J332" s="32"/>
      <c r="K332" s="32"/>
      <c r="L332" s="32"/>
      <c r="M332" s="32"/>
      <c r="N332" s="32"/>
      <c r="O332" s="32"/>
      <c r="P332" s="32"/>
      <c r="Q332" s="32"/>
      <c r="R332" s="32"/>
      <c r="S332" s="32"/>
      <c r="T332" s="32"/>
      <c r="U332" s="32"/>
      <c r="V332" s="32"/>
      <c r="W332" s="32"/>
      <c r="X332" s="32"/>
      <c r="Y332" s="32"/>
      <c r="Z332" s="32"/>
    </row>
    <row r="333" spans="1:26" ht="15.75" customHeight="1" x14ac:dyDescent="0.3">
      <c r="A333" s="32"/>
      <c r="B333" s="32"/>
      <c r="C333" s="32"/>
      <c r="D333" s="32"/>
      <c r="E333" s="32"/>
      <c r="F333" s="32"/>
      <c r="G333" s="32"/>
      <c r="H333" s="32"/>
      <c r="I333" s="32"/>
      <c r="J333" s="32"/>
      <c r="K333" s="32"/>
      <c r="L333" s="32"/>
      <c r="M333" s="32"/>
      <c r="N333" s="32"/>
      <c r="O333" s="32"/>
      <c r="P333" s="32"/>
      <c r="Q333" s="32"/>
      <c r="R333" s="32"/>
      <c r="S333" s="32"/>
      <c r="T333" s="32"/>
      <c r="U333" s="32"/>
      <c r="V333" s="32"/>
      <c r="W333" s="32"/>
      <c r="X333" s="32"/>
      <c r="Y333" s="32"/>
      <c r="Z333" s="32"/>
    </row>
    <row r="334" spans="1:26" ht="15.75" customHeight="1" x14ac:dyDescent="0.3">
      <c r="A334" s="32"/>
      <c r="B334" s="32"/>
      <c r="C334" s="32"/>
      <c r="D334" s="32"/>
      <c r="E334" s="32"/>
      <c r="F334" s="32"/>
      <c r="G334" s="32"/>
      <c r="H334" s="32"/>
      <c r="I334" s="32"/>
      <c r="J334" s="32"/>
      <c r="K334" s="32"/>
      <c r="L334" s="32"/>
      <c r="M334" s="32"/>
      <c r="N334" s="32"/>
      <c r="O334" s="32"/>
      <c r="P334" s="32"/>
      <c r="Q334" s="32"/>
      <c r="R334" s="32"/>
      <c r="S334" s="32"/>
      <c r="T334" s="32"/>
      <c r="U334" s="32"/>
      <c r="V334" s="32"/>
      <c r="W334" s="32"/>
      <c r="X334" s="32"/>
      <c r="Y334" s="32"/>
      <c r="Z334" s="32"/>
    </row>
    <row r="335" spans="1:26" ht="15.75" customHeight="1" x14ac:dyDescent="0.3">
      <c r="A335" s="32"/>
      <c r="B335" s="32"/>
      <c r="C335" s="32"/>
      <c r="D335" s="32"/>
      <c r="E335" s="32"/>
      <c r="F335" s="32"/>
      <c r="G335" s="32"/>
      <c r="H335" s="32"/>
      <c r="I335" s="32"/>
      <c r="J335" s="32"/>
      <c r="K335" s="32"/>
      <c r="L335" s="32"/>
      <c r="M335" s="32"/>
      <c r="N335" s="32"/>
      <c r="O335" s="32"/>
      <c r="P335" s="32"/>
      <c r="Q335" s="32"/>
      <c r="R335" s="32"/>
      <c r="S335" s="32"/>
      <c r="T335" s="32"/>
      <c r="U335" s="32"/>
      <c r="V335" s="32"/>
      <c r="W335" s="32"/>
      <c r="X335" s="32"/>
      <c r="Y335" s="32"/>
      <c r="Z335" s="32"/>
    </row>
    <row r="336" spans="1:26" ht="15.75" customHeight="1" x14ac:dyDescent="0.3">
      <c r="A336" s="32"/>
      <c r="B336" s="32"/>
      <c r="C336" s="32"/>
      <c r="D336" s="32"/>
      <c r="E336" s="32"/>
      <c r="F336" s="32"/>
      <c r="G336" s="32"/>
      <c r="H336" s="32"/>
      <c r="I336" s="32"/>
      <c r="J336" s="32"/>
      <c r="K336" s="32"/>
      <c r="L336" s="32"/>
      <c r="M336" s="32"/>
      <c r="N336" s="32"/>
      <c r="O336" s="32"/>
      <c r="P336" s="32"/>
      <c r="Q336" s="32"/>
      <c r="R336" s="32"/>
      <c r="S336" s="32"/>
      <c r="T336" s="32"/>
      <c r="U336" s="32"/>
      <c r="V336" s="32"/>
      <c r="W336" s="32"/>
      <c r="X336" s="32"/>
      <c r="Y336" s="32"/>
      <c r="Z336" s="32"/>
    </row>
    <row r="337" spans="1:26" ht="15.75" customHeight="1" x14ac:dyDescent="0.3">
      <c r="A337" s="32"/>
      <c r="B337" s="32"/>
      <c r="C337" s="32"/>
      <c r="D337" s="32"/>
      <c r="E337" s="32"/>
      <c r="F337" s="32"/>
      <c r="G337" s="32"/>
      <c r="H337" s="32"/>
      <c r="I337" s="32"/>
      <c r="J337" s="32"/>
      <c r="K337" s="32"/>
      <c r="L337" s="32"/>
      <c r="M337" s="32"/>
      <c r="N337" s="32"/>
      <c r="O337" s="32"/>
      <c r="P337" s="32"/>
      <c r="Q337" s="32"/>
      <c r="R337" s="32"/>
      <c r="S337" s="32"/>
      <c r="T337" s="32"/>
      <c r="U337" s="32"/>
      <c r="V337" s="32"/>
      <c r="W337" s="32"/>
      <c r="X337" s="32"/>
      <c r="Y337" s="32"/>
      <c r="Z337" s="32"/>
    </row>
    <row r="338" spans="1:26" ht="15.75" customHeight="1" x14ac:dyDescent="0.3">
      <c r="A338" s="32"/>
      <c r="B338" s="32"/>
      <c r="C338" s="32"/>
      <c r="D338" s="32"/>
      <c r="E338" s="32"/>
      <c r="F338" s="32"/>
      <c r="G338" s="32"/>
      <c r="H338" s="32"/>
      <c r="I338" s="32"/>
      <c r="J338" s="32"/>
      <c r="K338" s="32"/>
      <c r="L338" s="32"/>
      <c r="M338" s="32"/>
      <c r="N338" s="32"/>
      <c r="O338" s="32"/>
      <c r="P338" s="32"/>
      <c r="Q338" s="32"/>
      <c r="R338" s="32"/>
      <c r="S338" s="32"/>
      <c r="T338" s="32"/>
      <c r="U338" s="32"/>
      <c r="V338" s="32"/>
      <c r="W338" s="32"/>
      <c r="X338" s="32"/>
      <c r="Y338" s="32"/>
      <c r="Z338" s="32"/>
    </row>
    <row r="339" spans="1:26" ht="15.75" customHeight="1" x14ac:dyDescent="0.3">
      <c r="A339" s="32"/>
      <c r="B339" s="32"/>
      <c r="C339" s="32"/>
      <c r="D339" s="32"/>
      <c r="E339" s="32"/>
      <c r="F339" s="32"/>
      <c r="G339" s="32"/>
      <c r="H339" s="32"/>
      <c r="I339" s="32"/>
      <c r="J339" s="32"/>
      <c r="K339" s="32"/>
      <c r="L339" s="32"/>
      <c r="M339" s="32"/>
      <c r="N339" s="32"/>
      <c r="O339" s="32"/>
      <c r="P339" s="32"/>
      <c r="Q339" s="32"/>
      <c r="R339" s="32"/>
      <c r="S339" s="32"/>
      <c r="T339" s="32"/>
      <c r="U339" s="32"/>
      <c r="V339" s="32"/>
      <c r="W339" s="32"/>
      <c r="X339" s="32"/>
      <c r="Y339" s="32"/>
      <c r="Z339" s="32"/>
    </row>
    <row r="340" spans="1:26" ht="15.75" customHeight="1" x14ac:dyDescent="0.3">
      <c r="A340" s="32"/>
      <c r="B340" s="32"/>
      <c r="C340" s="32"/>
      <c r="D340" s="32"/>
      <c r="E340" s="32"/>
      <c r="F340" s="32"/>
      <c r="G340" s="32"/>
      <c r="H340" s="32"/>
      <c r="I340" s="32"/>
      <c r="J340" s="32"/>
      <c r="K340" s="32"/>
      <c r="L340" s="32"/>
      <c r="M340" s="32"/>
      <c r="N340" s="32"/>
      <c r="O340" s="32"/>
      <c r="P340" s="32"/>
      <c r="Q340" s="32"/>
      <c r="R340" s="32"/>
      <c r="S340" s="32"/>
      <c r="T340" s="32"/>
      <c r="U340" s="32"/>
      <c r="V340" s="32"/>
      <c r="W340" s="32"/>
      <c r="X340" s="32"/>
      <c r="Y340" s="32"/>
      <c r="Z340" s="32"/>
    </row>
    <row r="341" spans="1:26" ht="15.75" customHeight="1" x14ac:dyDescent="0.3">
      <c r="A341" s="32"/>
      <c r="B341" s="32"/>
      <c r="C341" s="32"/>
      <c r="D341" s="32"/>
      <c r="E341" s="32"/>
      <c r="F341" s="32"/>
      <c r="G341" s="32"/>
      <c r="H341" s="32"/>
      <c r="I341" s="32"/>
      <c r="J341" s="32"/>
      <c r="K341" s="32"/>
      <c r="L341" s="32"/>
      <c r="M341" s="32"/>
      <c r="N341" s="32"/>
      <c r="O341" s="32"/>
      <c r="P341" s="32"/>
      <c r="Q341" s="32"/>
      <c r="R341" s="32"/>
      <c r="S341" s="32"/>
      <c r="T341" s="32"/>
      <c r="U341" s="32"/>
      <c r="V341" s="32"/>
      <c r="W341" s="32"/>
      <c r="X341" s="32"/>
      <c r="Y341" s="32"/>
      <c r="Z341" s="32"/>
    </row>
    <row r="342" spans="1:26" ht="15.75" customHeight="1" x14ac:dyDescent="0.3">
      <c r="A342" s="32"/>
      <c r="B342" s="32"/>
      <c r="C342" s="32"/>
      <c r="D342" s="32"/>
      <c r="E342" s="32"/>
      <c r="F342" s="32"/>
      <c r="G342" s="32"/>
      <c r="H342" s="32"/>
      <c r="I342" s="32"/>
      <c r="J342" s="32"/>
      <c r="K342" s="32"/>
      <c r="L342" s="32"/>
      <c r="M342" s="32"/>
      <c r="N342" s="32"/>
      <c r="O342" s="32"/>
      <c r="P342" s="32"/>
      <c r="Q342" s="32"/>
      <c r="R342" s="32"/>
      <c r="S342" s="32"/>
      <c r="T342" s="32"/>
      <c r="U342" s="32"/>
      <c r="V342" s="32"/>
      <c r="W342" s="32"/>
      <c r="X342" s="32"/>
      <c r="Y342" s="32"/>
      <c r="Z342" s="32"/>
    </row>
    <row r="343" spans="1:26" ht="15.75" customHeight="1" x14ac:dyDescent="0.3">
      <c r="A343" s="32"/>
      <c r="B343" s="32"/>
      <c r="C343" s="32"/>
      <c r="D343" s="32"/>
      <c r="E343" s="32"/>
      <c r="F343" s="32"/>
      <c r="G343" s="32"/>
      <c r="H343" s="32"/>
      <c r="I343" s="32"/>
      <c r="J343" s="32"/>
      <c r="K343" s="32"/>
      <c r="L343" s="32"/>
      <c r="M343" s="32"/>
      <c r="N343" s="32"/>
      <c r="O343" s="32"/>
      <c r="P343" s="32"/>
      <c r="Q343" s="32"/>
      <c r="R343" s="32"/>
      <c r="S343" s="32"/>
      <c r="T343" s="32"/>
      <c r="U343" s="32"/>
      <c r="V343" s="32"/>
      <c r="W343" s="32"/>
      <c r="X343" s="32"/>
      <c r="Y343" s="32"/>
      <c r="Z343" s="32"/>
    </row>
    <row r="344" spans="1:26" ht="15.75" customHeight="1" x14ac:dyDescent="0.3">
      <c r="A344" s="32"/>
      <c r="B344" s="32"/>
      <c r="C344" s="32"/>
      <c r="D344" s="32"/>
      <c r="E344" s="32"/>
      <c r="F344" s="32"/>
      <c r="G344" s="32"/>
      <c r="H344" s="32"/>
      <c r="I344" s="32"/>
      <c r="J344" s="32"/>
      <c r="K344" s="32"/>
      <c r="L344" s="32"/>
      <c r="M344" s="32"/>
      <c r="N344" s="32"/>
      <c r="O344" s="32"/>
      <c r="P344" s="32"/>
      <c r="Q344" s="32"/>
      <c r="R344" s="32"/>
      <c r="S344" s="32"/>
      <c r="T344" s="32"/>
      <c r="U344" s="32"/>
      <c r="V344" s="32"/>
      <c r="W344" s="32"/>
      <c r="X344" s="32"/>
      <c r="Y344" s="32"/>
      <c r="Z344" s="32"/>
    </row>
    <row r="345" spans="1:26" ht="15.75" customHeight="1" x14ac:dyDescent="0.3">
      <c r="A345" s="32"/>
      <c r="B345" s="32"/>
      <c r="C345" s="32"/>
      <c r="D345" s="32"/>
      <c r="E345" s="32"/>
      <c r="F345" s="32"/>
      <c r="G345" s="32"/>
      <c r="H345" s="32"/>
      <c r="I345" s="32"/>
      <c r="J345" s="32"/>
      <c r="K345" s="32"/>
      <c r="L345" s="32"/>
      <c r="M345" s="32"/>
      <c r="N345" s="32"/>
      <c r="O345" s="32"/>
      <c r="P345" s="32"/>
      <c r="Q345" s="32"/>
      <c r="R345" s="32"/>
      <c r="S345" s="32"/>
      <c r="T345" s="32"/>
      <c r="U345" s="32"/>
      <c r="V345" s="32"/>
      <c r="W345" s="32"/>
      <c r="X345" s="32"/>
      <c r="Y345" s="32"/>
      <c r="Z345" s="32"/>
    </row>
    <row r="346" spans="1:26" ht="15.75" customHeight="1" x14ac:dyDescent="0.3">
      <c r="A346" s="32"/>
      <c r="B346" s="32"/>
      <c r="C346" s="32"/>
      <c r="D346" s="32"/>
      <c r="E346" s="32"/>
      <c r="F346" s="32"/>
      <c r="G346" s="32"/>
      <c r="H346" s="32"/>
      <c r="I346" s="32"/>
      <c r="J346" s="32"/>
      <c r="K346" s="32"/>
      <c r="L346" s="32"/>
      <c r="M346" s="32"/>
      <c r="N346" s="32"/>
      <c r="O346" s="32"/>
      <c r="P346" s="32"/>
      <c r="Q346" s="32"/>
      <c r="R346" s="32"/>
      <c r="S346" s="32"/>
      <c r="T346" s="32"/>
      <c r="U346" s="32"/>
      <c r="V346" s="32"/>
      <c r="W346" s="32"/>
      <c r="X346" s="32"/>
      <c r="Y346" s="32"/>
      <c r="Z346" s="32"/>
    </row>
    <row r="347" spans="1:26" ht="15.75" customHeight="1" x14ac:dyDescent="0.3">
      <c r="A347" s="32"/>
      <c r="B347" s="32"/>
      <c r="C347" s="32"/>
      <c r="D347" s="32"/>
      <c r="E347" s="32"/>
      <c r="F347" s="32"/>
      <c r="G347" s="32"/>
      <c r="H347" s="32"/>
      <c r="I347" s="32"/>
      <c r="J347" s="32"/>
      <c r="K347" s="32"/>
      <c r="L347" s="32"/>
      <c r="M347" s="32"/>
      <c r="N347" s="32"/>
      <c r="O347" s="32"/>
      <c r="P347" s="32"/>
      <c r="Q347" s="32"/>
      <c r="R347" s="32"/>
      <c r="S347" s="32"/>
      <c r="T347" s="32"/>
      <c r="U347" s="32"/>
      <c r="V347" s="32"/>
      <c r="W347" s="32"/>
      <c r="X347" s="32"/>
      <c r="Y347" s="32"/>
      <c r="Z347" s="32"/>
    </row>
    <row r="348" spans="1:26" ht="15.75" customHeight="1" x14ac:dyDescent="0.3">
      <c r="A348" s="32"/>
      <c r="B348" s="32"/>
      <c r="C348" s="32"/>
      <c r="D348" s="32"/>
      <c r="E348" s="32"/>
      <c r="F348" s="32"/>
      <c r="G348" s="32"/>
      <c r="H348" s="32"/>
      <c r="I348" s="32"/>
      <c r="J348" s="32"/>
      <c r="K348" s="32"/>
      <c r="L348" s="32"/>
      <c r="M348" s="32"/>
      <c r="N348" s="32"/>
      <c r="O348" s="32"/>
      <c r="P348" s="32"/>
      <c r="Q348" s="32"/>
      <c r="R348" s="32"/>
      <c r="S348" s="32"/>
      <c r="T348" s="32"/>
      <c r="U348" s="32"/>
      <c r="V348" s="32"/>
      <c r="W348" s="32"/>
      <c r="X348" s="32"/>
      <c r="Y348" s="32"/>
      <c r="Z348" s="32"/>
    </row>
    <row r="349" spans="1:26" ht="15.75" customHeight="1" x14ac:dyDescent="0.3">
      <c r="A349" s="32"/>
      <c r="B349" s="32"/>
      <c r="C349" s="32"/>
      <c r="D349" s="32"/>
      <c r="E349" s="32"/>
      <c r="F349" s="32"/>
      <c r="G349" s="32"/>
      <c r="H349" s="32"/>
      <c r="I349" s="32"/>
      <c r="J349" s="32"/>
      <c r="K349" s="32"/>
      <c r="L349" s="32"/>
      <c r="M349" s="32"/>
      <c r="N349" s="32"/>
      <c r="O349" s="32"/>
      <c r="P349" s="32"/>
      <c r="Q349" s="32"/>
      <c r="R349" s="32"/>
      <c r="S349" s="32"/>
      <c r="T349" s="32"/>
      <c r="U349" s="32"/>
      <c r="V349" s="32"/>
      <c r="W349" s="32"/>
      <c r="X349" s="32"/>
      <c r="Y349" s="32"/>
      <c r="Z349" s="32"/>
    </row>
    <row r="350" spans="1:26" ht="15.75" customHeight="1" x14ac:dyDescent="0.3">
      <c r="A350" s="32"/>
      <c r="B350" s="32"/>
      <c r="C350" s="32"/>
      <c r="D350" s="32"/>
      <c r="E350" s="32"/>
      <c r="F350" s="32"/>
      <c r="G350" s="32"/>
      <c r="H350" s="32"/>
      <c r="I350" s="32"/>
      <c r="J350" s="32"/>
      <c r="K350" s="32"/>
      <c r="L350" s="32"/>
      <c r="M350" s="32"/>
      <c r="N350" s="32"/>
      <c r="O350" s="32"/>
      <c r="P350" s="32"/>
      <c r="Q350" s="32"/>
      <c r="R350" s="32"/>
      <c r="S350" s="32"/>
      <c r="T350" s="32"/>
      <c r="U350" s="32"/>
      <c r="V350" s="32"/>
      <c r="W350" s="32"/>
      <c r="X350" s="32"/>
      <c r="Y350" s="32"/>
      <c r="Z350" s="32"/>
    </row>
    <row r="351" spans="1:26" ht="15.75" customHeight="1" x14ac:dyDescent="0.3">
      <c r="A351" s="32"/>
      <c r="B351" s="32"/>
      <c r="C351" s="32"/>
      <c r="D351" s="32"/>
      <c r="E351" s="32"/>
      <c r="F351" s="32"/>
      <c r="G351" s="32"/>
      <c r="H351" s="32"/>
      <c r="I351" s="32"/>
      <c r="J351" s="32"/>
      <c r="K351" s="32"/>
      <c r="L351" s="32"/>
      <c r="M351" s="32"/>
      <c r="N351" s="32"/>
      <c r="O351" s="32"/>
      <c r="P351" s="32"/>
      <c r="Q351" s="32"/>
      <c r="R351" s="32"/>
      <c r="S351" s="32"/>
      <c r="T351" s="32"/>
      <c r="U351" s="32"/>
      <c r="V351" s="32"/>
      <c r="W351" s="32"/>
      <c r="X351" s="32"/>
      <c r="Y351" s="32"/>
      <c r="Z351" s="32"/>
    </row>
    <row r="352" spans="1:26" ht="15.75" customHeight="1" x14ac:dyDescent="0.3">
      <c r="A352" s="32"/>
      <c r="B352" s="32"/>
      <c r="C352" s="32"/>
      <c r="D352" s="32"/>
      <c r="E352" s="32"/>
      <c r="F352" s="32"/>
      <c r="G352" s="32"/>
      <c r="H352" s="32"/>
      <c r="I352" s="32"/>
      <c r="J352" s="32"/>
      <c r="K352" s="32"/>
      <c r="L352" s="32"/>
      <c r="M352" s="32"/>
      <c r="N352" s="32"/>
      <c r="O352" s="32"/>
      <c r="P352" s="32"/>
      <c r="Q352" s="32"/>
      <c r="R352" s="32"/>
      <c r="S352" s="32"/>
      <c r="T352" s="32"/>
      <c r="U352" s="32"/>
      <c r="V352" s="32"/>
      <c r="W352" s="32"/>
      <c r="X352" s="32"/>
      <c r="Y352" s="32"/>
      <c r="Z352" s="32"/>
    </row>
    <row r="353" spans="1:26" ht="15.75" customHeight="1" x14ac:dyDescent="0.3">
      <c r="A353" s="32"/>
      <c r="B353" s="32"/>
      <c r="C353" s="32"/>
      <c r="D353" s="32"/>
      <c r="E353" s="32"/>
      <c r="F353" s="32"/>
      <c r="G353" s="32"/>
      <c r="H353" s="32"/>
      <c r="I353" s="32"/>
      <c r="J353" s="32"/>
      <c r="K353" s="32"/>
      <c r="L353" s="32"/>
      <c r="M353" s="32"/>
      <c r="N353" s="32"/>
      <c r="O353" s="32"/>
      <c r="P353" s="32"/>
      <c r="Q353" s="32"/>
      <c r="R353" s="32"/>
      <c r="S353" s="32"/>
      <c r="T353" s="32"/>
      <c r="U353" s="32"/>
      <c r="V353" s="32"/>
      <c r="W353" s="32"/>
      <c r="X353" s="32"/>
      <c r="Y353" s="32"/>
      <c r="Z353" s="32"/>
    </row>
    <row r="354" spans="1:26" ht="15.75" customHeight="1" x14ac:dyDescent="0.3">
      <c r="A354" s="32"/>
      <c r="B354" s="32"/>
      <c r="C354" s="32"/>
      <c r="D354" s="32"/>
      <c r="E354" s="32"/>
      <c r="F354" s="32"/>
      <c r="G354" s="32"/>
      <c r="H354" s="32"/>
      <c r="I354" s="32"/>
      <c r="J354" s="32"/>
      <c r="K354" s="32"/>
      <c r="L354" s="32"/>
      <c r="M354" s="32"/>
      <c r="N354" s="32"/>
      <c r="O354" s="32"/>
      <c r="P354" s="32"/>
      <c r="Q354" s="32"/>
      <c r="R354" s="32"/>
      <c r="S354" s="32"/>
      <c r="T354" s="32"/>
      <c r="U354" s="32"/>
      <c r="V354" s="32"/>
      <c r="W354" s="32"/>
      <c r="X354" s="32"/>
      <c r="Y354" s="32"/>
      <c r="Z354" s="32"/>
    </row>
    <row r="355" spans="1:26" ht="15.75" customHeight="1" x14ac:dyDescent="0.3">
      <c r="A355" s="32"/>
      <c r="B355" s="32"/>
      <c r="C355" s="32"/>
      <c r="D355" s="32"/>
      <c r="E355" s="32"/>
      <c r="F355" s="32"/>
      <c r="G355" s="32"/>
      <c r="H355" s="32"/>
      <c r="I355" s="32"/>
      <c r="J355" s="32"/>
      <c r="K355" s="32"/>
      <c r="L355" s="32"/>
      <c r="M355" s="32"/>
      <c r="N355" s="32"/>
      <c r="O355" s="32"/>
      <c r="P355" s="32"/>
      <c r="Q355" s="32"/>
      <c r="R355" s="32"/>
      <c r="S355" s="32"/>
      <c r="T355" s="32"/>
      <c r="U355" s="32"/>
      <c r="V355" s="32"/>
      <c r="W355" s="32"/>
      <c r="X355" s="32"/>
      <c r="Y355" s="32"/>
      <c r="Z355" s="32"/>
    </row>
    <row r="356" spans="1:26" ht="15.75" customHeight="1" x14ac:dyDescent="0.3">
      <c r="A356" s="32"/>
      <c r="B356" s="32"/>
      <c r="C356" s="32"/>
      <c r="D356" s="32"/>
      <c r="E356" s="32"/>
      <c r="F356" s="32"/>
      <c r="G356" s="32"/>
      <c r="H356" s="32"/>
      <c r="I356" s="32"/>
      <c r="J356" s="32"/>
      <c r="K356" s="32"/>
      <c r="L356" s="32"/>
      <c r="M356" s="32"/>
      <c r="N356" s="32"/>
      <c r="O356" s="32"/>
      <c r="P356" s="32"/>
      <c r="Q356" s="32"/>
      <c r="R356" s="32"/>
      <c r="S356" s="32"/>
      <c r="T356" s="32"/>
      <c r="U356" s="32"/>
      <c r="V356" s="32"/>
      <c r="W356" s="32"/>
      <c r="X356" s="32"/>
      <c r="Y356" s="32"/>
      <c r="Z356" s="32"/>
    </row>
    <row r="357" spans="1:26" ht="15.75" customHeight="1" x14ac:dyDescent="0.3">
      <c r="A357" s="32"/>
      <c r="B357" s="32"/>
      <c r="C357" s="32"/>
      <c r="D357" s="32"/>
      <c r="E357" s="32"/>
      <c r="F357" s="32"/>
      <c r="G357" s="32"/>
      <c r="H357" s="32"/>
      <c r="I357" s="32"/>
      <c r="J357" s="32"/>
      <c r="K357" s="32"/>
      <c r="L357" s="32"/>
      <c r="M357" s="32"/>
      <c r="N357" s="32"/>
      <c r="O357" s="32"/>
      <c r="P357" s="32"/>
      <c r="Q357" s="32"/>
      <c r="R357" s="32"/>
      <c r="S357" s="32"/>
      <c r="T357" s="32"/>
      <c r="U357" s="32"/>
      <c r="V357" s="32"/>
      <c r="W357" s="32"/>
      <c r="X357" s="32"/>
      <c r="Y357" s="32"/>
      <c r="Z357" s="32"/>
    </row>
    <row r="358" spans="1:26" ht="15.75" customHeight="1" x14ac:dyDescent="0.3">
      <c r="A358" s="32"/>
      <c r="B358" s="32"/>
      <c r="C358" s="32"/>
      <c r="D358" s="32"/>
      <c r="E358" s="32"/>
      <c r="F358" s="32"/>
      <c r="G358" s="32"/>
      <c r="H358" s="32"/>
      <c r="I358" s="32"/>
      <c r="J358" s="32"/>
      <c r="K358" s="32"/>
      <c r="L358" s="32"/>
      <c r="M358" s="32"/>
      <c r="N358" s="32"/>
      <c r="O358" s="32"/>
      <c r="P358" s="32"/>
      <c r="Q358" s="32"/>
      <c r="R358" s="32"/>
      <c r="S358" s="32"/>
      <c r="T358" s="32"/>
      <c r="U358" s="32"/>
      <c r="V358" s="32"/>
      <c r="W358" s="32"/>
      <c r="X358" s="32"/>
      <c r="Y358" s="32"/>
      <c r="Z358" s="32"/>
    </row>
    <row r="359" spans="1:26" ht="15.75" customHeight="1" x14ac:dyDescent="0.3">
      <c r="A359" s="32"/>
      <c r="B359" s="32"/>
      <c r="C359" s="32"/>
      <c r="D359" s="32"/>
      <c r="E359" s="32"/>
      <c r="F359" s="32"/>
      <c r="G359" s="32"/>
      <c r="H359" s="32"/>
      <c r="I359" s="32"/>
      <c r="J359" s="32"/>
      <c r="K359" s="32"/>
      <c r="L359" s="32"/>
      <c r="M359" s="32"/>
      <c r="N359" s="32"/>
      <c r="O359" s="32"/>
      <c r="P359" s="32"/>
      <c r="Q359" s="32"/>
      <c r="R359" s="32"/>
      <c r="S359" s="32"/>
      <c r="T359" s="32"/>
      <c r="U359" s="32"/>
      <c r="V359" s="32"/>
      <c r="W359" s="32"/>
      <c r="X359" s="32"/>
      <c r="Y359" s="32"/>
      <c r="Z359" s="32"/>
    </row>
    <row r="360" spans="1:26" ht="15.75" customHeight="1" x14ac:dyDescent="0.3">
      <c r="A360" s="32"/>
      <c r="B360" s="32"/>
      <c r="C360" s="32"/>
      <c r="D360" s="32"/>
      <c r="E360" s="32"/>
      <c r="F360" s="32"/>
      <c r="G360" s="32"/>
      <c r="H360" s="32"/>
      <c r="I360" s="32"/>
      <c r="J360" s="32"/>
      <c r="K360" s="32"/>
      <c r="L360" s="32"/>
      <c r="M360" s="32"/>
      <c r="N360" s="32"/>
      <c r="O360" s="32"/>
      <c r="P360" s="32"/>
      <c r="Q360" s="32"/>
      <c r="R360" s="32"/>
      <c r="S360" s="32"/>
      <c r="T360" s="32"/>
      <c r="U360" s="32"/>
      <c r="V360" s="32"/>
      <c r="W360" s="32"/>
      <c r="X360" s="32"/>
      <c r="Y360" s="32"/>
      <c r="Z360" s="32"/>
    </row>
    <row r="361" spans="1:26" ht="15.75" customHeight="1" x14ac:dyDescent="0.3">
      <c r="A361" s="32"/>
      <c r="B361" s="32"/>
      <c r="C361" s="32"/>
      <c r="D361" s="32"/>
      <c r="E361" s="32"/>
      <c r="F361" s="32"/>
      <c r="G361" s="32"/>
      <c r="H361" s="32"/>
      <c r="I361" s="32"/>
      <c r="J361" s="32"/>
      <c r="K361" s="32"/>
      <c r="L361" s="32"/>
      <c r="M361" s="32"/>
      <c r="N361" s="32"/>
      <c r="O361" s="32"/>
      <c r="P361" s="32"/>
      <c r="Q361" s="32"/>
      <c r="R361" s="32"/>
      <c r="S361" s="32"/>
      <c r="T361" s="32"/>
      <c r="U361" s="32"/>
      <c r="V361" s="32"/>
      <c r="W361" s="32"/>
      <c r="X361" s="32"/>
      <c r="Y361" s="32"/>
      <c r="Z361" s="32"/>
    </row>
    <row r="362" spans="1:26" ht="15.75" customHeight="1" x14ac:dyDescent="0.3">
      <c r="A362" s="32"/>
      <c r="B362" s="32"/>
      <c r="C362" s="32"/>
      <c r="D362" s="32"/>
      <c r="E362" s="32"/>
      <c r="F362" s="32"/>
      <c r="G362" s="32"/>
      <c r="H362" s="32"/>
      <c r="I362" s="32"/>
      <c r="J362" s="32"/>
      <c r="K362" s="32"/>
      <c r="L362" s="32"/>
      <c r="M362" s="32"/>
      <c r="N362" s="32"/>
      <c r="O362" s="32"/>
      <c r="P362" s="32"/>
      <c r="Q362" s="32"/>
      <c r="R362" s="32"/>
      <c r="S362" s="32"/>
      <c r="T362" s="32"/>
      <c r="U362" s="32"/>
      <c r="V362" s="32"/>
      <c r="W362" s="32"/>
      <c r="X362" s="32"/>
      <c r="Y362" s="32"/>
      <c r="Z362" s="32"/>
    </row>
    <row r="363" spans="1:26" ht="15.75" customHeight="1" x14ac:dyDescent="0.3">
      <c r="A363" s="32"/>
      <c r="B363" s="32"/>
      <c r="C363" s="32"/>
      <c r="D363" s="32"/>
      <c r="E363" s="32"/>
      <c r="F363" s="32"/>
      <c r="G363" s="32"/>
      <c r="H363" s="32"/>
      <c r="I363" s="32"/>
      <c r="J363" s="32"/>
      <c r="K363" s="32"/>
      <c r="L363" s="32"/>
      <c r="M363" s="32"/>
      <c r="N363" s="32"/>
      <c r="O363" s="32"/>
      <c r="P363" s="32"/>
      <c r="Q363" s="32"/>
      <c r="R363" s="32"/>
      <c r="S363" s="32"/>
      <c r="T363" s="32"/>
      <c r="U363" s="32"/>
      <c r="V363" s="32"/>
      <c r="W363" s="32"/>
      <c r="X363" s="32"/>
      <c r="Y363" s="32"/>
      <c r="Z363" s="32"/>
    </row>
    <row r="364" spans="1:26" ht="15.75" customHeight="1" x14ac:dyDescent="0.3">
      <c r="A364" s="32"/>
      <c r="B364" s="32"/>
      <c r="C364" s="32"/>
      <c r="D364" s="32"/>
      <c r="E364" s="32"/>
      <c r="F364" s="32"/>
      <c r="G364" s="32"/>
      <c r="H364" s="32"/>
      <c r="I364" s="32"/>
      <c r="J364" s="32"/>
      <c r="K364" s="32"/>
      <c r="L364" s="32"/>
      <c r="M364" s="32"/>
      <c r="N364" s="32"/>
      <c r="O364" s="32"/>
      <c r="P364" s="32"/>
      <c r="Q364" s="32"/>
      <c r="R364" s="32"/>
      <c r="S364" s="32"/>
      <c r="T364" s="32"/>
      <c r="U364" s="32"/>
      <c r="V364" s="32"/>
      <c r="W364" s="32"/>
      <c r="X364" s="32"/>
      <c r="Y364" s="32"/>
      <c r="Z364" s="32"/>
    </row>
    <row r="365" spans="1:26" ht="15.75" customHeight="1" x14ac:dyDescent="0.3">
      <c r="A365" s="32"/>
      <c r="B365" s="32"/>
      <c r="C365" s="32"/>
      <c r="D365" s="32"/>
      <c r="E365" s="32"/>
      <c r="F365" s="32"/>
      <c r="G365" s="32"/>
      <c r="H365" s="32"/>
      <c r="I365" s="32"/>
      <c r="J365" s="32"/>
      <c r="K365" s="32"/>
      <c r="L365" s="32"/>
      <c r="M365" s="32"/>
      <c r="N365" s="32"/>
      <c r="O365" s="32"/>
      <c r="P365" s="32"/>
      <c r="Q365" s="32"/>
      <c r="R365" s="32"/>
      <c r="S365" s="32"/>
      <c r="T365" s="32"/>
      <c r="U365" s="32"/>
      <c r="V365" s="32"/>
      <c r="W365" s="32"/>
      <c r="X365" s="32"/>
      <c r="Y365" s="32"/>
      <c r="Z365" s="32"/>
    </row>
    <row r="366" spans="1:26" ht="15.75" customHeight="1" x14ac:dyDescent="0.3">
      <c r="A366" s="32"/>
      <c r="B366" s="32"/>
      <c r="C366" s="32"/>
      <c r="D366" s="32"/>
      <c r="E366" s="32"/>
      <c r="F366" s="32"/>
      <c r="G366" s="32"/>
      <c r="H366" s="32"/>
      <c r="I366" s="32"/>
      <c r="J366" s="32"/>
      <c r="K366" s="32"/>
      <c r="L366" s="32"/>
      <c r="M366" s="32"/>
      <c r="N366" s="32"/>
      <c r="O366" s="32"/>
      <c r="P366" s="32"/>
      <c r="Q366" s="32"/>
      <c r="R366" s="32"/>
      <c r="S366" s="32"/>
      <c r="T366" s="32"/>
      <c r="U366" s="32"/>
      <c r="V366" s="32"/>
      <c r="W366" s="32"/>
      <c r="X366" s="32"/>
      <c r="Y366" s="32"/>
      <c r="Z366" s="32"/>
    </row>
    <row r="367" spans="1:26" ht="15.75" customHeight="1" x14ac:dyDescent="0.3">
      <c r="A367" s="32"/>
      <c r="B367" s="32"/>
      <c r="C367" s="32"/>
      <c r="D367" s="32"/>
      <c r="E367" s="32"/>
      <c r="F367" s="32"/>
      <c r="G367" s="32"/>
      <c r="H367" s="32"/>
      <c r="I367" s="32"/>
      <c r="J367" s="32"/>
      <c r="K367" s="32"/>
      <c r="L367" s="32"/>
      <c r="M367" s="32"/>
      <c r="N367" s="32"/>
      <c r="O367" s="32"/>
      <c r="P367" s="32"/>
      <c r="Q367" s="32"/>
      <c r="R367" s="32"/>
      <c r="S367" s="32"/>
      <c r="T367" s="32"/>
      <c r="U367" s="32"/>
      <c r="V367" s="32"/>
      <c r="W367" s="32"/>
      <c r="X367" s="32"/>
      <c r="Y367" s="32"/>
      <c r="Z367" s="32"/>
    </row>
    <row r="368" spans="1:26" ht="15.75" customHeight="1" x14ac:dyDescent="0.3">
      <c r="A368" s="32"/>
      <c r="B368" s="32"/>
      <c r="C368" s="32"/>
      <c r="D368" s="32"/>
      <c r="E368" s="32"/>
      <c r="F368" s="32"/>
      <c r="G368" s="32"/>
      <c r="H368" s="32"/>
      <c r="I368" s="32"/>
      <c r="J368" s="32"/>
      <c r="K368" s="32"/>
      <c r="L368" s="32"/>
      <c r="M368" s="32"/>
      <c r="N368" s="32"/>
      <c r="O368" s="32"/>
      <c r="P368" s="32"/>
      <c r="Q368" s="32"/>
      <c r="R368" s="32"/>
      <c r="S368" s="32"/>
      <c r="T368" s="32"/>
      <c r="U368" s="32"/>
      <c r="V368" s="32"/>
      <c r="W368" s="32"/>
      <c r="X368" s="32"/>
      <c r="Y368" s="32"/>
      <c r="Z368" s="32"/>
    </row>
    <row r="369" spans="1:26" ht="15.75" customHeight="1" x14ac:dyDescent="0.3">
      <c r="A369" s="32"/>
      <c r="B369" s="32"/>
      <c r="C369" s="32"/>
      <c r="D369" s="32"/>
      <c r="E369" s="32"/>
      <c r="F369" s="32"/>
      <c r="G369" s="32"/>
      <c r="H369" s="32"/>
      <c r="I369" s="32"/>
      <c r="J369" s="32"/>
      <c r="K369" s="32"/>
      <c r="L369" s="32"/>
      <c r="M369" s="32"/>
      <c r="N369" s="32"/>
      <c r="O369" s="32"/>
      <c r="P369" s="32"/>
      <c r="Q369" s="32"/>
      <c r="R369" s="32"/>
      <c r="S369" s="32"/>
      <c r="T369" s="32"/>
      <c r="U369" s="32"/>
      <c r="V369" s="32"/>
      <c r="W369" s="32"/>
      <c r="X369" s="32"/>
      <c r="Y369" s="32"/>
      <c r="Z369" s="32"/>
    </row>
    <row r="370" spans="1:26" ht="15.75" customHeight="1" x14ac:dyDescent="0.3">
      <c r="A370" s="32"/>
      <c r="B370" s="32"/>
      <c r="C370" s="32"/>
      <c r="D370" s="32"/>
      <c r="E370" s="32"/>
      <c r="F370" s="32"/>
      <c r="G370" s="32"/>
      <c r="H370" s="32"/>
      <c r="I370" s="32"/>
      <c r="J370" s="32"/>
      <c r="K370" s="32"/>
      <c r="L370" s="32"/>
      <c r="M370" s="32"/>
      <c r="N370" s="32"/>
      <c r="O370" s="32"/>
      <c r="P370" s="32"/>
      <c r="Q370" s="32"/>
      <c r="R370" s="32"/>
      <c r="S370" s="32"/>
      <c r="T370" s="32"/>
      <c r="U370" s="32"/>
      <c r="V370" s="32"/>
      <c r="W370" s="32"/>
      <c r="X370" s="32"/>
      <c r="Y370" s="32"/>
      <c r="Z370" s="32"/>
    </row>
    <row r="371" spans="1:26" ht="15.75" customHeight="1" x14ac:dyDescent="0.3">
      <c r="A371" s="32"/>
      <c r="B371" s="32"/>
      <c r="C371" s="32"/>
      <c r="D371" s="32"/>
      <c r="E371" s="32"/>
      <c r="F371" s="32"/>
      <c r="G371" s="32"/>
      <c r="H371" s="32"/>
      <c r="I371" s="32"/>
      <c r="J371" s="32"/>
      <c r="K371" s="32"/>
      <c r="L371" s="32"/>
      <c r="M371" s="32"/>
      <c r="N371" s="32"/>
      <c r="O371" s="32"/>
      <c r="P371" s="32"/>
      <c r="Q371" s="32"/>
      <c r="R371" s="32"/>
      <c r="S371" s="32"/>
      <c r="T371" s="32"/>
      <c r="U371" s="32"/>
      <c r="V371" s="32"/>
      <c r="W371" s="32"/>
      <c r="X371" s="32"/>
      <c r="Y371" s="32"/>
      <c r="Z371" s="32"/>
    </row>
    <row r="372" spans="1:26" ht="15.75" customHeight="1" x14ac:dyDescent="0.3">
      <c r="A372" s="32"/>
      <c r="B372" s="32"/>
      <c r="C372" s="32"/>
      <c r="D372" s="32"/>
      <c r="E372" s="32"/>
      <c r="F372" s="32"/>
      <c r="G372" s="32"/>
      <c r="H372" s="32"/>
      <c r="I372" s="32"/>
      <c r="J372" s="32"/>
      <c r="K372" s="32"/>
      <c r="L372" s="32"/>
      <c r="M372" s="32"/>
      <c r="N372" s="32"/>
      <c r="O372" s="32"/>
      <c r="P372" s="32"/>
      <c r="Q372" s="32"/>
      <c r="R372" s="32"/>
      <c r="S372" s="32"/>
      <c r="T372" s="32"/>
      <c r="U372" s="32"/>
      <c r="V372" s="32"/>
      <c r="W372" s="32"/>
      <c r="X372" s="32"/>
      <c r="Y372" s="32"/>
      <c r="Z372" s="32"/>
    </row>
    <row r="373" spans="1:26" ht="15.75" customHeight="1" x14ac:dyDescent="0.3">
      <c r="A373" s="32"/>
      <c r="B373" s="32"/>
      <c r="C373" s="32"/>
      <c r="D373" s="32"/>
      <c r="E373" s="32"/>
      <c r="F373" s="32"/>
      <c r="G373" s="32"/>
      <c r="H373" s="32"/>
      <c r="I373" s="32"/>
      <c r="J373" s="32"/>
      <c r="K373" s="32"/>
      <c r="L373" s="32"/>
      <c r="M373" s="32"/>
      <c r="N373" s="32"/>
      <c r="O373" s="32"/>
      <c r="P373" s="32"/>
      <c r="Q373" s="32"/>
      <c r="R373" s="32"/>
      <c r="S373" s="32"/>
      <c r="T373" s="32"/>
      <c r="U373" s="32"/>
      <c r="V373" s="32"/>
      <c r="W373" s="32"/>
      <c r="X373" s="32"/>
      <c r="Y373" s="32"/>
      <c r="Z373" s="32"/>
    </row>
    <row r="374" spans="1:26" ht="15.75" customHeight="1" x14ac:dyDescent="0.3">
      <c r="A374" s="32"/>
      <c r="B374" s="32"/>
      <c r="C374" s="32"/>
      <c r="D374" s="32"/>
      <c r="E374" s="32"/>
      <c r="F374" s="32"/>
      <c r="G374" s="32"/>
      <c r="H374" s="32"/>
      <c r="I374" s="32"/>
      <c r="J374" s="32"/>
      <c r="K374" s="32"/>
      <c r="L374" s="32"/>
      <c r="M374" s="32"/>
      <c r="N374" s="32"/>
      <c r="O374" s="32"/>
      <c r="P374" s="32"/>
      <c r="Q374" s="32"/>
      <c r="R374" s="32"/>
      <c r="S374" s="32"/>
      <c r="T374" s="32"/>
      <c r="U374" s="32"/>
      <c r="V374" s="32"/>
      <c r="W374" s="32"/>
      <c r="X374" s="32"/>
      <c r="Y374" s="32"/>
      <c r="Z374" s="32"/>
    </row>
    <row r="375" spans="1:26" ht="15.75" customHeight="1" x14ac:dyDescent="0.3">
      <c r="A375" s="32"/>
      <c r="B375" s="32"/>
      <c r="C375" s="32"/>
      <c r="D375" s="32"/>
      <c r="E375" s="32"/>
      <c r="F375" s="32"/>
      <c r="G375" s="32"/>
      <c r="H375" s="32"/>
      <c r="I375" s="32"/>
      <c r="J375" s="32"/>
      <c r="K375" s="32"/>
      <c r="L375" s="32"/>
      <c r="M375" s="32"/>
      <c r="N375" s="32"/>
      <c r="O375" s="32"/>
      <c r="P375" s="32"/>
      <c r="Q375" s="32"/>
      <c r="R375" s="32"/>
      <c r="S375" s="32"/>
      <c r="T375" s="32"/>
      <c r="U375" s="32"/>
      <c r="V375" s="32"/>
      <c r="W375" s="32"/>
      <c r="X375" s="32"/>
      <c r="Y375" s="32"/>
      <c r="Z375" s="32"/>
    </row>
    <row r="376" spans="1:26" ht="15.75" customHeight="1" x14ac:dyDescent="0.3">
      <c r="A376" s="32"/>
      <c r="B376" s="32"/>
      <c r="C376" s="32"/>
      <c r="D376" s="32"/>
      <c r="E376" s="32"/>
      <c r="F376" s="32"/>
      <c r="G376" s="32"/>
      <c r="H376" s="32"/>
      <c r="I376" s="32"/>
      <c r="J376" s="32"/>
      <c r="K376" s="32"/>
      <c r="L376" s="32"/>
      <c r="M376" s="32"/>
      <c r="N376" s="32"/>
      <c r="O376" s="32"/>
      <c r="P376" s="32"/>
      <c r="Q376" s="32"/>
      <c r="R376" s="32"/>
      <c r="S376" s="32"/>
      <c r="T376" s="32"/>
      <c r="U376" s="32"/>
      <c r="V376" s="32"/>
      <c r="W376" s="32"/>
      <c r="X376" s="32"/>
      <c r="Y376" s="32"/>
      <c r="Z376" s="32"/>
    </row>
    <row r="377" spans="1:26" ht="15.75" customHeight="1" x14ac:dyDescent="0.3">
      <c r="A377" s="32"/>
      <c r="B377" s="32"/>
      <c r="C377" s="32"/>
      <c r="D377" s="32"/>
      <c r="E377" s="32"/>
      <c r="F377" s="32"/>
      <c r="G377" s="32"/>
      <c r="H377" s="32"/>
      <c r="I377" s="32"/>
      <c r="J377" s="32"/>
      <c r="K377" s="32"/>
      <c r="L377" s="32"/>
      <c r="M377" s="32"/>
      <c r="N377" s="32"/>
      <c r="O377" s="32"/>
      <c r="P377" s="32"/>
      <c r="Q377" s="32"/>
      <c r="R377" s="32"/>
      <c r="S377" s="32"/>
      <c r="T377" s="32"/>
      <c r="U377" s="32"/>
      <c r="V377" s="32"/>
      <c r="W377" s="32"/>
      <c r="X377" s="32"/>
      <c r="Y377" s="32"/>
      <c r="Z377" s="32"/>
    </row>
    <row r="378" spans="1:26" ht="15.75" customHeight="1" x14ac:dyDescent="0.3">
      <c r="A378" s="32"/>
      <c r="B378" s="32"/>
      <c r="C378" s="32"/>
      <c r="D378" s="32"/>
      <c r="E378" s="32"/>
      <c r="F378" s="32"/>
      <c r="G378" s="32"/>
      <c r="H378" s="32"/>
      <c r="I378" s="32"/>
      <c r="J378" s="32"/>
      <c r="K378" s="32"/>
      <c r="L378" s="32"/>
      <c r="M378" s="32"/>
      <c r="N378" s="32"/>
      <c r="O378" s="32"/>
      <c r="P378" s="32"/>
      <c r="Q378" s="32"/>
      <c r="R378" s="32"/>
      <c r="S378" s="32"/>
      <c r="T378" s="32"/>
      <c r="U378" s="32"/>
      <c r="V378" s="32"/>
      <c r="W378" s="32"/>
      <c r="X378" s="32"/>
      <c r="Y378" s="32"/>
      <c r="Z378" s="32"/>
    </row>
    <row r="379" spans="1:26" ht="15.75" customHeight="1" x14ac:dyDescent="0.3">
      <c r="A379" s="32"/>
      <c r="B379" s="32"/>
      <c r="C379" s="32"/>
      <c r="D379" s="32"/>
      <c r="E379" s="32"/>
      <c r="F379" s="32"/>
      <c r="G379" s="32"/>
      <c r="H379" s="32"/>
      <c r="I379" s="32"/>
      <c r="J379" s="32"/>
      <c r="K379" s="32"/>
      <c r="L379" s="32"/>
      <c r="M379" s="32"/>
      <c r="N379" s="32"/>
      <c r="O379" s="32"/>
      <c r="P379" s="32"/>
      <c r="Q379" s="32"/>
      <c r="R379" s="32"/>
      <c r="S379" s="32"/>
      <c r="T379" s="32"/>
      <c r="U379" s="32"/>
      <c r="V379" s="32"/>
      <c r="W379" s="32"/>
      <c r="X379" s="32"/>
      <c r="Y379" s="32"/>
      <c r="Z379" s="32"/>
    </row>
    <row r="380" spans="1:26" ht="15.75" customHeight="1" x14ac:dyDescent="0.3">
      <c r="A380" s="32"/>
      <c r="B380" s="32"/>
      <c r="C380" s="32"/>
      <c r="D380" s="32"/>
      <c r="E380" s="32"/>
      <c r="F380" s="32"/>
      <c r="G380" s="32"/>
      <c r="H380" s="32"/>
      <c r="I380" s="32"/>
      <c r="J380" s="32"/>
      <c r="K380" s="32"/>
      <c r="L380" s="32"/>
      <c r="M380" s="32"/>
      <c r="N380" s="32"/>
      <c r="O380" s="32"/>
      <c r="P380" s="32"/>
      <c r="Q380" s="32"/>
      <c r="R380" s="32"/>
      <c r="S380" s="32"/>
      <c r="T380" s="32"/>
      <c r="U380" s="32"/>
      <c r="V380" s="32"/>
      <c r="W380" s="32"/>
      <c r="X380" s="32"/>
      <c r="Y380" s="32"/>
      <c r="Z380" s="32"/>
    </row>
    <row r="381" spans="1:26" ht="15.75" customHeight="1" x14ac:dyDescent="0.3">
      <c r="A381" s="32"/>
      <c r="B381" s="32"/>
      <c r="C381" s="32"/>
      <c r="D381" s="32"/>
      <c r="E381" s="32"/>
      <c r="F381" s="32"/>
      <c r="G381" s="32"/>
      <c r="H381" s="32"/>
      <c r="I381" s="32"/>
      <c r="J381" s="32"/>
      <c r="K381" s="32"/>
      <c r="L381" s="32"/>
      <c r="M381" s="32"/>
      <c r="N381" s="32"/>
      <c r="O381" s="32"/>
      <c r="P381" s="32"/>
      <c r="Q381" s="32"/>
      <c r="R381" s="32"/>
      <c r="S381" s="32"/>
      <c r="T381" s="32"/>
      <c r="U381" s="32"/>
      <c r="V381" s="32"/>
      <c r="W381" s="32"/>
      <c r="X381" s="32"/>
      <c r="Y381" s="32"/>
      <c r="Z381" s="32"/>
    </row>
    <row r="382" spans="1:26" ht="15.75" customHeight="1" x14ac:dyDescent="0.3">
      <c r="A382" s="32"/>
      <c r="B382" s="32"/>
      <c r="C382" s="32"/>
      <c r="D382" s="32"/>
      <c r="E382" s="32"/>
      <c r="F382" s="32"/>
      <c r="G382" s="32"/>
      <c r="H382" s="32"/>
      <c r="I382" s="32"/>
      <c r="J382" s="32"/>
      <c r="K382" s="32"/>
      <c r="L382" s="32"/>
      <c r="M382" s="32"/>
      <c r="N382" s="32"/>
      <c r="O382" s="32"/>
      <c r="P382" s="32"/>
      <c r="Q382" s="32"/>
      <c r="R382" s="32"/>
      <c r="S382" s="32"/>
      <c r="T382" s="32"/>
      <c r="U382" s="32"/>
      <c r="V382" s="32"/>
      <c r="W382" s="32"/>
      <c r="X382" s="32"/>
      <c r="Y382" s="32"/>
      <c r="Z382" s="32"/>
    </row>
    <row r="383" spans="1:26" ht="15.75" customHeight="1" x14ac:dyDescent="0.3">
      <c r="A383" s="32"/>
      <c r="B383" s="32"/>
      <c r="C383" s="32"/>
      <c r="D383" s="32"/>
      <c r="E383" s="32"/>
      <c r="F383" s="32"/>
      <c r="G383" s="32"/>
      <c r="H383" s="32"/>
      <c r="I383" s="32"/>
      <c r="J383" s="32"/>
      <c r="K383" s="32"/>
      <c r="L383" s="32"/>
      <c r="M383" s="32"/>
      <c r="N383" s="32"/>
      <c r="O383" s="32"/>
      <c r="P383" s="32"/>
      <c r="Q383" s="32"/>
      <c r="R383" s="32"/>
      <c r="S383" s="32"/>
      <c r="T383" s="32"/>
      <c r="U383" s="32"/>
      <c r="V383" s="32"/>
      <c r="W383" s="32"/>
      <c r="X383" s="32"/>
      <c r="Y383" s="32"/>
      <c r="Z383" s="32"/>
    </row>
    <row r="384" spans="1:26" ht="15.75" customHeight="1" x14ac:dyDescent="0.3">
      <c r="A384" s="32"/>
      <c r="B384" s="32"/>
      <c r="C384" s="32"/>
      <c r="D384" s="32"/>
      <c r="E384" s="32"/>
      <c r="F384" s="32"/>
      <c r="G384" s="32"/>
      <c r="H384" s="32"/>
      <c r="I384" s="32"/>
      <c r="J384" s="32"/>
      <c r="K384" s="32"/>
      <c r="L384" s="32"/>
      <c r="M384" s="32"/>
      <c r="N384" s="32"/>
      <c r="O384" s="32"/>
      <c r="P384" s="32"/>
      <c r="Q384" s="32"/>
      <c r="R384" s="32"/>
      <c r="S384" s="32"/>
      <c r="T384" s="32"/>
      <c r="U384" s="32"/>
      <c r="V384" s="32"/>
      <c r="W384" s="32"/>
      <c r="X384" s="32"/>
      <c r="Y384" s="32"/>
      <c r="Z384" s="32"/>
    </row>
    <row r="385" spans="1:26" ht="15.75" customHeight="1" x14ac:dyDescent="0.3">
      <c r="A385" s="32"/>
      <c r="B385" s="32"/>
      <c r="C385" s="32"/>
      <c r="D385" s="32"/>
      <c r="E385" s="32"/>
      <c r="F385" s="32"/>
      <c r="G385" s="32"/>
      <c r="H385" s="32"/>
      <c r="I385" s="32"/>
      <c r="J385" s="32"/>
      <c r="K385" s="32"/>
      <c r="L385" s="32"/>
      <c r="M385" s="32"/>
      <c r="N385" s="32"/>
      <c r="O385" s="32"/>
      <c r="P385" s="32"/>
      <c r="Q385" s="32"/>
      <c r="R385" s="32"/>
      <c r="S385" s="32"/>
      <c r="T385" s="32"/>
      <c r="U385" s="32"/>
      <c r="V385" s="32"/>
      <c r="W385" s="32"/>
      <c r="X385" s="32"/>
      <c r="Y385" s="32"/>
      <c r="Z385" s="32"/>
    </row>
    <row r="386" spans="1:26" ht="15.75" customHeight="1" x14ac:dyDescent="0.3">
      <c r="A386" s="32"/>
      <c r="B386" s="32"/>
      <c r="C386" s="32"/>
      <c r="D386" s="32"/>
      <c r="E386" s="32"/>
      <c r="F386" s="32"/>
      <c r="G386" s="32"/>
      <c r="H386" s="32"/>
      <c r="I386" s="32"/>
      <c r="J386" s="32"/>
      <c r="K386" s="32"/>
      <c r="L386" s="32"/>
      <c r="M386" s="32"/>
      <c r="N386" s="32"/>
      <c r="O386" s="32"/>
      <c r="P386" s="32"/>
      <c r="Q386" s="32"/>
      <c r="R386" s="32"/>
      <c r="S386" s="32"/>
      <c r="T386" s="32"/>
      <c r="U386" s="32"/>
      <c r="V386" s="32"/>
      <c r="W386" s="32"/>
      <c r="X386" s="32"/>
      <c r="Y386" s="32"/>
      <c r="Z386" s="32"/>
    </row>
    <row r="387" spans="1:26" ht="15.75" customHeight="1" x14ac:dyDescent="0.3">
      <c r="A387" s="32"/>
      <c r="B387" s="32"/>
      <c r="C387" s="32"/>
      <c r="D387" s="32"/>
      <c r="E387" s="32"/>
      <c r="F387" s="32"/>
      <c r="G387" s="32"/>
      <c r="H387" s="32"/>
      <c r="I387" s="32"/>
      <c r="J387" s="32"/>
      <c r="K387" s="32"/>
      <c r="L387" s="32"/>
      <c r="M387" s="32"/>
      <c r="N387" s="32"/>
      <c r="O387" s="32"/>
      <c r="P387" s="32"/>
      <c r="Q387" s="32"/>
      <c r="R387" s="32"/>
      <c r="S387" s="32"/>
      <c r="T387" s="32"/>
      <c r="U387" s="32"/>
      <c r="V387" s="32"/>
      <c r="W387" s="32"/>
      <c r="X387" s="32"/>
      <c r="Y387" s="32"/>
      <c r="Z387" s="32"/>
    </row>
    <row r="388" spans="1:26" ht="15.75" customHeight="1" x14ac:dyDescent="0.3">
      <c r="A388" s="32"/>
      <c r="B388" s="32"/>
      <c r="C388" s="32"/>
      <c r="D388" s="32"/>
      <c r="E388" s="32"/>
      <c r="F388" s="32"/>
      <c r="G388" s="32"/>
      <c r="H388" s="32"/>
      <c r="I388" s="32"/>
      <c r="J388" s="32"/>
      <c r="K388" s="32"/>
      <c r="L388" s="32"/>
      <c r="M388" s="32"/>
      <c r="N388" s="32"/>
      <c r="O388" s="32"/>
      <c r="P388" s="32"/>
      <c r="Q388" s="32"/>
      <c r="R388" s="32"/>
      <c r="S388" s="32"/>
      <c r="T388" s="32"/>
      <c r="U388" s="32"/>
      <c r="V388" s="32"/>
      <c r="W388" s="32"/>
      <c r="X388" s="32"/>
      <c r="Y388" s="32"/>
      <c r="Z388" s="32"/>
    </row>
    <row r="389" spans="1:26" ht="15.75" customHeight="1" x14ac:dyDescent="0.3">
      <c r="A389" s="32"/>
      <c r="B389" s="32"/>
      <c r="C389" s="32"/>
      <c r="D389" s="32"/>
      <c r="E389" s="32"/>
      <c r="F389" s="32"/>
      <c r="G389" s="32"/>
      <c r="H389" s="32"/>
      <c r="I389" s="32"/>
      <c r="J389" s="32"/>
      <c r="K389" s="32"/>
      <c r="L389" s="32"/>
      <c r="M389" s="32"/>
      <c r="N389" s="32"/>
      <c r="O389" s="32"/>
      <c r="P389" s="32"/>
      <c r="Q389" s="32"/>
      <c r="R389" s="32"/>
      <c r="S389" s="32"/>
      <c r="T389" s="32"/>
      <c r="U389" s="32"/>
      <c r="V389" s="32"/>
      <c r="W389" s="32"/>
      <c r="X389" s="32"/>
      <c r="Y389" s="32"/>
      <c r="Z389" s="32"/>
    </row>
    <row r="390" spans="1:26" ht="15.75" customHeight="1" x14ac:dyDescent="0.3">
      <c r="A390" s="32"/>
      <c r="B390" s="32"/>
      <c r="C390" s="32"/>
      <c r="D390" s="32"/>
      <c r="E390" s="32"/>
      <c r="F390" s="32"/>
      <c r="G390" s="32"/>
      <c r="H390" s="32"/>
      <c r="I390" s="32"/>
      <c r="J390" s="32"/>
      <c r="K390" s="32"/>
      <c r="L390" s="32"/>
      <c r="M390" s="32"/>
      <c r="N390" s="32"/>
      <c r="O390" s="32"/>
      <c r="P390" s="32"/>
      <c r="Q390" s="32"/>
      <c r="R390" s="32"/>
      <c r="S390" s="32"/>
      <c r="T390" s="32"/>
      <c r="U390" s="32"/>
      <c r="V390" s="32"/>
      <c r="W390" s="32"/>
      <c r="X390" s="32"/>
      <c r="Y390" s="32"/>
      <c r="Z390" s="32"/>
    </row>
    <row r="391" spans="1:26" ht="15.75" customHeight="1" x14ac:dyDescent="0.3">
      <c r="A391" s="32"/>
      <c r="B391" s="32"/>
      <c r="C391" s="32"/>
      <c r="D391" s="32"/>
      <c r="E391" s="32"/>
      <c r="F391" s="32"/>
      <c r="G391" s="32"/>
      <c r="H391" s="32"/>
      <c r="I391" s="32"/>
      <c r="J391" s="32"/>
      <c r="K391" s="32"/>
      <c r="L391" s="32"/>
      <c r="M391" s="32"/>
      <c r="N391" s="32"/>
      <c r="O391" s="32"/>
      <c r="P391" s="32"/>
      <c r="Q391" s="32"/>
      <c r="R391" s="32"/>
      <c r="S391" s="32"/>
      <c r="T391" s="32"/>
      <c r="U391" s="32"/>
      <c r="V391" s="32"/>
      <c r="W391" s="32"/>
      <c r="X391" s="32"/>
      <c r="Y391" s="32"/>
      <c r="Z391" s="32"/>
    </row>
    <row r="392" spans="1:26" ht="15.75" customHeight="1" x14ac:dyDescent="0.3">
      <c r="A392" s="32"/>
      <c r="B392" s="32"/>
      <c r="C392" s="32"/>
      <c r="D392" s="32"/>
      <c r="E392" s="32"/>
      <c r="F392" s="32"/>
      <c r="G392" s="32"/>
      <c r="H392" s="32"/>
      <c r="I392" s="32"/>
      <c r="J392" s="32"/>
      <c r="K392" s="32"/>
      <c r="L392" s="32"/>
      <c r="M392" s="32"/>
      <c r="N392" s="32"/>
      <c r="O392" s="32"/>
      <c r="P392" s="32"/>
      <c r="Q392" s="32"/>
      <c r="R392" s="32"/>
      <c r="S392" s="32"/>
      <c r="T392" s="32"/>
      <c r="U392" s="32"/>
      <c r="V392" s="32"/>
      <c r="W392" s="32"/>
      <c r="X392" s="32"/>
      <c r="Y392" s="32"/>
      <c r="Z392" s="32"/>
    </row>
    <row r="393" spans="1:26" ht="15.75" customHeight="1" x14ac:dyDescent="0.3">
      <c r="A393" s="32"/>
      <c r="B393" s="32"/>
      <c r="C393" s="32"/>
      <c r="D393" s="32"/>
      <c r="E393" s="32"/>
      <c r="F393" s="32"/>
      <c r="G393" s="32"/>
      <c r="H393" s="32"/>
      <c r="I393" s="32"/>
      <c r="J393" s="32"/>
      <c r="K393" s="32"/>
      <c r="L393" s="32"/>
      <c r="M393" s="32"/>
      <c r="N393" s="32"/>
      <c r="O393" s="32"/>
      <c r="P393" s="32"/>
      <c r="Q393" s="32"/>
      <c r="R393" s="32"/>
      <c r="S393" s="32"/>
      <c r="T393" s="32"/>
      <c r="U393" s="32"/>
      <c r="V393" s="32"/>
      <c r="W393" s="32"/>
      <c r="X393" s="32"/>
      <c r="Y393" s="32"/>
      <c r="Z393" s="32"/>
    </row>
    <row r="394" spans="1:26" ht="15.75" customHeight="1" x14ac:dyDescent="0.3">
      <c r="A394" s="32"/>
      <c r="B394" s="32"/>
      <c r="C394" s="32"/>
      <c r="D394" s="32"/>
      <c r="E394" s="32"/>
      <c r="F394" s="32"/>
      <c r="G394" s="32"/>
      <c r="H394" s="32"/>
      <c r="I394" s="32"/>
      <c r="J394" s="32"/>
      <c r="K394" s="32"/>
      <c r="L394" s="32"/>
      <c r="M394" s="32"/>
      <c r="N394" s="32"/>
      <c r="O394" s="32"/>
      <c r="P394" s="32"/>
      <c r="Q394" s="32"/>
      <c r="R394" s="32"/>
      <c r="S394" s="32"/>
      <c r="T394" s="32"/>
      <c r="U394" s="32"/>
      <c r="V394" s="32"/>
      <c r="W394" s="32"/>
      <c r="X394" s="32"/>
      <c r="Y394" s="32"/>
      <c r="Z394" s="32"/>
    </row>
    <row r="395" spans="1:26" ht="15.75" customHeight="1" x14ac:dyDescent="0.3">
      <c r="A395" s="32"/>
      <c r="B395" s="32"/>
      <c r="C395" s="32"/>
      <c r="D395" s="32"/>
      <c r="E395" s="32"/>
      <c r="F395" s="32"/>
      <c r="G395" s="32"/>
      <c r="H395" s="32"/>
      <c r="I395" s="32"/>
      <c r="J395" s="32"/>
      <c r="K395" s="32"/>
      <c r="L395" s="32"/>
      <c r="M395" s="32"/>
      <c r="N395" s="32"/>
      <c r="O395" s="32"/>
      <c r="P395" s="32"/>
      <c r="Q395" s="32"/>
      <c r="R395" s="32"/>
      <c r="S395" s="32"/>
      <c r="T395" s="32"/>
      <c r="U395" s="32"/>
      <c r="V395" s="32"/>
      <c r="W395" s="32"/>
      <c r="X395" s="32"/>
      <c r="Y395" s="32"/>
      <c r="Z395" s="32"/>
    </row>
    <row r="396" spans="1:26" ht="15.75" customHeight="1" x14ac:dyDescent="0.3">
      <c r="A396" s="32"/>
      <c r="B396" s="32"/>
      <c r="C396" s="32"/>
      <c r="D396" s="32"/>
      <c r="E396" s="32"/>
      <c r="F396" s="32"/>
      <c r="G396" s="32"/>
      <c r="H396" s="32"/>
      <c r="I396" s="32"/>
      <c r="J396" s="32"/>
      <c r="K396" s="32"/>
      <c r="L396" s="32"/>
      <c r="M396" s="32"/>
      <c r="N396" s="32"/>
      <c r="O396" s="32"/>
      <c r="P396" s="32"/>
      <c r="Q396" s="32"/>
      <c r="R396" s="32"/>
      <c r="S396" s="32"/>
      <c r="T396" s="32"/>
      <c r="U396" s="32"/>
      <c r="V396" s="32"/>
      <c r="W396" s="32"/>
      <c r="X396" s="32"/>
      <c r="Y396" s="32"/>
      <c r="Z396" s="32"/>
    </row>
    <row r="397" spans="1:26" ht="15.75" customHeight="1" x14ac:dyDescent="0.3">
      <c r="A397" s="32"/>
      <c r="B397" s="32"/>
      <c r="C397" s="32"/>
      <c r="D397" s="32"/>
      <c r="E397" s="32"/>
      <c r="F397" s="32"/>
      <c r="G397" s="32"/>
      <c r="H397" s="32"/>
      <c r="I397" s="32"/>
      <c r="J397" s="32"/>
      <c r="K397" s="32"/>
      <c r="L397" s="32"/>
      <c r="M397" s="32"/>
      <c r="N397" s="32"/>
      <c r="O397" s="32"/>
      <c r="P397" s="32"/>
      <c r="Q397" s="32"/>
      <c r="R397" s="32"/>
      <c r="S397" s="32"/>
      <c r="T397" s="32"/>
      <c r="U397" s="32"/>
      <c r="V397" s="32"/>
      <c r="W397" s="32"/>
      <c r="X397" s="32"/>
      <c r="Y397" s="32"/>
      <c r="Z397" s="32"/>
    </row>
    <row r="398" spans="1:26" ht="15.75" customHeight="1" x14ac:dyDescent="0.3">
      <c r="A398" s="32"/>
      <c r="B398" s="32"/>
      <c r="C398" s="32"/>
      <c r="D398" s="32"/>
      <c r="E398" s="32"/>
      <c r="F398" s="32"/>
      <c r="G398" s="32"/>
      <c r="H398" s="32"/>
      <c r="I398" s="32"/>
      <c r="J398" s="32"/>
      <c r="K398" s="32"/>
      <c r="L398" s="32"/>
      <c r="M398" s="32"/>
      <c r="N398" s="32"/>
      <c r="O398" s="32"/>
      <c r="P398" s="32"/>
      <c r="Q398" s="32"/>
      <c r="R398" s="32"/>
      <c r="S398" s="32"/>
      <c r="T398" s="32"/>
      <c r="U398" s="32"/>
      <c r="V398" s="32"/>
      <c r="W398" s="32"/>
      <c r="X398" s="32"/>
      <c r="Y398" s="32"/>
      <c r="Z398" s="32"/>
    </row>
    <row r="399" spans="1:26" ht="15.75" customHeight="1" x14ac:dyDescent="0.3">
      <c r="A399" s="32"/>
      <c r="B399" s="32"/>
      <c r="C399" s="32"/>
      <c r="D399" s="32"/>
      <c r="E399" s="32"/>
      <c r="F399" s="32"/>
      <c r="G399" s="32"/>
      <c r="H399" s="32"/>
      <c r="I399" s="32"/>
      <c r="J399" s="32"/>
      <c r="K399" s="32"/>
      <c r="L399" s="32"/>
      <c r="M399" s="32"/>
      <c r="N399" s="32"/>
      <c r="O399" s="32"/>
      <c r="P399" s="32"/>
      <c r="Q399" s="32"/>
      <c r="R399" s="32"/>
      <c r="S399" s="32"/>
      <c r="T399" s="32"/>
      <c r="U399" s="32"/>
      <c r="V399" s="32"/>
      <c r="W399" s="32"/>
      <c r="X399" s="32"/>
      <c r="Y399" s="32"/>
      <c r="Z399" s="32"/>
    </row>
    <row r="400" spans="1:26" ht="15.75" customHeight="1" x14ac:dyDescent="0.3">
      <c r="A400" s="32"/>
      <c r="B400" s="32"/>
      <c r="C400" s="32"/>
      <c r="D400" s="32"/>
      <c r="E400" s="32"/>
      <c r="F400" s="32"/>
      <c r="G400" s="32"/>
      <c r="H400" s="32"/>
      <c r="I400" s="32"/>
      <c r="J400" s="32"/>
      <c r="K400" s="32"/>
      <c r="L400" s="32"/>
      <c r="M400" s="32"/>
      <c r="N400" s="32"/>
      <c r="O400" s="32"/>
      <c r="P400" s="32"/>
      <c r="Q400" s="32"/>
      <c r="R400" s="32"/>
      <c r="S400" s="32"/>
      <c r="T400" s="32"/>
      <c r="U400" s="32"/>
      <c r="V400" s="32"/>
      <c r="W400" s="32"/>
      <c r="X400" s="32"/>
      <c r="Y400" s="32"/>
      <c r="Z400" s="32"/>
    </row>
    <row r="401" spans="1:26" ht="15.75" customHeight="1" x14ac:dyDescent="0.3">
      <c r="A401" s="32"/>
      <c r="B401" s="32"/>
      <c r="C401" s="32"/>
      <c r="D401" s="32"/>
      <c r="E401" s="32"/>
      <c r="F401" s="32"/>
      <c r="G401" s="32"/>
      <c r="H401" s="32"/>
      <c r="I401" s="32"/>
      <c r="J401" s="32"/>
      <c r="K401" s="32"/>
      <c r="L401" s="32"/>
      <c r="M401" s="32"/>
      <c r="N401" s="32"/>
      <c r="O401" s="32"/>
      <c r="P401" s="32"/>
      <c r="Q401" s="32"/>
      <c r="R401" s="32"/>
      <c r="S401" s="32"/>
      <c r="T401" s="32"/>
      <c r="U401" s="32"/>
      <c r="V401" s="32"/>
      <c r="W401" s="32"/>
      <c r="X401" s="32"/>
      <c r="Y401" s="32"/>
      <c r="Z401" s="32"/>
    </row>
    <row r="402" spans="1:26" ht="15.75" customHeight="1" x14ac:dyDescent="0.3">
      <c r="A402" s="32"/>
      <c r="B402" s="32"/>
      <c r="C402" s="32"/>
      <c r="D402" s="32"/>
      <c r="E402" s="32"/>
      <c r="F402" s="32"/>
      <c r="G402" s="32"/>
      <c r="H402" s="32"/>
      <c r="I402" s="32"/>
      <c r="J402" s="32"/>
      <c r="K402" s="32"/>
      <c r="L402" s="32"/>
      <c r="M402" s="32"/>
      <c r="N402" s="32"/>
      <c r="O402" s="32"/>
      <c r="P402" s="32"/>
      <c r="Q402" s="32"/>
      <c r="R402" s="32"/>
      <c r="S402" s="32"/>
      <c r="T402" s="32"/>
      <c r="U402" s="32"/>
      <c r="V402" s="32"/>
      <c r="W402" s="32"/>
      <c r="X402" s="32"/>
      <c r="Y402" s="32"/>
      <c r="Z402" s="32"/>
    </row>
    <row r="403" spans="1:26" ht="15.75" customHeight="1" x14ac:dyDescent="0.3">
      <c r="A403" s="32"/>
      <c r="B403" s="32"/>
      <c r="C403" s="32"/>
      <c r="D403" s="32"/>
      <c r="E403" s="32"/>
      <c r="F403" s="32"/>
      <c r="G403" s="32"/>
      <c r="H403" s="32"/>
      <c r="I403" s="32"/>
      <c r="J403" s="32"/>
      <c r="K403" s="32"/>
      <c r="L403" s="32"/>
      <c r="M403" s="32"/>
      <c r="N403" s="32"/>
      <c r="O403" s="32"/>
      <c r="P403" s="32"/>
      <c r="Q403" s="32"/>
      <c r="R403" s="32"/>
      <c r="S403" s="32"/>
      <c r="T403" s="32"/>
      <c r="U403" s="32"/>
      <c r="V403" s="32"/>
      <c r="W403" s="32"/>
      <c r="X403" s="32"/>
      <c r="Y403" s="32"/>
      <c r="Z403" s="32"/>
    </row>
    <row r="404" spans="1:26" ht="15.75" customHeight="1" x14ac:dyDescent="0.3">
      <c r="A404" s="32"/>
      <c r="B404" s="32"/>
      <c r="C404" s="32"/>
      <c r="D404" s="32"/>
      <c r="E404" s="32"/>
      <c r="F404" s="32"/>
      <c r="G404" s="32"/>
      <c r="H404" s="32"/>
      <c r="I404" s="32"/>
      <c r="J404" s="32"/>
      <c r="K404" s="32"/>
      <c r="L404" s="32"/>
      <c r="M404" s="32"/>
      <c r="N404" s="32"/>
      <c r="O404" s="32"/>
      <c r="P404" s="32"/>
      <c r="Q404" s="32"/>
      <c r="R404" s="32"/>
      <c r="S404" s="32"/>
      <c r="T404" s="32"/>
      <c r="U404" s="32"/>
      <c r="V404" s="32"/>
      <c r="W404" s="32"/>
      <c r="X404" s="32"/>
      <c r="Y404" s="32"/>
      <c r="Z404" s="32"/>
    </row>
    <row r="405" spans="1:26" ht="15.75" customHeight="1" x14ac:dyDescent="0.3">
      <c r="A405" s="32"/>
      <c r="B405" s="32"/>
      <c r="C405" s="32"/>
      <c r="D405" s="32"/>
      <c r="E405" s="32"/>
      <c r="F405" s="32"/>
      <c r="G405" s="32"/>
      <c r="H405" s="32"/>
      <c r="I405" s="32"/>
      <c r="J405" s="32"/>
      <c r="K405" s="32"/>
      <c r="L405" s="32"/>
      <c r="M405" s="32"/>
      <c r="N405" s="32"/>
      <c r="O405" s="32"/>
      <c r="P405" s="32"/>
      <c r="Q405" s="32"/>
      <c r="R405" s="32"/>
      <c r="S405" s="32"/>
      <c r="T405" s="32"/>
      <c r="U405" s="32"/>
      <c r="V405" s="32"/>
      <c r="W405" s="32"/>
      <c r="X405" s="32"/>
      <c r="Y405" s="32"/>
      <c r="Z405" s="32"/>
    </row>
    <row r="406" spans="1:26" ht="15.75" customHeight="1" x14ac:dyDescent="0.3">
      <c r="A406" s="32"/>
      <c r="B406" s="32"/>
      <c r="C406" s="32"/>
      <c r="D406" s="32"/>
      <c r="E406" s="32"/>
      <c r="F406" s="32"/>
      <c r="G406" s="32"/>
      <c r="H406" s="32"/>
      <c r="I406" s="32"/>
      <c r="J406" s="32"/>
      <c r="K406" s="32"/>
      <c r="L406" s="32"/>
      <c r="M406" s="32"/>
      <c r="N406" s="32"/>
      <c r="O406" s="32"/>
      <c r="P406" s="32"/>
      <c r="Q406" s="32"/>
      <c r="R406" s="32"/>
      <c r="S406" s="32"/>
      <c r="T406" s="32"/>
      <c r="U406" s="32"/>
      <c r="V406" s="32"/>
      <c r="W406" s="32"/>
      <c r="X406" s="32"/>
      <c r="Y406" s="32"/>
      <c r="Z406" s="32"/>
    </row>
    <row r="407" spans="1:26" ht="15.75" customHeight="1" x14ac:dyDescent="0.3">
      <c r="A407" s="32"/>
      <c r="B407" s="32"/>
      <c r="C407" s="32"/>
      <c r="D407" s="32"/>
      <c r="E407" s="32"/>
      <c r="F407" s="32"/>
      <c r="G407" s="32"/>
      <c r="H407" s="32"/>
      <c r="I407" s="32"/>
      <c r="J407" s="32"/>
      <c r="K407" s="32"/>
      <c r="L407" s="32"/>
      <c r="M407" s="32"/>
      <c r="N407" s="32"/>
      <c r="O407" s="32"/>
      <c r="P407" s="32"/>
      <c r="Q407" s="32"/>
      <c r="R407" s="32"/>
      <c r="S407" s="32"/>
      <c r="T407" s="32"/>
      <c r="U407" s="32"/>
      <c r="V407" s="32"/>
      <c r="W407" s="32"/>
      <c r="X407" s="32"/>
      <c r="Y407" s="32"/>
      <c r="Z407" s="32"/>
    </row>
    <row r="408" spans="1:26" ht="15.75" customHeight="1" x14ac:dyDescent="0.3">
      <c r="A408" s="32"/>
      <c r="B408" s="32"/>
      <c r="C408" s="32"/>
      <c r="D408" s="32"/>
      <c r="E408" s="32"/>
      <c r="F408" s="32"/>
      <c r="G408" s="32"/>
      <c r="H408" s="32"/>
      <c r="I408" s="32"/>
      <c r="J408" s="32"/>
      <c r="K408" s="32"/>
      <c r="L408" s="32"/>
      <c r="M408" s="32"/>
      <c r="N408" s="32"/>
      <c r="O408" s="32"/>
      <c r="P408" s="32"/>
      <c r="Q408" s="32"/>
      <c r="R408" s="32"/>
      <c r="S408" s="32"/>
      <c r="T408" s="32"/>
      <c r="U408" s="32"/>
      <c r="V408" s="32"/>
      <c r="W408" s="32"/>
      <c r="X408" s="32"/>
      <c r="Y408" s="32"/>
      <c r="Z408" s="32"/>
    </row>
    <row r="409" spans="1:26" ht="15.75" customHeight="1" x14ac:dyDescent="0.3">
      <c r="A409" s="32"/>
      <c r="B409" s="32"/>
      <c r="C409" s="32"/>
      <c r="D409" s="32"/>
      <c r="E409" s="32"/>
      <c r="F409" s="32"/>
      <c r="G409" s="32"/>
      <c r="H409" s="32"/>
      <c r="I409" s="32"/>
      <c r="J409" s="32"/>
      <c r="K409" s="32"/>
      <c r="L409" s="32"/>
      <c r="M409" s="32"/>
      <c r="N409" s="32"/>
      <c r="O409" s="32"/>
      <c r="P409" s="32"/>
      <c r="Q409" s="32"/>
      <c r="R409" s="32"/>
      <c r="S409" s="32"/>
      <c r="T409" s="32"/>
      <c r="U409" s="32"/>
      <c r="V409" s="32"/>
      <c r="W409" s="32"/>
      <c r="X409" s="32"/>
      <c r="Y409" s="32"/>
      <c r="Z409" s="32"/>
    </row>
    <row r="410" spans="1:26" ht="15.75" customHeight="1" x14ac:dyDescent="0.3">
      <c r="A410" s="32"/>
      <c r="B410" s="32"/>
      <c r="C410" s="32"/>
      <c r="D410" s="32"/>
      <c r="E410" s="32"/>
      <c r="F410" s="32"/>
      <c r="G410" s="32"/>
      <c r="H410" s="32"/>
      <c r="I410" s="32"/>
      <c r="J410" s="32"/>
      <c r="K410" s="32"/>
      <c r="L410" s="32"/>
      <c r="M410" s="32"/>
      <c r="N410" s="32"/>
      <c r="O410" s="32"/>
      <c r="P410" s="32"/>
      <c r="Q410" s="32"/>
      <c r="R410" s="32"/>
      <c r="S410" s="32"/>
      <c r="T410" s="32"/>
      <c r="U410" s="32"/>
      <c r="V410" s="32"/>
      <c r="W410" s="32"/>
      <c r="X410" s="32"/>
      <c r="Y410" s="32"/>
      <c r="Z410" s="32"/>
    </row>
    <row r="411" spans="1:26" ht="15.75" customHeight="1" x14ac:dyDescent="0.3">
      <c r="A411" s="32"/>
      <c r="B411" s="32"/>
      <c r="C411" s="32"/>
      <c r="D411" s="32"/>
      <c r="E411" s="32"/>
      <c r="F411" s="32"/>
      <c r="G411" s="32"/>
      <c r="H411" s="32"/>
      <c r="I411" s="32"/>
      <c r="J411" s="32"/>
      <c r="K411" s="32"/>
      <c r="L411" s="32"/>
      <c r="M411" s="32"/>
      <c r="N411" s="32"/>
      <c r="O411" s="32"/>
      <c r="P411" s="32"/>
      <c r="Q411" s="32"/>
      <c r="R411" s="32"/>
      <c r="S411" s="32"/>
      <c r="T411" s="32"/>
      <c r="U411" s="32"/>
      <c r="V411" s="32"/>
      <c r="W411" s="32"/>
      <c r="X411" s="32"/>
      <c r="Y411" s="32"/>
      <c r="Z411" s="32"/>
    </row>
    <row r="412" spans="1:26" ht="15.75" customHeight="1" x14ac:dyDescent="0.3">
      <c r="A412" s="32"/>
      <c r="B412" s="32"/>
      <c r="C412" s="32"/>
      <c r="D412" s="32"/>
      <c r="E412" s="32"/>
      <c r="F412" s="32"/>
      <c r="G412" s="32"/>
      <c r="H412" s="32"/>
      <c r="I412" s="32"/>
      <c r="J412" s="32"/>
      <c r="K412" s="32"/>
      <c r="L412" s="32"/>
      <c r="M412" s="32"/>
      <c r="N412" s="32"/>
      <c r="O412" s="32"/>
      <c r="P412" s="32"/>
      <c r="Q412" s="32"/>
      <c r="R412" s="32"/>
      <c r="S412" s="32"/>
      <c r="T412" s="32"/>
      <c r="U412" s="32"/>
      <c r="V412" s="32"/>
      <c r="W412" s="32"/>
      <c r="X412" s="32"/>
      <c r="Y412" s="32"/>
      <c r="Z412" s="32"/>
    </row>
    <row r="413" spans="1:26" ht="15.75" customHeight="1" x14ac:dyDescent="0.3">
      <c r="A413" s="32"/>
      <c r="B413" s="32"/>
      <c r="C413" s="32"/>
      <c r="D413" s="32"/>
      <c r="E413" s="32"/>
      <c r="F413" s="32"/>
      <c r="G413" s="32"/>
      <c r="H413" s="32"/>
      <c r="I413" s="32"/>
      <c r="J413" s="32"/>
      <c r="K413" s="32"/>
      <c r="L413" s="32"/>
      <c r="M413" s="32"/>
      <c r="N413" s="32"/>
      <c r="O413" s="32"/>
      <c r="P413" s="32"/>
      <c r="Q413" s="32"/>
      <c r="R413" s="32"/>
      <c r="S413" s="32"/>
      <c r="T413" s="32"/>
      <c r="U413" s="32"/>
      <c r="V413" s="32"/>
      <c r="W413" s="32"/>
      <c r="X413" s="32"/>
      <c r="Y413" s="32"/>
      <c r="Z413" s="32"/>
    </row>
    <row r="414" spans="1:26" ht="15.75" customHeight="1" x14ac:dyDescent="0.3">
      <c r="A414" s="32"/>
      <c r="B414" s="32"/>
      <c r="C414" s="32"/>
      <c r="D414" s="32"/>
      <c r="E414" s="32"/>
      <c r="F414" s="32"/>
      <c r="G414" s="32"/>
      <c r="H414" s="32"/>
      <c r="I414" s="32"/>
      <c r="J414" s="32"/>
      <c r="K414" s="32"/>
      <c r="L414" s="32"/>
      <c r="M414" s="32"/>
      <c r="N414" s="32"/>
      <c r="O414" s="32"/>
      <c r="P414" s="32"/>
      <c r="Q414" s="32"/>
      <c r="R414" s="32"/>
      <c r="S414" s="32"/>
      <c r="T414" s="32"/>
      <c r="U414" s="32"/>
      <c r="V414" s="32"/>
      <c r="W414" s="32"/>
      <c r="X414" s="32"/>
      <c r="Y414" s="32"/>
      <c r="Z414" s="32"/>
    </row>
    <row r="415" spans="1:26" ht="15.75" customHeight="1" x14ac:dyDescent="0.3">
      <c r="A415" s="32"/>
      <c r="B415" s="32"/>
      <c r="C415" s="32"/>
      <c r="D415" s="32"/>
      <c r="E415" s="32"/>
      <c r="F415" s="32"/>
      <c r="G415" s="32"/>
      <c r="H415" s="32"/>
      <c r="I415" s="32"/>
      <c r="J415" s="32"/>
      <c r="K415" s="32"/>
      <c r="L415" s="32"/>
      <c r="M415" s="32"/>
      <c r="N415" s="32"/>
      <c r="O415" s="32"/>
      <c r="P415" s="32"/>
      <c r="Q415" s="32"/>
      <c r="R415" s="32"/>
      <c r="S415" s="32"/>
      <c r="T415" s="32"/>
      <c r="U415" s="32"/>
      <c r="V415" s="32"/>
      <c r="W415" s="32"/>
      <c r="X415" s="32"/>
      <c r="Y415" s="32"/>
      <c r="Z415" s="32"/>
    </row>
    <row r="416" spans="1:26" ht="15.75" customHeight="1" x14ac:dyDescent="0.3">
      <c r="A416" s="32"/>
      <c r="B416" s="32"/>
      <c r="C416" s="32"/>
      <c r="D416" s="32"/>
      <c r="E416" s="32"/>
      <c r="F416" s="32"/>
      <c r="G416" s="32"/>
      <c r="H416" s="32"/>
      <c r="I416" s="32"/>
      <c r="J416" s="32"/>
      <c r="K416" s="32"/>
      <c r="L416" s="32"/>
      <c r="M416" s="32"/>
      <c r="N416" s="32"/>
      <c r="O416" s="32"/>
      <c r="P416" s="32"/>
      <c r="Q416" s="32"/>
      <c r="R416" s="32"/>
      <c r="S416" s="32"/>
      <c r="T416" s="32"/>
      <c r="U416" s="32"/>
      <c r="V416" s="32"/>
      <c r="W416" s="32"/>
      <c r="X416" s="32"/>
      <c r="Y416" s="32"/>
      <c r="Z416" s="32"/>
    </row>
    <row r="417" spans="1:26" ht="15.75" customHeight="1" x14ac:dyDescent="0.3">
      <c r="A417" s="32"/>
      <c r="B417" s="32"/>
      <c r="C417" s="32"/>
      <c r="D417" s="32"/>
      <c r="E417" s="32"/>
      <c r="F417" s="32"/>
      <c r="G417" s="32"/>
      <c r="H417" s="32"/>
      <c r="I417" s="32"/>
      <c r="J417" s="32"/>
      <c r="K417" s="32"/>
      <c r="L417" s="32"/>
      <c r="M417" s="32"/>
      <c r="N417" s="32"/>
      <c r="O417" s="32"/>
      <c r="P417" s="32"/>
      <c r="Q417" s="32"/>
      <c r="R417" s="32"/>
      <c r="S417" s="32"/>
      <c r="T417" s="32"/>
      <c r="U417" s="32"/>
      <c r="V417" s="32"/>
      <c r="W417" s="32"/>
      <c r="X417" s="32"/>
      <c r="Y417" s="32"/>
      <c r="Z417" s="32"/>
    </row>
    <row r="418" spans="1:26" ht="15.75" customHeight="1" x14ac:dyDescent="0.3">
      <c r="A418" s="32"/>
      <c r="B418" s="32"/>
      <c r="C418" s="32"/>
      <c r="D418" s="32"/>
      <c r="E418" s="32"/>
      <c r="F418" s="32"/>
      <c r="G418" s="32"/>
      <c r="H418" s="32"/>
      <c r="I418" s="32"/>
      <c r="J418" s="32"/>
      <c r="K418" s="32"/>
      <c r="L418" s="32"/>
      <c r="M418" s="32"/>
      <c r="N418" s="32"/>
      <c r="O418" s="32"/>
      <c r="P418" s="32"/>
      <c r="Q418" s="32"/>
      <c r="R418" s="32"/>
      <c r="S418" s="32"/>
      <c r="T418" s="32"/>
      <c r="U418" s="32"/>
      <c r="V418" s="32"/>
      <c r="W418" s="32"/>
      <c r="X418" s="32"/>
      <c r="Y418" s="32"/>
      <c r="Z418" s="32"/>
    </row>
    <row r="419" spans="1:26" ht="15.75" customHeight="1" x14ac:dyDescent="0.3">
      <c r="A419" s="32"/>
      <c r="B419" s="32"/>
      <c r="C419" s="32"/>
      <c r="D419" s="32"/>
      <c r="E419" s="32"/>
      <c r="F419" s="32"/>
      <c r="G419" s="32"/>
      <c r="H419" s="32"/>
      <c r="I419" s="32"/>
      <c r="J419" s="32"/>
      <c r="K419" s="32"/>
      <c r="L419" s="32"/>
      <c r="M419" s="32"/>
      <c r="N419" s="32"/>
      <c r="O419" s="32"/>
      <c r="P419" s="32"/>
      <c r="Q419" s="32"/>
      <c r="R419" s="32"/>
      <c r="S419" s="32"/>
      <c r="T419" s="32"/>
      <c r="U419" s="32"/>
      <c r="V419" s="32"/>
      <c r="W419" s="32"/>
      <c r="X419" s="32"/>
      <c r="Y419" s="32"/>
      <c r="Z419" s="32"/>
    </row>
    <row r="420" spans="1:26" ht="15.75" customHeight="1" x14ac:dyDescent="0.3">
      <c r="A420" s="32"/>
      <c r="B420" s="32"/>
      <c r="C420" s="32"/>
      <c r="D420" s="32"/>
      <c r="E420" s="32"/>
      <c r="F420" s="32"/>
      <c r="G420" s="32"/>
      <c r="H420" s="32"/>
      <c r="I420" s="32"/>
      <c r="J420" s="32"/>
      <c r="K420" s="32"/>
      <c r="L420" s="32"/>
      <c r="M420" s="32"/>
      <c r="N420" s="32"/>
      <c r="O420" s="32"/>
      <c r="P420" s="32"/>
      <c r="Q420" s="32"/>
      <c r="R420" s="32"/>
      <c r="S420" s="32"/>
      <c r="T420" s="32"/>
      <c r="U420" s="32"/>
      <c r="V420" s="32"/>
      <c r="W420" s="32"/>
      <c r="X420" s="32"/>
      <c r="Y420" s="32"/>
      <c r="Z420" s="32"/>
    </row>
    <row r="421" spans="1:26" ht="15.75" customHeight="1" x14ac:dyDescent="0.3">
      <c r="A421" s="32"/>
      <c r="B421" s="32"/>
      <c r="C421" s="32"/>
      <c r="D421" s="32"/>
      <c r="E421" s="32"/>
      <c r="F421" s="32"/>
      <c r="G421" s="32"/>
      <c r="H421" s="32"/>
      <c r="I421" s="32"/>
      <c r="J421" s="32"/>
      <c r="K421" s="32"/>
      <c r="L421" s="32"/>
      <c r="M421" s="32"/>
      <c r="N421" s="32"/>
      <c r="O421" s="32"/>
      <c r="P421" s="32"/>
      <c r="Q421" s="32"/>
      <c r="R421" s="32"/>
      <c r="S421" s="32"/>
      <c r="T421" s="32"/>
      <c r="U421" s="32"/>
      <c r="V421" s="32"/>
      <c r="W421" s="32"/>
      <c r="X421" s="32"/>
      <c r="Y421" s="32"/>
      <c r="Z421" s="32"/>
    </row>
    <row r="422" spans="1:26" ht="15.75" customHeight="1" x14ac:dyDescent="0.3">
      <c r="A422" s="32"/>
      <c r="B422" s="32"/>
      <c r="C422" s="32"/>
      <c r="D422" s="32"/>
      <c r="E422" s="32"/>
      <c r="F422" s="32"/>
      <c r="G422" s="32"/>
      <c r="H422" s="32"/>
      <c r="I422" s="32"/>
      <c r="J422" s="32"/>
      <c r="K422" s="32"/>
      <c r="L422" s="32"/>
      <c r="M422" s="32"/>
      <c r="N422" s="32"/>
      <c r="O422" s="32"/>
      <c r="P422" s="32"/>
      <c r="Q422" s="32"/>
      <c r="R422" s="32"/>
      <c r="S422" s="32"/>
      <c r="T422" s="32"/>
      <c r="U422" s="32"/>
      <c r="V422" s="32"/>
      <c r="W422" s="32"/>
      <c r="X422" s="32"/>
      <c r="Y422" s="32"/>
      <c r="Z422" s="32"/>
    </row>
    <row r="423" spans="1:26" ht="15.75" customHeight="1" x14ac:dyDescent="0.3">
      <c r="A423" s="32"/>
      <c r="B423" s="32"/>
      <c r="C423" s="32"/>
      <c r="D423" s="32"/>
      <c r="E423" s="32"/>
      <c r="F423" s="32"/>
      <c r="G423" s="32"/>
      <c r="H423" s="32"/>
      <c r="I423" s="32"/>
      <c r="J423" s="32"/>
      <c r="K423" s="32"/>
      <c r="L423" s="32"/>
      <c r="M423" s="32"/>
      <c r="N423" s="32"/>
      <c r="O423" s="32"/>
      <c r="P423" s="32"/>
      <c r="Q423" s="32"/>
      <c r="R423" s="32"/>
      <c r="S423" s="32"/>
      <c r="T423" s="32"/>
      <c r="U423" s="32"/>
      <c r="V423" s="32"/>
      <c r="W423" s="32"/>
      <c r="X423" s="32"/>
      <c r="Y423" s="32"/>
      <c r="Z423" s="32"/>
    </row>
    <row r="424" spans="1:26" ht="15.75" customHeight="1" x14ac:dyDescent="0.3">
      <c r="A424" s="32"/>
      <c r="B424" s="32"/>
      <c r="C424" s="32"/>
      <c r="D424" s="32"/>
      <c r="E424" s="32"/>
      <c r="F424" s="32"/>
      <c r="G424" s="32"/>
      <c r="H424" s="32"/>
      <c r="I424" s="32"/>
      <c r="J424" s="32"/>
      <c r="K424" s="32"/>
      <c r="L424" s="32"/>
      <c r="M424" s="32"/>
      <c r="N424" s="32"/>
      <c r="O424" s="32"/>
      <c r="P424" s="32"/>
      <c r="Q424" s="32"/>
      <c r="R424" s="32"/>
      <c r="S424" s="32"/>
      <c r="T424" s="32"/>
      <c r="U424" s="32"/>
      <c r="V424" s="32"/>
      <c r="W424" s="32"/>
      <c r="X424" s="32"/>
      <c r="Y424" s="32"/>
      <c r="Z424" s="32"/>
    </row>
    <row r="425" spans="1:26" ht="15.75" customHeight="1" x14ac:dyDescent="0.3">
      <c r="A425" s="32"/>
      <c r="B425" s="32"/>
      <c r="C425" s="32"/>
      <c r="D425" s="32"/>
      <c r="E425" s="32"/>
      <c r="F425" s="32"/>
      <c r="G425" s="32"/>
      <c r="H425" s="32"/>
      <c r="I425" s="32"/>
      <c r="J425" s="32"/>
      <c r="K425" s="32"/>
      <c r="L425" s="32"/>
      <c r="M425" s="32"/>
      <c r="N425" s="32"/>
      <c r="O425" s="32"/>
      <c r="P425" s="32"/>
      <c r="Q425" s="32"/>
      <c r="R425" s="32"/>
      <c r="S425" s="32"/>
      <c r="T425" s="32"/>
      <c r="U425" s="32"/>
      <c r="V425" s="32"/>
      <c r="W425" s="32"/>
      <c r="X425" s="32"/>
      <c r="Y425" s="32"/>
      <c r="Z425" s="32"/>
    </row>
    <row r="426" spans="1:26" ht="15.75" customHeight="1" x14ac:dyDescent="0.3">
      <c r="A426" s="32"/>
      <c r="B426" s="32"/>
      <c r="C426" s="32"/>
      <c r="D426" s="32"/>
      <c r="E426" s="32"/>
      <c r="F426" s="32"/>
      <c r="G426" s="32"/>
      <c r="H426" s="32"/>
      <c r="I426" s="32"/>
      <c r="J426" s="32"/>
      <c r="K426" s="32"/>
      <c r="L426" s="32"/>
      <c r="M426" s="32"/>
      <c r="N426" s="32"/>
      <c r="O426" s="32"/>
      <c r="P426" s="32"/>
      <c r="Q426" s="32"/>
      <c r="R426" s="32"/>
      <c r="S426" s="32"/>
      <c r="T426" s="32"/>
      <c r="U426" s="32"/>
      <c r="V426" s="32"/>
      <c r="W426" s="32"/>
      <c r="X426" s="32"/>
      <c r="Y426" s="32"/>
      <c r="Z426" s="32"/>
    </row>
    <row r="427" spans="1:26" ht="15.75" customHeight="1" x14ac:dyDescent="0.3">
      <c r="A427" s="32"/>
      <c r="B427" s="32"/>
      <c r="C427" s="32"/>
      <c r="D427" s="32"/>
      <c r="E427" s="32"/>
      <c r="F427" s="32"/>
      <c r="G427" s="32"/>
      <c r="H427" s="32"/>
      <c r="I427" s="32"/>
      <c r="J427" s="32"/>
      <c r="K427" s="32"/>
      <c r="L427" s="32"/>
      <c r="M427" s="32"/>
      <c r="N427" s="32"/>
      <c r="O427" s="32"/>
      <c r="P427" s="32"/>
      <c r="Q427" s="32"/>
      <c r="R427" s="32"/>
      <c r="S427" s="32"/>
      <c r="T427" s="32"/>
      <c r="U427" s="32"/>
      <c r="V427" s="32"/>
      <c r="W427" s="32"/>
      <c r="X427" s="32"/>
      <c r="Y427" s="32"/>
      <c r="Z427" s="32"/>
    </row>
    <row r="428" spans="1:26" ht="15.75" customHeight="1" x14ac:dyDescent="0.3">
      <c r="A428" s="32"/>
      <c r="B428" s="32"/>
      <c r="C428" s="32"/>
      <c r="D428" s="32"/>
      <c r="E428" s="32"/>
      <c r="F428" s="32"/>
      <c r="G428" s="32"/>
      <c r="H428" s="32"/>
      <c r="I428" s="32"/>
      <c r="J428" s="32"/>
      <c r="K428" s="32"/>
      <c r="L428" s="32"/>
      <c r="M428" s="32"/>
      <c r="N428" s="32"/>
      <c r="O428" s="32"/>
      <c r="P428" s="32"/>
      <c r="Q428" s="32"/>
      <c r="R428" s="32"/>
      <c r="S428" s="32"/>
      <c r="T428" s="32"/>
      <c r="U428" s="32"/>
      <c r="V428" s="32"/>
      <c r="W428" s="32"/>
      <c r="X428" s="32"/>
      <c r="Y428" s="32"/>
      <c r="Z428" s="32"/>
    </row>
    <row r="429" spans="1:26" ht="15.75" customHeight="1" x14ac:dyDescent="0.3">
      <c r="A429" s="32"/>
      <c r="B429" s="32"/>
      <c r="C429" s="32"/>
      <c r="D429" s="32"/>
      <c r="E429" s="32"/>
      <c r="F429" s="32"/>
      <c r="G429" s="32"/>
      <c r="H429" s="32"/>
      <c r="I429" s="32"/>
      <c r="J429" s="32"/>
      <c r="K429" s="32"/>
      <c r="L429" s="32"/>
      <c r="M429" s="32"/>
      <c r="N429" s="32"/>
      <c r="O429" s="32"/>
      <c r="P429" s="32"/>
      <c r="Q429" s="32"/>
      <c r="R429" s="32"/>
      <c r="S429" s="32"/>
      <c r="T429" s="32"/>
      <c r="U429" s="32"/>
      <c r="V429" s="32"/>
      <c r="W429" s="32"/>
      <c r="X429" s="32"/>
      <c r="Y429" s="32"/>
      <c r="Z429" s="32"/>
    </row>
    <row r="430" spans="1:26" ht="15.75" customHeight="1" x14ac:dyDescent="0.3">
      <c r="A430" s="32"/>
      <c r="B430" s="32"/>
      <c r="C430" s="32"/>
      <c r="D430" s="32"/>
      <c r="E430" s="32"/>
      <c r="F430" s="32"/>
      <c r="G430" s="32"/>
      <c r="H430" s="32"/>
      <c r="I430" s="32"/>
      <c r="J430" s="32"/>
      <c r="K430" s="32"/>
      <c r="L430" s="32"/>
      <c r="M430" s="32"/>
      <c r="N430" s="32"/>
      <c r="O430" s="32"/>
      <c r="P430" s="32"/>
      <c r="Q430" s="32"/>
      <c r="R430" s="32"/>
      <c r="S430" s="32"/>
      <c r="T430" s="32"/>
      <c r="U430" s="32"/>
      <c r="V430" s="32"/>
      <c r="W430" s="32"/>
      <c r="X430" s="32"/>
      <c r="Y430" s="32"/>
      <c r="Z430" s="32"/>
    </row>
    <row r="431" spans="1:26" ht="15.75" customHeight="1" x14ac:dyDescent="0.3">
      <c r="A431" s="32"/>
      <c r="B431" s="32"/>
      <c r="C431" s="32"/>
      <c r="D431" s="32"/>
      <c r="E431" s="32"/>
      <c r="F431" s="32"/>
      <c r="G431" s="32"/>
      <c r="H431" s="32"/>
      <c r="I431" s="32"/>
      <c r="J431" s="32"/>
      <c r="K431" s="32"/>
      <c r="L431" s="32"/>
      <c r="M431" s="32"/>
      <c r="N431" s="32"/>
      <c r="O431" s="32"/>
      <c r="P431" s="32"/>
      <c r="Q431" s="32"/>
      <c r="R431" s="32"/>
      <c r="S431" s="32"/>
      <c r="T431" s="32"/>
      <c r="U431" s="32"/>
      <c r="V431" s="32"/>
      <c r="W431" s="32"/>
      <c r="X431" s="32"/>
      <c r="Y431" s="32"/>
      <c r="Z431" s="32"/>
    </row>
    <row r="432" spans="1:26" ht="15.75" customHeight="1" x14ac:dyDescent="0.3">
      <c r="A432" s="32"/>
      <c r="B432" s="32"/>
      <c r="C432" s="32"/>
      <c r="D432" s="32"/>
      <c r="E432" s="32"/>
      <c r="F432" s="32"/>
      <c r="G432" s="32"/>
      <c r="H432" s="32"/>
      <c r="I432" s="32"/>
      <c r="J432" s="32"/>
      <c r="K432" s="32"/>
      <c r="L432" s="32"/>
      <c r="M432" s="32"/>
      <c r="N432" s="32"/>
      <c r="O432" s="32"/>
      <c r="P432" s="32"/>
      <c r="Q432" s="32"/>
      <c r="R432" s="32"/>
      <c r="S432" s="32"/>
      <c r="T432" s="32"/>
      <c r="U432" s="32"/>
      <c r="V432" s="32"/>
      <c r="W432" s="32"/>
      <c r="X432" s="32"/>
      <c r="Y432" s="32"/>
      <c r="Z432" s="32"/>
    </row>
    <row r="433" spans="1:26" ht="15.75" customHeight="1" x14ac:dyDescent="0.3">
      <c r="A433" s="32"/>
      <c r="B433" s="32"/>
      <c r="C433" s="32"/>
      <c r="D433" s="32"/>
      <c r="E433" s="32"/>
      <c r="F433" s="32"/>
      <c r="G433" s="32"/>
      <c r="H433" s="32"/>
      <c r="I433" s="32"/>
      <c r="J433" s="32"/>
      <c r="K433" s="32"/>
      <c r="L433" s="32"/>
      <c r="M433" s="32"/>
      <c r="N433" s="32"/>
      <c r="O433" s="32"/>
      <c r="P433" s="32"/>
      <c r="Q433" s="32"/>
      <c r="R433" s="32"/>
      <c r="S433" s="32"/>
      <c r="T433" s="32"/>
      <c r="U433" s="32"/>
      <c r="V433" s="32"/>
      <c r="W433" s="32"/>
      <c r="X433" s="32"/>
      <c r="Y433" s="32"/>
      <c r="Z433" s="32"/>
    </row>
    <row r="434" spans="1:26" ht="15.75" customHeight="1" x14ac:dyDescent="0.3">
      <c r="A434" s="32"/>
      <c r="B434" s="32"/>
      <c r="C434" s="32"/>
      <c r="D434" s="32"/>
      <c r="E434" s="32"/>
      <c r="F434" s="32"/>
      <c r="G434" s="32"/>
      <c r="H434" s="32"/>
      <c r="I434" s="32"/>
      <c r="J434" s="32"/>
      <c r="K434" s="32"/>
      <c r="L434" s="32"/>
      <c r="M434" s="32"/>
      <c r="N434" s="32"/>
      <c r="O434" s="32"/>
      <c r="P434" s="32"/>
      <c r="Q434" s="32"/>
      <c r="R434" s="32"/>
      <c r="S434" s="32"/>
      <c r="T434" s="32"/>
      <c r="U434" s="32"/>
      <c r="V434" s="32"/>
      <c r="W434" s="32"/>
      <c r="X434" s="32"/>
      <c r="Y434" s="32"/>
      <c r="Z434" s="32"/>
    </row>
    <row r="435" spans="1:26" ht="15.75" customHeight="1" x14ac:dyDescent="0.3">
      <c r="A435" s="32"/>
      <c r="B435" s="32"/>
      <c r="C435" s="32"/>
      <c r="D435" s="32"/>
      <c r="E435" s="32"/>
      <c r="F435" s="32"/>
      <c r="G435" s="32"/>
      <c r="H435" s="32"/>
      <c r="I435" s="32"/>
      <c r="J435" s="32"/>
      <c r="K435" s="32"/>
      <c r="L435" s="32"/>
      <c r="M435" s="32"/>
      <c r="N435" s="32"/>
      <c r="O435" s="32"/>
      <c r="P435" s="32"/>
      <c r="Q435" s="32"/>
      <c r="R435" s="32"/>
      <c r="S435" s="32"/>
      <c r="T435" s="32"/>
      <c r="U435" s="32"/>
      <c r="V435" s="32"/>
      <c r="W435" s="32"/>
      <c r="X435" s="32"/>
      <c r="Y435" s="32"/>
      <c r="Z435" s="32"/>
    </row>
    <row r="436" spans="1:26" ht="15.75" customHeight="1" x14ac:dyDescent="0.3">
      <c r="A436" s="32"/>
      <c r="B436" s="32"/>
      <c r="C436" s="32"/>
      <c r="D436" s="32"/>
      <c r="E436" s="32"/>
      <c r="F436" s="32"/>
      <c r="G436" s="32"/>
      <c r="H436" s="32"/>
      <c r="I436" s="32"/>
      <c r="J436" s="32"/>
      <c r="K436" s="32"/>
      <c r="L436" s="32"/>
      <c r="M436" s="32"/>
      <c r="N436" s="32"/>
      <c r="O436" s="32"/>
      <c r="P436" s="32"/>
      <c r="Q436" s="32"/>
      <c r="R436" s="32"/>
      <c r="S436" s="32"/>
      <c r="T436" s="32"/>
      <c r="U436" s="32"/>
      <c r="V436" s="32"/>
      <c r="W436" s="32"/>
      <c r="X436" s="32"/>
      <c r="Y436" s="32"/>
      <c r="Z436" s="32"/>
    </row>
    <row r="437" spans="1:26" ht="15.75" customHeight="1" x14ac:dyDescent="0.3">
      <c r="A437" s="32"/>
      <c r="B437" s="32"/>
      <c r="C437" s="32"/>
      <c r="D437" s="32"/>
      <c r="E437" s="32"/>
      <c r="F437" s="32"/>
      <c r="G437" s="32"/>
      <c r="H437" s="32"/>
      <c r="I437" s="32"/>
      <c r="J437" s="32"/>
      <c r="K437" s="32"/>
      <c r="L437" s="32"/>
      <c r="M437" s="32"/>
      <c r="N437" s="32"/>
      <c r="O437" s="32"/>
      <c r="P437" s="32"/>
      <c r="Q437" s="32"/>
      <c r="R437" s="32"/>
      <c r="S437" s="32"/>
      <c r="T437" s="32"/>
      <c r="U437" s="32"/>
      <c r="V437" s="32"/>
      <c r="W437" s="32"/>
      <c r="X437" s="32"/>
      <c r="Y437" s="32"/>
      <c r="Z437" s="32"/>
    </row>
    <row r="438" spans="1:26" ht="15.75" customHeight="1" x14ac:dyDescent="0.3">
      <c r="A438" s="32"/>
      <c r="B438" s="32"/>
      <c r="C438" s="32"/>
      <c r="D438" s="32"/>
      <c r="E438" s="32"/>
      <c r="F438" s="32"/>
      <c r="G438" s="32"/>
      <c r="H438" s="32"/>
      <c r="I438" s="32"/>
      <c r="J438" s="32"/>
      <c r="K438" s="32"/>
      <c r="L438" s="32"/>
      <c r="M438" s="32"/>
      <c r="N438" s="32"/>
      <c r="O438" s="32"/>
      <c r="P438" s="32"/>
      <c r="Q438" s="32"/>
      <c r="R438" s="32"/>
      <c r="S438" s="32"/>
      <c r="T438" s="32"/>
      <c r="U438" s="32"/>
      <c r="V438" s="32"/>
      <c r="W438" s="32"/>
      <c r="X438" s="32"/>
      <c r="Y438" s="32"/>
      <c r="Z438" s="32"/>
    </row>
    <row r="439" spans="1:26" ht="15.75" customHeight="1" x14ac:dyDescent="0.3">
      <c r="A439" s="32"/>
      <c r="B439" s="32"/>
      <c r="C439" s="32"/>
      <c r="D439" s="32"/>
      <c r="E439" s="32"/>
      <c r="F439" s="32"/>
      <c r="G439" s="32"/>
      <c r="H439" s="32"/>
      <c r="I439" s="32"/>
      <c r="J439" s="32"/>
      <c r="K439" s="32"/>
      <c r="L439" s="32"/>
      <c r="M439" s="32"/>
      <c r="N439" s="32"/>
      <c r="O439" s="32"/>
      <c r="P439" s="32"/>
      <c r="Q439" s="32"/>
      <c r="R439" s="32"/>
      <c r="S439" s="32"/>
      <c r="T439" s="32"/>
      <c r="U439" s="32"/>
      <c r="V439" s="32"/>
      <c r="W439" s="32"/>
      <c r="X439" s="32"/>
      <c r="Y439" s="32"/>
      <c r="Z439" s="32"/>
    </row>
    <row r="440" spans="1:26" ht="15.75" customHeight="1" x14ac:dyDescent="0.3">
      <c r="A440" s="32"/>
      <c r="B440" s="32"/>
      <c r="C440" s="32"/>
      <c r="D440" s="32"/>
      <c r="E440" s="32"/>
      <c r="F440" s="32"/>
      <c r="G440" s="32"/>
      <c r="H440" s="32"/>
      <c r="I440" s="32"/>
      <c r="J440" s="32"/>
      <c r="K440" s="32"/>
      <c r="L440" s="32"/>
      <c r="M440" s="32"/>
      <c r="N440" s="32"/>
      <c r="O440" s="32"/>
      <c r="P440" s="32"/>
      <c r="Q440" s="32"/>
      <c r="R440" s="32"/>
      <c r="S440" s="32"/>
      <c r="T440" s="32"/>
      <c r="U440" s="32"/>
      <c r="V440" s="32"/>
      <c r="W440" s="32"/>
      <c r="X440" s="32"/>
      <c r="Y440" s="32"/>
      <c r="Z440" s="32"/>
    </row>
    <row r="441" spans="1:26" ht="15.75" customHeight="1" x14ac:dyDescent="0.3">
      <c r="A441" s="32"/>
      <c r="B441" s="32"/>
      <c r="C441" s="32"/>
      <c r="D441" s="32"/>
      <c r="E441" s="32"/>
      <c r="F441" s="32"/>
      <c r="G441" s="32"/>
      <c r="H441" s="32"/>
      <c r="I441" s="32"/>
      <c r="J441" s="32"/>
      <c r="K441" s="32"/>
      <c r="L441" s="32"/>
      <c r="M441" s="32"/>
      <c r="N441" s="32"/>
      <c r="O441" s="32"/>
      <c r="P441" s="32"/>
      <c r="Q441" s="32"/>
      <c r="R441" s="32"/>
      <c r="S441" s="32"/>
      <c r="T441" s="32"/>
      <c r="U441" s="32"/>
      <c r="V441" s="32"/>
      <c r="W441" s="32"/>
      <c r="X441" s="32"/>
      <c r="Y441" s="32"/>
      <c r="Z441" s="32"/>
    </row>
    <row r="442" spans="1:26" ht="15.75" customHeight="1" x14ac:dyDescent="0.3">
      <c r="A442" s="32"/>
      <c r="B442" s="32"/>
      <c r="C442" s="32"/>
      <c r="D442" s="32"/>
      <c r="E442" s="32"/>
      <c r="F442" s="32"/>
      <c r="G442" s="32"/>
      <c r="H442" s="32"/>
      <c r="I442" s="32"/>
      <c r="J442" s="32"/>
      <c r="K442" s="32"/>
      <c r="L442" s="32"/>
      <c r="M442" s="32"/>
      <c r="N442" s="32"/>
      <c r="O442" s="32"/>
      <c r="P442" s="32"/>
      <c r="Q442" s="32"/>
      <c r="R442" s="32"/>
      <c r="S442" s="32"/>
      <c r="T442" s="32"/>
      <c r="U442" s="32"/>
      <c r="V442" s="32"/>
      <c r="W442" s="32"/>
      <c r="X442" s="32"/>
      <c r="Y442" s="32"/>
      <c r="Z442" s="32"/>
    </row>
    <row r="443" spans="1:26" ht="15.75" customHeight="1" x14ac:dyDescent="0.3">
      <c r="A443" s="32"/>
      <c r="B443" s="32"/>
      <c r="C443" s="32"/>
      <c r="D443" s="32"/>
      <c r="E443" s="32"/>
      <c r="F443" s="32"/>
      <c r="G443" s="32"/>
      <c r="H443" s="32"/>
      <c r="I443" s="32"/>
      <c r="J443" s="32"/>
      <c r="K443" s="32"/>
      <c r="L443" s="32"/>
      <c r="M443" s="32"/>
      <c r="N443" s="32"/>
      <c r="O443" s="32"/>
      <c r="P443" s="32"/>
      <c r="Q443" s="32"/>
      <c r="R443" s="32"/>
      <c r="S443" s="32"/>
      <c r="T443" s="32"/>
      <c r="U443" s="32"/>
      <c r="V443" s="32"/>
      <c r="W443" s="32"/>
      <c r="X443" s="32"/>
      <c r="Y443" s="32"/>
      <c r="Z443" s="32"/>
    </row>
    <row r="444" spans="1:26" ht="15.75" customHeight="1" x14ac:dyDescent="0.3">
      <c r="A444" s="32"/>
      <c r="B444" s="32"/>
      <c r="C444" s="32"/>
      <c r="D444" s="32"/>
      <c r="E444" s="32"/>
      <c r="F444" s="32"/>
      <c r="G444" s="32"/>
      <c r="H444" s="32"/>
      <c r="I444" s="32"/>
      <c r="J444" s="32"/>
      <c r="K444" s="32"/>
      <c r="L444" s="32"/>
      <c r="M444" s="32"/>
      <c r="N444" s="32"/>
      <c r="O444" s="32"/>
      <c r="P444" s="32"/>
      <c r="Q444" s="32"/>
      <c r="R444" s="32"/>
      <c r="S444" s="32"/>
      <c r="T444" s="32"/>
      <c r="U444" s="32"/>
      <c r="V444" s="32"/>
      <c r="W444" s="32"/>
      <c r="X444" s="32"/>
      <c r="Y444" s="32"/>
      <c r="Z444" s="32"/>
    </row>
    <row r="445" spans="1:26" ht="15.75" customHeight="1" x14ac:dyDescent="0.3">
      <c r="A445" s="32"/>
      <c r="B445" s="32"/>
      <c r="C445" s="32"/>
      <c r="D445" s="32"/>
      <c r="E445" s="32"/>
      <c r="F445" s="32"/>
      <c r="G445" s="32"/>
      <c r="H445" s="32"/>
      <c r="I445" s="32"/>
      <c r="J445" s="32"/>
      <c r="K445" s="32"/>
      <c r="L445" s="32"/>
      <c r="M445" s="32"/>
      <c r="N445" s="32"/>
      <c r="O445" s="32"/>
      <c r="P445" s="32"/>
      <c r="Q445" s="32"/>
      <c r="R445" s="32"/>
      <c r="S445" s="32"/>
      <c r="T445" s="32"/>
      <c r="U445" s="32"/>
      <c r="V445" s="32"/>
      <c r="W445" s="32"/>
      <c r="X445" s="32"/>
      <c r="Y445" s="32"/>
      <c r="Z445" s="32"/>
    </row>
    <row r="446" spans="1:26" ht="15.75" customHeight="1" x14ac:dyDescent="0.3">
      <c r="A446" s="32"/>
      <c r="B446" s="32"/>
      <c r="C446" s="32"/>
      <c r="D446" s="32"/>
      <c r="E446" s="32"/>
      <c r="F446" s="32"/>
      <c r="G446" s="32"/>
      <c r="H446" s="32"/>
      <c r="I446" s="32"/>
      <c r="J446" s="32"/>
      <c r="K446" s="32"/>
      <c r="L446" s="32"/>
      <c r="M446" s="32"/>
      <c r="N446" s="32"/>
      <c r="O446" s="32"/>
      <c r="P446" s="32"/>
      <c r="Q446" s="32"/>
      <c r="R446" s="32"/>
      <c r="S446" s="32"/>
      <c r="T446" s="32"/>
      <c r="U446" s="32"/>
      <c r="V446" s="32"/>
      <c r="W446" s="32"/>
      <c r="X446" s="32"/>
      <c r="Y446" s="32"/>
      <c r="Z446" s="32"/>
    </row>
    <row r="447" spans="1:26" ht="15.75" customHeight="1" x14ac:dyDescent="0.3">
      <c r="A447" s="32"/>
      <c r="B447" s="32"/>
      <c r="C447" s="32"/>
      <c r="D447" s="32"/>
      <c r="E447" s="32"/>
      <c r="F447" s="32"/>
      <c r="G447" s="32"/>
      <c r="H447" s="32"/>
      <c r="I447" s="32"/>
      <c r="J447" s="32"/>
      <c r="K447" s="32"/>
      <c r="L447" s="32"/>
      <c r="M447" s="32"/>
      <c r="N447" s="32"/>
      <c r="O447" s="32"/>
      <c r="P447" s="32"/>
      <c r="Q447" s="32"/>
      <c r="R447" s="32"/>
      <c r="S447" s="32"/>
      <c r="T447" s="32"/>
      <c r="U447" s="32"/>
      <c r="V447" s="32"/>
      <c r="W447" s="32"/>
      <c r="X447" s="32"/>
      <c r="Y447" s="32"/>
      <c r="Z447" s="32"/>
    </row>
    <row r="448" spans="1:26" ht="15.75" customHeight="1" x14ac:dyDescent="0.3">
      <c r="A448" s="32"/>
      <c r="B448" s="32"/>
      <c r="C448" s="32"/>
      <c r="D448" s="32"/>
      <c r="E448" s="32"/>
      <c r="F448" s="32"/>
      <c r="G448" s="32"/>
      <c r="H448" s="32"/>
      <c r="I448" s="32"/>
      <c r="J448" s="32"/>
      <c r="K448" s="32"/>
      <c r="L448" s="32"/>
      <c r="M448" s="32"/>
      <c r="N448" s="32"/>
      <c r="O448" s="32"/>
      <c r="P448" s="32"/>
      <c r="Q448" s="32"/>
      <c r="R448" s="32"/>
      <c r="S448" s="32"/>
      <c r="T448" s="32"/>
      <c r="U448" s="32"/>
      <c r="V448" s="32"/>
      <c r="W448" s="32"/>
      <c r="X448" s="32"/>
      <c r="Y448" s="32"/>
      <c r="Z448" s="32"/>
    </row>
    <row r="449" spans="1:26" ht="15.75" customHeight="1" x14ac:dyDescent="0.3">
      <c r="A449" s="32"/>
      <c r="B449" s="32"/>
      <c r="C449" s="32"/>
      <c r="D449" s="32"/>
      <c r="E449" s="32"/>
      <c r="F449" s="32"/>
      <c r="G449" s="32"/>
      <c r="H449" s="32"/>
      <c r="I449" s="32"/>
      <c r="J449" s="32"/>
      <c r="K449" s="32"/>
      <c r="L449" s="32"/>
      <c r="M449" s="32"/>
      <c r="N449" s="32"/>
      <c r="O449" s="32"/>
      <c r="P449" s="32"/>
      <c r="Q449" s="32"/>
      <c r="R449" s="32"/>
      <c r="S449" s="32"/>
      <c r="T449" s="32"/>
      <c r="U449" s="32"/>
      <c r="V449" s="32"/>
      <c r="W449" s="32"/>
      <c r="X449" s="32"/>
      <c r="Y449" s="32"/>
      <c r="Z449" s="32"/>
    </row>
    <row r="450" spans="1:26" ht="15.75" customHeight="1" x14ac:dyDescent="0.3">
      <c r="A450" s="32"/>
      <c r="B450" s="32"/>
      <c r="C450" s="32"/>
      <c r="D450" s="32"/>
      <c r="E450" s="32"/>
      <c r="F450" s="32"/>
      <c r="G450" s="32"/>
      <c r="H450" s="32"/>
      <c r="I450" s="32"/>
      <c r="J450" s="32"/>
      <c r="K450" s="32"/>
      <c r="L450" s="32"/>
      <c r="M450" s="32"/>
      <c r="N450" s="32"/>
      <c r="O450" s="32"/>
      <c r="P450" s="32"/>
      <c r="Q450" s="32"/>
      <c r="R450" s="32"/>
      <c r="S450" s="32"/>
      <c r="T450" s="32"/>
      <c r="U450" s="32"/>
      <c r="V450" s="32"/>
      <c r="W450" s="32"/>
      <c r="X450" s="32"/>
      <c r="Y450" s="32"/>
      <c r="Z450" s="32"/>
    </row>
    <row r="451" spans="1:26" ht="15.75" customHeight="1" x14ac:dyDescent="0.3">
      <c r="A451" s="32"/>
      <c r="B451" s="32"/>
      <c r="C451" s="32"/>
      <c r="D451" s="32"/>
      <c r="E451" s="32"/>
      <c r="F451" s="32"/>
      <c r="G451" s="32"/>
      <c r="H451" s="32"/>
      <c r="I451" s="32"/>
      <c r="J451" s="32"/>
      <c r="K451" s="32"/>
      <c r="L451" s="32"/>
      <c r="M451" s="32"/>
      <c r="N451" s="32"/>
      <c r="O451" s="32"/>
      <c r="P451" s="32"/>
      <c r="Q451" s="32"/>
      <c r="R451" s="32"/>
      <c r="S451" s="32"/>
      <c r="T451" s="32"/>
      <c r="U451" s="32"/>
      <c r="V451" s="32"/>
      <c r="W451" s="32"/>
      <c r="X451" s="32"/>
      <c r="Y451" s="32"/>
      <c r="Z451" s="32"/>
    </row>
    <row r="452" spans="1:26" ht="15.75" customHeight="1" x14ac:dyDescent="0.3">
      <c r="A452" s="32"/>
      <c r="B452" s="32"/>
      <c r="C452" s="32"/>
      <c r="D452" s="32"/>
      <c r="E452" s="32"/>
      <c r="F452" s="32"/>
      <c r="G452" s="32"/>
      <c r="H452" s="32"/>
      <c r="I452" s="32"/>
      <c r="J452" s="32"/>
      <c r="K452" s="32"/>
      <c r="L452" s="32"/>
      <c r="M452" s="32"/>
      <c r="N452" s="32"/>
      <c r="O452" s="32"/>
      <c r="P452" s="32"/>
      <c r="Q452" s="32"/>
      <c r="R452" s="32"/>
      <c r="S452" s="32"/>
      <c r="T452" s="32"/>
      <c r="U452" s="32"/>
      <c r="V452" s="32"/>
      <c r="W452" s="32"/>
      <c r="X452" s="32"/>
      <c r="Y452" s="32"/>
      <c r="Z452" s="32"/>
    </row>
    <row r="453" spans="1:26" ht="15.75" customHeight="1" x14ac:dyDescent="0.3">
      <c r="A453" s="32"/>
      <c r="B453" s="32"/>
      <c r="C453" s="32"/>
      <c r="D453" s="32"/>
      <c r="E453" s="32"/>
      <c r="F453" s="32"/>
      <c r="G453" s="32"/>
      <c r="H453" s="32"/>
      <c r="I453" s="32"/>
      <c r="J453" s="32"/>
      <c r="K453" s="32"/>
      <c r="L453" s="32"/>
      <c r="M453" s="32"/>
      <c r="N453" s="32"/>
      <c r="O453" s="32"/>
      <c r="P453" s="32"/>
      <c r="Q453" s="32"/>
      <c r="R453" s="32"/>
      <c r="S453" s="32"/>
      <c r="T453" s="32"/>
      <c r="U453" s="32"/>
      <c r="V453" s="32"/>
      <c r="W453" s="32"/>
      <c r="X453" s="32"/>
      <c r="Y453" s="32"/>
      <c r="Z453" s="32"/>
    </row>
    <row r="454" spans="1:26" ht="15.75" customHeight="1" x14ac:dyDescent="0.3">
      <c r="A454" s="32"/>
      <c r="B454" s="32"/>
      <c r="C454" s="32"/>
      <c r="D454" s="32"/>
      <c r="E454" s="32"/>
      <c r="F454" s="32"/>
      <c r="G454" s="32"/>
      <c r="H454" s="32"/>
      <c r="I454" s="32"/>
      <c r="J454" s="32"/>
      <c r="K454" s="32"/>
      <c r="L454" s="32"/>
      <c r="M454" s="32"/>
      <c r="N454" s="32"/>
      <c r="O454" s="32"/>
      <c r="P454" s="32"/>
      <c r="Q454" s="32"/>
      <c r="R454" s="32"/>
      <c r="S454" s="32"/>
      <c r="T454" s="32"/>
      <c r="U454" s="32"/>
      <c r="V454" s="32"/>
      <c r="W454" s="32"/>
      <c r="X454" s="32"/>
      <c r="Y454" s="32"/>
      <c r="Z454" s="32"/>
    </row>
    <row r="455" spans="1:26" ht="15.75" customHeight="1" x14ac:dyDescent="0.3">
      <c r="A455" s="32"/>
      <c r="B455" s="32"/>
      <c r="C455" s="32"/>
      <c r="D455" s="32"/>
      <c r="E455" s="32"/>
      <c r="F455" s="32"/>
      <c r="G455" s="32"/>
      <c r="H455" s="32"/>
      <c r="I455" s="32"/>
      <c r="J455" s="32"/>
      <c r="K455" s="32"/>
      <c r="L455" s="32"/>
      <c r="M455" s="32"/>
      <c r="N455" s="32"/>
      <c r="O455" s="32"/>
      <c r="P455" s="32"/>
      <c r="Q455" s="32"/>
      <c r="R455" s="32"/>
      <c r="S455" s="32"/>
      <c r="T455" s="32"/>
      <c r="U455" s="32"/>
      <c r="V455" s="32"/>
      <c r="W455" s="32"/>
      <c r="X455" s="32"/>
      <c r="Y455" s="32"/>
      <c r="Z455" s="32"/>
    </row>
    <row r="456" spans="1:26" ht="15.75" customHeight="1" x14ac:dyDescent="0.3">
      <c r="A456" s="32"/>
      <c r="B456" s="32"/>
      <c r="C456" s="32"/>
      <c r="D456" s="32"/>
      <c r="E456" s="32"/>
      <c r="F456" s="32"/>
      <c r="G456" s="32"/>
      <c r="H456" s="32"/>
      <c r="I456" s="32"/>
      <c r="J456" s="32"/>
      <c r="K456" s="32"/>
      <c r="L456" s="32"/>
      <c r="M456" s="32"/>
      <c r="N456" s="32"/>
      <c r="O456" s="32"/>
      <c r="P456" s="32"/>
      <c r="Q456" s="32"/>
      <c r="R456" s="32"/>
      <c r="S456" s="32"/>
      <c r="T456" s="32"/>
      <c r="U456" s="32"/>
      <c r="V456" s="32"/>
      <c r="W456" s="32"/>
      <c r="X456" s="32"/>
      <c r="Y456" s="32"/>
      <c r="Z456" s="32"/>
    </row>
    <row r="457" spans="1:26" ht="15.75" customHeight="1" x14ac:dyDescent="0.3">
      <c r="A457" s="32"/>
      <c r="B457" s="32"/>
      <c r="C457" s="32"/>
      <c r="D457" s="32"/>
      <c r="E457" s="32"/>
      <c r="F457" s="32"/>
      <c r="G457" s="32"/>
      <c r="H457" s="32"/>
      <c r="I457" s="32"/>
      <c r="J457" s="32"/>
      <c r="K457" s="32"/>
      <c r="L457" s="32"/>
      <c r="M457" s="32"/>
      <c r="N457" s="32"/>
      <c r="O457" s="32"/>
      <c r="P457" s="32"/>
      <c r="Q457" s="32"/>
      <c r="R457" s="32"/>
      <c r="S457" s="32"/>
      <c r="T457" s="32"/>
      <c r="U457" s="32"/>
      <c r="V457" s="32"/>
      <c r="W457" s="32"/>
      <c r="X457" s="32"/>
      <c r="Y457" s="32"/>
      <c r="Z457" s="32"/>
    </row>
    <row r="458" spans="1:26" ht="15.75" customHeight="1" x14ac:dyDescent="0.3">
      <c r="A458" s="32"/>
      <c r="B458" s="32"/>
      <c r="C458" s="32"/>
      <c r="D458" s="32"/>
      <c r="E458" s="32"/>
      <c r="F458" s="32"/>
      <c r="G458" s="32"/>
      <c r="H458" s="32"/>
      <c r="I458" s="32"/>
      <c r="J458" s="32"/>
      <c r="K458" s="32"/>
      <c r="L458" s="32"/>
      <c r="M458" s="32"/>
      <c r="N458" s="32"/>
      <c r="O458" s="32"/>
      <c r="P458" s="32"/>
      <c r="Q458" s="32"/>
      <c r="R458" s="32"/>
      <c r="S458" s="32"/>
      <c r="T458" s="32"/>
      <c r="U458" s="32"/>
      <c r="V458" s="32"/>
      <c r="W458" s="32"/>
      <c r="X458" s="32"/>
      <c r="Y458" s="32"/>
      <c r="Z458" s="32"/>
    </row>
    <row r="459" spans="1:26" ht="15.75" customHeight="1" x14ac:dyDescent="0.3">
      <c r="A459" s="32"/>
      <c r="B459" s="32"/>
      <c r="C459" s="32"/>
      <c r="D459" s="32"/>
      <c r="E459" s="32"/>
      <c r="F459" s="32"/>
      <c r="G459" s="32"/>
      <c r="H459" s="32"/>
      <c r="I459" s="32"/>
      <c r="J459" s="32"/>
      <c r="K459" s="32"/>
      <c r="L459" s="32"/>
      <c r="M459" s="32"/>
      <c r="N459" s="32"/>
      <c r="O459" s="32"/>
      <c r="P459" s="32"/>
      <c r="Q459" s="32"/>
      <c r="R459" s="32"/>
      <c r="S459" s="32"/>
      <c r="T459" s="32"/>
      <c r="U459" s="32"/>
      <c r="V459" s="32"/>
      <c r="W459" s="32"/>
      <c r="X459" s="32"/>
      <c r="Y459" s="32"/>
      <c r="Z459" s="32"/>
    </row>
    <row r="460" spans="1:26" ht="15.75" customHeight="1" x14ac:dyDescent="0.3">
      <c r="A460" s="32"/>
      <c r="B460" s="32"/>
      <c r="C460" s="32"/>
      <c r="D460" s="32"/>
      <c r="E460" s="32"/>
      <c r="F460" s="32"/>
      <c r="G460" s="32"/>
      <c r="H460" s="32"/>
      <c r="I460" s="32"/>
      <c r="J460" s="32"/>
      <c r="K460" s="32"/>
      <c r="L460" s="32"/>
      <c r="M460" s="32"/>
      <c r="N460" s="32"/>
      <c r="O460" s="32"/>
      <c r="P460" s="32"/>
      <c r="Q460" s="32"/>
      <c r="R460" s="32"/>
      <c r="S460" s="32"/>
      <c r="T460" s="32"/>
      <c r="U460" s="32"/>
      <c r="V460" s="32"/>
      <c r="W460" s="32"/>
      <c r="X460" s="32"/>
      <c r="Y460" s="32"/>
      <c r="Z460" s="32"/>
    </row>
    <row r="461" spans="1:26" ht="15.75" customHeight="1" x14ac:dyDescent="0.3">
      <c r="A461" s="32"/>
      <c r="B461" s="32"/>
      <c r="C461" s="32"/>
      <c r="D461" s="32"/>
      <c r="E461" s="32"/>
      <c r="F461" s="32"/>
      <c r="G461" s="32"/>
      <c r="H461" s="32"/>
      <c r="I461" s="32"/>
      <c r="J461" s="32"/>
      <c r="K461" s="32"/>
      <c r="L461" s="32"/>
      <c r="M461" s="32"/>
      <c r="N461" s="32"/>
      <c r="O461" s="32"/>
      <c r="P461" s="32"/>
      <c r="Q461" s="32"/>
      <c r="R461" s="32"/>
      <c r="S461" s="32"/>
      <c r="T461" s="32"/>
      <c r="U461" s="32"/>
      <c r="V461" s="32"/>
      <c r="W461" s="32"/>
      <c r="X461" s="32"/>
      <c r="Y461" s="32"/>
      <c r="Z461" s="32"/>
    </row>
    <row r="462" spans="1:26" ht="15.75" customHeight="1" x14ac:dyDescent="0.3">
      <c r="A462" s="32"/>
      <c r="B462" s="32"/>
      <c r="C462" s="32"/>
      <c r="D462" s="32"/>
      <c r="E462" s="32"/>
      <c r="F462" s="32"/>
      <c r="G462" s="32"/>
      <c r="H462" s="32"/>
      <c r="I462" s="32"/>
      <c r="J462" s="32"/>
      <c r="K462" s="32"/>
      <c r="L462" s="32"/>
      <c r="M462" s="32"/>
      <c r="N462" s="32"/>
      <c r="O462" s="32"/>
      <c r="P462" s="32"/>
      <c r="Q462" s="32"/>
      <c r="R462" s="32"/>
      <c r="S462" s="32"/>
      <c r="T462" s="32"/>
      <c r="U462" s="32"/>
      <c r="V462" s="32"/>
      <c r="W462" s="32"/>
      <c r="X462" s="32"/>
      <c r="Y462" s="32"/>
      <c r="Z462" s="32"/>
    </row>
    <row r="463" spans="1:26" ht="15.75" customHeight="1" x14ac:dyDescent="0.3">
      <c r="A463" s="32"/>
      <c r="B463" s="32"/>
      <c r="C463" s="32"/>
      <c r="D463" s="32"/>
      <c r="E463" s="32"/>
      <c r="F463" s="32"/>
      <c r="G463" s="32"/>
      <c r="H463" s="32"/>
      <c r="I463" s="32"/>
      <c r="J463" s="32"/>
      <c r="K463" s="32"/>
      <c r="L463" s="32"/>
      <c r="M463" s="32"/>
      <c r="N463" s="32"/>
      <c r="O463" s="32"/>
      <c r="P463" s="32"/>
      <c r="Q463" s="32"/>
      <c r="R463" s="32"/>
      <c r="S463" s="32"/>
      <c r="T463" s="32"/>
      <c r="U463" s="32"/>
      <c r="V463" s="32"/>
      <c r="W463" s="32"/>
      <c r="X463" s="32"/>
      <c r="Y463" s="32"/>
      <c r="Z463" s="32"/>
    </row>
    <row r="464" spans="1:26" ht="15.75" customHeight="1" x14ac:dyDescent="0.3">
      <c r="A464" s="32"/>
      <c r="B464" s="32"/>
      <c r="C464" s="32"/>
      <c r="D464" s="32"/>
      <c r="E464" s="32"/>
      <c r="F464" s="32"/>
      <c r="G464" s="32"/>
      <c r="H464" s="32"/>
      <c r="I464" s="32"/>
      <c r="J464" s="32"/>
      <c r="K464" s="32"/>
      <c r="L464" s="32"/>
      <c r="M464" s="32"/>
      <c r="N464" s="32"/>
      <c r="O464" s="32"/>
      <c r="P464" s="32"/>
      <c r="Q464" s="32"/>
      <c r="R464" s="32"/>
      <c r="S464" s="32"/>
      <c r="T464" s="32"/>
      <c r="U464" s="32"/>
      <c r="V464" s="32"/>
      <c r="W464" s="32"/>
      <c r="X464" s="32"/>
      <c r="Y464" s="32"/>
      <c r="Z464" s="32"/>
    </row>
    <row r="465" spans="1:26" ht="15.75" customHeight="1" x14ac:dyDescent="0.3">
      <c r="A465" s="32"/>
      <c r="B465" s="32"/>
      <c r="C465" s="32"/>
      <c r="D465" s="32"/>
      <c r="E465" s="32"/>
      <c r="F465" s="32"/>
      <c r="G465" s="32"/>
      <c r="H465" s="32"/>
      <c r="I465" s="32"/>
      <c r="J465" s="32"/>
      <c r="K465" s="32"/>
      <c r="L465" s="32"/>
      <c r="M465" s="32"/>
      <c r="N465" s="32"/>
      <c r="O465" s="32"/>
      <c r="P465" s="32"/>
      <c r="Q465" s="32"/>
      <c r="R465" s="32"/>
      <c r="S465" s="32"/>
      <c r="T465" s="32"/>
      <c r="U465" s="32"/>
      <c r="V465" s="32"/>
      <c r="W465" s="32"/>
      <c r="X465" s="32"/>
      <c r="Y465" s="32"/>
      <c r="Z465" s="32"/>
    </row>
    <row r="466" spans="1:26" ht="15.75" customHeight="1" x14ac:dyDescent="0.3">
      <c r="A466" s="32"/>
      <c r="B466" s="32"/>
      <c r="C466" s="32"/>
      <c r="D466" s="32"/>
      <c r="E466" s="32"/>
      <c r="F466" s="32"/>
      <c r="G466" s="32"/>
      <c r="H466" s="32"/>
      <c r="I466" s="32"/>
      <c r="J466" s="32"/>
      <c r="K466" s="32"/>
      <c r="L466" s="32"/>
      <c r="M466" s="32"/>
      <c r="N466" s="32"/>
      <c r="O466" s="32"/>
      <c r="P466" s="32"/>
      <c r="Q466" s="32"/>
      <c r="R466" s="32"/>
      <c r="S466" s="32"/>
      <c r="T466" s="32"/>
      <c r="U466" s="32"/>
      <c r="V466" s="32"/>
      <c r="W466" s="32"/>
      <c r="X466" s="32"/>
      <c r="Y466" s="32"/>
      <c r="Z466" s="32"/>
    </row>
    <row r="467" spans="1:26" ht="15.75" customHeight="1" x14ac:dyDescent="0.3">
      <c r="A467" s="32"/>
      <c r="B467" s="32"/>
      <c r="C467" s="32"/>
      <c r="D467" s="32"/>
      <c r="E467" s="32"/>
      <c r="F467" s="32"/>
      <c r="G467" s="32"/>
      <c r="H467" s="32"/>
      <c r="I467" s="32"/>
      <c r="J467" s="32"/>
      <c r="K467" s="32"/>
      <c r="L467" s="32"/>
      <c r="M467" s="32"/>
      <c r="N467" s="32"/>
      <c r="O467" s="32"/>
      <c r="P467" s="32"/>
      <c r="Q467" s="32"/>
      <c r="R467" s="32"/>
      <c r="S467" s="32"/>
      <c r="T467" s="32"/>
      <c r="U467" s="32"/>
      <c r="V467" s="32"/>
      <c r="W467" s="32"/>
      <c r="X467" s="32"/>
      <c r="Y467" s="32"/>
      <c r="Z467" s="32"/>
    </row>
    <row r="468" spans="1:26" ht="15.75" customHeight="1" x14ac:dyDescent="0.3">
      <c r="A468" s="32"/>
      <c r="B468" s="32"/>
      <c r="C468" s="32"/>
      <c r="D468" s="32"/>
      <c r="E468" s="32"/>
      <c r="F468" s="32"/>
      <c r="G468" s="32"/>
      <c r="H468" s="32"/>
      <c r="I468" s="32"/>
      <c r="J468" s="32"/>
      <c r="K468" s="32"/>
      <c r="L468" s="32"/>
      <c r="M468" s="32"/>
      <c r="N468" s="32"/>
      <c r="O468" s="32"/>
      <c r="P468" s="32"/>
      <c r="Q468" s="32"/>
      <c r="R468" s="32"/>
      <c r="S468" s="32"/>
      <c r="T468" s="32"/>
      <c r="U468" s="32"/>
      <c r="V468" s="32"/>
      <c r="W468" s="32"/>
      <c r="X468" s="32"/>
      <c r="Y468" s="32"/>
      <c r="Z468" s="32"/>
    </row>
    <row r="469" spans="1:26" ht="15.75" customHeight="1" x14ac:dyDescent="0.3">
      <c r="A469" s="32"/>
      <c r="B469" s="32"/>
      <c r="C469" s="32"/>
      <c r="D469" s="32"/>
      <c r="E469" s="32"/>
      <c r="F469" s="32"/>
      <c r="G469" s="32"/>
      <c r="H469" s="32"/>
      <c r="I469" s="32"/>
      <c r="J469" s="32"/>
      <c r="K469" s="32"/>
      <c r="L469" s="32"/>
      <c r="M469" s="32"/>
      <c r="N469" s="32"/>
      <c r="O469" s="32"/>
      <c r="P469" s="32"/>
      <c r="Q469" s="32"/>
      <c r="R469" s="32"/>
      <c r="S469" s="32"/>
      <c r="T469" s="32"/>
      <c r="U469" s="32"/>
      <c r="V469" s="32"/>
      <c r="W469" s="32"/>
      <c r="X469" s="32"/>
      <c r="Y469" s="32"/>
      <c r="Z469" s="32"/>
    </row>
    <row r="470" spans="1:26" ht="15.75" customHeight="1" x14ac:dyDescent="0.3">
      <c r="A470" s="32"/>
      <c r="B470" s="32"/>
      <c r="C470" s="32"/>
      <c r="D470" s="32"/>
      <c r="E470" s="32"/>
      <c r="F470" s="32"/>
      <c r="G470" s="32"/>
      <c r="H470" s="32"/>
      <c r="I470" s="32"/>
      <c r="J470" s="32"/>
      <c r="K470" s="32"/>
      <c r="L470" s="32"/>
      <c r="M470" s="32"/>
      <c r="N470" s="32"/>
      <c r="O470" s="32"/>
      <c r="P470" s="32"/>
      <c r="Q470" s="32"/>
      <c r="R470" s="32"/>
      <c r="S470" s="32"/>
      <c r="T470" s="32"/>
      <c r="U470" s="32"/>
      <c r="V470" s="32"/>
      <c r="W470" s="32"/>
      <c r="X470" s="32"/>
      <c r="Y470" s="32"/>
      <c r="Z470" s="32"/>
    </row>
    <row r="471" spans="1:26" ht="15.75" customHeight="1" x14ac:dyDescent="0.3">
      <c r="A471" s="32"/>
      <c r="B471" s="32"/>
      <c r="C471" s="32"/>
      <c r="D471" s="32"/>
      <c r="E471" s="32"/>
      <c r="F471" s="32"/>
      <c r="G471" s="32"/>
      <c r="H471" s="32"/>
      <c r="I471" s="32"/>
      <c r="J471" s="32"/>
      <c r="K471" s="32"/>
      <c r="L471" s="32"/>
      <c r="M471" s="32"/>
      <c r="N471" s="32"/>
      <c r="O471" s="32"/>
      <c r="P471" s="32"/>
      <c r="Q471" s="32"/>
      <c r="R471" s="32"/>
      <c r="S471" s="32"/>
      <c r="T471" s="32"/>
      <c r="U471" s="32"/>
      <c r="V471" s="32"/>
      <c r="W471" s="32"/>
      <c r="X471" s="32"/>
      <c r="Y471" s="32"/>
      <c r="Z471" s="32"/>
    </row>
    <row r="472" spans="1:26" ht="15.75" customHeight="1" x14ac:dyDescent="0.3">
      <c r="A472" s="32"/>
      <c r="B472" s="32"/>
      <c r="C472" s="32"/>
      <c r="D472" s="32"/>
      <c r="E472" s="32"/>
      <c r="F472" s="32"/>
      <c r="G472" s="32"/>
      <c r="H472" s="32"/>
      <c r="I472" s="32"/>
      <c r="J472" s="32"/>
      <c r="K472" s="32"/>
      <c r="L472" s="32"/>
      <c r="M472" s="32"/>
      <c r="N472" s="32"/>
      <c r="O472" s="32"/>
      <c r="P472" s="32"/>
      <c r="Q472" s="32"/>
      <c r="R472" s="32"/>
      <c r="S472" s="32"/>
      <c r="T472" s="32"/>
      <c r="U472" s="32"/>
      <c r="V472" s="32"/>
      <c r="W472" s="32"/>
      <c r="X472" s="32"/>
      <c r="Y472" s="32"/>
      <c r="Z472" s="32"/>
    </row>
    <row r="473" spans="1:26" ht="15.75" customHeight="1" x14ac:dyDescent="0.3">
      <c r="A473" s="32"/>
      <c r="B473" s="32"/>
      <c r="C473" s="32"/>
      <c r="D473" s="32"/>
      <c r="E473" s="32"/>
      <c r="F473" s="32"/>
      <c r="G473" s="32"/>
      <c r="H473" s="32"/>
      <c r="I473" s="32"/>
      <c r="J473" s="32"/>
      <c r="K473" s="32"/>
      <c r="L473" s="32"/>
      <c r="M473" s="32"/>
      <c r="N473" s="32"/>
      <c r="O473" s="32"/>
      <c r="P473" s="32"/>
      <c r="Q473" s="32"/>
      <c r="R473" s="32"/>
      <c r="S473" s="32"/>
      <c r="T473" s="32"/>
      <c r="U473" s="32"/>
      <c r="V473" s="32"/>
      <c r="W473" s="32"/>
      <c r="X473" s="32"/>
      <c r="Y473" s="32"/>
      <c r="Z473" s="32"/>
    </row>
    <row r="474" spans="1:26" ht="15.75" customHeight="1" x14ac:dyDescent="0.3">
      <c r="A474" s="32"/>
      <c r="B474" s="32"/>
      <c r="C474" s="32"/>
      <c r="D474" s="32"/>
      <c r="E474" s="32"/>
      <c r="F474" s="32"/>
      <c r="G474" s="32"/>
      <c r="H474" s="32"/>
      <c r="I474" s="32"/>
      <c r="J474" s="32"/>
      <c r="K474" s="32"/>
      <c r="L474" s="32"/>
      <c r="M474" s="32"/>
      <c r="N474" s="32"/>
      <c r="O474" s="32"/>
      <c r="P474" s="32"/>
      <c r="Q474" s="32"/>
      <c r="R474" s="32"/>
      <c r="S474" s="32"/>
      <c r="T474" s="32"/>
      <c r="U474" s="32"/>
      <c r="V474" s="32"/>
      <c r="W474" s="32"/>
      <c r="X474" s="32"/>
      <c r="Y474" s="32"/>
      <c r="Z474" s="32"/>
    </row>
    <row r="475" spans="1:26" ht="15.75" customHeight="1" x14ac:dyDescent="0.3">
      <c r="A475" s="32"/>
      <c r="B475" s="32"/>
      <c r="C475" s="32"/>
      <c r="D475" s="32"/>
      <c r="E475" s="32"/>
      <c r="F475" s="32"/>
      <c r="G475" s="32"/>
      <c r="H475" s="32"/>
      <c r="I475" s="32"/>
      <c r="J475" s="32"/>
      <c r="K475" s="32"/>
      <c r="L475" s="32"/>
      <c r="M475" s="32"/>
      <c r="N475" s="32"/>
      <c r="O475" s="32"/>
      <c r="P475" s="32"/>
      <c r="Q475" s="32"/>
      <c r="R475" s="32"/>
      <c r="S475" s="32"/>
      <c r="T475" s="32"/>
      <c r="U475" s="32"/>
      <c r="V475" s="32"/>
      <c r="W475" s="32"/>
      <c r="X475" s="32"/>
      <c r="Y475" s="32"/>
      <c r="Z475" s="32"/>
    </row>
    <row r="476" spans="1:26" ht="15.75" customHeight="1" x14ac:dyDescent="0.3">
      <c r="A476" s="32"/>
      <c r="B476" s="32"/>
      <c r="C476" s="32"/>
      <c r="D476" s="32"/>
      <c r="E476" s="32"/>
      <c r="F476" s="32"/>
      <c r="G476" s="32"/>
      <c r="H476" s="32"/>
      <c r="I476" s="32"/>
      <c r="J476" s="32"/>
      <c r="K476" s="32"/>
      <c r="L476" s="32"/>
      <c r="M476" s="32"/>
      <c r="N476" s="32"/>
      <c r="O476" s="32"/>
      <c r="P476" s="32"/>
      <c r="Q476" s="32"/>
      <c r="R476" s="32"/>
      <c r="S476" s="32"/>
      <c r="T476" s="32"/>
      <c r="U476" s="32"/>
      <c r="V476" s="32"/>
      <c r="W476" s="32"/>
      <c r="X476" s="32"/>
      <c r="Y476" s="32"/>
      <c r="Z476" s="32"/>
    </row>
    <row r="477" spans="1:26" ht="15.75" customHeight="1" x14ac:dyDescent="0.3">
      <c r="A477" s="32"/>
      <c r="B477" s="32"/>
      <c r="C477" s="32"/>
      <c r="D477" s="32"/>
      <c r="E477" s="32"/>
      <c r="F477" s="32"/>
      <c r="G477" s="32"/>
      <c r="H477" s="32"/>
      <c r="I477" s="32"/>
      <c r="J477" s="32"/>
      <c r="K477" s="32"/>
      <c r="L477" s="32"/>
      <c r="M477" s="32"/>
      <c r="N477" s="32"/>
      <c r="O477" s="32"/>
      <c r="P477" s="32"/>
      <c r="Q477" s="32"/>
      <c r="R477" s="32"/>
      <c r="S477" s="32"/>
      <c r="T477" s="32"/>
      <c r="U477" s="32"/>
      <c r="V477" s="32"/>
      <c r="W477" s="32"/>
      <c r="X477" s="32"/>
      <c r="Y477" s="32"/>
      <c r="Z477" s="32"/>
    </row>
    <row r="478" spans="1:26" ht="15.75" customHeight="1" x14ac:dyDescent="0.3">
      <c r="A478" s="32"/>
      <c r="B478" s="32"/>
      <c r="C478" s="32"/>
      <c r="D478" s="32"/>
      <c r="E478" s="32"/>
      <c r="F478" s="32"/>
      <c r="G478" s="32"/>
      <c r="H478" s="32"/>
      <c r="I478" s="32"/>
      <c r="J478" s="32"/>
      <c r="K478" s="32"/>
      <c r="L478" s="32"/>
      <c r="M478" s="32"/>
      <c r="N478" s="32"/>
      <c r="O478" s="32"/>
      <c r="P478" s="32"/>
      <c r="Q478" s="32"/>
      <c r="R478" s="32"/>
      <c r="S478" s="32"/>
      <c r="T478" s="32"/>
      <c r="U478" s="32"/>
      <c r="V478" s="32"/>
      <c r="W478" s="32"/>
      <c r="X478" s="32"/>
      <c r="Y478" s="32"/>
      <c r="Z478" s="32"/>
    </row>
    <row r="479" spans="1:26" ht="15.75" customHeight="1" x14ac:dyDescent="0.3">
      <c r="A479" s="32"/>
      <c r="B479" s="32"/>
      <c r="C479" s="32"/>
      <c r="D479" s="32"/>
      <c r="E479" s="32"/>
      <c r="F479" s="32"/>
      <c r="G479" s="32"/>
      <c r="H479" s="32"/>
      <c r="I479" s="32"/>
      <c r="J479" s="32"/>
      <c r="K479" s="32"/>
      <c r="L479" s="32"/>
      <c r="M479" s="32"/>
      <c r="N479" s="32"/>
      <c r="O479" s="32"/>
      <c r="P479" s="32"/>
      <c r="Q479" s="32"/>
      <c r="R479" s="32"/>
      <c r="S479" s="32"/>
      <c r="T479" s="32"/>
      <c r="U479" s="32"/>
      <c r="V479" s="32"/>
      <c r="W479" s="32"/>
      <c r="X479" s="32"/>
      <c r="Y479" s="32"/>
      <c r="Z479" s="32"/>
    </row>
    <row r="480" spans="1:26" ht="15.75" customHeight="1" x14ac:dyDescent="0.3">
      <c r="A480" s="32"/>
      <c r="B480" s="32"/>
      <c r="C480" s="32"/>
      <c r="D480" s="32"/>
      <c r="E480" s="32"/>
      <c r="F480" s="32"/>
      <c r="G480" s="32"/>
      <c r="H480" s="32"/>
      <c r="I480" s="32"/>
      <c r="J480" s="32"/>
      <c r="K480" s="32"/>
      <c r="L480" s="32"/>
      <c r="M480" s="32"/>
      <c r="N480" s="32"/>
      <c r="O480" s="32"/>
      <c r="P480" s="32"/>
      <c r="Q480" s="32"/>
      <c r="R480" s="32"/>
      <c r="S480" s="32"/>
      <c r="T480" s="32"/>
      <c r="U480" s="32"/>
      <c r="V480" s="32"/>
      <c r="W480" s="32"/>
      <c r="X480" s="32"/>
      <c r="Y480" s="32"/>
      <c r="Z480" s="32"/>
    </row>
    <row r="481" spans="1:26" ht="15.75" customHeight="1" x14ac:dyDescent="0.3">
      <c r="A481" s="32"/>
      <c r="B481" s="32"/>
      <c r="C481" s="32"/>
      <c r="D481" s="32"/>
      <c r="E481" s="32"/>
      <c r="F481" s="32"/>
      <c r="G481" s="32"/>
      <c r="H481" s="32"/>
      <c r="I481" s="32"/>
      <c r="J481" s="32"/>
      <c r="K481" s="32"/>
      <c r="L481" s="32"/>
      <c r="M481" s="32"/>
      <c r="N481" s="32"/>
      <c r="O481" s="32"/>
      <c r="P481" s="32"/>
      <c r="Q481" s="32"/>
      <c r="R481" s="32"/>
      <c r="S481" s="32"/>
      <c r="T481" s="32"/>
      <c r="U481" s="32"/>
      <c r="V481" s="32"/>
      <c r="W481" s="32"/>
      <c r="X481" s="32"/>
      <c r="Y481" s="32"/>
      <c r="Z481" s="32"/>
    </row>
    <row r="482" spans="1:26" ht="15.75" customHeight="1" x14ac:dyDescent="0.3">
      <c r="A482" s="32"/>
      <c r="B482" s="32"/>
      <c r="C482" s="32"/>
      <c r="D482" s="32"/>
      <c r="E482" s="32"/>
      <c r="F482" s="32"/>
      <c r="G482" s="32"/>
      <c r="H482" s="32"/>
      <c r="I482" s="32"/>
      <c r="J482" s="32"/>
      <c r="K482" s="32"/>
      <c r="L482" s="32"/>
      <c r="M482" s="32"/>
      <c r="N482" s="32"/>
      <c r="O482" s="32"/>
      <c r="P482" s="32"/>
      <c r="Q482" s="32"/>
      <c r="R482" s="32"/>
      <c r="S482" s="32"/>
      <c r="T482" s="32"/>
      <c r="U482" s="32"/>
      <c r="V482" s="32"/>
      <c r="W482" s="32"/>
      <c r="X482" s="32"/>
      <c r="Y482" s="32"/>
      <c r="Z482" s="32"/>
    </row>
    <row r="483" spans="1:26" ht="15.75" customHeight="1" x14ac:dyDescent="0.3">
      <c r="A483" s="32"/>
      <c r="B483" s="32"/>
      <c r="C483" s="32"/>
      <c r="D483" s="32"/>
      <c r="E483" s="32"/>
      <c r="F483" s="32"/>
      <c r="G483" s="32"/>
      <c r="H483" s="32"/>
      <c r="I483" s="32"/>
      <c r="J483" s="32"/>
      <c r="K483" s="32"/>
      <c r="L483" s="32"/>
      <c r="M483" s="32"/>
      <c r="N483" s="32"/>
      <c r="O483" s="32"/>
      <c r="P483" s="32"/>
      <c r="Q483" s="32"/>
      <c r="R483" s="32"/>
      <c r="S483" s="32"/>
      <c r="T483" s="32"/>
      <c r="U483" s="32"/>
      <c r="V483" s="32"/>
      <c r="W483" s="32"/>
      <c r="X483" s="32"/>
      <c r="Y483" s="32"/>
      <c r="Z483" s="32"/>
    </row>
    <row r="484" spans="1:26" ht="15.75" customHeight="1" x14ac:dyDescent="0.3">
      <c r="A484" s="32"/>
      <c r="B484" s="32"/>
      <c r="C484" s="32"/>
      <c r="D484" s="32"/>
      <c r="E484" s="32"/>
      <c r="F484" s="32"/>
      <c r="G484" s="32"/>
      <c r="H484" s="32"/>
      <c r="I484" s="32"/>
      <c r="J484" s="32"/>
      <c r="K484" s="32"/>
      <c r="L484" s="32"/>
      <c r="M484" s="32"/>
      <c r="N484" s="32"/>
      <c r="O484" s="32"/>
      <c r="P484" s="32"/>
      <c r="Q484" s="32"/>
      <c r="R484" s="32"/>
      <c r="S484" s="32"/>
      <c r="T484" s="32"/>
      <c r="U484" s="32"/>
      <c r="V484" s="32"/>
      <c r="W484" s="32"/>
      <c r="X484" s="32"/>
      <c r="Y484" s="32"/>
      <c r="Z484" s="32"/>
    </row>
    <row r="485" spans="1:26" ht="15.75" customHeight="1" x14ac:dyDescent="0.3">
      <c r="A485" s="32"/>
      <c r="B485" s="32"/>
      <c r="C485" s="32"/>
      <c r="D485" s="32"/>
      <c r="E485" s="32"/>
      <c r="F485" s="32"/>
      <c r="G485" s="32"/>
      <c r="H485" s="32"/>
      <c r="I485" s="32"/>
      <c r="J485" s="32"/>
      <c r="K485" s="32"/>
      <c r="L485" s="32"/>
      <c r="M485" s="32"/>
      <c r="N485" s="32"/>
      <c r="O485" s="32"/>
      <c r="P485" s="32"/>
      <c r="Q485" s="32"/>
      <c r="R485" s="32"/>
      <c r="S485" s="32"/>
      <c r="T485" s="32"/>
      <c r="U485" s="32"/>
      <c r="V485" s="32"/>
      <c r="W485" s="32"/>
      <c r="X485" s="32"/>
      <c r="Y485" s="32"/>
      <c r="Z485" s="32"/>
    </row>
    <row r="486" spans="1:26" ht="15.75" customHeight="1" x14ac:dyDescent="0.3">
      <c r="A486" s="32"/>
      <c r="B486" s="32"/>
      <c r="C486" s="32"/>
      <c r="D486" s="32"/>
      <c r="E486" s="32"/>
      <c r="F486" s="32"/>
      <c r="G486" s="32"/>
      <c r="H486" s="32"/>
      <c r="I486" s="32"/>
      <c r="J486" s="32"/>
      <c r="K486" s="32"/>
      <c r="L486" s="32"/>
      <c r="M486" s="32"/>
      <c r="N486" s="32"/>
      <c r="O486" s="32"/>
      <c r="P486" s="32"/>
      <c r="Q486" s="32"/>
      <c r="R486" s="32"/>
      <c r="S486" s="32"/>
      <c r="T486" s="32"/>
      <c r="U486" s="32"/>
      <c r="V486" s="32"/>
      <c r="W486" s="32"/>
      <c r="X486" s="32"/>
      <c r="Y486" s="32"/>
      <c r="Z486" s="32"/>
    </row>
    <row r="487" spans="1:26" ht="15.75" customHeight="1" x14ac:dyDescent="0.3">
      <c r="A487" s="32"/>
      <c r="B487" s="32"/>
      <c r="C487" s="32"/>
      <c r="D487" s="32"/>
      <c r="E487" s="32"/>
      <c r="F487" s="32"/>
      <c r="G487" s="32"/>
      <c r="H487" s="32"/>
      <c r="I487" s="32"/>
      <c r="J487" s="32"/>
      <c r="K487" s="32"/>
      <c r="L487" s="32"/>
      <c r="M487" s="32"/>
      <c r="N487" s="32"/>
      <c r="O487" s="32"/>
      <c r="P487" s="32"/>
      <c r="Q487" s="32"/>
      <c r="R487" s="32"/>
      <c r="S487" s="32"/>
      <c r="T487" s="32"/>
      <c r="U487" s="32"/>
      <c r="V487" s="32"/>
      <c r="W487" s="32"/>
      <c r="X487" s="32"/>
      <c r="Y487" s="32"/>
      <c r="Z487" s="32"/>
    </row>
    <row r="488" spans="1:26" ht="15.75" customHeight="1" x14ac:dyDescent="0.3">
      <c r="A488" s="32"/>
      <c r="B488" s="32"/>
      <c r="C488" s="32"/>
      <c r="D488" s="32"/>
      <c r="E488" s="32"/>
      <c r="F488" s="32"/>
      <c r="G488" s="32"/>
      <c r="H488" s="32"/>
      <c r="I488" s="32"/>
      <c r="J488" s="32"/>
      <c r="K488" s="32"/>
      <c r="L488" s="32"/>
      <c r="M488" s="32"/>
      <c r="N488" s="32"/>
      <c r="O488" s="32"/>
      <c r="P488" s="32"/>
      <c r="Q488" s="32"/>
      <c r="R488" s="32"/>
      <c r="S488" s="32"/>
      <c r="T488" s="32"/>
      <c r="U488" s="32"/>
      <c r="V488" s="32"/>
      <c r="W488" s="32"/>
      <c r="X488" s="32"/>
      <c r="Y488" s="32"/>
      <c r="Z488" s="32"/>
    </row>
    <row r="489" spans="1:26" ht="15.75" customHeight="1" x14ac:dyDescent="0.3">
      <c r="A489" s="32"/>
      <c r="B489" s="32"/>
      <c r="C489" s="32"/>
      <c r="D489" s="32"/>
      <c r="E489" s="32"/>
      <c r="F489" s="32"/>
      <c r="G489" s="32"/>
      <c r="H489" s="32"/>
      <c r="I489" s="32"/>
      <c r="J489" s="32"/>
      <c r="K489" s="32"/>
      <c r="L489" s="32"/>
      <c r="M489" s="32"/>
      <c r="N489" s="32"/>
      <c r="O489" s="32"/>
      <c r="P489" s="32"/>
      <c r="Q489" s="32"/>
      <c r="R489" s="32"/>
      <c r="S489" s="32"/>
      <c r="T489" s="32"/>
      <c r="U489" s="32"/>
      <c r="V489" s="32"/>
      <c r="W489" s="32"/>
      <c r="X489" s="32"/>
      <c r="Y489" s="32"/>
      <c r="Z489" s="32"/>
    </row>
    <row r="490" spans="1:26" ht="15.75" customHeight="1" x14ac:dyDescent="0.3">
      <c r="A490" s="32"/>
      <c r="B490" s="32"/>
      <c r="C490" s="32"/>
      <c r="D490" s="32"/>
      <c r="E490" s="32"/>
      <c r="F490" s="32"/>
      <c r="G490" s="32"/>
      <c r="H490" s="32"/>
      <c r="I490" s="32"/>
      <c r="J490" s="32"/>
      <c r="K490" s="32"/>
      <c r="L490" s="32"/>
      <c r="M490" s="32"/>
      <c r="N490" s="32"/>
      <c r="O490" s="32"/>
      <c r="P490" s="32"/>
      <c r="Q490" s="32"/>
      <c r="R490" s="32"/>
      <c r="S490" s="32"/>
      <c r="T490" s="32"/>
      <c r="U490" s="32"/>
      <c r="V490" s="32"/>
      <c r="W490" s="32"/>
      <c r="X490" s="32"/>
      <c r="Y490" s="32"/>
      <c r="Z490" s="32"/>
    </row>
    <row r="491" spans="1:26" ht="15.75" customHeight="1" x14ac:dyDescent="0.3">
      <c r="A491" s="32"/>
      <c r="B491" s="32"/>
      <c r="C491" s="32"/>
      <c r="D491" s="32"/>
      <c r="E491" s="32"/>
      <c r="F491" s="32"/>
      <c r="G491" s="32"/>
      <c r="H491" s="32"/>
      <c r="I491" s="32"/>
      <c r="J491" s="32"/>
      <c r="K491" s="32"/>
      <c r="L491" s="32"/>
      <c r="M491" s="32"/>
      <c r="N491" s="32"/>
      <c r="O491" s="32"/>
      <c r="P491" s="32"/>
      <c r="Q491" s="32"/>
      <c r="R491" s="32"/>
      <c r="S491" s="32"/>
      <c r="T491" s="32"/>
      <c r="U491" s="32"/>
      <c r="V491" s="32"/>
      <c r="W491" s="32"/>
      <c r="X491" s="32"/>
      <c r="Y491" s="32"/>
      <c r="Z491" s="32"/>
    </row>
    <row r="492" spans="1:26" ht="15.75" customHeight="1" x14ac:dyDescent="0.3">
      <c r="A492" s="32"/>
      <c r="B492" s="32"/>
      <c r="C492" s="32"/>
      <c r="D492" s="32"/>
      <c r="E492" s="32"/>
      <c r="F492" s="32"/>
      <c r="G492" s="32"/>
      <c r="H492" s="32"/>
      <c r="I492" s="32"/>
      <c r="J492" s="32"/>
      <c r="K492" s="32"/>
      <c r="L492" s="32"/>
      <c r="M492" s="32"/>
      <c r="N492" s="32"/>
      <c r="O492" s="32"/>
      <c r="P492" s="32"/>
      <c r="Q492" s="32"/>
      <c r="R492" s="32"/>
      <c r="S492" s="32"/>
      <c r="T492" s="32"/>
      <c r="U492" s="32"/>
      <c r="V492" s="32"/>
      <c r="W492" s="32"/>
      <c r="X492" s="32"/>
      <c r="Y492" s="32"/>
      <c r="Z492" s="32"/>
    </row>
    <row r="493" spans="1:26" ht="15.75" customHeight="1" x14ac:dyDescent="0.3">
      <c r="A493" s="32"/>
      <c r="B493" s="32"/>
      <c r="C493" s="32"/>
      <c r="D493" s="32"/>
      <c r="E493" s="32"/>
      <c r="F493" s="32"/>
      <c r="G493" s="32"/>
      <c r="H493" s="32"/>
      <c r="I493" s="32"/>
      <c r="J493" s="32"/>
      <c r="K493" s="32"/>
      <c r="L493" s="32"/>
      <c r="M493" s="32"/>
      <c r="N493" s="32"/>
      <c r="O493" s="32"/>
      <c r="P493" s="32"/>
      <c r="Q493" s="32"/>
      <c r="R493" s="32"/>
      <c r="S493" s="32"/>
      <c r="T493" s="32"/>
      <c r="U493" s="32"/>
      <c r="V493" s="32"/>
      <c r="W493" s="32"/>
      <c r="X493" s="32"/>
      <c r="Y493" s="32"/>
      <c r="Z493" s="32"/>
    </row>
    <row r="494" spans="1:26" ht="15.75" customHeight="1" x14ac:dyDescent="0.3">
      <c r="A494" s="32"/>
      <c r="B494" s="32"/>
      <c r="C494" s="32"/>
      <c r="D494" s="32"/>
      <c r="E494" s="32"/>
      <c r="F494" s="32"/>
      <c r="G494" s="32"/>
      <c r="H494" s="32"/>
      <c r="I494" s="32"/>
      <c r="J494" s="32"/>
      <c r="K494" s="32"/>
      <c r="L494" s="32"/>
      <c r="M494" s="32"/>
      <c r="N494" s="32"/>
      <c r="O494" s="32"/>
      <c r="P494" s="32"/>
      <c r="Q494" s="32"/>
      <c r="R494" s="32"/>
      <c r="S494" s="32"/>
      <c r="T494" s="32"/>
      <c r="U494" s="32"/>
      <c r="V494" s="32"/>
      <c r="W494" s="32"/>
      <c r="X494" s="32"/>
      <c r="Y494" s="32"/>
      <c r="Z494" s="32"/>
    </row>
    <row r="495" spans="1:26" ht="15.75" customHeight="1" x14ac:dyDescent="0.3">
      <c r="A495" s="32"/>
      <c r="B495" s="32"/>
      <c r="C495" s="32"/>
      <c r="D495" s="32"/>
      <c r="E495" s="32"/>
      <c r="F495" s="32"/>
      <c r="G495" s="32"/>
      <c r="H495" s="32"/>
      <c r="I495" s="32"/>
      <c r="J495" s="32"/>
      <c r="K495" s="32"/>
      <c r="L495" s="32"/>
      <c r="M495" s="32"/>
      <c r="N495" s="32"/>
      <c r="O495" s="32"/>
      <c r="P495" s="32"/>
      <c r="Q495" s="32"/>
      <c r="R495" s="32"/>
      <c r="S495" s="32"/>
      <c r="T495" s="32"/>
      <c r="U495" s="32"/>
      <c r="V495" s="32"/>
      <c r="W495" s="32"/>
      <c r="X495" s="32"/>
      <c r="Y495" s="32"/>
      <c r="Z495" s="32"/>
    </row>
    <row r="496" spans="1:26" ht="15.75" customHeight="1" x14ac:dyDescent="0.3">
      <c r="A496" s="32"/>
      <c r="B496" s="32"/>
      <c r="C496" s="32"/>
      <c r="D496" s="32"/>
      <c r="E496" s="32"/>
      <c r="F496" s="32"/>
      <c r="G496" s="32"/>
      <c r="H496" s="32"/>
      <c r="I496" s="32"/>
      <c r="J496" s="32"/>
      <c r="K496" s="32"/>
      <c r="L496" s="32"/>
      <c r="M496" s="32"/>
      <c r="N496" s="32"/>
      <c r="O496" s="32"/>
      <c r="P496" s="32"/>
      <c r="Q496" s="32"/>
      <c r="R496" s="32"/>
      <c r="S496" s="32"/>
      <c r="T496" s="32"/>
      <c r="U496" s="32"/>
      <c r="V496" s="32"/>
      <c r="W496" s="32"/>
      <c r="X496" s="32"/>
      <c r="Y496" s="32"/>
      <c r="Z496" s="32"/>
    </row>
    <row r="497" spans="1:26" ht="15.75" customHeight="1" x14ac:dyDescent="0.3">
      <c r="A497" s="32"/>
      <c r="B497" s="32"/>
      <c r="C497" s="32"/>
      <c r="D497" s="32"/>
      <c r="E497" s="32"/>
      <c r="F497" s="32"/>
      <c r="G497" s="32"/>
      <c r="H497" s="32"/>
      <c r="I497" s="32"/>
      <c r="J497" s="32"/>
      <c r="K497" s="32"/>
      <c r="L497" s="32"/>
      <c r="M497" s="32"/>
      <c r="N497" s="32"/>
      <c r="O497" s="32"/>
      <c r="P497" s="32"/>
      <c r="Q497" s="32"/>
      <c r="R497" s="32"/>
      <c r="S497" s="32"/>
      <c r="T497" s="32"/>
      <c r="U497" s="32"/>
      <c r="V497" s="32"/>
      <c r="W497" s="32"/>
      <c r="X497" s="32"/>
      <c r="Y497" s="32"/>
      <c r="Z497" s="32"/>
    </row>
    <row r="498" spans="1:26" ht="15.75" customHeight="1" x14ac:dyDescent="0.3">
      <c r="A498" s="32"/>
      <c r="B498" s="32"/>
      <c r="C498" s="32"/>
      <c r="D498" s="32"/>
      <c r="E498" s="32"/>
      <c r="F498" s="32"/>
      <c r="G498" s="32"/>
      <c r="H498" s="32"/>
      <c r="I498" s="32"/>
      <c r="J498" s="32"/>
      <c r="K498" s="32"/>
      <c r="L498" s="32"/>
      <c r="M498" s="32"/>
      <c r="N498" s="32"/>
      <c r="O498" s="32"/>
      <c r="P498" s="32"/>
      <c r="Q498" s="32"/>
      <c r="R498" s="32"/>
      <c r="S498" s="32"/>
      <c r="T498" s="32"/>
      <c r="U498" s="32"/>
      <c r="V498" s="32"/>
      <c r="W498" s="32"/>
      <c r="X498" s="32"/>
      <c r="Y498" s="32"/>
      <c r="Z498" s="32"/>
    </row>
    <row r="499" spans="1:26" ht="15.75" customHeight="1" x14ac:dyDescent="0.3">
      <c r="A499" s="32"/>
      <c r="B499" s="32"/>
      <c r="C499" s="32"/>
      <c r="D499" s="32"/>
      <c r="E499" s="32"/>
      <c r="F499" s="32"/>
      <c r="G499" s="32"/>
      <c r="H499" s="32"/>
      <c r="I499" s="32"/>
      <c r="J499" s="32"/>
      <c r="K499" s="32"/>
      <c r="L499" s="32"/>
      <c r="M499" s="32"/>
      <c r="N499" s="32"/>
      <c r="O499" s="32"/>
      <c r="P499" s="32"/>
      <c r="Q499" s="32"/>
      <c r="R499" s="32"/>
      <c r="S499" s="32"/>
      <c r="T499" s="32"/>
      <c r="U499" s="32"/>
      <c r="V499" s="32"/>
      <c r="W499" s="32"/>
      <c r="X499" s="32"/>
      <c r="Y499" s="32"/>
      <c r="Z499" s="32"/>
    </row>
    <row r="500" spans="1:26" ht="15.75" customHeight="1" x14ac:dyDescent="0.3">
      <c r="A500" s="32"/>
      <c r="B500" s="32"/>
      <c r="C500" s="32"/>
      <c r="D500" s="32"/>
      <c r="E500" s="32"/>
      <c r="F500" s="32"/>
      <c r="G500" s="32"/>
      <c r="H500" s="32"/>
      <c r="I500" s="32"/>
      <c r="J500" s="32"/>
      <c r="K500" s="32"/>
      <c r="L500" s="32"/>
      <c r="M500" s="32"/>
      <c r="N500" s="32"/>
      <c r="O500" s="32"/>
      <c r="P500" s="32"/>
      <c r="Q500" s="32"/>
      <c r="R500" s="32"/>
      <c r="S500" s="32"/>
      <c r="T500" s="32"/>
      <c r="U500" s="32"/>
      <c r="V500" s="32"/>
      <c r="W500" s="32"/>
      <c r="X500" s="32"/>
      <c r="Y500" s="32"/>
      <c r="Z500" s="32"/>
    </row>
    <row r="501" spans="1:26" ht="15.75" customHeight="1" x14ac:dyDescent="0.3">
      <c r="A501" s="32"/>
      <c r="B501" s="32"/>
      <c r="C501" s="32"/>
      <c r="D501" s="32"/>
      <c r="E501" s="32"/>
      <c r="F501" s="32"/>
      <c r="G501" s="32"/>
      <c r="H501" s="32"/>
      <c r="I501" s="32"/>
      <c r="J501" s="32"/>
      <c r="K501" s="32"/>
      <c r="L501" s="32"/>
      <c r="M501" s="32"/>
      <c r="N501" s="32"/>
      <c r="O501" s="32"/>
      <c r="P501" s="32"/>
      <c r="Q501" s="32"/>
      <c r="R501" s="32"/>
      <c r="S501" s="32"/>
      <c r="T501" s="32"/>
      <c r="U501" s="32"/>
      <c r="V501" s="32"/>
      <c r="W501" s="32"/>
      <c r="X501" s="32"/>
      <c r="Y501" s="32"/>
      <c r="Z501" s="32"/>
    </row>
    <row r="502" spans="1:26" ht="15.75" customHeight="1" x14ac:dyDescent="0.3">
      <c r="A502" s="32"/>
      <c r="B502" s="32"/>
      <c r="C502" s="32"/>
      <c r="D502" s="32"/>
      <c r="E502" s="32"/>
      <c r="F502" s="32"/>
      <c r="G502" s="32"/>
      <c r="H502" s="32"/>
      <c r="I502" s="32"/>
      <c r="J502" s="32"/>
      <c r="K502" s="32"/>
      <c r="L502" s="32"/>
      <c r="M502" s="32"/>
      <c r="N502" s="32"/>
      <c r="O502" s="32"/>
      <c r="P502" s="32"/>
      <c r="Q502" s="32"/>
      <c r="R502" s="32"/>
      <c r="S502" s="32"/>
      <c r="T502" s="32"/>
      <c r="U502" s="32"/>
      <c r="V502" s="32"/>
      <c r="W502" s="32"/>
      <c r="X502" s="32"/>
      <c r="Y502" s="32"/>
      <c r="Z502" s="32"/>
    </row>
    <row r="503" spans="1:26" ht="15.75" customHeight="1" x14ac:dyDescent="0.3">
      <c r="A503" s="32"/>
      <c r="B503" s="32"/>
      <c r="C503" s="32"/>
      <c r="D503" s="32"/>
      <c r="E503" s="32"/>
      <c r="F503" s="32"/>
      <c r="G503" s="32"/>
      <c r="H503" s="32"/>
      <c r="I503" s="32"/>
      <c r="J503" s="32"/>
      <c r="K503" s="32"/>
      <c r="L503" s="32"/>
      <c r="M503" s="32"/>
      <c r="N503" s="32"/>
      <c r="O503" s="32"/>
      <c r="P503" s="32"/>
      <c r="Q503" s="32"/>
      <c r="R503" s="32"/>
      <c r="S503" s="32"/>
      <c r="T503" s="32"/>
      <c r="U503" s="32"/>
      <c r="V503" s="32"/>
      <c r="W503" s="32"/>
      <c r="X503" s="32"/>
      <c r="Y503" s="32"/>
      <c r="Z503" s="32"/>
    </row>
    <row r="504" spans="1:26" ht="15.75" customHeight="1" x14ac:dyDescent="0.3">
      <c r="A504" s="32"/>
      <c r="B504" s="32"/>
      <c r="C504" s="32"/>
      <c r="D504" s="32"/>
      <c r="E504" s="32"/>
      <c r="F504" s="32"/>
      <c r="G504" s="32"/>
      <c r="H504" s="32"/>
      <c r="I504" s="32"/>
      <c r="J504" s="32"/>
      <c r="K504" s="32"/>
      <c r="L504" s="32"/>
      <c r="M504" s="32"/>
      <c r="N504" s="32"/>
      <c r="O504" s="32"/>
      <c r="P504" s="32"/>
      <c r="Q504" s="32"/>
      <c r="R504" s="32"/>
      <c r="S504" s="32"/>
      <c r="T504" s="32"/>
      <c r="U504" s="32"/>
      <c r="V504" s="32"/>
      <c r="W504" s="32"/>
      <c r="X504" s="32"/>
      <c r="Y504" s="32"/>
      <c r="Z504" s="32"/>
    </row>
    <row r="505" spans="1:26" ht="15.75" customHeight="1" x14ac:dyDescent="0.3">
      <c r="A505" s="32"/>
      <c r="B505" s="32"/>
      <c r="C505" s="32"/>
      <c r="D505" s="32"/>
      <c r="E505" s="32"/>
      <c r="F505" s="32"/>
      <c r="G505" s="32"/>
      <c r="H505" s="32"/>
      <c r="I505" s="32"/>
      <c r="J505" s="32"/>
      <c r="K505" s="32"/>
      <c r="L505" s="32"/>
      <c r="M505" s="32"/>
      <c r="N505" s="32"/>
      <c r="O505" s="32"/>
      <c r="P505" s="32"/>
      <c r="Q505" s="32"/>
      <c r="R505" s="32"/>
      <c r="S505" s="32"/>
      <c r="T505" s="32"/>
      <c r="U505" s="32"/>
      <c r="V505" s="32"/>
      <c r="W505" s="32"/>
      <c r="X505" s="32"/>
      <c r="Y505" s="32"/>
      <c r="Z505" s="32"/>
    </row>
    <row r="506" spans="1:26" ht="15.75" customHeight="1" x14ac:dyDescent="0.3">
      <c r="A506" s="32"/>
      <c r="B506" s="32"/>
      <c r="C506" s="32"/>
      <c r="D506" s="32"/>
      <c r="E506" s="32"/>
      <c r="F506" s="32"/>
      <c r="G506" s="32"/>
      <c r="H506" s="32"/>
      <c r="I506" s="32"/>
      <c r="J506" s="32"/>
      <c r="K506" s="32"/>
      <c r="L506" s="32"/>
      <c r="M506" s="32"/>
      <c r="N506" s="32"/>
      <c r="O506" s="32"/>
      <c r="P506" s="32"/>
      <c r="Q506" s="32"/>
      <c r="R506" s="32"/>
      <c r="S506" s="32"/>
      <c r="T506" s="32"/>
      <c r="U506" s="32"/>
      <c r="V506" s="32"/>
      <c r="W506" s="32"/>
      <c r="X506" s="32"/>
      <c r="Y506" s="32"/>
      <c r="Z506" s="32"/>
    </row>
    <row r="507" spans="1:26" ht="15.75" customHeight="1" x14ac:dyDescent="0.3">
      <c r="A507" s="32"/>
      <c r="B507" s="32"/>
      <c r="C507" s="32"/>
      <c r="D507" s="32"/>
      <c r="E507" s="32"/>
      <c r="F507" s="32"/>
      <c r="G507" s="32"/>
      <c r="H507" s="32"/>
      <c r="I507" s="32"/>
      <c r="J507" s="32"/>
      <c r="K507" s="32"/>
      <c r="L507" s="32"/>
      <c r="M507" s="32"/>
      <c r="N507" s="32"/>
      <c r="O507" s="32"/>
      <c r="P507" s="32"/>
      <c r="Q507" s="32"/>
      <c r="R507" s="32"/>
      <c r="S507" s="32"/>
      <c r="T507" s="32"/>
      <c r="U507" s="32"/>
      <c r="V507" s="32"/>
      <c r="W507" s="32"/>
      <c r="X507" s="32"/>
      <c r="Y507" s="32"/>
      <c r="Z507" s="32"/>
    </row>
    <row r="508" spans="1:26" ht="15.75" customHeight="1" x14ac:dyDescent="0.3">
      <c r="A508" s="32"/>
      <c r="B508" s="32"/>
      <c r="C508" s="32"/>
      <c r="D508" s="32"/>
      <c r="E508" s="32"/>
      <c r="F508" s="32"/>
      <c r="G508" s="32"/>
      <c r="H508" s="32"/>
      <c r="I508" s="32"/>
      <c r="J508" s="32"/>
      <c r="K508" s="32"/>
      <c r="L508" s="32"/>
      <c r="M508" s="32"/>
      <c r="N508" s="32"/>
      <c r="O508" s="32"/>
      <c r="P508" s="32"/>
      <c r="Q508" s="32"/>
      <c r="R508" s="32"/>
      <c r="S508" s="32"/>
      <c r="T508" s="32"/>
      <c r="U508" s="32"/>
      <c r="V508" s="32"/>
      <c r="W508" s="32"/>
      <c r="X508" s="32"/>
      <c r="Y508" s="32"/>
      <c r="Z508" s="32"/>
    </row>
    <row r="509" spans="1:26" ht="15.75" customHeight="1" x14ac:dyDescent="0.3">
      <c r="A509" s="32"/>
      <c r="B509" s="32"/>
      <c r="C509" s="32"/>
      <c r="D509" s="32"/>
      <c r="E509" s="32"/>
      <c r="F509" s="32"/>
      <c r="G509" s="32"/>
      <c r="H509" s="32"/>
      <c r="I509" s="32"/>
      <c r="J509" s="32"/>
      <c r="K509" s="32"/>
      <c r="L509" s="32"/>
      <c r="M509" s="32"/>
      <c r="N509" s="32"/>
      <c r="O509" s="32"/>
      <c r="P509" s="32"/>
      <c r="Q509" s="32"/>
      <c r="R509" s="32"/>
      <c r="S509" s="32"/>
      <c r="T509" s="32"/>
      <c r="U509" s="32"/>
      <c r="V509" s="32"/>
      <c r="W509" s="32"/>
      <c r="X509" s="32"/>
      <c r="Y509" s="32"/>
      <c r="Z509" s="32"/>
    </row>
    <row r="510" spans="1:26" ht="15.75" customHeight="1" x14ac:dyDescent="0.3">
      <c r="A510" s="32"/>
      <c r="B510" s="32"/>
      <c r="C510" s="32"/>
      <c r="D510" s="32"/>
      <c r="E510" s="32"/>
      <c r="F510" s="32"/>
      <c r="G510" s="32"/>
      <c r="H510" s="32"/>
      <c r="I510" s="32"/>
      <c r="J510" s="32"/>
      <c r="K510" s="32"/>
      <c r="L510" s="32"/>
      <c r="M510" s="32"/>
      <c r="N510" s="32"/>
      <c r="O510" s="32"/>
      <c r="P510" s="32"/>
      <c r="Q510" s="32"/>
      <c r="R510" s="32"/>
      <c r="S510" s="32"/>
      <c r="T510" s="32"/>
      <c r="U510" s="32"/>
      <c r="V510" s="32"/>
      <c r="W510" s="32"/>
      <c r="X510" s="32"/>
      <c r="Y510" s="32"/>
      <c r="Z510" s="32"/>
    </row>
    <row r="511" spans="1:26" ht="15.75" customHeight="1" x14ac:dyDescent="0.3">
      <c r="A511" s="32"/>
      <c r="B511" s="32"/>
      <c r="C511" s="32"/>
      <c r="D511" s="32"/>
      <c r="E511" s="32"/>
      <c r="F511" s="32"/>
      <c r="G511" s="32"/>
      <c r="H511" s="32"/>
      <c r="I511" s="32"/>
      <c r="J511" s="32"/>
      <c r="K511" s="32"/>
      <c r="L511" s="32"/>
      <c r="M511" s="32"/>
      <c r="N511" s="32"/>
      <c r="O511" s="32"/>
      <c r="P511" s="32"/>
      <c r="Q511" s="32"/>
      <c r="R511" s="32"/>
      <c r="S511" s="32"/>
      <c r="T511" s="32"/>
      <c r="U511" s="32"/>
      <c r="V511" s="32"/>
      <c r="W511" s="32"/>
      <c r="X511" s="32"/>
      <c r="Y511" s="32"/>
      <c r="Z511" s="32"/>
    </row>
    <row r="512" spans="1:26" ht="15.75" customHeight="1" x14ac:dyDescent="0.3">
      <c r="A512" s="32"/>
      <c r="B512" s="32"/>
      <c r="C512" s="32"/>
      <c r="D512" s="32"/>
      <c r="E512" s="32"/>
      <c r="F512" s="32"/>
      <c r="G512" s="32"/>
      <c r="H512" s="32"/>
      <c r="I512" s="32"/>
      <c r="J512" s="32"/>
      <c r="K512" s="32"/>
      <c r="L512" s="32"/>
      <c r="M512" s="32"/>
      <c r="N512" s="32"/>
      <c r="O512" s="32"/>
      <c r="P512" s="32"/>
      <c r="Q512" s="32"/>
      <c r="R512" s="32"/>
      <c r="S512" s="32"/>
      <c r="T512" s="32"/>
      <c r="U512" s="32"/>
      <c r="V512" s="32"/>
      <c r="W512" s="32"/>
      <c r="X512" s="32"/>
      <c r="Y512" s="32"/>
      <c r="Z512" s="32"/>
    </row>
    <row r="513" spans="1:26" ht="15.75" customHeight="1" x14ac:dyDescent="0.3">
      <c r="A513" s="32"/>
      <c r="B513" s="32"/>
      <c r="C513" s="32"/>
      <c r="D513" s="32"/>
      <c r="E513" s="32"/>
      <c r="F513" s="32"/>
      <c r="G513" s="32"/>
      <c r="H513" s="32"/>
      <c r="I513" s="32"/>
      <c r="J513" s="32"/>
      <c r="K513" s="32"/>
      <c r="L513" s="32"/>
      <c r="M513" s="32"/>
      <c r="N513" s="32"/>
      <c r="O513" s="32"/>
      <c r="P513" s="32"/>
      <c r="Q513" s="32"/>
      <c r="R513" s="32"/>
      <c r="S513" s="32"/>
      <c r="T513" s="32"/>
      <c r="U513" s="32"/>
      <c r="V513" s="32"/>
      <c r="W513" s="32"/>
      <c r="X513" s="32"/>
      <c r="Y513" s="32"/>
      <c r="Z513" s="32"/>
    </row>
    <row r="514" spans="1:26" ht="15.75" customHeight="1" x14ac:dyDescent="0.3">
      <c r="A514" s="32"/>
      <c r="B514" s="32"/>
      <c r="C514" s="32"/>
      <c r="D514" s="32"/>
      <c r="E514" s="32"/>
      <c r="F514" s="32"/>
      <c r="G514" s="32"/>
      <c r="H514" s="32"/>
      <c r="I514" s="32"/>
      <c r="J514" s="32"/>
      <c r="K514" s="32"/>
      <c r="L514" s="32"/>
      <c r="M514" s="32"/>
      <c r="N514" s="32"/>
      <c r="O514" s="32"/>
      <c r="P514" s="32"/>
      <c r="Q514" s="32"/>
      <c r="R514" s="32"/>
      <c r="S514" s="32"/>
      <c r="T514" s="32"/>
      <c r="U514" s="32"/>
      <c r="V514" s="32"/>
      <c r="W514" s="32"/>
      <c r="X514" s="32"/>
      <c r="Y514" s="32"/>
      <c r="Z514" s="32"/>
    </row>
    <row r="515" spans="1:26" ht="15.75" customHeight="1" x14ac:dyDescent="0.3">
      <c r="A515" s="32"/>
      <c r="B515" s="32"/>
      <c r="C515" s="32"/>
      <c r="D515" s="32"/>
      <c r="E515" s="32"/>
      <c r="F515" s="32"/>
      <c r="G515" s="32"/>
      <c r="H515" s="32"/>
      <c r="I515" s="32"/>
      <c r="J515" s="32"/>
      <c r="K515" s="32"/>
      <c r="L515" s="32"/>
      <c r="M515" s="32"/>
      <c r="N515" s="32"/>
      <c r="O515" s="32"/>
      <c r="P515" s="32"/>
      <c r="Q515" s="32"/>
      <c r="R515" s="32"/>
      <c r="S515" s="32"/>
      <c r="T515" s="32"/>
      <c r="U515" s="32"/>
      <c r="V515" s="32"/>
      <c r="W515" s="32"/>
      <c r="X515" s="32"/>
      <c r="Y515" s="32"/>
      <c r="Z515" s="32"/>
    </row>
    <row r="516" spans="1:26" ht="15.75" customHeight="1" x14ac:dyDescent="0.3">
      <c r="A516" s="32"/>
      <c r="B516" s="32"/>
      <c r="C516" s="32"/>
      <c r="D516" s="32"/>
      <c r="E516" s="32"/>
      <c r="F516" s="32"/>
      <c r="G516" s="32"/>
      <c r="H516" s="32"/>
      <c r="I516" s="32"/>
      <c r="J516" s="32"/>
      <c r="K516" s="32"/>
      <c r="L516" s="32"/>
      <c r="M516" s="32"/>
      <c r="N516" s="32"/>
      <c r="O516" s="32"/>
      <c r="P516" s="32"/>
      <c r="Q516" s="32"/>
      <c r="R516" s="32"/>
      <c r="S516" s="32"/>
      <c r="T516" s="32"/>
      <c r="U516" s="32"/>
      <c r="V516" s="32"/>
      <c r="W516" s="32"/>
      <c r="X516" s="32"/>
      <c r="Y516" s="32"/>
      <c r="Z516" s="32"/>
    </row>
    <row r="517" spans="1:26" ht="15.75" customHeight="1" x14ac:dyDescent="0.3">
      <c r="A517" s="32"/>
      <c r="B517" s="32"/>
      <c r="C517" s="32"/>
      <c r="D517" s="32"/>
      <c r="E517" s="32"/>
      <c r="F517" s="32"/>
      <c r="G517" s="32"/>
      <c r="H517" s="32"/>
      <c r="I517" s="32"/>
      <c r="J517" s="32"/>
      <c r="K517" s="32"/>
      <c r="L517" s="32"/>
      <c r="M517" s="32"/>
      <c r="N517" s="32"/>
      <c r="O517" s="32"/>
      <c r="P517" s="32"/>
      <c r="Q517" s="32"/>
      <c r="R517" s="32"/>
      <c r="S517" s="32"/>
      <c r="T517" s="32"/>
      <c r="U517" s="32"/>
      <c r="V517" s="32"/>
      <c r="W517" s="32"/>
      <c r="X517" s="32"/>
      <c r="Y517" s="32"/>
      <c r="Z517" s="32"/>
    </row>
    <row r="518" spans="1:26" ht="15.75" customHeight="1" x14ac:dyDescent="0.3">
      <c r="A518" s="32"/>
      <c r="B518" s="32"/>
      <c r="C518" s="32"/>
      <c r="D518" s="32"/>
      <c r="E518" s="32"/>
      <c r="F518" s="32"/>
      <c r="G518" s="32"/>
      <c r="H518" s="32"/>
      <c r="I518" s="32"/>
      <c r="J518" s="32"/>
      <c r="K518" s="32"/>
      <c r="L518" s="32"/>
      <c r="M518" s="32"/>
      <c r="N518" s="32"/>
      <c r="O518" s="32"/>
      <c r="P518" s="32"/>
      <c r="Q518" s="32"/>
      <c r="R518" s="32"/>
      <c r="S518" s="32"/>
      <c r="T518" s="32"/>
      <c r="U518" s="32"/>
      <c r="V518" s="32"/>
      <c r="W518" s="32"/>
      <c r="X518" s="32"/>
      <c r="Y518" s="32"/>
      <c r="Z518" s="32"/>
    </row>
    <row r="519" spans="1:26" ht="15.75" customHeight="1" x14ac:dyDescent="0.3">
      <c r="A519" s="32"/>
      <c r="B519" s="32"/>
      <c r="C519" s="32"/>
      <c r="D519" s="32"/>
      <c r="E519" s="32"/>
      <c r="F519" s="32"/>
      <c r="G519" s="32"/>
      <c r="H519" s="32"/>
      <c r="I519" s="32"/>
      <c r="J519" s="32"/>
      <c r="K519" s="32"/>
      <c r="L519" s="32"/>
      <c r="M519" s="32"/>
      <c r="N519" s="32"/>
      <c r="O519" s="32"/>
      <c r="P519" s="32"/>
      <c r="Q519" s="32"/>
      <c r="R519" s="32"/>
      <c r="S519" s="32"/>
      <c r="T519" s="32"/>
      <c r="U519" s="32"/>
      <c r="V519" s="32"/>
      <c r="W519" s="32"/>
      <c r="X519" s="32"/>
      <c r="Y519" s="32"/>
      <c r="Z519" s="32"/>
    </row>
    <row r="520" spans="1:26" ht="15.75" customHeight="1" x14ac:dyDescent="0.3">
      <c r="A520" s="32"/>
      <c r="B520" s="32"/>
      <c r="C520" s="32"/>
      <c r="D520" s="32"/>
      <c r="E520" s="32"/>
      <c r="F520" s="32"/>
      <c r="G520" s="32"/>
      <c r="H520" s="32"/>
      <c r="I520" s="32"/>
      <c r="J520" s="32"/>
      <c r="K520" s="32"/>
      <c r="L520" s="32"/>
      <c r="M520" s="32"/>
      <c r="N520" s="32"/>
      <c r="O520" s="32"/>
      <c r="P520" s="32"/>
      <c r="Q520" s="32"/>
      <c r="R520" s="32"/>
      <c r="S520" s="32"/>
      <c r="T520" s="32"/>
      <c r="U520" s="32"/>
      <c r="V520" s="32"/>
      <c r="W520" s="32"/>
      <c r="X520" s="32"/>
      <c r="Y520" s="32"/>
      <c r="Z520" s="32"/>
    </row>
    <row r="521" spans="1:26" ht="15.75" customHeight="1" x14ac:dyDescent="0.3">
      <c r="A521" s="32"/>
      <c r="B521" s="32"/>
      <c r="C521" s="32"/>
      <c r="D521" s="32"/>
      <c r="E521" s="32"/>
      <c r="F521" s="32"/>
      <c r="G521" s="32"/>
      <c r="H521" s="32"/>
      <c r="I521" s="32"/>
      <c r="J521" s="32"/>
      <c r="K521" s="32"/>
      <c r="L521" s="32"/>
      <c r="M521" s="32"/>
      <c r="N521" s="32"/>
      <c r="O521" s="32"/>
      <c r="P521" s="32"/>
      <c r="Q521" s="32"/>
      <c r="R521" s="32"/>
      <c r="S521" s="32"/>
      <c r="T521" s="32"/>
      <c r="U521" s="32"/>
      <c r="V521" s="32"/>
      <c r="W521" s="32"/>
      <c r="X521" s="32"/>
      <c r="Y521" s="32"/>
      <c r="Z521" s="32"/>
    </row>
    <row r="522" spans="1:26" ht="15.75" customHeight="1" x14ac:dyDescent="0.3">
      <c r="A522" s="32"/>
      <c r="B522" s="32"/>
      <c r="C522" s="32"/>
      <c r="D522" s="32"/>
      <c r="E522" s="32"/>
      <c r="F522" s="32"/>
      <c r="G522" s="32"/>
      <c r="H522" s="32"/>
      <c r="I522" s="32"/>
      <c r="J522" s="32"/>
      <c r="K522" s="32"/>
      <c r="L522" s="32"/>
      <c r="M522" s="32"/>
      <c r="N522" s="32"/>
      <c r="O522" s="32"/>
      <c r="P522" s="32"/>
      <c r="Q522" s="32"/>
      <c r="R522" s="32"/>
      <c r="S522" s="32"/>
      <c r="T522" s="32"/>
      <c r="U522" s="32"/>
      <c r="V522" s="32"/>
      <c r="W522" s="32"/>
      <c r="X522" s="32"/>
      <c r="Y522" s="32"/>
      <c r="Z522" s="32"/>
    </row>
    <row r="523" spans="1:26" ht="15.75" customHeight="1" x14ac:dyDescent="0.3">
      <c r="A523" s="32"/>
      <c r="B523" s="32"/>
      <c r="C523" s="32"/>
      <c r="D523" s="32"/>
      <c r="E523" s="32"/>
      <c r="F523" s="32"/>
      <c r="G523" s="32"/>
      <c r="H523" s="32"/>
      <c r="I523" s="32"/>
      <c r="J523" s="32"/>
      <c r="K523" s="32"/>
      <c r="L523" s="32"/>
      <c r="M523" s="32"/>
      <c r="N523" s="32"/>
      <c r="O523" s="32"/>
      <c r="P523" s="32"/>
      <c r="Q523" s="32"/>
      <c r="R523" s="32"/>
      <c r="S523" s="32"/>
      <c r="T523" s="32"/>
      <c r="U523" s="32"/>
      <c r="V523" s="32"/>
      <c r="W523" s="32"/>
      <c r="X523" s="32"/>
      <c r="Y523" s="32"/>
      <c r="Z523" s="32"/>
    </row>
    <row r="524" spans="1:26" ht="15.75" customHeight="1" x14ac:dyDescent="0.3">
      <c r="A524" s="32"/>
      <c r="B524" s="32"/>
      <c r="C524" s="32"/>
      <c r="D524" s="32"/>
      <c r="E524" s="32"/>
      <c r="F524" s="32"/>
      <c r="G524" s="32"/>
      <c r="H524" s="32"/>
      <c r="I524" s="32"/>
      <c r="J524" s="32"/>
      <c r="K524" s="32"/>
      <c r="L524" s="32"/>
      <c r="M524" s="32"/>
      <c r="N524" s="32"/>
      <c r="O524" s="32"/>
      <c r="P524" s="32"/>
      <c r="Q524" s="32"/>
      <c r="R524" s="32"/>
      <c r="S524" s="32"/>
      <c r="T524" s="32"/>
      <c r="U524" s="32"/>
      <c r="V524" s="32"/>
      <c r="W524" s="32"/>
      <c r="X524" s="32"/>
      <c r="Y524" s="32"/>
      <c r="Z524" s="32"/>
    </row>
    <row r="525" spans="1:26" ht="15.75" customHeight="1" x14ac:dyDescent="0.3">
      <c r="A525" s="32"/>
      <c r="B525" s="32"/>
      <c r="C525" s="32"/>
      <c r="D525" s="32"/>
      <c r="E525" s="32"/>
      <c r="F525" s="32"/>
      <c r="G525" s="32"/>
      <c r="H525" s="32"/>
      <c r="I525" s="32"/>
      <c r="J525" s="32"/>
      <c r="K525" s="32"/>
      <c r="L525" s="32"/>
      <c r="M525" s="32"/>
      <c r="N525" s="32"/>
      <c r="O525" s="32"/>
      <c r="P525" s="32"/>
      <c r="Q525" s="32"/>
      <c r="R525" s="32"/>
      <c r="S525" s="32"/>
      <c r="T525" s="32"/>
      <c r="U525" s="32"/>
      <c r="V525" s="32"/>
      <c r="W525" s="32"/>
      <c r="X525" s="32"/>
      <c r="Y525" s="32"/>
      <c r="Z525" s="32"/>
    </row>
    <row r="526" spans="1:26" ht="15.75" customHeight="1" x14ac:dyDescent="0.3">
      <c r="A526" s="32"/>
      <c r="B526" s="32"/>
      <c r="C526" s="32"/>
      <c r="D526" s="32"/>
      <c r="E526" s="32"/>
      <c r="F526" s="32"/>
      <c r="G526" s="32"/>
      <c r="H526" s="32"/>
      <c r="I526" s="32"/>
      <c r="J526" s="32"/>
      <c r="K526" s="32"/>
      <c r="L526" s="32"/>
      <c r="M526" s="32"/>
      <c r="N526" s="32"/>
      <c r="O526" s="32"/>
      <c r="P526" s="32"/>
      <c r="Q526" s="32"/>
      <c r="R526" s="32"/>
      <c r="S526" s="32"/>
      <c r="T526" s="32"/>
      <c r="U526" s="32"/>
      <c r="V526" s="32"/>
      <c r="W526" s="32"/>
      <c r="X526" s="32"/>
      <c r="Y526" s="32"/>
      <c r="Z526" s="32"/>
    </row>
    <row r="527" spans="1:26" ht="15.75" customHeight="1" x14ac:dyDescent="0.3">
      <c r="A527" s="32"/>
      <c r="B527" s="32"/>
      <c r="C527" s="32"/>
      <c r="D527" s="32"/>
      <c r="E527" s="32"/>
      <c r="F527" s="32"/>
      <c r="G527" s="32"/>
      <c r="H527" s="32"/>
      <c r="I527" s="32"/>
      <c r="J527" s="32"/>
      <c r="K527" s="32"/>
      <c r="L527" s="32"/>
      <c r="M527" s="32"/>
      <c r="N527" s="32"/>
      <c r="O527" s="32"/>
      <c r="P527" s="32"/>
      <c r="Q527" s="32"/>
      <c r="R527" s="32"/>
      <c r="S527" s="32"/>
      <c r="T527" s="32"/>
      <c r="U527" s="32"/>
      <c r="V527" s="32"/>
      <c r="W527" s="32"/>
      <c r="X527" s="32"/>
      <c r="Y527" s="32"/>
      <c r="Z527" s="32"/>
    </row>
    <row r="528" spans="1:26" ht="15.75" customHeight="1" x14ac:dyDescent="0.3">
      <c r="A528" s="32"/>
      <c r="B528" s="32"/>
      <c r="C528" s="32"/>
      <c r="D528" s="32"/>
      <c r="E528" s="32"/>
      <c r="F528" s="32"/>
      <c r="G528" s="32"/>
      <c r="H528" s="32"/>
      <c r="I528" s="32"/>
      <c r="J528" s="32"/>
      <c r="K528" s="32"/>
      <c r="L528" s="32"/>
      <c r="M528" s="32"/>
      <c r="N528" s="32"/>
      <c r="O528" s="32"/>
      <c r="P528" s="32"/>
      <c r="Q528" s="32"/>
      <c r="R528" s="32"/>
      <c r="S528" s="32"/>
      <c r="T528" s="32"/>
      <c r="U528" s="32"/>
      <c r="V528" s="32"/>
      <c r="W528" s="32"/>
      <c r="X528" s="32"/>
      <c r="Y528" s="32"/>
      <c r="Z528" s="32"/>
    </row>
    <row r="529" spans="1:26" ht="15.75" customHeight="1" x14ac:dyDescent="0.3">
      <c r="A529" s="32"/>
      <c r="B529" s="32"/>
      <c r="C529" s="32"/>
      <c r="D529" s="32"/>
      <c r="E529" s="32"/>
      <c r="F529" s="32"/>
      <c r="G529" s="32"/>
      <c r="H529" s="32"/>
      <c r="I529" s="32"/>
      <c r="J529" s="32"/>
      <c r="K529" s="32"/>
      <c r="L529" s="32"/>
      <c r="M529" s="32"/>
      <c r="N529" s="32"/>
      <c r="O529" s="32"/>
      <c r="P529" s="32"/>
      <c r="Q529" s="32"/>
      <c r="R529" s="32"/>
      <c r="S529" s="32"/>
      <c r="T529" s="32"/>
      <c r="U529" s="32"/>
      <c r="V529" s="32"/>
      <c r="W529" s="32"/>
      <c r="X529" s="32"/>
      <c r="Y529" s="32"/>
      <c r="Z529" s="32"/>
    </row>
    <row r="530" spans="1:26" ht="15.75" customHeight="1" x14ac:dyDescent="0.3">
      <c r="A530" s="32"/>
      <c r="B530" s="32"/>
      <c r="C530" s="32"/>
      <c r="D530" s="32"/>
      <c r="E530" s="32"/>
      <c r="F530" s="32"/>
      <c r="G530" s="32"/>
      <c r="H530" s="32"/>
      <c r="I530" s="32"/>
      <c r="J530" s="32"/>
      <c r="K530" s="32"/>
      <c r="L530" s="32"/>
      <c r="M530" s="32"/>
      <c r="N530" s="32"/>
      <c r="O530" s="32"/>
      <c r="P530" s="32"/>
      <c r="Q530" s="32"/>
      <c r="R530" s="32"/>
      <c r="S530" s="32"/>
      <c r="T530" s="32"/>
      <c r="U530" s="32"/>
      <c r="V530" s="32"/>
      <c r="W530" s="32"/>
      <c r="X530" s="32"/>
      <c r="Y530" s="32"/>
      <c r="Z530" s="32"/>
    </row>
    <row r="531" spans="1:26" ht="15.75" customHeight="1" x14ac:dyDescent="0.3">
      <c r="A531" s="32"/>
      <c r="B531" s="32"/>
      <c r="C531" s="32"/>
      <c r="D531" s="32"/>
      <c r="E531" s="32"/>
      <c r="F531" s="32"/>
      <c r="G531" s="32"/>
      <c r="H531" s="32"/>
      <c r="I531" s="32"/>
      <c r="J531" s="32"/>
      <c r="K531" s="32"/>
      <c r="L531" s="32"/>
      <c r="M531" s="32"/>
      <c r="N531" s="32"/>
      <c r="O531" s="32"/>
      <c r="P531" s="32"/>
      <c r="Q531" s="32"/>
      <c r="R531" s="32"/>
      <c r="S531" s="32"/>
      <c r="T531" s="32"/>
      <c r="U531" s="32"/>
      <c r="V531" s="32"/>
      <c r="W531" s="32"/>
      <c r="X531" s="32"/>
      <c r="Y531" s="32"/>
      <c r="Z531" s="32"/>
    </row>
    <row r="532" spans="1:26" ht="15.75" customHeight="1" x14ac:dyDescent="0.3">
      <c r="A532" s="32"/>
      <c r="B532" s="32"/>
      <c r="C532" s="32"/>
      <c r="D532" s="32"/>
      <c r="E532" s="32"/>
      <c r="F532" s="32"/>
      <c r="G532" s="32"/>
      <c r="H532" s="32"/>
      <c r="I532" s="32"/>
      <c r="J532" s="32"/>
      <c r="K532" s="32"/>
      <c r="L532" s="32"/>
      <c r="M532" s="32"/>
      <c r="N532" s="32"/>
      <c r="O532" s="32"/>
      <c r="P532" s="32"/>
      <c r="Q532" s="32"/>
      <c r="R532" s="32"/>
      <c r="S532" s="32"/>
      <c r="T532" s="32"/>
      <c r="U532" s="32"/>
      <c r="V532" s="32"/>
      <c r="W532" s="32"/>
      <c r="X532" s="32"/>
      <c r="Y532" s="32"/>
      <c r="Z532" s="32"/>
    </row>
    <row r="533" spans="1:26" ht="15.75" customHeight="1" x14ac:dyDescent="0.3">
      <c r="A533" s="32"/>
      <c r="B533" s="32"/>
      <c r="C533" s="32"/>
      <c r="D533" s="32"/>
      <c r="E533" s="32"/>
      <c r="F533" s="32"/>
      <c r="G533" s="32"/>
      <c r="H533" s="32"/>
      <c r="I533" s="32"/>
      <c r="J533" s="32"/>
      <c r="K533" s="32"/>
      <c r="L533" s="32"/>
      <c r="M533" s="32"/>
      <c r="N533" s="32"/>
      <c r="O533" s="32"/>
      <c r="P533" s="32"/>
      <c r="Q533" s="32"/>
      <c r="R533" s="32"/>
      <c r="S533" s="32"/>
      <c r="T533" s="32"/>
      <c r="U533" s="32"/>
      <c r="V533" s="32"/>
      <c r="W533" s="32"/>
      <c r="X533" s="32"/>
      <c r="Y533" s="32"/>
      <c r="Z533" s="32"/>
    </row>
    <row r="534" spans="1:26" ht="15.75" customHeight="1" x14ac:dyDescent="0.3">
      <c r="A534" s="32"/>
      <c r="B534" s="32"/>
      <c r="C534" s="32"/>
      <c r="D534" s="32"/>
      <c r="E534" s="32"/>
      <c r="F534" s="32"/>
      <c r="G534" s="32"/>
      <c r="H534" s="32"/>
      <c r="I534" s="32"/>
      <c r="J534" s="32"/>
      <c r="K534" s="32"/>
      <c r="L534" s="32"/>
      <c r="M534" s="32"/>
      <c r="N534" s="32"/>
      <c r="O534" s="32"/>
      <c r="P534" s="32"/>
      <c r="Q534" s="32"/>
      <c r="R534" s="32"/>
      <c r="S534" s="32"/>
      <c r="T534" s="32"/>
      <c r="U534" s="32"/>
      <c r="V534" s="32"/>
      <c r="W534" s="32"/>
      <c r="X534" s="32"/>
      <c r="Y534" s="32"/>
      <c r="Z534" s="32"/>
    </row>
    <row r="535" spans="1:26" ht="15.75" customHeight="1" x14ac:dyDescent="0.3">
      <c r="A535" s="32"/>
      <c r="B535" s="32"/>
      <c r="C535" s="32"/>
      <c r="D535" s="32"/>
      <c r="E535" s="32"/>
      <c r="F535" s="32"/>
      <c r="G535" s="32"/>
      <c r="H535" s="32"/>
      <c r="I535" s="32"/>
      <c r="J535" s="32"/>
      <c r="K535" s="32"/>
      <c r="L535" s="32"/>
      <c r="M535" s="32"/>
      <c r="N535" s="32"/>
      <c r="O535" s="32"/>
      <c r="P535" s="32"/>
      <c r="Q535" s="32"/>
      <c r="R535" s="32"/>
      <c r="S535" s="32"/>
      <c r="T535" s="32"/>
      <c r="U535" s="32"/>
      <c r="V535" s="32"/>
      <c r="W535" s="32"/>
      <c r="X535" s="32"/>
      <c r="Y535" s="32"/>
      <c r="Z535" s="32"/>
    </row>
    <row r="536" spans="1:26" ht="15.75" customHeight="1" x14ac:dyDescent="0.3">
      <c r="A536" s="32"/>
      <c r="B536" s="32"/>
      <c r="C536" s="32"/>
      <c r="D536" s="32"/>
      <c r="E536" s="32"/>
      <c r="F536" s="32"/>
      <c r="G536" s="32"/>
      <c r="H536" s="32"/>
      <c r="I536" s="32"/>
      <c r="J536" s="32"/>
      <c r="K536" s="32"/>
      <c r="L536" s="32"/>
      <c r="M536" s="32"/>
      <c r="N536" s="32"/>
      <c r="O536" s="32"/>
      <c r="P536" s="32"/>
      <c r="Q536" s="32"/>
      <c r="R536" s="32"/>
      <c r="S536" s="32"/>
      <c r="T536" s="32"/>
      <c r="U536" s="32"/>
      <c r="V536" s="32"/>
      <c r="W536" s="32"/>
      <c r="X536" s="32"/>
      <c r="Y536" s="32"/>
      <c r="Z536" s="32"/>
    </row>
    <row r="537" spans="1:26" ht="15.75" customHeight="1" x14ac:dyDescent="0.3">
      <c r="A537" s="32"/>
      <c r="B537" s="32"/>
      <c r="C537" s="32"/>
      <c r="D537" s="32"/>
      <c r="E537" s="32"/>
      <c r="F537" s="32"/>
      <c r="G537" s="32"/>
      <c r="H537" s="32"/>
      <c r="I537" s="32"/>
      <c r="J537" s="32"/>
      <c r="K537" s="32"/>
      <c r="L537" s="32"/>
      <c r="M537" s="32"/>
      <c r="N537" s="32"/>
      <c r="O537" s="32"/>
      <c r="P537" s="32"/>
      <c r="Q537" s="32"/>
      <c r="R537" s="32"/>
      <c r="S537" s="32"/>
      <c r="T537" s="32"/>
      <c r="U537" s="32"/>
      <c r="V537" s="32"/>
      <c r="W537" s="32"/>
      <c r="X537" s="32"/>
      <c r="Y537" s="32"/>
      <c r="Z537" s="32"/>
    </row>
    <row r="538" spans="1:26" ht="15.75" customHeight="1" x14ac:dyDescent="0.3">
      <c r="A538" s="32"/>
      <c r="B538" s="32"/>
      <c r="C538" s="32"/>
      <c r="D538" s="32"/>
      <c r="E538" s="32"/>
      <c r="F538" s="32"/>
      <c r="G538" s="32"/>
      <c r="H538" s="32"/>
      <c r="I538" s="32"/>
      <c r="J538" s="32"/>
      <c r="K538" s="32"/>
      <c r="L538" s="32"/>
      <c r="M538" s="32"/>
      <c r="N538" s="32"/>
      <c r="O538" s="32"/>
      <c r="P538" s="32"/>
      <c r="Q538" s="32"/>
      <c r="R538" s="32"/>
      <c r="S538" s="32"/>
      <c r="T538" s="32"/>
      <c r="U538" s="32"/>
      <c r="V538" s="32"/>
      <c r="W538" s="32"/>
      <c r="X538" s="32"/>
      <c r="Y538" s="32"/>
      <c r="Z538" s="32"/>
    </row>
    <row r="539" spans="1:26" ht="15.75" customHeight="1" x14ac:dyDescent="0.3">
      <c r="A539" s="32"/>
      <c r="B539" s="32"/>
      <c r="C539" s="32"/>
      <c r="D539" s="32"/>
      <c r="E539" s="32"/>
      <c r="F539" s="32"/>
      <c r="G539" s="32"/>
      <c r="H539" s="32"/>
      <c r="I539" s="32"/>
      <c r="J539" s="32"/>
      <c r="K539" s="32"/>
      <c r="L539" s="32"/>
      <c r="M539" s="32"/>
      <c r="N539" s="32"/>
      <c r="O539" s="32"/>
      <c r="P539" s="32"/>
      <c r="Q539" s="32"/>
      <c r="R539" s="32"/>
      <c r="S539" s="32"/>
      <c r="T539" s="32"/>
      <c r="U539" s="32"/>
      <c r="V539" s="32"/>
      <c r="W539" s="32"/>
      <c r="X539" s="32"/>
      <c r="Y539" s="32"/>
      <c r="Z539" s="32"/>
    </row>
    <row r="540" spans="1:26" ht="15.75" customHeight="1" x14ac:dyDescent="0.3">
      <c r="A540" s="32"/>
      <c r="B540" s="32"/>
      <c r="C540" s="32"/>
      <c r="D540" s="32"/>
      <c r="E540" s="32"/>
      <c r="F540" s="32"/>
      <c r="G540" s="32"/>
      <c r="H540" s="32"/>
      <c r="I540" s="32"/>
      <c r="J540" s="32"/>
      <c r="K540" s="32"/>
      <c r="L540" s="32"/>
      <c r="M540" s="32"/>
      <c r="N540" s="32"/>
      <c r="O540" s="32"/>
      <c r="P540" s="32"/>
      <c r="Q540" s="32"/>
      <c r="R540" s="32"/>
      <c r="S540" s="32"/>
      <c r="T540" s="32"/>
      <c r="U540" s="32"/>
      <c r="V540" s="32"/>
      <c r="W540" s="32"/>
      <c r="X540" s="32"/>
      <c r="Y540" s="32"/>
      <c r="Z540" s="32"/>
    </row>
    <row r="541" spans="1:26" ht="15.75" customHeight="1" x14ac:dyDescent="0.3">
      <c r="A541" s="32"/>
      <c r="B541" s="32"/>
      <c r="C541" s="32"/>
      <c r="D541" s="32"/>
      <c r="E541" s="32"/>
      <c r="F541" s="32"/>
      <c r="G541" s="32"/>
      <c r="H541" s="32"/>
      <c r="I541" s="32"/>
      <c r="J541" s="32"/>
      <c r="K541" s="32"/>
      <c r="L541" s="32"/>
      <c r="M541" s="32"/>
      <c r="N541" s="32"/>
      <c r="O541" s="32"/>
      <c r="P541" s="32"/>
      <c r="Q541" s="32"/>
      <c r="R541" s="32"/>
      <c r="S541" s="32"/>
      <c r="T541" s="32"/>
      <c r="U541" s="32"/>
      <c r="V541" s="32"/>
      <c r="W541" s="32"/>
      <c r="X541" s="32"/>
      <c r="Y541" s="32"/>
      <c r="Z541" s="32"/>
    </row>
    <row r="542" spans="1:26" ht="15.75" customHeight="1" x14ac:dyDescent="0.3">
      <c r="A542" s="32"/>
      <c r="B542" s="32"/>
      <c r="C542" s="32"/>
      <c r="D542" s="32"/>
      <c r="E542" s="32"/>
      <c r="F542" s="32"/>
      <c r="G542" s="32"/>
      <c r="H542" s="32"/>
      <c r="I542" s="32"/>
      <c r="J542" s="32"/>
      <c r="K542" s="32"/>
      <c r="L542" s="32"/>
      <c r="M542" s="32"/>
      <c r="N542" s="32"/>
      <c r="O542" s="32"/>
      <c r="P542" s="32"/>
      <c r="Q542" s="32"/>
      <c r="R542" s="32"/>
      <c r="S542" s="32"/>
      <c r="T542" s="32"/>
      <c r="U542" s="32"/>
      <c r="V542" s="32"/>
      <c r="W542" s="32"/>
      <c r="X542" s="32"/>
      <c r="Y542" s="32"/>
      <c r="Z542" s="32"/>
    </row>
    <row r="543" spans="1:26" ht="15.75" customHeight="1" x14ac:dyDescent="0.3">
      <c r="A543" s="32"/>
      <c r="B543" s="32"/>
      <c r="C543" s="32"/>
      <c r="D543" s="32"/>
      <c r="E543" s="32"/>
      <c r="F543" s="32"/>
      <c r="G543" s="32"/>
      <c r="H543" s="32"/>
      <c r="I543" s="32"/>
      <c r="J543" s="32"/>
      <c r="K543" s="32"/>
      <c r="L543" s="32"/>
      <c r="M543" s="32"/>
      <c r="N543" s="32"/>
      <c r="O543" s="32"/>
      <c r="P543" s="32"/>
      <c r="Q543" s="32"/>
      <c r="R543" s="32"/>
      <c r="S543" s="32"/>
      <c r="T543" s="32"/>
      <c r="U543" s="32"/>
      <c r="V543" s="32"/>
      <c r="W543" s="32"/>
      <c r="X543" s="32"/>
      <c r="Y543" s="32"/>
      <c r="Z543" s="32"/>
    </row>
    <row r="544" spans="1:26" ht="15.75" customHeight="1" x14ac:dyDescent="0.3">
      <c r="A544" s="32"/>
      <c r="B544" s="32"/>
      <c r="C544" s="32"/>
      <c r="D544" s="32"/>
      <c r="E544" s="32"/>
      <c r="F544" s="32"/>
      <c r="G544" s="32"/>
      <c r="H544" s="32"/>
      <c r="I544" s="32"/>
      <c r="J544" s="32"/>
      <c r="K544" s="32"/>
      <c r="L544" s="32"/>
      <c r="M544" s="32"/>
      <c r="N544" s="32"/>
      <c r="O544" s="32"/>
      <c r="P544" s="32"/>
      <c r="Q544" s="32"/>
      <c r="R544" s="32"/>
      <c r="S544" s="32"/>
      <c r="T544" s="32"/>
      <c r="U544" s="32"/>
      <c r="V544" s="32"/>
      <c r="W544" s="32"/>
      <c r="X544" s="32"/>
      <c r="Y544" s="32"/>
      <c r="Z544" s="32"/>
    </row>
    <row r="545" spans="1:26" ht="15.75" customHeight="1" x14ac:dyDescent="0.3">
      <c r="A545" s="32"/>
      <c r="B545" s="32"/>
      <c r="C545" s="32"/>
      <c r="D545" s="32"/>
      <c r="E545" s="32"/>
      <c r="F545" s="32"/>
      <c r="G545" s="32"/>
      <c r="H545" s="32"/>
      <c r="I545" s="32"/>
      <c r="J545" s="32"/>
      <c r="K545" s="32"/>
      <c r="L545" s="32"/>
      <c r="M545" s="32"/>
      <c r="N545" s="32"/>
      <c r="O545" s="32"/>
      <c r="P545" s="32"/>
      <c r="Q545" s="32"/>
      <c r="R545" s="32"/>
      <c r="S545" s="32"/>
      <c r="T545" s="32"/>
      <c r="U545" s="32"/>
      <c r="V545" s="32"/>
      <c r="W545" s="32"/>
      <c r="X545" s="32"/>
      <c r="Y545" s="32"/>
      <c r="Z545" s="32"/>
    </row>
    <row r="546" spans="1:26" ht="15.75" customHeight="1" x14ac:dyDescent="0.3">
      <c r="A546" s="32"/>
      <c r="B546" s="32"/>
      <c r="C546" s="32"/>
      <c r="D546" s="32"/>
      <c r="E546" s="32"/>
      <c r="F546" s="32"/>
      <c r="G546" s="32"/>
      <c r="H546" s="32"/>
      <c r="I546" s="32"/>
      <c r="J546" s="32"/>
      <c r="K546" s="32"/>
      <c r="L546" s="32"/>
      <c r="M546" s="32"/>
      <c r="N546" s="32"/>
      <c r="O546" s="32"/>
      <c r="P546" s="32"/>
      <c r="Q546" s="32"/>
      <c r="R546" s="32"/>
      <c r="S546" s="32"/>
      <c r="T546" s="32"/>
      <c r="U546" s="32"/>
      <c r="V546" s="32"/>
      <c r="W546" s="32"/>
      <c r="X546" s="32"/>
      <c r="Y546" s="32"/>
      <c r="Z546" s="32"/>
    </row>
    <row r="547" spans="1:26" ht="15.75" customHeight="1" x14ac:dyDescent="0.3">
      <c r="A547" s="32"/>
      <c r="B547" s="32"/>
      <c r="C547" s="32"/>
      <c r="D547" s="32"/>
      <c r="E547" s="32"/>
      <c r="F547" s="32"/>
      <c r="G547" s="32"/>
      <c r="H547" s="32"/>
      <c r="I547" s="32"/>
      <c r="J547" s="32"/>
      <c r="K547" s="32"/>
      <c r="L547" s="32"/>
      <c r="M547" s="32"/>
      <c r="N547" s="32"/>
      <c r="O547" s="32"/>
      <c r="P547" s="32"/>
      <c r="Q547" s="32"/>
      <c r="R547" s="32"/>
      <c r="S547" s="32"/>
      <c r="T547" s="32"/>
      <c r="U547" s="32"/>
      <c r="V547" s="32"/>
      <c r="W547" s="32"/>
      <c r="X547" s="32"/>
      <c r="Y547" s="32"/>
      <c r="Z547" s="32"/>
    </row>
    <row r="548" spans="1:26" ht="15.75" customHeight="1" x14ac:dyDescent="0.3">
      <c r="A548" s="32"/>
      <c r="B548" s="32"/>
      <c r="C548" s="32"/>
      <c r="D548" s="32"/>
      <c r="E548" s="32"/>
      <c r="F548" s="32"/>
      <c r="G548" s="32"/>
      <c r="H548" s="32"/>
      <c r="I548" s="32"/>
      <c r="J548" s="32"/>
      <c r="K548" s="32"/>
      <c r="L548" s="32"/>
      <c r="M548" s="32"/>
      <c r="N548" s="32"/>
      <c r="O548" s="32"/>
      <c r="P548" s="32"/>
      <c r="Q548" s="32"/>
      <c r="R548" s="32"/>
      <c r="S548" s="32"/>
      <c r="T548" s="32"/>
      <c r="U548" s="32"/>
      <c r="V548" s="32"/>
      <c r="W548" s="32"/>
      <c r="X548" s="32"/>
      <c r="Y548" s="32"/>
      <c r="Z548" s="32"/>
    </row>
    <row r="549" spans="1:26" ht="15.75" customHeight="1" x14ac:dyDescent="0.3">
      <c r="A549" s="32"/>
      <c r="B549" s="32"/>
      <c r="C549" s="32"/>
      <c r="D549" s="32"/>
      <c r="E549" s="32"/>
      <c r="F549" s="32"/>
      <c r="G549" s="32"/>
      <c r="H549" s="32"/>
      <c r="I549" s="32"/>
      <c r="J549" s="32"/>
      <c r="K549" s="32"/>
      <c r="L549" s="32"/>
      <c r="M549" s="32"/>
      <c r="N549" s="32"/>
      <c r="O549" s="32"/>
      <c r="P549" s="32"/>
      <c r="Q549" s="32"/>
      <c r="R549" s="32"/>
      <c r="S549" s="32"/>
      <c r="T549" s="32"/>
      <c r="U549" s="32"/>
      <c r="V549" s="32"/>
      <c r="W549" s="32"/>
      <c r="X549" s="32"/>
      <c r="Y549" s="32"/>
      <c r="Z549" s="32"/>
    </row>
    <row r="550" spans="1:26" ht="15.75" customHeight="1" x14ac:dyDescent="0.3">
      <c r="A550" s="32"/>
      <c r="B550" s="32"/>
      <c r="C550" s="32"/>
      <c r="D550" s="32"/>
      <c r="E550" s="32"/>
      <c r="F550" s="32"/>
      <c r="G550" s="32"/>
      <c r="H550" s="32"/>
      <c r="I550" s="32"/>
      <c r="J550" s="32"/>
      <c r="K550" s="32"/>
      <c r="L550" s="32"/>
      <c r="M550" s="32"/>
      <c r="N550" s="32"/>
      <c r="O550" s="32"/>
      <c r="P550" s="32"/>
      <c r="Q550" s="32"/>
      <c r="R550" s="32"/>
      <c r="S550" s="32"/>
      <c r="T550" s="32"/>
      <c r="U550" s="32"/>
      <c r="V550" s="32"/>
      <c r="W550" s="32"/>
      <c r="X550" s="32"/>
      <c r="Y550" s="32"/>
      <c r="Z550" s="32"/>
    </row>
    <row r="551" spans="1:26" ht="15.75" customHeight="1" x14ac:dyDescent="0.3">
      <c r="A551" s="32"/>
      <c r="B551" s="32"/>
      <c r="C551" s="32"/>
      <c r="D551" s="32"/>
      <c r="E551" s="32"/>
      <c r="F551" s="32"/>
      <c r="G551" s="32"/>
      <c r="H551" s="32"/>
      <c r="I551" s="32"/>
      <c r="J551" s="32"/>
      <c r="K551" s="32"/>
      <c r="L551" s="32"/>
      <c r="M551" s="32"/>
      <c r="N551" s="32"/>
      <c r="O551" s="32"/>
      <c r="P551" s="32"/>
      <c r="Q551" s="32"/>
      <c r="R551" s="32"/>
      <c r="S551" s="32"/>
      <c r="T551" s="32"/>
      <c r="U551" s="32"/>
      <c r="V551" s="32"/>
      <c r="W551" s="32"/>
      <c r="X551" s="32"/>
      <c r="Y551" s="32"/>
      <c r="Z551" s="32"/>
    </row>
    <row r="552" spans="1:26" ht="15.75" customHeight="1" x14ac:dyDescent="0.3">
      <c r="A552" s="32"/>
      <c r="B552" s="32"/>
      <c r="C552" s="32"/>
      <c r="D552" s="32"/>
      <c r="E552" s="32"/>
      <c r="F552" s="32"/>
      <c r="G552" s="32"/>
      <c r="H552" s="32"/>
      <c r="I552" s="32"/>
      <c r="J552" s="32"/>
      <c r="K552" s="32"/>
      <c r="L552" s="32"/>
      <c r="M552" s="32"/>
      <c r="N552" s="32"/>
      <c r="O552" s="32"/>
      <c r="P552" s="32"/>
      <c r="Q552" s="32"/>
      <c r="R552" s="32"/>
      <c r="S552" s="32"/>
      <c r="T552" s="32"/>
      <c r="U552" s="32"/>
      <c r="V552" s="32"/>
      <c r="W552" s="32"/>
      <c r="X552" s="32"/>
      <c r="Y552" s="32"/>
      <c r="Z552" s="32"/>
    </row>
    <row r="553" spans="1:26" ht="15.75" customHeight="1" x14ac:dyDescent="0.3">
      <c r="A553" s="32"/>
      <c r="B553" s="32"/>
      <c r="C553" s="32"/>
      <c r="D553" s="32"/>
      <c r="E553" s="32"/>
      <c r="F553" s="32"/>
      <c r="G553" s="32"/>
      <c r="H553" s="32"/>
      <c r="I553" s="32"/>
      <c r="J553" s="32"/>
      <c r="K553" s="32"/>
      <c r="L553" s="32"/>
      <c r="M553" s="32"/>
      <c r="N553" s="32"/>
      <c r="O553" s="32"/>
      <c r="P553" s="32"/>
      <c r="Q553" s="32"/>
      <c r="R553" s="32"/>
      <c r="S553" s="32"/>
      <c r="T553" s="32"/>
      <c r="U553" s="32"/>
      <c r="V553" s="32"/>
      <c r="W553" s="32"/>
      <c r="X553" s="32"/>
      <c r="Y553" s="32"/>
      <c r="Z553" s="32"/>
    </row>
    <row r="554" spans="1:26" ht="15.75" customHeight="1" x14ac:dyDescent="0.3">
      <c r="A554" s="32"/>
      <c r="B554" s="32"/>
      <c r="C554" s="32"/>
      <c r="D554" s="32"/>
      <c r="E554" s="32"/>
      <c r="F554" s="32"/>
      <c r="G554" s="32"/>
      <c r="H554" s="32"/>
      <c r="I554" s="32"/>
      <c r="J554" s="32"/>
      <c r="K554" s="32"/>
      <c r="L554" s="32"/>
      <c r="M554" s="32"/>
      <c r="N554" s="32"/>
      <c r="O554" s="32"/>
      <c r="P554" s="32"/>
      <c r="Q554" s="32"/>
      <c r="R554" s="32"/>
      <c r="S554" s="32"/>
      <c r="T554" s="32"/>
      <c r="U554" s="32"/>
      <c r="V554" s="32"/>
      <c r="W554" s="32"/>
      <c r="X554" s="32"/>
      <c r="Y554" s="32"/>
      <c r="Z554" s="32"/>
    </row>
    <row r="555" spans="1:26" ht="15.75" customHeight="1" x14ac:dyDescent="0.3">
      <c r="A555" s="32"/>
      <c r="B555" s="32"/>
      <c r="C555" s="32"/>
      <c r="D555" s="32"/>
      <c r="E555" s="32"/>
      <c r="F555" s="32"/>
      <c r="G555" s="32"/>
      <c r="H555" s="32"/>
      <c r="I555" s="32"/>
      <c r="J555" s="32"/>
      <c r="K555" s="32"/>
      <c r="L555" s="32"/>
      <c r="M555" s="32"/>
      <c r="N555" s="32"/>
      <c r="O555" s="32"/>
      <c r="P555" s="32"/>
      <c r="Q555" s="32"/>
      <c r="R555" s="32"/>
      <c r="S555" s="32"/>
      <c r="T555" s="32"/>
      <c r="U555" s="32"/>
      <c r="V555" s="32"/>
      <c r="W555" s="32"/>
      <c r="X555" s="32"/>
      <c r="Y555" s="32"/>
      <c r="Z555" s="32"/>
    </row>
    <row r="556" spans="1:26" ht="15.75" customHeight="1" x14ac:dyDescent="0.3">
      <c r="A556" s="32"/>
      <c r="B556" s="32"/>
      <c r="C556" s="32"/>
      <c r="D556" s="32"/>
      <c r="E556" s="32"/>
      <c r="F556" s="32"/>
      <c r="G556" s="32"/>
      <c r="H556" s="32"/>
      <c r="I556" s="32"/>
      <c r="J556" s="32"/>
      <c r="K556" s="32"/>
      <c r="L556" s="32"/>
      <c r="M556" s="32"/>
      <c r="N556" s="32"/>
      <c r="O556" s="32"/>
      <c r="P556" s="32"/>
      <c r="Q556" s="32"/>
      <c r="R556" s="32"/>
      <c r="S556" s="32"/>
      <c r="T556" s="32"/>
      <c r="U556" s="32"/>
      <c r="V556" s="32"/>
      <c r="W556" s="32"/>
      <c r="X556" s="32"/>
      <c r="Y556" s="32"/>
      <c r="Z556" s="32"/>
    </row>
    <row r="557" spans="1:26" ht="15.75" customHeight="1" x14ac:dyDescent="0.3">
      <c r="A557" s="32"/>
      <c r="B557" s="32"/>
      <c r="C557" s="32"/>
      <c r="D557" s="32"/>
      <c r="E557" s="32"/>
      <c r="F557" s="32"/>
      <c r="G557" s="32"/>
      <c r="H557" s="32"/>
      <c r="I557" s="32"/>
      <c r="J557" s="32"/>
      <c r="K557" s="32"/>
      <c r="L557" s="32"/>
      <c r="M557" s="32"/>
      <c r="N557" s="32"/>
      <c r="O557" s="32"/>
      <c r="P557" s="32"/>
      <c r="Q557" s="32"/>
      <c r="R557" s="32"/>
      <c r="S557" s="32"/>
      <c r="T557" s="32"/>
      <c r="U557" s="32"/>
      <c r="V557" s="32"/>
      <c r="W557" s="32"/>
      <c r="X557" s="32"/>
      <c r="Y557" s="32"/>
      <c r="Z557" s="32"/>
    </row>
    <row r="558" spans="1:26" ht="15.75" customHeight="1" x14ac:dyDescent="0.3">
      <c r="A558" s="32"/>
      <c r="B558" s="32"/>
      <c r="C558" s="32"/>
      <c r="D558" s="32"/>
      <c r="E558" s="32"/>
      <c r="F558" s="32"/>
      <c r="G558" s="32"/>
      <c r="H558" s="32"/>
      <c r="I558" s="32"/>
      <c r="J558" s="32"/>
      <c r="K558" s="32"/>
      <c r="L558" s="32"/>
      <c r="M558" s="32"/>
      <c r="N558" s="32"/>
      <c r="O558" s="32"/>
      <c r="P558" s="32"/>
      <c r="Q558" s="32"/>
      <c r="R558" s="32"/>
      <c r="S558" s="32"/>
      <c r="T558" s="32"/>
      <c r="U558" s="32"/>
      <c r="V558" s="32"/>
      <c r="W558" s="32"/>
      <c r="X558" s="32"/>
      <c r="Y558" s="32"/>
      <c r="Z558" s="32"/>
    </row>
    <row r="559" spans="1:26" ht="15.75" customHeight="1" x14ac:dyDescent="0.3">
      <c r="A559" s="32"/>
      <c r="B559" s="32"/>
      <c r="C559" s="32"/>
      <c r="D559" s="32"/>
      <c r="E559" s="32"/>
      <c r="F559" s="32"/>
      <c r="G559" s="32"/>
      <c r="H559" s="32"/>
      <c r="I559" s="32"/>
      <c r="J559" s="32"/>
      <c r="K559" s="32"/>
      <c r="L559" s="32"/>
      <c r="M559" s="32"/>
      <c r="N559" s="32"/>
      <c r="O559" s="32"/>
      <c r="P559" s="32"/>
      <c r="Q559" s="32"/>
      <c r="R559" s="32"/>
      <c r="S559" s="32"/>
      <c r="T559" s="32"/>
      <c r="U559" s="32"/>
      <c r="V559" s="32"/>
      <c r="W559" s="32"/>
      <c r="X559" s="32"/>
      <c r="Y559" s="32"/>
      <c r="Z559" s="32"/>
    </row>
    <row r="560" spans="1:26" ht="15.75" customHeight="1" x14ac:dyDescent="0.3">
      <c r="A560" s="32"/>
      <c r="B560" s="32"/>
      <c r="C560" s="32"/>
      <c r="D560" s="32"/>
      <c r="E560" s="32"/>
      <c r="F560" s="32"/>
      <c r="G560" s="32"/>
      <c r="H560" s="32"/>
      <c r="I560" s="32"/>
      <c r="J560" s="32"/>
      <c r="K560" s="32"/>
      <c r="L560" s="32"/>
      <c r="M560" s="32"/>
      <c r="N560" s="32"/>
      <c r="O560" s="32"/>
      <c r="P560" s="32"/>
      <c r="Q560" s="32"/>
      <c r="R560" s="32"/>
      <c r="S560" s="32"/>
      <c r="T560" s="32"/>
      <c r="U560" s="32"/>
      <c r="V560" s="32"/>
      <c r="W560" s="32"/>
      <c r="X560" s="32"/>
      <c r="Y560" s="32"/>
      <c r="Z560" s="32"/>
    </row>
    <row r="561" spans="1:26" ht="15.75" customHeight="1" x14ac:dyDescent="0.3">
      <c r="A561" s="32"/>
      <c r="B561" s="32"/>
      <c r="C561" s="32"/>
      <c r="D561" s="32"/>
      <c r="E561" s="32"/>
      <c r="F561" s="32"/>
      <c r="G561" s="32"/>
      <c r="H561" s="32"/>
      <c r="I561" s="32"/>
      <c r="J561" s="32"/>
      <c r="K561" s="32"/>
      <c r="L561" s="32"/>
      <c r="M561" s="32"/>
      <c r="N561" s="32"/>
      <c r="O561" s="32"/>
      <c r="P561" s="32"/>
      <c r="Q561" s="32"/>
      <c r="R561" s="32"/>
      <c r="S561" s="32"/>
      <c r="T561" s="32"/>
      <c r="U561" s="32"/>
      <c r="V561" s="32"/>
      <c r="W561" s="32"/>
      <c r="X561" s="32"/>
      <c r="Y561" s="32"/>
      <c r="Z561" s="32"/>
    </row>
    <row r="562" spans="1:26" ht="15.75" customHeight="1" x14ac:dyDescent="0.3">
      <c r="A562" s="32"/>
      <c r="B562" s="32"/>
      <c r="C562" s="32"/>
      <c r="D562" s="32"/>
      <c r="E562" s="32"/>
      <c r="F562" s="32"/>
      <c r="G562" s="32"/>
      <c r="H562" s="32"/>
      <c r="I562" s="32"/>
      <c r="J562" s="32"/>
      <c r="K562" s="32"/>
      <c r="L562" s="32"/>
      <c r="M562" s="32"/>
      <c r="N562" s="32"/>
      <c r="O562" s="32"/>
      <c r="P562" s="32"/>
      <c r="Q562" s="32"/>
      <c r="R562" s="32"/>
      <c r="S562" s="32"/>
      <c r="T562" s="32"/>
      <c r="U562" s="32"/>
      <c r="V562" s="32"/>
      <c r="W562" s="32"/>
      <c r="X562" s="32"/>
      <c r="Y562" s="32"/>
      <c r="Z562" s="32"/>
    </row>
    <row r="563" spans="1:26" ht="15.75" customHeight="1" x14ac:dyDescent="0.3">
      <c r="A563" s="32"/>
      <c r="B563" s="32"/>
      <c r="C563" s="32"/>
      <c r="D563" s="32"/>
      <c r="E563" s="32"/>
      <c r="F563" s="32"/>
      <c r="G563" s="32"/>
      <c r="H563" s="32"/>
      <c r="I563" s="32"/>
      <c r="J563" s="32"/>
      <c r="K563" s="32"/>
      <c r="L563" s="32"/>
      <c r="M563" s="32"/>
      <c r="N563" s="32"/>
      <c r="O563" s="32"/>
      <c r="P563" s="32"/>
      <c r="Q563" s="32"/>
      <c r="R563" s="32"/>
      <c r="S563" s="32"/>
      <c r="T563" s="32"/>
      <c r="U563" s="32"/>
      <c r="V563" s="32"/>
      <c r="W563" s="32"/>
      <c r="X563" s="32"/>
      <c r="Y563" s="32"/>
      <c r="Z563" s="32"/>
    </row>
    <row r="564" spans="1:26" ht="15.75" customHeight="1" x14ac:dyDescent="0.3">
      <c r="A564" s="32"/>
      <c r="B564" s="32"/>
      <c r="C564" s="32"/>
      <c r="D564" s="32"/>
      <c r="E564" s="32"/>
      <c r="F564" s="32"/>
      <c r="G564" s="32"/>
      <c r="H564" s="32"/>
      <c r="I564" s="32"/>
      <c r="J564" s="32"/>
      <c r="K564" s="32"/>
      <c r="L564" s="32"/>
      <c r="M564" s="32"/>
      <c r="N564" s="32"/>
      <c r="O564" s="32"/>
      <c r="P564" s="32"/>
      <c r="Q564" s="32"/>
      <c r="R564" s="32"/>
      <c r="S564" s="32"/>
      <c r="T564" s="32"/>
      <c r="U564" s="32"/>
      <c r="V564" s="32"/>
      <c r="W564" s="32"/>
      <c r="X564" s="32"/>
      <c r="Y564" s="32"/>
      <c r="Z564" s="32"/>
    </row>
    <row r="565" spans="1:26" ht="15.75" customHeight="1" x14ac:dyDescent="0.3">
      <c r="A565" s="32"/>
      <c r="B565" s="32"/>
      <c r="C565" s="32"/>
      <c r="D565" s="32"/>
      <c r="E565" s="32"/>
      <c r="F565" s="32"/>
      <c r="G565" s="32"/>
      <c r="H565" s="32"/>
      <c r="I565" s="32"/>
      <c r="J565" s="32"/>
      <c r="K565" s="32"/>
      <c r="L565" s="32"/>
      <c r="M565" s="32"/>
      <c r="N565" s="32"/>
      <c r="O565" s="32"/>
      <c r="P565" s="32"/>
      <c r="Q565" s="32"/>
      <c r="R565" s="32"/>
      <c r="S565" s="32"/>
      <c r="T565" s="32"/>
      <c r="U565" s="32"/>
      <c r="V565" s="32"/>
      <c r="W565" s="32"/>
      <c r="X565" s="32"/>
      <c r="Y565" s="32"/>
      <c r="Z565" s="32"/>
    </row>
    <row r="566" spans="1:26" ht="15.75" customHeight="1" x14ac:dyDescent="0.3">
      <c r="A566" s="32"/>
      <c r="B566" s="32"/>
      <c r="C566" s="32"/>
      <c r="D566" s="32"/>
      <c r="E566" s="32"/>
      <c r="F566" s="32"/>
      <c r="G566" s="32"/>
      <c r="H566" s="32"/>
      <c r="I566" s="32"/>
      <c r="J566" s="32"/>
      <c r="K566" s="32"/>
      <c r="L566" s="32"/>
      <c r="M566" s="32"/>
      <c r="N566" s="32"/>
      <c r="O566" s="32"/>
      <c r="P566" s="32"/>
      <c r="Q566" s="32"/>
      <c r="R566" s="32"/>
      <c r="S566" s="32"/>
      <c r="T566" s="32"/>
      <c r="U566" s="32"/>
      <c r="V566" s="32"/>
      <c r="W566" s="32"/>
      <c r="X566" s="32"/>
      <c r="Y566" s="32"/>
      <c r="Z566" s="32"/>
    </row>
    <row r="567" spans="1:26" ht="15.75" customHeight="1" x14ac:dyDescent="0.3">
      <c r="A567" s="32"/>
      <c r="B567" s="32"/>
      <c r="C567" s="32"/>
      <c r="D567" s="32"/>
      <c r="E567" s="32"/>
      <c r="F567" s="32"/>
      <c r="G567" s="32"/>
      <c r="H567" s="32"/>
      <c r="I567" s="32"/>
      <c r="J567" s="32"/>
      <c r="K567" s="32"/>
      <c r="L567" s="32"/>
      <c r="M567" s="32"/>
      <c r="N567" s="32"/>
      <c r="O567" s="32"/>
      <c r="P567" s="32"/>
      <c r="Q567" s="32"/>
      <c r="R567" s="32"/>
      <c r="S567" s="32"/>
      <c r="T567" s="32"/>
      <c r="U567" s="32"/>
      <c r="V567" s="32"/>
      <c r="W567" s="32"/>
      <c r="X567" s="32"/>
      <c r="Y567" s="32"/>
      <c r="Z567" s="32"/>
    </row>
    <row r="568" spans="1:26" ht="15.75" customHeight="1" x14ac:dyDescent="0.3">
      <c r="A568" s="32"/>
      <c r="B568" s="32"/>
      <c r="C568" s="32"/>
      <c r="D568" s="32"/>
      <c r="E568" s="32"/>
      <c r="F568" s="32"/>
      <c r="G568" s="32"/>
      <c r="H568" s="32"/>
      <c r="I568" s="32"/>
      <c r="J568" s="32"/>
      <c r="K568" s="32"/>
      <c r="L568" s="32"/>
      <c r="M568" s="32"/>
      <c r="N568" s="32"/>
      <c r="O568" s="32"/>
      <c r="P568" s="32"/>
      <c r="Q568" s="32"/>
      <c r="R568" s="32"/>
      <c r="S568" s="32"/>
      <c r="T568" s="32"/>
      <c r="U568" s="32"/>
      <c r="V568" s="32"/>
      <c r="W568" s="32"/>
      <c r="X568" s="32"/>
      <c r="Y568" s="32"/>
      <c r="Z568" s="32"/>
    </row>
    <row r="569" spans="1:26" ht="15.75" customHeight="1" x14ac:dyDescent="0.3">
      <c r="A569" s="32"/>
      <c r="B569" s="32"/>
      <c r="C569" s="32"/>
      <c r="D569" s="32"/>
      <c r="E569" s="32"/>
      <c r="F569" s="32"/>
      <c r="G569" s="32"/>
      <c r="H569" s="32"/>
      <c r="I569" s="32"/>
      <c r="J569" s="32"/>
      <c r="K569" s="32"/>
      <c r="L569" s="32"/>
      <c r="M569" s="32"/>
      <c r="N569" s="32"/>
      <c r="O569" s="32"/>
      <c r="P569" s="32"/>
      <c r="Q569" s="32"/>
      <c r="R569" s="32"/>
      <c r="S569" s="32"/>
      <c r="T569" s="32"/>
      <c r="U569" s="32"/>
      <c r="V569" s="32"/>
      <c r="W569" s="32"/>
      <c r="X569" s="32"/>
      <c r="Y569" s="32"/>
      <c r="Z569" s="32"/>
    </row>
    <row r="570" spans="1:26" ht="15.75" customHeight="1" x14ac:dyDescent="0.3">
      <c r="A570" s="32"/>
      <c r="B570" s="32"/>
      <c r="C570" s="32"/>
      <c r="D570" s="32"/>
      <c r="E570" s="32"/>
      <c r="F570" s="32"/>
      <c r="G570" s="32"/>
      <c r="H570" s="32"/>
      <c r="I570" s="32"/>
      <c r="J570" s="32"/>
      <c r="K570" s="32"/>
      <c r="L570" s="32"/>
      <c r="M570" s="32"/>
      <c r="N570" s="32"/>
      <c r="O570" s="32"/>
      <c r="P570" s="32"/>
      <c r="Q570" s="32"/>
      <c r="R570" s="32"/>
      <c r="S570" s="32"/>
      <c r="T570" s="32"/>
      <c r="U570" s="32"/>
      <c r="V570" s="32"/>
      <c r="W570" s="32"/>
      <c r="X570" s="32"/>
      <c r="Y570" s="32"/>
      <c r="Z570" s="32"/>
    </row>
    <row r="571" spans="1:26" ht="15.75" customHeight="1" x14ac:dyDescent="0.3">
      <c r="A571" s="32"/>
      <c r="B571" s="32"/>
      <c r="C571" s="32"/>
      <c r="D571" s="32"/>
      <c r="E571" s="32"/>
      <c r="F571" s="32"/>
      <c r="G571" s="32"/>
      <c r="H571" s="32"/>
      <c r="I571" s="32"/>
      <c r="J571" s="32"/>
      <c r="K571" s="32"/>
      <c r="L571" s="32"/>
      <c r="M571" s="32"/>
      <c r="N571" s="32"/>
      <c r="O571" s="32"/>
      <c r="P571" s="32"/>
      <c r="Q571" s="32"/>
      <c r="R571" s="32"/>
      <c r="S571" s="32"/>
      <c r="T571" s="32"/>
      <c r="U571" s="32"/>
      <c r="V571" s="32"/>
      <c r="W571" s="32"/>
      <c r="X571" s="32"/>
      <c r="Y571" s="32"/>
      <c r="Z571" s="32"/>
    </row>
    <row r="572" spans="1:26" ht="15.75" customHeight="1" x14ac:dyDescent="0.3">
      <c r="A572" s="32"/>
      <c r="B572" s="32"/>
      <c r="C572" s="32"/>
      <c r="D572" s="32"/>
      <c r="E572" s="32"/>
      <c r="F572" s="32"/>
      <c r="G572" s="32"/>
      <c r="H572" s="32"/>
      <c r="I572" s="32"/>
      <c r="J572" s="32"/>
      <c r="K572" s="32"/>
      <c r="L572" s="32"/>
      <c r="M572" s="32"/>
      <c r="N572" s="32"/>
      <c r="O572" s="32"/>
      <c r="P572" s="32"/>
      <c r="Q572" s="32"/>
      <c r="R572" s="32"/>
      <c r="S572" s="32"/>
      <c r="T572" s="32"/>
      <c r="U572" s="32"/>
      <c r="V572" s="32"/>
      <c r="W572" s="32"/>
      <c r="X572" s="32"/>
      <c r="Y572" s="32"/>
      <c r="Z572" s="32"/>
    </row>
    <row r="573" spans="1:26" ht="15.75" customHeight="1" x14ac:dyDescent="0.3">
      <c r="A573" s="32"/>
      <c r="B573" s="32"/>
      <c r="C573" s="32"/>
      <c r="D573" s="32"/>
      <c r="E573" s="32"/>
      <c r="F573" s="32"/>
      <c r="G573" s="32"/>
      <c r="H573" s="32"/>
      <c r="I573" s="32"/>
      <c r="J573" s="32"/>
      <c r="K573" s="32"/>
      <c r="L573" s="32"/>
      <c r="M573" s="32"/>
      <c r="N573" s="32"/>
      <c r="O573" s="32"/>
      <c r="P573" s="32"/>
      <c r="Q573" s="32"/>
      <c r="R573" s="32"/>
      <c r="S573" s="32"/>
      <c r="T573" s="32"/>
      <c r="U573" s="32"/>
      <c r="V573" s="32"/>
      <c r="W573" s="32"/>
      <c r="X573" s="32"/>
      <c r="Y573" s="32"/>
      <c r="Z573" s="32"/>
    </row>
    <row r="574" spans="1:26" ht="15.75" customHeight="1" x14ac:dyDescent="0.3">
      <c r="A574" s="32"/>
      <c r="B574" s="32"/>
      <c r="C574" s="32"/>
      <c r="D574" s="32"/>
      <c r="E574" s="32"/>
      <c r="F574" s="32"/>
      <c r="G574" s="32"/>
      <c r="H574" s="32"/>
      <c r="I574" s="32"/>
      <c r="J574" s="32"/>
      <c r="K574" s="32"/>
      <c r="L574" s="32"/>
      <c r="M574" s="32"/>
      <c r="N574" s="32"/>
      <c r="O574" s="32"/>
      <c r="P574" s="32"/>
      <c r="Q574" s="32"/>
      <c r="R574" s="32"/>
      <c r="S574" s="32"/>
      <c r="T574" s="32"/>
      <c r="U574" s="32"/>
      <c r="V574" s="32"/>
      <c r="W574" s="32"/>
      <c r="X574" s="32"/>
      <c r="Y574" s="32"/>
      <c r="Z574" s="32"/>
    </row>
    <row r="575" spans="1:26" ht="15.75" customHeight="1" x14ac:dyDescent="0.3">
      <c r="A575" s="32"/>
      <c r="B575" s="32"/>
      <c r="C575" s="32"/>
      <c r="D575" s="32"/>
      <c r="E575" s="32"/>
      <c r="F575" s="32"/>
      <c r="G575" s="32"/>
      <c r="H575" s="32"/>
      <c r="I575" s="32"/>
      <c r="J575" s="32"/>
      <c r="K575" s="32"/>
      <c r="L575" s="32"/>
      <c r="M575" s="32"/>
      <c r="N575" s="32"/>
      <c r="O575" s="32"/>
      <c r="P575" s="32"/>
      <c r="Q575" s="32"/>
      <c r="R575" s="32"/>
      <c r="S575" s="32"/>
      <c r="T575" s="32"/>
      <c r="U575" s="32"/>
      <c r="V575" s="32"/>
      <c r="W575" s="32"/>
      <c r="X575" s="32"/>
      <c r="Y575" s="32"/>
      <c r="Z575" s="32"/>
    </row>
    <row r="576" spans="1:26" ht="15.75" customHeight="1" x14ac:dyDescent="0.3">
      <c r="A576" s="32"/>
      <c r="B576" s="32"/>
      <c r="C576" s="32"/>
      <c r="D576" s="32"/>
      <c r="E576" s="32"/>
      <c r="F576" s="32"/>
      <c r="G576" s="32"/>
      <c r="H576" s="32"/>
      <c r="I576" s="32"/>
      <c r="J576" s="32"/>
      <c r="K576" s="32"/>
      <c r="L576" s="32"/>
      <c r="M576" s="32"/>
      <c r="N576" s="32"/>
      <c r="O576" s="32"/>
      <c r="P576" s="32"/>
      <c r="Q576" s="32"/>
      <c r="R576" s="32"/>
      <c r="S576" s="32"/>
      <c r="T576" s="32"/>
      <c r="U576" s="32"/>
      <c r="V576" s="32"/>
      <c r="W576" s="32"/>
      <c r="X576" s="32"/>
      <c r="Y576" s="32"/>
      <c r="Z576" s="32"/>
    </row>
    <row r="577" spans="1:26" ht="15.75" customHeight="1" x14ac:dyDescent="0.3">
      <c r="A577" s="32"/>
      <c r="B577" s="32"/>
      <c r="C577" s="32"/>
      <c r="D577" s="32"/>
      <c r="E577" s="32"/>
      <c r="F577" s="32"/>
      <c r="G577" s="32"/>
      <c r="H577" s="32"/>
      <c r="I577" s="32"/>
      <c r="J577" s="32"/>
      <c r="K577" s="32"/>
      <c r="L577" s="32"/>
      <c r="M577" s="32"/>
      <c r="N577" s="32"/>
      <c r="O577" s="32"/>
      <c r="P577" s="32"/>
      <c r="Q577" s="32"/>
      <c r="R577" s="32"/>
      <c r="S577" s="32"/>
      <c r="T577" s="32"/>
      <c r="U577" s="32"/>
      <c r="V577" s="32"/>
      <c r="W577" s="32"/>
      <c r="X577" s="32"/>
      <c r="Y577" s="32"/>
      <c r="Z577" s="32"/>
    </row>
    <row r="578" spans="1:26" ht="15.75" customHeight="1" x14ac:dyDescent="0.3">
      <c r="A578" s="32"/>
      <c r="B578" s="32"/>
      <c r="C578" s="32"/>
      <c r="D578" s="32"/>
      <c r="E578" s="32"/>
      <c r="F578" s="32"/>
      <c r="G578" s="32"/>
      <c r="H578" s="32"/>
      <c r="I578" s="32"/>
      <c r="J578" s="32"/>
      <c r="K578" s="32"/>
      <c r="L578" s="32"/>
      <c r="M578" s="32"/>
      <c r="N578" s="32"/>
      <c r="O578" s="32"/>
      <c r="P578" s="32"/>
      <c r="Q578" s="32"/>
      <c r="R578" s="32"/>
      <c r="S578" s="32"/>
      <c r="T578" s="32"/>
      <c r="U578" s="32"/>
      <c r="V578" s="32"/>
      <c r="W578" s="32"/>
      <c r="X578" s="32"/>
      <c r="Y578" s="32"/>
      <c r="Z578" s="32"/>
    </row>
    <row r="579" spans="1:26" ht="15.75" customHeight="1" x14ac:dyDescent="0.3">
      <c r="A579" s="32"/>
      <c r="B579" s="32"/>
      <c r="C579" s="32"/>
      <c r="D579" s="32"/>
      <c r="E579" s="32"/>
      <c r="F579" s="32"/>
      <c r="G579" s="32"/>
      <c r="H579" s="32"/>
      <c r="I579" s="32"/>
      <c r="J579" s="32"/>
      <c r="K579" s="32"/>
      <c r="L579" s="32"/>
      <c r="M579" s="32"/>
      <c r="N579" s="32"/>
      <c r="O579" s="32"/>
      <c r="P579" s="32"/>
      <c r="Q579" s="32"/>
      <c r="R579" s="32"/>
      <c r="S579" s="32"/>
      <c r="T579" s="32"/>
      <c r="U579" s="32"/>
      <c r="V579" s="32"/>
      <c r="W579" s="32"/>
      <c r="X579" s="32"/>
      <c r="Y579" s="32"/>
      <c r="Z579" s="32"/>
    </row>
    <row r="580" spans="1:26" ht="15.75" customHeight="1" x14ac:dyDescent="0.3">
      <c r="A580" s="32"/>
      <c r="B580" s="32"/>
      <c r="C580" s="32"/>
      <c r="D580" s="32"/>
      <c r="E580" s="32"/>
      <c r="F580" s="32"/>
      <c r="G580" s="32"/>
      <c r="H580" s="32"/>
      <c r="I580" s="32"/>
      <c r="J580" s="32"/>
      <c r="K580" s="32"/>
      <c r="L580" s="32"/>
      <c r="M580" s="32"/>
      <c r="N580" s="32"/>
      <c r="O580" s="32"/>
      <c r="P580" s="32"/>
      <c r="Q580" s="32"/>
      <c r="R580" s="32"/>
      <c r="S580" s="32"/>
      <c r="T580" s="32"/>
      <c r="U580" s="32"/>
      <c r="V580" s="32"/>
      <c r="W580" s="32"/>
      <c r="X580" s="32"/>
      <c r="Y580" s="32"/>
      <c r="Z580" s="32"/>
    </row>
    <row r="581" spans="1:26" ht="15.75" customHeight="1" x14ac:dyDescent="0.3">
      <c r="A581" s="32"/>
      <c r="B581" s="32"/>
      <c r="C581" s="32"/>
      <c r="D581" s="32"/>
      <c r="E581" s="32"/>
      <c r="F581" s="32"/>
      <c r="G581" s="32"/>
      <c r="H581" s="32"/>
      <c r="I581" s="32"/>
      <c r="J581" s="32"/>
      <c r="K581" s="32"/>
      <c r="L581" s="32"/>
      <c r="M581" s="32"/>
      <c r="N581" s="32"/>
      <c r="O581" s="32"/>
      <c r="P581" s="32"/>
      <c r="Q581" s="32"/>
      <c r="R581" s="32"/>
      <c r="S581" s="32"/>
      <c r="T581" s="32"/>
      <c r="U581" s="32"/>
      <c r="V581" s="32"/>
      <c r="W581" s="32"/>
      <c r="X581" s="32"/>
      <c r="Y581" s="32"/>
      <c r="Z581" s="32"/>
    </row>
    <row r="582" spans="1:26" ht="15.75" customHeight="1" x14ac:dyDescent="0.3">
      <c r="A582" s="32"/>
      <c r="B582" s="32"/>
      <c r="C582" s="32"/>
      <c r="D582" s="32"/>
      <c r="E582" s="32"/>
      <c r="F582" s="32"/>
      <c r="G582" s="32"/>
      <c r="H582" s="32"/>
      <c r="I582" s="32"/>
      <c r="J582" s="32"/>
      <c r="K582" s="32"/>
      <c r="L582" s="32"/>
      <c r="M582" s="32"/>
      <c r="N582" s="32"/>
      <c r="O582" s="32"/>
      <c r="P582" s="32"/>
      <c r="Q582" s="32"/>
      <c r="R582" s="32"/>
      <c r="S582" s="32"/>
      <c r="T582" s="32"/>
      <c r="U582" s="32"/>
      <c r="V582" s="32"/>
      <c r="W582" s="32"/>
      <c r="X582" s="32"/>
      <c r="Y582" s="32"/>
      <c r="Z582" s="32"/>
    </row>
    <row r="583" spans="1:26" ht="15.75" customHeight="1" x14ac:dyDescent="0.3">
      <c r="A583" s="32"/>
      <c r="B583" s="32"/>
      <c r="C583" s="32"/>
      <c r="D583" s="32"/>
      <c r="E583" s="32"/>
      <c r="F583" s="32"/>
      <c r="G583" s="32"/>
      <c r="H583" s="32"/>
      <c r="I583" s="32"/>
      <c r="J583" s="32"/>
      <c r="K583" s="32"/>
      <c r="L583" s="32"/>
      <c r="M583" s="32"/>
      <c r="N583" s="32"/>
      <c r="O583" s="32"/>
      <c r="P583" s="32"/>
      <c r="Q583" s="32"/>
      <c r="R583" s="32"/>
      <c r="S583" s="32"/>
      <c r="T583" s="32"/>
      <c r="U583" s="32"/>
      <c r="V583" s="32"/>
      <c r="W583" s="32"/>
      <c r="X583" s="32"/>
      <c r="Y583" s="32"/>
      <c r="Z583" s="32"/>
    </row>
    <row r="584" spans="1:26" ht="15.75" customHeight="1" x14ac:dyDescent="0.3">
      <c r="A584" s="32"/>
      <c r="B584" s="32"/>
      <c r="C584" s="32"/>
      <c r="D584" s="32"/>
      <c r="E584" s="32"/>
      <c r="F584" s="32"/>
      <c r="G584" s="32"/>
      <c r="H584" s="32"/>
      <c r="I584" s="32"/>
      <c r="J584" s="32"/>
      <c r="K584" s="32"/>
      <c r="L584" s="32"/>
      <c r="M584" s="32"/>
      <c r="N584" s="32"/>
      <c r="O584" s="32"/>
      <c r="P584" s="32"/>
      <c r="Q584" s="32"/>
      <c r="R584" s="32"/>
      <c r="S584" s="32"/>
      <c r="T584" s="32"/>
      <c r="U584" s="32"/>
      <c r="V584" s="32"/>
      <c r="W584" s="32"/>
      <c r="X584" s="32"/>
      <c r="Y584" s="32"/>
      <c r="Z584" s="32"/>
    </row>
    <row r="585" spans="1:26" ht="15.75" customHeight="1" x14ac:dyDescent="0.3">
      <c r="A585" s="32"/>
      <c r="B585" s="32"/>
      <c r="C585" s="32"/>
      <c r="D585" s="32"/>
      <c r="E585" s="32"/>
      <c r="F585" s="32"/>
      <c r="G585" s="32"/>
      <c r="H585" s="32"/>
      <c r="I585" s="32"/>
      <c r="J585" s="32"/>
      <c r="K585" s="32"/>
      <c r="L585" s="32"/>
      <c r="M585" s="32"/>
      <c r="N585" s="32"/>
      <c r="O585" s="32"/>
      <c r="P585" s="32"/>
      <c r="Q585" s="32"/>
      <c r="R585" s="32"/>
      <c r="S585" s="32"/>
      <c r="T585" s="32"/>
      <c r="U585" s="32"/>
      <c r="V585" s="32"/>
      <c r="W585" s="32"/>
      <c r="X585" s="32"/>
      <c r="Y585" s="32"/>
      <c r="Z585" s="32"/>
    </row>
    <row r="586" spans="1:26" ht="15.75" customHeight="1" x14ac:dyDescent="0.3">
      <c r="A586" s="32"/>
      <c r="B586" s="32"/>
      <c r="C586" s="32"/>
      <c r="D586" s="32"/>
      <c r="E586" s="32"/>
      <c r="F586" s="32"/>
      <c r="G586" s="32"/>
      <c r="H586" s="32"/>
      <c r="I586" s="32"/>
      <c r="J586" s="32"/>
      <c r="K586" s="32"/>
      <c r="L586" s="32"/>
      <c r="M586" s="32"/>
      <c r="N586" s="32"/>
      <c r="O586" s="32"/>
      <c r="P586" s="32"/>
      <c r="Q586" s="32"/>
      <c r="R586" s="32"/>
      <c r="S586" s="32"/>
      <c r="T586" s="32"/>
      <c r="U586" s="32"/>
      <c r="V586" s="32"/>
      <c r="W586" s="32"/>
      <c r="X586" s="32"/>
      <c r="Y586" s="32"/>
      <c r="Z586" s="32"/>
    </row>
    <row r="587" spans="1:26" ht="15.75" customHeight="1" x14ac:dyDescent="0.3">
      <c r="A587" s="32"/>
      <c r="B587" s="32"/>
      <c r="C587" s="32"/>
      <c r="D587" s="32"/>
      <c r="E587" s="32"/>
      <c r="F587" s="32"/>
      <c r="G587" s="32"/>
      <c r="H587" s="32"/>
      <c r="I587" s="32"/>
      <c r="J587" s="32"/>
      <c r="K587" s="32"/>
      <c r="L587" s="32"/>
      <c r="M587" s="32"/>
      <c r="N587" s="32"/>
      <c r="O587" s="32"/>
      <c r="P587" s="32"/>
      <c r="Q587" s="32"/>
      <c r="R587" s="32"/>
      <c r="S587" s="32"/>
      <c r="T587" s="32"/>
      <c r="U587" s="32"/>
      <c r="V587" s="32"/>
      <c r="W587" s="32"/>
      <c r="X587" s="32"/>
      <c r="Y587" s="32"/>
      <c r="Z587" s="32"/>
    </row>
    <row r="588" spans="1:26" ht="15.75" customHeight="1" x14ac:dyDescent="0.3">
      <c r="A588" s="32"/>
      <c r="B588" s="32"/>
      <c r="C588" s="32"/>
      <c r="D588" s="32"/>
      <c r="E588" s="32"/>
      <c r="F588" s="32"/>
      <c r="G588" s="32"/>
      <c r="H588" s="32"/>
      <c r="I588" s="32"/>
      <c r="J588" s="32"/>
      <c r="K588" s="32"/>
      <c r="L588" s="32"/>
      <c r="M588" s="32"/>
      <c r="N588" s="32"/>
      <c r="O588" s="32"/>
      <c r="P588" s="32"/>
      <c r="Q588" s="32"/>
      <c r="R588" s="32"/>
      <c r="S588" s="32"/>
      <c r="T588" s="32"/>
      <c r="U588" s="32"/>
      <c r="V588" s="32"/>
      <c r="W588" s="32"/>
      <c r="X588" s="32"/>
      <c r="Y588" s="32"/>
      <c r="Z588" s="32"/>
    </row>
    <row r="589" spans="1:26" ht="15.75" customHeight="1" x14ac:dyDescent="0.3">
      <c r="A589" s="32"/>
      <c r="B589" s="32"/>
      <c r="C589" s="32"/>
      <c r="D589" s="32"/>
      <c r="E589" s="32"/>
      <c r="F589" s="32"/>
      <c r="G589" s="32"/>
      <c r="H589" s="32"/>
      <c r="I589" s="32"/>
      <c r="J589" s="32"/>
      <c r="K589" s="32"/>
      <c r="L589" s="32"/>
      <c r="M589" s="32"/>
      <c r="N589" s="32"/>
      <c r="O589" s="32"/>
      <c r="P589" s="32"/>
      <c r="Q589" s="32"/>
      <c r="R589" s="32"/>
      <c r="S589" s="32"/>
      <c r="T589" s="32"/>
      <c r="U589" s="32"/>
      <c r="V589" s="32"/>
      <c r="W589" s="32"/>
      <c r="X589" s="32"/>
      <c r="Y589" s="32"/>
      <c r="Z589" s="32"/>
    </row>
    <row r="590" spans="1:26" ht="15.75" customHeight="1" x14ac:dyDescent="0.3">
      <c r="A590" s="32"/>
      <c r="B590" s="32"/>
      <c r="C590" s="32"/>
      <c r="D590" s="32"/>
      <c r="E590" s="32"/>
      <c r="F590" s="32"/>
      <c r="G590" s="32"/>
      <c r="H590" s="32"/>
      <c r="I590" s="32"/>
      <c r="J590" s="32"/>
      <c r="K590" s="32"/>
      <c r="L590" s="32"/>
      <c r="M590" s="32"/>
      <c r="N590" s="32"/>
      <c r="O590" s="32"/>
      <c r="P590" s="32"/>
      <c r="Q590" s="32"/>
      <c r="R590" s="32"/>
      <c r="S590" s="32"/>
      <c r="T590" s="32"/>
      <c r="U590" s="32"/>
      <c r="V590" s="32"/>
      <c r="W590" s="32"/>
      <c r="X590" s="32"/>
      <c r="Y590" s="32"/>
      <c r="Z590" s="32"/>
    </row>
    <row r="591" spans="1:26" ht="15.75" customHeight="1" x14ac:dyDescent="0.3">
      <c r="A591" s="32"/>
      <c r="B591" s="32"/>
      <c r="C591" s="32"/>
      <c r="D591" s="32"/>
      <c r="E591" s="32"/>
      <c r="F591" s="32"/>
      <c r="G591" s="32"/>
      <c r="H591" s="32"/>
      <c r="I591" s="32"/>
      <c r="J591" s="32"/>
      <c r="K591" s="32"/>
      <c r="L591" s="32"/>
      <c r="M591" s="32"/>
      <c r="N591" s="32"/>
      <c r="O591" s="32"/>
      <c r="P591" s="32"/>
      <c r="Q591" s="32"/>
      <c r="R591" s="32"/>
      <c r="S591" s="32"/>
      <c r="T591" s="32"/>
      <c r="U591" s="32"/>
      <c r="V591" s="32"/>
      <c r="W591" s="32"/>
      <c r="X591" s="32"/>
      <c r="Y591" s="32"/>
      <c r="Z591" s="32"/>
    </row>
    <row r="592" spans="1:26" ht="15.75" customHeight="1" x14ac:dyDescent="0.3">
      <c r="A592" s="32"/>
      <c r="B592" s="32"/>
      <c r="C592" s="32"/>
      <c r="D592" s="32"/>
      <c r="E592" s="32"/>
      <c r="F592" s="32"/>
      <c r="G592" s="32"/>
      <c r="H592" s="32"/>
      <c r="I592" s="32"/>
      <c r="J592" s="32"/>
      <c r="K592" s="32"/>
      <c r="L592" s="32"/>
      <c r="M592" s="32"/>
      <c r="N592" s="32"/>
      <c r="O592" s="32"/>
      <c r="P592" s="32"/>
      <c r="Q592" s="32"/>
      <c r="R592" s="32"/>
      <c r="S592" s="32"/>
      <c r="T592" s="32"/>
      <c r="U592" s="32"/>
      <c r="V592" s="32"/>
      <c r="W592" s="32"/>
      <c r="X592" s="32"/>
      <c r="Y592" s="32"/>
      <c r="Z592" s="32"/>
    </row>
    <row r="593" spans="1:26" ht="15.75" customHeight="1" x14ac:dyDescent="0.3">
      <c r="A593" s="32"/>
      <c r="B593" s="32"/>
      <c r="C593" s="32"/>
      <c r="D593" s="32"/>
      <c r="E593" s="32"/>
      <c r="F593" s="32"/>
      <c r="G593" s="32"/>
      <c r="H593" s="32"/>
      <c r="I593" s="32"/>
      <c r="J593" s="32"/>
      <c r="K593" s="32"/>
      <c r="L593" s="32"/>
      <c r="M593" s="32"/>
      <c r="N593" s="32"/>
      <c r="O593" s="32"/>
      <c r="P593" s="32"/>
      <c r="Q593" s="32"/>
      <c r="R593" s="32"/>
      <c r="S593" s="32"/>
      <c r="T593" s="32"/>
      <c r="U593" s="32"/>
      <c r="V593" s="32"/>
      <c r="W593" s="32"/>
      <c r="X593" s="32"/>
      <c r="Y593" s="32"/>
      <c r="Z593" s="32"/>
    </row>
    <row r="594" spans="1:26" ht="15.75" customHeight="1" x14ac:dyDescent="0.3">
      <c r="A594" s="32"/>
      <c r="B594" s="32"/>
      <c r="C594" s="32"/>
      <c r="D594" s="32"/>
      <c r="E594" s="32"/>
      <c r="F594" s="32"/>
      <c r="G594" s="32"/>
      <c r="H594" s="32"/>
      <c r="I594" s="32"/>
      <c r="J594" s="32"/>
      <c r="K594" s="32"/>
      <c r="L594" s="32"/>
      <c r="M594" s="32"/>
      <c r="N594" s="32"/>
      <c r="O594" s="32"/>
      <c r="P594" s="32"/>
      <c r="Q594" s="32"/>
      <c r="R594" s="32"/>
      <c r="S594" s="32"/>
      <c r="T594" s="32"/>
      <c r="U594" s="32"/>
      <c r="V594" s="32"/>
      <c r="W594" s="32"/>
      <c r="X594" s="32"/>
      <c r="Y594" s="32"/>
      <c r="Z594" s="32"/>
    </row>
    <row r="595" spans="1:26" ht="15.75" customHeight="1" x14ac:dyDescent="0.3">
      <c r="A595" s="32"/>
      <c r="B595" s="32"/>
      <c r="C595" s="32"/>
      <c r="D595" s="32"/>
      <c r="E595" s="32"/>
      <c r="F595" s="32"/>
      <c r="G595" s="32"/>
      <c r="H595" s="32"/>
      <c r="I595" s="32"/>
      <c r="J595" s="32"/>
      <c r="K595" s="32"/>
      <c r="L595" s="32"/>
      <c r="M595" s="32"/>
      <c r="N595" s="32"/>
      <c r="O595" s="32"/>
      <c r="P595" s="32"/>
      <c r="Q595" s="32"/>
      <c r="R595" s="32"/>
      <c r="S595" s="32"/>
      <c r="T595" s="32"/>
      <c r="U595" s="32"/>
      <c r="V595" s="32"/>
      <c r="W595" s="32"/>
      <c r="X595" s="32"/>
      <c r="Y595" s="32"/>
      <c r="Z595" s="32"/>
    </row>
    <row r="596" spans="1:26" ht="15.75" customHeight="1" x14ac:dyDescent="0.3">
      <c r="A596" s="32"/>
      <c r="B596" s="32"/>
      <c r="C596" s="32"/>
      <c r="D596" s="32"/>
      <c r="E596" s="32"/>
      <c r="F596" s="32"/>
      <c r="G596" s="32"/>
      <c r="H596" s="32"/>
      <c r="I596" s="32"/>
      <c r="J596" s="32"/>
      <c r="K596" s="32"/>
      <c r="L596" s="32"/>
      <c r="M596" s="32"/>
      <c r="N596" s="32"/>
      <c r="O596" s="32"/>
      <c r="P596" s="32"/>
      <c r="Q596" s="32"/>
      <c r="R596" s="32"/>
      <c r="S596" s="32"/>
      <c r="T596" s="32"/>
      <c r="U596" s="32"/>
      <c r="V596" s="32"/>
      <c r="W596" s="32"/>
      <c r="X596" s="32"/>
      <c r="Y596" s="32"/>
      <c r="Z596" s="32"/>
    </row>
    <row r="597" spans="1:26" ht="15.75" customHeight="1" x14ac:dyDescent="0.3">
      <c r="A597" s="32"/>
      <c r="B597" s="32"/>
      <c r="C597" s="32"/>
      <c r="D597" s="32"/>
      <c r="E597" s="32"/>
      <c r="F597" s="32"/>
      <c r="G597" s="32"/>
      <c r="H597" s="32"/>
      <c r="I597" s="32"/>
      <c r="J597" s="32"/>
      <c r="K597" s="32"/>
      <c r="L597" s="32"/>
      <c r="M597" s="32"/>
      <c r="N597" s="32"/>
      <c r="O597" s="32"/>
      <c r="P597" s="32"/>
      <c r="Q597" s="32"/>
      <c r="R597" s="32"/>
      <c r="S597" s="32"/>
      <c r="T597" s="32"/>
      <c r="U597" s="32"/>
      <c r="V597" s="32"/>
      <c r="W597" s="32"/>
      <c r="X597" s="32"/>
      <c r="Y597" s="32"/>
      <c r="Z597" s="32"/>
    </row>
    <row r="598" spans="1:26" ht="15.75" customHeight="1" x14ac:dyDescent="0.3">
      <c r="A598" s="32"/>
      <c r="B598" s="32"/>
      <c r="C598" s="32"/>
      <c r="D598" s="32"/>
      <c r="E598" s="32"/>
      <c r="F598" s="32"/>
      <c r="G598" s="32"/>
      <c r="H598" s="32"/>
      <c r="I598" s="32"/>
      <c r="J598" s="32"/>
      <c r="K598" s="32"/>
      <c r="L598" s="32"/>
      <c r="M598" s="32"/>
      <c r="N598" s="32"/>
      <c r="O598" s="32"/>
      <c r="P598" s="32"/>
      <c r="Q598" s="32"/>
      <c r="R598" s="32"/>
      <c r="S598" s="32"/>
      <c r="T598" s="32"/>
      <c r="U598" s="32"/>
      <c r="V598" s="32"/>
      <c r="W598" s="32"/>
      <c r="X598" s="32"/>
      <c r="Y598" s="32"/>
      <c r="Z598" s="32"/>
    </row>
    <row r="599" spans="1:26" ht="15.75" customHeight="1" x14ac:dyDescent="0.3">
      <c r="A599" s="32"/>
      <c r="B599" s="32"/>
      <c r="C599" s="32"/>
      <c r="D599" s="32"/>
      <c r="E599" s="32"/>
      <c r="F599" s="32"/>
      <c r="G599" s="32"/>
      <c r="H599" s="32"/>
      <c r="I599" s="32"/>
      <c r="J599" s="32"/>
      <c r="K599" s="32"/>
      <c r="L599" s="32"/>
      <c r="M599" s="32"/>
      <c r="N599" s="32"/>
      <c r="O599" s="32"/>
      <c r="P599" s="32"/>
      <c r="Q599" s="32"/>
      <c r="R599" s="32"/>
      <c r="S599" s="32"/>
      <c r="T599" s="32"/>
      <c r="U599" s="32"/>
      <c r="V599" s="32"/>
      <c r="W599" s="32"/>
      <c r="X599" s="32"/>
      <c r="Y599" s="32"/>
      <c r="Z599" s="32"/>
    </row>
    <row r="600" spans="1:26" ht="15.75" customHeight="1" x14ac:dyDescent="0.3">
      <c r="A600" s="32"/>
      <c r="B600" s="32"/>
      <c r="C600" s="32"/>
      <c r="D600" s="32"/>
      <c r="E600" s="32"/>
      <c r="F600" s="32"/>
      <c r="G600" s="32"/>
      <c r="H600" s="32"/>
      <c r="I600" s="32"/>
      <c r="J600" s="32"/>
      <c r="K600" s="32"/>
      <c r="L600" s="32"/>
      <c r="M600" s="32"/>
      <c r="N600" s="32"/>
      <c r="O600" s="32"/>
      <c r="P600" s="32"/>
      <c r="Q600" s="32"/>
      <c r="R600" s="32"/>
      <c r="S600" s="32"/>
      <c r="T600" s="32"/>
      <c r="U600" s="32"/>
      <c r="V600" s="32"/>
      <c r="W600" s="32"/>
      <c r="X600" s="32"/>
      <c r="Y600" s="32"/>
      <c r="Z600" s="32"/>
    </row>
    <row r="601" spans="1:26" ht="15.75" customHeight="1" x14ac:dyDescent="0.3">
      <c r="A601" s="32"/>
      <c r="B601" s="32"/>
      <c r="C601" s="32"/>
      <c r="D601" s="32"/>
      <c r="E601" s="32"/>
      <c r="F601" s="32"/>
      <c r="G601" s="32"/>
      <c r="H601" s="32"/>
      <c r="I601" s="32"/>
      <c r="J601" s="32"/>
      <c r="K601" s="32"/>
      <c r="L601" s="32"/>
      <c r="M601" s="32"/>
      <c r="N601" s="32"/>
      <c r="O601" s="32"/>
      <c r="P601" s="32"/>
      <c r="Q601" s="32"/>
      <c r="R601" s="32"/>
      <c r="S601" s="32"/>
      <c r="T601" s="32"/>
      <c r="U601" s="32"/>
      <c r="V601" s="32"/>
      <c r="W601" s="32"/>
      <c r="X601" s="32"/>
      <c r="Y601" s="32"/>
      <c r="Z601" s="32"/>
    </row>
    <row r="602" spans="1:26" ht="15.75" customHeight="1" x14ac:dyDescent="0.3">
      <c r="A602" s="32"/>
      <c r="B602" s="32"/>
      <c r="C602" s="32"/>
      <c r="D602" s="32"/>
      <c r="E602" s="32"/>
      <c r="F602" s="32"/>
      <c r="G602" s="32"/>
      <c r="H602" s="32"/>
      <c r="I602" s="32"/>
      <c r="J602" s="32"/>
      <c r="K602" s="32"/>
      <c r="L602" s="32"/>
      <c r="M602" s="32"/>
      <c r="N602" s="32"/>
      <c r="O602" s="32"/>
      <c r="P602" s="32"/>
      <c r="Q602" s="32"/>
      <c r="R602" s="32"/>
      <c r="S602" s="32"/>
      <c r="T602" s="32"/>
      <c r="U602" s="32"/>
      <c r="V602" s="32"/>
      <c r="W602" s="32"/>
      <c r="X602" s="32"/>
      <c r="Y602" s="32"/>
      <c r="Z602" s="32"/>
    </row>
    <row r="603" spans="1:26" ht="15.75" customHeight="1" x14ac:dyDescent="0.3">
      <c r="A603" s="32"/>
      <c r="B603" s="32"/>
      <c r="C603" s="32"/>
      <c r="D603" s="32"/>
      <c r="E603" s="32"/>
      <c r="F603" s="32"/>
      <c r="G603" s="32"/>
      <c r="H603" s="32"/>
      <c r="I603" s="32"/>
      <c r="J603" s="32"/>
      <c r="K603" s="32"/>
      <c r="L603" s="32"/>
      <c r="M603" s="32"/>
      <c r="N603" s="32"/>
      <c r="O603" s="32"/>
      <c r="P603" s="32"/>
      <c r="Q603" s="32"/>
      <c r="R603" s="32"/>
      <c r="S603" s="32"/>
      <c r="T603" s="32"/>
      <c r="U603" s="32"/>
      <c r="V603" s="32"/>
      <c r="W603" s="32"/>
      <c r="X603" s="32"/>
      <c r="Y603" s="32"/>
      <c r="Z603" s="32"/>
    </row>
    <row r="604" spans="1:26" ht="15.75" customHeight="1" x14ac:dyDescent="0.3">
      <c r="A604" s="32"/>
      <c r="B604" s="32"/>
      <c r="C604" s="32"/>
      <c r="D604" s="32"/>
      <c r="E604" s="32"/>
      <c r="F604" s="32"/>
      <c r="G604" s="32"/>
      <c r="H604" s="32"/>
      <c r="I604" s="32"/>
      <c r="J604" s="32"/>
      <c r="K604" s="32"/>
      <c r="L604" s="32"/>
      <c r="M604" s="32"/>
      <c r="N604" s="32"/>
      <c r="O604" s="32"/>
      <c r="P604" s="32"/>
      <c r="Q604" s="32"/>
      <c r="R604" s="32"/>
      <c r="S604" s="32"/>
      <c r="T604" s="32"/>
      <c r="U604" s="32"/>
      <c r="V604" s="32"/>
      <c r="W604" s="32"/>
      <c r="X604" s="32"/>
      <c r="Y604" s="32"/>
      <c r="Z604" s="32"/>
    </row>
    <row r="605" spans="1:26" ht="15.75" customHeight="1" x14ac:dyDescent="0.3">
      <c r="A605" s="32"/>
      <c r="B605" s="32"/>
      <c r="C605" s="32"/>
      <c r="D605" s="32"/>
      <c r="E605" s="32"/>
      <c r="F605" s="32"/>
      <c r="G605" s="32"/>
      <c r="H605" s="32"/>
      <c r="I605" s="32"/>
      <c r="J605" s="32"/>
      <c r="K605" s="32"/>
      <c r="L605" s="32"/>
      <c r="M605" s="32"/>
      <c r="N605" s="32"/>
      <c r="O605" s="32"/>
      <c r="P605" s="32"/>
      <c r="Q605" s="32"/>
      <c r="R605" s="32"/>
      <c r="S605" s="32"/>
      <c r="T605" s="32"/>
      <c r="U605" s="32"/>
      <c r="V605" s="32"/>
      <c r="W605" s="32"/>
      <c r="X605" s="32"/>
      <c r="Y605" s="32"/>
      <c r="Z605" s="32"/>
    </row>
    <row r="606" spans="1:26" ht="15.75" customHeight="1" x14ac:dyDescent="0.3">
      <c r="A606" s="32"/>
      <c r="B606" s="32"/>
      <c r="C606" s="32"/>
      <c r="D606" s="32"/>
      <c r="E606" s="32"/>
      <c r="F606" s="32"/>
      <c r="G606" s="32"/>
      <c r="H606" s="32"/>
      <c r="I606" s="32"/>
      <c r="J606" s="32"/>
      <c r="K606" s="32"/>
      <c r="L606" s="32"/>
      <c r="M606" s="32"/>
      <c r="N606" s="32"/>
      <c r="O606" s="32"/>
      <c r="P606" s="32"/>
      <c r="Q606" s="32"/>
      <c r="R606" s="32"/>
      <c r="S606" s="32"/>
      <c r="T606" s="32"/>
      <c r="U606" s="32"/>
      <c r="V606" s="32"/>
      <c r="W606" s="32"/>
      <c r="X606" s="32"/>
      <c r="Y606" s="32"/>
      <c r="Z606" s="32"/>
    </row>
    <row r="607" spans="1:26" ht="15.75" customHeight="1" x14ac:dyDescent="0.3">
      <c r="A607" s="32"/>
      <c r="B607" s="32"/>
      <c r="C607" s="32"/>
      <c r="D607" s="32"/>
      <c r="E607" s="32"/>
      <c r="F607" s="32"/>
      <c r="G607" s="32"/>
      <c r="H607" s="32"/>
      <c r="I607" s="32"/>
      <c r="J607" s="32"/>
      <c r="K607" s="32"/>
      <c r="L607" s="32"/>
      <c r="M607" s="32"/>
      <c r="N607" s="32"/>
      <c r="O607" s="32"/>
      <c r="P607" s="32"/>
      <c r="Q607" s="32"/>
      <c r="R607" s="32"/>
      <c r="S607" s="32"/>
      <c r="T607" s="32"/>
      <c r="U607" s="32"/>
      <c r="V607" s="32"/>
      <c r="W607" s="32"/>
      <c r="X607" s="32"/>
      <c r="Y607" s="32"/>
      <c r="Z607" s="32"/>
    </row>
    <row r="608" spans="1:26" ht="15.75" customHeight="1" x14ac:dyDescent="0.3">
      <c r="A608" s="32"/>
      <c r="B608" s="32"/>
      <c r="C608" s="32"/>
      <c r="D608" s="32"/>
      <c r="E608" s="32"/>
      <c r="F608" s="32"/>
      <c r="G608" s="32"/>
      <c r="H608" s="32"/>
      <c r="I608" s="32"/>
      <c r="J608" s="32"/>
      <c r="K608" s="32"/>
      <c r="L608" s="32"/>
      <c r="M608" s="32"/>
      <c r="N608" s="32"/>
      <c r="O608" s="32"/>
      <c r="P608" s="32"/>
      <c r="Q608" s="32"/>
      <c r="R608" s="32"/>
      <c r="S608" s="32"/>
      <c r="T608" s="32"/>
      <c r="U608" s="32"/>
      <c r="V608" s="32"/>
      <c r="W608" s="32"/>
      <c r="X608" s="32"/>
      <c r="Y608" s="32"/>
      <c r="Z608" s="32"/>
    </row>
    <row r="609" spans="1:26" ht="15.75" customHeight="1" x14ac:dyDescent="0.3">
      <c r="A609" s="32"/>
      <c r="B609" s="32"/>
      <c r="C609" s="32"/>
      <c r="D609" s="32"/>
      <c r="E609" s="32"/>
      <c r="F609" s="32"/>
      <c r="G609" s="32"/>
      <c r="H609" s="32"/>
      <c r="I609" s="32"/>
      <c r="J609" s="32"/>
      <c r="K609" s="32"/>
      <c r="L609" s="32"/>
      <c r="M609" s="32"/>
      <c r="N609" s="32"/>
      <c r="O609" s="32"/>
      <c r="P609" s="32"/>
      <c r="Q609" s="32"/>
      <c r="R609" s="32"/>
      <c r="S609" s="32"/>
      <c r="T609" s="32"/>
      <c r="U609" s="32"/>
      <c r="V609" s="32"/>
      <c r="W609" s="32"/>
      <c r="X609" s="32"/>
      <c r="Y609" s="32"/>
      <c r="Z609" s="32"/>
    </row>
    <row r="610" spans="1:26" ht="15.75" customHeight="1" x14ac:dyDescent="0.3">
      <c r="A610" s="32"/>
      <c r="B610" s="32"/>
      <c r="C610" s="32"/>
      <c r="D610" s="32"/>
      <c r="E610" s="32"/>
      <c r="F610" s="32"/>
      <c r="G610" s="32"/>
      <c r="H610" s="32"/>
      <c r="I610" s="32"/>
      <c r="J610" s="32"/>
      <c r="K610" s="32"/>
      <c r="L610" s="32"/>
      <c r="M610" s="32"/>
      <c r="N610" s="32"/>
      <c r="O610" s="32"/>
      <c r="P610" s="32"/>
      <c r="Q610" s="32"/>
      <c r="R610" s="32"/>
      <c r="S610" s="32"/>
      <c r="T610" s="32"/>
      <c r="U610" s="32"/>
      <c r="V610" s="32"/>
      <c r="W610" s="32"/>
      <c r="X610" s="32"/>
      <c r="Y610" s="32"/>
      <c r="Z610" s="32"/>
    </row>
    <row r="611" spans="1:26" ht="15.75" customHeight="1" x14ac:dyDescent="0.3">
      <c r="A611" s="32"/>
      <c r="B611" s="32"/>
      <c r="C611" s="32"/>
      <c r="D611" s="32"/>
      <c r="E611" s="32"/>
      <c r="F611" s="32"/>
      <c r="G611" s="32"/>
      <c r="H611" s="32"/>
      <c r="I611" s="32"/>
      <c r="J611" s="32"/>
      <c r="K611" s="32"/>
      <c r="L611" s="32"/>
      <c r="M611" s="32"/>
      <c r="N611" s="32"/>
      <c r="O611" s="32"/>
      <c r="P611" s="32"/>
      <c r="Q611" s="32"/>
      <c r="R611" s="32"/>
      <c r="S611" s="32"/>
      <c r="T611" s="32"/>
      <c r="U611" s="32"/>
      <c r="V611" s="32"/>
      <c r="W611" s="32"/>
      <c r="X611" s="32"/>
      <c r="Y611" s="32"/>
      <c r="Z611" s="32"/>
    </row>
    <row r="612" spans="1:26" ht="15.75" customHeight="1" x14ac:dyDescent="0.3">
      <c r="A612" s="32"/>
      <c r="B612" s="32"/>
      <c r="C612" s="32"/>
      <c r="D612" s="32"/>
      <c r="E612" s="32"/>
      <c r="F612" s="32"/>
      <c r="G612" s="32"/>
      <c r="H612" s="32"/>
      <c r="I612" s="32"/>
      <c r="J612" s="32"/>
      <c r="K612" s="32"/>
      <c r="L612" s="32"/>
      <c r="M612" s="32"/>
      <c r="N612" s="32"/>
      <c r="O612" s="32"/>
      <c r="P612" s="32"/>
      <c r="Q612" s="32"/>
      <c r="R612" s="32"/>
      <c r="S612" s="32"/>
      <c r="T612" s="32"/>
      <c r="U612" s="32"/>
      <c r="V612" s="32"/>
      <c r="W612" s="32"/>
      <c r="X612" s="32"/>
      <c r="Y612" s="32"/>
      <c r="Z612" s="32"/>
    </row>
    <row r="613" spans="1:26" ht="15.75" customHeight="1" x14ac:dyDescent="0.3">
      <c r="A613" s="32"/>
      <c r="B613" s="32"/>
      <c r="C613" s="32"/>
      <c r="D613" s="32"/>
      <c r="E613" s="32"/>
      <c r="F613" s="32"/>
      <c r="G613" s="32"/>
      <c r="H613" s="32"/>
      <c r="I613" s="32"/>
      <c r="J613" s="32"/>
      <c r="K613" s="32"/>
      <c r="L613" s="32"/>
      <c r="M613" s="32"/>
      <c r="N613" s="32"/>
      <c r="O613" s="32"/>
      <c r="P613" s="32"/>
      <c r="Q613" s="32"/>
      <c r="R613" s="32"/>
      <c r="S613" s="32"/>
      <c r="T613" s="32"/>
      <c r="U613" s="32"/>
      <c r="V613" s="32"/>
      <c r="W613" s="32"/>
      <c r="X613" s="32"/>
      <c r="Y613" s="32"/>
      <c r="Z613" s="32"/>
    </row>
    <row r="614" spans="1:26" ht="15.75" customHeight="1" x14ac:dyDescent="0.3">
      <c r="A614" s="32"/>
      <c r="B614" s="32"/>
      <c r="C614" s="32"/>
      <c r="D614" s="32"/>
      <c r="E614" s="32"/>
      <c r="F614" s="32"/>
      <c r="G614" s="32"/>
      <c r="H614" s="32"/>
      <c r="I614" s="32"/>
      <c r="J614" s="32"/>
      <c r="K614" s="32"/>
      <c r="L614" s="32"/>
      <c r="M614" s="32"/>
      <c r="N614" s="32"/>
      <c r="O614" s="32"/>
      <c r="P614" s="32"/>
      <c r="Q614" s="32"/>
      <c r="R614" s="32"/>
      <c r="S614" s="32"/>
      <c r="T614" s="32"/>
      <c r="U614" s="32"/>
      <c r="V614" s="32"/>
      <c r="W614" s="32"/>
      <c r="X614" s="32"/>
      <c r="Y614" s="32"/>
      <c r="Z614" s="32"/>
    </row>
    <row r="615" spans="1:26" ht="15.75" customHeight="1" x14ac:dyDescent="0.3">
      <c r="A615" s="32"/>
      <c r="B615" s="32"/>
      <c r="C615" s="32"/>
      <c r="D615" s="32"/>
      <c r="E615" s="32"/>
      <c r="F615" s="32"/>
      <c r="G615" s="32"/>
      <c r="H615" s="32"/>
      <c r="I615" s="32"/>
      <c r="J615" s="32"/>
      <c r="K615" s="32"/>
      <c r="L615" s="32"/>
      <c r="M615" s="32"/>
      <c r="N615" s="32"/>
      <c r="O615" s="32"/>
      <c r="P615" s="32"/>
      <c r="Q615" s="32"/>
      <c r="R615" s="32"/>
      <c r="S615" s="32"/>
      <c r="T615" s="32"/>
      <c r="U615" s="32"/>
      <c r="V615" s="32"/>
      <c r="W615" s="32"/>
      <c r="X615" s="32"/>
      <c r="Y615" s="32"/>
      <c r="Z615" s="32"/>
    </row>
    <row r="616" spans="1:26" ht="15.75" customHeight="1" x14ac:dyDescent="0.3">
      <c r="A616" s="32"/>
      <c r="B616" s="32"/>
      <c r="C616" s="32"/>
      <c r="D616" s="32"/>
      <c r="E616" s="32"/>
      <c r="F616" s="32"/>
      <c r="G616" s="32"/>
      <c r="H616" s="32"/>
      <c r="I616" s="32"/>
      <c r="J616" s="32"/>
      <c r="K616" s="32"/>
      <c r="L616" s="32"/>
      <c r="M616" s="32"/>
      <c r="N616" s="32"/>
      <c r="O616" s="32"/>
      <c r="P616" s="32"/>
      <c r="Q616" s="32"/>
      <c r="R616" s="32"/>
      <c r="S616" s="32"/>
      <c r="T616" s="32"/>
      <c r="U616" s="32"/>
      <c r="V616" s="32"/>
      <c r="W616" s="32"/>
      <c r="X616" s="32"/>
      <c r="Y616" s="32"/>
      <c r="Z616" s="32"/>
    </row>
    <row r="617" spans="1:26" ht="15.75" customHeight="1" x14ac:dyDescent="0.3">
      <c r="A617" s="32"/>
      <c r="B617" s="32"/>
      <c r="C617" s="32"/>
      <c r="D617" s="32"/>
      <c r="E617" s="32"/>
      <c r="F617" s="32"/>
      <c r="G617" s="32"/>
      <c r="H617" s="32"/>
      <c r="I617" s="32"/>
      <c r="J617" s="32"/>
      <c r="K617" s="32"/>
      <c r="L617" s="32"/>
      <c r="M617" s="32"/>
      <c r="N617" s="32"/>
      <c r="O617" s="32"/>
      <c r="P617" s="32"/>
      <c r="Q617" s="32"/>
      <c r="R617" s="32"/>
      <c r="S617" s="32"/>
      <c r="T617" s="32"/>
      <c r="U617" s="32"/>
      <c r="V617" s="32"/>
      <c r="W617" s="32"/>
      <c r="X617" s="32"/>
      <c r="Y617" s="32"/>
      <c r="Z617" s="32"/>
    </row>
    <row r="618" spans="1:26" ht="15.75" customHeight="1" x14ac:dyDescent="0.3">
      <c r="A618" s="32"/>
      <c r="B618" s="32"/>
      <c r="C618" s="32"/>
      <c r="D618" s="32"/>
      <c r="E618" s="32"/>
      <c r="F618" s="32"/>
      <c r="G618" s="32"/>
      <c r="H618" s="32"/>
      <c r="I618" s="32"/>
      <c r="J618" s="32"/>
      <c r="K618" s="32"/>
      <c r="L618" s="32"/>
      <c r="M618" s="32"/>
      <c r="N618" s="32"/>
      <c r="O618" s="32"/>
      <c r="P618" s="32"/>
      <c r="Q618" s="32"/>
      <c r="R618" s="32"/>
      <c r="S618" s="32"/>
      <c r="T618" s="32"/>
      <c r="U618" s="32"/>
      <c r="V618" s="32"/>
      <c r="W618" s="32"/>
      <c r="X618" s="32"/>
      <c r="Y618" s="32"/>
      <c r="Z618" s="32"/>
    </row>
    <row r="619" spans="1:26" ht="15.75" customHeight="1" x14ac:dyDescent="0.3">
      <c r="A619" s="32"/>
      <c r="B619" s="32"/>
      <c r="C619" s="32"/>
      <c r="D619" s="32"/>
      <c r="E619" s="32"/>
      <c r="F619" s="32"/>
      <c r="G619" s="32"/>
      <c r="H619" s="32"/>
      <c r="I619" s="32"/>
      <c r="J619" s="32"/>
      <c r="K619" s="32"/>
      <c r="L619" s="32"/>
      <c r="M619" s="32"/>
      <c r="N619" s="32"/>
      <c r="O619" s="32"/>
      <c r="P619" s="32"/>
      <c r="Q619" s="32"/>
      <c r="R619" s="32"/>
      <c r="S619" s="32"/>
      <c r="T619" s="32"/>
      <c r="U619" s="32"/>
      <c r="V619" s="32"/>
      <c r="W619" s="32"/>
      <c r="X619" s="32"/>
      <c r="Y619" s="32"/>
      <c r="Z619" s="32"/>
    </row>
    <row r="620" spans="1:26" ht="15.75" customHeight="1" x14ac:dyDescent="0.3">
      <c r="A620" s="32"/>
      <c r="B620" s="32"/>
      <c r="C620" s="32"/>
      <c r="D620" s="32"/>
      <c r="E620" s="32"/>
      <c r="F620" s="32"/>
      <c r="G620" s="32"/>
      <c r="H620" s="32"/>
      <c r="I620" s="32"/>
      <c r="J620" s="32"/>
      <c r="K620" s="32"/>
      <c r="L620" s="32"/>
      <c r="M620" s="32"/>
      <c r="N620" s="32"/>
      <c r="O620" s="32"/>
      <c r="P620" s="32"/>
      <c r="Q620" s="32"/>
      <c r="R620" s="32"/>
      <c r="S620" s="32"/>
      <c r="T620" s="32"/>
      <c r="U620" s="32"/>
      <c r="V620" s="32"/>
      <c r="W620" s="32"/>
      <c r="X620" s="32"/>
      <c r="Y620" s="32"/>
      <c r="Z620" s="32"/>
    </row>
    <row r="621" spans="1:26" ht="15.75" customHeight="1" x14ac:dyDescent="0.3">
      <c r="A621" s="32"/>
      <c r="B621" s="32"/>
      <c r="C621" s="32"/>
      <c r="D621" s="32"/>
      <c r="E621" s="32"/>
      <c r="F621" s="32"/>
      <c r="G621" s="32"/>
      <c r="H621" s="32"/>
      <c r="I621" s="32"/>
      <c r="J621" s="32"/>
      <c r="K621" s="32"/>
      <c r="L621" s="32"/>
      <c r="M621" s="32"/>
      <c r="N621" s="32"/>
      <c r="O621" s="32"/>
      <c r="P621" s="32"/>
      <c r="Q621" s="32"/>
      <c r="R621" s="32"/>
      <c r="S621" s="32"/>
      <c r="T621" s="32"/>
      <c r="U621" s="32"/>
      <c r="V621" s="32"/>
      <c r="W621" s="32"/>
      <c r="X621" s="32"/>
      <c r="Y621" s="32"/>
      <c r="Z621" s="32"/>
    </row>
    <row r="622" spans="1:26" ht="15.75" customHeight="1" x14ac:dyDescent="0.3">
      <c r="A622" s="32"/>
      <c r="B622" s="32"/>
      <c r="C622" s="32"/>
      <c r="D622" s="32"/>
      <c r="E622" s="32"/>
      <c r="F622" s="32"/>
      <c r="G622" s="32"/>
      <c r="H622" s="32"/>
      <c r="I622" s="32"/>
      <c r="J622" s="32"/>
      <c r="K622" s="32"/>
      <c r="L622" s="32"/>
      <c r="M622" s="32"/>
      <c r="N622" s="32"/>
      <c r="O622" s="32"/>
      <c r="P622" s="32"/>
      <c r="Q622" s="32"/>
      <c r="R622" s="32"/>
      <c r="S622" s="32"/>
      <c r="T622" s="32"/>
      <c r="U622" s="32"/>
      <c r="V622" s="32"/>
      <c r="W622" s="32"/>
      <c r="X622" s="32"/>
      <c r="Y622" s="32"/>
      <c r="Z622" s="32"/>
    </row>
    <row r="623" spans="1:26" ht="15.75" customHeight="1" x14ac:dyDescent="0.3">
      <c r="A623" s="32"/>
      <c r="B623" s="32"/>
      <c r="C623" s="32"/>
      <c r="D623" s="32"/>
      <c r="E623" s="32"/>
      <c r="F623" s="32"/>
      <c r="G623" s="32"/>
      <c r="H623" s="32"/>
      <c r="I623" s="32"/>
      <c r="J623" s="32"/>
      <c r="K623" s="32"/>
      <c r="L623" s="32"/>
      <c r="M623" s="32"/>
      <c r="N623" s="32"/>
      <c r="O623" s="32"/>
      <c r="P623" s="32"/>
      <c r="Q623" s="32"/>
      <c r="R623" s="32"/>
      <c r="S623" s="32"/>
      <c r="T623" s="32"/>
      <c r="U623" s="32"/>
      <c r="V623" s="32"/>
      <c r="W623" s="32"/>
      <c r="X623" s="32"/>
      <c r="Y623" s="32"/>
      <c r="Z623" s="32"/>
    </row>
    <row r="624" spans="1:26" ht="15.75" customHeight="1" x14ac:dyDescent="0.3">
      <c r="A624" s="32"/>
      <c r="B624" s="32"/>
      <c r="C624" s="32"/>
      <c r="D624" s="32"/>
      <c r="E624" s="32"/>
      <c r="F624" s="32"/>
      <c r="G624" s="32"/>
      <c r="H624" s="32"/>
      <c r="I624" s="32"/>
      <c r="J624" s="32"/>
      <c r="K624" s="32"/>
      <c r="L624" s="32"/>
      <c r="M624" s="32"/>
      <c r="N624" s="32"/>
      <c r="O624" s="32"/>
      <c r="P624" s="32"/>
      <c r="Q624" s="32"/>
      <c r="R624" s="32"/>
      <c r="S624" s="32"/>
      <c r="T624" s="32"/>
      <c r="U624" s="32"/>
      <c r="V624" s="32"/>
      <c r="W624" s="32"/>
      <c r="X624" s="32"/>
      <c r="Y624" s="32"/>
      <c r="Z624" s="32"/>
    </row>
    <row r="625" spans="1:26" ht="15.75" customHeight="1" x14ac:dyDescent="0.3">
      <c r="A625" s="32"/>
      <c r="B625" s="32"/>
      <c r="C625" s="32"/>
      <c r="D625" s="32"/>
      <c r="E625" s="32"/>
      <c r="F625" s="32"/>
      <c r="G625" s="32"/>
      <c r="H625" s="32"/>
      <c r="I625" s="32"/>
      <c r="J625" s="32"/>
      <c r="K625" s="32"/>
      <c r="L625" s="32"/>
      <c r="M625" s="32"/>
      <c r="N625" s="32"/>
      <c r="O625" s="32"/>
      <c r="P625" s="32"/>
      <c r="Q625" s="32"/>
      <c r="R625" s="32"/>
      <c r="S625" s="32"/>
      <c r="T625" s="32"/>
      <c r="U625" s="32"/>
      <c r="V625" s="32"/>
      <c r="W625" s="32"/>
      <c r="X625" s="32"/>
      <c r="Y625" s="32"/>
      <c r="Z625" s="32"/>
    </row>
    <row r="626" spans="1:26" ht="15.75" customHeight="1" x14ac:dyDescent="0.3">
      <c r="A626" s="32"/>
      <c r="B626" s="32"/>
      <c r="C626" s="32"/>
      <c r="D626" s="32"/>
      <c r="E626" s="32"/>
      <c r="F626" s="32"/>
      <c r="G626" s="32"/>
      <c r="H626" s="32"/>
      <c r="I626" s="32"/>
      <c r="J626" s="32"/>
      <c r="K626" s="32"/>
      <c r="L626" s="32"/>
      <c r="M626" s="32"/>
      <c r="N626" s="32"/>
      <c r="O626" s="32"/>
      <c r="P626" s="32"/>
      <c r="Q626" s="32"/>
      <c r="R626" s="32"/>
      <c r="S626" s="32"/>
      <c r="T626" s="32"/>
      <c r="U626" s="32"/>
      <c r="V626" s="32"/>
      <c r="W626" s="32"/>
      <c r="X626" s="32"/>
      <c r="Y626" s="32"/>
      <c r="Z626" s="32"/>
    </row>
    <row r="627" spans="1:26" ht="15.75" customHeight="1" x14ac:dyDescent="0.3">
      <c r="A627" s="32"/>
      <c r="B627" s="32"/>
      <c r="C627" s="32"/>
      <c r="D627" s="32"/>
      <c r="E627" s="32"/>
      <c r="F627" s="32"/>
      <c r="G627" s="32"/>
      <c r="H627" s="32"/>
      <c r="I627" s="32"/>
      <c r="J627" s="32"/>
      <c r="K627" s="32"/>
      <c r="L627" s="32"/>
      <c r="M627" s="32"/>
      <c r="N627" s="32"/>
      <c r="O627" s="32"/>
      <c r="P627" s="32"/>
      <c r="Q627" s="32"/>
      <c r="R627" s="32"/>
      <c r="S627" s="32"/>
      <c r="T627" s="32"/>
      <c r="U627" s="32"/>
      <c r="V627" s="32"/>
      <c r="W627" s="32"/>
      <c r="X627" s="32"/>
      <c r="Y627" s="32"/>
      <c r="Z627" s="32"/>
    </row>
    <row r="628" spans="1:26" ht="15.75" customHeight="1" x14ac:dyDescent="0.3">
      <c r="A628" s="32"/>
      <c r="B628" s="32"/>
      <c r="C628" s="32"/>
      <c r="D628" s="32"/>
      <c r="E628" s="32"/>
      <c r="F628" s="32"/>
      <c r="G628" s="32"/>
      <c r="H628" s="32"/>
      <c r="I628" s="32"/>
      <c r="J628" s="32"/>
      <c r="K628" s="32"/>
      <c r="L628" s="32"/>
      <c r="M628" s="32"/>
      <c r="N628" s="32"/>
      <c r="O628" s="32"/>
      <c r="P628" s="32"/>
      <c r="Q628" s="32"/>
      <c r="R628" s="32"/>
      <c r="S628" s="32"/>
      <c r="T628" s="32"/>
      <c r="U628" s="32"/>
      <c r="V628" s="32"/>
      <c r="W628" s="32"/>
      <c r="X628" s="32"/>
      <c r="Y628" s="32"/>
      <c r="Z628" s="32"/>
    </row>
    <row r="629" spans="1:26" ht="15.75" customHeight="1" x14ac:dyDescent="0.3">
      <c r="A629" s="32"/>
      <c r="B629" s="32"/>
      <c r="C629" s="32"/>
      <c r="D629" s="32"/>
      <c r="E629" s="32"/>
      <c r="F629" s="32"/>
      <c r="G629" s="32"/>
      <c r="H629" s="32"/>
      <c r="I629" s="32"/>
      <c r="J629" s="32"/>
      <c r="K629" s="32"/>
      <c r="L629" s="32"/>
      <c r="M629" s="32"/>
      <c r="N629" s="32"/>
      <c r="O629" s="32"/>
      <c r="P629" s="32"/>
      <c r="Q629" s="32"/>
      <c r="R629" s="32"/>
      <c r="S629" s="32"/>
      <c r="T629" s="32"/>
      <c r="U629" s="32"/>
      <c r="V629" s="32"/>
      <c r="W629" s="32"/>
      <c r="X629" s="32"/>
      <c r="Y629" s="32"/>
      <c r="Z629" s="32"/>
    </row>
    <row r="630" spans="1:26" ht="15.75" customHeight="1" x14ac:dyDescent="0.3">
      <c r="A630" s="32"/>
      <c r="B630" s="32"/>
      <c r="C630" s="32"/>
      <c r="D630" s="32"/>
      <c r="E630" s="32"/>
      <c r="F630" s="32"/>
      <c r="G630" s="32"/>
      <c r="H630" s="32"/>
      <c r="I630" s="32"/>
      <c r="J630" s="32"/>
      <c r="K630" s="32"/>
      <c r="L630" s="32"/>
      <c r="M630" s="32"/>
      <c r="N630" s="32"/>
      <c r="O630" s="32"/>
      <c r="P630" s="32"/>
      <c r="Q630" s="32"/>
      <c r="R630" s="32"/>
      <c r="S630" s="32"/>
      <c r="T630" s="32"/>
      <c r="U630" s="32"/>
      <c r="V630" s="32"/>
      <c r="W630" s="32"/>
      <c r="X630" s="32"/>
      <c r="Y630" s="32"/>
      <c r="Z630" s="32"/>
    </row>
    <row r="631" spans="1:26" ht="15.75" customHeight="1" x14ac:dyDescent="0.3">
      <c r="A631" s="32"/>
      <c r="B631" s="32"/>
      <c r="C631" s="32"/>
      <c r="D631" s="32"/>
      <c r="E631" s="32"/>
      <c r="F631" s="32"/>
      <c r="G631" s="32"/>
      <c r="H631" s="32"/>
      <c r="I631" s="32"/>
      <c r="J631" s="32"/>
      <c r="K631" s="32"/>
      <c r="L631" s="32"/>
      <c r="M631" s="32"/>
      <c r="N631" s="32"/>
      <c r="O631" s="32"/>
      <c r="P631" s="32"/>
      <c r="Q631" s="32"/>
      <c r="R631" s="32"/>
      <c r="S631" s="32"/>
      <c r="T631" s="32"/>
      <c r="U631" s="32"/>
      <c r="V631" s="32"/>
      <c r="W631" s="32"/>
      <c r="X631" s="32"/>
      <c r="Y631" s="32"/>
      <c r="Z631" s="32"/>
    </row>
    <row r="632" spans="1:26" ht="15.75" customHeight="1" x14ac:dyDescent="0.3">
      <c r="A632" s="32"/>
      <c r="B632" s="32"/>
      <c r="C632" s="32"/>
      <c r="D632" s="32"/>
      <c r="E632" s="32"/>
      <c r="F632" s="32"/>
      <c r="G632" s="32"/>
      <c r="H632" s="32"/>
      <c r="I632" s="32"/>
      <c r="J632" s="32"/>
      <c r="K632" s="32"/>
      <c r="L632" s="32"/>
      <c r="M632" s="32"/>
      <c r="N632" s="32"/>
      <c r="O632" s="32"/>
      <c r="P632" s="32"/>
      <c r="Q632" s="32"/>
      <c r="R632" s="32"/>
      <c r="S632" s="32"/>
      <c r="T632" s="32"/>
      <c r="U632" s="32"/>
      <c r="V632" s="32"/>
      <c r="W632" s="32"/>
      <c r="X632" s="32"/>
      <c r="Y632" s="32"/>
      <c r="Z632" s="32"/>
    </row>
    <row r="633" spans="1:26" ht="15.75" customHeight="1" x14ac:dyDescent="0.3">
      <c r="A633" s="32"/>
      <c r="B633" s="32"/>
      <c r="C633" s="32"/>
      <c r="D633" s="32"/>
      <c r="E633" s="32"/>
      <c r="F633" s="32"/>
      <c r="G633" s="32"/>
      <c r="H633" s="32"/>
      <c r="I633" s="32"/>
      <c r="J633" s="32"/>
      <c r="K633" s="32"/>
      <c r="L633" s="32"/>
      <c r="M633" s="32"/>
      <c r="N633" s="32"/>
      <c r="O633" s="32"/>
      <c r="P633" s="32"/>
      <c r="Q633" s="32"/>
      <c r="R633" s="32"/>
      <c r="S633" s="32"/>
      <c r="T633" s="32"/>
      <c r="U633" s="32"/>
      <c r="V633" s="32"/>
      <c r="W633" s="32"/>
      <c r="X633" s="32"/>
      <c r="Y633" s="32"/>
      <c r="Z633" s="32"/>
    </row>
    <row r="634" spans="1:26" ht="15.75" customHeight="1" x14ac:dyDescent="0.3">
      <c r="A634" s="32"/>
      <c r="B634" s="32"/>
      <c r="C634" s="32"/>
      <c r="D634" s="32"/>
      <c r="E634" s="32"/>
      <c r="F634" s="32"/>
      <c r="G634" s="32"/>
      <c r="H634" s="32"/>
      <c r="I634" s="32"/>
      <c r="J634" s="32"/>
      <c r="K634" s="32"/>
      <c r="L634" s="32"/>
      <c r="M634" s="32"/>
      <c r="N634" s="32"/>
      <c r="O634" s="32"/>
      <c r="P634" s="32"/>
      <c r="Q634" s="32"/>
      <c r="R634" s="32"/>
      <c r="S634" s="32"/>
      <c r="T634" s="32"/>
      <c r="U634" s="32"/>
      <c r="V634" s="32"/>
      <c r="W634" s="32"/>
      <c r="X634" s="32"/>
      <c r="Y634" s="32"/>
      <c r="Z634" s="32"/>
    </row>
    <row r="635" spans="1:26" ht="15.75" customHeight="1" x14ac:dyDescent="0.3">
      <c r="A635" s="32"/>
      <c r="B635" s="32"/>
      <c r="C635" s="32"/>
      <c r="D635" s="32"/>
      <c r="E635" s="32"/>
      <c r="F635" s="32"/>
      <c r="G635" s="32"/>
      <c r="H635" s="32"/>
      <c r="I635" s="32"/>
      <c r="J635" s="32"/>
      <c r="K635" s="32"/>
      <c r="L635" s="32"/>
      <c r="M635" s="32"/>
      <c r="N635" s="32"/>
      <c r="O635" s="32"/>
      <c r="P635" s="32"/>
      <c r="Q635" s="32"/>
      <c r="R635" s="32"/>
      <c r="S635" s="32"/>
      <c r="T635" s="32"/>
      <c r="U635" s="32"/>
      <c r="V635" s="32"/>
      <c r="W635" s="32"/>
      <c r="X635" s="32"/>
      <c r="Y635" s="32"/>
      <c r="Z635" s="32"/>
    </row>
    <row r="636" spans="1:26" ht="15.75" customHeight="1" x14ac:dyDescent="0.3">
      <c r="A636" s="32"/>
      <c r="B636" s="32"/>
      <c r="C636" s="32"/>
      <c r="D636" s="32"/>
      <c r="E636" s="32"/>
      <c r="F636" s="32"/>
      <c r="G636" s="32"/>
      <c r="H636" s="32"/>
      <c r="I636" s="32"/>
      <c r="J636" s="32"/>
      <c r="K636" s="32"/>
      <c r="L636" s="32"/>
      <c r="M636" s="32"/>
      <c r="N636" s="32"/>
      <c r="O636" s="32"/>
      <c r="P636" s="32"/>
      <c r="Q636" s="32"/>
      <c r="R636" s="32"/>
      <c r="S636" s="32"/>
      <c r="T636" s="32"/>
      <c r="U636" s="32"/>
      <c r="V636" s="32"/>
      <c r="W636" s="32"/>
      <c r="X636" s="32"/>
      <c r="Y636" s="32"/>
      <c r="Z636" s="32"/>
    </row>
    <row r="637" spans="1:26" ht="15.75" customHeight="1" x14ac:dyDescent="0.3">
      <c r="A637" s="32"/>
      <c r="B637" s="32"/>
      <c r="C637" s="32"/>
      <c r="D637" s="32"/>
      <c r="E637" s="32"/>
      <c r="F637" s="32"/>
      <c r="G637" s="32"/>
      <c r="H637" s="32"/>
      <c r="I637" s="32"/>
      <c r="J637" s="32"/>
      <c r="K637" s="32"/>
      <c r="L637" s="32"/>
      <c r="M637" s="32"/>
      <c r="N637" s="32"/>
      <c r="O637" s="32"/>
      <c r="P637" s="32"/>
      <c r="Q637" s="32"/>
      <c r="R637" s="32"/>
      <c r="S637" s="32"/>
      <c r="T637" s="32"/>
      <c r="U637" s="32"/>
      <c r="V637" s="32"/>
      <c r="W637" s="32"/>
      <c r="X637" s="32"/>
      <c r="Y637" s="32"/>
      <c r="Z637" s="32"/>
    </row>
    <row r="638" spans="1:26" ht="15.75" customHeight="1" x14ac:dyDescent="0.3">
      <c r="A638" s="32"/>
      <c r="B638" s="32"/>
      <c r="C638" s="32"/>
      <c r="D638" s="32"/>
      <c r="E638" s="32"/>
      <c r="F638" s="32"/>
      <c r="G638" s="32"/>
      <c r="H638" s="32"/>
      <c r="I638" s="32"/>
      <c r="J638" s="32"/>
      <c r="K638" s="32"/>
      <c r="L638" s="32"/>
      <c r="M638" s="32"/>
      <c r="N638" s="32"/>
      <c r="O638" s="32"/>
      <c r="P638" s="32"/>
      <c r="Q638" s="32"/>
      <c r="R638" s="32"/>
      <c r="S638" s="32"/>
      <c r="T638" s="32"/>
      <c r="U638" s="32"/>
      <c r="V638" s="32"/>
      <c r="W638" s="32"/>
      <c r="X638" s="32"/>
      <c r="Y638" s="32"/>
      <c r="Z638" s="32"/>
    </row>
    <row r="639" spans="1:26" ht="15.75" customHeight="1" x14ac:dyDescent="0.3">
      <c r="A639" s="32"/>
      <c r="B639" s="32"/>
      <c r="C639" s="32"/>
      <c r="D639" s="32"/>
      <c r="E639" s="32"/>
      <c r="F639" s="32"/>
      <c r="G639" s="32"/>
      <c r="H639" s="32"/>
      <c r="I639" s="32"/>
      <c r="J639" s="32"/>
      <c r="K639" s="32"/>
      <c r="L639" s="32"/>
      <c r="M639" s="32"/>
      <c r="N639" s="32"/>
      <c r="O639" s="32"/>
      <c r="P639" s="32"/>
      <c r="Q639" s="32"/>
      <c r="R639" s="32"/>
      <c r="S639" s="32"/>
      <c r="T639" s="32"/>
      <c r="U639" s="32"/>
      <c r="V639" s="32"/>
      <c r="W639" s="32"/>
      <c r="X639" s="32"/>
      <c r="Y639" s="32"/>
      <c r="Z639" s="32"/>
    </row>
    <row r="640" spans="1:26" ht="15.75" customHeight="1" x14ac:dyDescent="0.3">
      <c r="A640" s="32"/>
      <c r="B640" s="32"/>
      <c r="C640" s="32"/>
      <c r="D640" s="32"/>
      <c r="E640" s="32"/>
      <c r="F640" s="32"/>
      <c r="G640" s="32"/>
      <c r="H640" s="32"/>
      <c r="I640" s="32"/>
      <c r="J640" s="32"/>
      <c r="K640" s="32"/>
      <c r="L640" s="32"/>
      <c r="M640" s="32"/>
      <c r="N640" s="32"/>
      <c r="O640" s="32"/>
      <c r="P640" s="32"/>
      <c r="Q640" s="32"/>
      <c r="R640" s="32"/>
      <c r="S640" s="32"/>
      <c r="T640" s="32"/>
      <c r="U640" s="32"/>
      <c r="V640" s="32"/>
      <c r="W640" s="32"/>
      <c r="X640" s="32"/>
      <c r="Y640" s="32"/>
      <c r="Z640" s="32"/>
    </row>
    <row r="641" spans="1:26" ht="15.75" customHeight="1" x14ac:dyDescent="0.3">
      <c r="A641" s="32"/>
      <c r="B641" s="32"/>
      <c r="C641" s="32"/>
      <c r="D641" s="32"/>
      <c r="E641" s="32"/>
      <c r="F641" s="32"/>
      <c r="G641" s="32"/>
      <c r="H641" s="32"/>
      <c r="I641" s="32"/>
      <c r="J641" s="32"/>
      <c r="K641" s="32"/>
      <c r="L641" s="32"/>
      <c r="M641" s="32"/>
      <c r="N641" s="32"/>
      <c r="O641" s="32"/>
      <c r="P641" s="32"/>
      <c r="Q641" s="32"/>
      <c r="R641" s="32"/>
      <c r="S641" s="32"/>
      <c r="T641" s="32"/>
      <c r="U641" s="32"/>
      <c r="V641" s="32"/>
      <c r="W641" s="32"/>
      <c r="X641" s="32"/>
      <c r="Y641" s="32"/>
      <c r="Z641" s="32"/>
    </row>
    <row r="642" spans="1:26" ht="15.75" customHeight="1" x14ac:dyDescent="0.3">
      <c r="A642" s="32"/>
      <c r="B642" s="32"/>
      <c r="C642" s="32"/>
      <c r="D642" s="32"/>
      <c r="E642" s="32"/>
      <c r="F642" s="32"/>
      <c r="G642" s="32"/>
      <c r="H642" s="32"/>
      <c r="I642" s="32"/>
      <c r="J642" s="32"/>
      <c r="K642" s="32"/>
      <c r="L642" s="32"/>
      <c r="M642" s="32"/>
      <c r="N642" s="32"/>
      <c r="O642" s="32"/>
      <c r="P642" s="32"/>
      <c r="Q642" s="32"/>
      <c r="R642" s="32"/>
      <c r="S642" s="32"/>
      <c r="T642" s="32"/>
      <c r="U642" s="32"/>
      <c r="V642" s="32"/>
      <c r="W642" s="32"/>
      <c r="X642" s="32"/>
      <c r="Y642" s="32"/>
      <c r="Z642" s="32"/>
    </row>
    <row r="643" spans="1:26" ht="15.75" customHeight="1" x14ac:dyDescent="0.3">
      <c r="A643" s="32"/>
      <c r="B643" s="32"/>
      <c r="C643" s="32"/>
      <c r="D643" s="32"/>
      <c r="E643" s="32"/>
      <c r="F643" s="32"/>
      <c r="G643" s="32"/>
      <c r="H643" s="32"/>
      <c r="I643" s="32"/>
      <c r="J643" s="32"/>
      <c r="K643" s="32"/>
      <c r="L643" s="32"/>
      <c r="M643" s="32"/>
      <c r="N643" s="32"/>
      <c r="O643" s="32"/>
      <c r="P643" s="32"/>
      <c r="Q643" s="32"/>
      <c r="R643" s="32"/>
      <c r="S643" s="32"/>
      <c r="T643" s="32"/>
      <c r="U643" s="32"/>
      <c r="V643" s="32"/>
      <c r="W643" s="32"/>
      <c r="X643" s="32"/>
      <c r="Y643" s="32"/>
      <c r="Z643" s="32"/>
    </row>
    <row r="644" spans="1:26" ht="15.75" customHeight="1" x14ac:dyDescent="0.3">
      <c r="A644" s="32"/>
      <c r="B644" s="32"/>
      <c r="C644" s="32"/>
      <c r="D644" s="32"/>
      <c r="E644" s="32"/>
      <c r="F644" s="32"/>
      <c r="G644" s="32"/>
      <c r="H644" s="32"/>
      <c r="I644" s="32"/>
      <c r="J644" s="32"/>
      <c r="K644" s="32"/>
      <c r="L644" s="32"/>
      <c r="M644" s="32"/>
      <c r="N644" s="32"/>
      <c r="O644" s="32"/>
      <c r="P644" s="32"/>
      <c r="Q644" s="32"/>
      <c r="R644" s="32"/>
      <c r="S644" s="32"/>
      <c r="T644" s="32"/>
      <c r="U644" s="32"/>
      <c r="V644" s="32"/>
      <c r="W644" s="32"/>
      <c r="X644" s="32"/>
      <c r="Y644" s="32"/>
      <c r="Z644" s="32"/>
    </row>
    <row r="645" spans="1:26" ht="15.75" customHeight="1" x14ac:dyDescent="0.3">
      <c r="A645" s="32"/>
      <c r="B645" s="32"/>
      <c r="C645" s="32"/>
      <c r="D645" s="32"/>
      <c r="E645" s="32"/>
      <c r="F645" s="32"/>
      <c r="G645" s="32"/>
      <c r="H645" s="32"/>
      <c r="I645" s="32"/>
      <c r="J645" s="32"/>
      <c r="K645" s="32"/>
      <c r="L645" s="32"/>
      <c r="M645" s="32"/>
      <c r="N645" s="32"/>
      <c r="O645" s="32"/>
      <c r="P645" s="32"/>
      <c r="Q645" s="32"/>
      <c r="R645" s="32"/>
      <c r="S645" s="32"/>
      <c r="T645" s="32"/>
      <c r="U645" s="32"/>
      <c r="V645" s="32"/>
      <c r="W645" s="32"/>
      <c r="X645" s="32"/>
      <c r="Y645" s="32"/>
      <c r="Z645" s="32"/>
    </row>
    <row r="646" spans="1:26" ht="15.75" customHeight="1" x14ac:dyDescent="0.3">
      <c r="A646" s="32"/>
      <c r="B646" s="32"/>
      <c r="C646" s="32"/>
      <c r="D646" s="32"/>
      <c r="E646" s="32"/>
      <c r="F646" s="32"/>
      <c r="G646" s="32"/>
      <c r="H646" s="32"/>
      <c r="I646" s="32"/>
      <c r="J646" s="32"/>
      <c r="K646" s="32"/>
      <c r="L646" s="32"/>
      <c r="M646" s="32"/>
      <c r="N646" s="32"/>
      <c r="O646" s="32"/>
      <c r="P646" s="32"/>
      <c r="Q646" s="32"/>
      <c r="R646" s="32"/>
      <c r="S646" s="32"/>
      <c r="T646" s="32"/>
      <c r="U646" s="32"/>
      <c r="V646" s="32"/>
      <c r="W646" s="32"/>
      <c r="X646" s="32"/>
      <c r="Y646" s="32"/>
      <c r="Z646" s="32"/>
    </row>
    <row r="647" spans="1:26" ht="15.75" customHeight="1" x14ac:dyDescent="0.3">
      <c r="A647" s="32"/>
      <c r="B647" s="32"/>
      <c r="C647" s="32"/>
      <c r="D647" s="32"/>
      <c r="E647" s="32"/>
      <c r="F647" s="32"/>
      <c r="G647" s="32"/>
      <c r="H647" s="32"/>
      <c r="I647" s="32"/>
      <c r="J647" s="32"/>
      <c r="K647" s="32"/>
      <c r="L647" s="32"/>
      <c r="M647" s="32"/>
      <c r="N647" s="32"/>
      <c r="O647" s="32"/>
      <c r="P647" s="32"/>
      <c r="Q647" s="32"/>
      <c r="R647" s="32"/>
      <c r="S647" s="32"/>
      <c r="T647" s="32"/>
      <c r="U647" s="32"/>
      <c r="V647" s="32"/>
      <c r="W647" s="32"/>
      <c r="X647" s="32"/>
      <c r="Y647" s="32"/>
      <c r="Z647" s="32"/>
    </row>
    <row r="648" spans="1:26" ht="15.75" customHeight="1" x14ac:dyDescent="0.3">
      <c r="A648" s="32"/>
      <c r="B648" s="32"/>
      <c r="C648" s="32"/>
      <c r="D648" s="32"/>
      <c r="E648" s="32"/>
      <c r="F648" s="32"/>
      <c r="G648" s="32"/>
      <c r="H648" s="32"/>
      <c r="I648" s="32"/>
      <c r="J648" s="32"/>
      <c r="K648" s="32"/>
      <c r="L648" s="32"/>
      <c r="M648" s="32"/>
      <c r="N648" s="32"/>
      <c r="O648" s="32"/>
      <c r="P648" s="32"/>
      <c r="Q648" s="32"/>
      <c r="R648" s="32"/>
      <c r="S648" s="32"/>
      <c r="T648" s="32"/>
      <c r="U648" s="32"/>
      <c r="V648" s="32"/>
      <c r="W648" s="32"/>
      <c r="X648" s="32"/>
      <c r="Y648" s="32"/>
      <c r="Z648" s="32"/>
    </row>
    <row r="649" spans="1:26" ht="15.75" customHeight="1" x14ac:dyDescent="0.3">
      <c r="A649" s="32"/>
      <c r="B649" s="32"/>
      <c r="C649" s="32"/>
      <c r="D649" s="32"/>
      <c r="E649" s="32"/>
      <c r="F649" s="32"/>
      <c r="G649" s="32"/>
      <c r="H649" s="32"/>
      <c r="I649" s="32"/>
      <c r="J649" s="32"/>
      <c r="K649" s="32"/>
      <c r="L649" s="32"/>
      <c r="M649" s="32"/>
      <c r="N649" s="32"/>
      <c r="O649" s="32"/>
      <c r="P649" s="32"/>
      <c r="Q649" s="32"/>
      <c r="R649" s="32"/>
      <c r="S649" s="32"/>
      <c r="T649" s="32"/>
      <c r="U649" s="32"/>
      <c r="V649" s="32"/>
      <c r="W649" s="32"/>
      <c r="X649" s="32"/>
      <c r="Y649" s="32"/>
      <c r="Z649" s="32"/>
    </row>
    <row r="650" spans="1:26" ht="15.75" customHeight="1" x14ac:dyDescent="0.3">
      <c r="A650" s="32"/>
      <c r="B650" s="32"/>
      <c r="C650" s="32"/>
      <c r="D650" s="32"/>
      <c r="E650" s="32"/>
      <c r="F650" s="32"/>
      <c r="G650" s="32"/>
      <c r="H650" s="32"/>
      <c r="I650" s="32"/>
      <c r="J650" s="32"/>
      <c r="K650" s="32"/>
      <c r="L650" s="32"/>
      <c r="M650" s="32"/>
      <c r="N650" s="32"/>
      <c r="O650" s="32"/>
      <c r="P650" s="32"/>
      <c r="Q650" s="32"/>
      <c r="R650" s="32"/>
      <c r="S650" s="32"/>
      <c r="T650" s="32"/>
      <c r="U650" s="32"/>
      <c r="V650" s="32"/>
      <c r="W650" s="32"/>
      <c r="X650" s="32"/>
      <c r="Y650" s="32"/>
      <c r="Z650" s="32"/>
    </row>
    <row r="651" spans="1:26" ht="15.75" customHeight="1" x14ac:dyDescent="0.3">
      <c r="A651" s="32"/>
      <c r="B651" s="32"/>
      <c r="C651" s="32"/>
      <c r="D651" s="32"/>
      <c r="E651" s="32"/>
      <c r="F651" s="32"/>
      <c r="G651" s="32"/>
      <c r="H651" s="32"/>
      <c r="I651" s="32"/>
      <c r="J651" s="32"/>
      <c r="K651" s="32"/>
      <c r="L651" s="32"/>
      <c r="M651" s="32"/>
      <c r="N651" s="32"/>
      <c r="O651" s="32"/>
      <c r="P651" s="32"/>
      <c r="Q651" s="32"/>
      <c r="R651" s="32"/>
      <c r="S651" s="32"/>
      <c r="T651" s="32"/>
      <c r="U651" s="32"/>
      <c r="V651" s="32"/>
      <c r="W651" s="32"/>
      <c r="X651" s="32"/>
      <c r="Y651" s="32"/>
      <c r="Z651" s="32"/>
    </row>
    <row r="652" spans="1:26" ht="15.75" customHeight="1" x14ac:dyDescent="0.3">
      <c r="A652" s="32"/>
      <c r="B652" s="32"/>
      <c r="C652" s="32"/>
      <c r="D652" s="32"/>
      <c r="E652" s="32"/>
      <c r="F652" s="32"/>
      <c r="G652" s="32"/>
      <c r="H652" s="32"/>
      <c r="I652" s="32"/>
      <c r="J652" s="32"/>
      <c r="K652" s="32"/>
      <c r="L652" s="32"/>
      <c r="M652" s="32"/>
      <c r="N652" s="32"/>
      <c r="O652" s="32"/>
      <c r="P652" s="32"/>
      <c r="Q652" s="32"/>
      <c r="R652" s="32"/>
      <c r="S652" s="32"/>
      <c r="T652" s="32"/>
      <c r="U652" s="32"/>
      <c r="V652" s="32"/>
      <c r="W652" s="32"/>
      <c r="X652" s="32"/>
      <c r="Y652" s="32"/>
      <c r="Z652" s="32"/>
    </row>
    <row r="653" spans="1:26" ht="15.75" customHeight="1" x14ac:dyDescent="0.3">
      <c r="A653" s="32"/>
      <c r="B653" s="32"/>
      <c r="C653" s="32"/>
      <c r="D653" s="32"/>
      <c r="E653" s="32"/>
      <c r="F653" s="32"/>
      <c r="G653" s="32"/>
      <c r="H653" s="32"/>
      <c r="I653" s="32"/>
      <c r="J653" s="32"/>
      <c r="K653" s="32"/>
      <c r="L653" s="32"/>
      <c r="M653" s="32"/>
      <c r="N653" s="32"/>
      <c r="O653" s="32"/>
      <c r="P653" s="32"/>
      <c r="Q653" s="32"/>
      <c r="R653" s="32"/>
      <c r="S653" s="32"/>
      <c r="T653" s="32"/>
      <c r="U653" s="32"/>
      <c r="V653" s="32"/>
      <c r="W653" s="32"/>
      <c r="X653" s="32"/>
      <c r="Y653" s="32"/>
      <c r="Z653" s="32"/>
    </row>
    <row r="654" spans="1:26" ht="15.75" customHeight="1" x14ac:dyDescent="0.3">
      <c r="A654" s="32"/>
      <c r="B654" s="32"/>
      <c r="C654" s="32"/>
      <c r="D654" s="32"/>
      <c r="E654" s="32"/>
      <c r="F654" s="32"/>
      <c r="G654" s="32"/>
      <c r="H654" s="32"/>
      <c r="I654" s="32"/>
      <c r="J654" s="32"/>
      <c r="K654" s="32"/>
      <c r="L654" s="32"/>
      <c r="M654" s="32"/>
      <c r="N654" s="32"/>
      <c r="O654" s="32"/>
      <c r="P654" s="32"/>
      <c r="Q654" s="32"/>
      <c r="R654" s="32"/>
      <c r="S654" s="32"/>
      <c r="T654" s="32"/>
      <c r="U654" s="32"/>
      <c r="V654" s="32"/>
      <c r="W654" s="32"/>
      <c r="X654" s="32"/>
      <c r="Y654" s="32"/>
      <c r="Z654" s="32"/>
    </row>
    <row r="655" spans="1:26" ht="15.75" customHeight="1" x14ac:dyDescent="0.3">
      <c r="A655" s="32"/>
      <c r="B655" s="32"/>
      <c r="C655" s="32"/>
      <c r="D655" s="32"/>
      <c r="E655" s="32"/>
      <c r="F655" s="32"/>
      <c r="G655" s="32"/>
      <c r="H655" s="32"/>
      <c r="I655" s="32"/>
      <c r="J655" s="32"/>
      <c r="K655" s="32"/>
      <c r="L655" s="32"/>
      <c r="M655" s="32"/>
      <c r="N655" s="32"/>
      <c r="O655" s="32"/>
      <c r="P655" s="32"/>
      <c r="Q655" s="32"/>
      <c r="R655" s="32"/>
      <c r="S655" s="32"/>
      <c r="T655" s="32"/>
      <c r="U655" s="32"/>
      <c r="V655" s="32"/>
      <c r="W655" s="32"/>
      <c r="X655" s="32"/>
      <c r="Y655" s="32"/>
      <c r="Z655" s="32"/>
    </row>
    <row r="656" spans="1:26" ht="15.75" customHeight="1" x14ac:dyDescent="0.3">
      <c r="A656" s="32"/>
      <c r="B656" s="32"/>
      <c r="C656" s="32"/>
      <c r="D656" s="32"/>
      <c r="E656" s="32"/>
      <c r="F656" s="32"/>
      <c r="G656" s="32"/>
      <c r="H656" s="32"/>
      <c r="I656" s="32"/>
      <c r="J656" s="32"/>
      <c r="K656" s="32"/>
      <c r="L656" s="32"/>
      <c r="M656" s="32"/>
      <c r="N656" s="32"/>
      <c r="O656" s="32"/>
      <c r="P656" s="32"/>
      <c r="Q656" s="32"/>
      <c r="R656" s="32"/>
      <c r="S656" s="32"/>
      <c r="T656" s="32"/>
      <c r="U656" s="32"/>
      <c r="V656" s="32"/>
      <c r="W656" s="32"/>
      <c r="X656" s="32"/>
      <c r="Y656" s="32"/>
      <c r="Z656" s="32"/>
    </row>
    <row r="657" spans="1:26" ht="15.75" customHeight="1" x14ac:dyDescent="0.3">
      <c r="A657" s="32"/>
      <c r="B657" s="32"/>
      <c r="C657" s="32"/>
      <c r="D657" s="32"/>
      <c r="E657" s="32"/>
      <c r="F657" s="32"/>
      <c r="G657" s="32"/>
      <c r="H657" s="32"/>
      <c r="I657" s="32"/>
      <c r="J657" s="32"/>
      <c r="K657" s="32"/>
      <c r="L657" s="32"/>
      <c r="M657" s="32"/>
      <c r="N657" s="32"/>
      <c r="O657" s="32"/>
      <c r="P657" s="32"/>
      <c r="Q657" s="32"/>
      <c r="R657" s="32"/>
      <c r="S657" s="32"/>
      <c r="T657" s="32"/>
      <c r="U657" s="32"/>
      <c r="V657" s="32"/>
      <c r="W657" s="32"/>
      <c r="X657" s="32"/>
      <c r="Y657" s="32"/>
      <c r="Z657" s="32"/>
    </row>
    <row r="658" spans="1:26" ht="15.75" customHeight="1" x14ac:dyDescent="0.3">
      <c r="A658" s="32"/>
      <c r="B658" s="32"/>
      <c r="C658" s="32"/>
      <c r="D658" s="32"/>
      <c r="E658" s="32"/>
      <c r="F658" s="32"/>
      <c r="G658" s="32"/>
      <c r="H658" s="32"/>
      <c r="I658" s="32"/>
      <c r="J658" s="32"/>
      <c r="K658" s="32"/>
      <c r="L658" s="32"/>
      <c r="M658" s="32"/>
      <c r="N658" s="32"/>
      <c r="O658" s="32"/>
      <c r="P658" s="32"/>
      <c r="Q658" s="32"/>
      <c r="R658" s="32"/>
      <c r="S658" s="32"/>
      <c r="T658" s="32"/>
      <c r="U658" s="32"/>
      <c r="V658" s="32"/>
      <c r="W658" s="32"/>
      <c r="X658" s="32"/>
      <c r="Y658" s="32"/>
      <c r="Z658" s="32"/>
    </row>
    <row r="659" spans="1:26" ht="15.75" customHeight="1" x14ac:dyDescent="0.3">
      <c r="A659" s="32"/>
      <c r="B659" s="32"/>
      <c r="C659" s="32"/>
      <c r="D659" s="32"/>
      <c r="E659" s="32"/>
      <c r="F659" s="32"/>
      <c r="G659" s="32"/>
      <c r="H659" s="32"/>
      <c r="I659" s="32"/>
      <c r="J659" s="32"/>
      <c r="K659" s="32"/>
      <c r="L659" s="32"/>
      <c r="M659" s="32"/>
      <c r="N659" s="32"/>
      <c r="O659" s="32"/>
      <c r="P659" s="32"/>
      <c r="Q659" s="32"/>
      <c r="R659" s="32"/>
      <c r="S659" s="32"/>
      <c r="T659" s="32"/>
      <c r="U659" s="32"/>
      <c r="V659" s="32"/>
      <c r="W659" s="32"/>
      <c r="X659" s="32"/>
      <c r="Y659" s="32"/>
      <c r="Z659" s="32"/>
    </row>
    <row r="660" spans="1:26" ht="15.75" customHeight="1" x14ac:dyDescent="0.3">
      <c r="A660" s="32"/>
      <c r="B660" s="32"/>
      <c r="C660" s="32"/>
      <c r="D660" s="32"/>
      <c r="E660" s="32"/>
      <c r="F660" s="32"/>
      <c r="G660" s="32"/>
      <c r="H660" s="32"/>
      <c r="I660" s="32"/>
      <c r="J660" s="32"/>
      <c r="K660" s="32"/>
      <c r="L660" s="32"/>
      <c r="M660" s="32"/>
      <c r="N660" s="32"/>
      <c r="O660" s="32"/>
      <c r="P660" s="32"/>
      <c r="Q660" s="32"/>
      <c r="R660" s="32"/>
      <c r="S660" s="32"/>
      <c r="T660" s="32"/>
      <c r="U660" s="32"/>
      <c r="V660" s="32"/>
      <c r="W660" s="32"/>
      <c r="X660" s="32"/>
      <c r="Y660" s="32"/>
      <c r="Z660" s="32"/>
    </row>
    <row r="661" spans="1:26" ht="15.75" customHeight="1" x14ac:dyDescent="0.3">
      <c r="A661" s="32"/>
      <c r="B661" s="32"/>
      <c r="C661" s="32"/>
      <c r="D661" s="32"/>
      <c r="E661" s="32"/>
      <c r="F661" s="32"/>
      <c r="G661" s="32"/>
      <c r="H661" s="32"/>
      <c r="I661" s="32"/>
      <c r="J661" s="32"/>
      <c r="K661" s="32"/>
      <c r="L661" s="32"/>
      <c r="M661" s="32"/>
      <c r="N661" s="32"/>
      <c r="O661" s="32"/>
      <c r="P661" s="32"/>
      <c r="Q661" s="32"/>
      <c r="R661" s="32"/>
      <c r="S661" s="32"/>
      <c r="T661" s="32"/>
      <c r="U661" s="32"/>
      <c r="V661" s="32"/>
      <c r="W661" s="32"/>
      <c r="X661" s="32"/>
      <c r="Y661" s="32"/>
      <c r="Z661" s="32"/>
    </row>
    <row r="662" spans="1:26" ht="15.75" customHeight="1" x14ac:dyDescent="0.3">
      <c r="A662" s="32"/>
      <c r="B662" s="32"/>
      <c r="C662" s="32"/>
      <c r="D662" s="32"/>
      <c r="E662" s="32"/>
      <c r="F662" s="32"/>
      <c r="G662" s="32"/>
      <c r="H662" s="32"/>
      <c r="I662" s="32"/>
      <c r="J662" s="32"/>
      <c r="K662" s="32"/>
      <c r="L662" s="32"/>
      <c r="M662" s="32"/>
      <c r="N662" s="32"/>
      <c r="O662" s="32"/>
      <c r="P662" s="32"/>
      <c r="Q662" s="32"/>
      <c r="R662" s="32"/>
      <c r="S662" s="32"/>
      <c r="T662" s="32"/>
      <c r="U662" s="32"/>
      <c r="V662" s="32"/>
      <c r="W662" s="32"/>
      <c r="X662" s="32"/>
      <c r="Y662" s="32"/>
      <c r="Z662" s="32"/>
    </row>
    <row r="663" spans="1:26" ht="15.75" customHeight="1" x14ac:dyDescent="0.3">
      <c r="A663" s="32"/>
      <c r="B663" s="32"/>
      <c r="C663" s="32"/>
      <c r="D663" s="32"/>
      <c r="E663" s="32"/>
      <c r="F663" s="32"/>
      <c r="G663" s="32"/>
      <c r="H663" s="32"/>
      <c r="I663" s="32"/>
      <c r="J663" s="32"/>
      <c r="K663" s="32"/>
      <c r="L663" s="32"/>
      <c r="M663" s="32"/>
      <c r="N663" s="32"/>
      <c r="O663" s="32"/>
      <c r="P663" s="32"/>
      <c r="Q663" s="32"/>
      <c r="R663" s="32"/>
      <c r="S663" s="32"/>
      <c r="T663" s="32"/>
      <c r="U663" s="32"/>
      <c r="V663" s="32"/>
      <c r="W663" s="32"/>
      <c r="X663" s="32"/>
      <c r="Y663" s="32"/>
      <c r="Z663" s="32"/>
    </row>
    <row r="664" spans="1:26" ht="15.75" customHeight="1" x14ac:dyDescent="0.3">
      <c r="A664" s="32"/>
      <c r="B664" s="32"/>
      <c r="C664" s="32"/>
      <c r="D664" s="32"/>
      <c r="E664" s="32"/>
      <c r="F664" s="32"/>
      <c r="G664" s="32"/>
      <c r="H664" s="32"/>
      <c r="I664" s="32"/>
      <c r="J664" s="32"/>
      <c r="K664" s="32"/>
      <c r="L664" s="32"/>
      <c r="M664" s="32"/>
      <c r="N664" s="32"/>
      <c r="O664" s="32"/>
      <c r="P664" s="32"/>
      <c r="Q664" s="32"/>
      <c r="R664" s="32"/>
      <c r="S664" s="32"/>
      <c r="T664" s="32"/>
      <c r="U664" s="32"/>
      <c r="V664" s="32"/>
      <c r="W664" s="32"/>
      <c r="X664" s="32"/>
      <c r="Y664" s="32"/>
      <c r="Z664" s="32"/>
    </row>
    <row r="665" spans="1:26" ht="15.75" customHeight="1" x14ac:dyDescent="0.3">
      <c r="A665" s="32"/>
      <c r="B665" s="32"/>
      <c r="C665" s="32"/>
      <c r="D665" s="32"/>
      <c r="E665" s="32"/>
      <c r="F665" s="32"/>
      <c r="G665" s="32"/>
      <c r="H665" s="32"/>
      <c r="I665" s="32"/>
      <c r="J665" s="32"/>
      <c r="K665" s="32"/>
      <c r="L665" s="32"/>
      <c r="M665" s="32"/>
      <c r="N665" s="32"/>
      <c r="O665" s="32"/>
      <c r="P665" s="32"/>
      <c r="Q665" s="32"/>
      <c r="R665" s="32"/>
      <c r="S665" s="32"/>
      <c r="T665" s="32"/>
      <c r="U665" s="32"/>
      <c r="V665" s="32"/>
      <c r="W665" s="32"/>
      <c r="X665" s="32"/>
      <c r="Y665" s="32"/>
      <c r="Z665" s="32"/>
    </row>
    <row r="666" spans="1:26" ht="15.75" customHeight="1" x14ac:dyDescent="0.3">
      <c r="A666" s="32"/>
      <c r="B666" s="32"/>
      <c r="C666" s="32"/>
      <c r="D666" s="32"/>
      <c r="E666" s="32"/>
      <c r="F666" s="32"/>
      <c r="G666" s="32"/>
      <c r="H666" s="32"/>
      <c r="I666" s="32"/>
      <c r="J666" s="32"/>
      <c r="K666" s="32"/>
      <c r="L666" s="32"/>
      <c r="M666" s="32"/>
      <c r="N666" s="32"/>
      <c r="O666" s="32"/>
      <c r="P666" s="32"/>
      <c r="Q666" s="32"/>
      <c r="R666" s="32"/>
      <c r="S666" s="32"/>
      <c r="T666" s="32"/>
      <c r="U666" s="32"/>
      <c r="V666" s="32"/>
      <c r="W666" s="32"/>
      <c r="X666" s="32"/>
      <c r="Y666" s="32"/>
      <c r="Z666" s="32"/>
    </row>
    <row r="667" spans="1:26" ht="15.75" customHeight="1" x14ac:dyDescent="0.3">
      <c r="A667" s="32"/>
      <c r="B667" s="32"/>
      <c r="C667" s="32"/>
      <c r="D667" s="32"/>
      <c r="E667" s="32"/>
      <c r="F667" s="32"/>
      <c r="G667" s="32"/>
      <c r="H667" s="32"/>
      <c r="I667" s="32"/>
      <c r="J667" s="32"/>
      <c r="K667" s="32"/>
      <c r="L667" s="32"/>
      <c r="M667" s="32"/>
      <c r="N667" s="32"/>
      <c r="O667" s="32"/>
      <c r="P667" s="32"/>
      <c r="Q667" s="32"/>
      <c r="R667" s="32"/>
      <c r="S667" s="32"/>
      <c r="T667" s="32"/>
      <c r="U667" s="32"/>
      <c r="V667" s="32"/>
      <c r="W667" s="32"/>
      <c r="X667" s="32"/>
      <c r="Y667" s="32"/>
      <c r="Z667" s="32"/>
    </row>
    <row r="668" spans="1:26" ht="15.75" customHeight="1" x14ac:dyDescent="0.3">
      <c r="A668" s="32"/>
      <c r="B668" s="32"/>
      <c r="C668" s="32"/>
      <c r="D668" s="32"/>
      <c r="E668" s="32"/>
      <c r="F668" s="32"/>
      <c r="G668" s="32"/>
      <c r="H668" s="32"/>
      <c r="I668" s="32"/>
      <c r="J668" s="32"/>
      <c r="K668" s="32"/>
      <c r="L668" s="32"/>
      <c r="M668" s="32"/>
      <c r="N668" s="32"/>
      <c r="O668" s="32"/>
      <c r="P668" s="32"/>
      <c r="Q668" s="32"/>
      <c r="R668" s="32"/>
      <c r="S668" s="32"/>
      <c r="T668" s="32"/>
      <c r="U668" s="32"/>
      <c r="V668" s="32"/>
      <c r="W668" s="32"/>
      <c r="X668" s="32"/>
      <c r="Y668" s="32"/>
      <c r="Z668" s="32"/>
    </row>
    <row r="669" spans="1:26" ht="15.75" customHeight="1" x14ac:dyDescent="0.3">
      <c r="A669" s="32"/>
      <c r="B669" s="32"/>
      <c r="C669" s="32"/>
      <c r="D669" s="32"/>
      <c r="E669" s="32"/>
      <c r="F669" s="32"/>
      <c r="G669" s="32"/>
      <c r="H669" s="32"/>
      <c r="I669" s="32"/>
      <c r="J669" s="32"/>
      <c r="K669" s="32"/>
      <c r="L669" s="32"/>
      <c r="M669" s="32"/>
      <c r="N669" s="32"/>
      <c r="O669" s="32"/>
      <c r="P669" s="32"/>
      <c r="Q669" s="32"/>
      <c r="R669" s="32"/>
      <c r="S669" s="32"/>
      <c r="T669" s="32"/>
      <c r="U669" s="32"/>
      <c r="V669" s="32"/>
      <c r="W669" s="32"/>
      <c r="X669" s="32"/>
      <c r="Y669" s="32"/>
      <c r="Z669" s="32"/>
    </row>
    <row r="670" spans="1:26" ht="15.75" customHeight="1" x14ac:dyDescent="0.3">
      <c r="A670" s="32"/>
      <c r="B670" s="32"/>
      <c r="C670" s="32"/>
      <c r="D670" s="32"/>
      <c r="E670" s="32"/>
      <c r="F670" s="32"/>
      <c r="G670" s="32"/>
      <c r="H670" s="32"/>
      <c r="I670" s="32"/>
      <c r="J670" s="32"/>
      <c r="K670" s="32"/>
      <c r="L670" s="32"/>
      <c r="M670" s="32"/>
      <c r="N670" s="32"/>
      <c r="O670" s="32"/>
      <c r="P670" s="32"/>
      <c r="Q670" s="32"/>
      <c r="R670" s="32"/>
      <c r="S670" s="32"/>
      <c r="T670" s="32"/>
      <c r="U670" s="32"/>
      <c r="V670" s="32"/>
      <c r="W670" s="32"/>
      <c r="X670" s="32"/>
      <c r="Y670" s="32"/>
      <c r="Z670" s="32"/>
    </row>
    <row r="671" spans="1:26" ht="15.75" customHeight="1" x14ac:dyDescent="0.3">
      <c r="A671" s="32"/>
      <c r="B671" s="32"/>
      <c r="C671" s="32"/>
      <c r="D671" s="32"/>
      <c r="E671" s="32"/>
      <c r="F671" s="32"/>
      <c r="G671" s="32"/>
      <c r="H671" s="32"/>
      <c r="I671" s="32"/>
      <c r="J671" s="32"/>
      <c r="K671" s="32"/>
      <c r="L671" s="32"/>
      <c r="M671" s="32"/>
      <c r="N671" s="32"/>
      <c r="O671" s="32"/>
      <c r="P671" s="32"/>
      <c r="Q671" s="32"/>
      <c r="R671" s="32"/>
      <c r="S671" s="32"/>
      <c r="T671" s="32"/>
      <c r="U671" s="32"/>
      <c r="V671" s="32"/>
      <c r="W671" s="32"/>
      <c r="X671" s="32"/>
      <c r="Y671" s="32"/>
      <c r="Z671" s="32"/>
    </row>
    <row r="672" spans="1:26" ht="15.75" customHeight="1" x14ac:dyDescent="0.3">
      <c r="A672" s="32"/>
      <c r="B672" s="32"/>
      <c r="C672" s="32"/>
      <c r="D672" s="32"/>
      <c r="E672" s="32"/>
      <c r="F672" s="32"/>
      <c r="G672" s="32"/>
      <c r="H672" s="32"/>
      <c r="I672" s="32"/>
      <c r="J672" s="32"/>
      <c r="K672" s="32"/>
      <c r="L672" s="32"/>
      <c r="M672" s="32"/>
      <c r="N672" s="32"/>
      <c r="O672" s="32"/>
      <c r="P672" s="32"/>
      <c r="Q672" s="32"/>
      <c r="R672" s="32"/>
      <c r="S672" s="32"/>
      <c r="T672" s="32"/>
      <c r="U672" s="32"/>
      <c r="V672" s="32"/>
      <c r="W672" s="32"/>
      <c r="X672" s="32"/>
      <c r="Y672" s="32"/>
      <c r="Z672" s="32"/>
    </row>
    <row r="673" spans="1:26" ht="15.75" customHeight="1" x14ac:dyDescent="0.3">
      <c r="A673" s="32"/>
      <c r="B673" s="32"/>
      <c r="C673" s="32"/>
      <c r="D673" s="32"/>
      <c r="E673" s="32"/>
      <c r="F673" s="32"/>
      <c r="G673" s="32"/>
      <c r="H673" s="32"/>
      <c r="I673" s="32"/>
      <c r="J673" s="32"/>
      <c r="K673" s="32"/>
      <c r="L673" s="32"/>
      <c r="M673" s="32"/>
      <c r="N673" s="32"/>
      <c r="O673" s="32"/>
      <c r="P673" s="32"/>
      <c r="Q673" s="32"/>
      <c r="R673" s="32"/>
      <c r="S673" s="32"/>
      <c r="T673" s="32"/>
      <c r="U673" s="32"/>
      <c r="V673" s="32"/>
      <c r="W673" s="32"/>
      <c r="X673" s="32"/>
      <c r="Y673" s="32"/>
      <c r="Z673" s="32"/>
    </row>
    <row r="674" spans="1:26" ht="15.75" customHeight="1" x14ac:dyDescent="0.3">
      <c r="A674" s="32"/>
      <c r="B674" s="32"/>
      <c r="C674" s="32"/>
      <c r="D674" s="32"/>
      <c r="E674" s="32"/>
      <c r="F674" s="32"/>
      <c r="G674" s="32"/>
      <c r="H674" s="32"/>
      <c r="I674" s="32"/>
      <c r="J674" s="32"/>
      <c r="K674" s="32"/>
      <c r="L674" s="32"/>
      <c r="M674" s="32"/>
      <c r="N674" s="32"/>
      <c r="O674" s="32"/>
      <c r="P674" s="32"/>
      <c r="Q674" s="32"/>
      <c r="R674" s="32"/>
      <c r="S674" s="32"/>
      <c r="T674" s="32"/>
      <c r="U674" s="32"/>
      <c r="V674" s="32"/>
      <c r="W674" s="32"/>
      <c r="X674" s="32"/>
      <c r="Y674" s="32"/>
      <c r="Z674" s="32"/>
    </row>
    <row r="675" spans="1:26" ht="15.75" customHeight="1" x14ac:dyDescent="0.3">
      <c r="A675" s="32"/>
      <c r="B675" s="32"/>
      <c r="C675" s="32"/>
      <c r="D675" s="32"/>
      <c r="E675" s="32"/>
      <c r="F675" s="32"/>
      <c r="G675" s="32"/>
      <c r="H675" s="32"/>
      <c r="I675" s="32"/>
      <c r="J675" s="32"/>
      <c r="K675" s="32"/>
      <c r="L675" s="32"/>
      <c r="M675" s="32"/>
      <c r="N675" s="32"/>
      <c r="O675" s="32"/>
      <c r="P675" s="32"/>
      <c r="Q675" s="32"/>
      <c r="R675" s="32"/>
      <c r="S675" s="32"/>
      <c r="T675" s="32"/>
      <c r="U675" s="32"/>
      <c r="V675" s="32"/>
      <c r="W675" s="32"/>
      <c r="X675" s="32"/>
      <c r="Y675" s="32"/>
      <c r="Z675" s="32"/>
    </row>
    <row r="676" spans="1:26" ht="15.75" customHeight="1" x14ac:dyDescent="0.3">
      <c r="A676" s="32"/>
      <c r="B676" s="32"/>
      <c r="C676" s="32"/>
      <c r="D676" s="32"/>
      <c r="E676" s="32"/>
      <c r="F676" s="32"/>
      <c r="G676" s="32"/>
      <c r="H676" s="32"/>
      <c r="I676" s="32"/>
      <c r="J676" s="32"/>
      <c r="K676" s="32"/>
      <c r="L676" s="32"/>
      <c r="M676" s="32"/>
      <c r="N676" s="32"/>
      <c r="O676" s="32"/>
      <c r="P676" s="32"/>
      <c r="Q676" s="32"/>
      <c r="R676" s="32"/>
      <c r="S676" s="32"/>
      <c r="T676" s="32"/>
      <c r="U676" s="32"/>
      <c r="V676" s="32"/>
      <c r="W676" s="32"/>
      <c r="X676" s="32"/>
      <c r="Y676" s="32"/>
      <c r="Z676" s="32"/>
    </row>
    <row r="677" spans="1:26" ht="15.75" customHeight="1" x14ac:dyDescent="0.3">
      <c r="A677" s="32"/>
      <c r="B677" s="32"/>
      <c r="C677" s="32"/>
      <c r="D677" s="32"/>
      <c r="E677" s="32"/>
      <c r="F677" s="32"/>
      <c r="G677" s="32"/>
      <c r="H677" s="32"/>
      <c r="I677" s="32"/>
      <c r="J677" s="32"/>
      <c r="K677" s="32"/>
      <c r="L677" s="32"/>
      <c r="M677" s="32"/>
      <c r="N677" s="32"/>
      <c r="O677" s="32"/>
      <c r="P677" s="32"/>
      <c r="Q677" s="32"/>
      <c r="R677" s="32"/>
      <c r="S677" s="32"/>
      <c r="T677" s="32"/>
      <c r="U677" s="32"/>
      <c r="V677" s="32"/>
      <c r="W677" s="32"/>
      <c r="X677" s="32"/>
      <c r="Y677" s="32"/>
      <c r="Z677" s="32"/>
    </row>
    <row r="678" spans="1:26" ht="15.75" customHeight="1" x14ac:dyDescent="0.3">
      <c r="A678" s="32"/>
      <c r="B678" s="32"/>
      <c r="C678" s="32"/>
      <c r="D678" s="32"/>
      <c r="E678" s="32"/>
      <c r="F678" s="32"/>
      <c r="G678" s="32"/>
      <c r="H678" s="32"/>
      <c r="I678" s="32"/>
      <c r="J678" s="32"/>
      <c r="K678" s="32"/>
      <c r="L678" s="32"/>
      <c r="M678" s="32"/>
      <c r="N678" s="32"/>
      <c r="O678" s="32"/>
      <c r="P678" s="32"/>
      <c r="Q678" s="32"/>
      <c r="R678" s="32"/>
      <c r="S678" s="32"/>
      <c r="T678" s="32"/>
      <c r="U678" s="32"/>
      <c r="V678" s="32"/>
      <c r="W678" s="32"/>
      <c r="X678" s="32"/>
      <c r="Y678" s="32"/>
      <c r="Z678" s="32"/>
    </row>
    <row r="679" spans="1:26" ht="15.75" customHeight="1" x14ac:dyDescent="0.3">
      <c r="A679" s="32"/>
      <c r="B679" s="32"/>
      <c r="C679" s="32"/>
      <c r="D679" s="32"/>
      <c r="E679" s="32"/>
      <c r="F679" s="32"/>
      <c r="G679" s="32"/>
      <c r="H679" s="32"/>
      <c r="I679" s="32"/>
      <c r="J679" s="32"/>
      <c r="K679" s="32"/>
      <c r="L679" s="32"/>
      <c r="M679" s="32"/>
      <c r="N679" s="32"/>
      <c r="O679" s="32"/>
      <c r="P679" s="32"/>
      <c r="Q679" s="32"/>
      <c r="R679" s="32"/>
      <c r="S679" s="32"/>
      <c r="T679" s="32"/>
      <c r="U679" s="32"/>
      <c r="V679" s="32"/>
      <c r="W679" s="32"/>
      <c r="X679" s="32"/>
      <c r="Y679" s="32"/>
      <c r="Z679" s="32"/>
    </row>
    <row r="680" spans="1:26" ht="15.75" customHeight="1" x14ac:dyDescent="0.3">
      <c r="A680" s="32"/>
      <c r="B680" s="32"/>
      <c r="C680" s="32"/>
      <c r="D680" s="32"/>
      <c r="E680" s="32"/>
      <c r="F680" s="32"/>
      <c r="G680" s="32"/>
      <c r="H680" s="32"/>
      <c r="I680" s="32"/>
      <c r="J680" s="32"/>
      <c r="K680" s="32"/>
      <c r="L680" s="32"/>
      <c r="M680" s="32"/>
      <c r="N680" s="32"/>
      <c r="O680" s="32"/>
      <c r="P680" s="32"/>
      <c r="Q680" s="32"/>
      <c r="R680" s="32"/>
      <c r="S680" s="32"/>
      <c r="T680" s="32"/>
      <c r="U680" s="32"/>
      <c r="V680" s="32"/>
      <c r="W680" s="32"/>
      <c r="X680" s="32"/>
      <c r="Y680" s="32"/>
      <c r="Z680" s="32"/>
    </row>
    <row r="681" spans="1:26" ht="15.75" customHeight="1" x14ac:dyDescent="0.3">
      <c r="A681" s="32"/>
      <c r="B681" s="32"/>
      <c r="C681" s="32"/>
      <c r="D681" s="32"/>
      <c r="E681" s="32"/>
      <c r="F681" s="32"/>
      <c r="G681" s="32"/>
      <c r="H681" s="32"/>
      <c r="I681" s="32"/>
      <c r="J681" s="32"/>
      <c r="K681" s="32"/>
      <c r="L681" s="32"/>
      <c r="M681" s="32"/>
      <c r="N681" s="32"/>
      <c r="O681" s="32"/>
      <c r="P681" s="32"/>
      <c r="Q681" s="32"/>
      <c r="R681" s="32"/>
      <c r="S681" s="32"/>
      <c r="T681" s="32"/>
      <c r="U681" s="32"/>
      <c r="V681" s="32"/>
      <c r="W681" s="32"/>
      <c r="X681" s="32"/>
      <c r="Y681" s="32"/>
      <c r="Z681" s="32"/>
    </row>
    <row r="682" spans="1:26" ht="15.75" customHeight="1" x14ac:dyDescent="0.3">
      <c r="A682" s="32"/>
      <c r="B682" s="32"/>
      <c r="C682" s="32"/>
      <c r="D682" s="32"/>
      <c r="E682" s="32"/>
      <c r="F682" s="32"/>
      <c r="G682" s="32"/>
      <c r="H682" s="32"/>
      <c r="I682" s="32"/>
      <c r="J682" s="32"/>
      <c r="K682" s="32"/>
      <c r="L682" s="32"/>
      <c r="M682" s="32"/>
      <c r="N682" s="32"/>
      <c r="O682" s="32"/>
      <c r="P682" s="32"/>
      <c r="Q682" s="32"/>
      <c r="R682" s="32"/>
      <c r="S682" s="32"/>
      <c r="T682" s="32"/>
      <c r="U682" s="32"/>
      <c r="V682" s="32"/>
      <c r="W682" s="32"/>
      <c r="X682" s="32"/>
      <c r="Y682" s="32"/>
      <c r="Z682" s="32"/>
    </row>
    <row r="683" spans="1:26" ht="15.75" customHeight="1" x14ac:dyDescent="0.3">
      <c r="A683" s="32"/>
      <c r="B683" s="32"/>
      <c r="C683" s="32"/>
      <c r="D683" s="32"/>
      <c r="E683" s="32"/>
      <c r="F683" s="32"/>
      <c r="G683" s="32"/>
      <c r="H683" s="32"/>
      <c r="I683" s="32"/>
      <c r="J683" s="32"/>
      <c r="K683" s="32"/>
      <c r="L683" s="32"/>
      <c r="M683" s="32"/>
      <c r="N683" s="32"/>
      <c r="O683" s="32"/>
      <c r="P683" s="32"/>
      <c r="Q683" s="32"/>
      <c r="R683" s="32"/>
      <c r="S683" s="32"/>
      <c r="T683" s="32"/>
      <c r="U683" s="32"/>
      <c r="V683" s="32"/>
      <c r="W683" s="32"/>
      <c r="X683" s="32"/>
      <c r="Y683" s="32"/>
      <c r="Z683" s="32"/>
    </row>
    <row r="684" spans="1:26" ht="15.75" customHeight="1" x14ac:dyDescent="0.3">
      <c r="A684" s="32"/>
      <c r="B684" s="32"/>
      <c r="C684" s="32"/>
      <c r="D684" s="32"/>
      <c r="E684" s="32"/>
      <c r="F684" s="32"/>
      <c r="G684" s="32"/>
      <c r="H684" s="32"/>
      <c r="I684" s="32"/>
      <c r="J684" s="32"/>
      <c r="K684" s="32"/>
      <c r="L684" s="32"/>
      <c r="M684" s="32"/>
      <c r="N684" s="32"/>
      <c r="O684" s="32"/>
      <c r="P684" s="32"/>
      <c r="Q684" s="32"/>
      <c r="R684" s="32"/>
      <c r="S684" s="32"/>
      <c r="T684" s="32"/>
      <c r="U684" s="32"/>
      <c r="V684" s="32"/>
      <c r="W684" s="32"/>
      <c r="X684" s="32"/>
      <c r="Y684" s="32"/>
      <c r="Z684" s="32"/>
    </row>
    <row r="685" spans="1:26" ht="15.75" customHeight="1" x14ac:dyDescent="0.3">
      <c r="A685" s="32"/>
      <c r="B685" s="32"/>
      <c r="C685" s="32"/>
      <c r="D685" s="32"/>
      <c r="E685" s="32"/>
      <c r="F685" s="32"/>
      <c r="G685" s="32"/>
      <c r="H685" s="32"/>
      <c r="I685" s="32"/>
      <c r="J685" s="32"/>
      <c r="K685" s="32"/>
      <c r="L685" s="32"/>
      <c r="M685" s="32"/>
      <c r="N685" s="32"/>
      <c r="O685" s="32"/>
      <c r="P685" s="32"/>
      <c r="Q685" s="32"/>
      <c r="R685" s="32"/>
      <c r="S685" s="32"/>
      <c r="T685" s="32"/>
      <c r="U685" s="32"/>
      <c r="V685" s="32"/>
      <c r="W685" s="32"/>
      <c r="X685" s="32"/>
      <c r="Y685" s="32"/>
      <c r="Z685" s="32"/>
    </row>
    <row r="686" spans="1:26" ht="15.75" customHeight="1" x14ac:dyDescent="0.3">
      <c r="A686" s="32"/>
      <c r="B686" s="32"/>
      <c r="C686" s="32"/>
      <c r="D686" s="32"/>
      <c r="E686" s="32"/>
      <c r="F686" s="32"/>
      <c r="G686" s="32"/>
      <c r="H686" s="32"/>
      <c r="I686" s="32"/>
      <c r="J686" s="32"/>
      <c r="K686" s="32"/>
      <c r="L686" s="32"/>
      <c r="M686" s="32"/>
      <c r="N686" s="32"/>
      <c r="O686" s="32"/>
      <c r="P686" s="32"/>
      <c r="Q686" s="32"/>
      <c r="R686" s="32"/>
      <c r="S686" s="32"/>
      <c r="T686" s="32"/>
      <c r="U686" s="32"/>
      <c r="V686" s="32"/>
      <c r="W686" s="32"/>
      <c r="X686" s="32"/>
      <c r="Y686" s="32"/>
      <c r="Z686" s="32"/>
    </row>
    <row r="687" spans="1:26" ht="15.75" customHeight="1" x14ac:dyDescent="0.3">
      <c r="A687" s="32"/>
      <c r="B687" s="32"/>
      <c r="C687" s="32"/>
      <c r="D687" s="32"/>
      <c r="E687" s="32"/>
      <c r="F687" s="32"/>
      <c r="G687" s="32"/>
      <c r="H687" s="32"/>
      <c r="I687" s="32"/>
      <c r="J687" s="32"/>
      <c r="K687" s="32"/>
      <c r="L687" s="32"/>
      <c r="M687" s="32"/>
      <c r="N687" s="32"/>
      <c r="O687" s="32"/>
      <c r="P687" s="32"/>
      <c r="Q687" s="32"/>
      <c r="R687" s="32"/>
      <c r="S687" s="32"/>
      <c r="T687" s="32"/>
      <c r="U687" s="32"/>
      <c r="V687" s="32"/>
      <c r="W687" s="32"/>
      <c r="X687" s="32"/>
      <c r="Y687" s="32"/>
      <c r="Z687" s="32"/>
    </row>
    <row r="688" spans="1:26" ht="15.75" customHeight="1" x14ac:dyDescent="0.3">
      <c r="A688" s="32"/>
      <c r="B688" s="32"/>
      <c r="C688" s="32"/>
      <c r="D688" s="32"/>
      <c r="E688" s="32"/>
      <c r="F688" s="32"/>
      <c r="G688" s="32"/>
      <c r="H688" s="32"/>
      <c r="I688" s="32"/>
      <c r="J688" s="32"/>
      <c r="K688" s="32"/>
      <c r="L688" s="32"/>
      <c r="M688" s="32"/>
      <c r="N688" s="32"/>
      <c r="O688" s="32"/>
      <c r="P688" s="32"/>
      <c r="Q688" s="32"/>
      <c r="R688" s="32"/>
      <c r="S688" s="32"/>
      <c r="T688" s="32"/>
      <c r="U688" s="32"/>
      <c r="V688" s="32"/>
      <c r="W688" s="32"/>
      <c r="X688" s="32"/>
      <c r="Y688" s="32"/>
      <c r="Z688" s="32"/>
    </row>
    <row r="689" spans="1:26" ht="15.75" customHeight="1" x14ac:dyDescent="0.3">
      <c r="A689" s="32"/>
      <c r="B689" s="32"/>
      <c r="C689" s="32"/>
      <c r="D689" s="32"/>
      <c r="E689" s="32"/>
      <c r="F689" s="32"/>
      <c r="G689" s="32"/>
      <c r="H689" s="32"/>
      <c r="I689" s="32"/>
      <c r="J689" s="32"/>
      <c r="K689" s="32"/>
      <c r="L689" s="32"/>
      <c r="M689" s="32"/>
      <c r="N689" s="32"/>
      <c r="O689" s="32"/>
      <c r="P689" s="32"/>
      <c r="Q689" s="32"/>
      <c r="R689" s="32"/>
      <c r="S689" s="32"/>
      <c r="T689" s="32"/>
      <c r="U689" s="32"/>
      <c r="V689" s="32"/>
      <c r="W689" s="32"/>
      <c r="X689" s="32"/>
      <c r="Y689" s="32"/>
      <c r="Z689" s="32"/>
    </row>
    <row r="690" spans="1:26" ht="15.75" customHeight="1" x14ac:dyDescent="0.3">
      <c r="A690" s="32"/>
      <c r="B690" s="32"/>
      <c r="C690" s="32"/>
      <c r="D690" s="32"/>
      <c r="E690" s="32"/>
      <c r="F690" s="32"/>
      <c r="G690" s="32"/>
      <c r="H690" s="32"/>
      <c r="I690" s="32"/>
      <c r="J690" s="32"/>
      <c r="K690" s="32"/>
      <c r="L690" s="32"/>
      <c r="M690" s="32"/>
      <c r="N690" s="32"/>
      <c r="O690" s="32"/>
      <c r="P690" s="32"/>
      <c r="Q690" s="32"/>
      <c r="R690" s="32"/>
      <c r="S690" s="32"/>
      <c r="T690" s="32"/>
      <c r="U690" s="32"/>
      <c r="V690" s="32"/>
      <c r="W690" s="32"/>
      <c r="X690" s="32"/>
      <c r="Y690" s="32"/>
      <c r="Z690" s="32"/>
    </row>
    <row r="691" spans="1:26" ht="15.75" customHeight="1" x14ac:dyDescent="0.3">
      <c r="A691" s="32"/>
      <c r="B691" s="32"/>
      <c r="C691" s="32"/>
      <c r="D691" s="32"/>
      <c r="E691" s="32"/>
      <c r="F691" s="32"/>
      <c r="G691" s="32"/>
      <c r="H691" s="32"/>
      <c r="I691" s="32"/>
      <c r="J691" s="32"/>
      <c r="K691" s="32"/>
      <c r="L691" s="32"/>
      <c r="M691" s="32"/>
      <c r="N691" s="32"/>
      <c r="O691" s="32"/>
      <c r="P691" s="32"/>
      <c r="Q691" s="32"/>
      <c r="R691" s="32"/>
      <c r="S691" s="32"/>
      <c r="T691" s="32"/>
      <c r="U691" s="32"/>
      <c r="V691" s="32"/>
      <c r="W691" s="32"/>
      <c r="X691" s="32"/>
      <c r="Y691" s="32"/>
      <c r="Z691" s="32"/>
    </row>
    <row r="692" spans="1:26" ht="15.75" customHeight="1" x14ac:dyDescent="0.3">
      <c r="A692" s="32"/>
      <c r="B692" s="32"/>
      <c r="C692" s="32"/>
      <c r="D692" s="32"/>
      <c r="E692" s="32"/>
      <c r="F692" s="32"/>
      <c r="G692" s="32"/>
      <c r="H692" s="32"/>
      <c r="I692" s="32"/>
      <c r="J692" s="32"/>
      <c r="K692" s="32"/>
      <c r="L692" s="32"/>
      <c r="M692" s="32"/>
      <c r="N692" s="32"/>
      <c r="O692" s="32"/>
      <c r="P692" s="32"/>
      <c r="Q692" s="32"/>
      <c r="R692" s="32"/>
      <c r="S692" s="32"/>
      <c r="T692" s="32"/>
      <c r="U692" s="32"/>
      <c r="V692" s="32"/>
      <c r="W692" s="32"/>
      <c r="X692" s="32"/>
      <c r="Y692" s="32"/>
      <c r="Z692" s="32"/>
    </row>
    <row r="693" spans="1:26" ht="15.75" customHeight="1" x14ac:dyDescent="0.3">
      <c r="A693" s="32"/>
      <c r="B693" s="32"/>
      <c r="C693" s="32"/>
      <c r="D693" s="32"/>
      <c r="E693" s="32"/>
      <c r="F693" s="32"/>
      <c r="G693" s="32"/>
      <c r="H693" s="32"/>
      <c r="I693" s="32"/>
      <c r="J693" s="32"/>
      <c r="K693" s="32"/>
      <c r="L693" s="32"/>
      <c r="M693" s="32"/>
      <c r="N693" s="32"/>
      <c r="O693" s="32"/>
      <c r="P693" s="32"/>
      <c r="Q693" s="32"/>
      <c r="R693" s="32"/>
      <c r="S693" s="32"/>
      <c r="T693" s="32"/>
      <c r="U693" s="32"/>
      <c r="V693" s="32"/>
      <c r="W693" s="32"/>
      <c r="X693" s="32"/>
      <c r="Y693" s="32"/>
      <c r="Z693" s="32"/>
    </row>
    <row r="694" spans="1:26" ht="15.75" customHeight="1" x14ac:dyDescent="0.3">
      <c r="A694" s="32"/>
      <c r="B694" s="32"/>
      <c r="C694" s="32"/>
      <c r="D694" s="32"/>
      <c r="E694" s="32"/>
      <c r="F694" s="32"/>
      <c r="G694" s="32"/>
      <c r="H694" s="32"/>
      <c r="I694" s="32"/>
      <c r="J694" s="32"/>
      <c r="K694" s="32"/>
      <c r="L694" s="32"/>
      <c r="M694" s="32"/>
      <c r="N694" s="32"/>
      <c r="O694" s="32"/>
      <c r="P694" s="32"/>
      <c r="Q694" s="32"/>
      <c r="R694" s="32"/>
      <c r="S694" s="32"/>
      <c r="T694" s="32"/>
      <c r="U694" s="32"/>
      <c r="V694" s="32"/>
      <c r="W694" s="32"/>
      <c r="X694" s="32"/>
      <c r="Y694" s="32"/>
      <c r="Z694" s="32"/>
    </row>
    <row r="695" spans="1:26" ht="15.75" customHeight="1" x14ac:dyDescent="0.3">
      <c r="A695" s="32"/>
      <c r="B695" s="32"/>
      <c r="C695" s="32"/>
      <c r="D695" s="32"/>
      <c r="E695" s="32"/>
      <c r="F695" s="32"/>
      <c r="G695" s="32"/>
      <c r="H695" s="32"/>
      <c r="I695" s="32"/>
      <c r="J695" s="32"/>
      <c r="K695" s="32"/>
      <c r="L695" s="32"/>
      <c r="M695" s="32"/>
      <c r="N695" s="32"/>
      <c r="O695" s="32"/>
      <c r="P695" s="32"/>
      <c r="Q695" s="32"/>
      <c r="R695" s="32"/>
      <c r="S695" s="32"/>
      <c r="T695" s="32"/>
      <c r="U695" s="32"/>
      <c r="V695" s="32"/>
      <c r="W695" s="32"/>
      <c r="X695" s="32"/>
      <c r="Y695" s="32"/>
      <c r="Z695" s="32"/>
    </row>
    <row r="696" spans="1:26" ht="15.75" customHeight="1" x14ac:dyDescent="0.3">
      <c r="A696" s="32"/>
      <c r="B696" s="32"/>
      <c r="C696" s="32"/>
      <c r="D696" s="32"/>
      <c r="E696" s="32"/>
      <c r="F696" s="32"/>
      <c r="G696" s="32"/>
      <c r="H696" s="32"/>
      <c r="I696" s="32"/>
      <c r="J696" s="32"/>
      <c r="K696" s="32"/>
      <c r="L696" s="32"/>
      <c r="M696" s="32"/>
      <c r="N696" s="32"/>
      <c r="O696" s="32"/>
      <c r="P696" s="32"/>
      <c r="Q696" s="32"/>
      <c r="R696" s="32"/>
      <c r="S696" s="32"/>
      <c r="T696" s="32"/>
      <c r="U696" s="32"/>
      <c r="V696" s="32"/>
      <c r="W696" s="32"/>
      <c r="X696" s="32"/>
      <c r="Y696" s="32"/>
      <c r="Z696" s="32"/>
    </row>
    <row r="697" spans="1:26" ht="15.75" customHeight="1" x14ac:dyDescent="0.3">
      <c r="A697" s="32"/>
      <c r="B697" s="32"/>
      <c r="C697" s="32"/>
      <c r="D697" s="32"/>
      <c r="E697" s="32"/>
      <c r="F697" s="32"/>
      <c r="G697" s="32"/>
      <c r="H697" s="32"/>
      <c r="I697" s="32"/>
      <c r="J697" s="32"/>
      <c r="K697" s="32"/>
      <c r="L697" s="32"/>
      <c r="M697" s="32"/>
      <c r="N697" s="32"/>
      <c r="O697" s="32"/>
      <c r="P697" s="32"/>
      <c r="Q697" s="32"/>
      <c r="R697" s="32"/>
      <c r="S697" s="32"/>
      <c r="T697" s="32"/>
      <c r="U697" s="32"/>
      <c r="V697" s="32"/>
      <c r="W697" s="32"/>
      <c r="X697" s="32"/>
      <c r="Y697" s="32"/>
      <c r="Z697" s="32"/>
    </row>
    <row r="698" spans="1:26" ht="15.75" customHeight="1" x14ac:dyDescent="0.3">
      <c r="A698" s="32"/>
      <c r="B698" s="32"/>
      <c r="C698" s="32"/>
      <c r="D698" s="32"/>
      <c r="E698" s="32"/>
      <c r="F698" s="32"/>
      <c r="G698" s="32"/>
      <c r="H698" s="32"/>
      <c r="I698" s="32"/>
      <c r="J698" s="32"/>
      <c r="K698" s="32"/>
      <c r="L698" s="32"/>
      <c r="M698" s="32"/>
      <c r="N698" s="32"/>
      <c r="O698" s="32"/>
      <c r="P698" s="32"/>
      <c r="Q698" s="32"/>
      <c r="R698" s="32"/>
      <c r="S698" s="32"/>
      <c r="T698" s="32"/>
      <c r="U698" s="32"/>
      <c r="V698" s="32"/>
      <c r="W698" s="32"/>
      <c r="X698" s="32"/>
      <c r="Y698" s="32"/>
      <c r="Z698" s="32"/>
    </row>
    <row r="699" spans="1:26" ht="15.75" customHeight="1" x14ac:dyDescent="0.3">
      <c r="A699" s="32"/>
      <c r="B699" s="32"/>
      <c r="C699" s="32"/>
      <c r="D699" s="32"/>
      <c r="E699" s="32"/>
      <c r="F699" s="32"/>
      <c r="G699" s="32"/>
      <c r="H699" s="32"/>
      <c r="I699" s="32"/>
      <c r="J699" s="32"/>
      <c r="K699" s="32"/>
      <c r="L699" s="32"/>
      <c r="M699" s="32"/>
      <c r="N699" s="32"/>
      <c r="O699" s="32"/>
      <c r="P699" s="32"/>
      <c r="Q699" s="32"/>
      <c r="R699" s="32"/>
      <c r="S699" s="32"/>
      <c r="T699" s="32"/>
      <c r="U699" s="32"/>
      <c r="V699" s="32"/>
      <c r="W699" s="32"/>
      <c r="X699" s="32"/>
      <c r="Y699" s="32"/>
      <c r="Z699" s="32"/>
    </row>
    <row r="700" spans="1:26" ht="15.75" customHeight="1" x14ac:dyDescent="0.3">
      <c r="A700" s="32"/>
      <c r="B700" s="32"/>
      <c r="C700" s="32"/>
      <c r="D700" s="32"/>
      <c r="E700" s="32"/>
      <c r="F700" s="32"/>
      <c r="G700" s="32"/>
      <c r="H700" s="32"/>
      <c r="I700" s="32"/>
      <c r="J700" s="32"/>
      <c r="K700" s="32"/>
      <c r="L700" s="32"/>
      <c r="M700" s="32"/>
      <c r="N700" s="32"/>
      <c r="O700" s="32"/>
      <c r="P700" s="32"/>
      <c r="Q700" s="32"/>
      <c r="R700" s="32"/>
      <c r="S700" s="32"/>
      <c r="T700" s="32"/>
      <c r="U700" s="32"/>
      <c r="V700" s="32"/>
      <c r="W700" s="32"/>
      <c r="X700" s="32"/>
      <c r="Y700" s="32"/>
      <c r="Z700" s="32"/>
    </row>
    <row r="701" spans="1:26" ht="15.75" customHeight="1" x14ac:dyDescent="0.3">
      <c r="A701" s="32"/>
      <c r="B701" s="32"/>
      <c r="C701" s="32"/>
      <c r="D701" s="32"/>
      <c r="E701" s="32"/>
      <c r="F701" s="32"/>
      <c r="G701" s="32"/>
      <c r="H701" s="32"/>
      <c r="I701" s="32"/>
      <c r="J701" s="32"/>
      <c r="K701" s="32"/>
      <c r="L701" s="32"/>
      <c r="M701" s="32"/>
      <c r="N701" s="32"/>
      <c r="O701" s="32"/>
      <c r="P701" s="32"/>
      <c r="Q701" s="32"/>
      <c r="R701" s="32"/>
      <c r="S701" s="32"/>
      <c r="T701" s="32"/>
      <c r="U701" s="32"/>
      <c r="V701" s="32"/>
      <c r="W701" s="32"/>
      <c r="X701" s="32"/>
      <c r="Y701" s="32"/>
      <c r="Z701" s="32"/>
    </row>
    <row r="702" spans="1:26" ht="15.75" customHeight="1" x14ac:dyDescent="0.3">
      <c r="A702" s="32"/>
      <c r="B702" s="32"/>
      <c r="C702" s="32"/>
      <c r="D702" s="32"/>
      <c r="E702" s="32"/>
      <c r="F702" s="32"/>
      <c r="G702" s="32"/>
      <c r="H702" s="32"/>
      <c r="I702" s="32"/>
      <c r="J702" s="32"/>
      <c r="K702" s="32"/>
      <c r="L702" s="32"/>
      <c r="M702" s="32"/>
      <c r="N702" s="32"/>
      <c r="O702" s="32"/>
      <c r="P702" s="32"/>
      <c r="Q702" s="32"/>
      <c r="R702" s="32"/>
      <c r="S702" s="32"/>
      <c r="T702" s="32"/>
      <c r="U702" s="32"/>
      <c r="V702" s="32"/>
      <c r="W702" s="32"/>
      <c r="X702" s="32"/>
      <c r="Y702" s="32"/>
      <c r="Z702" s="32"/>
    </row>
    <row r="703" spans="1:26" ht="15.75" customHeight="1" x14ac:dyDescent="0.3">
      <c r="A703" s="32"/>
      <c r="B703" s="32"/>
      <c r="C703" s="32"/>
      <c r="D703" s="32"/>
      <c r="E703" s="32"/>
      <c r="F703" s="32"/>
      <c r="G703" s="32"/>
      <c r="H703" s="32"/>
      <c r="I703" s="32"/>
      <c r="J703" s="32"/>
      <c r="K703" s="32"/>
      <c r="L703" s="32"/>
      <c r="M703" s="32"/>
      <c r="N703" s="32"/>
      <c r="O703" s="32"/>
      <c r="P703" s="32"/>
      <c r="Q703" s="32"/>
      <c r="R703" s="32"/>
      <c r="S703" s="32"/>
      <c r="T703" s="32"/>
      <c r="U703" s="32"/>
      <c r="V703" s="32"/>
      <c r="W703" s="32"/>
      <c r="X703" s="32"/>
      <c r="Y703" s="32"/>
      <c r="Z703" s="32"/>
    </row>
    <row r="704" spans="1:26" ht="15.75" customHeight="1" x14ac:dyDescent="0.3">
      <c r="A704" s="32"/>
      <c r="B704" s="32"/>
      <c r="C704" s="32"/>
      <c r="D704" s="32"/>
      <c r="E704" s="32"/>
      <c r="F704" s="32"/>
      <c r="G704" s="32"/>
      <c r="H704" s="32"/>
      <c r="I704" s="32"/>
      <c r="J704" s="32"/>
      <c r="K704" s="32"/>
      <c r="L704" s="32"/>
      <c r="M704" s="32"/>
      <c r="N704" s="32"/>
      <c r="O704" s="32"/>
      <c r="P704" s="32"/>
      <c r="Q704" s="32"/>
      <c r="R704" s="32"/>
      <c r="S704" s="32"/>
      <c r="T704" s="32"/>
      <c r="U704" s="32"/>
      <c r="V704" s="32"/>
      <c r="W704" s="32"/>
      <c r="X704" s="32"/>
      <c r="Y704" s="32"/>
      <c r="Z704" s="32"/>
    </row>
    <row r="705" spans="1:26" ht="15.75" customHeight="1" x14ac:dyDescent="0.3">
      <c r="A705" s="32"/>
      <c r="B705" s="32"/>
      <c r="C705" s="32"/>
      <c r="D705" s="32"/>
      <c r="E705" s="32"/>
      <c r="F705" s="32"/>
      <c r="G705" s="32"/>
      <c r="H705" s="32"/>
      <c r="I705" s="32"/>
      <c r="J705" s="32"/>
      <c r="K705" s="32"/>
      <c r="L705" s="32"/>
      <c r="M705" s="32"/>
      <c r="N705" s="32"/>
      <c r="O705" s="32"/>
      <c r="P705" s="32"/>
      <c r="Q705" s="32"/>
      <c r="R705" s="32"/>
      <c r="S705" s="32"/>
      <c r="T705" s="32"/>
      <c r="U705" s="32"/>
      <c r="V705" s="32"/>
      <c r="W705" s="32"/>
      <c r="X705" s="32"/>
      <c r="Y705" s="32"/>
      <c r="Z705" s="32"/>
    </row>
    <row r="706" spans="1:26" ht="15.75" customHeight="1" x14ac:dyDescent="0.3">
      <c r="A706" s="32"/>
      <c r="B706" s="32"/>
      <c r="C706" s="32"/>
      <c r="D706" s="32"/>
      <c r="E706" s="32"/>
      <c r="F706" s="32"/>
      <c r="G706" s="32"/>
      <c r="H706" s="32"/>
      <c r="I706" s="32"/>
      <c r="J706" s="32"/>
      <c r="K706" s="32"/>
      <c r="L706" s="32"/>
      <c r="M706" s="32"/>
      <c r="N706" s="32"/>
      <c r="O706" s="32"/>
      <c r="P706" s="32"/>
      <c r="Q706" s="32"/>
      <c r="R706" s="32"/>
      <c r="S706" s="32"/>
      <c r="T706" s="32"/>
      <c r="U706" s="32"/>
      <c r="V706" s="32"/>
      <c r="W706" s="32"/>
      <c r="X706" s="32"/>
      <c r="Y706" s="32"/>
      <c r="Z706" s="32"/>
    </row>
    <row r="707" spans="1:26" ht="15.75" customHeight="1" x14ac:dyDescent="0.3">
      <c r="A707" s="32"/>
      <c r="B707" s="32"/>
      <c r="C707" s="32"/>
      <c r="D707" s="32"/>
      <c r="E707" s="32"/>
      <c r="F707" s="32"/>
      <c r="G707" s="32"/>
      <c r="H707" s="32"/>
      <c r="I707" s="32"/>
      <c r="J707" s="32"/>
      <c r="K707" s="32"/>
      <c r="L707" s="32"/>
      <c r="M707" s="32"/>
      <c r="N707" s="32"/>
      <c r="O707" s="32"/>
      <c r="P707" s="32"/>
      <c r="Q707" s="32"/>
      <c r="R707" s="32"/>
      <c r="S707" s="32"/>
      <c r="T707" s="32"/>
      <c r="U707" s="32"/>
      <c r="V707" s="32"/>
      <c r="W707" s="32"/>
      <c r="X707" s="32"/>
      <c r="Y707" s="32"/>
      <c r="Z707" s="32"/>
    </row>
    <row r="708" spans="1:26" ht="15.75" customHeight="1" x14ac:dyDescent="0.3">
      <c r="A708" s="32"/>
      <c r="B708" s="32"/>
      <c r="C708" s="32"/>
      <c r="D708" s="32"/>
      <c r="E708" s="32"/>
      <c r="F708" s="32"/>
      <c r="G708" s="32"/>
      <c r="H708" s="32"/>
      <c r="I708" s="32"/>
      <c r="J708" s="32"/>
      <c r="K708" s="32"/>
      <c r="L708" s="32"/>
      <c r="M708" s="32"/>
      <c r="N708" s="32"/>
      <c r="O708" s="32"/>
      <c r="P708" s="32"/>
      <c r="Q708" s="32"/>
      <c r="R708" s="32"/>
      <c r="S708" s="32"/>
      <c r="T708" s="32"/>
      <c r="U708" s="32"/>
      <c r="V708" s="32"/>
      <c r="W708" s="32"/>
      <c r="X708" s="32"/>
      <c r="Y708" s="32"/>
      <c r="Z708" s="32"/>
    </row>
    <row r="709" spans="1:26" ht="15.75" customHeight="1" x14ac:dyDescent="0.3">
      <c r="A709" s="32"/>
      <c r="B709" s="32"/>
      <c r="C709" s="32"/>
      <c r="D709" s="32"/>
      <c r="E709" s="32"/>
      <c r="F709" s="32"/>
      <c r="G709" s="32"/>
      <c r="H709" s="32"/>
      <c r="I709" s="32"/>
      <c r="J709" s="32"/>
      <c r="K709" s="32"/>
      <c r="L709" s="32"/>
      <c r="M709" s="32"/>
      <c r="N709" s="32"/>
      <c r="O709" s="32"/>
      <c r="P709" s="32"/>
      <c r="Q709" s="32"/>
      <c r="R709" s="32"/>
      <c r="S709" s="32"/>
      <c r="T709" s="32"/>
      <c r="U709" s="32"/>
      <c r="V709" s="32"/>
      <c r="W709" s="32"/>
      <c r="X709" s="32"/>
      <c r="Y709" s="32"/>
      <c r="Z709" s="32"/>
    </row>
    <row r="710" spans="1:26" ht="15.75" customHeight="1" x14ac:dyDescent="0.3">
      <c r="A710" s="32"/>
      <c r="B710" s="32"/>
      <c r="C710" s="32"/>
      <c r="D710" s="32"/>
      <c r="E710" s="32"/>
      <c r="F710" s="32"/>
      <c r="G710" s="32"/>
      <c r="H710" s="32"/>
      <c r="I710" s="32"/>
      <c r="J710" s="32"/>
      <c r="K710" s="32"/>
      <c r="L710" s="32"/>
      <c r="M710" s="32"/>
      <c r="N710" s="32"/>
      <c r="O710" s="32"/>
      <c r="P710" s="32"/>
      <c r="Q710" s="32"/>
      <c r="R710" s="32"/>
      <c r="S710" s="32"/>
      <c r="T710" s="32"/>
      <c r="U710" s="32"/>
      <c r="V710" s="32"/>
      <c r="W710" s="32"/>
      <c r="X710" s="32"/>
      <c r="Y710" s="32"/>
      <c r="Z710" s="32"/>
    </row>
    <row r="711" spans="1:26" ht="15.75" customHeight="1" x14ac:dyDescent="0.3">
      <c r="A711" s="32"/>
      <c r="B711" s="32"/>
      <c r="C711" s="32"/>
      <c r="D711" s="32"/>
      <c r="E711" s="32"/>
      <c r="F711" s="32"/>
      <c r="G711" s="32"/>
      <c r="H711" s="32"/>
      <c r="I711" s="32"/>
      <c r="J711" s="32"/>
      <c r="K711" s="32"/>
      <c r="L711" s="32"/>
      <c r="M711" s="32"/>
      <c r="N711" s="32"/>
      <c r="O711" s="32"/>
      <c r="P711" s="32"/>
      <c r="Q711" s="32"/>
      <c r="R711" s="32"/>
      <c r="S711" s="32"/>
      <c r="T711" s="32"/>
      <c r="U711" s="32"/>
      <c r="V711" s="32"/>
      <c r="W711" s="32"/>
      <c r="X711" s="32"/>
      <c r="Y711" s="32"/>
      <c r="Z711" s="32"/>
    </row>
    <row r="712" spans="1:26" ht="15.75" customHeight="1" x14ac:dyDescent="0.3">
      <c r="A712" s="32"/>
      <c r="B712" s="32"/>
      <c r="C712" s="32"/>
      <c r="D712" s="32"/>
      <c r="E712" s="32"/>
      <c r="F712" s="32"/>
      <c r="G712" s="32"/>
      <c r="H712" s="32"/>
      <c r="I712" s="32"/>
      <c r="J712" s="32"/>
      <c r="K712" s="32"/>
      <c r="L712" s="32"/>
      <c r="M712" s="32"/>
      <c r="N712" s="32"/>
      <c r="O712" s="32"/>
      <c r="P712" s="32"/>
      <c r="Q712" s="32"/>
      <c r="R712" s="32"/>
      <c r="S712" s="32"/>
      <c r="T712" s="32"/>
      <c r="U712" s="32"/>
      <c r="V712" s="32"/>
      <c r="W712" s="32"/>
      <c r="X712" s="32"/>
      <c r="Y712" s="32"/>
      <c r="Z712" s="32"/>
    </row>
    <row r="713" spans="1:26" ht="15.75" customHeight="1" x14ac:dyDescent="0.3">
      <c r="A713" s="32"/>
      <c r="B713" s="32"/>
      <c r="C713" s="32"/>
      <c r="D713" s="32"/>
      <c r="E713" s="32"/>
      <c r="F713" s="32"/>
      <c r="G713" s="32"/>
      <c r="H713" s="32"/>
      <c r="I713" s="32"/>
      <c r="J713" s="32"/>
      <c r="K713" s="32"/>
      <c r="L713" s="32"/>
      <c r="M713" s="32"/>
      <c r="N713" s="32"/>
      <c r="O713" s="32"/>
      <c r="P713" s="32"/>
      <c r="Q713" s="32"/>
      <c r="R713" s="32"/>
      <c r="S713" s="32"/>
      <c r="T713" s="32"/>
      <c r="U713" s="32"/>
      <c r="V713" s="32"/>
      <c r="W713" s="32"/>
      <c r="X713" s="32"/>
      <c r="Y713" s="32"/>
      <c r="Z713" s="32"/>
    </row>
    <row r="714" spans="1:26" ht="15.75" customHeight="1" x14ac:dyDescent="0.3">
      <c r="A714" s="32"/>
      <c r="B714" s="32"/>
      <c r="C714" s="32"/>
      <c r="D714" s="32"/>
      <c r="E714" s="32"/>
      <c r="F714" s="32"/>
      <c r="G714" s="32"/>
      <c r="H714" s="32"/>
      <c r="I714" s="32"/>
      <c r="J714" s="32"/>
      <c r="K714" s="32"/>
      <c r="L714" s="32"/>
      <c r="M714" s="32"/>
      <c r="N714" s="32"/>
      <c r="O714" s="32"/>
      <c r="P714" s="32"/>
      <c r="Q714" s="32"/>
      <c r="R714" s="32"/>
      <c r="S714" s="32"/>
      <c r="T714" s="32"/>
      <c r="U714" s="32"/>
      <c r="V714" s="32"/>
      <c r="W714" s="32"/>
      <c r="X714" s="32"/>
      <c r="Y714" s="32"/>
      <c r="Z714" s="32"/>
    </row>
    <row r="715" spans="1:26" ht="15.75" customHeight="1" x14ac:dyDescent="0.3">
      <c r="A715" s="32"/>
      <c r="B715" s="32"/>
      <c r="C715" s="32"/>
      <c r="D715" s="32"/>
      <c r="E715" s="32"/>
      <c r="F715" s="32"/>
      <c r="G715" s="32"/>
      <c r="H715" s="32"/>
      <c r="I715" s="32"/>
      <c r="J715" s="32"/>
      <c r="K715" s="32"/>
      <c r="L715" s="32"/>
      <c r="M715" s="32"/>
      <c r="N715" s="32"/>
      <c r="O715" s="32"/>
      <c r="P715" s="32"/>
      <c r="Q715" s="32"/>
      <c r="R715" s="32"/>
      <c r="S715" s="32"/>
      <c r="T715" s="32"/>
      <c r="U715" s="32"/>
      <c r="V715" s="32"/>
      <c r="W715" s="32"/>
      <c r="X715" s="32"/>
      <c r="Y715" s="32"/>
      <c r="Z715" s="32"/>
    </row>
    <row r="716" spans="1:26" ht="15.75" customHeight="1" x14ac:dyDescent="0.3">
      <c r="A716" s="32"/>
      <c r="B716" s="32"/>
      <c r="C716" s="32"/>
      <c r="D716" s="32"/>
      <c r="E716" s="32"/>
      <c r="F716" s="32"/>
      <c r="G716" s="32"/>
      <c r="H716" s="32"/>
      <c r="I716" s="32"/>
      <c r="J716" s="32"/>
      <c r="K716" s="32"/>
      <c r="L716" s="32"/>
      <c r="M716" s="32"/>
      <c r="N716" s="32"/>
      <c r="O716" s="32"/>
      <c r="P716" s="32"/>
      <c r="Q716" s="32"/>
      <c r="R716" s="32"/>
      <c r="S716" s="32"/>
      <c r="T716" s="32"/>
      <c r="U716" s="32"/>
      <c r="V716" s="32"/>
      <c r="W716" s="32"/>
      <c r="X716" s="32"/>
      <c r="Y716" s="32"/>
      <c r="Z716" s="32"/>
    </row>
    <row r="717" spans="1:26" ht="15.75" customHeight="1" x14ac:dyDescent="0.3">
      <c r="A717" s="32"/>
      <c r="B717" s="32"/>
      <c r="C717" s="32"/>
      <c r="D717" s="32"/>
      <c r="E717" s="32"/>
      <c r="F717" s="32"/>
      <c r="G717" s="32"/>
      <c r="H717" s="32"/>
      <c r="I717" s="32"/>
      <c r="J717" s="32"/>
      <c r="K717" s="32"/>
      <c r="L717" s="32"/>
      <c r="M717" s="32"/>
      <c r="N717" s="32"/>
      <c r="O717" s="32"/>
      <c r="P717" s="32"/>
      <c r="Q717" s="32"/>
      <c r="R717" s="32"/>
      <c r="S717" s="32"/>
      <c r="T717" s="32"/>
      <c r="U717" s="32"/>
      <c r="V717" s="32"/>
      <c r="W717" s="32"/>
      <c r="X717" s="32"/>
      <c r="Y717" s="32"/>
      <c r="Z717" s="32"/>
    </row>
    <row r="718" spans="1:26" ht="15.75" customHeight="1" x14ac:dyDescent="0.3">
      <c r="A718" s="32"/>
      <c r="B718" s="32"/>
      <c r="C718" s="32"/>
      <c r="D718" s="32"/>
      <c r="E718" s="32"/>
      <c r="F718" s="32"/>
      <c r="G718" s="32"/>
      <c r="H718" s="32"/>
      <c r="I718" s="32"/>
      <c r="J718" s="32"/>
      <c r="K718" s="32"/>
      <c r="L718" s="32"/>
      <c r="M718" s="32"/>
      <c r="N718" s="32"/>
      <c r="O718" s="32"/>
      <c r="P718" s="32"/>
      <c r="Q718" s="32"/>
      <c r="R718" s="32"/>
      <c r="S718" s="32"/>
      <c r="T718" s="32"/>
      <c r="U718" s="32"/>
      <c r="V718" s="32"/>
      <c r="W718" s="32"/>
      <c r="X718" s="32"/>
      <c r="Y718" s="32"/>
      <c r="Z718" s="32"/>
    </row>
    <row r="719" spans="1:26" ht="15.75" customHeight="1" x14ac:dyDescent="0.3">
      <c r="A719" s="32"/>
      <c r="B719" s="32"/>
      <c r="C719" s="32"/>
      <c r="D719" s="32"/>
      <c r="E719" s="32"/>
      <c r="F719" s="32"/>
      <c r="G719" s="32"/>
      <c r="H719" s="32"/>
      <c r="I719" s="32"/>
      <c r="J719" s="32"/>
      <c r="K719" s="32"/>
      <c r="L719" s="32"/>
      <c r="M719" s="32"/>
      <c r="N719" s="32"/>
      <c r="O719" s="32"/>
      <c r="P719" s="32"/>
      <c r="Q719" s="32"/>
      <c r="R719" s="32"/>
      <c r="S719" s="32"/>
      <c r="T719" s="32"/>
      <c r="U719" s="32"/>
      <c r="V719" s="32"/>
      <c r="W719" s="32"/>
      <c r="X719" s="32"/>
      <c r="Y719" s="32"/>
      <c r="Z719" s="32"/>
    </row>
    <row r="720" spans="1:26" ht="15.75" customHeight="1" x14ac:dyDescent="0.3">
      <c r="A720" s="32"/>
      <c r="B720" s="32"/>
      <c r="C720" s="32"/>
      <c r="D720" s="32"/>
      <c r="E720" s="32"/>
      <c r="F720" s="32"/>
      <c r="G720" s="32"/>
      <c r="H720" s="32"/>
      <c r="I720" s="32"/>
      <c r="J720" s="32"/>
      <c r="K720" s="32"/>
      <c r="L720" s="32"/>
      <c r="M720" s="32"/>
      <c r="N720" s="32"/>
      <c r="O720" s="32"/>
      <c r="P720" s="32"/>
      <c r="Q720" s="32"/>
      <c r="R720" s="32"/>
      <c r="S720" s="32"/>
      <c r="T720" s="32"/>
      <c r="U720" s="32"/>
      <c r="V720" s="32"/>
      <c r="W720" s="32"/>
      <c r="X720" s="32"/>
      <c r="Y720" s="32"/>
      <c r="Z720" s="32"/>
    </row>
    <row r="721" spans="1:26" ht="15.75" customHeight="1" x14ac:dyDescent="0.3">
      <c r="A721" s="32"/>
      <c r="B721" s="32"/>
      <c r="C721" s="32"/>
      <c r="D721" s="32"/>
      <c r="E721" s="32"/>
      <c r="F721" s="32"/>
      <c r="G721" s="32"/>
      <c r="H721" s="32"/>
      <c r="I721" s="32"/>
      <c r="J721" s="32"/>
      <c r="K721" s="32"/>
      <c r="L721" s="32"/>
      <c r="M721" s="32"/>
      <c r="N721" s="32"/>
      <c r="O721" s="32"/>
      <c r="P721" s="32"/>
      <c r="Q721" s="32"/>
      <c r="R721" s="32"/>
      <c r="S721" s="32"/>
      <c r="T721" s="32"/>
      <c r="U721" s="32"/>
      <c r="V721" s="32"/>
      <c r="W721" s="32"/>
      <c r="X721" s="32"/>
      <c r="Y721" s="32"/>
      <c r="Z721" s="32"/>
    </row>
    <row r="722" spans="1:26" ht="15.75" customHeight="1" x14ac:dyDescent="0.3">
      <c r="A722" s="32"/>
      <c r="B722" s="32"/>
      <c r="C722" s="32"/>
      <c r="D722" s="32"/>
      <c r="E722" s="32"/>
      <c r="F722" s="32"/>
      <c r="G722" s="32"/>
      <c r="H722" s="32"/>
      <c r="I722" s="32"/>
      <c r="J722" s="32"/>
      <c r="K722" s="32"/>
      <c r="L722" s="32"/>
      <c r="M722" s="32"/>
      <c r="N722" s="32"/>
      <c r="O722" s="32"/>
      <c r="P722" s="32"/>
      <c r="Q722" s="32"/>
      <c r="R722" s="32"/>
      <c r="S722" s="32"/>
      <c r="T722" s="32"/>
      <c r="U722" s="32"/>
      <c r="V722" s="32"/>
      <c r="W722" s="32"/>
      <c r="X722" s="32"/>
      <c r="Y722" s="32"/>
      <c r="Z722" s="32"/>
    </row>
    <row r="723" spans="1:26" ht="15.75" customHeight="1" x14ac:dyDescent="0.3">
      <c r="A723" s="32"/>
      <c r="B723" s="32"/>
      <c r="C723" s="32"/>
      <c r="D723" s="32"/>
      <c r="E723" s="32"/>
      <c r="F723" s="32"/>
      <c r="G723" s="32"/>
      <c r="H723" s="32"/>
      <c r="I723" s="32"/>
      <c r="J723" s="32"/>
      <c r="K723" s="32"/>
      <c r="L723" s="32"/>
      <c r="M723" s="32"/>
      <c r="N723" s="32"/>
      <c r="O723" s="32"/>
      <c r="P723" s="32"/>
      <c r="Q723" s="32"/>
      <c r="R723" s="32"/>
      <c r="S723" s="32"/>
      <c r="T723" s="32"/>
      <c r="U723" s="32"/>
      <c r="V723" s="32"/>
      <c r="W723" s="32"/>
      <c r="X723" s="32"/>
      <c r="Y723" s="32"/>
      <c r="Z723" s="32"/>
    </row>
    <row r="724" spans="1:26" ht="15.75" customHeight="1" x14ac:dyDescent="0.3">
      <c r="A724" s="32"/>
      <c r="B724" s="32"/>
      <c r="C724" s="32"/>
      <c r="D724" s="32"/>
      <c r="E724" s="32"/>
      <c r="F724" s="32"/>
      <c r="G724" s="32"/>
      <c r="H724" s="32"/>
      <c r="I724" s="32"/>
      <c r="J724" s="32"/>
      <c r="K724" s="32"/>
      <c r="L724" s="32"/>
      <c r="M724" s="32"/>
      <c r="N724" s="32"/>
      <c r="O724" s="32"/>
      <c r="P724" s="32"/>
      <c r="Q724" s="32"/>
      <c r="R724" s="32"/>
      <c r="S724" s="32"/>
      <c r="T724" s="32"/>
      <c r="U724" s="32"/>
      <c r="V724" s="32"/>
      <c r="W724" s="32"/>
      <c r="X724" s="32"/>
      <c r="Y724" s="32"/>
      <c r="Z724" s="32"/>
    </row>
    <row r="725" spans="1:26" ht="15.75" customHeight="1" x14ac:dyDescent="0.3">
      <c r="A725" s="32"/>
      <c r="B725" s="32"/>
      <c r="C725" s="32"/>
      <c r="D725" s="32"/>
      <c r="E725" s="32"/>
      <c r="F725" s="32"/>
      <c r="G725" s="32"/>
      <c r="H725" s="32"/>
      <c r="I725" s="32"/>
      <c r="J725" s="32"/>
      <c r="K725" s="32"/>
      <c r="L725" s="32"/>
      <c r="M725" s="32"/>
      <c r="N725" s="32"/>
      <c r="O725" s="32"/>
      <c r="P725" s="32"/>
      <c r="Q725" s="32"/>
      <c r="R725" s="32"/>
      <c r="S725" s="32"/>
      <c r="T725" s="32"/>
      <c r="U725" s="32"/>
      <c r="V725" s="32"/>
      <c r="W725" s="32"/>
      <c r="X725" s="32"/>
      <c r="Y725" s="32"/>
      <c r="Z725" s="32"/>
    </row>
    <row r="726" spans="1:26" ht="15.75" customHeight="1" x14ac:dyDescent="0.3">
      <c r="A726" s="32"/>
      <c r="B726" s="32"/>
      <c r="C726" s="32"/>
      <c r="D726" s="32"/>
      <c r="E726" s="32"/>
      <c r="F726" s="32"/>
      <c r="G726" s="32"/>
      <c r="H726" s="32"/>
      <c r="I726" s="32"/>
      <c r="J726" s="32"/>
      <c r="K726" s="32"/>
      <c r="L726" s="32"/>
      <c r="M726" s="32"/>
      <c r="N726" s="32"/>
      <c r="O726" s="32"/>
      <c r="P726" s="32"/>
      <c r="Q726" s="32"/>
      <c r="R726" s="32"/>
      <c r="S726" s="32"/>
      <c r="T726" s="32"/>
      <c r="U726" s="32"/>
      <c r="V726" s="32"/>
      <c r="W726" s="32"/>
      <c r="X726" s="32"/>
      <c r="Y726" s="32"/>
      <c r="Z726" s="32"/>
    </row>
    <row r="727" spans="1:26" ht="15.75" customHeight="1" x14ac:dyDescent="0.3">
      <c r="A727" s="32"/>
      <c r="B727" s="32"/>
      <c r="C727" s="32"/>
      <c r="D727" s="32"/>
      <c r="E727" s="32"/>
      <c r="F727" s="32"/>
      <c r="G727" s="32"/>
      <c r="H727" s="32"/>
      <c r="I727" s="32"/>
      <c r="J727" s="32"/>
      <c r="K727" s="32"/>
      <c r="L727" s="32"/>
      <c r="M727" s="32"/>
      <c r="N727" s="32"/>
      <c r="O727" s="32"/>
      <c r="P727" s="32"/>
      <c r="Q727" s="32"/>
      <c r="R727" s="32"/>
      <c r="S727" s="32"/>
      <c r="T727" s="32"/>
      <c r="U727" s="32"/>
      <c r="V727" s="32"/>
      <c r="W727" s="32"/>
      <c r="X727" s="32"/>
      <c r="Y727" s="32"/>
      <c r="Z727" s="32"/>
    </row>
    <row r="728" spans="1:26" ht="15.75" customHeight="1" x14ac:dyDescent="0.3">
      <c r="A728" s="32"/>
      <c r="B728" s="32"/>
      <c r="C728" s="32"/>
      <c r="D728" s="32"/>
      <c r="E728" s="32"/>
      <c r="F728" s="32"/>
      <c r="G728" s="32"/>
      <c r="H728" s="32"/>
      <c r="I728" s="32"/>
      <c r="J728" s="32"/>
      <c r="K728" s="32"/>
      <c r="L728" s="32"/>
      <c r="M728" s="32"/>
      <c r="N728" s="32"/>
      <c r="O728" s="32"/>
      <c r="P728" s="32"/>
      <c r="Q728" s="32"/>
      <c r="R728" s="32"/>
      <c r="S728" s="32"/>
      <c r="T728" s="32"/>
      <c r="U728" s="32"/>
      <c r="V728" s="32"/>
      <c r="W728" s="32"/>
      <c r="X728" s="32"/>
      <c r="Y728" s="32"/>
      <c r="Z728" s="32"/>
    </row>
    <row r="729" spans="1:26" ht="15.75" customHeight="1" x14ac:dyDescent="0.3">
      <c r="A729" s="32"/>
      <c r="B729" s="32"/>
      <c r="C729" s="32"/>
      <c r="D729" s="32"/>
      <c r="E729" s="32"/>
      <c r="F729" s="32"/>
      <c r="G729" s="32"/>
      <c r="H729" s="32"/>
      <c r="I729" s="32"/>
      <c r="J729" s="32"/>
      <c r="K729" s="32"/>
      <c r="L729" s="32"/>
      <c r="M729" s="32"/>
      <c r="N729" s="32"/>
      <c r="O729" s="32"/>
      <c r="P729" s="32"/>
      <c r="Q729" s="32"/>
      <c r="R729" s="32"/>
      <c r="S729" s="32"/>
      <c r="T729" s="32"/>
      <c r="U729" s="32"/>
      <c r="V729" s="32"/>
      <c r="W729" s="32"/>
      <c r="X729" s="32"/>
      <c r="Y729" s="32"/>
      <c r="Z729" s="32"/>
    </row>
    <row r="730" spans="1:26" ht="15.75" customHeight="1" x14ac:dyDescent="0.3">
      <c r="A730" s="32"/>
      <c r="B730" s="32"/>
      <c r="C730" s="32"/>
      <c r="D730" s="32"/>
      <c r="E730" s="32"/>
      <c r="F730" s="32"/>
      <c r="G730" s="32"/>
      <c r="H730" s="32"/>
      <c r="I730" s="32"/>
      <c r="J730" s="32"/>
      <c r="K730" s="32"/>
      <c r="L730" s="32"/>
      <c r="M730" s="32"/>
      <c r="N730" s="32"/>
      <c r="O730" s="32"/>
      <c r="P730" s="32"/>
      <c r="Q730" s="32"/>
      <c r="R730" s="32"/>
      <c r="S730" s="32"/>
      <c r="T730" s="32"/>
      <c r="U730" s="32"/>
      <c r="V730" s="32"/>
      <c r="W730" s="32"/>
      <c r="X730" s="32"/>
      <c r="Y730" s="32"/>
      <c r="Z730" s="32"/>
    </row>
    <row r="731" spans="1:26" ht="15.75" customHeight="1" x14ac:dyDescent="0.3">
      <c r="A731" s="32"/>
      <c r="B731" s="32"/>
      <c r="C731" s="32"/>
      <c r="D731" s="32"/>
      <c r="E731" s="32"/>
      <c r="F731" s="32"/>
      <c r="G731" s="32"/>
      <c r="H731" s="32"/>
      <c r="I731" s="32"/>
      <c r="J731" s="32"/>
      <c r="K731" s="32"/>
      <c r="L731" s="32"/>
      <c r="M731" s="32"/>
      <c r="N731" s="32"/>
      <c r="O731" s="32"/>
      <c r="P731" s="32"/>
      <c r="Q731" s="32"/>
      <c r="R731" s="32"/>
      <c r="S731" s="32"/>
      <c r="T731" s="32"/>
      <c r="U731" s="32"/>
      <c r="V731" s="32"/>
      <c r="W731" s="32"/>
      <c r="X731" s="32"/>
      <c r="Y731" s="32"/>
      <c r="Z731" s="32"/>
    </row>
    <row r="732" spans="1:26" ht="15.75" customHeight="1" x14ac:dyDescent="0.3">
      <c r="A732" s="32"/>
      <c r="B732" s="32"/>
      <c r="C732" s="32"/>
      <c r="D732" s="32"/>
      <c r="E732" s="32"/>
      <c r="F732" s="32"/>
      <c r="G732" s="32"/>
      <c r="H732" s="32"/>
      <c r="I732" s="32"/>
      <c r="J732" s="32"/>
      <c r="K732" s="32"/>
      <c r="L732" s="32"/>
      <c r="M732" s="32"/>
      <c r="N732" s="32"/>
      <c r="O732" s="32"/>
      <c r="P732" s="32"/>
      <c r="Q732" s="32"/>
      <c r="R732" s="32"/>
      <c r="S732" s="32"/>
      <c r="T732" s="32"/>
      <c r="U732" s="32"/>
      <c r="V732" s="32"/>
      <c r="W732" s="32"/>
      <c r="X732" s="32"/>
      <c r="Y732" s="32"/>
      <c r="Z732" s="32"/>
    </row>
    <row r="733" spans="1:26" ht="15.75" customHeight="1" x14ac:dyDescent="0.3">
      <c r="A733" s="32"/>
      <c r="B733" s="32"/>
      <c r="C733" s="32"/>
      <c r="D733" s="32"/>
      <c r="E733" s="32"/>
      <c r="F733" s="32"/>
      <c r="G733" s="32"/>
      <c r="H733" s="32"/>
      <c r="I733" s="32"/>
      <c r="J733" s="32"/>
      <c r="K733" s="32"/>
      <c r="L733" s="32"/>
      <c r="M733" s="32"/>
      <c r="N733" s="32"/>
      <c r="O733" s="32"/>
      <c r="P733" s="32"/>
      <c r="Q733" s="32"/>
      <c r="R733" s="32"/>
      <c r="S733" s="32"/>
      <c r="T733" s="32"/>
      <c r="U733" s="32"/>
      <c r="V733" s="32"/>
      <c r="W733" s="32"/>
      <c r="X733" s="32"/>
      <c r="Y733" s="32"/>
      <c r="Z733" s="32"/>
    </row>
    <row r="734" spans="1:26" ht="15.75" customHeight="1" x14ac:dyDescent="0.3">
      <c r="A734" s="32"/>
      <c r="B734" s="32"/>
      <c r="C734" s="32"/>
      <c r="D734" s="32"/>
      <c r="E734" s="32"/>
      <c r="F734" s="32"/>
      <c r="G734" s="32"/>
      <c r="H734" s="32"/>
      <c r="I734" s="32"/>
      <c r="J734" s="32"/>
      <c r="K734" s="32"/>
      <c r="L734" s="32"/>
      <c r="M734" s="32"/>
      <c r="N734" s="32"/>
      <c r="O734" s="32"/>
      <c r="P734" s="32"/>
      <c r="Q734" s="32"/>
      <c r="R734" s="32"/>
      <c r="S734" s="32"/>
      <c r="T734" s="32"/>
      <c r="U734" s="32"/>
      <c r="V734" s="32"/>
      <c r="W734" s="32"/>
      <c r="X734" s="32"/>
      <c r="Y734" s="32"/>
      <c r="Z734" s="32"/>
    </row>
    <row r="735" spans="1:26" ht="15.75" customHeight="1" x14ac:dyDescent="0.3">
      <c r="A735" s="32"/>
      <c r="B735" s="32"/>
      <c r="C735" s="32"/>
      <c r="D735" s="32"/>
      <c r="E735" s="32"/>
      <c r="F735" s="32"/>
      <c r="G735" s="32"/>
      <c r="H735" s="32"/>
      <c r="I735" s="32"/>
      <c r="J735" s="32"/>
      <c r="K735" s="32"/>
      <c r="L735" s="32"/>
      <c r="M735" s="32"/>
      <c r="N735" s="32"/>
      <c r="O735" s="32"/>
      <c r="P735" s="32"/>
      <c r="Q735" s="32"/>
      <c r="R735" s="32"/>
      <c r="S735" s="32"/>
      <c r="T735" s="32"/>
      <c r="U735" s="32"/>
      <c r="V735" s="32"/>
      <c r="W735" s="32"/>
      <c r="X735" s="32"/>
      <c r="Y735" s="32"/>
      <c r="Z735" s="32"/>
    </row>
    <row r="736" spans="1:26" ht="15.75" customHeight="1" x14ac:dyDescent="0.3">
      <c r="A736" s="32"/>
      <c r="B736" s="32"/>
      <c r="C736" s="32"/>
      <c r="D736" s="32"/>
      <c r="E736" s="32"/>
      <c r="F736" s="32"/>
      <c r="G736" s="32"/>
      <c r="H736" s="32"/>
      <c r="I736" s="32"/>
      <c r="J736" s="32"/>
      <c r="K736" s="32"/>
      <c r="L736" s="32"/>
      <c r="M736" s="32"/>
      <c r="N736" s="32"/>
      <c r="O736" s="32"/>
      <c r="P736" s="32"/>
      <c r="Q736" s="32"/>
      <c r="R736" s="32"/>
      <c r="S736" s="32"/>
      <c r="T736" s="32"/>
      <c r="U736" s="32"/>
      <c r="V736" s="32"/>
      <c r="W736" s="32"/>
      <c r="X736" s="32"/>
      <c r="Y736" s="32"/>
      <c r="Z736" s="32"/>
    </row>
    <row r="737" spans="1:26" ht="15.75" customHeight="1" x14ac:dyDescent="0.3">
      <c r="A737" s="32"/>
      <c r="B737" s="32"/>
      <c r="C737" s="32"/>
      <c r="D737" s="32"/>
      <c r="E737" s="32"/>
      <c r="F737" s="32"/>
      <c r="G737" s="32"/>
      <c r="H737" s="32"/>
      <c r="I737" s="32"/>
      <c r="J737" s="32"/>
      <c r="K737" s="32"/>
      <c r="L737" s="32"/>
      <c r="M737" s="32"/>
      <c r="N737" s="32"/>
      <c r="O737" s="32"/>
      <c r="P737" s="32"/>
      <c r="Q737" s="32"/>
      <c r="R737" s="32"/>
      <c r="S737" s="32"/>
      <c r="T737" s="32"/>
      <c r="U737" s="32"/>
      <c r="V737" s="32"/>
      <c r="W737" s="32"/>
      <c r="X737" s="32"/>
      <c r="Y737" s="32"/>
      <c r="Z737" s="32"/>
    </row>
    <row r="738" spans="1:26" ht="15.75" customHeight="1" x14ac:dyDescent="0.3">
      <c r="A738" s="32"/>
      <c r="B738" s="32"/>
      <c r="C738" s="32"/>
      <c r="D738" s="32"/>
      <c r="E738" s="32"/>
      <c r="F738" s="32"/>
      <c r="G738" s="32"/>
      <c r="H738" s="32"/>
      <c r="I738" s="32"/>
      <c r="J738" s="32"/>
      <c r="K738" s="32"/>
      <c r="L738" s="32"/>
      <c r="M738" s="32"/>
      <c r="N738" s="32"/>
      <c r="O738" s="32"/>
      <c r="P738" s="32"/>
      <c r="Q738" s="32"/>
      <c r="R738" s="32"/>
      <c r="S738" s="32"/>
      <c r="T738" s="32"/>
      <c r="U738" s="32"/>
      <c r="V738" s="32"/>
      <c r="W738" s="32"/>
      <c r="X738" s="32"/>
      <c r="Y738" s="32"/>
      <c r="Z738" s="32"/>
    </row>
    <row r="739" spans="1:26" ht="15.75" customHeight="1" x14ac:dyDescent="0.3">
      <c r="A739" s="32"/>
      <c r="B739" s="32"/>
      <c r="C739" s="32"/>
      <c r="D739" s="32"/>
      <c r="E739" s="32"/>
      <c r="F739" s="32"/>
      <c r="G739" s="32"/>
      <c r="H739" s="32"/>
      <c r="I739" s="32"/>
      <c r="J739" s="32"/>
      <c r="K739" s="32"/>
      <c r="L739" s="32"/>
      <c r="M739" s="32"/>
      <c r="N739" s="32"/>
      <c r="O739" s="32"/>
      <c r="P739" s="32"/>
      <c r="Q739" s="32"/>
      <c r="R739" s="32"/>
      <c r="S739" s="32"/>
      <c r="T739" s="32"/>
      <c r="U739" s="32"/>
      <c r="V739" s="32"/>
      <c r="W739" s="32"/>
      <c r="X739" s="32"/>
      <c r="Y739" s="32"/>
      <c r="Z739" s="32"/>
    </row>
    <row r="740" spans="1:26" ht="15.75" customHeight="1" x14ac:dyDescent="0.3">
      <c r="A740" s="32"/>
      <c r="B740" s="32"/>
      <c r="C740" s="32"/>
      <c r="D740" s="32"/>
      <c r="E740" s="32"/>
      <c r="F740" s="32"/>
      <c r="G740" s="32"/>
      <c r="H740" s="32"/>
      <c r="I740" s="32"/>
      <c r="J740" s="32"/>
      <c r="K740" s="32"/>
      <c r="L740" s="32"/>
      <c r="M740" s="32"/>
      <c r="N740" s="32"/>
      <c r="O740" s="32"/>
      <c r="P740" s="32"/>
      <c r="Q740" s="32"/>
      <c r="R740" s="32"/>
      <c r="S740" s="32"/>
      <c r="T740" s="32"/>
      <c r="U740" s="32"/>
      <c r="V740" s="32"/>
      <c r="W740" s="32"/>
      <c r="X740" s="32"/>
      <c r="Y740" s="32"/>
      <c r="Z740" s="32"/>
    </row>
    <row r="741" spans="1:26" ht="15.75" customHeight="1" x14ac:dyDescent="0.3">
      <c r="A741" s="32"/>
      <c r="B741" s="32"/>
      <c r="C741" s="32"/>
      <c r="D741" s="32"/>
      <c r="E741" s="32"/>
      <c r="F741" s="32"/>
      <c r="G741" s="32"/>
      <c r="H741" s="32"/>
      <c r="I741" s="32"/>
      <c r="J741" s="32"/>
      <c r="K741" s="32"/>
      <c r="L741" s="32"/>
      <c r="M741" s="32"/>
      <c r="N741" s="32"/>
      <c r="O741" s="32"/>
      <c r="P741" s="32"/>
      <c r="Q741" s="32"/>
      <c r="R741" s="32"/>
      <c r="S741" s="32"/>
      <c r="T741" s="32"/>
      <c r="U741" s="32"/>
      <c r="V741" s="32"/>
      <c r="W741" s="32"/>
      <c r="X741" s="32"/>
      <c r="Y741" s="32"/>
      <c r="Z741" s="32"/>
    </row>
    <row r="742" spans="1:26" ht="15.75" customHeight="1" x14ac:dyDescent="0.3">
      <c r="A742" s="32"/>
      <c r="B742" s="32"/>
      <c r="C742" s="32"/>
      <c r="D742" s="32"/>
      <c r="E742" s="32"/>
      <c r="F742" s="32"/>
      <c r="G742" s="32"/>
      <c r="H742" s="32"/>
      <c r="I742" s="32"/>
      <c r="J742" s="32"/>
      <c r="K742" s="32"/>
      <c r="L742" s="32"/>
      <c r="M742" s="32"/>
      <c r="N742" s="32"/>
      <c r="O742" s="32"/>
      <c r="P742" s="32"/>
      <c r="Q742" s="32"/>
      <c r="R742" s="32"/>
      <c r="S742" s="32"/>
      <c r="T742" s="32"/>
      <c r="U742" s="32"/>
      <c r="V742" s="32"/>
      <c r="W742" s="32"/>
      <c r="X742" s="32"/>
      <c r="Y742" s="32"/>
      <c r="Z742" s="32"/>
    </row>
    <row r="743" spans="1:26" ht="15.75" customHeight="1" x14ac:dyDescent="0.3">
      <c r="A743" s="32"/>
      <c r="B743" s="32"/>
      <c r="C743" s="32"/>
      <c r="D743" s="32"/>
      <c r="E743" s="32"/>
      <c r="F743" s="32"/>
      <c r="G743" s="32"/>
      <c r="H743" s="32"/>
      <c r="I743" s="32"/>
      <c r="J743" s="32"/>
      <c r="K743" s="32"/>
      <c r="L743" s="32"/>
      <c r="M743" s="32"/>
      <c r="N743" s="32"/>
      <c r="O743" s="32"/>
      <c r="P743" s="32"/>
      <c r="Q743" s="32"/>
      <c r="R743" s="32"/>
      <c r="S743" s="32"/>
      <c r="T743" s="32"/>
      <c r="U743" s="32"/>
      <c r="V743" s="32"/>
      <c r="W743" s="32"/>
      <c r="X743" s="32"/>
      <c r="Y743" s="32"/>
      <c r="Z743" s="32"/>
    </row>
    <row r="744" spans="1:26" ht="15.75" customHeight="1" x14ac:dyDescent="0.3">
      <c r="A744" s="32"/>
      <c r="B744" s="32"/>
      <c r="C744" s="32"/>
      <c r="D744" s="32"/>
      <c r="E744" s="32"/>
      <c r="F744" s="32"/>
      <c r="G744" s="32"/>
      <c r="H744" s="32"/>
      <c r="I744" s="32"/>
      <c r="J744" s="32"/>
      <c r="K744" s="32"/>
      <c r="L744" s="32"/>
      <c r="M744" s="32"/>
      <c r="N744" s="32"/>
      <c r="O744" s="32"/>
      <c r="P744" s="32"/>
      <c r="Q744" s="32"/>
      <c r="R744" s="32"/>
      <c r="S744" s="32"/>
      <c r="T744" s="32"/>
      <c r="U744" s="32"/>
      <c r="V744" s="32"/>
      <c r="W744" s="32"/>
      <c r="X744" s="32"/>
      <c r="Y744" s="32"/>
      <c r="Z744" s="32"/>
    </row>
    <row r="745" spans="1:26" ht="15.75" customHeight="1" x14ac:dyDescent="0.3">
      <c r="A745" s="32"/>
      <c r="B745" s="32"/>
      <c r="C745" s="32"/>
      <c r="D745" s="32"/>
      <c r="E745" s="32"/>
      <c r="F745" s="32"/>
      <c r="G745" s="32"/>
      <c r="H745" s="32"/>
      <c r="I745" s="32"/>
      <c r="J745" s="32"/>
      <c r="K745" s="32"/>
      <c r="L745" s="32"/>
      <c r="M745" s="32"/>
      <c r="N745" s="32"/>
      <c r="O745" s="32"/>
      <c r="P745" s="32"/>
      <c r="Q745" s="32"/>
      <c r="R745" s="32"/>
      <c r="S745" s="32"/>
      <c r="T745" s="32"/>
      <c r="U745" s="32"/>
      <c r="V745" s="32"/>
      <c r="W745" s="32"/>
      <c r="X745" s="32"/>
      <c r="Y745" s="32"/>
      <c r="Z745" s="32"/>
    </row>
    <row r="746" spans="1:26" ht="15.75" customHeight="1" x14ac:dyDescent="0.3">
      <c r="A746" s="32"/>
      <c r="B746" s="32"/>
      <c r="C746" s="32"/>
      <c r="D746" s="32"/>
      <c r="E746" s="32"/>
      <c r="F746" s="32"/>
      <c r="G746" s="32"/>
      <c r="H746" s="32"/>
      <c r="I746" s="32"/>
      <c r="J746" s="32"/>
      <c r="K746" s="32"/>
      <c r="L746" s="32"/>
      <c r="M746" s="32"/>
      <c r="N746" s="32"/>
      <c r="O746" s="32"/>
      <c r="P746" s="32"/>
      <c r="Q746" s="32"/>
      <c r="R746" s="32"/>
      <c r="S746" s="32"/>
      <c r="T746" s="32"/>
      <c r="U746" s="32"/>
      <c r="V746" s="32"/>
      <c r="W746" s="32"/>
      <c r="X746" s="32"/>
      <c r="Y746" s="32"/>
      <c r="Z746" s="32"/>
    </row>
    <row r="747" spans="1:26" ht="15.75" customHeight="1" x14ac:dyDescent="0.3">
      <c r="A747" s="32"/>
      <c r="B747" s="32"/>
      <c r="C747" s="32"/>
      <c r="D747" s="32"/>
      <c r="E747" s="32"/>
      <c r="F747" s="32"/>
      <c r="G747" s="32"/>
      <c r="H747" s="32"/>
      <c r="I747" s="32"/>
      <c r="J747" s="32"/>
      <c r="K747" s="32"/>
      <c r="L747" s="32"/>
      <c r="M747" s="32"/>
      <c r="N747" s="32"/>
      <c r="O747" s="32"/>
      <c r="P747" s="32"/>
      <c r="Q747" s="32"/>
      <c r="R747" s="32"/>
      <c r="S747" s="32"/>
      <c r="T747" s="32"/>
      <c r="U747" s="32"/>
      <c r="V747" s="32"/>
      <c r="W747" s="32"/>
      <c r="X747" s="32"/>
      <c r="Y747" s="32"/>
      <c r="Z747" s="32"/>
    </row>
    <row r="748" spans="1:26" ht="15.75" customHeight="1" x14ac:dyDescent="0.3">
      <c r="A748" s="32"/>
      <c r="B748" s="32"/>
      <c r="C748" s="32"/>
      <c r="D748" s="32"/>
      <c r="E748" s="32"/>
      <c r="F748" s="32"/>
      <c r="G748" s="32"/>
      <c r="H748" s="32"/>
      <c r="I748" s="32"/>
      <c r="J748" s="32"/>
      <c r="K748" s="32"/>
      <c r="L748" s="32"/>
      <c r="M748" s="32"/>
      <c r="N748" s="32"/>
      <c r="O748" s="32"/>
      <c r="P748" s="32"/>
      <c r="Q748" s="32"/>
      <c r="R748" s="32"/>
      <c r="S748" s="32"/>
      <c r="T748" s="32"/>
      <c r="U748" s="32"/>
      <c r="V748" s="32"/>
      <c r="W748" s="32"/>
      <c r="X748" s="32"/>
      <c r="Y748" s="32"/>
      <c r="Z748" s="32"/>
    </row>
    <row r="749" spans="1:26" ht="15.75" customHeight="1" x14ac:dyDescent="0.3">
      <c r="A749" s="32"/>
      <c r="B749" s="32"/>
      <c r="C749" s="32"/>
      <c r="D749" s="32"/>
      <c r="E749" s="32"/>
      <c r="F749" s="32"/>
      <c r="G749" s="32"/>
      <c r="H749" s="32"/>
      <c r="I749" s="32"/>
      <c r="J749" s="32"/>
      <c r="K749" s="32"/>
      <c r="L749" s="32"/>
      <c r="M749" s="32"/>
      <c r="N749" s="32"/>
      <c r="O749" s="32"/>
      <c r="P749" s="32"/>
      <c r="Q749" s="32"/>
      <c r="R749" s="32"/>
      <c r="S749" s="32"/>
      <c r="T749" s="32"/>
      <c r="U749" s="32"/>
      <c r="V749" s="32"/>
      <c r="W749" s="32"/>
      <c r="X749" s="32"/>
      <c r="Y749" s="32"/>
      <c r="Z749" s="32"/>
    </row>
    <row r="750" spans="1:26" ht="15.75" customHeight="1" x14ac:dyDescent="0.3">
      <c r="A750" s="32"/>
      <c r="B750" s="32"/>
      <c r="C750" s="32"/>
      <c r="D750" s="32"/>
      <c r="E750" s="32"/>
      <c r="F750" s="32"/>
      <c r="G750" s="32"/>
      <c r="H750" s="32"/>
      <c r="I750" s="32"/>
      <c r="J750" s="32"/>
      <c r="K750" s="32"/>
      <c r="L750" s="32"/>
      <c r="M750" s="32"/>
      <c r="N750" s="32"/>
      <c r="O750" s="32"/>
      <c r="P750" s="32"/>
      <c r="Q750" s="32"/>
      <c r="R750" s="32"/>
      <c r="S750" s="32"/>
      <c r="T750" s="32"/>
      <c r="U750" s="32"/>
      <c r="V750" s="32"/>
      <c r="W750" s="32"/>
      <c r="X750" s="32"/>
      <c r="Y750" s="32"/>
      <c r="Z750" s="32"/>
    </row>
    <row r="751" spans="1:26" ht="15.75" customHeight="1" x14ac:dyDescent="0.3">
      <c r="A751" s="32"/>
      <c r="B751" s="32"/>
      <c r="C751" s="32"/>
      <c r="D751" s="32"/>
      <c r="E751" s="32"/>
      <c r="F751" s="32"/>
      <c r="G751" s="32"/>
      <c r="H751" s="32"/>
      <c r="I751" s="32"/>
      <c r="J751" s="32"/>
      <c r="K751" s="32"/>
      <c r="L751" s="32"/>
      <c r="M751" s="32"/>
      <c r="N751" s="32"/>
      <c r="O751" s="32"/>
      <c r="P751" s="32"/>
      <c r="Q751" s="32"/>
      <c r="R751" s="32"/>
      <c r="S751" s="32"/>
      <c r="T751" s="32"/>
      <c r="U751" s="32"/>
      <c r="V751" s="32"/>
      <c r="W751" s="32"/>
      <c r="X751" s="32"/>
      <c r="Y751" s="32"/>
      <c r="Z751" s="32"/>
    </row>
    <row r="752" spans="1:26" ht="15.75" customHeight="1" x14ac:dyDescent="0.3">
      <c r="A752" s="32"/>
      <c r="B752" s="32"/>
      <c r="C752" s="32"/>
      <c r="D752" s="32"/>
      <c r="E752" s="32"/>
      <c r="F752" s="32"/>
      <c r="G752" s="32"/>
      <c r="H752" s="32"/>
      <c r="I752" s="32"/>
      <c r="J752" s="32"/>
      <c r="K752" s="32"/>
      <c r="L752" s="32"/>
      <c r="M752" s="32"/>
      <c r="N752" s="32"/>
      <c r="O752" s="32"/>
      <c r="P752" s="32"/>
      <c r="Q752" s="32"/>
      <c r="R752" s="32"/>
      <c r="S752" s="32"/>
      <c r="T752" s="32"/>
      <c r="U752" s="32"/>
      <c r="V752" s="32"/>
      <c r="W752" s="32"/>
      <c r="X752" s="32"/>
      <c r="Y752" s="32"/>
      <c r="Z752" s="32"/>
    </row>
    <row r="753" spans="1:26" ht="15.75" customHeight="1" x14ac:dyDescent="0.3">
      <c r="A753" s="32"/>
      <c r="B753" s="32"/>
      <c r="C753" s="32"/>
      <c r="D753" s="32"/>
      <c r="E753" s="32"/>
      <c r="F753" s="32"/>
      <c r="G753" s="32"/>
      <c r="H753" s="32"/>
      <c r="I753" s="32"/>
      <c r="J753" s="32"/>
      <c r="K753" s="32"/>
      <c r="L753" s="32"/>
      <c r="M753" s="32"/>
      <c r="N753" s="32"/>
      <c r="O753" s="32"/>
      <c r="P753" s="32"/>
      <c r="Q753" s="32"/>
      <c r="R753" s="32"/>
      <c r="S753" s="32"/>
      <c r="T753" s="32"/>
      <c r="U753" s="32"/>
      <c r="V753" s="32"/>
      <c r="W753" s="32"/>
      <c r="X753" s="32"/>
      <c r="Y753" s="32"/>
      <c r="Z753" s="32"/>
    </row>
    <row r="754" spans="1:26" ht="15.75" customHeight="1" x14ac:dyDescent="0.3">
      <c r="A754" s="32"/>
      <c r="B754" s="32"/>
      <c r="C754" s="32"/>
      <c r="D754" s="32"/>
      <c r="E754" s="32"/>
      <c r="F754" s="32"/>
      <c r="G754" s="32"/>
      <c r="H754" s="32"/>
      <c r="I754" s="32"/>
      <c r="J754" s="32"/>
      <c r="K754" s="32"/>
      <c r="L754" s="32"/>
      <c r="M754" s="32"/>
      <c r="N754" s="32"/>
      <c r="O754" s="32"/>
      <c r="P754" s="32"/>
      <c r="Q754" s="32"/>
      <c r="R754" s="32"/>
      <c r="S754" s="32"/>
      <c r="T754" s="32"/>
      <c r="U754" s="32"/>
      <c r="V754" s="32"/>
      <c r="W754" s="32"/>
      <c r="X754" s="32"/>
      <c r="Y754" s="32"/>
      <c r="Z754" s="32"/>
    </row>
    <row r="755" spans="1:26" ht="15.75" customHeight="1" x14ac:dyDescent="0.3">
      <c r="A755" s="32"/>
      <c r="B755" s="32"/>
      <c r="C755" s="32"/>
      <c r="D755" s="32"/>
      <c r="E755" s="32"/>
      <c r="F755" s="32"/>
      <c r="G755" s="32"/>
      <c r="H755" s="32"/>
      <c r="I755" s="32"/>
      <c r="J755" s="32"/>
      <c r="K755" s="32"/>
      <c r="L755" s="32"/>
      <c r="M755" s="32"/>
      <c r="N755" s="32"/>
      <c r="O755" s="32"/>
      <c r="P755" s="32"/>
      <c r="Q755" s="32"/>
      <c r="R755" s="32"/>
      <c r="S755" s="32"/>
      <c r="T755" s="32"/>
      <c r="U755" s="32"/>
      <c r="V755" s="32"/>
      <c r="W755" s="32"/>
      <c r="X755" s="32"/>
      <c r="Y755" s="32"/>
      <c r="Z755" s="32"/>
    </row>
    <row r="756" spans="1:26" ht="15.75" customHeight="1" x14ac:dyDescent="0.3">
      <c r="A756" s="32"/>
      <c r="B756" s="32"/>
      <c r="C756" s="32"/>
      <c r="D756" s="32"/>
      <c r="E756" s="32"/>
      <c r="F756" s="32"/>
      <c r="G756" s="32"/>
      <c r="H756" s="32"/>
      <c r="I756" s="32"/>
      <c r="J756" s="32"/>
      <c r="K756" s="32"/>
      <c r="L756" s="32"/>
      <c r="M756" s="32"/>
      <c r="N756" s="32"/>
      <c r="O756" s="32"/>
      <c r="P756" s="32"/>
      <c r="Q756" s="32"/>
      <c r="R756" s="32"/>
      <c r="S756" s="32"/>
      <c r="T756" s="32"/>
      <c r="U756" s="32"/>
      <c r="V756" s="32"/>
      <c r="W756" s="32"/>
      <c r="X756" s="32"/>
      <c r="Y756" s="32"/>
      <c r="Z756" s="32"/>
    </row>
    <row r="757" spans="1:26" ht="15.75" customHeight="1" x14ac:dyDescent="0.3">
      <c r="A757" s="32"/>
      <c r="B757" s="32"/>
      <c r="C757" s="32"/>
      <c r="D757" s="32"/>
      <c r="E757" s="32"/>
      <c r="F757" s="32"/>
      <c r="G757" s="32"/>
      <c r="H757" s="32"/>
      <c r="I757" s="32"/>
      <c r="J757" s="32"/>
      <c r="K757" s="32"/>
      <c r="L757" s="32"/>
      <c r="M757" s="32"/>
      <c r="N757" s="32"/>
      <c r="O757" s="32"/>
      <c r="P757" s="32"/>
      <c r="Q757" s="32"/>
      <c r="R757" s="32"/>
      <c r="S757" s="32"/>
      <c r="T757" s="32"/>
      <c r="U757" s="32"/>
      <c r="V757" s="32"/>
      <c r="W757" s="32"/>
      <c r="X757" s="32"/>
      <c r="Y757" s="32"/>
      <c r="Z757" s="32"/>
    </row>
    <row r="758" spans="1:26" ht="15.75" customHeight="1" x14ac:dyDescent="0.3">
      <c r="A758" s="32"/>
      <c r="B758" s="32"/>
      <c r="C758" s="32"/>
      <c r="D758" s="32"/>
      <c r="E758" s="32"/>
      <c r="F758" s="32"/>
      <c r="G758" s="32"/>
      <c r="H758" s="32"/>
      <c r="I758" s="32"/>
      <c r="J758" s="32"/>
      <c r="K758" s="32"/>
      <c r="L758" s="32"/>
      <c r="M758" s="32"/>
      <c r="N758" s="32"/>
      <c r="O758" s="32"/>
      <c r="P758" s="32"/>
      <c r="Q758" s="32"/>
      <c r="R758" s="32"/>
      <c r="S758" s="32"/>
      <c r="T758" s="32"/>
      <c r="U758" s="32"/>
      <c r="V758" s="32"/>
      <c r="W758" s="32"/>
      <c r="X758" s="32"/>
      <c r="Y758" s="32"/>
      <c r="Z758" s="32"/>
    </row>
    <row r="759" spans="1:26" ht="15.75" customHeight="1" x14ac:dyDescent="0.3">
      <c r="A759" s="32"/>
      <c r="B759" s="32"/>
      <c r="C759" s="32"/>
      <c r="D759" s="32"/>
      <c r="E759" s="32"/>
      <c r="F759" s="32"/>
      <c r="G759" s="32"/>
      <c r="H759" s="32"/>
      <c r="I759" s="32"/>
      <c r="J759" s="32"/>
      <c r="K759" s="32"/>
      <c r="L759" s="32"/>
      <c r="M759" s="32"/>
      <c r="N759" s="32"/>
      <c r="O759" s="32"/>
      <c r="P759" s="32"/>
      <c r="Q759" s="32"/>
      <c r="R759" s="32"/>
      <c r="S759" s="32"/>
      <c r="T759" s="32"/>
      <c r="U759" s="32"/>
      <c r="V759" s="32"/>
      <c r="W759" s="32"/>
      <c r="X759" s="32"/>
      <c r="Y759" s="32"/>
      <c r="Z759" s="32"/>
    </row>
    <row r="760" spans="1:26" ht="15.75" customHeight="1" x14ac:dyDescent="0.3">
      <c r="A760" s="32"/>
      <c r="B760" s="32"/>
      <c r="C760" s="32"/>
      <c r="D760" s="32"/>
      <c r="E760" s="32"/>
      <c r="F760" s="32"/>
      <c r="G760" s="32"/>
      <c r="H760" s="32"/>
      <c r="I760" s="32"/>
      <c r="J760" s="32"/>
      <c r="K760" s="32"/>
      <c r="L760" s="32"/>
      <c r="M760" s="32"/>
      <c r="N760" s="32"/>
      <c r="O760" s="32"/>
      <c r="P760" s="32"/>
      <c r="Q760" s="32"/>
      <c r="R760" s="32"/>
      <c r="S760" s="32"/>
      <c r="T760" s="32"/>
      <c r="U760" s="32"/>
      <c r="V760" s="32"/>
      <c r="W760" s="32"/>
      <c r="X760" s="32"/>
      <c r="Y760" s="32"/>
      <c r="Z760" s="32"/>
    </row>
    <row r="761" spans="1:26" ht="15.75" customHeight="1" x14ac:dyDescent="0.3">
      <c r="A761" s="32"/>
      <c r="B761" s="32"/>
      <c r="C761" s="32"/>
      <c r="D761" s="32"/>
      <c r="E761" s="32"/>
      <c r="F761" s="32"/>
      <c r="G761" s="32"/>
      <c r="H761" s="32"/>
      <c r="I761" s="32"/>
      <c r="J761" s="32"/>
      <c r="K761" s="32"/>
      <c r="L761" s="32"/>
      <c r="M761" s="32"/>
      <c r="N761" s="32"/>
      <c r="O761" s="32"/>
      <c r="P761" s="32"/>
      <c r="Q761" s="32"/>
      <c r="R761" s="32"/>
      <c r="S761" s="32"/>
      <c r="T761" s="32"/>
      <c r="U761" s="32"/>
      <c r="V761" s="32"/>
      <c r="W761" s="32"/>
      <c r="X761" s="32"/>
      <c r="Y761" s="32"/>
      <c r="Z761" s="32"/>
    </row>
    <row r="762" spans="1:26" ht="15.75" customHeight="1" x14ac:dyDescent="0.3">
      <c r="A762" s="32"/>
      <c r="B762" s="32"/>
      <c r="C762" s="32"/>
      <c r="D762" s="32"/>
      <c r="E762" s="32"/>
      <c r="F762" s="32"/>
      <c r="G762" s="32"/>
      <c r="H762" s="32"/>
      <c r="I762" s="32"/>
      <c r="J762" s="32"/>
      <c r="K762" s="32"/>
      <c r="L762" s="32"/>
      <c r="M762" s="32"/>
      <c r="N762" s="32"/>
      <c r="O762" s="32"/>
      <c r="P762" s="32"/>
      <c r="Q762" s="32"/>
      <c r="R762" s="32"/>
      <c r="S762" s="32"/>
      <c r="T762" s="32"/>
      <c r="U762" s="32"/>
      <c r="V762" s="32"/>
      <c r="W762" s="32"/>
      <c r="X762" s="32"/>
      <c r="Y762" s="32"/>
      <c r="Z762" s="32"/>
    </row>
    <row r="763" spans="1:26" ht="15.75" customHeight="1" x14ac:dyDescent="0.3">
      <c r="A763" s="32"/>
      <c r="B763" s="32"/>
      <c r="C763" s="32"/>
      <c r="D763" s="32"/>
      <c r="E763" s="32"/>
      <c r="F763" s="32"/>
      <c r="G763" s="32"/>
      <c r="H763" s="32"/>
      <c r="I763" s="32"/>
      <c r="J763" s="32"/>
      <c r="K763" s="32"/>
      <c r="L763" s="32"/>
      <c r="M763" s="32"/>
      <c r="N763" s="32"/>
      <c r="O763" s="32"/>
      <c r="P763" s="32"/>
      <c r="Q763" s="32"/>
      <c r="R763" s="32"/>
      <c r="S763" s="32"/>
      <c r="T763" s="32"/>
      <c r="U763" s="32"/>
      <c r="V763" s="32"/>
      <c r="W763" s="32"/>
      <c r="X763" s="32"/>
      <c r="Y763" s="32"/>
      <c r="Z763" s="32"/>
    </row>
    <row r="764" spans="1:26" ht="15.75" customHeight="1" x14ac:dyDescent="0.3">
      <c r="A764" s="32"/>
      <c r="B764" s="32"/>
      <c r="C764" s="32"/>
      <c r="D764" s="32"/>
      <c r="E764" s="32"/>
      <c r="F764" s="32"/>
      <c r="G764" s="32"/>
      <c r="H764" s="32"/>
      <c r="I764" s="32"/>
      <c r="J764" s="32"/>
      <c r="K764" s="32"/>
      <c r="L764" s="32"/>
      <c r="M764" s="32"/>
      <c r="N764" s="32"/>
      <c r="O764" s="32"/>
      <c r="P764" s="32"/>
      <c r="Q764" s="32"/>
      <c r="R764" s="32"/>
      <c r="S764" s="32"/>
      <c r="T764" s="32"/>
      <c r="U764" s="32"/>
      <c r="V764" s="32"/>
      <c r="W764" s="32"/>
      <c r="X764" s="32"/>
      <c r="Y764" s="32"/>
      <c r="Z764" s="32"/>
    </row>
    <row r="765" spans="1:26" ht="15.75" customHeight="1" x14ac:dyDescent="0.3">
      <c r="A765" s="32"/>
      <c r="B765" s="32"/>
      <c r="C765" s="32"/>
      <c r="D765" s="32"/>
      <c r="E765" s="32"/>
      <c r="F765" s="32"/>
      <c r="G765" s="32"/>
      <c r="H765" s="32"/>
      <c r="I765" s="32"/>
      <c r="J765" s="32"/>
      <c r="K765" s="32"/>
      <c r="L765" s="32"/>
      <c r="M765" s="32"/>
      <c r="N765" s="32"/>
      <c r="O765" s="32"/>
      <c r="P765" s="32"/>
      <c r="Q765" s="32"/>
      <c r="R765" s="32"/>
      <c r="S765" s="32"/>
      <c r="T765" s="32"/>
      <c r="U765" s="32"/>
      <c r="V765" s="32"/>
      <c r="W765" s="32"/>
      <c r="X765" s="32"/>
      <c r="Y765" s="32"/>
      <c r="Z765" s="32"/>
    </row>
    <row r="766" spans="1:26" ht="15.75" customHeight="1" x14ac:dyDescent="0.3">
      <c r="A766" s="32"/>
      <c r="B766" s="32"/>
      <c r="C766" s="32"/>
      <c r="D766" s="32"/>
      <c r="E766" s="32"/>
      <c r="F766" s="32"/>
      <c r="G766" s="32"/>
      <c r="H766" s="32"/>
      <c r="I766" s="32"/>
      <c r="J766" s="32"/>
      <c r="K766" s="32"/>
      <c r="L766" s="32"/>
      <c r="M766" s="32"/>
      <c r="N766" s="32"/>
      <c r="O766" s="32"/>
      <c r="P766" s="32"/>
      <c r="Q766" s="32"/>
      <c r="R766" s="32"/>
      <c r="S766" s="32"/>
      <c r="T766" s="32"/>
      <c r="U766" s="32"/>
      <c r="V766" s="32"/>
      <c r="W766" s="32"/>
      <c r="X766" s="32"/>
      <c r="Y766" s="32"/>
      <c r="Z766" s="32"/>
    </row>
    <row r="767" spans="1:26" ht="15.75" customHeight="1" x14ac:dyDescent="0.3">
      <c r="A767" s="32"/>
      <c r="B767" s="32"/>
      <c r="C767" s="32"/>
      <c r="D767" s="32"/>
      <c r="E767" s="32"/>
      <c r="F767" s="32"/>
      <c r="G767" s="32"/>
      <c r="H767" s="32"/>
      <c r="I767" s="32"/>
      <c r="J767" s="32"/>
      <c r="K767" s="32"/>
      <c r="L767" s="32"/>
      <c r="M767" s="32"/>
      <c r="N767" s="32"/>
      <c r="O767" s="32"/>
      <c r="P767" s="32"/>
      <c r="Q767" s="32"/>
      <c r="R767" s="32"/>
      <c r="S767" s="32"/>
      <c r="T767" s="32"/>
      <c r="U767" s="32"/>
      <c r="V767" s="32"/>
      <c r="W767" s="32"/>
      <c r="X767" s="32"/>
      <c r="Y767" s="32"/>
      <c r="Z767" s="32"/>
    </row>
    <row r="768" spans="1:26" ht="15.75" customHeight="1" x14ac:dyDescent="0.3">
      <c r="A768" s="32"/>
      <c r="B768" s="32"/>
      <c r="C768" s="32"/>
      <c r="D768" s="32"/>
      <c r="E768" s="32"/>
      <c r="F768" s="32"/>
      <c r="G768" s="32"/>
      <c r="H768" s="32"/>
      <c r="I768" s="32"/>
      <c r="J768" s="32"/>
      <c r="K768" s="32"/>
      <c r="L768" s="32"/>
      <c r="M768" s="32"/>
      <c r="N768" s="32"/>
      <c r="O768" s="32"/>
      <c r="P768" s="32"/>
      <c r="Q768" s="32"/>
      <c r="R768" s="32"/>
      <c r="S768" s="32"/>
      <c r="T768" s="32"/>
      <c r="U768" s="32"/>
      <c r="V768" s="32"/>
      <c r="W768" s="32"/>
      <c r="X768" s="32"/>
      <c r="Y768" s="32"/>
      <c r="Z768" s="32"/>
    </row>
    <row r="769" spans="1:26" ht="15.75" customHeight="1" x14ac:dyDescent="0.3">
      <c r="A769" s="32"/>
      <c r="B769" s="32"/>
      <c r="C769" s="32"/>
      <c r="D769" s="32"/>
      <c r="E769" s="32"/>
      <c r="F769" s="32"/>
      <c r="G769" s="32"/>
      <c r="H769" s="32"/>
      <c r="I769" s="32"/>
      <c r="J769" s="32"/>
      <c r="K769" s="32"/>
      <c r="L769" s="32"/>
      <c r="M769" s="32"/>
      <c r="N769" s="32"/>
      <c r="O769" s="32"/>
      <c r="P769" s="32"/>
      <c r="Q769" s="32"/>
      <c r="R769" s="32"/>
      <c r="S769" s="32"/>
      <c r="T769" s="32"/>
      <c r="U769" s="32"/>
      <c r="V769" s="32"/>
      <c r="W769" s="32"/>
      <c r="X769" s="32"/>
      <c r="Y769" s="32"/>
      <c r="Z769" s="32"/>
    </row>
    <row r="770" spans="1:26" ht="15.75" customHeight="1" x14ac:dyDescent="0.3">
      <c r="A770" s="32"/>
      <c r="B770" s="32"/>
      <c r="C770" s="32"/>
      <c r="D770" s="32"/>
      <c r="E770" s="32"/>
      <c r="F770" s="32"/>
      <c r="G770" s="32"/>
      <c r="H770" s="32"/>
      <c r="I770" s="32"/>
      <c r="J770" s="32"/>
      <c r="K770" s="32"/>
      <c r="L770" s="32"/>
      <c r="M770" s="32"/>
      <c r="N770" s="32"/>
      <c r="O770" s="32"/>
      <c r="P770" s="32"/>
      <c r="Q770" s="32"/>
      <c r="R770" s="32"/>
      <c r="S770" s="32"/>
      <c r="T770" s="32"/>
      <c r="U770" s="32"/>
      <c r="V770" s="32"/>
      <c r="W770" s="32"/>
      <c r="X770" s="32"/>
      <c r="Y770" s="32"/>
      <c r="Z770" s="32"/>
    </row>
    <row r="771" spans="1:26" ht="15.75" customHeight="1" x14ac:dyDescent="0.3">
      <c r="A771" s="32"/>
      <c r="B771" s="32"/>
      <c r="C771" s="32"/>
      <c r="D771" s="32"/>
      <c r="E771" s="32"/>
      <c r="F771" s="32"/>
      <c r="G771" s="32"/>
      <c r="H771" s="32"/>
      <c r="I771" s="32"/>
      <c r="J771" s="32"/>
      <c r="K771" s="32"/>
      <c r="L771" s="32"/>
      <c r="M771" s="32"/>
      <c r="N771" s="32"/>
      <c r="O771" s="32"/>
      <c r="P771" s="32"/>
      <c r="Q771" s="32"/>
      <c r="R771" s="32"/>
      <c r="S771" s="32"/>
      <c r="T771" s="32"/>
      <c r="U771" s="32"/>
      <c r="V771" s="32"/>
      <c r="W771" s="32"/>
      <c r="X771" s="32"/>
      <c r="Y771" s="32"/>
      <c r="Z771" s="32"/>
    </row>
    <row r="772" spans="1:26" ht="15.75" customHeight="1" x14ac:dyDescent="0.3">
      <c r="A772" s="32"/>
      <c r="B772" s="32"/>
      <c r="C772" s="32"/>
      <c r="D772" s="32"/>
      <c r="E772" s="32"/>
      <c r="F772" s="32"/>
      <c r="G772" s="32"/>
      <c r="H772" s="32"/>
      <c r="I772" s="32"/>
      <c r="J772" s="32"/>
      <c r="K772" s="32"/>
      <c r="L772" s="32"/>
      <c r="M772" s="32"/>
      <c r="N772" s="32"/>
      <c r="O772" s="32"/>
      <c r="P772" s="32"/>
      <c r="Q772" s="32"/>
      <c r="R772" s="32"/>
      <c r="S772" s="32"/>
      <c r="T772" s="32"/>
      <c r="U772" s="32"/>
      <c r="V772" s="32"/>
      <c r="W772" s="32"/>
      <c r="X772" s="32"/>
      <c r="Y772" s="32"/>
      <c r="Z772" s="32"/>
    </row>
    <row r="773" spans="1:26" ht="15.75" customHeight="1" x14ac:dyDescent="0.3">
      <c r="A773" s="32"/>
      <c r="B773" s="32"/>
      <c r="C773" s="32"/>
      <c r="D773" s="32"/>
      <c r="E773" s="32"/>
      <c r="F773" s="32"/>
      <c r="G773" s="32"/>
      <c r="H773" s="32"/>
      <c r="I773" s="32"/>
      <c r="J773" s="32"/>
      <c r="K773" s="32"/>
      <c r="L773" s="32"/>
      <c r="M773" s="32"/>
      <c r="N773" s="32"/>
      <c r="O773" s="32"/>
      <c r="P773" s="32"/>
      <c r="Q773" s="32"/>
      <c r="R773" s="32"/>
      <c r="S773" s="32"/>
      <c r="T773" s="32"/>
      <c r="U773" s="32"/>
      <c r="V773" s="32"/>
      <c r="W773" s="32"/>
      <c r="X773" s="32"/>
      <c r="Y773" s="32"/>
      <c r="Z773" s="32"/>
    </row>
    <row r="774" spans="1:26" ht="15.75" customHeight="1" x14ac:dyDescent="0.3">
      <c r="A774" s="32"/>
      <c r="B774" s="32"/>
      <c r="C774" s="32"/>
      <c r="D774" s="32"/>
      <c r="E774" s="32"/>
      <c r="F774" s="32"/>
      <c r="G774" s="32"/>
      <c r="H774" s="32"/>
      <c r="I774" s="32"/>
      <c r="J774" s="32"/>
      <c r="K774" s="32"/>
      <c r="L774" s="32"/>
      <c r="M774" s="32"/>
      <c r="N774" s="32"/>
      <c r="O774" s="32"/>
      <c r="P774" s="32"/>
      <c r="Q774" s="32"/>
      <c r="R774" s="32"/>
      <c r="S774" s="32"/>
      <c r="T774" s="32"/>
      <c r="U774" s="32"/>
      <c r="V774" s="32"/>
      <c r="W774" s="32"/>
      <c r="X774" s="32"/>
      <c r="Y774" s="32"/>
      <c r="Z774" s="32"/>
    </row>
    <row r="775" spans="1:26" ht="15.75" customHeight="1" x14ac:dyDescent="0.3">
      <c r="A775" s="32"/>
      <c r="B775" s="32"/>
      <c r="C775" s="32"/>
      <c r="D775" s="32"/>
      <c r="E775" s="32"/>
      <c r="F775" s="32"/>
      <c r="G775" s="32"/>
      <c r="H775" s="32"/>
      <c r="I775" s="32"/>
      <c r="J775" s="32"/>
      <c r="K775" s="32"/>
      <c r="L775" s="32"/>
      <c r="M775" s="32"/>
      <c r="N775" s="32"/>
      <c r="O775" s="32"/>
      <c r="P775" s="32"/>
      <c r="Q775" s="32"/>
      <c r="R775" s="32"/>
      <c r="S775" s="32"/>
      <c r="T775" s="32"/>
      <c r="U775" s="32"/>
      <c r="V775" s="32"/>
      <c r="W775" s="32"/>
      <c r="X775" s="32"/>
      <c r="Y775" s="32"/>
      <c r="Z775" s="32"/>
    </row>
    <row r="776" spans="1:26" ht="15.75" customHeight="1" x14ac:dyDescent="0.3">
      <c r="A776" s="32"/>
      <c r="B776" s="32"/>
      <c r="C776" s="32"/>
      <c r="D776" s="32"/>
      <c r="E776" s="32"/>
      <c r="F776" s="32"/>
      <c r="G776" s="32"/>
      <c r="H776" s="32"/>
      <c r="I776" s="32"/>
      <c r="J776" s="32"/>
      <c r="K776" s="32"/>
      <c r="L776" s="32"/>
      <c r="M776" s="32"/>
      <c r="N776" s="32"/>
      <c r="O776" s="32"/>
      <c r="P776" s="32"/>
      <c r="Q776" s="32"/>
      <c r="R776" s="32"/>
      <c r="S776" s="32"/>
      <c r="T776" s="32"/>
      <c r="U776" s="32"/>
      <c r="V776" s="32"/>
      <c r="W776" s="32"/>
      <c r="X776" s="32"/>
      <c r="Y776" s="32"/>
      <c r="Z776" s="32"/>
    </row>
    <row r="777" spans="1:26" ht="15.75" customHeight="1" x14ac:dyDescent="0.3">
      <c r="A777" s="32"/>
      <c r="B777" s="32"/>
      <c r="C777" s="32"/>
      <c r="D777" s="32"/>
      <c r="E777" s="32"/>
      <c r="F777" s="32"/>
      <c r="G777" s="32"/>
      <c r="H777" s="32"/>
      <c r="I777" s="32"/>
      <c r="J777" s="32"/>
      <c r="K777" s="32"/>
      <c r="L777" s="32"/>
      <c r="M777" s="32"/>
      <c r="N777" s="32"/>
      <c r="O777" s="32"/>
      <c r="P777" s="32"/>
      <c r="Q777" s="32"/>
      <c r="R777" s="32"/>
      <c r="S777" s="32"/>
      <c r="T777" s="32"/>
      <c r="U777" s="32"/>
      <c r="V777" s="32"/>
      <c r="W777" s="32"/>
      <c r="X777" s="32"/>
      <c r="Y777" s="32"/>
      <c r="Z777" s="32"/>
    </row>
    <row r="778" spans="1:26" ht="15.75" customHeight="1" x14ac:dyDescent="0.3">
      <c r="A778" s="32"/>
      <c r="B778" s="32"/>
      <c r="C778" s="32"/>
      <c r="D778" s="32"/>
      <c r="E778" s="32"/>
      <c r="F778" s="32"/>
      <c r="G778" s="32"/>
      <c r="H778" s="32"/>
      <c r="I778" s="32"/>
      <c r="J778" s="32"/>
      <c r="K778" s="32"/>
      <c r="L778" s="32"/>
      <c r="M778" s="32"/>
      <c r="N778" s="32"/>
      <c r="O778" s="32"/>
      <c r="P778" s="32"/>
      <c r="Q778" s="32"/>
      <c r="R778" s="32"/>
      <c r="S778" s="32"/>
      <c r="T778" s="32"/>
      <c r="U778" s="32"/>
      <c r="V778" s="32"/>
      <c r="W778" s="32"/>
      <c r="X778" s="32"/>
      <c r="Y778" s="32"/>
      <c r="Z778" s="32"/>
    </row>
    <row r="779" spans="1:26" ht="15.75" customHeight="1" x14ac:dyDescent="0.3">
      <c r="A779" s="32"/>
      <c r="B779" s="32"/>
      <c r="C779" s="32"/>
      <c r="D779" s="32"/>
      <c r="E779" s="32"/>
      <c r="F779" s="32"/>
      <c r="G779" s="32"/>
      <c r="H779" s="32"/>
      <c r="I779" s="32"/>
      <c r="J779" s="32"/>
      <c r="K779" s="32"/>
      <c r="L779" s="32"/>
      <c r="M779" s="32"/>
      <c r="N779" s="32"/>
      <c r="O779" s="32"/>
      <c r="P779" s="32"/>
      <c r="Q779" s="32"/>
      <c r="R779" s="32"/>
      <c r="S779" s="32"/>
      <c r="T779" s="32"/>
      <c r="U779" s="32"/>
      <c r="V779" s="32"/>
      <c r="W779" s="32"/>
      <c r="X779" s="32"/>
      <c r="Y779" s="32"/>
      <c r="Z779" s="32"/>
    </row>
    <row r="780" spans="1:26" ht="15.75" customHeight="1" x14ac:dyDescent="0.3">
      <c r="A780" s="32"/>
      <c r="B780" s="32"/>
      <c r="C780" s="32"/>
      <c r="D780" s="32"/>
      <c r="E780" s="32"/>
      <c r="F780" s="32"/>
      <c r="G780" s="32"/>
      <c r="H780" s="32"/>
      <c r="I780" s="32"/>
      <c r="J780" s="32"/>
      <c r="K780" s="32"/>
      <c r="L780" s="32"/>
      <c r="M780" s="32"/>
      <c r="N780" s="32"/>
      <c r="O780" s="32"/>
      <c r="P780" s="32"/>
      <c r="Q780" s="32"/>
      <c r="R780" s="32"/>
      <c r="S780" s="32"/>
      <c r="T780" s="32"/>
      <c r="U780" s="32"/>
      <c r="V780" s="32"/>
      <c r="W780" s="32"/>
      <c r="X780" s="32"/>
      <c r="Y780" s="32"/>
      <c r="Z780" s="32"/>
    </row>
    <row r="781" spans="1:26" ht="15.75" customHeight="1" x14ac:dyDescent="0.3">
      <c r="A781" s="32"/>
      <c r="B781" s="32"/>
      <c r="C781" s="32"/>
      <c r="D781" s="32"/>
      <c r="E781" s="32"/>
      <c r="F781" s="32"/>
      <c r="G781" s="32"/>
      <c r="H781" s="32"/>
      <c r="I781" s="32"/>
      <c r="J781" s="32"/>
      <c r="K781" s="32"/>
      <c r="L781" s="32"/>
      <c r="M781" s="32"/>
      <c r="N781" s="32"/>
      <c r="O781" s="32"/>
      <c r="P781" s="32"/>
      <c r="Q781" s="32"/>
      <c r="R781" s="32"/>
      <c r="S781" s="32"/>
      <c r="T781" s="32"/>
      <c r="U781" s="32"/>
      <c r="V781" s="32"/>
      <c r="W781" s="32"/>
      <c r="X781" s="32"/>
      <c r="Y781" s="32"/>
      <c r="Z781" s="32"/>
    </row>
    <row r="782" spans="1:26" ht="15.75" customHeight="1" x14ac:dyDescent="0.3">
      <c r="A782" s="32"/>
      <c r="B782" s="32"/>
      <c r="C782" s="32"/>
      <c r="D782" s="32"/>
      <c r="E782" s="32"/>
      <c r="F782" s="32"/>
      <c r="G782" s="32"/>
      <c r="H782" s="32"/>
      <c r="I782" s="32"/>
      <c r="J782" s="32"/>
      <c r="K782" s="32"/>
      <c r="L782" s="32"/>
      <c r="M782" s="32"/>
      <c r="N782" s="32"/>
      <c r="O782" s="32"/>
      <c r="P782" s="32"/>
      <c r="Q782" s="32"/>
      <c r="R782" s="32"/>
      <c r="S782" s="32"/>
      <c r="T782" s="32"/>
      <c r="U782" s="32"/>
      <c r="V782" s="32"/>
      <c r="W782" s="32"/>
      <c r="X782" s="32"/>
      <c r="Y782" s="32"/>
      <c r="Z782" s="32"/>
    </row>
    <row r="783" spans="1:26" ht="15.75" customHeight="1" x14ac:dyDescent="0.3">
      <c r="A783" s="32"/>
      <c r="B783" s="32"/>
      <c r="C783" s="32"/>
      <c r="D783" s="32"/>
      <c r="E783" s="32"/>
      <c r="F783" s="32"/>
      <c r="G783" s="32"/>
      <c r="H783" s="32"/>
      <c r="I783" s="32"/>
      <c r="J783" s="32"/>
      <c r="K783" s="32"/>
      <c r="L783" s="32"/>
      <c r="M783" s="32"/>
      <c r="N783" s="32"/>
      <c r="O783" s="32"/>
      <c r="P783" s="32"/>
      <c r="Q783" s="32"/>
      <c r="R783" s="32"/>
      <c r="S783" s="32"/>
      <c r="T783" s="32"/>
      <c r="U783" s="32"/>
      <c r="V783" s="32"/>
      <c r="W783" s="32"/>
      <c r="X783" s="32"/>
      <c r="Y783" s="32"/>
      <c r="Z783" s="32"/>
    </row>
    <row r="784" spans="1:26" ht="15.75" customHeight="1" x14ac:dyDescent="0.3">
      <c r="A784" s="32"/>
      <c r="B784" s="32"/>
      <c r="C784" s="32"/>
      <c r="D784" s="32"/>
      <c r="E784" s="32"/>
      <c r="F784" s="32"/>
      <c r="G784" s="32"/>
      <c r="H784" s="32"/>
      <c r="I784" s="32"/>
      <c r="J784" s="32"/>
      <c r="K784" s="32"/>
      <c r="L784" s="32"/>
      <c r="M784" s="32"/>
      <c r="N784" s="32"/>
      <c r="O784" s="32"/>
      <c r="P784" s="32"/>
      <c r="Q784" s="32"/>
      <c r="R784" s="32"/>
      <c r="S784" s="32"/>
      <c r="T784" s="32"/>
      <c r="U784" s="32"/>
      <c r="V784" s="32"/>
      <c r="W784" s="32"/>
      <c r="X784" s="32"/>
      <c r="Y784" s="32"/>
      <c r="Z784" s="32"/>
    </row>
    <row r="785" spans="1:26" ht="15.75" customHeight="1" x14ac:dyDescent="0.3">
      <c r="A785" s="32"/>
      <c r="B785" s="32"/>
      <c r="C785" s="32"/>
      <c r="D785" s="32"/>
      <c r="E785" s="32"/>
      <c r="F785" s="32"/>
      <c r="G785" s="32"/>
      <c r="H785" s="32"/>
      <c r="I785" s="32"/>
      <c r="J785" s="32"/>
      <c r="K785" s="32"/>
      <c r="L785" s="32"/>
      <c r="M785" s="32"/>
      <c r="N785" s="32"/>
      <c r="O785" s="32"/>
      <c r="P785" s="32"/>
      <c r="Q785" s="32"/>
      <c r="R785" s="32"/>
      <c r="S785" s="32"/>
      <c r="T785" s="32"/>
      <c r="U785" s="32"/>
      <c r="V785" s="32"/>
      <c r="W785" s="32"/>
      <c r="X785" s="32"/>
      <c r="Y785" s="32"/>
      <c r="Z785" s="32"/>
    </row>
    <row r="786" spans="1:26" ht="15.75" customHeight="1" x14ac:dyDescent="0.3">
      <c r="A786" s="32"/>
      <c r="B786" s="32"/>
      <c r="C786" s="32"/>
      <c r="D786" s="32"/>
      <c r="E786" s="32"/>
      <c r="F786" s="32"/>
      <c r="G786" s="32"/>
      <c r="H786" s="32"/>
      <c r="I786" s="32"/>
      <c r="J786" s="32"/>
      <c r="K786" s="32"/>
      <c r="L786" s="32"/>
      <c r="M786" s="32"/>
      <c r="N786" s="32"/>
      <c r="O786" s="32"/>
      <c r="P786" s="32"/>
      <c r="Q786" s="32"/>
      <c r="R786" s="32"/>
      <c r="S786" s="32"/>
      <c r="T786" s="32"/>
      <c r="U786" s="32"/>
      <c r="V786" s="32"/>
      <c r="W786" s="32"/>
      <c r="X786" s="32"/>
      <c r="Y786" s="32"/>
      <c r="Z786" s="32"/>
    </row>
    <row r="787" spans="1:26" ht="15.75" customHeight="1" x14ac:dyDescent="0.3">
      <c r="A787" s="32"/>
      <c r="B787" s="32"/>
      <c r="C787" s="32"/>
      <c r="D787" s="32"/>
      <c r="E787" s="32"/>
      <c r="F787" s="32"/>
      <c r="G787" s="32"/>
      <c r="H787" s="32"/>
      <c r="I787" s="32"/>
      <c r="J787" s="32"/>
      <c r="K787" s="32"/>
      <c r="L787" s="32"/>
      <c r="M787" s="32"/>
      <c r="N787" s="32"/>
      <c r="O787" s="32"/>
      <c r="P787" s="32"/>
      <c r="Q787" s="32"/>
      <c r="R787" s="32"/>
      <c r="S787" s="32"/>
      <c r="T787" s="32"/>
      <c r="U787" s="32"/>
      <c r="V787" s="32"/>
      <c r="W787" s="32"/>
      <c r="X787" s="32"/>
      <c r="Y787" s="32"/>
      <c r="Z787" s="32"/>
    </row>
    <row r="788" spans="1:26" ht="15.75" customHeight="1" x14ac:dyDescent="0.3">
      <c r="A788" s="32"/>
      <c r="B788" s="32"/>
      <c r="C788" s="32"/>
      <c r="D788" s="32"/>
      <c r="E788" s="32"/>
      <c r="F788" s="32"/>
      <c r="G788" s="32"/>
      <c r="H788" s="32"/>
      <c r="I788" s="32"/>
      <c r="J788" s="32"/>
      <c r="K788" s="32"/>
      <c r="L788" s="32"/>
      <c r="M788" s="32"/>
      <c r="N788" s="32"/>
      <c r="O788" s="32"/>
      <c r="P788" s="32"/>
      <c r="Q788" s="32"/>
      <c r="R788" s="32"/>
      <c r="S788" s="32"/>
      <c r="T788" s="32"/>
      <c r="U788" s="32"/>
      <c r="V788" s="32"/>
      <c r="W788" s="32"/>
      <c r="X788" s="32"/>
      <c r="Y788" s="32"/>
      <c r="Z788" s="32"/>
    </row>
    <row r="789" spans="1:26" ht="15.75" customHeight="1" x14ac:dyDescent="0.3">
      <c r="A789" s="32"/>
      <c r="B789" s="32"/>
      <c r="C789" s="32"/>
      <c r="D789" s="32"/>
      <c r="E789" s="32"/>
      <c r="F789" s="32"/>
      <c r="G789" s="32"/>
      <c r="H789" s="32"/>
      <c r="I789" s="32"/>
      <c r="J789" s="32"/>
      <c r="K789" s="32"/>
      <c r="L789" s="32"/>
      <c r="M789" s="32"/>
      <c r="N789" s="32"/>
      <c r="O789" s="32"/>
      <c r="P789" s="32"/>
      <c r="Q789" s="32"/>
      <c r="R789" s="32"/>
      <c r="S789" s="32"/>
      <c r="T789" s="32"/>
      <c r="U789" s="32"/>
      <c r="V789" s="32"/>
      <c r="W789" s="32"/>
      <c r="X789" s="32"/>
      <c r="Y789" s="32"/>
      <c r="Z789" s="32"/>
    </row>
    <row r="790" spans="1:26" ht="15.75" customHeight="1" x14ac:dyDescent="0.3">
      <c r="A790" s="32"/>
      <c r="B790" s="32"/>
      <c r="C790" s="32"/>
      <c r="D790" s="32"/>
      <c r="E790" s="32"/>
      <c r="F790" s="32"/>
      <c r="G790" s="32"/>
      <c r="H790" s="32"/>
      <c r="I790" s="32"/>
      <c r="J790" s="32"/>
      <c r="K790" s="32"/>
      <c r="L790" s="32"/>
      <c r="M790" s="32"/>
      <c r="N790" s="32"/>
      <c r="O790" s="32"/>
      <c r="P790" s="32"/>
      <c r="Q790" s="32"/>
      <c r="R790" s="32"/>
      <c r="S790" s="32"/>
      <c r="T790" s="32"/>
      <c r="U790" s="32"/>
      <c r="V790" s="32"/>
      <c r="W790" s="32"/>
      <c r="X790" s="32"/>
      <c r="Y790" s="32"/>
      <c r="Z790" s="32"/>
    </row>
    <row r="791" spans="1:26" ht="15.75" customHeight="1" x14ac:dyDescent="0.3">
      <c r="A791" s="32"/>
      <c r="B791" s="32"/>
      <c r="C791" s="32"/>
      <c r="D791" s="32"/>
      <c r="E791" s="32"/>
      <c r="F791" s="32"/>
      <c r="G791" s="32"/>
      <c r="H791" s="32"/>
      <c r="I791" s="32"/>
      <c r="J791" s="32"/>
      <c r="K791" s="32"/>
      <c r="L791" s="32"/>
      <c r="M791" s="32"/>
      <c r="N791" s="32"/>
      <c r="O791" s="32"/>
      <c r="P791" s="32"/>
      <c r="Q791" s="32"/>
      <c r="R791" s="32"/>
      <c r="S791" s="32"/>
      <c r="T791" s="32"/>
      <c r="U791" s="32"/>
      <c r="V791" s="32"/>
      <c r="W791" s="32"/>
      <c r="X791" s="32"/>
      <c r="Y791" s="32"/>
      <c r="Z791" s="32"/>
    </row>
    <row r="792" spans="1:26" ht="15.75" customHeight="1" x14ac:dyDescent="0.3">
      <c r="A792" s="32"/>
      <c r="B792" s="32"/>
      <c r="C792" s="32"/>
      <c r="D792" s="32"/>
      <c r="E792" s="32"/>
      <c r="F792" s="32"/>
      <c r="G792" s="32"/>
      <c r="H792" s="32"/>
      <c r="I792" s="32"/>
      <c r="J792" s="32"/>
      <c r="K792" s="32"/>
      <c r="L792" s="32"/>
      <c r="M792" s="32"/>
      <c r="N792" s="32"/>
      <c r="O792" s="32"/>
      <c r="P792" s="32"/>
      <c r="Q792" s="32"/>
      <c r="R792" s="32"/>
      <c r="S792" s="32"/>
      <c r="T792" s="32"/>
      <c r="U792" s="32"/>
      <c r="V792" s="32"/>
      <c r="W792" s="32"/>
      <c r="X792" s="32"/>
      <c r="Y792" s="32"/>
      <c r="Z792" s="32"/>
    </row>
    <row r="793" spans="1:26" ht="15.75" customHeight="1" x14ac:dyDescent="0.3">
      <c r="A793" s="32"/>
      <c r="B793" s="32"/>
      <c r="C793" s="32"/>
      <c r="D793" s="32"/>
      <c r="E793" s="32"/>
      <c r="F793" s="32"/>
      <c r="G793" s="32"/>
      <c r="H793" s="32"/>
      <c r="I793" s="32"/>
      <c r="J793" s="32"/>
      <c r="K793" s="32"/>
      <c r="L793" s="32"/>
      <c r="M793" s="32"/>
      <c r="N793" s="32"/>
      <c r="O793" s="32"/>
      <c r="P793" s="32"/>
      <c r="Q793" s="32"/>
      <c r="R793" s="32"/>
      <c r="S793" s="32"/>
      <c r="T793" s="32"/>
      <c r="U793" s="32"/>
      <c r="V793" s="32"/>
      <c r="W793" s="32"/>
      <c r="X793" s="32"/>
      <c r="Y793" s="32"/>
      <c r="Z793" s="32"/>
    </row>
    <row r="794" spans="1:26" ht="15.75" customHeight="1" x14ac:dyDescent="0.3">
      <c r="A794" s="32"/>
      <c r="B794" s="32"/>
      <c r="C794" s="32"/>
      <c r="D794" s="32"/>
      <c r="E794" s="32"/>
      <c r="F794" s="32"/>
      <c r="G794" s="32"/>
      <c r="H794" s="32"/>
      <c r="I794" s="32"/>
      <c r="J794" s="32"/>
      <c r="K794" s="32"/>
      <c r="L794" s="32"/>
      <c r="M794" s="32"/>
      <c r="N794" s="32"/>
      <c r="O794" s="32"/>
      <c r="P794" s="32"/>
      <c r="Q794" s="32"/>
      <c r="R794" s="32"/>
      <c r="S794" s="32"/>
      <c r="T794" s="32"/>
      <c r="U794" s="32"/>
      <c r="V794" s="32"/>
      <c r="W794" s="32"/>
      <c r="X794" s="32"/>
      <c r="Y794" s="32"/>
      <c r="Z794" s="32"/>
    </row>
    <row r="795" spans="1:26" ht="15.75" customHeight="1" x14ac:dyDescent="0.3">
      <c r="A795" s="32"/>
      <c r="B795" s="32"/>
      <c r="C795" s="32"/>
      <c r="D795" s="32"/>
      <c r="E795" s="32"/>
      <c r="F795" s="32"/>
      <c r="G795" s="32"/>
      <c r="H795" s="32"/>
      <c r="I795" s="32"/>
      <c r="J795" s="32"/>
      <c r="K795" s="32"/>
      <c r="L795" s="32"/>
      <c r="M795" s="32"/>
      <c r="N795" s="32"/>
      <c r="O795" s="32"/>
      <c r="P795" s="32"/>
      <c r="Q795" s="32"/>
      <c r="R795" s="32"/>
      <c r="S795" s="32"/>
      <c r="T795" s="32"/>
      <c r="U795" s="32"/>
      <c r="V795" s="32"/>
      <c r="W795" s="32"/>
      <c r="X795" s="32"/>
      <c r="Y795" s="32"/>
      <c r="Z795" s="32"/>
    </row>
    <row r="796" spans="1:26" ht="15.75" customHeight="1" x14ac:dyDescent="0.3">
      <c r="A796" s="32"/>
      <c r="B796" s="32"/>
      <c r="C796" s="32"/>
      <c r="D796" s="32"/>
      <c r="E796" s="32"/>
      <c r="F796" s="32"/>
      <c r="G796" s="32"/>
      <c r="H796" s="32"/>
      <c r="I796" s="32"/>
      <c r="J796" s="32"/>
      <c r="K796" s="32"/>
      <c r="L796" s="32"/>
      <c r="M796" s="32"/>
      <c r="N796" s="32"/>
      <c r="O796" s="32"/>
      <c r="P796" s="32"/>
      <c r="Q796" s="32"/>
      <c r="R796" s="32"/>
      <c r="S796" s="32"/>
      <c r="T796" s="32"/>
      <c r="U796" s="32"/>
      <c r="V796" s="32"/>
      <c r="W796" s="32"/>
      <c r="X796" s="32"/>
      <c r="Y796" s="32"/>
      <c r="Z796" s="32"/>
    </row>
    <row r="797" spans="1:26" ht="15.75" customHeight="1" x14ac:dyDescent="0.3">
      <c r="A797" s="32"/>
      <c r="B797" s="32"/>
      <c r="C797" s="32"/>
      <c r="D797" s="32"/>
      <c r="E797" s="32"/>
      <c r="F797" s="32"/>
      <c r="G797" s="32"/>
      <c r="H797" s="32"/>
      <c r="I797" s="32"/>
      <c r="J797" s="32"/>
      <c r="K797" s="32"/>
      <c r="L797" s="32"/>
      <c r="M797" s="32"/>
      <c r="N797" s="32"/>
      <c r="O797" s="32"/>
      <c r="P797" s="32"/>
      <c r="Q797" s="32"/>
      <c r="R797" s="32"/>
      <c r="S797" s="32"/>
      <c r="T797" s="32"/>
      <c r="U797" s="32"/>
      <c r="V797" s="32"/>
      <c r="W797" s="32"/>
      <c r="X797" s="32"/>
      <c r="Y797" s="32"/>
      <c r="Z797" s="32"/>
    </row>
    <row r="798" spans="1:26" ht="15.75" customHeight="1" x14ac:dyDescent="0.3">
      <c r="A798" s="32"/>
      <c r="B798" s="32"/>
      <c r="C798" s="32"/>
      <c r="D798" s="32"/>
      <c r="E798" s="32"/>
      <c r="F798" s="32"/>
      <c r="G798" s="32"/>
      <c r="H798" s="32"/>
      <c r="I798" s="32"/>
      <c r="J798" s="32"/>
      <c r="K798" s="32"/>
      <c r="L798" s="32"/>
      <c r="M798" s="32"/>
      <c r="N798" s="32"/>
      <c r="O798" s="32"/>
      <c r="P798" s="32"/>
      <c r="Q798" s="32"/>
      <c r="R798" s="32"/>
      <c r="S798" s="32"/>
      <c r="T798" s="32"/>
      <c r="U798" s="32"/>
      <c r="V798" s="32"/>
      <c r="W798" s="32"/>
      <c r="X798" s="32"/>
      <c r="Y798" s="32"/>
      <c r="Z798" s="32"/>
    </row>
    <row r="799" spans="1:26" ht="15.75" customHeight="1" x14ac:dyDescent="0.3">
      <c r="A799" s="32"/>
      <c r="B799" s="32"/>
      <c r="C799" s="32"/>
      <c r="D799" s="32"/>
      <c r="E799" s="32"/>
      <c r="F799" s="32"/>
      <c r="G799" s="32"/>
      <c r="H799" s="32"/>
      <c r="I799" s="32"/>
      <c r="J799" s="32"/>
      <c r="K799" s="32"/>
      <c r="L799" s="32"/>
      <c r="M799" s="32"/>
      <c r="N799" s="32"/>
      <c r="O799" s="32"/>
      <c r="P799" s="32"/>
      <c r="Q799" s="32"/>
      <c r="R799" s="32"/>
      <c r="S799" s="32"/>
      <c r="T799" s="32"/>
      <c r="U799" s="32"/>
      <c r="V799" s="32"/>
      <c r="W799" s="32"/>
      <c r="X799" s="32"/>
      <c r="Y799" s="32"/>
      <c r="Z799" s="32"/>
    </row>
    <row r="800" spans="1:26" ht="15.75" customHeight="1" x14ac:dyDescent="0.3">
      <c r="A800" s="32"/>
      <c r="B800" s="32"/>
      <c r="C800" s="32"/>
      <c r="D800" s="32"/>
      <c r="E800" s="32"/>
      <c r="F800" s="32"/>
      <c r="G800" s="32"/>
      <c r="H800" s="32"/>
      <c r="I800" s="32"/>
      <c r="J800" s="32"/>
      <c r="K800" s="32"/>
      <c r="L800" s="32"/>
      <c r="M800" s="32"/>
      <c r="N800" s="32"/>
      <c r="O800" s="32"/>
      <c r="P800" s="32"/>
      <c r="Q800" s="32"/>
      <c r="R800" s="32"/>
      <c r="S800" s="32"/>
      <c r="T800" s="32"/>
      <c r="U800" s="32"/>
      <c r="V800" s="32"/>
      <c r="W800" s="32"/>
      <c r="X800" s="32"/>
      <c r="Y800" s="32"/>
      <c r="Z800" s="32"/>
    </row>
    <row r="801" spans="1:26" ht="15.75" customHeight="1" x14ac:dyDescent="0.3">
      <c r="A801" s="32"/>
      <c r="B801" s="32"/>
      <c r="C801" s="32"/>
      <c r="D801" s="32"/>
      <c r="E801" s="32"/>
      <c r="F801" s="32"/>
      <c r="G801" s="32"/>
      <c r="H801" s="32"/>
      <c r="I801" s="32"/>
      <c r="J801" s="32"/>
      <c r="K801" s="32"/>
      <c r="L801" s="32"/>
      <c r="M801" s="32"/>
      <c r="N801" s="32"/>
      <c r="O801" s="32"/>
      <c r="P801" s="32"/>
      <c r="Q801" s="32"/>
      <c r="R801" s="32"/>
      <c r="S801" s="32"/>
      <c r="T801" s="32"/>
      <c r="U801" s="32"/>
      <c r="V801" s="32"/>
      <c r="W801" s="32"/>
      <c r="X801" s="32"/>
      <c r="Y801" s="32"/>
      <c r="Z801" s="32"/>
    </row>
    <row r="802" spans="1:26" ht="15.75" customHeight="1" x14ac:dyDescent="0.3">
      <c r="A802" s="32"/>
      <c r="B802" s="32"/>
      <c r="C802" s="32"/>
      <c r="D802" s="32"/>
      <c r="E802" s="32"/>
      <c r="F802" s="32"/>
      <c r="G802" s="32"/>
      <c r="H802" s="32"/>
      <c r="I802" s="32"/>
      <c r="J802" s="32"/>
      <c r="K802" s="32"/>
      <c r="L802" s="32"/>
      <c r="M802" s="32"/>
      <c r="N802" s="32"/>
      <c r="O802" s="32"/>
      <c r="P802" s="32"/>
      <c r="Q802" s="32"/>
      <c r="R802" s="32"/>
      <c r="S802" s="32"/>
      <c r="T802" s="32"/>
      <c r="U802" s="32"/>
      <c r="V802" s="32"/>
      <c r="W802" s="32"/>
      <c r="X802" s="32"/>
      <c r="Y802" s="32"/>
      <c r="Z802" s="32"/>
    </row>
    <row r="803" spans="1:26" ht="15.75" customHeight="1" x14ac:dyDescent="0.3">
      <c r="A803" s="32"/>
      <c r="B803" s="32"/>
      <c r="C803" s="32"/>
      <c r="D803" s="32"/>
      <c r="E803" s="32"/>
      <c r="F803" s="32"/>
      <c r="G803" s="32"/>
      <c r="H803" s="32"/>
      <c r="I803" s="32"/>
      <c r="J803" s="32"/>
      <c r="K803" s="32"/>
      <c r="L803" s="32"/>
      <c r="M803" s="32"/>
      <c r="N803" s="32"/>
      <c r="O803" s="32"/>
      <c r="P803" s="32"/>
      <c r="Q803" s="32"/>
      <c r="R803" s="32"/>
      <c r="S803" s="32"/>
      <c r="T803" s="32"/>
      <c r="U803" s="32"/>
      <c r="V803" s="32"/>
      <c r="W803" s="32"/>
      <c r="X803" s="32"/>
      <c r="Y803" s="32"/>
      <c r="Z803" s="32"/>
    </row>
    <row r="804" spans="1:26" ht="15.75" customHeight="1" x14ac:dyDescent="0.3">
      <c r="A804" s="32"/>
      <c r="B804" s="32"/>
      <c r="C804" s="32"/>
      <c r="D804" s="32"/>
      <c r="E804" s="32"/>
      <c r="F804" s="32"/>
      <c r="G804" s="32"/>
      <c r="H804" s="32"/>
      <c r="I804" s="32"/>
      <c r="J804" s="32"/>
      <c r="K804" s="32"/>
      <c r="L804" s="32"/>
      <c r="M804" s="32"/>
      <c r="N804" s="32"/>
      <c r="O804" s="32"/>
      <c r="P804" s="32"/>
      <c r="Q804" s="32"/>
      <c r="R804" s="32"/>
      <c r="S804" s="32"/>
      <c r="T804" s="32"/>
      <c r="U804" s="32"/>
      <c r="V804" s="32"/>
      <c r="W804" s="32"/>
      <c r="X804" s="32"/>
      <c r="Y804" s="32"/>
      <c r="Z804" s="32"/>
    </row>
    <row r="805" spans="1:26" ht="15.75" customHeight="1" x14ac:dyDescent="0.3">
      <c r="A805" s="32"/>
      <c r="B805" s="32"/>
      <c r="C805" s="32"/>
      <c r="D805" s="32"/>
      <c r="E805" s="32"/>
      <c r="F805" s="32"/>
      <c r="G805" s="32"/>
      <c r="H805" s="32"/>
      <c r="I805" s="32"/>
      <c r="J805" s="32"/>
      <c r="K805" s="32"/>
      <c r="L805" s="32"/>
      <c r="M805" s="32"/>
      <c r="N805" s="32"/>
      <c r="O805" s="32"/>
      <c r="P805" s="32"/>
      <c r="Q805" s="32"/>
      <c r="R805" s="32"/>
      <c r="S805" s="32"/>
      <c r="T805" s="32"/>
      <c r="U805" s="32"/>
      <c r="V805" s="32"/>
      <c r="W805" s="32"/>
      <c r="X805" s="32"/>
      <c r="Y805" s="32"/>
      <c r="Z805" s="32"/>
    </row>
    <row r="806" spans="1:26" ht="15.75" customHeight="1" x14ac:dyDescent="0.3">
      <c r="A806" s="32"/>
      <c r="B806" s="32"/>
      <c r="C806" s="32"/>
      <c r="D806" s="32"/>
      <c r="E806" s="32"/>
      <c r="F806" s="32"/>
      <c r="G806" s="32"/>
      <c r="H806" s="32"/>
      <c r="I806" s="32"/>
      <c r="J806" s="32"/>
      <c r="K806" s="32"/>
      <c r="L806" s="32"/>
      <c r="M806" s="32"/>
      <c r="N806" s="32"/>
      <c r="O806" s="32"/>
      <c r="P806" s="32"/>
      <c r="Q806" s="32"/>
      <c r="R806" s="32"/>
      <c r="S806" s="32"/>
      <c r="T806" s="32"/>
      <c r="U806" s="32"/>
      <c r="V806" s="32"/>
      <c r="W806" s="32"/>
      <c r="X806" s="32"/>
      <c r="Y806" s="32"/>
      <c r="Z806" s="32"/>
    </row>
    <row r="807" spans="1:26" ht="15.75" customHeight="1" x14ac:dyDescent="0.3">
      <c r="A807" s="32"/>
      <c r="B807" s="32"/>
      <c r="C807" s="32"/>
      <c r="D807" s="32"/>
      <c r="E807" s="32"/>
      <c r="F807" s="32"/>
      <c r="G807" s="32"/>
      <c r="H807" s="32"/>
      <c r="I807" s="32"/>
      <c r="J807" s="32"/>
      <c r="K807" s="32"/>
      <c r="L807" s="32"/>
      <c r="M807" s="32"/>
      <c r="N807" s="32"/>
      <c r="O807" s="32"/>
      <c r="P807" s="32"/>
      <c r="Q807" s="32"/>
      <c r="R807" s="32"/>
      <c r="S807" s="32"/>
      <c r="T807" s="32"/>
      <c r="U807" s="32"/>
      <c r="V807" s="32"/>
      <c r="W807" s="32"/>
      <c r="X807" s="32"/>
      <c r="Y807" s="32"/>
      <c r="Z807" s="32"/>
    </row>
    <row r="808" spans="1:26" ht="15.75" customHeight="1" x14ac:dyDescent="0.3">
      <c r="A808" s="32"/>
      <c r="B808" s="32"/>
      <c r="C808" s="32"/>
      <c r="D808" s="32"/>
      <c r="E808" s="32"/>
      <c r="F808" s="32"/>
      <c r="G808" s="32"/>
      <c r="H808" s="32"/>
      <c r="I808" s="32"/>
      <c r="J808" s="32"/>
      <c r="K808" s="32"/>
      <c r="L808" s="32"/>
      <c r="M808" s="32"/>
      <c r="N808" s="32"/>
      <c r="O808" s="32"/>
      <c r="P808" s="32"/>
      <c r="Q808" s="32"/>
      <c r="R808" s="32"/>
      <c r="S808" s="32"/>
      <c r="T808" s="32"/>
      <c r="U808" s="32"/>
      <c r="V808" s="32"/>
      <c r="W808" s="32"/>
      <c r="X808" s="32"/>
      <c r="Y808" s="32"/>
      <c r="Z808" s="32"/>
    </row>
    <row r="809" spans="1:26" ht="15.75" customHeight="1" x14ac:dyDescent="0.3">
      <c r="A809" s="32"/>
      <c r="B809" s="32"/>
      <c r="C809" s="32"/>
      <c r="D809" s="32"/>
      <c r="E809" s="32"/>
      <c r="F809" s="32"/>
      <c r="G809" s="32"/>
      <c r="H809" s="32"/>
      <c r="I809" s="32"/>
      <c r="J809" s="32"/>
      <c r="K809" s="32"/>
      <c r="L809" s="32"/>
      <c r="M809" s="32"/>
      <c r="N809" s="32"/>
      <c r="O809" s="32"/>
      <c r="P809" s="32"/>
      <c r="Q809" s="32"/>
      <c r="R809" s="32"/>
      <c r="S809" s="32"/>
      <c r="T809" s="32"/>
      <c r="U809" s="32"/>
      <c r="V809" s="32"/>
      <c r="W809" s="32"/>
      <c r="X809" s="32"/>
      <c r="Y809" s="32"/>
      <c r="Z809" s="32"/>
    </row>
    <row r="810" spans="1:26" ht="15.75" customHeight="1" x14ac:dyDescent="0.3">
      <c r="A810" s="32"/>
      <c r="B810" s="32"/>
      <c r="C810" s="32"/>
      <c r="D810" s="32"/>
      <c r="E810" s="32"/>
      <c r="F810" s="32"/>
      <c r="G810" s="32"/>
      <c r="H810" s="32"/>
      <c r="I810" s="32"/>
      <c r="J810" s="32"/>
      <c r="K810" s="32"/>
      <c r="L810" s="32"/>
      <c r="M810" s="32"/>
      <c r="N810" s="32"/>
      <c r="O810" s="32"/>
      <c r="P810" s="32"/>
      <c r="Q810" s="32"/>
      <c r="R810" s="32"/>
      <c r="S810" s="32"/>
      <c r="T810" s="32"/>
      <c r="U810" s="32"/>
      <c r="V810" s="32"/>
      <c r="W810" s="32"/>
      <c r="X810" s="32"/>
      <c r="Y810" s="32"/>
      <c r="Z810" s="32"/>
    </row>
    <row r="811" spans="1:26" ht="15.75" customHeight="1" x14ac:dyDescent="0.3">
      <c r="A811" s="32"/>
      <c r="B811" s="32"/>
      <c r="C811" s="32"/>
      <c r="D811" s="32"/>
      <c r="E811" s="32"/>
      <c r="F811" s="32"/>
      <c r="G811" s="32"/>
      <c r="H811" s="32"/>
      <c r="I811" s="32"/>
      <c r="J811" s="32"/>
      <c r="K811" s="32"/>
      <c r="L811" s="32"/>
      <c r="M811" s="32"/>
      <c r="N811" s="32"/>
      <c r="O811" s="32"/>
      <c r="P811" s="32"/>
      <c r="Q811" s="32"/>
      <c r="R811" s="32"/>
      <c r="S811" s="32"/>
      <c r="T811" s="32"/>
      <c r="U811" s="32"/>
      <c r="V811" s="32"/>
      <c r="W811" s="32"/>
      <c r="X811" s="32"/>
      <c r="Y811" s="32"/>
      <c r="Z811" s="32"/>
    </row>
    <row r="812" spans="1:26" ht="15.75" customHeight="1" x14ac:dyDescent="0.3">
      <c r="A812" s="32"/>
      <c r="B812" s="32"/>
      <c r="C812" s="32"/>
      <c r="D812" s="32"/>
      <c r="E812" s="32"/>
      <c r="F812" s="32"/>
      <c r="G812" s="32"/>
      <c r="H812" s="32"/>
      <c r="I812" s="32"/>
      <c r="J812" s="32"/>
      <c r="K812" s="32"/>
      <c r="L812" s="32"/>
      <c r="M812" s="32"/>
      <c r="N812" s="32"/>
      <c r="O812" s="32"/>
      <c r="P812" s="32"/>
      <c r="Q812" s="32"/>
      <c r="R812" s="32"/>
      <c r="S812" s="32"/>
      <c r="T812" s="32"/>
      <c r="U812" s="32"/>
      <c r="V812" s="32"/>
      <c r="W812" s="32"/>
      <c r="X812" s="32"/>
      <c r="Y812" s="32"/>
      <c r="Z812" s="32"/>
    </row>
    <row r="813" spans="1:26" ht="15.75" customHeight="1" x14ac:dyDescent="0.3">
      <c r="A813" s="32"/>
      <c r="B813" s="32"/>
      <c r="C813" s="32"/>
      <c r="D813" s="32"/>
      <c r="E813" s="32"/>
      <c r="F813" s="32"/>
      <c r="G813" s="32"/>
      <c r="H813" s="32"/>
      <c r="I813" s="32"/>
      <c r="J813" s="32"/>
      <c r="K813" s="32"/>
      <c r="L813" s="32"/>
      <c r="M813" s="32"/>
      <c r="N813" s="32"/>
      <c r="O813" s="32"/>
      <c r="P813" s="32"/>
      <c r="Q813" s="32"/>
      <c r="R813" s="32"/>
      <c r="S813" s="32"/>
      <c r="T813" s="32"/>
      <c r="U813" s="32"/>
      <c r="V813" s="32"/>
      <c r="W813" s="32"/>
      <c r="X813" s="32"/>
      <c r="Y813" s="32"/>
      <c r="Z813" s="32"/>
    </row>
    <row r="814" spans="1:26" ht="15.75" customHeight="1" x14ac:dyDescent="0.3">
      <c r="A814" s="32"/>
      <c r="B814" s="32"/>
      <c r="C814" s="32"/>
      <c r="D814" s="32"/>
      <c r="E814" s="32"/>
      <c r="F814" s="32"/>
      <c r="G814" s="32"/>
      <c r="H814" s="32"/>
      <c r="I814" s="32"/>
      <c r="J814" s="32"/>
      <c r="K814" s="32"/>
      <c r="L814" s="32"/>
      <c r="M814" s="32"/>
      <c r="N814" s="32"/>
      <c r="O814" s="32"/>
      <c r="P814" s="32"/>
      <c r="Q814" s="32"/>
      <c r="R814" s="32"/>
      <c r="S814" s="32"/>
      <c r="T814" s="32"/>
      <c r="U814" s="32"/>
      <c r="V814" s="32"/>
      <c r="W814" s="32"/>
      <c r="X814" s="32"/>
      <c r="Y814" s="32"/>
      <c r="Z814" s="32"/>
    </row>
    <row r="815" spans="1:26" ht="15.75" customHeight="1" x14ac:dyDescent="0.3">
      <c r="A815" s="32"/>
      <c r="B815" s="32"/>
      <c r="C815" s="32"/>
      <c r="D815" s="32"/>
      <c r="E815" s="32"/>
      <c r="F815" s="32"/>
      <c r="G815" s="32"/>
      <c r="H815" s="32"/>
      <c r="I815" s="32"/>
      <c r="J815" s="32"/>
      <c r="K815" s="32"/>
      <c r="L815" s="32"/>
      <c r="M815" s="32"/>
      <c r="N815" s="32"/>
      <c r="O815" s="32"/>
      <c r="P815" s="32"/>
      <c r="Q815" s="32"/>
      <c r="R815" s="32"/>
      <c r="S815" s="32"/>
      <c r="T815" s="32"/>
      <c r="U815" s="32"/>
      <c r="V815" s="32"/>
      <c r="W815" s="32"/>
      <c r="X815" s="32"/>
      <c r="Y815" s="32"/>
      <c r="Z815" s="32"/>
    </row>
    <row r="816" spans="1:26" ht="15.75" customHeight="1" x14ac:dyDescent="0.3">
      <c r="A816" s="32"/>
      <c r="B816" s="32"/>
      <c r="C816" s="32"/>
      <c r="D816" s="32"/>
      <c r="E816" s="32"/>
      <c r="F816" s="32"/>
      <c r="G816" s="32"/>
      <c r="H816" s="32"/>
      <c r="I816" s="32"/>
      <c r="J816" s="32"/>
      <c r="K816" s="32"/>
      <c r="L816" s="32"/>
      <c r="M816" s="32"/>
      <c r="N816" s="32"/>
      <c r="O816" s="32"/>
      <c r="P816" s="32"/>
      <c r="Q816" s="32"/>
      <c r="R816" s="32"/>
      <c r="S816" s="32"/>
      <c r="T816" s="32"/>
      <c r="U816" s="32"/>
      <c r="V816" s="32"/>
      <c r="W816" s="32"/>
      <c r="X816" s="32"/>
      <c r="Y816" s="32"/>
      <c r="Z816" s="32"/>
    </row>
    <row r="817" spans="1:26" ht="15.75" customHeight="1" x14ac:dyDescent="0.3">
      <c r="A817" s="32"/>
      <c r="B817" s="32"/>
      <c r="C817" s="32"/>
      <c r="D817" s="32"/>
      <c r="E817" s="32"/>
      <c r="F817" s="32"/>
      <c r="G817" s="32"/>
      <c r="H817" s="32"/>
      <c r="I817" s="32"/>
      <c r="J817" s="32"/>
      <c r="K817" s="32"/>
      <c r="L817" s="32"/>
      <c r="M817" s="32"/>
      <c r="N817" s="32"/>
      <c r="O817" s="32"/>
      <c r="P817" s="32"/>
      <c r="Q817" s="32"/>
      <c r="R817" s="32"/>
      <c r="S817" s="32"/>
      <c r="T817" s="32"/>
      <c r="U817" s="32"/>
      <c r="V817" s="32"/>
      <c r="W817" s="32"/>
      <c r="X817" s="32"/>
      <c r="Y817" s="32"/>
      <c r="Z817" s="32"/>
    </row>
    <row r="818" spans="1:26" ht="15.75" customHeight="1" x14ac:dyDescent="0.3">
      <c r="A818" s="32"/>
      <c r="B818" s="32"/>
      <c r="C818" s="32"/>
      <c r="D818" s="32"/>
      <c r="E818" s="32"/>
      <c r="F818" s="32"/>
      <c r="G818" s="32"/>
      <c r="H818" s="32"/>
      <c r="I818" s="32"/>
      <c r="J818" s="32"/>
      <c r="K818" s="32"/>
      <c r="L818" s="32"/>
      <c r="M818" s="32"/>
      <c r="N818" s="32"/>
      <c r="O818" s="32"/>
      <c r="P818" s="32"/>
      <c r="Q818" s="32"/>
      <c r="R818" s="32"/>
      <c r="S818" s="32"/>
      <c r="T818" s="32"/>
      <c r="U818" s="32"/>
      <c r="V818" s="32"/>
      <c r="W818" s="32"/>
      <c r="X818" s="32"/>
      <c r="Y818" s="32"/>
      <c r="Z818" s="32"/>
    </row>
    <row r="819" spans="1:26" ht="15.75" customHeight="1" x14ac:dyDescent="0.3">
      <c r="A819" s="32"/>
      <c r="B819" s="32"/>
      <c r="C819" s="32"/>
      <c r="D819" s="32"/>
      <c r="E819" s="32"/>
      <c r="F819" s="32"/>
      <c r="G819" s="32"/>
      <c r="H819" s="32"/>
      <c r="I819" s="32"/>
      <c r="J819" s="32"/>
      <c r="K819" s="32"/>
      <c r="L819" s="32"/>
      <c r="M819" s="32"/>
      <c r="N819" s="32"/>
      <c r="O819" s="32"/>
      <c r="P819" s="32"/>
      <c r="Q819" s="32"/>
      <c r="R819" s="32"/>
      <c r="S819" s="32"/>
      <c r="T819" s="32"/>
      <c r="U819" s="32"/>
      <c r="V819" s="32"/>
      <c r="W819" s="32"/>
      <c r="X819" s="32"/>
      <c r="Y819" s="32"/>
      <c r="Z819" s="32"/>
    </row>
    <row r="820" spans="1:26" ht="15.75" customHeight="1" x14ac:dyDescent="0.3">
      <c r="A820" s="32"/>
      <c r="B820" s="32"/>
      <c r="C820" s="32"/>
      <c r="D820" s="32"/>
      <c r="E820" s="32"/>
      <c r="F820" s="32"/>
      <c r="G820" s="32"/>
      <c r="H820" s="32"/>
      <c r="I820" s="32"/>
      <c r="J820" s="32"/>
      <c r="K820" s="32"/>
      <c r="L820" s="32"/>
      <c r="M820" s="32"/>
      <c r="N820" s="32"/>
      <c r="O820" s="32"/>
      <c r="P820" s="32"/>
      <c r="Q820" s="32"/>
      <c r="R820" s="32"/>
      <c r="S820" s="32"/>
      <c r="T820" s="32"/>
      <c r="U820" s="32"/>
      <c r="V820" s="32"/>
      <c r="W820" s="32"/>
      <c r="X820" s="32"/>
      <c r="Y820" s="32"/>
      <c r="Z820" s="32"/>
    </row>
    <row r="821" spans="1:26" ht="15.75" customHeight="1" x14ac:dyDescent="0.3">
      <c r="A821" s="32"/>
      <c r="B821" s="32"/>
      <c r="C821" s="32"/>
      <c r="D821" s="32"/>
      <c r="E821" s="32"/>
      <c r="F821" s="32"/>
      <c r="G821" s="32"/>
      <c r="H821" s="32"/>
      <c r="I821" s="32"/>
      <c r="J821" s="32"/>
      <c r="K821" s="32"/>
      <c r="L821" s="32"/>
      <c r="M821" s="32"/>
      <c r="N821" s="32"/>
      <c r="O821" s="32"/>
      <c r="P821" s="32"/>
      <c r="Q821" s="32"/>
      <c r="R821" s="32"/>
      <c r="S821" s="32"/>
      <c r="T821" s="32"/>
      <c r="U821" s="32"/>
      <c r="V821" s="32"/>
      <c r="W821" s="32"/>
      <c r="X821" s="32"/>
      <c r="Y821" s="32"/>
      <c r="Z821" s="32"/>
    </row>
    <row r="822" spans="1:26" ht="15.75" customHeight="1" x14ac:dyDescent="0.3">
      <c r="A822" s="32"/>
      <c r="B822" s="32"/>
      <c r="C822" s="32"/>
      <c r="D822" s="32"/>
      <c r="E822" s="32"/>
      <c r="F822" s="32"/>
      <c r="G822" s="32"/>
      <c r="H822" s="32"/>
      <c r="I822" s="32"/>
      <c r="J822" s="32"/>
      <c r="K822" s="32"/>
      <c r="L822" s="32"/>
      <c r="M822" s="32"/>
      <c r="N822" s="32"/>
      <c r="O822" s="32"/>
      <c r="P822" s="32"/>
      <c r="Q822" s="32"/>
      <c r="R822" s="32"/>
      <c r="S822" s="32"/>
      <c r="T822" s="32"/>
      <c r="U822" s="32"/>
      <c r="V822" s="32"/>
      <c r="W822" s="32"/>
      <c r="X822" s="32"/>
      <c r="Y822" s="32"/>
      <c r="Z822" s="32"/>
    </row>
    <row r="823" spans="1:26" ht="15.75" customHeight="1" x14ac:dyDescent="0.3">
      <c r="A823" s="32"/>
      <c r="B823" s="32"/>
      <c r="C823" s="32"/>
      <c r="D823" s="32"/>
      <c r="E823" s="32"/>
      <c r="F823" s="32"/>
      <c r="G823" s="32"/>
      <c r="H823" s="32"/>
      <c r="I823" s="32"/>
      <c r="J823" s="32"/>
      <c r="K823" s="32"/>
      <c r="L823" s="32"/>
      <c r="M823" s="32"/>
      <c r="N823" s="32"/>
      <c r="O823" s="32"/>
      <c r="P823" s="32"/>
      <c r="Q823" s="32"/>
      <c r="R823" s="32"/>
      <c r="S823" s="32"/>
      <c r="T823" s="32"/>
      <c r="U823" s="32"/>
      <c r="V823" s="32"/>
      <c r="W823" s="32"/>
      <c r="X823" s="32"/>
      <c r="Y823" s="32"/>
      <c r="Z823" s="32"/>
    </row>
    <row r="824" spans="1:26" ht="15.75" customHeight="1" x14ac:dyDescent="0.3">
      <c r="A824" s="32"/>
      <c r="B824" s="32"/>
      <c r="C824" s="32"/>
      <c r="D824" s="32"/>
      <c r="E824" s="32"/>
      <c r="F824" s="32"/>
      <c r="G824" s="32"/>
      <c r="H824" s="32"/>
      <c r="I824" s="32"/>
      <c r="J824" s="32"/>
      <c r="K824" s="32"/>
      <c r="L824" s="32"/>
      <c r="M824" s="32"/>
      <c r="N824" s="32"/>
      <c r="O824" s="32"/>
      <c r="P824" s="32"/>
      <c r="Q824" s="32"/>
      <c r="R824" s="32"/>
      <c r="S824" s="32"/>
      <c r="T824" s="32"/>
      <c r="U824" s="32"/>
      <c r="V824" s="32"/>
      <c r="W824" s="32"/>
      <c r="X824" s="32"/>
      <c r="Y824" s="32"/>
      <c r="Z824" s="32"/>
    </row>
    <row r="825" spans="1:26" ht="15.75" customHeight="1" x14ac:dyDescent="0.3">
      <c r="A825" s="32"/>
      <c r="B825" s="32"/>
      <c r="C825" s="32"/>
      <c r="D825" s="32"/>
      <c r="E825" s="32"/>
      <c r="F825" s="32"/>
      <c r="G825" s="32"/>
      <c r="H825" s="32"/>
      <c r="I825" s="32"/>
      <c r="J825" s="32"/>
      <c r="K825" s="32"/>
      <c r="L825" s="32"/>
      <c r="M825" s="32"/>
      <c r="N825" s="32"/>
      <c r="O825" s="32"/>
      <c r="P825" s="32"/>
      <c r="Q825" s="32"/>
      <c r="R825" s="32"/>
      <c r="S825" s="32"/>
      <c r="T825" s="32"/>
      <c r="U825" s="32"/>
      <c r="V825" s="32"/>
      <c r="W825" s="32"/>
      <c r="X825" s="32"/>
      <c r="Y825" s="32"/>
      <c r="Z825" s="32"/>
    </row>
    <row r="826" spans="1:26" ht="15.75" customHeight="1" x14ac:dyDescent="0.3">
      <c r="A826" s="32"/>
      <c r="B826" s="32"/>
      <c r="C826" s="32"/>
      <c r="D826" s="32"/>
      <c r="E826" s="32"/>
      <c r="F826" s="32"/>
      <c r="G826" s="32"/>
      <c r="H826" s="32"/>
      <c r="I826" s="32"/>
      <c r="J826" s="32"/>
      <c r="K826" s="32"/>
      <c r="L826" s="32"/>
      <c r="M826" s="32"/>
      <c r="N826" s="32"/>
      <c r="O826" s="32"/>
      <c r="P826" s="32"/>
      <c r="Q826" s="32"/>
      <c r="R826" s="32"/>
      <c r="S826" s="32"/>
      <c r="T826" s="32"/>
      <c r="U826" s="32"/>
      <c r="V826" s="32"/>
      <c r="W826" s="32"/>
      <c r="X826" s="32"/>
      <c r="Y826" s="32"/>
      <c r="Z826" s="32"/>
    </row>
    <row r="827" spans="1:26" ht="15.75" customHeight="1" x14ac:dyDescent="0.3">
      <c r="A827" s="32"/>
      <c r="B827" s="32"/>
      <c r="C827" s="32"/>
      <c r="D827" s="32"/>
      <c r="E827" s="32"/>
      <c r="F827" s="32"/>
      <c r="G827" s="32"/>
      <c r="H827" s="32"/>
      <c r="I827" s="32"/>
      <c r="J827" s="32"/>
      <c r="K827" s="32"/>
      <c r="L827" s="32"/>
      <c r="M827" s="32"/>
      <c r="N827" s="32"/>
      <c r="O827" s="32"/>
      <c r="P827" s="32"/>
      <c r="Q827" s="32"/>
      <c r="R827" s="32"/>
      <c r="S827" s="32"/>
      <c r="T827" s="32"/>
      <c r="U827" s="32"/>
      <c r="V827" s="32"/>
      <c r="W827" s="32"/>
      <c r="X827" s="32"/>
      <c r="Y827" s="32"/>
      <c r="Z827" s="32"/>
    </row>
    <row r="828" spans="1:26" ht="15.75" customHeight="1" x14ac:dyDescent="0.3">
      <c r="A828" s="32"/>
      <c r="B828" s="32"/>
      <c r="C828" s="32"/>
      <c r="D828" s="32"/>
      <c r="E828" s="32"/>
      <c r="F828" s="32"/>
      <c r="G828" s="32"/>
      <c r="H828" s="32"/>
      <c r="I828" s="32"/>
      <c r="J828" s="32"/>
      <c r="K828" s="32"/>
      <c r="L828" s="32"/>
      <c r="M828" s="32"/>
      <c r="N828" s="32"/>
      <c r="O828" s="32"/>
      <c r="P828" s="32"/>
      <c r="Q828" s="32"/>
      <c r="R828" s="32"/>
      <c r="S828" s="32"/>
      <c r="T828" s="32"/>
      <c r="U828" s="32"/>
      <c r="V828" s="32"/>
      <c r="W828" s="32"/>
      <c r="X828" s="32"/>
      <c r="Y828" s="32"/>
      <c r="Z828" s="32"/>
    </row>
    <row r="829" spans="1:26" ht="15.75" customHeight="1" x14ac:dyDescent="0.3">
      <c r="A829" s="32"/>
      <c r="B829" s="32"/>
      <c r="C829" s="32"/>
      <c r="D829" s="32"/>
      <c r="E829" s="32"/>
      <c r="F829" s="32"/>
      <c r="G829" s="32"/>
      <c r="H829" s="32"/>
      <c r="I829" s="32"/>
      <c r="J829" s="32"/>
      <c r="K829" s="32"/>
      <c r="L829" s="32"/>
      <c r="M829" s="32"/>
      <c r="N829" s="32"/>
      <c r="O829" s="32"/>
      <c r="P829" s="32"/>
      <c r="Q829" s="32"/>
      <c r="R829" s="32"/>
      <c r="S829" s="32"/>
      <c r="T829" s="32"/>
      <c r="U829" s="32"/>
      <c r="V829" s="32"/>
      <c r="W829" s="32"/>
      <c r="X829" s="32"/>
      <c r="Y829" s="32"/>
      <c r="Z829" s="32"/>
    </row>
    <row r="830" spans="1:26" ht="15.75" customHeight="1" x14ac:dyDescent="0.3">
      <c r="A830" s="32"/>
      <c r="B830" s="32"/>
      <c r="C830" s="32"/>
      <c r="D830" s="32"/>
      <c r="E830" s="32"/>
      <c r="F830" s="32"/>
      <c r="G830" s="32"/>
      <c r="H830" s="32"/>
      <c r="I830" s="32"/>
      <c r="J830" s="32"/>
      <c r="K830" s="32"/>
      <c r="L830" s="32"/>
      <c r="M830" s="32"/>
      <c r="N830" s="32"/>
      <c r="O830" s="32"/>
      <c r="P830" s="32"/>
      <c r="Q830" s="32"/>
      <c r="R830" s="32"/>
      <c r="S830" s="32"/>
      <c r="T830" s="32"/>
      <c r="U830" s="32"/>
      <c r="V830" s="32"/>
      <c r="W830" s="32"/>
      <c r="X830" s="32"/>
      <c r="Y830" s="32"/>
      <c r="Z830" s="32"/>
    </row>
    <row r="831" spans="1:26" ht="15.75" customHeight="1" x14ac:dyDescent="0.3">
      <c r="A831" s="32"/>
      <c r="B831" s="32"/>
      <c r="C831" s="32"/>
      <c r="D831" s="32"/>
      <c r="E831" s="32"/>
      <c r="F831" s="32"/>
      <c r="G831" s="32"/>
      <c r="H831" s="32"/>
      <c r="I831" s="32"/>
      <c r="J831" s="32"/>
      <c r="K831" s="32"/>
      <c r="L831" s="32"/>
      <c r="M831" s="32"/>
      <c r="N831" s="32"/>
      <c r="O831" s="32"/>
      <c r="P831" s="32"/>
      <c r="Q831" s="32"/>
      <c r="R831" s="32"/>
      <c r="S831" s="32"/>
      <c r="T831" s="32"/>
      <c r="U831" s="32"/>
      <c r="V831" s="32"/>
      <c r="W831" s="32"/>
      <c r="X831" s="32"/>
      <c r="Y831" s="32"/>
      <c r="Z831" s="32"/>
    </row>
    <row r="832" spans="1:26" ht="15.75" customHeight="1" x14ac:dyDescent="0.3">
      <c r="A832" s="32"/>
      <c r="B832" s="32"/>
      <c r="C832" s="32"/>
      <c r="D832" s="32"/>
      <c r="E832" s="32"/>
      <c r="F832" s="32"/>
      <c r="G832" s="32"/>
      <c r="H832" s="32"/>
      <c r="I832" s="32"/>
      <c r="J832" s="32"/>
      <c r="K832" s="32"/>
      <c r="L832" s="32"/>
      <c r="M832" s="32"/>
      <c r="N832" s="32"/>
      <c r="O832" s="32"/>
      <c r="P832" s="32"/>
      <c r="Q832" s="32"/>
      <c r="R832" s="32"/>
      <c r="S832" s="32"/>
      <c r="T832" s="32"/>
      <c r="U832" s="32"/>
      <c r="V832" s="32"/>
      <c r="W832" s="32"/>
      <c r="X832" s="32"/>
      <c r="Y832" s="32"/>
      <c r="Z832" s="32"/>
    </row>
    <row r="833" spans="1:26" ht="15.75" customHeight="1" x14ac:dyDescent="0.3">
      <c r="A833" s="32"/>
      <c r="B833" s="32"/>
      <c r="C833" s="32"/>
      <c r="D833" s="32"/>
      <c r="E833" s="32"/>
      <c r="F833" s="32"/>
      <c r="G833" s="32"/>
      <c r="H833" s="32"/>
      <c r="I833" s="32"/>
      <c r="J833" s="32"/>
      <c r="K833" s="32"/>
      <c r="L833" s="32"/>
      <c r="M833" s="32"/>
      <c r="N833" s="32"/>
      <c r="O833" s="32"/>
      <c r="P833" s="32"/>
      <c r="Q833" s="32"/>
      <c r="R833" s="32"/>
      <c r="S833" s="32"/>
      <c r="T833" s="32"/>
      <c r="U833" s="32"/>
      <c r="V833" s="32"/>
      <c r="W833" s="32"/>
      <c r="X833" s="32"/>
      <c r="Y833" s="32"/>
      <c r="Z833" s="32"/>
    </row>
    <row r="834" spans="1:26" ht="15.75" customHeight="1" x14ac:dyDescent="0.3">
      <c r="A834" s="32"/>
      <c r="B834" s="32"/>
      <c r="C834" s="32"/>
      <c r="D834" s="32"/>
      <c r="E834" s="32"/>
      <c r="F834" s="32"/>
      <c r="G834" s="32"/>
      <c r="H834" s="32"/>
      <c r="I834" s="32"/>
      <c r="J834" s="32"/>
      <c r="K834" s="32"/>
      <c r="L834" s="32"/>
      <c r="M834" s="32"/>
      <c r="N834" s="32"/>
      <c r="O834" s="32"/>
      <c r="P834" s="32"/>
      <c r="Q834" s="32"/>
      <c r="R834" s="32"/>
      <c r="S834" s="32"/>
      <c r="T834" s="32"/>
      <c r="U834" s="32"/>
      <c r="V834" s="32"/>
      <c r="W834" s="32"/>
      <c r="X834" s="32"/>
      <c r="Y834" s="32"/>
      <c r="Z834" s="32"/>
    </row>
    <row r="835" spans="1:26" ht="15.75" customHeight="1" x14ac:dyDescent="0.3">
      <c r="A835" s="32"/>
      <c r="B835" s="32"/>
      <c r="C835" s="32"/>
      <c r="D835" s="32"/>
      <c r="E835" s="32"/>
      <c r="F835" s="32"/>
      <c r="G835" s="32"/>
      <c r="H835" s="32"/>
      <c r="I835" s="32"/>
      <c r="J835" s="32"/>
      <c r="K835" s="32"/>
      <c r="L835" s="32"/>
      <c r="M835" s="32"/>
      <c r="N835" s="32"/>
      <c r="O835" s="32"/>
      <c r="P835" s="32"/>
      <c r="Q835" s="32"/>
      <c r="R835" s="32"/>
      <c r="S835" s="32"/>
      <c r="T835" s="32"/>
      <c r="U835" s="32"/>
      <c r="V835" s="32"/>
      <c r="W835" s="32"/>
      <c r="X835" s="32"/>
      <c r="Y835" s="32"/>
      <c r="Z835" s="32"/>
    </row>
    <row r="836" spans="1:26" ht="15.75" customHeight="1" x14ac:dyDescent="0.3">
      <c r="A836" s="32"/>
      <c r="B836" s="32"/>
      <c r="C836" s="32"/>
      <c r="D836" s="32"/>
      <c r="E836" s="32"/>
      <c r="F836" s="32"/>
      <c r="G836" s="32"/>
      <c r="H836" s="32"/>
      <c r="I836" s="32"/>
      <c r="J836" s="32"/>
      <c r="K836" s="32"/>
      <c r="L836" s="32"/>
      <c r="M836" s="32"/>
      <c r="N836" s="32"/>
      <c r="O836" s="32"/>
      <c r="P836" s="32"/>
      <c r="Q836" s="32"/>
      <c r="R836" s="32"/>
      <c r="S836" s="32"/>
      <c r="T836" s="32"/>
      <c r="U836" s="32"/>
      <c r="V836" s="32"/>
      <c r="W836" s="32"/>
      <c r="X836" s="32"/>
      <c r="Y836" s="32"/>
      <c r="Z836" s="32"/>
    </row>
    <row r="837" spans="1:26" ht="15.75" customHeight="1" x14ac:dyDescent="0.3">
      <c r="A837" s="32"/>
      <c r="B837" s="32"/>
      <c r="C837" s="32"/>
      <c r="D837" s="32"/>
      <c r="E837" s="32"/>
      <c r="F837" s="32"/>
      <c r="G837" s="32"/>
      <c r="H837" s="32"/>
      <c r="I837" s="32"/>
      <c r="J837" s="32"/>
      <c r="K837" s="32"/>
      <c r="L837" s="32"/>
      <c r="M837" s="32"/>
      <c r="N837" s="32"/>
      <c r="O837" s="32"/>
      <c r="P837" s="32"/>
      <c r="Q837" s="32"/>
      <c r="R837" s="32"/>
      <c r="S837" s="32"/>
      <c r="T837" s="32"/>
      <c r="U837" s="32"/>
      <c r="V837" s="32"/>
      <c r="W837" s="32"/>
      <c r="X837" s="32"/>
      <c r="Y837" s="32"/>
      <c r="Z837" s="32"/>
    </row>
    <row r="838" spans="1:26" ht="15.75" customHeight="1" x14ac:dyDescent="0.3">
      <c r="A838" s="32"/>
      <c r="B838" s="32"/>
      <c r="C838" s="32"/>
      <c r="D838" s="32"/>
      <c r="E838" s="32"/>
      <c r="F838" s="32"/>
      <c r="G838" s="32"/>
      <c r="H838" s="32"/>
      <c r="I838" s="32"/>
      <c r="J838" s="32"/>
      <c r="K838" s="32"/>
      <c r="L838" s="32"/>
      <c r="M838" s="32"/>
      <c r="N838" s="32"/>
      <c r="O838" s="32"/>
      <c r="P838" s="32"/>
      <c r="Q838" s="32"/>
      <c r="R838" s="32"/>
      <c r="S838" s="32"/>
      <c r="T838" s="32"/>
      <c r="U838" s="32"/>
      <c r="V838" s="32"/>
      <c r="W838" s="32"/>
      <c r="X838" s="32"/>
      <c r="Y838" s="32"/>
      <c r="Z838" s="32"/>
    </row>
    <row r="839" spans="1:26" ht="15.75" customHeight="1" x14ac:dyDescent="0.3">
      <c r="A839" s="32"/>
      <c r="B839" s="32"/>
      <c r="C839" s="32"/>
      <c r="D839" s="32"/>
      <c r="E839" s="32"/>
      <c r="F839" s="32"/>
      <c r="G839" s="32"/>
      <c r="H839" s="32"/>
      <c r="I839" s="32"/>
      <c r="J839" s="32"/>
      <c r="K839" s="32"/>
      <c r="L839" s="32"/>
      <c r="M839" s="32"/>
      <c r="N839" s="32"/>
      <c r="O839" s="32"/>
      <c r="P839" s="32"/>
      <c r="Q839" s="32"/>
      <c r="R839" s="32"/>
      <c r="S839" s="32"/>
      <c r="T839" s="32"/>
      <c r="U839" s="32"/>
      <c r="V839" s="32"/>
      <c r="W839" s="32"/>
      <c r="X839" s="32"/>
      <c r="Y839" s="32"/>
      <c r="Z839" s="32"/>
    </row>
    <row r="840" spans="1:26" ht="15.75" customHeight="1" x14ac:dyDescent="0.3">
      <c r="A840" s="32"/>
      <c r="B840" s="32"/>
      <c r="C840" s="32"/>
      <c r="D840" s="32"/>
      <c r="E840" s="32"/>
      <c r="F840" s="32"/>
      <c r="G840" s="32"/>
      <c r="H840" s="32"/>
      <c r="I840" s="32"/>
      <c r="J840" s="32"/>
      <c r="K840" s="32"/>
      <c r="L840" s="32"/>
      <c r="M840" s="32"/>
      <c r="N840" s="32"/>
      <c r="O840" s="32"/>
      <c r="P840" s="32"/>
      <c r="Q840" s="32"/>
      <c r="R840" s="32"/>
      <c r="S840" s="32"/>
      <c r="T840" s="32"/>
      <c r="U840" s="32"/>
      <c r="V840" s="32"/>
      <c r="W840" s="32"/>
      <c r="X840" s="32"/>
      <c r="Y840" s="32"/>
      <c r="Z840" s="32"/>
    </row>
    <row r="841" spans="1:26" ht="15.75" customHeight="1" x14ac:dyDescent="0.3">
      <c r="A841" s="32"/>
      <c r="B841" s="32"/>
      <c r="C841" s="32"/>
      <c r="D841" s="32"/>
      <c r="E841" s="32"/>
      <c r="F841" s="32"/>
      <c r="G841" s="32"/>
      <c r="H841" s="32"/>
      <c r="I841" s="32"/>
      <c r="J841" s="32"/>
      <c r="K841" s="32"/>
      <c r="L841" s="32"/>
      <c r="M841" s="32"/>
      <c r="N841" s="32"/>
      <c r="O841" s="32"/>
      <c r="P841" s="32"/>
      <c r="Q841" s="32"/>
      <c r="R841" s="32"/>
      <c r="S841" s="32"/>
      <c r="T841" s="32"/>
      <c r="U841" s="32"/>
      <c r="V841" s="32"/>
      <c r="W841" s="32"/>
      <c r="X841" s="32"/>
      <c r="Y841" s="32"/>
      <c r="Z841" s="32"/>
    </row>
    <row r="842" spans="1:26" ht="15.75" customHeight="1" x14ac:dyDescent="0.3">
      <c r="A842" s="32"/>
      <c r="B842" s="32"/>
      <c r="C842" s="32"/>
      <c r="D842" s="32"/>
      <c r="E842" s="32"/>
      <c r="F842" s="32"/>
      <c r="G842" s="32"/>
      <c r="H842" s="32"/>
      <c r="I842" s="32"/>
      <c r="J842" s="32"/>
      <c r="K842" s="32"/>
      <c r="L842" s="32"/>
      <c r="M842" s="32"/>
      <c r="N842" s="32"/>
      <c r="O842" s="32"/>
      <c r="P842" s="32"/>
      <c r="Q842" s="32"/>
      <c r="R842" s="32"/>
      <c r="S842" s="32"/>
      <c r="T842" s="32"/>
      <c r="U842" s="32"/>
      <c r="V842" s="32"/>
      <c r="W842" s="32"/>
      <c r="X842" s="32"/>
      <c r="Y842" s="32"/>
      <c r="Z842" s="32"/>
    </row>
    <row r="843" spans="1:26" ht="15.75" customHeight="1" x14ac:dyDescent="0.3">
      <c r="A843" s="32"/>
      <c r="B843" s="32"/>
      <c r="C843" s="32"/>
      <c r="D843" s="32"/>
      <c r="E843" s="32"/>
      <c r="F843" s="32"/>
      <c r="G843" s="32"/>
      <c r="H843" s="32"/>
      <c r="I843" s="32"/>
      <c r="J843" s="32"/>
      <c r="K843" s="32"/>
      <c r="L843" s="32"/>
      <c r="M843" s="32"/>
      <c r="N843" s="32"/>
      <c r="O843" s="32"/>
      <c r="P843" s="32"/>
      <c r="Q843" s="32"/>
      <c r="R843" s="32"/>
      <c r="S843" s="32"/>
      <c r="T843" s="32"/>
      <c r="U843" s="32"/>
      <c r="V843" s="32"/>
      <c r="W843" s="32"/>
      <c r="X843" s="32"/>
      <c r="Y843" s="32"/>
      <c r="Z843" s="32"/>
    </row>
    <row r="844" spans="1:26" ht="15.75" customHeight="1" x14ac:dyDescent="0.3">
      <c r="A844" s="32"/>
      <c r="B844" s="32"/>
      <c r="C844" s="32"/>
      <c r="D844" s="32"/>
      <c r="E844" s="32"/>
      <c r="F844" s="32"/>
      <c r="G844" s="32"/>
      <c r="H844" s="32"/>
      <c r="I844" s="32"/>
      <c r="J844" s="32"/>
      <c r="K844" s="32"/>
      <c r="L844" s="32"/>
      <c r="M844" s="32"/>
      <c r="N844" s="32"/>
      <c r="O844" s="32"/>
      <c r="P844" s="32"/>
      <c r="Q844" s="32"/>
      <c r="R844" s="32"/>
      <c r="S844" s="32"/>
      <c r="T844" s="32"/>
      <c r="U844" s="32"/>
      <c r="V844" s="32"/>
      <c r="W844" s="32"/>
      <c r="X844" s="32"/>
      <c r="Y844" s="32"/>
      <c r="Z844" s="32"/>
    </row>
    <row r="845" spans="1:26" ht="15.75" customHeight="1" x14ac:dyDescent="0.3">
      <c r="A845" s="32"/>
      <c r="B845" s="32"/>
      <c r="C845" s="32"/>
      <c r="D845" s="32"/>
      <c r="E845" s="32"/>
      <c r="F845" s="32"/>
      <c r="G845" s="32"/>
      <c r="H845" s="32"/>
      <c r="I845" s="32"/>
      <c r="J845" s="32"/>
      <c r="K845" s="32"/>
      <c r="L845" s="32"/>
      <c r="M845" s="32"/>
      <c r="N845" s="32"/>
      <c r="O845" s="32"/>
      <c r="P845" s="32"/>
      <c r="Q845" s="32"/>
      <c r="R845" s="32"/>
      <c r="S845" s="32"/>
      <c r="T845" s="32"/>
      <c r="U845" s="32"/>
      <c r="V845" s="32"/>
      <c r="W845" s="32"/>
      <c r="X845" s="32"/>
      <c r="Y845" s="32"/>
      <c r="Z845" s="32"/>
    </row>
    <row r="846" spans="1:26" ht="15.75" customHeight="1" x14ac:dyDescent="0.3">
      <c r="A846" s="32"/>
      <c r="B846" s="32"/>
      <c r="C846" s="32"/>
      <c r="D846" s="32"/>
      <c r="E846" s="32"/>
      <c r="F846" s="32"/>
      <c r="G846" s="32"/>
      <c r="H846" s="32"/>
      <c r="I846" s="32"/>
      <c r="J846" s="32"/>
      <c r="K846" s="32"/>
      <c r="L846" s="32"/>
      <c r="M846" s="32"/>
      <c r="N846" s="32"/>
      <c r="O846" s="32"/>
      <c r="P846" s="32"/>
      <c r="Q846" s="32"/>
      <c r="R846" s="32"/>
      <c r="S846" s="32"/>
      <c r="T846" s="32"/>
      <c r="U846" s="32"/>
      <c r="V846" s="32"/>
      <c r="W846" s="32"/>
      <c r="X846" s="32"/>
      <c r="Y846" s="32"/>
      <c r="Z846" s="32"/>
    </row>
    <row r="847" spans="1:26" ht="15.75" customHeight="1" x14ac:dyDescent="0.3">
      <c r="A847" s="32"/>
      <c r="B847" s="32"/>
      <c r="C847" s="32"/>
      <c r="D847" s="32"/>
      <c r="E847" s="32"/>
      <c r="F847" s="32"/>
      <c r="G847" s="32"/>
      <c r="H847" s="32"/>
      <c r="I847" s="32"/>
      <c r="J847" s="32"/>
      <c r="K847" s="32"/>
      <c r="L847" s="32"/>
      <c r="M847" s="32"/>
      <c r="N847" s="32"/>
      <c r="O847" s="32"/>
      <c r="P847" s="32"/>
      <c r="Q847" s="32"/>
      <c r="R847" s="32"/>
      <c r="S847" s="32"/>
      <c r="T847" s="32"/>
      <c r="U847" s="32"/>
      <c r="V847" s="32"/>
      <c r="W847" s="32"/>
      <c r="X847" s="32"/>
      <c r="Y847" s="32"/>
      <c r="Z847" s="32"/>
    </row>
    <row r="848" spans="1:26" ht="15.75" customHeight="1" x14ac:dyDescent="0.3">
      <c r="A848" s="32"/>
      <c r="B848" s="32"/>
      <c r="C848" s="32"/>
      <c r="D848" s="32"/>
      <c r="E848" s="32"/>
      <c r="F848" s="32"/>
      <c r="G848" s="32"/>
      <c r="H848" s="32"/>
      <c r="I848" s="32"/>
      <c r="J848" s="32"/>
      <c r="K848" s="32"/>
      <c r="L848" s="32"/>
      <c r="M848" s="32"/>
      <c r="N848" s="32"/>
      <c r="O848" s="32"/>
      <c r="P848" s="32"/>
      <c r="Q848" s="32"/>
      <c r="R848" s="32"/>
      <c r="S848" s="32"/>
      <c r="T848" s="32"/>
      <c r="U848" s="32"/>
      <c r="V848" s="32"/>
      <c r="W848" s="32"/>
      <c r="X848" s="32"/>
      <c r="Y848" s="32"/>
      <c r="Z848" s="32"/>
    </row>
    <row r="849" spans="1:26" ht="15.75" customHeight="1" x14ac:dyDescent="0.3">
      <c r="A849" s="32"/>
      <c r="B849" s="32"/>
      <c r="C849" s="32"/>
      <c r="D849" s="32"/>
      <c r="E849" s="32"/>
      <c r="F849" s="32"/>
      <c r="G849" s="32"/>
      <c r="H849" s="32"/>
      <c r="I849" s="32"/>
      <c r="J849" s="32"/>
      <c r="K849" s="32"/>
      <c r="L849" s="32"/>
      <c r="M849" s="32"/>
      <c r="N849" s="32"/>
      <c r="O849" s="32"/>
      <c r="P849" s="32"/>
      <c r="Q849" s="32"/>
      <c r="R849" s="32"/>
      <c r="S849" s="32"/>
      <c r="T849" s="32"/>
      <c r="U849" s="32"/>
      <c r="V849" s="32"/>
      <c r="W849" s="32"/>
      <c r="X849" s="32"/>
      <c r="Y849" s="32"/>
      <c r="Z849" s="32"/>
    </row>
    <row r="850" spans="1:26" ht="15.75" customHeight="1" x14ac:dyDescent="0.3">
      <c r="A850" s="32"/>
      <c r="B850" s="32"/>
      <c r="C850" s="32"/>
      <c r="D850" s="32"/>
      <c r="E850" s="32"/>
      <c r="F850" s="32"/>
      <c r="G850" s="32"/>
      <c r="H850" s="32"/>
      <c r="I850" s="32"/>
      <c r="J850" s="32"/>
      <c r="K850" s="32"/>
      <c r="L850" s="32"/>
      <c r="M850" s="32"/>
      <c r="N850" s="32"/>
      <c r="O850" s="32"/>
      <c r="P850" s="32"/>
      <c r="Q850" s="32"/>
      <c r="R850" s="32"/>
      <c r="S850" s="32"/>
      <c r="T850" s="32"/>
      <c r="U850" s="32"/>
      <c r="V850" s="32"/>
      <c r="W850" s="32"/>
      <c r="X850" s="32"/>
      <c r="Y850" s="32"/>
      <c r="Z850" s="32"/>
    </row>
    <row r="851" spans="1:26" ht="15.75" customHeight="1" x14ac:dyDescent="0.3">
      <c r="A851" s="32"/>
      <c r="B851" s="32"/>
      <c r="C851" s="32"/>
      <c r="D851" s="32"/>
      <c r="E851" s="32"/>
      <c r="F851" s="32"/>
      <c r="G851" s="32"/>
      <c r="H851" s="32"/>
      <c r="I851" s="32"/>
      <c r="J851" s="32"/>
      <c r="K851" s="32"/>
      <c r="L851" s="32"/>
      <c r="M851" s="32"/>
      <c r="N851" s="32"/>
      <c r="O851" s="32"/>
      <c r="P851" s="32"/>
      <c r="Q851" s="32"/>
      <c r="R851" s="32"/>
      <c r="S851" s="32"/>
      <c r="T851" s="32"/>
      <c r="U851" s="32"/>
      <c r="V851" s="32"/>
      <c r="W851" s="32"/>
      <c r="X851" s="32"/>
      <c r="Y851" s="32"/>
      <c r="Z851" s="32"/>
    </row>
    <row r="852" spans="1:26" ht="15.75" customHeight="1" x14ac:dyDescent="0.3">
      <c r="A852" s="32"/>
      <c r="B852" s="32"/>
      <c r="C852" s="32"/>
      <c r="D852" s="32"/>
      <c r="E852" s="32"/>
      <c r="F852" s="32"/>
      <c r="G852" s="32"/>
      <c r="H852" s="32"/>
      <c r="I852" s="32"/>
      <c r="J852" s="32"/>
      <c r="K852" s="32"/>
      <c r="L852" s="32"/>
      <c r="M852" s="32"/>
      <c r="N852" s="32"/>
      <c r="O852" s="32"/>
      <c r="P852" s="32"/>
      <c r="Q852" s="32"/>
      <c r="R852" s="32"/>
      <c r="S852" s="32"/>
      <c r="T852" s="32"/>
      <c r="U852" s="32"/>
      <c r="V852" s="32"/>
      <c r="W852" s="32"/>
      <c r="X852" s="32"/>
      <c r="Y852" s="32"/>
      <c r="Z852" s="32"/>
    </row>
    <row r="853" spans="1:26" ht="15.75" customHeight="1" x14ac:dyDescent="0.3">
      <c r="A853" s="32"/>
      <c r="B853" s="32"/>
      <c r="C853" s="32"/>
      <c r="D853" s="32"/>
      <c r="E853" s="32"/>
      <c r="F853" s="32"/>
      <c r="G853" s="32"/>
      <c r="H853" s="32"/>
      <c r="I853" s="32"/>
      <c r="J853" s="32"/>
      <c r="K853" s="32"/>
      <c r="L853" s="32"/>
      <c r="M853" s="32"/>
      <c r="N853" s="32"/>
      <c r="O853" s="32"/>
      <c r="P853" s="32"/>
      <c r="Q853" s="32"/>
      <c r="R853" s="32"/>
      <c r="S853" s="32"/>
      <c r="T853" s="32"/>
      <c r="U853" s="32"/>
      <c r="V853" s="32"/>
      <c r="W853" s="32"/>
      <c r="X853" s="32"/>
      <c r="Y853" s="32"/>
      <c r="Z853" s="32"/>
    </row>
    <row r="854" spans="1:26" ht="15.75" customHeight="1" x14ac:dyDescent="0.3">
      <c r="A854" s="32"/>
      <c r="B854" s="32"/>
      <c r="C854" s="32"/>
      <c r="D854" s="32"/>
      <c r="E854" s="32"/>
      <c r="F854" s="32"/>
      <c r="G854" s="32"/>
      <c r="H854" s="32"/>
      <c r="I854" s="32"/>
      <c r="J854" s="32"/>
      <c r="K854" s="32"/>
      <c r="L854" s="32"/>
      <c r="M854" s="32"/>
      <c r="N854" s="32"/>
      <c r="O854" s="32"/>
      <c r="P854" s="32"/>
      <c r="Q854" s="32"/>
      <c r="R854" s="32"/>
      <c r="S854" s="32"/>
      <c r="T854" s="32"/>
      <c r="U854" s="32"/>
      <c r="V854" s="32"/>
      <c r="W854" s="32"/>
      <c r="X854" s="32"/>
      <c r="Y854" s="32"/>
      <c r="Z854" s="32"/>
    </row>
    <row r="855" spans="1:26" ht="15.75" customHeight="1" x14ac:dyDescent="0.3">
      <c r="A855" s="32"/>
      <c r="B855" s="32"/>
      <c r="C855" s="32"/>
      <c r="D855" s="32"/>
      <c r="E855" s="32"/>
      <c r="F855" s="32"/>
      <c r="G855" s="32"/>
      <c r="H855" s="32"/>
      <c r="I855" s="32"/>
      <c r="J855" s="32"/>
      <c r="K855" s="32"/>
      <c r="L855" s="32"/>
      <c r="M855" s="32"/>
      <c r="N855" s="32"/>
      <c r="O855" s="32"/>
      <c r="P855" s="32"/>
      <c r="Q855" s="32"/>
      <c r="R855" s="32"/>
      <c r="S855" s="32"/>
      <c r="T855" s="32"/>
      <c r="U855" s="32"/>
      <c r="V855" s="32"/>
      <c r="W855" s="32"/>
      <c r="X855" s="32"/>
      <c r="Y855" s="32"/>
      <c r="Z855" s="32"/>
    </row>
    <row r="856" spans="1:26" ht="15.75" customHeight="1" x14ac:dyDescent="0.3">
      <c r="A856" s="32"/>
      <c r="B856" s="32"/>
      <c r="C856" s="32"/>
      <c r="D856" s="32"/>
      <c r="E856" s="32"/>
      <c r="F856" s="32"/>
      <c r="G856" s="32"/>
      <c r="H856" s="32"/>
      <c r="I856" s="32"/>
      <c r="J856" s="32"/>
      <c r="K856" s="32"/>
      <c r="L856" s="32"/>
      <c r="M856" s="32"/>
      <c r="N856" s="32"/>
      <c r="O856" s="32"/>
      <c r="P856" s="32"/>
      <c r="Q856" s="32"/>
      <c r="R856" s="32"/>
      <c r="S856" s="32"/>
      <c r="T856" s="32"/>
      <c r="U856" s="32"/>
      <c r="V856" s="32"/>
      <c r="W856" s="32"/>
      <c r="X856" s="32"/>
      <c r="Y856" s="32"/>
      <c r="Z856" s="32"/>
    </row>
    <row r="857" spans="1:26" ht="15.75" customHeight="1" x14ac:dyDescent="0.3">
      <c r="A857" s="32"/>
      <c r="B857" s="32"/>
      <c r="C857" s="32"/>
      <c r="D857" s="32"/>
      <c r="E857" s="32"/>
      <c r="F857" s="32"/>
      <c r="G857" s="32"/>
      <c r="H857" s="32"/>
      <c r="I857" s="32"/>
      <c r="J857" s="32"/>
      <c r="K857" s="32"/>
      <c r="L857" s="32"/>
      <c r="M857" s="32"/>
      <c r="N857" s="32"/>
      <c r="O857" s="32"/>
      <c r="P857" s="32"/>
      <c r="Q857" s="32"/>
      <c r="R857" s="32"/>
      <c r="S857" s="32"/>
      <c r="T857" s="32"/>
      <c r="U857" s="32"/>
      <c r="V857" s="32"/>
      <c r="W857" s="32"/>
      <c r="X857" s="32"/>
      <c r="Y857" s="32"/>
      <c r="Z857" s="32"/>
    </row>
    <row r="858" spans="1:26" ht="15.75" customHeight="1" x14ac:dyDescent="0.3">
      <c r="A858" s="32"/>
      <c r="B858" s="32"/>
      <c r="C858" s="32"/>
      <c r="D858" s="32"/>
      <c r="E858" s="32"/>
      <c r="F858" s="32"/>
      <c r="G858" s="32"/>
      <c r="H858" s="32"/>
      <c r="I858" s="32"/>
      <c r="J858" s="32"/>
      <c r="K858" s="32"/>
      <c r="L858" s="32"/>
      <c r="M858" s="32"/>
      <c r="N858" s="32"/>
      <c r="O858" s="32"/>
      <c r="P858" s="32"/>
      <c r="Q858" s="32"/>
      <c r="R858" s="32"/>
      <c r="S858" s="32"/>
      <c r="T858" s="32"/>
      <c r="U858" s="32"/>
      <c r="V858" s="32"/>
      <c r="W858" s="32"/>
      <c r="X858" s="32"/>
      <c r="Y858" s="32"/>
      <c r="Z858" s="32"/>
    </row>
    <row r="859" spans="1:26" ht="15.75" customHeight="1" x14ac:dyDescent="0.3">
      <c r="A859" s="32"/>
      <c r="B859" s="32"/>
      <c r="C859" s="32"/>
      <c r="D859" s="32"/>
      <c r="E859" s="32"/>
      <c r="F859" s="32"/>
      <c r="G859" s="32"/>
      <c r="H859" s="32"/>
      <c r="I859" s="32"/>
      <c r="J859" s="32"/>
      <c r="K859" s="32"/>
      <c r="L859" s="32"/>
      <c r="M859" s="32"/>
      <c r="N859" s="32"/>
      <c r="O859" s="32"/>
      <c r="P859" s="32"/>
      <c r="Q859" s="32"/>
      <c r="R859" s="32"/>
      <c r="S859" s="32"/>
      <c r="T859" s="32"/>
      <c r="U859" s="32"/>
      <c r="V859" s="32"/>
      <c r="W859" s="32"/>
      <c r="X859" s="32"/>
      <c r="Y859" s="32"/>
      <c r="Z859" s="32"/>
    </row>
    <row r="860" spans="1:26" ht="15.75" customHeight="1" x14ac:dyDescent="0.3">
      <c r="A860" s="32"/>
      <c r="B860" s="32"/>
      <c r="C860" s="32"/>
      <c r="D860" s="32"/>
      <c r="E860" s="32"/>
      <c r="F860" s="32"/>
      <c r="G860" s="32"/>
      <c r="H860" s="32"/>
      <c r="I860" s="32"/>
      <c r="J860" s="32"/>
      <c r="K860" s="32"/>
      <c r="L860" s="32"/>
      <c r="M860" s="32"/>
      <c r="N860" s="32"/>
      <c r="O860" s="32"/>
      <c r="P860" s="32"/>
      <c r="Q860" s="32"/>
      <c r="R860" s="32"/>
      <c r="S860" s="32"/>
      <c r="T860" s="32"/>
      <c r="U860" s="32"/>
      <c r="V860" s="32"/>
      <c r="W860" s="32"/>
      <c r="X860" s="32"/>
      <c r="Y860" s="32"/>
      <c r="Z860" s="32"/>
    </row>
    <row r="861" spans="1:26" ht="15.75" customHeight="1" x14ac:dyDescent="0.3">
      <c r="A861" s="32"/>
      <c r="B861" s="32"/>
      <c r="C861" s="32"/>
      <c r="D861" s="32"/>
      <c r="E861" s="32"/>
      <c r="F861" s="32"/>
      <c r="G861" s="32"/>
      <c r="H861" s="32"/>
      <c r="I861" s="32"/>
      <c r="J861" s="32"/>
      <c r="K861" s="32"/>
      <c r="L861" s="32"/>
      <c r="M861" s="32"/>
      <c r="N861" s="32"/>
      <c r="O861" s="32"/>
      <c r="P861" s="32"/>
      <c r="Q861" s="32"/>
      <c r="R861" s="32"/>
      <c r="S861" s="32"/>
      <c r="T861" s="32"/>
      <c r="U861" s="32"/>
      <c r="V861" s="32"/>
      <c r="W861" s="32"/>
      <c r="X861" s="32"/>
      <c r="Y861" s="32"/>
      <c r="Z861" s="32"/>
    </row>
    <row r="862" spans="1:26" ht="15.75" customHeight="1" x14ac:dyDescent="0.3">
      <c r="A862" s="32"/>
      <c r="B862" s="32"/>
      <c r="C862" s="32"/>
      <c r="D862" s="32"/>
      <c r="E862" s="32"/>
      <c r="F862" s="32"/>
      <c r="G862" s="32"/>
      <c r="H862" s="32"/>
      <c r="I862" s="32"/>
      <c r="J862" s="32"/>
      <c r="K862" s="32"/>
      <c r="L862" s="32"/>
      <c r="M862" s="32"/>
      <c r="N862" s="32"/>
      <c r="O862" s="32"/>
      <c r="P862" s="32"/>
      <c r="Q862" s="32"/>
      <c r="R862" s="32"/>
      <c r="S862" s="32"/>
      <c r="T862" s="32"/>
      <c r="U862" s="32"/>
      <c r="V862" s="32"/>
      <c r="W862" s="32"/>
      <c r="X862" s="32"/>
      <c r="Y862" s="32"/>
      <c r="Z862" s="32"/>
    </row>
    <row r="863" spans="1:26" ht="15.75" customHeight="1" x14ac:dyDescent="0.3">
      <c r="A863" s="32"/>
      <c r="B863" s="32"/>
      <c r="C863" s="32"/>
      <c r="D863" s="32"/>
      <c r="E863" s="32"/>
      <c r="F863" s="32"/>
      <c r="G863" s="32"/>
      <c r="H863" s="32"/>
      <c r="I863" s="32"/>
      <c r="J863" s="32"/>
      <c r="K863" s="32"/>
      <c r="L863" s="32"/>
      <c r="M863" s="32"/>
      <c r="N863" s="32"/>
      <c r="O863" s="32"/>
      <c r="P863" s="32"/>
      <c r="Q863" s="32"/>
      <c r="R863" s="32"/>
      <c r="S863" s="32"/>
      <c r="T863" s="32"/>
      <c r="U863" s="32"/>
      <c r="V863" s="32"/>
      <c r="W863" s="32"/>
      <c r="X863" s="32"/>
      <c r="Y863" s="32"/>
      <c r="Z863" s="32"/>
    </row>
    <row r="864" spans="1:26" ht="15.75" customHeight="1" x14ac:dyDescent="0.3">
      <c r="A864" s="32"/>
      <c r="B864" s="32"/>
      <c r="C864" s="32"/>
      <c r="D864" s="32"/>
      <c r="E864" s="32"/>
      <c r="F864" s="32"/>
      <c r="G864" s="32"/>
      <c r="H864" s="32"/>
      <c r="I864" s="32"/>
      <c r="J864" s="32"/>
      <c r="K864" s="32"/>
      <c r="L864" s="32"/>
      <c r="M864" s="32"/>
      <c r="N864" s="32"/>
      <c r="O864" s="32"/>
      <c r="P864" s="32"/>
      <c r="Q864" s="32"/>
      <c r="R864" s="32"/>
      <c r="S864" s="32"/>
      <c r="T864" s="32"/>
      <c r="U864" s="32"/>
      <c r="V864" s="32"/>
      <c r="W864" s="32"/>
      <c r="X864" s="32"/>
      <c r="Y864" s="32"/>
      <c r="Z864" s="32"/>
    </row>
    <row r="865" spans="1:26" ht="15.75" customHeight="1" x14ac:dyDescent="0.3">
      <c r="A865" s="32"/>
      <c r="B865" s="32"/>
      <c r="C865" s="32"/>
      <c r="D865" s="32"/>
      <c r="E865" s="32"/>
      <c r="F865" s="32"/>
      <c r="G865" s="32"/>
      <c r="H865" s="32"/>
      <c r="I865" s="32"/>
      <c r="J865" s="32"/>
      <c r="K865" s="32"/>
      <c r="L865" s="32"/>
      <c r="M865" s="32"/>
      <c r="N865" s="32"/>
      <c r="O865" s="32"/>
      <c r="P865" s="32"/>
      <c r="Q865" s="32"/>
      <c r="R865" s="32"/>
      <c r="S865" s="32"/>
      <c r="T865" s="32"/>
      <c r="U865" s="32"/>
      <c r="V865" s="32"/>
      <c r="W865" s="32"/>
      <c r="X865" s="32"/>
      <c r="Y865" s="32"/>
      <c r="Z865" s="32"/>
    </row>
    <row r="866" spans="1:26" ht="15.75" customHeight="1" x14ac:dyDescent="0.3">
      <c r="A866" s="32"/>
      <c r="B866" s="32"/>
      <c r="C866" s="32"/>
      <c r="D866" s="32"/>
      <c r="E866" s="32"/>
      <c r="F866" s="32"/>
      <c r="G866" s="32"/>
      <c r="H866" s="32"/>
      <c r="I866" s="32"/>
      <c r="J866" s="32"/>
      <c r="K866" s="32"/>
      <c r="L866" s="32"/>
      <c r="M866" s="32"/>
      <c r="N866" s="32"/>
      <c r="O866" s="32"/>
      <c r="P866" s="32"/>
      <c r="Q866" s="32"/>
      <c r="R866" s="32"/>
      <c r="S866" s="32"/>
      <c r="T866" s="32"/>
      <c r="U866" s="32"/>
      <c r="V866" s="32"/>
      <c r="W866" s="32"/>
      <c r="X866" s="32"/>
      <c r="Y866" s="32"/>
      <c r="Z866" s="32"/>
    </row>
    <row r="867" spans="1:26" ht="15.75" customHeight="1" x14ac:dyDescent="0.3">
      <c r="A867" s="32"/>
      <c r="B867" s="32"/>
      <c r="C867" s="32"/>
      <c r="D867" s="32"/>
      <c r="E867" s="32"/>
      <c r="F867" s="32"/>
      <c r="G867" s="32"/>
      <c r="H867" s="32"/>
      <c r="I867" s="32"/>
      <c r="J867" s="32"/>
      <c r="K867" s="32"/>
      <c r="L867" s="32"/>
      <c r="M867" s="32"/>
      <c r="N867" s="32"/>
      <c r="O867" s="32"/>
      <c r="P867" s="32"/>
      <c r="Q867" s="32"/>
      <c r="R867" s="32"/>
      <c r="S867" s="32"/>
      <c r="T867" s="32"/>
      <c r="U867" s="32"/>
      <c r="V867" s="32"/>
      <c r="W867" s="32"/>
      <c r="X867" s="32"/>
      <c r="Y867" s="32"/>
      <c r="Z867" s="32"/>
    </row>
    <row r="868" spans="1:26" ht="15.75" customHeight="1" x14ac:dyDescent="0.3">
      <c r="A868" s="32"/>
      <c r="B868" s="32"/>
      <c r="C868" s="32"/>
      <c r="D868" s="32"/>
      <c r="E868" s="32"/>
      <c r="F868" s="32"/>
      <c r="G868" s="32"/>
      <c r="H868" s="32"/>
      <c r="I868" s="32"/>
      <c r="J868" s="32"/>
      <c r="K868" s="32"/>
      <c r="L868" s="32"/>
      <c r="M868" s="32"/>
      <c r="N868" s="32"/>
      <c r="O868" s="32"/>
      <c r="P868" s="32"/>
      <c r="Q868" s="32"/>
      <c r="R868" s="32"/>
      <c r="S868" s="32"/>
      <c r="T868" s="32"/>
      <c r="U868" s="32"/>
      <c r="V868" s="32"/>
      <c r="W868" s="32"/>
      <c r="X868" s="32"/>
      <c r="Y868" s="32"/>
      <c r="Z868" s="32"/>
    </row>
    <row r="869" spans="1:26" ht="15.75" customHeight="1" x14ac:dyDescent="0.3">
      <c r="A869" s="32"/>
      <c r="B869" s="32"/>
      <c r="C869" s="32"/>
      <c r="D869" s="32"/>
      <c r="E869" s="32"/>
      <c r="F869" s="32"/>
      <c r="G869" s="32"/>
      <c r="H869" s="32"/>
      <c r="I869" s="32"/>
      <c r="J869" s="32"/>
      <c r="K869" s="32"/>
      <c r="L869" s="32"/>
      <c r="M869" s="32"/>
      <c r="N869" s="32"/>
      <c r="O869" s="32"/>
      <c r="P869" s="32"/>
      <c r="Q869" s="32"/>
      <c r="R869" s="32"/>
      <c r="S869" s="32"/>
      <c r="T869" s="32"/>
      <c r="U869" s="32"/>
      <c r="V869" s="32"/>
      <c r="W869" s="32"/>
      <c r="X869" s="32"/>
      <c r="Y869" s="32"/>
      <c r="Z869" s="32"/>
    </row>
    <row r="870" spans="1:26" ht="15.75" customHeight="1" x14ac:dyDescent="0.3">
      <c r="A870" s="32"/>
      <c r="B870" s="32"/>
      <c r="C870" s="32"/>
      <c r="D870" s="32"/>
      <c r="E870" s="32"/>
      <c r="F870" s="32"/>
      <c r="G870" s="32"/>
      <c r="H870" s="32"/>
      <c r="I870" s="32"/>
      <c r="J870" s="32"/>
      <c r="K870" s="32"/>
      <c r="L870" s="32"/>
      <c r="M870" s="32"/>
      <c r="N870" s="32"/>
      <c r="O870" s="32"/>
      <c r="P870" s="32"/>
      <c r="Q870" s="32"/>
      <c r="R870" s="32"/>
      <c r="S870" s="32"/>
      <c r="T870" s="32"/>
      <c r="U870" s="32"/>
      <c r="V870" s="32"/>
      <c r="W870" s="32"/>
      <c r="X870" s="32"/>
      <c r="Y870" s="32"/>
      <c r="Z870" s="32"/>
    </row>
    <row r="871" spans="1:26" ht="15.75" customHeight="1" x14ac:dyDescent="0.3">
      <c r="A871" s="32"/>
      <c r="B871" s="32"/>
      <c r="C871" s="32"/>
      <c r="D871" s="32"/>
      <c r="E871" s="32"/>
      <c r="F871" s="32"/>
      <c r="G871" s="32"/>
      <c r="H871" s="32"/>
      <c r="I871" s="32"/>
      <c r="J871" s="32"/>
      <c r="K871" s="32"/>
      <c r="L871" s="32"/>
      <c r="M871" s="32"/>
      <c r="N871" s="32"/>
      <c r="O871" s="32"/>
      <c r="P871" s="32"/>
      <c r="Q871" s="32"/>
      <c r="R871" s="32"/>
      <c r="S871" s="32"/>
      <c r="T871" s="32"/>
      <c r="U871" s="32"/>
      <c r="V871" s="32"/>
      <c r="W871" s="32"/>
      <c r="X871" s="32"/>
      <c r="Y871" s="32"/>
      <c r="Z871" s="32"/>
    </row>
    <row r="872" spans="1:26" ht="15.75" customHeight="1" x14ac:dyDescent="0.3">
      <c r="A872" s="32"/>
      <c r="B872" s="32"/>
      <c r="C872" s="32"/>
      <c r="D872" s="32"/>
      <c r="E872" s="32"/>
      <c r="F872" s="32"/>
      <c r="G872" s="32"/>
      <c r="H872" s="32"/>
      <c r="I872" s="32"/>
      <c r="J872" s="32"/>
      <c r="K872" s="32"/>
      <c r="L872" s="32"/>
      <c r="M872" s="32"/>
      <c r="N872" s="32"/>
      <c r="O872" s="32"/>
      <c r="P872" s="32"/>
      <c r="Q872" s="32"/>
      <c r="R872" s="32"/>
      <c r="S872" s="32"/>
      <c r="T872" s="32"/>
      <c r="U872" s="32"/>
      <c r="V872" s="32"/>
      <c r="W872" s="32"/>
      <c r="X872" s="32"/>
      <c r="Y872" s="32"/>
      <c r="Z872" s="32"/>
    </row>
    <row r="873" spans="1:26" ht="15.75" customHeight="1" x14ac:dyDescent="0.3">
      <c r="A873" s="32"/>
      <c r="B873" s="32"/>
      <c r="C873" s="32"/>
      <c r="D873" s="32"/>
      <c r="E873" s="32"/>
      <c r="F873" s="32"/>
      <c r="G873" s="32"/>
      <c r="H873" s="32"/>
      <c r="I873" s="32"/>
      <c r="J873" s="32"/>
      <c r="K873" s="32"/>
      <c r="L873" s="32"/>
      <c r="M873" s="32"/>
      <c r="N873" s="32"/>
      <c r="O873" s="32"/>
      <c r="P873" s="32"/>
      <c r="Q873" s="32"/>
      <c r="R873" s="32"/>
      <c r="S873" s="32"/>
      <c r="T873" s="32"/>
      <c r="U873" s="32"/>
      <c r="V873" s="32"/>
      <c r="W873" s="32"/>
      <c r="X873" s="32"/>
      <c r="Y873" s="32"/>
      <c r="Z873" s="32"/>
    </row>
    <row r="874" spans="1:26" ht="15.75" customHeight="1" x14ac:dyDescent="0.3">
      <c r="A874" s="32"/>
      <c r="B874" s="32"/>
      <c r="C874" s="32"/>
      <c r="D874" s="32"/>
      <c r="E874" s="32"/>
      <c r="F874" s="32"/>
      <c r="G874" s="32"/>
      <c r="H874" s="32"/>
      <c r="I874" s="32"/>
      <c r="J874" s="32"/>
      <c r="K874" s="32"/>
      <c r="L874" s="32"/>
      <c r="M874" s="32"/>
      <c r="N874" s="32"/>
      <c r="O874" s="32"/>
      <c r="P874" s="32"/>
      <c r="Q874" s="32"/>
      <c r="R874" s="32"/>
      <c r="S874" s="32"/>
      <c r="T874" s="32"/>
      <c r="U874" s="32"/>
      <c r="V874" s="32"/>
      <c r="W874" s="32"/>
      <c r="X874" s="32"/>
      <c r="Y874" s="32"/>
      <c r="Z874" s="32"/>
    </row>
    <row r="875" spans="1:26" ht="15.75" customHeight="1" x14ac:dyDescent="0.3">
      <c r="A875" s="32"/>
      <c r="B875" s="32"/>
      <c r="C875" s="32"/>
      <c r="D875" s="32"/>
      <c r="E875" s="32"/>
      <c r="F875" s="32"/>
      <c r="G875" s="32"/>
      <c r="H875" s="32"/>
      <c r="I875" s="32"/>
      <c r="J875" s="32"/>
      <c r="K875" s="32"/>
      <c r="L875" s="32"/>
      <c r="M875" s="32"/>
      <c r="N875" s="32"/>
      <c r="O875" s="32"/>
      <c r="P875" s="32"/>
      <c r="Q875" s="32"/>
      <c r="R875" s="32"/>
      <c r="S875" s="32"/>
      <c r="T875" s="32"/>
      <c r="U875" s="32"/>
      <c r="V875" s="32"/>
      <c r="W875" s="32"/>
      <c r="X875" s="32"/>
      <c r="Y875" s="32"/>
      <c r="Z875" s="32"/>
    </row>
    <row r="876" spans="1:26" ht="15.75" customHeight="1" x14ac:dyDescent="0.3">
      <c r="A876" s="32"/>
      <c r="B876" s="32"/>
      <c r="C876" s="32"/>
      <c r="D876" s="32"/>
      <c r="E876" s="32"/>
      <c r="F876" s="32"/>
      <c r="G876" s="32"/>
      <c r="H876" s="32"/>
      <c r="I876" s="32"/>
      <c r="J876" s="32"/>
      <c r="K876" s="32"/>
      <c r="L876" s="32"/>
      <c r="M876" s="32"/>
      <c r="N876" s="32"/>
      <c r="O876" s="32"/>
      <c r="P876" s="32"/>
      <c r="Q876" s="32"/>
      <c r="R876" s="32"/>
      <c r="S876" s="32"/>
      <c r="T876" s="32"/>
      <c r="U876" s="32"/>
      <c r="V876" s="32"/>
      <c r="W876" s="32"/>
      <c r="X876" s="32"/>
      <c r="Y876" s="32"/>
      <c r="Z876" s="32"/>
    </row>
    <row r="877" spans="1:26" ht="15.75" customHeight="1" x14ac:dyDescent="0.3">
      <c r="A877" s="32"/>
      <c r="B877" s="32"/>
      <c r="C877" s="32"/>
      <c r="D877" s="32"/>
      <c r="E877" s="32"/>
      <c r="F877" s="32"/>
      <c r="G877" s="32"/>
      <c r="H877" s="32"/>
      <c r="I877" s="32"/>
      <c r="J877" s="32"/>
      <c r="K877" s="32"/>
      <c r="L877" s="32"/>
      <c r="M877" s="32"/>
      <c r="N877" s="32"/>
      <c r="O877" s="32"/>
      <c r="P877" s="32"/>
      <c r="Q877" s="32"/>
      <c r="R877" s="32"/>
      <c r="S877" s="32"/>
      <c r="T877" s="32"/>
      <c r="U877" s="32"/>
      <c r="V877" s="32"/>
      <c r="W877" s="32"/>
      <c r="X877" s="32"/>
      <c r="Y877" s="32"/>
      <c r="Z877" s="32"/>
    </row>
    <row r="878" spans="1:26" ht="15.75" customHeight="1" x14ac:dyDescent="0.3">
      <c r="A878" s="32"/>
      <c r="B878" s="32"/>
      <c r="C878" s="32"/>
      <c r="D878" s="32"/>
      <c r="E878" s="32"/>
      <c r="F878" s="32"/>
      <c r="G878" s="32"/>
      <c r="H878" s="32"/>
      <c r="I878" s="32"/>
      <c r="J878" s="32"/>
      <c r="K878" s="32"/>
      <c r="L878" s="32"/>
      <c r="M878" s="32"/>
      <c r="N878" s="32"/>
      <c r="O878" s="32"/>
      <c r="P878" s="32"/>
      <c r="Q878" s="32"/>
      <c r="R878" s="32"/>
      <c r="S878" s="32"/>
      <c r="T878" s="32"/>
      <c r="U878" s="32"/>
      <c r="V878" s="32"/>
      <c r="W878" s="32"/>
      <c r="X878" s="32"/>
      <c r="Y878" s="32"/>
      <c r="Z878" s="32"/>
    </row>
    <row r="879" spans="1:26" ht="15.75" customHeight="1" x14ac:dyDescent="0.3">
      <c r="A879" s="32"/>
      <c r="B879" s="32"/>
      <c r="C879" s="32"/>
      <c r="D879" s="32"/>
      <c r="E879" s="32"/>
      <c r="F879" s="32"/>
      <c r="G879" s="32"/>
      <c r="H879" s="32"/>
      <c r="I879" s="32"/>
      <c r="J879" s="32"/>
      <c r="K879" s="32"/>
      <c r="L879" s="32"/>
      <c r="M879" s="32"/>
      <c r="N879" s="32"/>
      <c r="O879" s="32"/>
      <c r="P879" s="32"/>
      <c r="Q879" s="32"/>
      <c r="R879" s="32"/>
      <c r="S879" s="32"/>
      <c r="T879" s="32"/>
      <c r="U879" s="32"/>
      <c r="V879" s="32"/>
      <c r="W879" s="32"/>
      <c r="X879" s="32"/>
      <c r="Y879" s="32"/>
      <c r="Z879" s="32"/>
    </row>
    <row r="880" spans="1:26" ht="15.75" customHeight="1" x14ac:dyDescent="0.3">
      <c r="A880" s="32"/>
      <c r="B880" s="32"/>
      <c r="C880" s="32"/>
      <c r="D880" s="32"/>
      <c r="E880" s="32"/>
      <c r="F880" s="32"/>
      <c r="G880" s="32"/>
      <c r="H880" s="32"/>
      <c r="I880" s="32"/>
      <c r="J880" s="32"/>
      <c r="K880" s="32"/>
      <c r="L880" s="32"/>
      <c r="M880" s="32"/>
      <c r="N880" s="32"/>
      <c r="O880" s="32"/>
      <c r="P880" s="32"/>
      <c r="Q880" s="32"/>
      <c r="R880" s="32"/>
      <c r="S880" s="32"/>
      <c r="T880" s="32"/>
      <c r="U880" s="32"/>
      <c r="V880" s="32"/>
      <c r="W880" s="32"/>
      <c r="X880" s="32"/>
      <c r="Y880" s="32"/>
      <c r="Z880" s="32"/>
    </row>
    <row r="881" spans="1:26" ht="15.75" customHeight="1" x14ac:dyDescent="0.3">
      <c r="A881" s="32"/>
      <c r="B881" s="32"/>
      <c r="C881" s="32"/>
      <c r="D881" s="32"/>
      <c r="E881" s="32"/>
      <c r="F881" s="32"/>
      <c r="G881" s="32"/>
      <c r="H881" s="32"/>
      <c r="I881" s="32"/>
      <c r="J881" s="32"/>
      <c r="K881" s="32"/>
      <c r="L881" s="32"/>
      <c r="M881" s="32"/>
      <c r="N881" s="32"/>
      <c r="O881" s="32"/>
      <c r="P881" s="32"/>
      <c r="Q881" s="32"/>
      <c r="R881" s="32"/>
      <c r="S881" s="32"/>
      <c r="T881" s="32"/>
      <c r="U881" s="32"/>
      <c r="V881" s="32"/>
      <c r="W881" s="32"/>
      <c r="X881" s="32"/>
      <c r="Y881" s="32"/>
      <c r="Z881" s="32"/>
    </row>
    <row r="882" spans="1:26" ht="15.75" customHeight="1" x14ac:dyDescent="0.3">
      <c r="A882" s="32"/>
      <c r="B882" s="32"/>
      <c r="C882" s="32"/>
      <c r="D882" s="32"/>
      <c r="E882" s="32"/>
      <c r="F882" s="32"/>
      <c r="G882" s="32"/>
      <c r="H882" s="32"/>
      <c r="I882" s="32"/>
      <c r="J882" s="32"/>
      <c r="K882" s="32"/>
      <c r="L882" s="32"/>
      <c r="M882" s="32"/>
      <c r="N882" s="32"/>
      <c r="O882" s="32"/>
      <c r="P882" s="32"/>
      <c r="Q882" s="32"/>
      <c r="R882" s="32"/>
      <c r="S882" s="32"/>
      <c r="T882" s="32"/>
      <c r="U882" s="32"/>
      <c r="V882" s="32"/>
      <c r="W882" s="32"/>
      <c r="X882" s="32"/>
      <c r="Y882" s="32"/>
      <c r="Z882" s="32"/>
    </row>
    <row r="883" spans="1:26" ht="15.75" customHeight="1" x14ac:dyDescent="0.3">
      <c r="A883" s="32"/>
      <c r="B883" s="32"/>
      <c r="C883" s="32"/>
      <c r="D883" s="32"/>
      <c r="E883" s="32"/>
      <c r="F883" s="32"/>
      <c r="G883" s="32"/>
      <c r="H883" s="32"/>
      <c r="I883" s="32"/>
      <c r="J883" s="32"/>
      <c r="K883" s="32"/>
      <c r="L883" s="32"/>
      <c r="M883" s="32"/>
      <c r="N883" s="32"/>
      <c r="O883" s="32"/>
      <c r="P883" s="32"/>
      <c r="Q883" s="32"/>
      <c r="R883" s="32"/>
      <c r="S883" s="32"/>
      <c r="T883" s="32"/>
      <c r="U883" s="32"/>
      <c r="V883" s="32"/>
      <c r="W883" s="32"/>
      <c r="X883" s="32"/>
      <c r="Y883" s="32"/>
      <c r="Z883" s="32"/>
    </row>
    <row r="884" spans="1:26" ht="15.75" customHeight="1" x14ac:dyDescent="0.3">
      <c r="A884" s="32"/>
      <c r="B884" s="32"/>
      <c r="C884" s="32"/>
      <c r="D884" s="32"/>
      <c r="E884" s="32"/>
      <c r="F884" s="32"/>
      <c r="G884" s="32"/>
      <c r="H884" s="32"/>
      <c r="I884" s="32"/>
      <c r="J884" s="32"/>
      <c r="K884" s="32"/>
      <c r="L884" s="32"/>
      <c r="M884" s="32"/>
      <c r="N884" s="32"/>
      <c r="O884" s="32"/>
      <c r="P884" s="32"/>
      <c r="Q884" s="32"/>
      <c r="R884" s="32"/>
      <c r="S884" s="32"/>
      <c r="T884" s="32"/>
      <c r="U884" s="32"/>
      <c r="V884" s="32"/>
      <c r="W884" s="32"/>
      <c r="X884" s="32"/>
      <c r="Y884" s="32"/>
      <c r="Z884" s="32"/>
    </row>
    <row r="885" spans="1:26" ht="15.75" customHeight="1" x14ac:dyDescent="0.3">
      <c r="A885" s="32"/>
      <c r="B885" s="32"/>
      <c r="C885" s="32"/>
      <c r="D885" s="32"/>
      <c r="E885" s="32"/>
      <c r="F885" s="32"/>
      <c r="G885" s="32"/>
      <c r="H885" s="32"/>
      <c r="I885" s="32"/>
      <c r="J885" s="32"/>
      <c r="K885" s="32"/>
      <c r="L885" s="32"/>
      <c r="M885" s="32"/>
      <c r="N885" s="32"/>
      <c r="O885" s="32"/>
      <c r="P885" s="32"/>
      <c r="Q885" s="32"/>
      <c r="R885" s="32"/>
      <c r="S885" s="32"/>
      <c r="T885" s="32"/>
      <c r="U885" s="32"/>
      <c r="V885" s="32"/>
      <c r="W885" s="32"/>
      <c r="X885" s="32"/>
      <c r="Y885" s="32"/>
      <c r="Z885" s="32"/>
    </row>
    <row r="886" spans="1:26" ht="15.75" customHeight="1" x14ac:dyDescent="0.3">
      <c r="A886" s="32"/>
      <c r="B886" s="32"/>
      <c r="C886" s="32"/>
      <c r="D886" s="32"/>
      <c r="E886" s="32"/>
      <c r="F886" s="32"/>
      <c r="G886" s="32"/>
      <c r="H886" s="32"/>
      <c r="I886" s="32"/>
      <c r="J886" s="32"/>
      <c r="K886" s="32"/>
      <c r="L886" s="32"/>
      <c r="M886" s="32"/>
      <c r="N886" s="32"/>
      <c r="O886" s="32"/>
      <c r="P886" s="32"/>
      <c r="Q886" s="32"/>
      <c r="R886" s="32"/>
      <c r="S886" s="32"/>
      <c r="T886" s="32"/>
      <c r="U886" s="32"/>
      <c r="V886" s="32"/>
      <c r="W886" s="32"/>
      <c r="X886" s="32"/>
      <c r="Y886" s="32"/>
      <c r="Z886" s="32"/>
    </row>
    <row r="887" spans="1:26" ht="15.75" customHeight="1" x14ac:dyDescent="0.3">
      <c r="A887" s="32"/>
      <c r="B887" s="32"/>
      <c r="C887" s="32"/>
      <c r="D887" s="32"/>
      <c r="E887" s="32"/>
      <c r="F887" s="32"/>
      <c r="G887" s="32"/>
      <c r="H887" s="32"/>
      <c r="I887" s="32"/>
      <c r="J887" s="32"/>
      <c r="K887" s="32"/>
      <c r="L887" s="32"/>
      <c r="M887" s="32"/>
      <c r="N887" s="32"/>
      <c r="O887" s="32"/>
      <c r="P887" s="32"/>
      <c r="Q887" s="32"/>
      <c r="R887" s="32"/>
      <c r="S887" s="32"/>
      <c r="T887" s="32"/>
      <c r="U887" s="32"/>
      <c r="V887" s="32"/>
      <c r="W887" s="32"/>
      <c r="X887" s="32"/>
      <c r="Y887" s="32"/>
      <c r="Z887" s="32"/>
    </row>
    <row r="888" spans="1:26" ht="15.75" customHeight="1" x14ac:dyDescent="0.3">
      <c r="A888" s="32"/>
      <c r="B888" s="32"/>
      <c r="C888" s="32"/>
      <c r="D888" s="32"/>
      <c r="E888" s="32"/>
      <c r="F888" s="32"/>
      <c r="G888" s="32"/>
      <c r="H888" s="32"/>
      <c r="I888" s="32"/>
      <c r="J888" s="32"/>
      <c r="K888" s="32"/>
      <c r="L888" s="32"/>
      <c r="M888" s="32"/>
      <c r="N888" s="32"/>
      <c r="O888" s="32"/>
      <c r="P888" s="32"/>
      <c r="Q888" s="32"/>
      <c r="R888" s="32"/>
      <c r="S888" s="32"/>
      <c r="T888" s="32"/>
      <c r="U888" s="32"/>
      <c r="V888" s="32"/>
      <c r="W888" s="32"/>
      <c r="X888" s="32"/>
      <c r="Y888" s="32"/>
      <c r="Z888" s="32"/>
    </row>
    <row r="889" spans="1:26" ht="15.75" customHeight="1" x14ac:dyDescent="0.3">
      <c r="A889" s="32"/>
      <c r="B889" s="32"/>
      <c r="C889" s="32"/>
      <c r="D889" s="32"/>
      <c r="E889" s="32"/>
      <c r="F889" s="32"/>
      <c r="G889" s="32"/>
      <c r="H889" s="32"/>
      <c r="I889" s="32"/>
      <c r="J889" s="32"/>
      <c r="K889" s="32"/>
      <c r="L889" s="32"/>
      <c r="M889" s="32"/>
      <c r="N889" s="32"/>
      <c r="O889" s="32"/>
      <c r="P889" s="32"/>
      <c r="Q889" s="32"/>
      <c r="R889" s="32"/>
      <c r="S889" s="32"/>
      <c r="T889" s="32"/>
      <c r="U889" s="32"/>
      <c r="V889" s="32"/>
      <c r="W889" s="32"/>
      <c r="X889" s="32"/>
      <c r="Y889" s="32"/>
      <c r="Z889" s="32"/>
    </row>
    <row r="890" spans="1:26" ht="15.75" customHeight="1" x14ac:dyDescent="0.3">
      <c r="A890" s="32"/>
      <c r="B890" s="32"/>
      <c r="C890" s="32"/>
      <c r="D890" s="32"/>
      <c r="E890" s="32"/>
      <c r="F890" s="32"/>
      <c r="G890" s="32"/>
      <c r="H890" s="32"/>
      <c r="I890" s="32"/>
      <c r="J890" s="32"/>
      <c r="K890" s="32"/>
      <c r="L890" s="32"/>
      <c r="M890" s="32"/>
      <c r="N890" s="32"/>
      <c r="O890" s="32"/>
      <c r="P890" s="32"/>
      <c r="Q890" s="32"/>
      <c r="R890" s="32"/>
      <c r="S890" s="32"/>
      <c r="T890" s="32"/>
      <c r="U890" s="32"/>
      <c r="V890" s="32"/>
      <c r="W890" s="32"/>
      <c r="X890" s="32"/>
      <c r="Y890" s="32"/>
      <c r="Z890" s="32"/>
    </row>
    <row r="891" spans="1:26" ht="15.75" customHeight="1" x14ac:dyDescent="0.3">
      <c r="A891" s="32"/>
      <c r="B891" s="32"/>
      <c r="C891" s="32"/>
      <c r="D891" s="32"/>
      <c r="E891" s="32"/>
      <c r="F891" s="32"/>
      <c r="G891" s="32"/>
      <c r="H891" s="32"/>
      <c r="I891" s="32"/>
      <c r="J891" s="32"/>
      <c r="K891" s="32"/>
      <c r="L891" s="32"/>
      <c r="M891" s="32"/>
      <c r="N891" s="32"/>
      <c r="O891" s="32"/>
      <c r="P891" s="32"/>
      <c r="Q891" s="32"/>
      <c r="R891" s="32"/>
      <c r="S891" s="32"/>
      <c r="T891" s="32"/>
      <c r="U891" s="32"/>
      <c r="V891" s="32"/>
      <c r="W891" s="32"/>
      <c r="X891" s="32"/>
      <c r="Y891" s="32"/>
      <c r="Z891" s="32"/>
    </row>
    <row r="892" spans="1:26" ht="15.75" customHeight="1" x14ac:dyDescent="0.3">
      <c r="A892" s="32"/>
      <c r="B892" s="32"/>
      <c r="C892" s="32"/>
      <c r="D892" s="32"/>
      <c r="E892" s="32"/>
      <c r="F892" s="32"/>
      <c r="G892" s="32"/>
      <c r="H892" s="32"/>
      <c r="I892" s="32"/>
      <c r="J892" s="32"/>
      <c r="K892" s="32"/>
      <c r="L892" s="32"/>
      <c r="M892" s="32"/>
      <c r="N892" s="32"/>
      <c r="O892" s="32"/>
      <c r="P892" s="32"/>
      <c r="Q892" s="32"/>
      <c r="R892" s="32"/>
      <c r="S892" s="32"/>
      <c r="T892" s="32"/>
      <c r="U892" s="32"/>
      <c r="V892" s="32"/>
      <c r="W892" s="32"/>
      <c r="X892" s="32"/>
      <c r="Y892" s="32"/>
      <c r="Z892" s="32"/>
    </row>
    <row r="893" spans="1:26" ht="15.75" customHeight="1" x14ac:dyDescent="0.3">
      <c r="A893" s="32"/>
      <c r="B893" s="32"/>
      <c r="C893" s="32"/>
      <c r="D893" s="32"/>
      <c r="E893" s="32"/>
      <c r="F893" s="32"/>
      <c r="G893" s="32"/>
      <c r="H893" s="32"/>
      <c r="I893" s="32"/>
      <c r="J893" s="32"/>
      <c r="K893" s="32"/>
      <c r="L893" s="32"/>
      <c r="M893" s="32"/>
      <c r="N893" s="32"/>
      <c r="O893" s="32"/>
      <c r="P893" s="32"/>
      <c r="Q893" s="32"/>
      <c r="R893" s="32"/>
      <c r="S893" s="32"/>
      <c r="T893" s="32"/>
      <c r="U893" s="32"/>
      <c r="V893" s="32"/>
      <c r="W893" s="32"/>
      <c r="X893" s="32"/>
      <c r="Y893" s="32"/>
      <c r="Z893" s="32"/>
    </row>
    <row r="894" spans="1:26" ht="15.75" customHeight="1" x14ac:dyDescent="0.3">
      <c r="A894" s="32"/>
      <c r="B894" s="32"/>
      <c r="C894" s="32"/>
      <c r="D894" s="32"/>
      <c r="E894" s="32"/>
      <c r="F894" s="32"/>
      <c r="G894" s="32"/>
      <c r="H894" s="32"/>
      <c r="I894" s="32"/>
      <c r="J894" s="32"/>
      <c r="K894" s="32"/>
      <c r="L894" s="32"/>
      <c r="M894" s="32"/>
      <c r="N894" s="32"/>
      <c r="O894" s="32"/>
      <c r="P894" s="32"/>
      <c r="Q894" s="32"/>
      <c r="R894" s="32"/>
      <c r="S894" s="32"/>
      <c r="T894" s="32"/>
      <c r="U894" s="32"/>
      <c r="V894" s="32"/>
      <c r="W894" s="32"/>
      <c r="X894" s="32"/>
      <c r="Y894" s="32"/>
      <c r="Z894" s="32"/>
    </row>
    <row r="895" spans="1:26" ht="15.75" customHeight="1" x14ac:dyDescent="0.3">
      <c r="A895" s="32"/>
      <c r="B895" s="32"/>
      <c r="C895" s="32"/>
      <c r="D895" s="32"/>
      <c r="E895" s="32"/>
      <c r="F895" s="32"/>
      <c r="G895" s="32"/>
      <c r="H895" s="32"/>
      <c r="I895" s="32"/>
      <c r="J895" s="32"/>
      <c r="K895" s="32"/>
      <c r="L895" s="32"/>
      <c r="M895" s="32"/>
      <c r="N895" s="32"/>
      <c r="O895" s="32"/>
      <c r="P895" s="32"/>
      <c r="Q895" s="32"/>
      <c r="R895" s="32"/>
      <c r="S895" s="32"/>
      <c r="T895" s="32"/>
      <c r="U895" s="32"/>
      <c r="V895" s="32"/>
      <c r="W895" s="32"/>
      <c r="X895" s="32"/>
      <c r="Y895" s="32"/>
      <c r="Z895" s="32"/>
    </row>
    <row r="896" spans="1:26" ht="15.75" customHeight="1" x14ac:dyDescent="0.3">
      <c r="A896" s="32"/>
      <c r="B896" s="32"/>
      <c r="C896" s="32"/>
      <c r="D896" s="32"/>
      <c r="E896" s="32"/>
      <c r="F896" s="32"/>
      <c r="G896" s="32"/>
      <c r="H896" s="32"/>
      <c r="I896" s="32"/>
      <c r="J896" s="32"/>
      <c r="K896" s="32"/>
      <c r="L896" s="32"/>
      <c r="M896" s="32"/>
      <c r="N896" s="32"/>
      <c r="O896" s="32"/>
      <c r="P896" s="32"/>
      <c r="Q896" s="32"/>
      <c r="R896" s="32"/>
      <c r="S896" s="32"/>
      <c r="T896" s="32"/>
      <c r="U896" s="32"/>
      <c r="V896" s="32"/>
      <c r="W896" s="32"/>
      <c r="X896" s="32"/>
      <c r="Y896" s="32"/>
      <c r="Z896" s="32"/>
    </row>
    <row r="897" spans="1:26" ht="15.75" customHeight="1" x14ac:dyDescent="0.3">
      <c r="A897" s="32"/>
      <c r="B897" s="32"/>
      <c r="C897" s="32"/>
      <c r="D897" s="32"/>
      <c r="E897" s="32"/>
      <c r="F897" s="32"/>
      <c r="G897" s="32"/>
      <c r="H897" s="32"/>
      <c r="I897" s="32"/>
      <c r="J897" s="32"/>
      <c r="K897" s="32"/>
      <c r="L897" s="32"/>
      <c r="M897" s="32"/>
      <c r="N897" s="32"/>
      <c r="O897" s="32"/>
      <c r="P897" s="32"/>
      <c r="Q897" s="32"/>
      <c r="R897" s="32"/>
      <c r="S897" s="32"/>
      <c r="T897" s="32"/>
      <c r="U897" s="32"/>
      <c r="V897" s="32"/>
      <c r="W897" s="32"/>
      <c r="X897" s="32"/>
      <c r="Y897" s="32"/>
      <c r="Z897" s="32"/>
    </row>
    <row r="898" spans="1:26" ht="15.75" customHeight="1" x14ac:dyDescent="0.3">
      <c r="A898" s="32"/>
      <c r="B898" s="32"/>
      <c r="C898" s="32"/>
      <c r="D898" s="32"/>
      <c r="E898" s="32"/>
      <c r="F898" s="32"/>
      <c r="G898" s="32"/>
      <c r="H898" s="32"/>
      <c r="I898" s="32"/>
      <c r="J898" s="32"/>
      <c r="K898" s="32"/>
      <c r="L898" s="32"/>
      <c r="M898" s="32"/>
      <c r="N898" s="32"/>
      <c r="O898" s="32"/>
      <c r="P898" s="32"/>
      <c r="Q898" s="32"/>
      <c r="R898" s="32"/>
      <c r="S898" s="32"/>
      <c r="T898" s="32"/>
      <c r="U898" s="32"/>
      <c r="V898" s="32"/>
      <c r="W898" s="32"/>
      <c r="X898" s="32"/>
      <c r="Y898" s="32"/>
      <c r="Z898" s="32"/>
    </row>
    <row r="899" spans="1:26" ht="15.75" customHeight="1" x14ac:dyDescent="0.3">
      <c r="A899" s="32"/>
      <c r="B899" s="32"/>
      <c r="C899" s="32"/>
      <c r="D899" s="32"/>
      <c r="E899" s="32"/>
      <c r="F899" s="32"/>
      <c r="G899" s="32"/>
      <c r="H899" s="32"/>
      <c r="I899" s="32"/>
      <c r="J899" s="32"/>
      <c r="K899" s="32"/>
      <c r="L899" s="32"/>
      <c r="M899" s="32"/>
      <c r="N899" s="32"/>
      <c r="O899" s="32"/>
      <c r="P899" s="32"/>
      <c r="Q899" s="32"/>
      <c r="R899" s="32"/>
      <c r="S899" s="32"/>
      <c r="T899" s="32"/>
      <c r="U899" s="32"/>
      <c r="V899" s="32"/>
      <c r="W899" s="32"/>
      <c r="X899" s="32"/>
      <c r="Y899" s="32"/>
      <c r="Z899" s="32"/>
    </row>
    <row r="900" spans="1:26" ht="15.75" customHeight="1" x14ac:dyDescent="0.3">
      <c r="A900" s="32"/>
      <c r="B900" s="32"/>
      <c r="C900" s="32"/>
      <c r="D900" s="32"/>
      <c r="E900" s="32"/>
      <c r="F900" s="32"/>
      <c r="G900" s="32"/>
      <c r="H900" s="32"/>
      <c r="I900" s="32"/>
      <c r="J900" s="32"/>
      <c r="K900" s="32"/>
      <c r="L900" s="32"/>
      <c r="M900" s="32"/>
      <c r="N900" s="32"/>
      <c r="O900" s="32"/>
      <c r="P900" s="32"/>
      <c r="Q900" s="32"/>
      <c r="R900" s="32"/>
      <c r="S900" s="32"/>
      <c r="T900" s="32"/>
      <c r="U900" s="32"/>
      <c r="V900" s="32"/>
      <c r="W900" s="32"/>
      <c r="X900" s="32"/>
      <c r="Y900" s="32"/>
      <c r="Z900" s="32"/>
    </row>
    <row r="901" spans="1:26" ht="15.75" customHeight="1" x14ac:dyDescent="0.3">
      <c r="A901" s="32"/>
      <c r="B901" s="32"/>
      <c r="C901" s="32"/>
      <c r="D901" s="32"/>
      <c r="E901" s="32"/>
      <c r="F901" s="32"/>
      <c r="G901" s="32"/>
      <c r="H901" s="32"/>
      <c r="I901" s="32"/>
      <c r="J901" s="32"/>
      <c r="K901" s="32"/>
      <c r="L901" s="32"/>
      <c r="M901" s="32"/>
      <c r="N901" s="32"/>
      <c r="O901" s="32"/>
      <c r="P901" s="32"/>
      <c r="Q901" s="32"/>
      <c r="R901" s="32"/>
      <c r="S901" s="32"/>
      <c r="T901" s="32"/>
      <c r="U901" s="32"/>
      <c r="V901" s="32"/>
      <c r="W901" s="32"/>
      <c r="X901" s="32"/>
      <c r="Y901" s="32"/>
      <c r="Z901" s="32"/>
    </row>
    <row r="902" spans="1:26" ht="15.75" customHeight="1" x14ac:dyDescent="0.3">
      <c r="A902" s="32"/>
      <c r="B902" s="32"/>
      <c r="C902" s="32"/>
      <c r="D902" s="32"/>
      <c r="E902" s="32"/>
      <c r="F902" s="32"/>
      <c r="G902" s="32"/>
      <c r="H902" s="32"/>
      <c r="I902" s="32"/>
      <c r="J902" s="32"/>
      <c r="K902" s="32"/>
      <c r="L902" s="32"/>
      <c r="M902" s="32"/>
      <c r="N902" s="32"/>
      <c r="O902" s="32"/>
      <c r="P902" s="32"/>
      <c r="Q902" s="32"/>
      <c r="R902" s="32"/>
      <c r="S902" s="32"/>
      <c r="T902" s="32"/>
      <c r="U902" s="32"/>
      <c r="V902" s="32"/>
      <c r="W902" s="32"/>
      <c r="X902" s="32"/>
      <c r="Y902" s="32"/>
      <c r="Z902" s="32"/>
    </row>
    <row r="903" spans="1:26" ht="15.75" customHeight="1" x14ac:dyDescent="0.3">
      <c r="A903" s="32"/>
      <c r="B903" s="32"/>
      <c r="C903" s="32"/>
      <c r="D903" s="32"/>
      <c r="E903" s="32"/>
      <c r="F903" s="32"/>
      <c r="G903" s="32"/>
      <c r="H903" s="32"/>
      <c r="I903" s="32"/>
      <c r="J903" s="32"/>
      <c r="K903" s="32"/>
      <c r="L903" s="32"/>
      <c r="M903" s="32"/>
      <c r="N903" s="32"/>
      <c r="O903" s="32"/>
      <c r="P903" s="32"/>
      <c r="Q903" s="32"/>
      <c r="R903" s="32"/>
      <c r="S903" s="32"/>
      <c r="T903" s="32"/>
      <c r="U903" s="32"/>
      <c r="V903" s="32"/>
      <c r="W903" s="32"/>
      <c r="X903" s="32"/>
      <c r="Y903" s="32"/>
      <c r="Z903" s="32"/>
    </row>
    <row r="904" spans="1:26" ht="15.75" customHeight="1" x14ac:dyDescent="0.3">
      <c r="A904" s="32"/>
      <c r="B904" s="32"/>
      <c r="C904" s="32"/>
      <c r="D904" s="32"/>
      <c r="E904" s="32"/>
      <c r="F904" s="32"/>
      <c r="G904" s="32"/>
      <c r="H904" s="32"/>
      <c r="I904" s="32"/>
      <c r="J904" s="32"/>
      <c r="K904" s="32"/>
      <c r="L904" s="32"/>
      <c r="M904" s="32"/>
      <c r="N904" s="32"/>
      <c r="O904" s="32"/>
      <c r="P904" s="32"/>
      <c r="Q904" s="32"/>
      <c r="R904" s="32"/>
      <c r="S904" s="32"/>
      <c r="T904" s="32"/>
      <c r="U904" s="32"/>
      <c r="V904" s="32"/>
      <c r="W904" s="32"/>
      <c r="X904" s="32"/>
      <c r="Y904" s="32"/>
      <c r="Z904" s="32"/>
    </row>
    <row r="905" spans="1:26" ht="15.75" customHeight="1" x14ac:dyDescent="0.3">
      <c r="A905" s="32"/>
      <c r="B905" s="32"/>
      <c r="C905" s="32"/>
      <c r="D905" s="32"/>
      <c r="E905" s="32"/>
      <c r="F905" s="32"/>
      <c r="G905" s="32"/>
      <c r="H905" s="32"/>
      <c r="I905" s="32"/>
      <c r="J905" s="32"/>
      <c r="K905" s="32"/>
      <c r="L905" s="32"/>
      <c r="M905" s="32"/>
      <c r="N905" s="32"/>
      <c r="O905" s="32"/>
      <c r="P905" s="32"/>
      <c r="Q905" s="32"/>
      <c r="R905" s="32"/>
      <c r="S905" s="32"/>
      <c r="T905" s="32"/>
      <c r="U905" s="32"/>
      <c r="V905" s="32"/>
      <c r="W905" s="32"/>
      <c r="X905" s="32"/>
      <c r="Y905" s="32"/>
      <c r="Z905" s="32"/>
    </row>
    <row r="906" spans="1:26" ht="15.75" customHeight="1" x14ac:dyDescent="0.3">
      <c r="A906" s="32"/>
      <c r="B906" s="32"/>
      <c r="C906" s="32"/>
      <c r="D906" s="32"/>
      <c r="E906" s="32"/>
      <c r="F906" s="32"/>
      <c r="G906" s="32"/>
      <c r="H906" s="32"/>
      <c r="I906" s="32"/>
      <c r="J906" s="32"/>
      <c r="K906" s="32"/>
      <c r="L906" s="32"/>
      <c r="M906" s="32"/>
      <c r="N906" s="32"/>
      <c r="O906" s="32"/>
      <c r="P906" s="32"/>
      <c r="Q906" s="32"/>
      <c r="R906" s="32"/>
      <c r="S906" s="32"/>
      <c r="T906" s="32"/>
      <c r="U906" s="32"/>
      <c r="V906" s="32"/>
      <c r="W906" s="32"/>
      <c r="X906" s="32"/>
      <c r="Y906" s="32"/>
      <c r="Z906" s="32"/>
    </row>
    <row r="907" spans="1:26" ht="15.75" customHeight="1" x14ac:dyDescent="0.3">
      <c r="A907" s="32"/>
      <c r="B907" s="32"/>
      <c r="C907" s="32"/>
      <c r="D907" s="32"/>
      <c r="E907" s="32"/>
      <c r="F907" s="32"/>
      <c r="G907" s="32"/>
      <c r="H907" s="32"/>
      <c r="I907" s="32"/>
      <c r="J907" s="32"/>
      <c r="K907" s="32"/>
      <c r="L907" s="32"/>
      <c r="M907" s="32"/>
      <c r="N907" s="32"/>
      <c r="O907" s="32"/>
      <c r="P907" s="32"/>
      <c r="Q907" s="32"/>
      <c r="R907" s="32"/>
      <c r="S907" s="32"/>
      <c r="T907" s="32"/>
      <c r="U907" s="32"/>
      <c r="V907" s="32"/>
      <c r="W907" s="32"/>
      <c r="X907" s="32"/>
      <c r="Y907" s="32"/>
      <c r="Z907" s="32"/>
    </row>
    <row r="908" spans="1:26" ht="15.75" customHeight="1" x14ac:dyDescent="0.3">
      <c r="A908" s="32"/>
      <c r="B908" s="32"/>
      <c r="C908" s="32"/>
      <c r="D908" s="32"/>
      <c r="E908" s="32"/>
      <c r="F908" s="32"/>
      <c r="G908" s="32"/>
      <c r="H908" s="32"/>
      <c r="I908" s="32"/>
      <c r="J908" s="32"/>
      <c r="K908" s="32"/>
      <c r="L908" s="32"/>
      <c r="M908" s="32"/>
      <c r="N908" s="32"/>
      <c r="O908" s="32"/>
      <c r="P908" s="32"/>
      <c r="Q908" s="32"/>
      <c r="R908" s="32"/>
      <c r="S908" s="32"/>
      <c r="T908" s="32"/>
      <c r="U908" s="32"/>
      <c r="V908" s="32"/>
      <c r="W908" s="32"/>
      <c r="X908" s="32"/>
      <c r="Y908" s="32"/>
      <c r="Z908" s="32"/>
    </row>
    <row r="909" spans="1:26" ht="15.75" customHeight="1" x14ac:dyDescent="0.3">
      <c r="A909" s="32"/>
      <c r="B909" s="32"/>
      <c r="C909" s="32"/>
      <c r="D909" s="32"/>
      <c r="E909" s="32"/>
      <c r="F909" s="32"/>
      <c r="G909" s="32"/>
      <c r="H909" s="32"/>
      <c r="I909" s="32"/>
      <c r="J909" s="32"/>
      <c r="K909" s="32"/>
      <c r="L909" s="32"/>
      <c r="M909" s="32"/>
      <c r="N909" s="32"/>
      <c r="O909" s="32"/>
      <c r="P909" s="32"/>
      <c r="Q909" s="32"/>
      <c r="R909" s="32"/>
      <c r="S909" s="32"/>
      <c r="T909" s="32"/>
      <c r="U909" s="32"/>
      <c r="V909" s="32"/>
      <c r="W909" s="32"/>
      <c r="X909" s="32"/>
      <c r="Y909" s="32"/>
      <c r="Z909" s="32"/>
    </row>
    <row r="910" spans="1:26" ht="15.75" customHeight="1" x14ac:dyDescent="0.3">
      <c r="A910" s="32"/>
      <c r="B910" s="32"/>
      <c r="C910" s="32"/>
      <c r="D910" s="32"/>
      <c r="E910" s="32"/>
      <c r="F910" s="32"/>
      <c r="G910" s="32"/>
      <c r="H910" s="32"/>
      <c r="I910" s="32"/>
      <c r="J910" s="32"/>
      <c r="K910" s="32"/>
      <c r="L910" s="32"/>
      <c r="M910" s="32"/>
      <c r="N910" s="32"/>
      <c r="O910" s="32"/>
      <c r="P910" s="32"/>
      <c r="Q910" s="32"/>
      <c r="R910" s="32"/>
      <c r="S910" s="32"/>
      <c r="T910" s="32"/>
      <c r="U910" s="32"/>
      <c r="V910" s="32"/>
      <c r="W910" s="32"/>
      <c r="X910" s="32"/>
      <c r="Y910" s="32"/>
      <c r="Z910" s="32"/>
    </row>
    <row r="911" spans="1:26" ht="15.75" customHeight="1" x14ac:dyDescent="0.3">
      <c r="A911" s="32"/>
      <c r="B911" s="32"/>
      <c r="C911" s="32"/>
      <c r="D911" s="32"/>
      <c r="E911" s="32"/>
      <c r="F911" s="32"/>
      <c r="G911" s="32"/>
      <c r="H911" s="32"/>
      <c r="I911" s="32"/>
      <c r="J911" s="32"/>
      <c r="K911" s="32"/>
      <c r="L911" s="32"/>
      <c r="M911" s="32"/>
      <c r="N911" s="32"/>
      <c r="O911" s="32"/>
      <c r="P911" s="32"/>
      <c r="Q911" s="32"/>
      <c r="R911" s="32"/>
      <c r="S911" s="32"/>
      <c r="T911" s="32"/>
      <c r="U911" s="32"/>
      <c r="V911" s="32"/>
      <c r="W911" s="32"/>
      <c r="X911" s="32"/>
      <c r="Y911" s="32"/>
      <c r="Z911" s="32"/>
    </row>
    <row r="912" spans="1:26" ht="15.75" customHeight="1" x14ac:dyDescent="0.3">
      <c r="A912" s="32"/>
      <c r="B912" s="32"/>
      <c r="C912" s="32"/>
      <c r="D912" s="32"/>
      <c r="E912" s="32"/>
      <c r="F912" s="32"/>
      <c r="G912" s="32"/>
      <c r="H912" s="32"/>
      <c r="I912" s="32"/>
      <c r="J912" s="32"/>
      <c r="K912" s="32"/>
      <c r="L912" s="32"/>
      <c r="M912" s="32"/>
      <c r="N912" s="32"/>
      <c r="O912" s="32"/>
      <c r="P912" s="32"/>
      <c r="Q912" s="32"/>
      <c r="R912" s="32"/>
      <c r="S912" s="32"/>
      <c r="T912" s="32"/>
      <c r="U912" s="32"/>
      <c r="V912" s="32"/>
      <c r="W912" s="32"/>
      <c r="X912" s="32"/>
      <c r="Y912" s="32"/>
      <c r="Z912" s="32"/>
    </row>
    <row r="913" spans="1:26" ht="15.75" customHeight="1" x14ac:dyDescent="0.3">
      <c r="A913" s="32"/>
      <c r="B913" s="32"/>
      <c r="C913" s="32"/>
      <c r="D913" s="32"/>
      <c r="E913" s="32"/>
      <c r="F913" s="32"/>
      <c r="G913" s="32"/>
      <c r="H913" s="32"/>
      <c r="I913" s="32"/>
      <c r="J913" s="32"/>
      <c r="K913" s="32"/>
      <c r="L913" s="32"/>
      <c r="M913" s="32"/>
      <c r="N913" s="32"/>
      <c r="O913" s="32"/>
      <c r="P913" s="32"/>
      <c r="Q913" s="32"/>
      <c r="R913" s="32"/>
      <c r="S913" s="32"/>
      <c r="T913" s="32"/>
      <c r="U913" s="32"/>
      <c r="V913" s="32"/>
      <c r="W913" s="32"/>
      <c r="X913" s="32"/>
      <c r="Y913" s="32"/>
      <c r="Z913" s="32"/>
    </row>
    <row r="914" spans="1:26" ht="15.75" customHeight="1" x14ac:dyDescent="0.3">
      <c r="A914" s="32"/>
      <c r="B914" s="32"/>
      <c r="C914" s="32"/>
      <c r="D914" s="32"/>
      <c r="E914" s="32"/>
      <c r="F914" s="32"/>
      <c r="G914" s="32"/>
      <c r="H914" s="32"/>
      <c r="I914" s="32"/>
      <c r="J914" s="32"/>
      <c r="K914" s="32"/>
      <c r="L914" s="32"/>
      <c r="M914" s="32"/>
      <c r="N914" s="32"/>
      <c r="O914" s="32"/>
      <c r="P914" s="32"/>
      <c r="Q914" s="32"/>
      <c r="R914" s="32"/>
      <c r="S914" s="32"/>
      <c r="T914" s="32"/>
      <c r="U914" s="32"/>
      <c r="V914" s="32"/>
      <c r="W914" s="32"/>
      <c r="X914" s="32"/>
      <c r="Y914" s="32"/>
      <c r="Z914" s="32"/>
    </row>
    <row r="915" spans="1:26" ht="15.75" customHeight="1" x14ac:dyDescent="0.3">
      <c r="A915" s="32"/>
      <c r="B915" s="32"/>
      <c r="C915" s="32"/>
      <c r="D915" s="32"/>
      <c r="E915" s="32"/>
      <c r="F915" s="32"/>
      <c r="G915" s="32"/>
      <c r="H915" s="32"/>
      <c r="I915" s="32"/>
      <c r="J915" s="32"/>
      <c r="K915" s="32"/>
      <c r="L915" s="32"/>
      <c r="M915" s="32"/>
      <c r="N915" s="32"/>
      <c r="O915" s="32"/>
      <c r="P915" s="32"/>
      <c r="Q915" s="32"/>
      <c r="R915" s="32"/>
      <c r="S915" s="32"/>
      <c r="T915" s="32"/>
      <c r="U915" s="32"/>
      <c r="V915" s="32"/>
      <c r="W915" s="32"/>
      <c r="X915" s="32"/>
      <c r="Y915" s="32"/>
      <c r="Z915" s="32"/>
    </row>
    <row r="916" spans="1:26" ht="15.75" customHeight="1" x14ac:dyDescent="0.3">
      <c r="A916" s="32"/>
      <c r="B916" s="32"/>
      <c r="C916" s="32"/>
      <c r="D916" s="32"/>
      <c r="E916" s="32"/>
      <c r="F916" s="32"/>
      <c r="G916" s="32"/>
      <c r="H916" s="32"/>
      <c r="I916" s="32"/>
      <c r="J916" s="32"/>
      <c r="K916" s="32"/>
      <c r="L916" s="32"/>
      <c r="M916" s="32"/>
      <c r="N916" s="32"/>
      <c r="O916" s="32"/>
      <c r="P916" s="32"/>
      <c r="Q916" s="32"/>
      <c r="R916" s="32"/>
      <c r="S916" s="32"/>
      <c r="T916" s="32"/>
      <c r="U916" s="32"/>
      <c r="V916" s="32"/>
      <c r="W916" s="32"/>
      <c r="X916" s="32"/>
      <c r="Y916" s="32"/>
      <c r="Z916" s="32"/>
    </row>
    <row r="917" spans="1:26" ht="15.75" customHeight="1" x14ac:dyDescent="0.3">
      <c r="A917" s="32"/>
      <c r="B917" s="32"/>
      <c r="C917" s="32"/>
      <c r="D917" s="32"/>
      <c r="E917" s="32"/>
      <c r="F917" s="32"/>
      <c r="G917" s="32"/>
      <c r="H917" s="32"/>
      <c r="I917" s="32"/>
      <c r="J917" s="32"/>
      <c r="K917" s="32"/>
      <c r="L917" s="32"/>
      <c r="M917" s="32"/>
      <c r="N917" s="32"/>
      <c r="O917" s="32"/>
      <c r="P917" s="32"/>
      <c r="Q917" s="32"/>
      <c r="R917" s="32"/>
      <c r="S917" s="32"/>
      <c r="T917" s="32"/>
      <c r="U917" s="32"/>
      <c r="V917" s="32"/>
      <c r="W917" s="32"/>
      <c r="X917" s="32"/>
      <c r="Y917" s="32"/>
      <c r="Z917" s="32"/>
    </row>
    <row r="918" spans="1:26" ht="15.75" customHeight="1" x14ac:dyDescent="0.3">
      <c r="A918" s="32"/>
      <c r="B918" s="32"/>
      <c r="C918" s="32"/>
      <c r="D918" s="32"/>
      <c r="E918" s="32"/>
      <c r="F918" s="32"/>
      <c r="G918" s="32"/>
      <c r="H918" s="32"/>
      <c r="I918" s="32"/>
      <c r="J918" s="32"/>
      <c r="K918" s="32"/>
      <c r="L918" s="32"/>
      <c r="M918" s="32"/>
      <c r="N918" s="32"/>
      <c r="O918" s="32"/>
      <c r="P918" s="32"/>
      <c r="Q918" s="32"/>
      <c r="R918" s="32"/>
      <c r="S918" s="32"/>
      <c r="T918" s="32"/>
      <c r="U918" s="32"/>
      <c r="V918" s="32"/>
      <c r="W918" s="32"/>
      <c r="X918" s="32"/>
      <c r="Y918" s="32"/>
      <c r="Z918" s="32"/>
    </row>
    <row r="919" spans="1:26" ht="15.75" customHeight="1" x14ac:dyDescent="0.3">
      <c r="A919" s="32"/>
      <c r="B919" s="32"/>
      <c r="C919" s="32"/>
      <c r="D919" s="32"/>
      <c r="E919" s="32"/>
      <c r="F919" s="32"/>
      <c r="G919" s="32"/>
      <c r="H919" s="32"/>
      <c r="I919" s="32"/>
      <c r="J919" s="32"/>
      <c r="K919" s="32"/>
      <c r="L919" s="32"/>
      <c r="M919" s="32"/>
      <c r="N919" s="32"/>
      <c r="O919" s="32"/>
      <c r="P919" s="32"/>
      <c r="Q919" s="32"/>
      <c r="R919" s="32"/>
      <c r="S919" s="32"/>
      <c r="T919" s="32"/>
      <c r="U919" s="32"/>
      <c r="V919" s="32"/>
      <c r="W919" s="32"/>
      <c r="X919" s="32"/>
      <c r="Y919" s="32"/>
      <c r="Z919" s="32"/>
    </row>
    <row r="920" spans="1:26" ht="15.75" customHeight="1" x14ac:dyDescent="0.3">
      <c r="A920" s="32"/>
      <c r="B920" s="32"/>
      <c r="C920" s="32"/>
      <c r="D920" s="32"/>
      <c r="E920" s="32"/>
      <c r="F920" s="32"/>
      <c r="G920" s="32"/>
      <c r="H920" s="32"/>
      <c r="I920" s="32"/>
      <c r="J920" s="32"/>
      <c r="K920" s="32"/>
      <c r="L920" s="32"/>
      <c r="M920" s="32"/>
      <c r="N920" s="32"/>
      <c r="O920" s="32"/>
      <c r="P920" s="32"/>
      <c r="Q920" s="32"/>
      <c r="R920" s="32"/>
      <c r="S920" s="32"/>
      <c r="T920" s="32"/>
      <c r="U920" s="32"/>
      <c r="V920" s="32"/>
      <c r="W920" s="32"/>
      <c r="X920" s="32"/>
      <c r="Y920" s="32"/>
      <c r="Z920" s="32"/>
    </row>
    <row r="921" spans="1:26" ht="15.75" customHeight="1" x14ac:dyDescent="0.3">
      <c r="A921" s="32"/>
      <c r="B921" s="32"/>
      <c r="C921" s="32"/>
      <c r="D921" s="32"/>
      <c r="E921" s="32"/>
      <c r="F921" s="32"/>
      <c r="G921" s="32"/>
      <c r="H921" s="32"/>
      <c r="I921" s="32"/>
      <c r="J921" s="32"/>
      <c r="K921" s="32"/>
      <c r="L921" s="32"/>
      <c r="M921" s="32"/>
      <c r="N921" s="32"/>
      <c r="O921" s="32"/>
      <c r="P921" s="32"/>
      <c r="Q921" s="32"/>
      <c r="R921" s="32"/>
      <c r="S921" s="32"/>
      <c r="T921" s="32"/>
      <c r="U921" s="32"/>
      <c r="V921" s="32"/>
      <c r="W921" s="32"/>
      <c r="X921" s="32"/>
      <c r="Y921" s="32"/>
      <c r="Z921" s="32"/>
    </row>
    <row r="922" spans="1:26" ht="15.75" customHeight="1" x14ac:dyDescent="0.3">
      <c r="A922" s="32"/>
      <c r="B922" s="32"/>
      <c r="C922" s="32"/>
      <c r="D922" s="32"/>
      <c r="E922" s="32"/>
      <c r="F922" s="32"/>
      <c r="G922" s="32"/>
      <c r="H922" s="32"/>
      <c r="I922" s="32"/>
      <c r="J922" s="32"/>
      <c r="K922" s="32"/>
      <c r="L922" s="32"/>
      <c r="M922" s="32"/>
      <c r="N922" s="32"/>
      <c r="O922" s="32"/>
      <c r="P922" s="32"/>
      <c r="Q922" s="32"/>
      <c r="R922" s="32"/>
      <c r="S922" s="32"/>
      <c r="T922" s="32"/>
      <c r="U922" s="32"/>
      <c r="V922" s="32"/>
      <c r="W922" s="32"/>
      <c r="X922" s="32"/>
      <c r="Y922" s="32"/>
      <c r="Z922" s="32"/>
    </row>
    <row r="923" spans="1:26" ht="15.75" customHeight="1" x14ac:dyDescent="0.3">
      <c r="A923" s="32"/>
      <c r="B923" s="32"/>
      <c r="C923" s="32"/>
      <c r="D923" s="32"/>
      <c r="E923" s="32"/>
      <c r="F923" s="32"/>
      <c r="G923" s="32"/>
      <c r="H923" s="32"/>
      <c r="I923" s="32"/>
      <c r="J923" s="32"/>
      <c r="K923" s="32"/>
      <c r="L923" s="32"/>
      <c r="M923" s="32"/>
      <c r="N923" s="32"/>
      <c r="O923" s="32"/>
      <c r="P923" s="32"/>
      <c r="Q923" s="32"/>
      <c r="R923" s="32"/>
      <c r="S923" s="32"/>
      <c r="T923" s="32"/>
      <c r="U923" s="32"/>
      <c r="V923" s="32"/>
      <c r="W923" s="32"/>
      <c r="X923" s="32"/>
      <c r="Y923" s="32"/>
      <c r="Z923" s="32"/>
    </row>
    <row r="924" spans="1:26" ht="15.75" customHeight="1" x14ac:dyDescent="0.3">
      <c r="A924" s="32"/>
      <c r="B924" s="32"/>
      <c r="C924" s="32"/>
      <c r="D924" s="32"/>
      <c r="E924" s="32"/>
      <c r="F924" s="32"/>
      <c r="G924" s="32"/>
      <c r="H924" s="32"/>
      <c r="I924" s="32"/>
      <c r="J924" s="32"/>
      <c r="K924" s="32"/>
      <c r="L924" s="32"/>
      <c r="M924" s="32"/>
      <c r="N924" s="32"/>
      <c r="O924" s="32"/>
      <c r="P924" s="32"/>
      <c r="Q924" s="32"/>
      <c r="R924" s="32"/>
      <c r="S924" s="32"/>
      <c r="T924" s="32"/>
      <c r="U924" s="32"/>
      <c r="V924" s="32"/>
      <c r="W924" s="32"/>
      <c r="X924" s="32"/>
      <c r="Y924" s="32"/>
      <c r="Z924" s="32"/>
    </row>
    <row r="925" spans="1:26" ht="15.75" customHeight="1" x14ac:dyDescent="0.3">
      <c r="A925" s="32"/>
      <c r="B925" s="32"/>
      <c r="C925" s="32"/>
      <c r="D925" s="32"/>
      <c r="E925" s="32"/>
      <c r="F925" s="32"/>
      <c r="G925" s="32"/>
      <c r="H925" s="32"/>
      <c r="I925" s="32"/>
      <c r="J925" s="32"/>
      <c r="K925" s="32"/>
      <c r="L925" s="32"/>
      <c r="M925" s="32"/>
      <c r="N925" s="32"/>
      <c r="O925" s="32"/>
      <c r="P925" s="32"/>
      <c r="Q925" s="32"/>
      <c r="R925" s="32"/>
      <c r="S925" s="32"/>
      <c r="T925" s="32"/>
      <c r="U925" s="32"/>
      <c r="V925" s="32"/>
      <c r="W925" s="32"/>
      <c r="X925" s="32"/>
      <c r="Y925" s="32"/>
      <c r="Z925" s="32"/>
    </row>
    <row r="926" spans="1:26" ht="15.75" customHeight="1" x14ac:dyDescent="0.3">
      <c r="A926" s="32"/>
      <c r="B926" s="32"/>
      <c r="C926" s="32"/>
      <c r="D926" s="32"/>
      <c r="E926" s="32"/>
      <c r="F926" s="32"/>
      <c r="G926" s="32"/>
      <c r="H926" s="32"/>
      <c r="I926" s="32"/>
      <c r="J926" s="32"/>
      <c r="K926" s="32"/>
      <c r="L926" s="32"/>
      <c r="M926" s="32"/>
      <c r="N926" s="32"/>
      <c r="O926" s="32"/>
      <c r="P926" s="32"/>
      <c r="Q926" s="32"/>
      <c r="R926" s="32"/>
      <c r="S926" s="32"/>
      <c r="T926" s="32"/>
      <c r="U926" s="32"/>
      <c r="V926" s="32"/>
      <c r="W926" s="32"/>
      <c r="X926" s="32"/>
      <c r="Y926" s="32"/>
      <c r="Z926" s="32"/>
    </row>
    <row r="927" spans="1:26" ht="15.75" customHeight="1" x14ac:dyDescent="0.3">
      <c r="A927" s="32"/>
      <c r="B927" s="32"/>
      <c r="C927" s="32"/>
      <c r="D927" s="32"/>
      <c r="E927" s="32"/>
      <c r="F927" s="32"/>
      <c r="G927" s="32"/>
      <c r="H927" s="32"/>
      <c r="I927" s="32"/>
      <c r="J927" s="32"/>
      <c r="K927" s="32"/>
      <c r="L927" s="32"/>
      <c r="M927" s="32"/>
      <c r="N927" s="32"/>
      <c r="O927" s="32"/>
      <c r="P927" s="32"/>
      <c r="Q927" s="32"/>
      <c r="R927" s="32"/>
      <c r="S927" s="32"/>
      <c r="T927" s="32"/>
      <c r="U927" s="32"/>
      <c r="V927" s="32"/>
      <c r="W927" s="32"/>
      <c r="X927" s="32"/>
      <c r="Y927" s="32"/>
      <c r="Z927" s="32"/>
    </row>
    <row r="928" spans="1:26" ht="15.75" customHeight="1" x14ac:dyDescent="0.3">
      <c r="A928" s="32"/>
      <c r="B928" s="32"/>
      <c r="C928" s="32"/>
      <c r="D928" s="32"/>
      <c r="E928" s="32"/>
      <c r="F928" s="32"/>
      <c r="G928" s="32"/>
      <c r="H928" s="32"/>
      <c r="I928" s="32"/>
      <c r="J928" s="32"/>
      <c r="K928" s="32"/>
      <c r="L928" s="32"/>
      <c r="M928" s="32"/>
      <c r="N928" s="32"/>
      <c r="O928" s="32"/>
      <c r="P928" s="32"/>
      <c r="Q928" s="32"/>
      <c r="R928" s="32"/>
      <c r="S928" s="32"/>
      <c r="T928" s="32"/>
      <c r="U928" s="32"/>
      <c r="V928" s="32"/>
      <c r="W928" s="32"/>
      <c r="X928" s="32"/>
      <c r="Y928" s="32"/>
      <c r="Z928" s="32"/>
    </row>
    <row r="929" spans="1:26" ht="15.75" customHeight="1" x14ac:dyDescent="0.3">
      <c r="A929" s="32"/>
      <c r="B929" s="32"/>
      <c r="C929" s="32"/>
      <c r="D929" s="32"/>
      <c r="E929" s="32"/>
      <c r="F929" s="32"/>
      <c r="G929" s="32"/>
      <c r="H929" s="32"/>
      <c r="I929" s="32"/>
      <c r="J929" s="32"/>
      <c r="K929" s="32"/>
      <c r="L929" s="32"/>
      <c r="M929" s="32"/>
      <c r="N929" s="32"/>
      <c r="O929" s="32"/>
      <c r="P929" s="32"/>
      <c r="Q929" s="32"/>
      <c r="R929" s="32"/>
      <c r="S929" s="32"/>
      <c r="T929" s="32"/>
      <c r="U929" s="32"/>
      <c r="V929" s="32"/>
      <c r="W929" s="32"/>
      <c r="X929" s="32"/>
      <c r="Y929" s="32"/>
      <c r="Z929" s="32"/>
    </row>
    <row r="930" spans="1:26" ht="15.75" customHeight="1" x14ac:dyDescent="0.3">
      <c r="A930" s="32"/>
      <c r="B930" s="32"/>
      <c r="C930" s="32"/>
      <c r="D930" s="32"/>
      <c r="E930" s="32"/>
      <c r="F930" s="32"/>
      <c r="G930" s="32"/>
      <c r="H930" s="32"/>
      <c r="I930" s="32"/>
      <c r="J930" s="32"/>
      <c r="K930" s="32"/>
      <c r="L930" s="32"/>
      <c r="M930" s="32"/>
      <c r="N930" s="32"/>
      <c r="O930" s="32"/>
      <c r="P930" s="32"/>
      <c r="Q930" s="32"/>
      <c r="R930" s="32"/>
      <c r="S930" s="32"/>
      <c r="T930" s="32"/>
      <c r="U930" s="32"/>
      <c r="V930" s="32"/>
      <c r="W930" s="32"/>
      <c r="X930" s="32"/>
      <c r="Y930" s="32"/>
      <c r="Z930" s="32"/>
    </row>
    <row r="931" spans="1:26" ht="15.75" customHeight="1" x14ac:dyDescent="0.3">
      <c r="A931" s="32"/>
      <c r="B931" s="32"/>
      <c r="C931" s="32"/>
      <c r="D931" s="32"/>
      <c r="E931" s="32"/>
      <c r="F931" s="32"/>
      <c r="G931" s="32"/>
      <c r="H931" s="32"/>
      <c r="I931" s="32"/>
      <c r="J931" s="32"/>
      <c r="K931" s="32"/>
      <c r="L931" s="32"/>
      <c r="M931" s="32"/>
      <c r="N931" s="32"/>
      <c r="O931" s="32"/>
      <c r="P931" s="32"/>
      <c r="Q931" s="32"/>
      <c r="R931" s="32"/>
      <c r="S931" s="32"/>
      <c r="T931" s="32"/>
      <c r="U931" s="32"/>
      <c r="V931" s="32"/>
      <c r="W931" s="32"/>
      <c r="X931" s="32"/>
      <c r="Y931" s="32"/>
      <c r="Z931" s="32"/>
    </row>
    <row r="932" spans="1:26" ht="15.75" customHeight="1" x14ac:dyDescent="0.3">
      <c r="A932" s="32"/>
      <c r="B932" s="32"/>
      <c r="C932" s="32"/>
      <c r="D932" s="32"/>
      <c r="E932" s="32"/>
      <c r="F932" s="32"/>
      <c r="G932" s="32"/>
      <c r="H932" s="32"/>
      <c r="I932" s="32"/>
      <c r="J932" s="32"/>
      <c r="K932" s="32"/>
      <c r="L932" s="32"/>
      <c r="M932" s="32"/>
      <c r="N932" s="32"/>
      <c r="O932" s="32"/>
      <c r="P932" s="32"/>
      <c r="Q932" s="32"/>
      <c r="R932" s="32"/>
      <c r="S932" s="32"/>
      <c r="T932" s="32"/>
      <c r="U932" s="32"/>
      <c r="V932" s="32"/>
      <c r="W932" s="32"/>
      <c r="X932" s="32"/>
      <c r="Y932" s="32"/>
      <c r="Z932" s="32"/>
    </row>
    <row r="933" spans="1:26" ht="15.75" customHeight="1" x14ac:dyDescent="0.3">
      <c r="A933" s="32"/>
      <c r="B933" s="32"/>
      <c r="C933" s="32"/>
      <c r="D933" s="32"/>
      <c r="E933" s="32"/>
      <c r="F933" s="32"/>
      <c r="G933" s="32"/>
      <c r="H933" s="32"/>
      <c r="I933" s="32"/>
      <c r="J933" s="32"/>
      <c r="K933" s="32"/>
      <c r="L933" s="32"/>
      <c r="M933" s="32"/>
      <c r="N933" s="32"/>
      <c r="O933" s="32"/>
      <c r="P933" s="32"/>
      <c r="Q933" s="32"/>
      <c r="R933" s="32"/>
      <c r="S933" s="32"/>
      <c r="T933" s="32"/>
      <c r="U933" s="32"/>
      <c r="V933" s="32"/>
      <c r="W933" s="32"/>
      <c r="X933" s="32"/>
      <c r="Y933" s="32"/>
      <c r="Z933" s="32"/>
    </row>
    <row r="934" spans="1:26" ht="15.75" customHeight="1" x14ac:dyDescent="0.3">
      <c r="A934" s="32"/>
      <c r="B934" s="32"/>
      <c r="C934" s="32"/>
      <c r="D934" s="32"/>
      <c r="E934" s="32"/>
      <c r="F934" s="32"/>
      <c r="G934" s="32"/>
      <c r="H934" s="32"/>
      <c r="I934" s="32"/>
      <c r="J934" s="32"/>
      <c r="K934" s="32"/>
      <c r="L934" s="32"/>
      <c r="M934" s="32"/>
      <c r="N934" s="32"/>
      <c r="O934" s="32"/>
      <c r="P934" s="32"/>
      <c r="Q934" s="32"/>
      <c r="R934" s="32"/>
      <c r="S934" s="32"/>
      <c r="T934" s="32"/>
      <c r="U934" s="32"/>
      <c r="V934" s="32"/>
      <c r="W934" s="32"/>
      <c r="X934" s="32"/>
      <c r="Y934" s="32"/>
      <c r="Z934" s="32"/>
    </row>
    <row r="935" spans="1:26" ht="15.75" customHeight="1" x14ac:dyDescent="0.3">
      <c r="A935" s="32"/>
      <c r="B935" s="32"/>
      <c r="C935" s="32"/>
      <c r="D935" s="32"/>
      <c r="E935" s="32"/>
      <c r="F935" s="32"/>
      <c r="G935" s="32"/>
      <c r="H935" s="32"/>
      <c r="I935" s="32"/>
      <c r="J935" s="32"/>
      <c r="K935" s="32"/>
      <c r="L935" s="32"/>
      <c r="M935" s="32"/>
      <c r="N935" s="32"/>
      <c r="O935" s="32"/>
      <c r="P935" s="32"/>
      <c r="Q935" s="32"/>
      <c r="R935" s="32"/>
      <c r="S935" s="32"/>
      <c r="T935" s="32"/>
      <c r="U935" s="32"/>
      <c r="V935" s="32"/>
      <c r="W935" s="32"/>
      <c r="X935" s="32"/>
      <c r="Y935" s="32"/>
      <c r="Z935" s="32"/>
    </row>
    <row r="936" spans="1:26" ht="15.75" customHeight="1" x14ac:dyDescent="0.3">
      <c r="A936" s="32"/>
      <c r="B936" s="32"/>
      <c r="C936" s="32"/>
      <c r="D936" s="32"/>
      <c r="E936" s="32"/>
      <c r="F936" s="32"/>
      <c r="G936" s="32"/>
      <c r="H936" s="32"/>
      <c r="I936" s="32"/>
      <c r="J936" s="32"/>
      <c r="K936" s="32"/>
      <c r="L936" s="32"/>
      <c r="M936" s="32"/>
      <c r="N936" s="32"/>
      <c r="O936" s="32"/>
      <c r="P936" s="32"/>
      <c r="Q936" s="32"/>
      <c r="R936" s="32"/>
      <c r="S936" s="32"/>
      <c r="T936" s="32"/>
      <c r="U936" s="32"/>
      <c r="V936" s="32"/>
      <c r="W936" s="32"/>
      <c r="X936" s="32"/>
      <c r="Y936" s="32"/>
      <c r="Z936" s="32"/>
    </row>
    <row r="937" spans="1:26" ht="15.75" customHeight="1" x14ac:dyDescent="0.3">
      <c r="A937" s="32"/>
      <c r="B937" s="32"/>
      <c r="C937" s="32"/>
      <c r="D937" s="32"/>
      <c r="E937" s="32"/>
      <c r="F937" s="32"/>
      <c r="G937" s="32"/>
      <c r="H937" s="32"/>
      <c r="I937" s="32"/>
      <c r="J937" s="32"/>
      <c r="K937" s="32"/>
      <c r="L937" s="32"/>
      <c r="M937" s="32"/>
      <c r="N937" s="32"/>
      <c r="O937" s="32"/>
      <c r="P937" s="32"/>
      <c r="Q937" s="32"/>
      <c r="R937" s="32"/>
      <c r="S937" s="32"/>
      <c r="T937" s="32"/>
      <c r="U937" s="32"/>
      <c r="V937" s="32"/>
      <c r="W937" s="32"/>
      <c r="X937" s="32"/>
      <c r="Y937" s="32"/>
      <c r="Z937" s="32"/>
    </row>
    <row r="938" spans="1:26" ht="15.75" customHeight="1" x14ac:dyDescent="0.3">
      <c r="A938" s="32"/>
      <c r="B938" s="32"/>
      <c r="C938" s="32"/>
      <c r="D938" s="32"/>
      <c r="E938" s="32"/>
      <c r="F938" s="32"/>
      <c r="G938" s="32"/>
      <c r="H938" s="32"/>
      <c r="I938" s="32"/>
      <c r="J938" s="32"/>
      <c r="K938" s="32"/>
      <c r="L938" s="32"/>
      <c r="M938" s="32"/>
      <c r="N938" s="32"/>
      <c r="O938" s="32"/>
      <c r="P938" s="32"/>
      <c r="Q938" s="32"/>
      <c r="R938" s="32"/>
      <c r="S938" s="32"/>
      <c r="T938" s="32"/>
      <c r="U938" s="32"/>
      <c r="V938" s="32"/>
      <c r="W938" s="32"/>
      <c r="X938" s="32"/>
      <c r="Y938" s="32"/>
      <c r="Z938" s="32"/>
    </row>
    <row r="939" spans="1:26" ht="15.75" customHeight="1" x14ac:dyDescent="0.3">
      <c r="A939" s="32"/>
      <c r="B939" s="32"/>
      <c r="C939" s="32"/>
      <c r="D939" s="32"/>
      <c r="E939" s="32"/>
      <c r="F939" s="32"/>
      <c r="G939" s="32"/>
      <c r="H939" s="32"/>
      <c r="I939" s="32"/>
      <c r="J939" s="32"/>
      <c r="K939" s="32"/>
      <c r="L939" s="32"/>
      <c r="M939" s="32"/>
      <c r="N939" s="32"/>
      <c r="O939" s="32"/>
      <c r="P939" s="32"/>
      <c r="Q939" s="32"/>
      <c r="R939" s="32"/>
      <c r="S939" s="32"/>
      <c r="T939" s="32"/>
      <c r="U939" s="32"/>
      <c r="V939" s="32"/>
      <c r="W939" s="32"/>
      <c r="X939" s="32"/>
      <c r="Y939" s="32"/>
      <c r="Z939" s="32"/>
    </row>
    <row r="940" spans="1:26" ht="15.75" customHeight="1" x14ac:dyDescent="0.3">
      <c r="A940" s="32"/>
      <c r="B940" s="32"/>
      <c r="C940" s="32"/>
      <c r="D940" s="32"/>
      <c r="E940" s="32"/>
      <c r="F940" s="32"/>
      <c r="G940" s="32"/>
      <c r="H940" s="32"/>
      <c r="I940" s="32"/>
      <c r="J940" s="32"/>
      <c r="K940" s="32"/>
      <c r="L940" s="32"/>
      <c r="M940" s="32"/>
      <c r="N940" s="32"/>
      <c r="O940" s="32"/>
      <c r="P940" s="32"/>
      <c r="Q940" s="32"/>
      <c r="R940" s="32"/>
      <c r="S940" s="32"/>
      <c r="T940" s="32"/>
      <c r="U940" s="32"/>
      <c r="V940" s="32"/>
      <c r="W940" s="32"/>
      <c r="X940" s="32"/>
      <c r="Y940" s="32"/>
      <c r="Z940" s="32"/>
    </row>
    <row r="941" spans="1:26" ht="15.75" customHeight="1" x14ac:dyDescent="0.3">
      <c r="A941" s="32"/>
      <c r="B941" s="32"/>
      <c r="C941" s="32"/>
      <c r="D941" s="32"/>
      <c r="E941" s="32"/>
      <c r="F941" s="32"/>
      <c r="G941" s="32"/>
      <c r="H941" s="32"/>
      <c r="I941" s="32"/>
      <c r="J941" s="32"/>
      <c r="K941" s="32"/>
      <c r="L941" s="32"/>
      <c r="M941" s="32"/>
      <c r="N941" s="32"/>
      <c r="O941" s="32"/>
      <c r="P941" s="32"/>
      <c r="Q941" s="32"/>
      <c r="R941" s="32"/>
      <c r="S941" s="32"/>
      <c r="T941" s="32"/>
      <c r="U941" s="32"/>
      <c r="V941" s="32"/>
      <c r="W941" s="32"/>
      <c r="X941" s="32"/>
      <c r="Y941" s="32"/>
      <c r="Z941" s="32"/>
    </row>
    <row r="942" spans="1:26" ht="15.75" customHeight="1" x14ac:dyDescent="0.3">
      <c r="A942" s="32"/>
      <c r="B942" s="32"/>
      <c r="C942" s="32"/>
      <c r="D942" s="32"/>
      <c r="E942" s="32"/>
      <c r="F942" s="32"/>
      <c r="G942" s="32"/>
      <c r="H942" s="32"/>
      <c r="I942" s="32"/>
      <c r="J942" s="32"/>
      <c r="K942" s="32"/>
      <c r="L942" s="32"/>
      <c r="M942" s="32"/>
      <c r="N942" s="32"/>
      <c r="O942" s="32"/>
      <c r="P942" s="32"/>
      <c r="Q942" s="32"/>
      <c r="R942" s="32"/>
      <c r="S942" s="32"/>
      <c r="T942" s="32"/>
      <c r="U942" s="32"/>
      <c r="V942" s="32"/>
      <c r="W942" s="32"/>
      <c r="X942" s="32"/>
      <c r="Y942" s="32"/>
      <c r="Z942" s="32"/>
    </row>
    <row r="943" spans="1:26" ht="15.75" customHeight="1" x14ac:dyDescent="0.3">
      <c r="A943" s="32"/>
      <c r="B943" s="32"/>
      <c r="C943" s="32"/>
      <c r="D943" s="32"/>
      <c r="E943" s="32"/>
      <c r="F943" s="32"/>
      <c r="G943" s="32"/>
      <c r="H943" s="32"/>
      <c r="I943" s="32"/>
      <c r="J943" s="32"/>
      <c r="K943" s="32"/>
      <c r="L943" s="32"/>
      <c r="M943" s="32"/>
      <c r="N943" s="32"/>
      <c r="O943" s="32"/>
      <c r="P943" s="32"/>
      <c r="Q943" s="32"/>
      <c r="R943" s="32"/>
      <c r="S943" s="32"/>
      <c r="T943" s="32"/>
      <c r="U943" s="32"/>
      <c r="V943" s="32"/>
      <c r="W943" s="32"/>
      <c r="X943" s="32"/>
      <c r="Y943" s="32"/>
      <c r="Z943" s="32"/>
    </row>
    <row r="944" spans="1:26" ht="15.75" customHeight="1" x14ac:dyDescent="0.3">
      <c r="A944" s="32"/>
      <c r="B944" s="32"/>
      <c r="C944" s="32"/>
      <c r="D944" s="32"/>
      <c r="E944" s="32"/>
      <c r="F944" s="32"/>
      <c r="G944" s="32"/>
      <c r="H944" s="32"/>
      <c r="I944" s="32"/>
      <c r="J944" s="32"/>
      <c r="K944" s="32"/>
      <c r="L944" s="32"/>
      <c r="M944" s="32"/>
      <c r="N944" s="32"/>
      <c r="O944" s="32"/>
      <c r="P944" s="32"/>
      <c r="Q944" s="32"/>
      <c r="R944" s="32"/>
      <c r="S944" s="32"/>
      <c r="T944" s="32"/>
      <c r="U944" s="32"/>
      <c r="V944" s="32"/>
      <c r="W944" s="32"/>
      <c r="X944" s="32"/>
      <c r="Y944" s="32"/>
      <c r="Z944" s="32"/>
    </row>
    <row r="945" spans="1:26" ht="15.75" customHeight="1" x14ac:dyDescent="0.3">
      <c r="A945" s="32"/>
      <c r="B945" s="32"/>
      <c r="C945" s="32"/>
      <c r="D945" s="32"/>
      <c r="E945" s="32"/>
      <c r="F945" s="32"/>
      <c r="G945" s="32"/>
      <c r="H945" s="32"/>
      <c r="I945" s="32"/>
      <c r="J945" s="32"/>
      <c r="K945" s="32"/>
      <c r="L945" s="32"/>
      <c r="M945" s="32"/>
      <c r="N945" s="32"/>
      <c r="O945" s="32"/>
      <c r="P945" s="32"/>
      <c r="Q945" s="32"/>
      <c r="R945" s="32"/>
      <c r="S945" s="32"/>
      <c r="T945" s="32"/>
      <c r="U945" s="32"/>
      <c r="V945" s="32"/>
      <c r="W945" s="32"/>
      <c r="X945" s="32"/>
      <c r="Y945" s="32"/>
      <c r="Z945" s="32"/>
    </row>
    <row r="946" spans="1:26" ht="15.75" customHeight="1" x14ac:dyDescent="0.3">
      <c r="A946" s="32"/>
      <c r="B946" s="32"/>
      <c r="C946" s="32"/>
      <c r="D946" s="32"/>
      <c r="E946" s="32"/>
      <c r="F946" s="32"/>
      <c r="G946" s="32"/>
      <c r="H946" s="32"/>
      <c r="I946" s="32"/>
      <c r="J946" s="32"/>
      <c r="K946" s="32"/>
      <c r="L946" s="32"/>
      <c r="M946" s="32"/>
      <c r="N946" s="32"/>
      <c r="O946" s="32"/>
      <c r="P946" s="32"/>
      <c r="Q946" s="32"/>
      <c r="R946" s="32"/>
      <c r="S946" s="32"/>
      <c r="T946" s="32"/>
      <c r="U946" s="32"/>
      <c r="V946" s="32"/>
      <c r="W946" s="32"/>
      <c r="X946" s="32"/>
      <c r="Y946" s="32"/>
      <c r="Z946" s="32"/>
    </row>
    <row r="947" spans="1:26" ht="15.75" customHeight="1" x14ac:dyDescent="0.3">
      <c r="A947" s="32"/>
      <c r="B947" s="32"/>
      <c r="C947" s="32"/>
      <c r="D947" s="32"/>
      <c r="E947" s="32"/>
      <c r="F947" s="32"/>
      <c r="G947" s="32"/>
      <c r="H947" s="32"/>
      <c r="I947" s="32"/>
      <c r="J947" s="32"/>
      <c r="K947" s="32"/>
      <c r="L947" s="32"/>
      <c r="M947" s="32"/>
      <c r="N947" s="32"/>
      <c r="O947" s="32"/>
      <c r="P947" s="32"/>
      <c r="Q947" s="32"/>
      <c r="R947" s="32"/>
      <c r="S947" s="32"/>
      <c r="T947" s="32"/>
      <c r="U947" s="32"/>
      <c r="V947" s="32"/>
      <c r="W947" s="32"/>
      <c r="X947" s="32"/>
      <c r="Y947" s="32"/>
      <c r="Z947" s="32"/>
    </row>
    <row r="948" spans="1:26" ht="15.75" customHeight="1" x14ac:dyDescent="0.3">
      <c r="A948" s="32"/>
      <c r="B948" s="32"/>
      <c r="C948" s="32"/>
      <c r="D948" s="32"/>
      <c r="E948" s="32"/>
      <c r="F948" s="32"/>
      <c r="G948" s="32"/>
      <c r="H948" s="32"/>
      <c r="I948" s="32"/>
      <c r="J948" s="32"/>
      <c r="K948" s="32"/>
      <c r="L948" s="32"/>
      <c r="M948" s="32"/>
      <c r="N948" s="32"/>
      <c r="O948" s="32"/>
      <c r="P948" s="32"/>
      <c r="Q948" s="32"/>
      <c r="R948" s="32"/>
      <c r="S948" s="32"/>
      <c r="T948" s="32"/>
      <c r="U948" s="32"/>
      <c r="V948" s="32"/>
      <c r="W948" s="32"/>
      <c r="X948" s="32"/>
      <c r="Y948" s="32"/>
      <c r="Z948" s="32"/>
    </row>
    <row r="949" spans="1:26" ht="15.75" customHeight="1" x14ac:dyDescent="0.3">
      <c r="A949" s="32"/>
      <c r="B949" s="32"/>
      <c r="C949" s="32"/>
      <c r="D949" s="32"/>
      <c r="E949" s="32"/>
      <c r="F949" s="32"/>
      <c r="G949" s="32"/>
      <c r="H949" s="32"/>
      <c r="I949" s="32"/>
      <c r="J949" s="32"/>
      <c r="K949" s="32"/>
      <c r="L949" s="32"/>
      <c r="M949" s="32"/>
      <c r="N949" s="32"/>
      <c r="O949" s="32"/>
      <c r="P949" s="32"/>
      <c r="Q949" s="32"/>
      <c r="R949" s="32"/>
      <c r="S949" s="32"/>
      <c r="T949" s="32"/>
      <c r="U949" s="32"/>
      <c r="V949" s="32"/>
      <c r="W949" s="32"/>
      <c r="X949" s="32"/>
      <c r="Y949" s="32"/>
      <c r="Z949" s="32"/>
    </row>
    <row r="950" spans="1:26" ht="15.75" customHeight="1" x14ac:dyDescent="0.3">
      <c r="A950" s="32"/>
      <c r="B950" s="32"/>
      <c r="C950" s="32"/>
      <c r="D950" s="32"/>
      <c r="E950" s="32"/>
      <c r="F950" s="32"/>
      <c r="G950" s="32"/>
      <c r="H950" s="32"/>
      <c r="I950" s="32"/>
      <c r="J950" s="32"/>
      <c r="K950" s="32"/>
      <c r="L950" s="32"/>
      <c r="M950" s="32"/>
      <c r="N950" s="32"/>
      <c r="O950" s="32"/>
      <c r="P950" s="32"/>
      <c r="Q950" s="32"/>
      <c r="R950" s="32"/>
      <c r="S950" s="32"/>
      <c r="T950" s="32"/>
      <c r="U950" s="32"/>
      <c r="V950" s="32"/>
      <c r="W950" s="32"/>
      <c r="X950" s="32"/>
      <c r="Y950" s="32"/>
      <c r="Z950" s="32"/>
    </row>
    <row r="951" spans="1:26" ht="15.75" customHeight="1" x14ac:dyDescent="0.3">
      <c r="A951" s="32"/>
      <c r="B951" s="32"/>
      <c r="C951" s="32"/>
      <c r="D951" s="32"/>
      <c r="E951" s="32"/>
      <c r="F951" s="32"/>
      <c r="G951" s="32"/>
      <c r="H951" s="32"/>
      <c r="I951" s="32"/>
      <c r="J951" s="32"/>
      <c r="K951" s="32"/>
      <c r="L951" s="32"/>
      <c r="M951" s="32"/>
      <c r="N951" s="32"/>
      <c r="O951" s="32"/>
      <c r="P951" s="32"/>
      <c r="Q951" s="32"/>
      <c r="R951" s="32"/>
      <c r="S951" s="32"/>
      <c r="T951" s="32"/>
      <c r="U951" s="32"/>
      <c r="V951" s="32"/>
      <c r="W951" s="32"/>
      <c r="X951" s="32"/>
      <c r="Y951" s="32"/>
      <c r="Z951" s="32"/>
    </row>
    <row r="952" spans="1:26" ht="15.75" customHeight="1" x14ac:dyDescent="0.3">
      <c r="A952" s="32"/>
      <c r="B952" s="32"/>
      <c r="C952" s="32"/>
      <c r="D952" s="32"/>
      <c r="E952" s="32"/>
      <c r="F952" s="32"/>
      <c r="G952" s="32"/>
      <c r="H952" s="32"/>
      <c r="I952" s="32"/>
      <c r="J952" s="32"/>
      <c r="K952" s="32"/>
      <c r="L952" s="32"/>
      <c r="M952" s="32"/>
      <c r="N952" s="32"/>
      <c r="O952" s="32"/>
      <c r="P952" s="32"/>
      <c r="Q952" s="32"/>
      <c r="R952" s="32"/>
      <c r="S952" s="32"/>
      <c r="T952" s="32"/>
      <c r="U952" s="32"/>
      <c r="V952" s="32"/>
      <c r="W952" s="32"/>
      <c r="X952" s="32"/>
      <c r="Y952" s="32"/>
      <c r="Z952" s="32"/>
    </row>
    <row r="953" spans="1:26" ht="15.75" customHeight="1" x14ac:dyDescent="0.3">
      <c r="A953" s="32"/>
      <c r="B953" s="32"/>
      <c r="C953" s="32"/>
      <c r="D953" s="32"/>
      <c r="E953" s="32"/>
      <c r="F953" s="32"/>
      <c r="G953" s="32"/>
      <c r="H953" s="32"/>
      <c r="I953" s="32"/>
      <c r="J953" s="32"/>
      <c r="K953" s="32"/>
      <c r="L953" s="32"/>
      <c r="M953" s="32"/>
      <c r="N953" s="32"/>
      <c r="O953" s="32"/>
      <c r="P953" s="32"/>
      <c r="Q953" s="32"/>
      <c r="R953" s="32"/>
      <c r="S953" s="32"/>
      <c r="T953" s="32"/>
      <c r="U953" s="32"/>
      <c r="V953" s="32"/>
      <c r="W953" s="32"/>
      <c r="X953" s="32"/>
      <c r="Y953" s="32"/>
      <c r="Z953" s="32"/>
    </row>
    <row r="954" spans="1:26" ht="15.75" customHeight="1" x14ac:dyDescent="0.3">
      <c r="A954" s="32"/>
      <c r="B954" s="32"/>
      <c r="C954" s="32"/>
      <c r="D954" s="32"/>
      <c r="E954" s="32"/>
      <c r="F954" s="32"/>
      <c r="G954" s="32"/>
      <c r="H954" s="32"/>
      <c r="I954" s="32"/>
      <c r="J954" s="32"/>
      <c r="K954" s="32"/>
      <c r="L954" s="32"/>
      <c r="M954" s="32"/>
      <c r="N954" s="32"/>
      <c r="O954" s="32"/>
      <c r="P954" s="32"/>
      <c r="Q954" s="32"/>
      <c r="R954" s="32"/>
      <c r="S954" s="32"/>
      <c r="T954" s="32"/>
      <c r="U954" s="32"/>
      <c r="V954" s="32"/>
      <c r="W954" s="32"/>
      <c r="X954" s="32"/>
      <c r="Y954" s="32"/>
      <c r="Z954" s="32"/>
    </row>
    <row r="955" spans="1:26" ht="15.75" customHeight="1" x14ac:dyDescent="0.3">
      <c r="A955" s="32"/>
      <c r="B955" s="32"/>
      <c r="C955" s="32"/>
      <c r="D955" s="32"/>
      <c r="E955" s="32"/>
      <c r="F955" s="32"/>
      <c r="G955" s="32"/>
      <c r="H955" s="32"/>
      <c r="I955" s="32"/>
      <c r="J955" s="32"/>
      <c r="K955" s="32"/>
      <c r="L955" s="32"/>
      <c r="M955" s="32"/>
      <c r="N955" s="32"/>
      <c r="O955" s="32"/>
      <c r="P955" s="32"/>
      <c r="Q955" s="32"/>
      <c r="R955" s="32"/>
      <c r="S955" s="32"/>
      <c r="T955" s="32"/>
      <c r="U955" s="32"/>
      <c r="V955" s="32"/>
      <c r="W955" s="32"/>
      <c r="X955" s="32"/>
      <c r="Y955" s="32"/>
      <c r="Z955" s="32"/>
    </row>
    <row r="956" spans="1:26" ht="15.75" customHeight="1" x14ac:dyDescent="0.3">
      <c r="A956" s="32"/>
      <c r="B956" s="32"/>
      <c r="C956" s="32"/>
      <c r="D956" s="32"/>
      <c r="E956" s="32"/>
      <c r="F956" s="32"/>
      <c r="G956" s="32"/>
      <c r="H956" s="32"/>
      <c r="I956" s="32"/>
      <c r="J956" s="32"/>
      <c r="K956" s="32"/>
      <c r="L956" s="32"/>
      <c r="M956" s="32"/>
      <c r="N956" s="32"/>
      <c r="O956" s="32"/>
      <c r="P956" s="32"/>
      <c r="Q956" s="32"/>
      <c r="R956" s="32"/>
      <c r="S956" s="32"/>
      <c r="T956" s="32"/>
      <c r="U956" s="32"/>
      <c r="V956" s="32"/>
      <c r="W956" s="32"/>
      <c r="X956" s="32"/>
      <c r="Y956" s="32"/>
      <c r="Z956" s="32"/>
    </row>
    <row r="957" spans="1:26" ht="15.75" customHeight="1" x14ac:dyDescent="0.3">
      <c r="A957" s="32"/>
      <c r="B957" s="32"/>
      <c r="C957" s="32"/>
      <c r="D957" s="32"/>
      <c r="E957" s="32"/>
      <c r="F957" s="32"/>
      <c r="G957" s="32"/>
      <c r="H957" s="32"/>
      <c r="I957" s="32"/>
      <c r="J957" s="32"/>
      <c r="K957" s="32"/>
      <c r="L957" s="32"/>
      <c r="M957" s="32"/>
      <c r="N957" s="32"/>
      <c r="O957" s="32"/>
      <c r="P957" s="32"/>
      <c r="Q957" s="32"/>
      <c r="R957" s="32"/>
      <c r="S957" s="32"/>
      <c r="T957" s="32"/>
      <c r="U957" s="32"/>
      <c r="V957" s="32"/>
      <c r="W957" s="32"/>
      <c r="X957" s="32"/>
      <c r="Y957" s="32"/>
      <c r="Z957" s="32"/>
    </row>
    <row r="958" spans="1:26" ht="15.75" customHeight="1" x14ac:dyDescent="0.3">
      <c r="A958" s="32"/>
      <c r="B958" s="32"/>
      <c r="C958" s="32"/>
      <c r="D958" s="32"/>
      <c r="E958" s="32"/>
      <c r="F958" s="32"/>
      <c r="G958" s="32"/>
      <c r="H958" s="32"/>
      <c r="I958" s="32"/>
      <c r="J958" s="32"/>
      <c r="K958" s="32"/>
      <c r="L958" s="32"/>
      <c r="M958" s="32"/>
      <c r="N958" s="32"/>
      <c r="O958" s="32"/>
      <c r="P958" s="32"/>
      <c r="Q958" s="32"/>
      <c r="R958" s="32"/>
      <c r="S958" s="32"/>
      <c r="T958" s="32"/>
      <c r="U958" s="32"/>
      <c r="V958" s="32"/>
      <c r="W958" s="32"/>
      <c r="X958" s="32"/>
      <c r="Y958" s="32"/>
      <c r="Z958" s="32"/>
    </row>
    <row r="959" spans="1:26" ht="15.75" customHeight="1" x14ac:dyDescent="0.3">
      <c r="A959" s="32"/>
      <c r="B959" s="32"/>
      <c r="C959" s="32"/>
      <c r="D959" s="32"/>
      <c r="E959" s="32"/>
      <c r="F959" s="32"/>
      <c r="G959" s="32"/>
      <c r="H959" s="32"/>
      <c r="I959" s="32"/>
      <c r="J959" s="32"/>
      <c r="K959" s="32"/>
      <c r="L959" s="32"/>
      <c r="M959" s="32"/>
      <c r="N959" s="32"/>
      <c r="O959" s="32"/>
      <c r="P959" s="32"/>
      <c r="Q959" s="32"/>
      <c r="R959" s="32"/>
      <c r="S959" s="32"/>
      <c r="T959" s="32"/>
      <c r="U959" s="32"/>
      <c r="V959" s="32"/>
      <c r="W959" s="32"/>
      <c r="X959" s="32"/>
      <c r="Y959" s="32"/>
      <c r="Z959" s="32"/>
    </row>
    <row r="960" spans="1:26" ht="15.75" customHeight="1" x14ac:dyDescent="0.3">
      <c r="A960" s="32"/>
      <c r="B960" s="32"/>
      <c r="C960" s="32"/>
      <c r="D960" s="32"/>
      <c r="E960" s="32"/>
      <c r="F960" s="32"/>
      <c r="G960" s="32"/>
      <c r="H960" s="32"/>
      <c r="I960" s="32"/>
      <c r="J960" s="32"/>
      <c r="K960" s="32"/>
      <c r="L960" s="32"/>
      <c r="M960" s="32"/>
      <c r="N960" s="32"/>
      <c r="O960" s="32"/>
      <c r="P960" s="32"/>
      <c r="Q960" s="32"/>
      <c r="R960" s="32"/>
      <c r="S960" s="32"/>
      <c r="T960" s="32"/>
      <c r="U960" s="32"/>
      <c r="V960" s="32"/>
      <c r="W960" s="32"/>
      <c r="X960" s="32"/>
      <c r="Y960" s="32"/>
      <c r="Z960" s="32"/>
    </row>
    <row r="961" spans="1:26" ht="15.75" customHeight="1" x14ac:dyDescent="0.3">
      <c r="A961" s="32"/>
      <c r="B961" s="32"/>
      <c r="C961" s="32"/>
      <c r="D961" s="32"/>
      <c r="E961" s="32"/>
      <c r="F961" s="32"/>
      <c r="G961" s="32"/>
      <c r="H961" s="32"/>
      <c r="I961" s="32"/>
      <c r="J961" s="32"/>
      <c r="K961" s="32"/>
      <c r="L961" s="32"/>
      <c r="M961" s="32"/>
      <c r="N961" s="32"/>
      <c r="O961" s="32"/>
      <c r="P961" s="32"/>
      <c r="Q961" s="32"/>
      <c r="R961" s="32"/>
      <c r="S961" s="32"/>
      <c r="T961" s="32"/>
      <c r="U961" s="32"/>
      <c r="V961" s="32"/>
      <c r="W961" s="32"/>
      <c r="X961" s="32"/>
      <c r="Y961" s="32"/>
      <c r="Z961" s="32"/>
    </row>
    <row r="962" spans="1:26" ht="15.75" customHeight="1" x14ac:dyDescent="0.3">
      <c r="A962" s="32"/>
      <c r="B962" s="32"/>
      <c r="C962" s="32"/>
      <c r="D962" s="32"/>
      <c r="E962" s="32"/>
      <c r="F962" s="32"/>
      <c r="G962" s="32"/>
      <c r="H962" s="32"/>
      <c r="I962" s="32"/>
      <c r="J962" s="32"/>
      <c r="K962" s="32"/>
      <c r="L962" s="32"/>
      <c r="M962" s="32"/>
      <c r="N962" s="32"/>
      <c r="O962" s="32"/>
      <c r="P962" s="32"/>
      <c r="Q962" s="32"/>
      <c r="R962" s="32"/>
      <c r="S962" s="32"/>
      <c r="T962" s="32"/>
      <c r="U962" s="32"/>
      <c r="V962" s="32"/>
      <c r="W962" s="32"/>
      <c r="X962" s="32"/>
      <c r="Y962" s="32"/>
      <c r="Z962" s="32"/>
    </row>
    <row r="963" spans="1:26" ht="15.75" customHeight="1" x14ac:dyDescent="0.3">
      <c r="A963" s="32"/>
      <c r="B963" s="32"/>
      <c r="C963" s="32"/>
      <c r="D963" s="32"/>
      <c r="E963" s="32"/>
      <c r="F963" s="32"/>
      <c r="G963" s="32"/>
      <c r="H963" s="32"/>
      <c r="I963" s="32"/>
      <c r="J963" s="32"/>
      <c r="K963" s="32"/>
      <c r="L963" s="32"/>
      <c r="M963" s="32"/>
      <c r="N963" s="32"/>
      <c r="O963" s="32"/>
      <c r="P963" s="32"/>
      <c r="Q963" s="32"/>
      <c r="R963" s="32"/>
      <c r="S963" s="32"/>
      <c r="T963" s="32"/>
      <c r="U963" s="32"/>
      <c r="V963" s="32"/>
      <c r="W963" s="32"/>
      <c r="X963" s="32"/>
      <c r="Y963" s="32"/>
      <c r="Z963" s="32"/>
    </row>
    <row r="964" spans="1:26" ht="15.75" customHeight="1" x14ac:dyDescent="0.3">
      <c r="A964" s="32"/>
      <c r="B964" s="32"/>
      <c r="C964" s="32"/>
      <c r="D964" s="32"/>
      <c r="E964" s="32"/>
      <c r="F964" s="32"/>
      <c r="G964" s="32"/>
      <c r="H964" s="32"/>
      <c r="I964" s="32"/>
      <c r="J964" s="32"/>
      <c r="K964" s="32"/>
      <c r="L964" s="32"/>
      <c r="M964" s="32"/>
      <c r="N964" s="32"/>
      <c r="O964" s="32"/>
      <c r="P964" s="32"/>
      <c r="Q964" s="32"/>
      <c r="R964" s="32"/>
      <c r="S964" s="32"/>
      <c r="T964" s="32"/>
      <c r="U964" s="32"/>
      <c r="V964" s="32"/>
      <c r="W964" s="32"/>
      <c r="X964" s="32"/>
      <c r="Y964" s="32"/>
      <c r="Z964" s="32"/>
    </row>
    <row r="965" spans="1:26" ht="15.75" customHeight="1" x14ac:dyDescent="0.3">
      <c r="A965" s="32"/>
      <c r="B965" s="32"/>
      <c r="C965" s="32"/>
      <c r="D965" s="32"/>
      <c r="E965" s="32"/>
      <c r="F965" s="32"/>
      <c r="G965" s="32"/>
      <c r="H965" s="32"/>
      <c r="I965" s="32"/>
      <c r="J965" s="32"/>
      <c r="K965" s="32"/>
      <c r="L965" s="32"/>
      <c r="M965" s="32"/>
      <c r="N965" s="32"/>
      <c r="O965" s="32"/>
      <c r="P965" s="32"/>
      <c r="Q965" s="32"/>
      <c r="R965" s="32"/>
      <c r="S965" s="32"/>
      <c r="T965" s="32"/>
      <c r="U965" s="32"/>
      <c r="V965" s="32"/>
      <c r="W965" s="32"/>
      <c r="X965" s="32"/>
      <c r="Y965" s="32"/>
      <c r="Z965" s="32"/>
    </row>
    <row r="966" spans="1:26" ht="15.75" customHeight="1" x14ac:dyDescent="0.3">
      <c r="A966" s="32"/>
      <c r="B966" s="32"/>
      <c r="C966" s="32"/>
      <c r="D966" s="32"/>
      <c r="E966" s="32"/>
      <c r="F966" s="32"/>
      <c r="G966" s="32"/>
      <c r="H966" s="32"/>
      <c r="I966" s="32"/>
      <c r="J966" s="32"/>
      <c r="K966" s="32"/>
      <c r="L966" s="32"/>
      <c r="M966" s="32"/>
      <c r="N966" s="32"/>
      <c r="O966" s="32"/>
      <c r="P966" s="32"/>
      <c r="Q966" s="32"/>
      <c r="R966" s="32"/>
      <c r="S966" s="32"/>
      <c r="T966" s="32"/>
      <c r="U966" s="32"/>
      <c r="V966" s="32"/>
      <c r="W966" s="32"/>
      <c r="X966" s="32"/>
      <c r="Y966" s="32"/>
      <c r="Z966" s="32"/>
    </row>
    <row r="967" spans="1:26" ht="15.75" customHeight="1" x14ac:dyDescent="0.3">
      <c r="A967" s="32"/>
      <c r="B967" s="32"/>
      <c r="C967" s="32"/>
      <c r="D967" s="32"/>
      <c r="E967" s="32"/>
      <c r="F967" s="32"/>
      <c r="G967" s="32"/>
      <c r="H967" s="32"/>
      <c r="I967" s="32"/>
      <c r="J967" s="32"/>
      <c r="K967" s="32"/>
      <c r="L967" s="32"/>
      <c r="M967" s="32"/>
      <c r="N967" s="32"/>
      <c r="O967" s="32"/>
      <c r="P967" s="32"/>
      <c r="Q967" s="32"/>
      <c r="R967" s="32"/>
      <c r="S967" s="32"/>
      <c r="T967" s="32"/>
      <c r="U967" s="32"/>
      <c r="V967" s="32"/>
      <c r="W967" s="32"/>
      <c r="X967" s="32"/>
      <c r="Y967" s="32"/>
      <c r="Z967" s="32"/>
    </row>
    <row r="968" spans="1:26" ht="15.75" customHeight="1" x14ac:dyDescent="0.3">
      <c r="A968" s="32"/>
      <c r="B968" s="32"/>
      <c r="C968" s="32"/>
      <c r="D968" s="32"/>
      <c r="E968" s="32"/>
      <c r="F968" s="32"/>
      <c r="G968" s="32"/>
      <c r="H968" s="32"/>
      <c r="I968" s="32"/>
      <c r="J968" s="32"/>
      <c r="K968" s="32"/>
      <c r="L968" s="32"/>
      <c r="M968" s="32"/>
      <c r="N968" s="32"/>
      <c r="O968" s="32"/>
      <c r="P968" s="32"/>
      <c r="Q968" s="32"/>
      <c r="R968" s="32"/>
      <c r="S968" s="32"/>
      <c r="T968" s="32"/>
      <c r="U968" s="32"/>
      <c r="V968" s="32"/>
      <c r="W968" s="32"/>
      <c r="X968" s="32"/>
      <c r="Y968" s="32"/>
      <c r="Z968" s="32"/>
    </row>
    <row r="969" spans="1:26" ht="15.75" customHeight="1" x14ac:dyDescent="0.3">
      <c r="A969" s="32"/>
      <c r="B969" s="32"/>
      <c r="C969" s="32"/>
      <c r="D969" s="32"/>
      <c r="E969" s="32"/>
      <c r="F969" s="32"/>
      <c r="G969" s="32"/>
      <c r="H969" s="32"/>
      <c r="I969" s="32"/>
      <c r="J969" s="32"/>
      <c r="K969" s="32"/>
      <c r="L969" s="32"/>
      <c r="M969" s="32"/>
      <c r="N969" s="32"/>
      <c r="O969" s="32"/>
      <c r="P969" s="32"/>
      <c r="Q969" s="32"/>
      <c r="R969" s="32"/>
      <c r="S969" s="32"/>
      <c r="T969" s="32"/>
      <c r="U969" s="32"/>
      <c r="V969" s="32"/>
      <c r="W969" s="32"/>
      <c r="X969" s="32"/>
      <c r="Y969" s="32"/>
      <c r="Z969" s="32"/>
    </row>
    <row r="970" spans="1:26" ht="15.75" customHeight="1" x14ac:dyDescent="0.3">
      <c r="A970" s="32"/>
      <c r="B970" s="32"/>
      <c r="C970" s="32"/>
      <c r="D970" s="32"/>
      <c r="E970" s="32"/>
      <c r="F970" s="32"/>
      <c r="G970" s="32"/>
      <c r="H970" s="32"/>
      <c r="I970" s="32"/>
      <c r="J970" s="32"/>
      <c r="K970" s="32"/>
      <c r="L970" s="32"/>
      <c r="M970" s="32"/>
      <c r="N970" s="32"/>
      <c r="O970" s="32"/>
      <c r="P970" s="32"/>
      <c r="Q970" s="32"/>
      <c r="R970" s="32"/>
      <c r="S970" s="32"/>
      <c r="T970" s="32"/>
      <c r="U970" s="32"/>
      <c r="V970" s="32"/>
      <c r="W970" s="32"/>
      <c r="X970" s="32"/>
      <c r="Y970" s="32"/>
      <c r="Z970" s="32"/>
    </row>
    <row r="971" spans="1:26" ht="15.75" customHeight="1" x14ac:dyDescent="0.3">
      <c r="A971" s="32"/>
      <c r="B971" s="32"/>
      <c r="C971" s="32"/>
      <c r="D971" s="32"/>
      <c r="E971" s="32"/>
      <c r="F971" s="32"/>
      <c r="G971" s="32"/>
      <c r="H971" s="32"/>
      <c r="I971" s="32"/>
      <c r="J971" s="32"/>
      <c r="K971" s="32"/>
      <c r="L971" s="32"/>
      <c r="M971" s="32"/>
      <c r="N971" s="32"/>
      <c r="O971" s="32"/>
      <c r="P971" s="32"/>
      <c r="Q971" s="32"/>
      <c r="R971" s="32"/>
      <c r="S971" s="32"/>
      <c r="T971" s="32"/>
      <c r="U971" s="32"/>
      <c r="V971" s="32"/>
      <c r="W971" s="32"/>
      <c r="X971" s="32"/>
      <c r="Y971" s="32"/>
      <c r="Z971" s="32"/>
    </row>
    <row r="972" spans="1:26" ht="15.75" customHeight="1" x14ac:dyDescent="0.3">
      <c r="A972" s="32"/>
      <c r="B972" s="32"/>
      <c r="C972" s="32"/>
      <c r="D972" s="32"/>
      <c r="E972" s="32"/>
      <c r="F972" s="32"/>
      <c r="G972" s="32"/>
      <c r="H972" s="32"/>
      <c r="I972" s="32"/>
      <c r="J972" s="32"/>
      <c r="K972" s="32"/>
      <c r="L972" s="32"/>
      <c r="M972" s="32"/>
      <c r="N972" s="32"/>
      <c r="O972" s="32"/>
      <c r="P972" s="32"/>
      <c r="Q972" s="32"/>
      <c r="R972" s="32"/>
      <c r="S972" s="32"/>
      <c r="T972" s="32"/>
      <c r="U972" s="32"/>
      <c r="V972" s="32"/>
      <c r="W972" s="32"/>
      <c r="X972" s="32"/>
      <c r="Y972" s="32"/>
      <c r="Z972" s="32"/>
    </row>
    <row r="973" spans="1:26" ht="15.75" customHeight="1" x14ac:dyDescent="0.3">
      <c r="A973" s="32"/>
      <c r="B973" s="32"/>
      <c r="C973" s="32"/>
      <c r="D973" s="32"/>
      <c r="E973" s="32"/>
      <c r="F973" s="32"/>
      <c r="G973" s="32"/>
      <c r="H973" s="32"/>
      <c r="I973" s="32"/>
      <c r="J973" s="32"/>
      <c r="K973" s="32"/>
      <c r="L973" s="32"/>
      <c r="M973" s="32"/>
      <c r="N973" s="32"/>
      <c r="O973" s="32"/>
      <c r="P973" s="32"/>
      <c r="Q973" s="32"/>
      <c r="R973" s="32"/>
      <c r="S973" s="32"/>
      <c r="T973" s="32"/>
      <c r="U973" s="32"/>
      <c r="V973" s="32"/>
      <c r="W973" s="32"/>
      <c r="X973" s="32"/>
      <c r="Y973" s="32"/>
      <c r="Z973" s="32"/>
    </row>
    <row r="974" spans="1:26" ht="15.75" customHeight="1" x14ac:dyDescent="0.3">
      <c r="A974" s="32"/>
      <c r="B974" s="32"/>
      <c r="C974" s="32"/>
      <c r="D974" s="32"/>
      <c r="E974" s="32"/>
      <c r="F974" s="32"/>
      <c r="G974" s="32"/>
      <c r="H974" s="32"/>
      <c r="I974" s="32"/>
      <c r="J974" s="32"/>
      <c r="K974" s="32"/>
      <c r="L974" s="32"/>
      <c r="M974" s="32"/>
      <c r="N974" s="32"/>
      <c r="O974" s="32"/>
      <c r="P974" s="32"/>
      <c r="Q974" s="32"/>
      <c r="R974" s="32"/>
      <c r="S974" s="32"/>
      <c r="T974" s="32"/>
      <c r="U974" s="32"/>
      <c r="V974" s="32"/>
      <c r="W974" s="32"/>
      <c r="X974" s="32"/>
      <c r="Y974" s="32"/>
      <c r="Z974" s="32"/>
    </row>
    <row r="975" spans="1:26" ht="15.75" customHeight="1" x14ac:dyDescent="0.3">
      <c r="A975" s="32"/>
      <c r="B975" s="32"/>
      <c r="C975" s="32"/>
      <c r="D975" s="32"/>
      <c r="E975" s="32"/>
      <c r="F975" s="32"/>
      <c r="G975" s="32"/>
      <c r="H975" s="32"/>
      <c r="I975" s="32"/>
      <c r="J975" s="32"/>
      <c r="K975" s="32"/>
      <c r="L975" s="32"/>
      <c r="M975" s="32"/>
      <c r="N975" s="32"/>
      <c r="O975" s="32"/>
      <c r="P975" s="32"/>
      <c r="Q975" s="32"/>
      <c r="R975" s="32"/>
      <c r="S975" s="32"/>
      <c r="T975" s="32"/>
      <c r="U975" s="32"/>
      <c r="V975" s="32"/>
      <c r="W975" s="32"/>
      <c r="X975" s="32"/>
      <c r="Y975" s="32"/>
      <c r="Z975" s="32"/>
    </row>
    <row r="976" spans="1:26" ht="15.75" customHeight="1" x14ac:dyDescent="0.3">
      <c r="A976" s="32"/>
      <c r="B976" s="32"/>
      <c r="C976" s="32"/>
      <c r="D976" s="32"/>
      <c r="E976" s="32"/>
      <c r="F976" s="32"/>
      <c r="G976" s="32"/>
      <c r="H976" s="32"/>
      <c r="I976" s="32"/>
      <c r="J976" s="32"/>
      <c r="K976" s="32"/>
      <c r="L976" s="32"/>
      <c r="M976" s="32"/>
      <c r="N976" s="32"/>
      <c r="O976" s="32"/>
      <c r="P976" s="32"/>
      <c r="Q976" s="32"/>
      <c r="R976" s="32"/>
      <c r="S976" s="32"/>
      <c r="T976" s="32"/>
      <c r="U976" s="32"/>
      <c r="V976" s="32"/>
      <c r="W976" s="32"/>
      <c r="X976" s="32"/>
      <c r="Y976" s="32"/>
      <c r="Z976" s="32"/>
    </row>
    <row r="977" spans="1:26" ht="15.75" customHeight="1" x14ac:dyDescent="0.3">
      <c r="A977" s="32"/>
      <c r="B977" s="32"/>
      <c r="C977" s="32"/>
      <c r="D977" s="32"/>
      <c r="E977" s="32"/>
      <c r="F977" s="32"/>
      <c r="G977" s="32"/>
      <c r="H977" s="32"/>
      <c r="I977" s="32"/>
      <c r="J977" s="32"/>
      <c r="K977" s="32"/>
      <c r="L977" s="32"/>
      <c r="M977" s="32"/>
      <c r="N977" s="32"/>
      <c r="O977" s="32"/>
      <c r="P977" s="32"/>
      <c r="Q977" s="32"/>
      <c r="R977" s="32"/>
      <c r="S977" s="32"/>
      <c r="T977" s="32"/>
      <c r="U977" s="32"/>
      <c r="V977" s="32"/>
      <c r="W977" s="32"/>
      <c r="X977" s="32"/>
      <c r="Y977" s="32"/>
      <c r="Z977" s="32"/>
    </row>
    <row r="978" spans="1:26" ht="15.75" customHeight="1" x14ac:dyDescent="0.3">
      <c r="A978" s="32"/>
      <c r="B978" s="32"/>
      <c r="C978" s="32"/>
      <c r="D978" s="32"/>
      <c r="E978" s="32"/>
      <c r="F978" s="32"/>
      <c r="G978" s="32"/>
      <c r="H978" s="32"/>
      <c r="I978" s="32"/>
      <c r="J978" s="32"/>
      <c r="K978" s="32"/>
      <c r="L978" s="32"/>
      <c r="M978" s="32"/>
      <c r="N978" s="32"/>
      <c r="O978" s="32"/>
      <c r="P978" s="32"/>
      <c r="Q978" s="32"/>
      <c r="R978" s="32"/>
      <c r="S978" s="32"/>
      <c r="T978" s="32"/>
      <c r="U978" s="32"/>
      <c r="V978" s="32"/>
      <c r="W978" s="32"/>
      <c r="X978" s="32"/>
      <c r="Y978" s="32"/>
      <c r="Z978" s="32"/>
    </row>
    <row r="979" spans="1:26" ht="15.75" customHeight="1" x14ac:dyDescent="0.3">
      <c r="A979" s="32"/>
      <c r="B979" s="32"/>
      <c r="C979" s="32"/>
      <c r="D979" s="32"/>
      <c r="E979" s="32"/>
      <c r="F979" s="32"/>
      <c r="G979" s="32"/>
      <c r="H979" s="32"/>
      <c r="I979" s="32"/>
      <c r="J979" s="32"/>
      <c r="K979" s="32"/>
      <c r="L979" s="32"/>
      <c r="M979" s="32"/>
      <c r="N979" s="32"/>
      <c r="O979" s="32"/>
      <c r="P979" s="32"/>
      <c r="Q979" s="32"/>
      <c r="R979" s="32"/>
      <c r="S979" s="32"/>
      <c r="T979" s="32"/>
      <c r="U979" s="32"/>
      <c r="V979" s="32"/>
      <c r="W979" s="32"/>
      <c r="X979" s="32"/>
      <c r="Y979" s="32"/>
      <c r="Z979" s="32"/>
    </row>
    <row r="980" spans="1:26" ht="15.75" customHeight="1" x14ac:dyDescent="0.3">
      <c r="A980" s="32"/>
      <c r="B980" s="32"/>
      <c r="C980" s="32"/>
      <c r="D980" s="32"/>
      <c r="E980" s="32"/>
      <c r="F980" s="32"/>
      <c r="G980" s="32"/>
      <c r="H980" s="32"/>
      <c r="I980" s="32"/>
      <c r="J980" s="32"/>
      <c r="K980" s="32"/>
      <c r="L980" s="32"/>
      <c r="M980" s="32"/>
      <c r="N980" s="32"/>
      <c r="O980" s="32"/>
      <c r="P980" s="32"/>
      <c r="Q980" s="32"/>
      <c r="R980" s="32"/>
      <c r="S980" s="32"/>
      <c r="T980" s="32"/>
      <c r="U980" s="32"/>
      <c r="V980" s="32"/>
      <c r="W980" s="32"/>
      <c r="X980" s="32"/>
      <c r="Y980" s="32"/>
      <c r="Z980" s="32"/>
    </row>
    <row r="981" spans="1:26" ht="15.75" customHeight="1" x14ac:dyDescent="0.3">
      <c r="A981" s="32"/>
      <c r="B981" s="32"/>
      <c r="C981" s="32"/>
      <c r="D981" s="32"/>
      <c r="E981" s="32"/>
      <c r="F981" s="32"/>
      <c r="G981" s="32"/>
      <c r="H981" s="32"/>
      <c r="I981" s="32"/>
      <c r="J981" s="32"/>
      <c r="K981" s="32"/>
      <c r="L981" s="32"/>
      <c r="M981" s="32"/>
      <c r="N981" s="32"/>
      <c r="O981" s="32"/>
      <c r="P981" s="32"/>
      <c r="Q981" s="32"/>
      <c r="R981" s="32"/>
      <c r="S981" s="32"/>
      <c r="T981" s="32"/>
      <c r="U981" s="32"/>
      <c r="V981" s="32"/>
      <c r="W981" s="32"/>
      <c r="X981" s="32"/>
      <c r="Y981" s="32"/>
      <c r="Z981" s="32"/>
    </row>
    <row r="982" spans="1:26" ht="15.75" customHeight="1" x14ac:dyDescent="0.3">
      <c r="A982" s="32"/>
      <c r="B982" s="32"/>
      <c r="C982" s="32"/>
      <c r="D982" s="32"/>
      <c r="E982" s="32"/>
      <c r="F982" s="32"/>
      <c r="G982" s="32"/>
      <c r="H982" s="32"/>
      <c r="I982" s="32"/>
      <c r="J982" s="32"/>
      <c r="K982" s="32"/>
      <c r="L982" s="32"/>
      <c r="M982" s="32"/>
      <c r="N982" s="32"/>
      <c r="O982" s="32"/>
      <c r="P982" s="32"/>
      <c r="Q982" s="32"/>
      <c r="R982" s="32"/>
      <c r="S982" s="32"/>
      <c r="T982" s="32"/>
      <c r="U982" s="32"/>
      <c r="V982" s="32"/>
      <c r="W982" s="32"/>
      <c r="X982" s="32"/>
      <c r="Y982" s="32"/>
      <c r="Z982" s="32"/>
    </row>
    <row r="983" spans="1:26" ht="15.75" customHeight="1" x14ac:dyDescent="0.3">
      <c r="A983" s="32"/>
      <c r="B983" s="32"/>
      <c r="C983" s="32"/>
      <c r="D983" s="32"/>
      <c r="E983" s="32"/>
      <c r="F983" s="32"/>
      <c r="G983" s="32"/>
      <c r="H983" s="32"/>
      <c r="I983" s="32"/>
      <c r="J983" s="32"/>
      <c r="K983" s="32"/>
      <c r="L983" s="32"/>
      <c r="M983" s="32"/>
      <c r="N983" s="32"/>
      <c r="O983" s="32"/>
      <c r="P983" s="32"/>
      <c r="Q983" s="32"/>
      <c r="R983" s="32"/>
      <c r="S983" s="32"/>
      <c r="T983" s="32"/>
      <c r="U983" s="32"/>
      <c r="V983" s="32"/>
      <c r="W983" s="32"/>
      <c r="X983" s="32"/>
      <c r="Y983" s="32"/>
      <c r="Z983" s="32"/>
    </row>
    <row r="984" spans="1:26" ht="15.75" customHeight="1" x14ac:dyDescent="0.3">
      <c r="A984" s="32"/>
      <c r="B984" s="32"/>
      <c r="C984" s="32"/>
      <c r="D984" s="32"/>
      <c r="E984" s="32"/>
      <c r="F984" s="32"/>
      <c r="G984" s="32"/>
      <c r="H984" s="32"/>
      <c r="I984" s="32"/>
      <c r="J984" s="32"/>
      <c r="K984" s="32"/>
      <c r="L984" s="32"/>
      <c r="M984" s="32"/>
      <c r="N984" s="32"/>
      <c r="O984" s="32"/>
      <c r="P984" s="32"/>
      <c r="Q984" s="32"/>
      <c r="R984" s="32"/>
      <c r="S984" s="32"/>
      <c r="T984" s="32"/>
      <c r="U984" s="32"/>
      <c r="V984" s="32"/>
      <c r="W984" s="32"/>
      <c r="X984" s="32"/>
      <c r="Y984" s="32"/>
      <c r="Z984" s="32"/>
    </row>
    <row r="985" spans="1:26" ht="15.75" customHeight="1" x14ac:dyDescent="0.3">
      <c r="A985" s="32"/>
      <c r="B985" s="32"/>
      <c r="C985" s="32"/>
      <c r="D985" s="32"/>
      <c r="E985" s="32"/>
      <c r="F985" s="32"/>
      <c r="G985" s="32"/>
      <c r="H985" s="32"/>
      <c r="I985" s="32"/>
      <c r="J985" s="32"/>
      <c r="K985" s="32"/>
      <c r="L985" s="32"/>
      <c r="M985" s="32"/>
      <c r="N985" s="32"/>
      <c r="O985" s="32"/>
      <c r="P985" s="32"/>
      <c r="Q985" s="32"/>
      <c r="R985" s="32"/>
      <c r="S985" s="32"/>
      <c r="T985" s="32"/>
      <c r="U985" s="32"/>
      <c r="V985" s="32"/>
      <c r="W985" s="32"/>
      <c r="X985" s="32"/>
      <c r="Y985" s="32"/>
      <c r="Z985" s="32"/>
    </row>
    <row r="986" spans="1:26" ht="15.75" customHeight="1" x14ac:dyDescent="0.3">
      <c r="A986" s="32"/>
      <c r="B986" s="32"/>
      <c r="C986" s="32"/>
      <c r="D986" s="32"/>
      <c r="E986" s="32"/>
      <c r="F986" s="32"/>
      <c r="G986" s="32"/>
      <c r="H986" s="32"/>
      <c r="I986" s="32"/>
      <c r="J986" s="32"/>
      <c r="K986" s="32"/>
      <c r="L986" s="32"/>
      <c r="M986" s="32"/>
      <c r="N986" s="32"/>
      <c r="O986" s="32"/>
      <c r="P986" s="32"/>
      <c r="Q986" s="32"/>
      <c r="R986" s="32"/>
      <c r="S986" s="32"/>
      <c r="T986" s="32"/>
      <c r="U986" s="32"/>
      <c r="V986" s="32"/>
      <c r="W986" s="32"/>
      <c r="X986" s="32"/>
      <c r="Y986" s="32"/>
      <c r="Z986" s="32"/>
    </row>
    <row r="987" spans="1:26" ht="15.75" customHeight="1" x14ac:dyDescent="0.3">
      <c r="A987" s="32"/>
      <c r="B987" s="32"/>
      <c r="C987" s="32"/>
      <c r="D987" s="32"/>
      <c r="E987" s="32"/>
      <c r="F987" s="32"/>
      <c r="G987" s="32"/>
      <c r="H987" s="32"/>
      <c r="I987" s="32"/>
      <c r="J987" s="32"/>
      <c r="K987" s="32"/>
      <c r="L987" s="32"/>
      <c r="M987" s="32"/>
      <c r="N987" s="32"/>
      <c r="O987" s="32"/>
      <c r="P987" s="32"/>
      <c r="Q987" s="32"/>
      <c r="R987" s="32"/>
      <c r="S987" s="32"/>
      <c r="T987" s="32"/>
      <c r="U987" s="32"/>
      <c r="V987" s="32"/>
      <c r="W987" s="32"/>
      <c r="X987" s="32"/>
      <c r="Y987" s="32"/>
      <c r="Z987" s="32"/>
    </row>
    <row r="988" spans="1:26" ht="15.75" customHeight="1" x14ac:dyDescent="0.3">
      <c r="A988" s="32"/>
      <c r="B988" s="32"/>
      <c r="C988" s="32"/>
      <c r="D988" s="32"/>
      <c r="E988" s="32"/>
      <c r="F988" s="32"/>
      <c r="G988" s="32"/>
      <c r="H988" s="32"/>
      <c r="I988" s="32"/>
      <c r="J988" s="32"/>
      <c r="K988" s="32"/>
      <c r="L988" s="32"/>
      <c r="M988" s="32"/>
      <c r="N988" s="32"/>
      <c r="O988" s="32"/>
      <c r="P988" s="32"/>
      <c r="Q988" s="32"/>
      <c r="R988" s="32"/>
      <c r="S988" s="32"/>
      <c r="T988" s="32"/>
      <c r="U988" s="32"/>
      <c r="V988" s="32"/>
      <c r="W988" s="32"/>
      <c r="X988" s="32"/>
      <c r="Y988" s="32"/>
      <c r="Z988" s="32"/>
    </row>
    <row r="989" spans="1:26" ht="15.75" customHeight="1" x14ac:dyDescent="0.3">
      <c r="A989" s="32"/>
      <c r="B989" s="32"/>
      <c r="C989" s="32"/>
      <c r="D989" s="32"/>
      <c r="E989" s="32"/>
      <c r="F989" s="32"/>
      <c r="G989" s="32"/>
      <c r="H989" s="32"/>
      <c r="I989" s="32"/>
      <c r="J989" s="32"/>
      <c r="K989" s="32"/>
      <c r="L989" s="32"/>
      <c r="M989" s="32"/>
      <c r="N989" s="32"/>
      <c r="O989" s="32"/>
      <c r="P989" s="32"/>
      <c r="Q989" s="32"/>
      <c r="R989" s="32"/>
      <c r="S989" s="32"/>
      <c r="T989" s="32"/>
      <c r="U989" s="32"/>
      <c r="V989" s="32"/>
      <c r="W989" s="32"/>
      <c r="X989" s="32"/>
      <c r="Y989" s="32"/>
      <c r="Z989" s="32"/>
    </row>
    <row r="990" spans="1:26" ht="15.75" customHeight="1" x14ac:dyDescent="0.3">
      <c r="A990" s="32"/>
      <c r="B990" s="32"/>
      <c r="C990" s="32"/>
      <c r="D990" s="32"/>
      <c r="E990" s="32"/>
      <c r="F990" s="32"/>
      <c r="G990" s="32"/>
      <c r="H990" s="32"/>
      <c r="I990" s="32"/>
      <c r="J990" s="32"/>
      <c r="K990" s="32"/>
      <c r="L990" s="32"/>
      <c r="M990" s="32"/>
      <c r="N990" s="32"/>
      <c r="O990" s="32"/>
      <c r="P990" s="32"/>
      <c r="Q990" s="32"/>
      <c r="R990" s="32"/>
      <c r="S990" s="32"/>
      <c r="T990" s="32"/>
      <c r="U990" s="32"/>
      <c r="V990" s="32"/>
      <c r="W990" s="32"/>
      <c r="X990" s="32"/>
      <c r="Y990" s="32"/>
      <c r="Z990" s="32"/>
    </row>
    <row r="991" spans="1:26" ht="15.75" customHeight="1" x14ac:dyDescent="0.3">
      <c r="A991" s="32"/>
      <c r="B991" s="32"/>
      <c r="C991" s="32"/>
      <c r="D991" s="32"/>
      <c r="E991" s="32"/>
      <c r="F991" s="32"/>
      <c r="G991" s="32"/>
      <c r="H991" s="32"/>
      <c r="I991" s="32"/>
      <c r="J991" s="32"/>
      <c r="K991" s="32"/>
      <c r="L991" s="32"/>
      <c r="M991" s="32"/>
      <c r="N991" s="32"/>
      <c r="O991" s="32"/>
      <c r="P991" s="32"/>
      <c r="Q991" s="32"/>
      <c r="R991" s="32"/>
      <c r="S991" s="32"/>
      <c r="T991" s="32"/>
      <c r="U991" s="32"/>
      <c r="V991" s="32"/>
      <c r="W991" s="32"/>
      <c r="X991" s="32"/>
      <c r="Y991" s="32"/>
      <c r="Z991" s="32"/>
    </row>
    <row r="992" spans="1:26" ht="15.75" customHeight="1" x14ac:dyDescent="0.3">
      <c r="A992" s="32"/>
      <c r="B992" s="32"/>
      <c r="C992" s="32"/>
      <c r="D992" s="32"/>
      <c r="E992" s="32"/>
      <c r="F992" s="32"/>
      <c r="G992" s="32"/>
      <c r="H992" s="32"/>
      <c r="I992" s="32"/>
      <c r="J992" s="32"/>
      <c r="K992" s="32"/>
      <c r="L992" s="32"/>
      <c r="M992" s="32"/>
      <c r="N992" s="32"/>
      <c r="O992" s="32"/>
      <c r="P992" s="32"/>
      <c r="Q992" s="32"/>
      <c r="R992" s="32"/>
      <c r="S992" s="32"/>
      <c r="T992" s="32"/>
      <c r="U992" s="32"/>
      <c r="V992" s="32"/>
      <c r="W992" s="32"/>
      <c r="X992" s="32"/>
      <c r="Y992" s="32"/>
      <c r="Z992" s="32"/>
    </row>
    <row r="993" spans="1:26" ht="15.75" customHeight="1" x14ac:dyDescent="0.3">
      <c r="A993" s="32"/>
      <c r="B993" s="32"/>
      <c r="C993" s="32"/>
      <c r="D993" s="32"/>
      <c r="E993" s="32"/>
      <c r="F993" s="32"/>
      <c r="G993" s="32"/>
      <c r="H993" s="32"/>
      <c r="I993" s="32"/>
      <c r="J993" s="32"/>
      <c r="K993" s="32"/>
      <c r="L993" s="32"/>
      <c r="M993" s="32"/>
      <c r="N993" s="32"/>
      <c r="O993" s="32"/>
      <c r="P993" s="32"/>
      <c r="Q993" s="32"/>
      <c r="R993" s="32"/>
      <c r="S993" s="32"/>
      <c r="T993" s="32"/>
      <c r="U993" s="32"/>
      <c r="V993" s="32"/>
      <c r="W993" s="32"/>
      <c r="X993" s="32"/>
      <c r="Y993" s="32"/>
      <c r="Z993" s="32"/>
    </row>
    <row r="994" spans="1:26" ht="15.75" customHeight="1" x14ac:dyDescent="0.3">
      <c r="A994" s="32"/>
      <c r="B994" s="32"/>
      <c r="C994" s="32"/>
      <c r="D994" s="32"/>
      <c r="E994" s="32"/>
      <c r="F994" s="32"/>
      <c r="G994" s="32"/>
      <c r="H994" s="32"/>
      <c r="I994" s="32"/>
      <c r="J994" s="32"/>
      <c r="K994" s="32"/>
      <c r="L994" s="32"/>
      <c r="M994" s="32"/>
      <c r="N994" s="32"/>
      <c r="O994" s="32"/>
      <c r="P994" s="32"/>
      <c r="Q994" s="32"/>
      <c r="R994" s="32"/>
      <c r="S994" s="32"/>
      <c r="T994" s="32"/>
      <c r="U994" s="32"/>
      <c r="V994" s="32"/>
      <c r="W994" s="32"/>
      <c r="X994" s="32"/>
      <c r="Y994" s="32"/>
      <c r="Z994" s="32"/>
    </row>
    <row r="995" spans="1:26" ht="15.75" customHeight="1" x14ac:dyDescent="0.3">
      <c r="A995" s="32"/>
      <c r="B995" s="32"/>
      <c r="C995" s="32"/>
      <c r="D995" s="32"/>
      <c r="E995" s="32"/>
      <c r="F995" s="32"/>
      <c r="G995" s="32"/>
      <c r="H995" s="32"/>
      <c r="I995" s="32"/>
      <c r="J995" s="32"/>
      <c r="K995" s="32"/>
      <c r="L995" s="32"/>
      <c r="M995" s="32"/>
      <c r="N995" s="32"/>
      <c r="O995" s="32"/>
      <c r="P995" s="32"/>
      <c r="Q995" s="32"/>
      <c r="R995" s="32"/>
      <c r="S995" s="32"/>
      <c r="T995" s="32"/>
      <c r="U995" s="32"/>
      <c r="V995" s="32"/>
      <c r="W995" s="32"/>
      <c r="X995" s="32"/>
      <c r="Y995" s="32"/>
      <c r="Z995" s="32"/>
    </row>
    <row r="996" spans="1:26" ht="15.75" customHeight="1" x14ac:dyDescent="0.3">
      <c r="A996" s="32"/>
      <c r="B996" s="32"/>
      <c r="C996" s="32"/>
      <c r="D996" s="32"/>
      <c r="E996" s="32"/>
      <c r="F996" s="32"/>
      <c r="G996" s="32"/>
      <c r="H996" s="32"/>
      <c r="I996" s="32"/>
      <c r="J996" s="32"/>
      <c r="K996" s="32"/>
      <c r="L996" s="32"/>
      <c r="M996" s="32"/>
      <c r="N996" s="32"/>
      <c r="O996" s="32"/>
      <c r="P996" s="32"/>
      <c r="Q996" s="32"/>
      <c r="R996" s="32"/>
      <c r="S996" s="32"/>
      <c r="T996" s="32"/>
      <c r="U996" s="32"/>
      <c r="V996" s="32"/>
      <c r="W996" s="32"/>
      <c r="X996" s="32"/>
      <c r="Y996" s="32"/>
      <c r="Z996" s="32"/>
    </row>
    <row r="997" spans="1:26" ht="15.75" customHeight="1" x14ac:dyDescent="0.3">
      <c r="A997" s="32"/>
      <c r="B997" s="32"/>
      <c r="C997" s="32"/>
      <c r="D997" s="32"/>
      <c r="E997" s="32"/>
      <c r="F997" s="32"/>
      <c r="G997" s="32"/>
      <c r="H997" s="32"/>
      <c r="I997" s="32"/>
      <c r="J997" s="32"/>
      <c r="K997" s="32"/>
      <c r="L997" s="32"/>
      <c r="M997" s="32"/>
      <c r="N997" s="32"/>
      <c r="O997" s="32"/>
      <c r="P997" s="32"/>
      <c r="Q997" s="32"/>
      <c r="R997" s="32"/>
      <c r="S997" s="32"/>
      <c r="T997" s="32"/>
      <c r="U997" s="32"/>
      <c r="V997" s="32"/>
      <c r="W997" s="32"/>
      <c r="X997" s="32"/>
      <c r="Y997" s="32"/>
      <c r="Z997" s="32"/>
    </row>
    <row r="998" spans="1:26" ht="15.75" customHeight="1" x14ac:dyDescent="0.3">
      <c r="A998" s="32"/>
      <c r="B998" s="32"/>
      <c r="C998" s="32"/>
      <c r="D998" s="32"/>
      <c r="E998" s="32"/>
      <c r="F998" s="32"/>
      <c r="G998" s="32"/>
      <c r="H998" s="32"/>
      <c r="I998" s="32"/>
      <c r="J998" s="32"/>
      <c r="K998" s="32"/>
      <c r="L998" s="32"/>
      <c r="M998" s="32"/>
      <c r="N998" s="32"/>
      <c r="O998" s="32"/>
      <c r="P998" s="32"/>
      <c r="Q998" s="32"/>
      <c r="R998" s="32"/>
      <c r="S998" s="32"/>
      <c r="T998" s="32"/>
      <c r="U998" s="32"/>
      <c r="V998" s="32"/>
      <c r="W998" s="32"/>
      <c r="X998" s="32"/>
      <c r="Y998" s="32"/>
      <c r="Z998" s="32"/>
    </row>
    <row r="999" spans="1:26" ht="15.75" customHeight="1" x14ac:dyDescent="0.3">
      <c r="A999" s="32"/>
      <c r="B999" s="32"/>
      <c r="C999" s="32"/>
      <c r="D999" s="32"/>
      <c r="E999" s="32"/>
      <c r="F999" s="32"/>
      <c r="G999" s="32"/>
      <c r="H999" s="32"/>
      <c r="I999" s="32"/>
      <c r="J999" s="32"/>
      <c r="K999" s="32"/>
      <c r="L999" s="32"/>
      <c r="M999" s="32"/>
      <c r="N999" s="32"/>
      <c r="O999" s="32"/>
      <c r="P999" s="32"/>
      <c r="Q999" s="32"/>
      <c r="R999" s="32"/>
      <c r="S999" s="32"/>
      <c r="T999" s="32"/>
      <c r="U999" s="32"/>
      <c r="V999" s="32"/>
      <c r="W999" s="32"/>
      <c r="X999" s="32"/>
      <c r="Y999" s="32"/>
      <c r="Z999" s="32"/>
    </row>
    <row r="1000" spans="1:26" ht="15.75" customHeight="1" x14ac:dyDescent="0.3">
      <c r="A1000" s="32"/>
      <c r="B1000" s="32"/>
      <c r="C1000" s="32"/>
      <c r="D1000" s="32"/>
      <c r="E1000" s="32"/>
      <c r="F1000" s="32"/>
      <c r="G1000" s="32"/>
      <c r="H1000" s="32"/>
      <c r="I1000" s="32"/>
      <c r="J1000" s="32"/>
      <c r="K1000" s="32"/>
      <c r="L1000" s="32"/>
      <c r="M1000" s="32"/>
      <c r="N1000" s="32"/>
      <c r="O1000" s="32"/>
      <c r="P1000" s="32"/>
      <c r="Q1000" s="32"/>
      <c r="R1000" s="32"/>
      <c r="S1000" s="32"/>
      <c r="T1000" s="32"/>
      <c r="U1000" s="32"/>
      <c r="V1000" s="32"/>
      <c r="W1000" s="32"/>
      <c r="X1000" s="32"/>
      <c r="Y1000" s="32"/>
      <c r="Z1000" s="32"/>
    </row>
  </sheetData>
  <mergeCells count="9">
    <mergeCell ref="V2:W2"/>
    <mergeCell ref="V3:W3"/>
    <mergeCell ref="D2:K3"/>
    <mergeCell ref="M2:N2"/>
    <mergeCell ref="P2:Q2"/>
    <mergeCell ref="S2:T2"/>
    <mergeCell ref="M3:N3"/>
    <mergeCell ref="P3:Q3"/>
    <mergeCell ref="S3:T3"/>
  </mergeCells>
  <pageMargins left="0.7" right="0.7" top="0.75" bottom="0.75" header="0" footer="0"/>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vt:lpstr>
      <vt:lpstr>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Quach</dc:creator>
  <cp:lastModifiedBy>Karenna Naherny</cp:lastModifiedBy>
  <dcterms:created xsi:type="dcterms:W3CDTF">2022-04-21T14:05:43Z</dcterms:created>
  <dcterms:modified xsi:type="dcterms:W3CDTF">2022-11-15T01:44:01Z</dcterms:modified>
</cp:coreProperties>
</file>