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72BA1A1E-5E43-4430-97B9-4E34D5D5E6F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2" i="1" l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H95" i="2"/>
  <c r="G726" i="1"/>
  <c r="I726" i="1" s="1"/>
  <c r="G725" i="1"/>
  <c r="H725" i="1" s="1"/>
  <c r="G724" i="1"/>
  <c r="H724" i="1" s="1"/>
  <c r="I723" i="1"/>
  <c r="G723" i="1"/>
  <c r="H723" i="1" s="1"/>
  <c r="G722" i="1"/>
  <c r="H722" i="1" s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J493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G276" i="1"/>
  <c r="I276" i="1" s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J259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J197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J91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J74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J49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H732" i="1" l="1"/>
  <c r="H276" i="1"/>
  <c r="H731" i="1"/>
  <c r="H729" i="1"/>
  <c r="H730" i="1"/>
  <c r="H728" i="1"/>
  <c r="H727" i="1"/>
  <c r="H726" i="1"/>
  <c r="I725" i="1"/>
  <c r="I724" i="1"/>
  <c r="I722" i="1"/>
</calcChain>
</file>

<file path=xl/sharedStrings.xml><?xml version="1.0" encoding="utf-8"?>
<sst xmlns="http://schemas.openxmlformats.org/spreadsheetml/2006/main" count="2992" uniqueCount="1030">
  <si>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</si>
  <si>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</si>
  <si>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</si>
  <si>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</si>
  <si>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</si>
  <si>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</si>
  <si>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</si>
  <si>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</si>
  <si>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</si>
  <si>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</si>
  <si>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</si>
  <si>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</si>
  <si>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</si>
  <si>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</si>
  <si>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</si>
  <si>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</si>
  <si>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</si>
  <si>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</si>
  <si>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</si>
  <si>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</si>
  <si>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</si>
  <si>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</si>
  <si>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</si>
  <si>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</si>
  <si>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</si>
  <si>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</si>
  <si>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</si>
  <si>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</si>
  <si>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</si>
  <si>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</si>
  <si>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</si>
  <si>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</si>
  <si>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</si>
  <si>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</si>
  <si>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</si>
  <si>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</si>
  <si>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</si>
  <si>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</si>
  <si>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</si>
  <si>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</si>
  <si>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</si>
  <si>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</si>
  <si>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</si>
  <si>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</si>
  <si>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</si>
  <si>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</si>
  <si>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</si>
  <si>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</si>
  <si>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</si>
  <si>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</si>
  <si>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</si>
  <si>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</si>
  <si>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</si>
  <si>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</si>
  <si>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</si>
  <si>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</si>
  <si>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</si>
  <si>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</si>
  <si>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</si>
  <si>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</si>
  <si>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</si>
  <si>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</si>
  <si>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</si>
  <si>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</si>
  <si>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</si>
  <si>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</si>
  <si>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</si>
  <si>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</si>
  <si>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</si>
  <si>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</si>
  <si>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</si>
  <si>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</si>
  <si>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</si>
  <si>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</si>
  <si>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</si>
  <si>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</si>
  <si>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</si>
  <si>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</si>
  <si>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</si>
  <si>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</si>
  <si>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</si>
  <si>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</si>
  <si>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</si>
  <si>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</si>
  <si>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</si>
  <si>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</si>
  <si>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</si>
  <si>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</si>
  <si>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</si>
  <si>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</si>
  <si>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</si>
  <si>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</si>
  <si>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</si>
  <si>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</si>
  <si>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</si>
  <si>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</si>
  <si>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</si>
  <si>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</si>
  <si>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</si>
  <si>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</si>
  <si>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</si>
  <si>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</si>
  <si>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</si>
  <si>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</si>
  <si>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</si>
  <si>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</si>
  <si>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</si>
  <si>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</si>
  <si>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</si>
  <si>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</si>
  <si>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</si>
  <si>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</si>
  <si>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</si>
  <si>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</si>
  <si>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</si>
  <si>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</si>
  <si>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</si>
  <si>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</si>
  <si>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</si>
  <si>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</si>
  <si>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</si>
  <si>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</si>
  <si>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</si>
  <si>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</si>
  <si>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</si>
  <si>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</si>
  <si>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</si>
  <si>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</si>
  <si>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</si>
  <si>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</si>
  <si>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</si>
  <si>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</si>
  <si>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</si>
  <si>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</si>
  <si>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</si>
  <si>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</si>
  <si>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</si>
  <si>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</si>
  <si>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</si>
  <si>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</si>
  <si>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</si>
  <si>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</si>
  <si>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</si>
  <si>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</si>
  <si>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</si>
  <si>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</si>
  <si>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</si>
  <si>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</si>
  <si>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</si>
  <si>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</si>
  <si>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</si>
  <si>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</si>
  <si>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</si>
  <si>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</si>
  <si>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</si>
  <si>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</si>
  <si>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</si>
  <si>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</si>
  <si>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</si>
  <si>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</si>
  <si>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</si>
  <si>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</si>
  <si>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</si>
  <si>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</si>
  <si>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</si>
  <si>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</si>
  <si>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</si>
  <si>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</si>
  <si>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</si>
  <si>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</si>
  <si>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</si>
  <si>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</si>
  <si>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</si>
  <si>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</si>
  <si>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</si>
  <si>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</si>
  <si>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</si>
  <si>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</si>
  <si>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</si>
  <si>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</si>
  <si>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</si>
  <si>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</si>
  <si>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</si>
  <si>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</si>
  <si>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</si>
  <si>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</si>
  <si>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</si>
  <si>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</si>
  <si>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</si>
  <si>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</si>
  <si>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</si>
  <si>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</si>
  <si>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</si>
  <si>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</si>
  <si>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</si>
  <si>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</si>
  <si>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</si>
  <si>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</si>
  <si>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</si>
  <si>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</si>
  <si>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</si>
  <si>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</si>
  <si>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</si>
  <si>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</si>
  <si>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</si>
  <si>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</si>
  <si>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</si>
  <si>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</si>
  <si>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</si>
  <si>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</si>
  <si>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</si>
  <si>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</si>
  <si>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</si>
  <si>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</si>
  <si>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</si>
  <si>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</si>
  <si>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</si>
  <si>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</si>
  <si>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</si>
  <si>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</si>
  <si>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</si>
  <si>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</si>
  <si>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</si>
  <si>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</si>
  <si>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</si>
  <si>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</si>
  <si>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</si>
  <si>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</si>
  <si>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</si>
  <si>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</si>
  <si>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</si>
  <si>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</si>
  <si>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</si>
  <si>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</si>
  <si>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</si>
  <si>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</si>
  <si>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</si>
  <si>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</si>
  <si>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</si>
  <si>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</si>
  <si>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</si>
  <si>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</si>
  <si>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</si>
  <si>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</si>
  <si>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</si>
  <si>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</si>
  <si>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</si>
  <si>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</si>
  <si>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</si>
  <si>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</si>
  <si>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</si>
  <si>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</si>
  <si>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</si>
  <si>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</si>
  <si>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</si>
  <si>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</si>
  <si>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</si>
  <si>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</si>
  <si>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</si>
  <si>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</si>
  <si>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</si>
  <si>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</si>
  <si>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</si>
  <si>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</si>
  <si>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</si>
  <si>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</si>
  <si>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</si>
  <si>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</si>
  <si>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</si>
  <si>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</si>
  <si>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</si>
  <si>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</si>
  <si>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</si>
  <si>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</si>
  <si>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</si>
  <si>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</si>
  <si>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</si>
  <si>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</si>
  <si>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</si>
  <si>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</si>
  <si>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</si>
  <si>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</si>
  <si>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</si>
  <si>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</si>
  <si>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</si>
  <si>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</si>
  <si>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</si>
  <si>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</si>
  <si>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</si>
  <si>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</si>
  <si>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</si>
  <si>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</si>
  <si>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</si>
  <si>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</si>
  <si>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</si>
  <si>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</si>
  <si>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</si>
  <si>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</si>
  <si>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</si>
  <si>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</si>
  <si>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</si>
  <si>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</si>
  <si>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</si>
  <si>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</si>
  <si>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</si>
  <si>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</si>
  <si>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</si>
  <si>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</si>
  <si>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</si>
  <si>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</si>
  <si>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</si>
  <si>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</si>
  <si>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</si>
  <si>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</si>
  <si>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</si>
  <si>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</si>
  <si>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</si>
  <si>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</si>
  <si>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</si>
  <si>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</si>
  <si>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</si>
  <si>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</si>
  <si>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</si>
  <si>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</si>
  <si>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</si>
  <si>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</si>
  <si>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</si>
  <si>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</si>
  <si>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</si>
  <si>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</si>
  <si>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</si>
  <si>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</si>
  <si>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</si>
  <si>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</si>
  <si>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</si>
  <si>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</si>
  <si>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</si>
  <si>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</si>
  <si>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</si>
  <si>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</si>
  <si>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</si>
  <si>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</si>
  <si>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</si>
  <si>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</si>
  <si>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</si>
  <si>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</si>
  <si>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</si>
  <si>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</si>
  <si>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</si>
  <si>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</si>
  <si>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</si>
  <si>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</si>
  <si>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</si>
  <si>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</si>
  <si>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</si>
  <si>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</si>
  <si>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</si>
  <si>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</si>
  <si>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</si>
  <si>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</si>
  <si>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</si>
  <si>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</si>
  <si>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</si>
  <si>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</si>
  <si>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</si>
  <si>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</si>
  <si>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</si>
  <si>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</si>
  <si>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</si>
  <si>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</si>
  <si>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</si>
  <si>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</si>
  <si>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</si>
  <si>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</si>
  <si>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</si>
  <si>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</si>
  <si>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</si>
  <si>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</si>
  <si>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</si>
  <si>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</si>
  <si>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</si>
  <si>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</si>
  <si>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</si>
  <si>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</si>
  <si>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</si>
  <si>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</si>
  <si>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</si>
  <si>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</si>
  <si>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</si>
  <si>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</si>
  <si>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</si>
  <si>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</si>
  <si>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</si>
  <si>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</si>
  <si>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</si>
  <si>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</si>
  <si>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</si>
  <si>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</si>
  <si>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</si>
  <si>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</si>
  <si>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</si>
  <si>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</si>
  <si>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</si>
  <si>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</si>
  <si>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</si>
  <si>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</si>
  <si>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</si>
  <si>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</si>
  <si>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</si>
  <si>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</si>
  <si>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</si>
  <si>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</si>
  <si>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</si>
  <si>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</si>
  <si>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</si>
  <si>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</si>
  <si>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</si>
  <si>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</si>
  <si>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</si>
  <si>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</si>
  <si>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</si>
  <si>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</si>
  <si>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</si>
  <si>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</si>
  <si>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</si>
  <si>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</si>
  <si>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</si>
  <si>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</si>
  <si>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</si>
  <si>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</si>
  <si>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</si>
  <si>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</si>
  <si>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</si>
  <si>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</si>
  <si>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</si>
  <si>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</si>
  <si>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</si>
  <si>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</si>
  <si>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</si>
  <si>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</si>
  <si>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</si>
  <si>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</si>
  <si>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</si>
  <si>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</si>
  <si>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</si>
  <si>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</si>
  <si>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</si>
  <si>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</si>
  <si>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</si>
  <si>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</si>
  <si>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</si>
  <si>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</si>
  <si>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</si>
  <si>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</si>
  <si>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</si>
  <si>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</si>
  <si>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</si>
  <si>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</si>
  <si>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</si>
  <si>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</si>
  <si>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</si>
  <si>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</si>
  <si>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</si>
  <si>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</si>
  <si>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</si>
  <si>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</si>
  <si>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</si>
  <si>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</si>
  <si>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</si>
  <si>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</si>
  <si>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</si>
  <si>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</si>
  <si>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</si>
  <si>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</si>
  <si>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</si>
  <si>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</si>
  <si>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</si>
  <si>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</si>
  <si>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</si>
  <si>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</si>
  <si>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</si>
  <si>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</si>
  <si>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</si>
  <si>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</si>
  <si>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</si>
  <si>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</si>
  <si>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</si>
  <si>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</si>
  <si>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</si>
  <si>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</si>
  <si>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</si>
  <si>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</si>
  <si>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</si>
  <si>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</si>
  <si>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</si>
  <si>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</si>
  <si>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</si>
  <si>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</si>
  <si>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</si>
  <si>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</si>
  <si>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</si>
  <si>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</si>
  <si>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</si>
  <si>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</si>
  <si>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</si>
  <si>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</si>
  <si>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</si>
  <si>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</si>
  <si>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</si>
  <si>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</si>
  <si>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</si>
  <si>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</si>
  <si>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</si>
  <si>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</si>
  <si>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</si>
  <si>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</si>
  <si>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</si>
  <si>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</si>
  <si>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</si>
  <si>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</si>
  <si>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</si>
  <si>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</si>
  <si>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</si>
  <si>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</si>
  <si>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</si>
  <si>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</si>
  <si>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</si>
  <si>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</si>
  <si>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</si>
  <si>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</si>
  <si>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</si>
  <si>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</si>
  <si>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</si>
  <si>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</si>
  <si>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</si>
  <si>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</si>
  <si>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</si>
  <si>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</si>
  <si>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</si>
  <si>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</si>
  <si>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</si>
  <si>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</si>
  <si>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</si>
  <si>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</si>
  <si>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</si>
  <si>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</si>
  <si>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</si>
  <si>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</si>
  <si>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</si>
  <si>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</si>
  <si>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</si>
  <si>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</si>
  <si>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</si>
  <si>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</si>
  <si>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</si>
  <si>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</si>
  <si>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</si>
  <si>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</si>
  <si>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</si>
  <si>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</si>
  <si>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</si>
  <si>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</si>
  <si>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</si>
  <si>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</si>
  <si>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</si>
  <si>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</si>
  <si>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</si>
  <si>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</si>
  <si>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</si>
  <si>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</si>
  <si>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</si>
  <si>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</si>
  <si>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</si>
  <si>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</si>
  <si>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</si>
  <si>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</si>
  <si>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</si>
  <si>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</si>
  <si>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</si>
  <si>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</si>
  <si>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</si>
  <si>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</si>
  <si>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</si>
  <si>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</si>
  <si>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</si>
  <si>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</si>
  <si>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</si>
  <si>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</si>
  <si>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</si>
  <si>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</si>
  <si>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</si>
  <si>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</si>
  <si>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</si>
  <si>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</si>
  <si>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</si>
  <si>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</si>
  <si>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</si>
  <si>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</si>
  <si>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</si>
  <si>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</si>
  <si>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</si>
  <si>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</si>
  <si>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</si>
  <si>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</si>
  <si>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</si>
  <si>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</si>
  <si>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</si>
  <si>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</si>
  <si>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</si>
  <si>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</si>
  <si>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</si>
  <si>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</si>
  <si>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</si>
  <si>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</si>
  <si>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</si>
  <si>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</si>
  <si>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</si>
  <si>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</si>
  <si>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</si>
  <si>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</si>
  <si>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</si>
  <si>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</si>
  <si>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</si>
  <si>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</si>
  <si>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</si>
  <si>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</si>
  <si>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</si>
  <si>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</si>
  <si>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</si>
  <si>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</si>
  <si>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</si>
  <si>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</si>
  <si>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</si>
  <si>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</si>
  <si>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</si>
  <si>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</si>
  <si>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</si>
  <si>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</si>
  <si>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</si>
  <si>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</si>
  <si>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</si>
  <si>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</si>
  <si>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</si>
  <si>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</si>
  <si>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</si>
  <si>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</si>
  <si>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</si>
  <si>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</si>
  <si>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</si>
  <si>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</si>
  <si>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</si>
  <si>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</si>
  <si>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</si>
  <si>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</si>
  <si>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</si>
  <si>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</si>
  <si>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</si>
  <si>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</si>
  <si>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</si>
  <si>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</si>
  <si>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</si>
  <si>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</si>
  <si>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</si>
  <si>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</si>
  <si>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</si>
  <si>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</si>
  <si>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</si>
  <si>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</si>
  <si>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</si>
  <si>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</si>
  <si>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</si>
  <si>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</si>
  <si>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</si>
  <si>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</si>
  <si>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</si>
  <si>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</si>
  <si>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</si>
  <si>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</si>
  <si>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</si>
  <si>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</si>
  <si>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</si>
  <si>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</si>
  <si>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</si>
  <si>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</si>
  <si>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</si>
  <si>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</si>
  <si>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</si>
  <si>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</si>
  <si>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</si>
  <si>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</si>
  <si>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</si>
  <si>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</si>
  <si>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</si>
  <si>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</si>
  <si>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</si>
  <si>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</si>
  <si>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</si>
  <si>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</si>
  <si>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</si>
  <si>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</si>
  <si>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</si>
  <si>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</si>
  <si>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</si>
  <si>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</si>
  <si>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</si>
  <si>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</si>
  <si>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</si>
  <si>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</si>
  <si>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</si>
  <si>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</si>
  <si>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</si>
  <si>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</si>
  <si>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</si>
  <si>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</si>
  <si>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</si>
  <si>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</si>
  <si>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</si>
  <si>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</si>
  <si>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</si>
  <si>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</si>
  <si>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</si>
  <si>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</si>
  <si>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</si>
  <si>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</si>
  <si>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</si>
  <si>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</si>
  <si>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</si>
  <si>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</si>
  <si>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</si>
  <si>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</si>
  <si>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</si>
  <si>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</si>
  <si>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</si>
  <si>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</si>
  <si>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</si>
  <si>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</si>
  <si>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</si>
  <si>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</si>
  <si>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</si>
  <si>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</si>
  <si>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</si>
  <si>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</si>
  <si>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</si>
  <si>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</si>
  <si>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</si>
  <si>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</si>
  <si>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</si>
  <si>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</si>
  <si>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</si>
  <si>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</si>
  <si>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</si>
  <si>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</si>
  <si>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</si>
  <si>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</si>
  <si>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</si>
  <si>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</si>
  <si>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</si>
  <si>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</si>
  <si>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</si>
  <si>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</si>
  <si>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</si>
  <si>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</si>
  <si>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</si>
  <si>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</si>
  <si>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</si>
  <si>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</si>
  <si>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</si>
  <si>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</si>
  <si>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</si>
  <si>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</si>
  <si>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</si>
  <si>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</si>
  <si>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</si>
  <si>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</si>
  <si>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</si>
  <si>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</si>
  <si>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</si>
  <si>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</si>
  <si>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</si>
  <si>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</si>
  <si>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</si>
  <si>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</si>
  <si>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</si>
  <si>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</si>
  <si>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</si>
  <si>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</si>
  <si>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</si>
  <si>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</si>
  <si>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</si>
  <si>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</si>
  <si>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</si>
  <si>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</si>
  <si>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</si>
  <si>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</si>
  <si>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</si>
  <si>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</si>
  <si>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</si>
  <si>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</si>
  <si>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</si>
  <si>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</si>
  <si>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</si>
  <si>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</si>
  <si>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</si>
  <si>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</si>
  <si>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</si>
  <si>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</si>
  <si>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</si>
  <si>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</si>
  <si>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</si>
  <si>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</si>
  <si>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</si>
  <si>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</si>
  <si>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</si>
  <si>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</si>
  <si>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</si>
  <si>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</si>
  <si>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</si>
  <si>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</si>
  <si>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</si>
  <si>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</si>
  <si>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</si>
  <si>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</si>
  <si>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</si>
  <si>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</si>
  <si>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</si>
  <si>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</si>
  <si>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</si>
  <si>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</si>
  <si>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</si>
  <si>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</si>
  <si>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</si>
  <si>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</si>
  <si>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</si>
  <si>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</si>
  <si>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</si>
  <si>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</si>
  <si>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</si>
  <si>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</si>
  <si>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</si>
  <si>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</si>
  <si>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</si>
  <si>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</si>
  <si>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</si>
  <si>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</si>
  <si>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</si>
  <si>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</si>
  <si>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</si>
  <si>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</si>
  <si>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</si>
  <si>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</si>
  <si>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</si>
  <si>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</si>
  <si>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</si>
  <si>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</si>
  <si>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</si>
  <si>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</si>
  <si>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</si>
  <si>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</si>
  <si>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</si>
  <si>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</si>
  <si>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</si>
  <si>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</si>
  <si>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</si>
  <si>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</si>
  <si>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</si>
  <si>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</si>
  <si>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</si>
  <si>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/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</si>
  <si>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</si>
  <si>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</si>
  <si>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</si>
  <si>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</si>
  <si>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</si>
  <si>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</si>
  <si>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</si>
  <si>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</si>
  <si>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</si>
  <si>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</si>
  <si>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</si>
  <si>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</si>
  <si>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</si>
  <si>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</si>
  <si>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</si>
  <si>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</si>
  <si>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</si>
  <si>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</si>
  <si>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</si>
  <si>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</si>
  <si>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</si>
  <si>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</si>
  <si>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</si>
  <si>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</si>
  <si>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</si>
  <si>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</si>
  <si>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</si>
  <si>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</si>
  <si>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</si>
  <si>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</si>
  <si>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</si>
  <si>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</si>
  <si>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</si>
  <si>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</si>
  <si>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</si>
  <si>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</si>
  <si>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</si>
  <si>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</si>
  <si>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</si>
  <si>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</si>
  <si>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</si>
  <si>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</si>
  <si>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</si>
  <si>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</si>
  <si>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</si>
  <si>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</si>
  <si>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</si>
  <si>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</si>
  <si>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</si>
  <si>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</si>
  <si>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</si>
  <si>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</si>
  <si>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</si>
  <si>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</si>
  <si>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</si>
  <si>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</si>
  <si>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</si>
  <si>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</si>
  <si>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</si>
  <si>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</si>
  <si>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</si>
  <si>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</si>
  <si>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</si>
  <si>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</si>
  <si>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</si>
  <si>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</si>
  <si>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</si>
  <si>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</si>
  <si>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</si>
  <si>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</si>
  <si>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</si>
  <si>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</si>
  <si>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</si>
  <si>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</si>
  <si>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</si>
  <si>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</si>
  <si>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</si>
  <si>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</si>
  <si>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</si>
  <si>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</si>
  <si>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</si>
  <si>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</si>
  <si>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</si>
  <si>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</si>
  <si>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</si>
  <si>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</si>
  <si>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</si>
  <si>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</si>
  <si>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</si>
  <si>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</si>
  <si>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</si>
  <si>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</si>
  <si>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</si>
  <si>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</si>
  <si>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</si>
  <si>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</si>
  <si>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</si>
  <si>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</si>
  <si>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</si>
  <si>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</si>
  <si>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</si>
  <si>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</si>
  <si>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</si>
  <si>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</si>
  <si>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</si>
  <si>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</si>
  <si>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</si>
  <si>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</si>
  <si>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</si>
  <si>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</si>
  <si>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</si>
  <si>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รังนก</t>
  </si>
  <si>
    <t>-10</t>
  </si>
  <si>
    <t>ยศยกยอด 100</t>
  </si>
  <si>
    <t>เพชรยกยอด /60</t>
  </si>
  <si>
    <t>ใคร 3/10 แม่</t>
  </si>
  <si>
    <t>ใคร 30/9 แม่</t>
  </si>
  <si>
    <t>เหล้า2</t>
  </si>
  <si>
    <t>เดนม่า 224g</t>
  </si>
  <si>
    <t>หมูแผ่น</t>
  </si>
  <si>
    <t>ไบกอน กำจัดยุง 300ml * 3</t>
  </si>
  <si>
    <t>เบอร์เกอร์กุ้ง 7 eleven</t>
  </si>
  <si>
    <t>เนือง 6/10 28</t>
  </si>
  <si>
    <t>น้ำมันยา นกอินทรีย์</t>
  </si>
  <si>
    <t>8 อย่าง ซาร่า</t>
  </si>
  <si>
    <t>4 อย่าง</t>
  </si>
  <si>
    <t>3 อย่าง</t>
  </si>
  <si>
    <t>ไม</t>
  </si>
  <si>
    <t>ไม เติมเงินเข้ามือถือ</t>
  </si>
  <si>
    <t>หนุ่ม</t>
  </si>
  <si>
    <t>เหมือน</t>
  </si>
  <si>
    <t>รม</t>
  </si>
  <si>
    <t>เบิกเงิน ตัด (1/10 ถึง 14/10):</t>
  </si>
  <si>
    <t>หักเงิน (30/9 ถึง 13/10):</t>
  </si>
  <si>
    <t>ใคร 30/9 พ่อ</t>
  </si>
  <si>
    <t>สหกรณ์ (30/9 ถึง 13/10):</t>
  </si>
  <si>
    <t>สุรา 40</t>
  </si>
  <si>
    <t>Ready * 10</t>
  </si>
  <si>
    <t>Schwepp 330ml * 24</t>
  </si>
  <si>
    <t>ข้าวโพดคั่ว</t>
  </si>
  <si>
    <t>ปลาทูทอด 35</t>
  </si>
  <si>
    <t>ข้าวต้ม คนอร์ * 6</t>
  </si>
  <si>
    <t>ของใคร เยอะ แม่</t>
  </si>
  <si>
    <t>ของใคร แม่</t>
  </si>
  <si>
    <t>ของใคร ช้าง พ่อ</t>
  </si>
  <si>
    <t>สหกรณ์ (14/10 ถึง 27/10):</t>
  </si>
  <si>
    <t>อ๊อด ข้าวหอมมะลิ คิด 235</t>
  </si>
  <si>
    <t>กัน ข้าวเสาไห้ 35% ราคา 235</t>
  </si>
  <si>
    <t>เพชรยกยอดเบิกจาก 260 เป็น 360</t>
  </si>
  <si>
    <t>ดอกรัก กับ รัตน์ หัก 14</t>
  </si>
  <si>
    <t>ของใคร พ่อ 2</t>
  </si>
  <si>
    <t>ของใคร พ่อ 4</t>
  </si>
  <si>
    <t>ของใคร แม่ 2</t>
  </si>
  <si>
    <t>ของใคร แม่ 1</t>
  </si>
  <si>
    <t>ของใคร  จอย</t>
  </si>
  <si>
    <t>ปลาทู 25</t>
  </si>
  <si>
    <t>เบิกเงิน ตัด (15/10 ถึง 28/10):</t>
  </si>
  <si>
    <t xml:space="preserve">23-26/10 </t>
  </si>
  <si>
    <t xml:space="preserve">23-24/10 </t>
  </si>
  <si>
    <t xml:space="preserve">เต้ย </t>
  </si>
  <si>
    <t xml:space="preserve">มล </t>
  </si>
  <si>
    <t>หักเงิน (14/10 ถึง 27/10) - ไม่รวมอยู่ในค่าสหกรณ์ หักเสาร์นั้น: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</si>
</sst>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  <font>
      <sz val="11"/>
      <color rgb="FF000000"/>
      <name val="Angsana New"/>
      <family val="1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/>
    <xf numFmtId="16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" fontId="17" fillId="0" borderId="0" xfId="0" applyNumberFormat="1" applyFont="1" applyAlignment="1">
      <alignment vertical="center"/>
    </xf>
    <xf numFmtId="16" fontId="13" fillId="0" borderId="0" xfId="0" applyNumberFormat="1" applyFont="1"/>
  </cellXfs>
  <cellStyles count="6">
    <cellStyle name="Bad" xfId="2" builtinId="27"/>
    <cellStyle name="ConditionalFormatStyle" xfId="4" xr:uid="{00000000-0005-0000-0000-000001000000}"/>
    <cellStyle name="Good" xfId="1" builtinId="26"/>
    <cellStyle name="HeaderStyle" xfId="5" xr:uid="{00000000-0005-0000-0000-000003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opLeftCell="A615" zoomScale="115" workbookViewId="0">
      <selection activeCell="C628" sqref="C628"/>
    </sheetView>
  </sheetViews>
  <sheetFormatPr defaultColWidth="12.5703125" defaultRowHeight="15.75" customHeight="1" x14ac:dyDescent="0.2"/>
  <cols>
    <col min="1" max="2" width="12.42578125" style="25" customWidth="1"/>
    <col min="3" max="3" width="53" style="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7</v>
      </c>
      <c r="J11" s="4">
        <v>-13</v>
      </c>
      <c r="K11" s="5" t="s">
        <v>940</v>
      </c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897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837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2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 t="shared" si="3"/>
        <v>13.733333333333333</v>
      </c>
      <c r="H88" s="3">
        <f t="shared" si="4"/>
        <v>15.793333333333331</v>
      </c>
      <c r="I88" s="3">
        <f t="shared" si="5"/>
        <v>2.2666666666666675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800</v>
      </c>
      <c r="M91" s="6"/>
      <c r="N91" s="4"/>
    </row>
    <row r="92" spans="1:14" ht="15" x14ac:dyDescent="0.25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897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897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897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897</v>
      </c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828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897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800</v>
      </c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 t="shared" si="6"/>
        <v>30.666666666666668</v>
      </c>
      <c r="H134" s="3">
        <f t="shared" si="7"/>
        <v>35.266666666666666</v>
      </c>
      <c r="I134" s="3">
        <f t="shared" si="8"/>
        <v>4.3333333333333321</v>
      </c>
      <c r="J134" s="4">
        <v>1</v>
      </c>
      <c r="K134" s="5" t="s">
        <v>922</v>
      </c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800</v>
      </c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800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800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837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837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800</v>
      </c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897</v>
      </c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897</v>
      </c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si="6"/>
        <v>35</v>
      </c>
      <c r="H192" s="3">
        <f t="shared" si="7"/>
        <v>40.25</v>
      </c>
      <c r="I192" s="3">
        <f t="shared" si="8"/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6"/>
        <v>20</v>
      </c>
      <c r="H193" s="3">
        <f t="shared" si="7"/>
        <v>23</v>
      </c>
      <c r="I193" s="3">
        <f t="shared" si="8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ref="G194:G257" si="9">E194/F194</f>
        <v>25</v>
      </c>
      <c r="H194" s="3">
        <f t="shared" ref="H194:H257" si="10">G194*1.15</f>
        <v>28.749999999999996</v>
      </c>
      <c r="I194" s="3">
        <f t="shared" ref="I194:I257" si="11">D194-G194</f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2.7</v>
      </c>
      <c r="J197" s="4">
        <f>6*30</f>
        <v>180</v>
      </c>
      <c r="K197" s="5" t="s">
        <v>915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0</v>
      </c>
      <c r="K201" s="7" t="s">
        <v>940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837</v>
      </c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837</v>
      </c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837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800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800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837</v>
      </c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4</v>
      </c>
      <c r="K212" s="5" t="s">
        <v>897</v>
      </c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si="9"/>
        <v>4</v>
      </c>
      <c r="H256" s="3">
        <f t="shared" si="10"/>
        <v>4.5999999999999996</v>
      </c>
      <c r="I256" s="3">
        <f t="shared" si="11"/>
        <v>1</v>
      </c>
      <c r="J256" s="4">
        <v>-72</v>
      </c>
      <c r="K256" s="5"/>
      <c r="M256" s="6"/>
      <c r="N256" s="4"/>
    </row>
    <row r="257" spans="1:14" ht="15" x14ac:dyDescent="0.25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 t="shared" si="9"/>
        <v>30</v>
      </c>
      <c r="H257" s="3">
        <f t="shared" si="10"/>
        <v>34.5</v>
      </c>
      <c r="I257" s="3">
        <f t="shared" si="11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ref="G258:G321" si="12">E258/F258</f>
        <v>0.9</v>
      </c>
      <c r="H258" s="3">
        <f t="shared" ref="H258:H321" si="13">G258*1.15</f>
        <v>1.0349999999999999</v>
      </c>
      <c r="I258" s="3">
        <f t="shared" ref="I258:I321" si="14">D258-G258</f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 t="shared" si="12"/>
        <v>440</v>
      </c>
      <c r="H259" s="3">
        <f t="shared" si="13"/>
        <v>505.99999999999994</v>
      </c>
      <c r="I259" s="3">
        <f t="shared" si="14"/>
        <v>70</v>
      </c>
      <c r="J259" s="4">
        <f>4+5</f>
        <v>9</v>
      </c>
      <c r="K259" s="10" t="s">
        <v>940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800</v>
      </c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35</v>
      </c>
      <c r="J269" s="4">
        <v>5</v>
      </c>
      <c r="K269" s="5" t="s">
        <v>940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29</v>
      </c>
      <c r="J270" s="4">
        <v>3</v>
      </c>
      <c r="K270" s="5" t="s">
        <v>940</v>
      </c>
      <c r="M270" s="6"/>
      <c r="N270" s="4"/>
    </row>
    <row r="271" spans="1:14" ht="15" x14ac:dyDescent="0.25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95</v>
      </c>
      <c r="F276" s="3">
        <v>6</v>
      </c>
      <c r="G276" s="3">
        <f t="shared" si="12"/>
        <v>15.833333333333334</v>
      </c>
      <c r="H276" s="3">
        <f t="shared" si="13"/>
        <v>18.208333333333332</v>
      </c>
      <c r="I276" s="3">
        <f t="shared" si="14"/>
        <v>4.1666666666666661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70</v>
      </c>
      <c r="J284" s="4">
        <v>3</v>
      </c>
      <c r="K284" s="5" t="s">
        <v>915</v>
      </c>
      <c r="M284" s="6"/>
      <c r="N284" s="4"/>
    </row>
    <row r="285" spans="1:14" ht="15" x14ac:dyDescent="0.25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897</v>
      </c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897</v>
      </c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837</v>
      </c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si="12"/>
        <v>14.5</v>
      </c>
      <c r="H320" s="3">
        <f t="shared" si="13"/>
        <v>16.674999999999997</v>
      </c>
      <c r="I320" s="3">
        <f t="shared" si="14"/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2"/>
        <v>9.9583333333333339</v>
      </c>
      <c r="H321" s="3">
        <f t="shared" si="13"/>
        <v>11.452083333333333</v>
      </c>
      <c r="I321" s="3">
        <f t="shared" si="14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ref="G322:G385" si="15">E322/F322</f>
        <v>16</v>
      </c>
      <c r="H322" s="3">
        <f t="shared" ref="H322:H385" si="16">G322*1.15</f>
        <v>18.399999999999999</v>
      </c>
      <c r="I322" s="3">
        <f t="shared" ref="I322:I385" si="17">D322-G322</f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837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 t="shared" si="15"/>
        <v>25</v>
      </c>
      <c r="H367" s="3">
        <f t="shared" si="16"/>
        <v>28.749999999999996</v>
      </c>
      <c r="I367" s="3">
        <f t="shared" si="17"/>
        <v>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si="15"/>
        <v>25</v>
      </c>
      <c r="H384" s="3">
        <f t="shared" si="16"/>
        <v>28.749999999999996</v>
      </c>
      <c r="I384" s="3">
        <f t="shared" si="17"/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5"/>
        <v>25</v>
      </c>
      <c r="H385" s="3">
        <f t="shared" si="16"/>
        <v>28.749999999999996</v>
      </c>
      <c r="I385" s="3">
        <f t="shared" si="17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ref="G386:G449" si="18">E386/F386</f>
        <v>20</v>
      </c>
      <c r="H386" s="3">
        <f t="shared" ref="H386:H449" si="19">G386*1.15</f>
        <v>23</v>
      </c>
      <c r="I386" s="3">
        <f t="shared" ref="I386:I449" si="20">D386-G386</f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837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si="18"/>
        <v>17</v>
      </c>
      <c r="H398" s="3">
        <f t="shared" si="19"/>
        <v>19.549999999999997</v>
      </c>
      <c r="I398" s="3">
        <f t="shared" si="20"/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18"/>
        <v>16.5</v>
      </c>
      <c r="H399" s="3">
        <f t="shared" si="19"/>
        <v>18.974999999999998</v>
      </c>
      <c r="I399" s="3">
        <f t="shared" si="20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18"/>
        <v>174</v>
      </c>
      <c r="H400" s="3">
        <f t="shared" si="19"/>
        <v>200.1</v>
      </c>
      <c r="I400" s="3">
        <f t="shared" si="20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18"/>
        <v>6.916666666666667</v>
      </c>
      <c r="H401" s="3">
        <f t="shared" si="19"/>
        <v>7.9541666666666666</v>
      </c>
      <c r="I401" s="3">
        <f t="shared" si="20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18"/>
        <v>1</v>
      </c>
      <c r="H402" s="3">
        <f t="shared" si="19"/>
        <v>1.1499999999999999</v>
      </c>
      <c r="I402" s="3">
        <f t="shared" si="20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 t="shared" si="18"/>
        <v>179</v>
      </c>
      <c r="H403" s="3">
        <f t="shared" si="19"/>
        <v>205.85</v>
      </c>
      <c r="I403" s="3">
        <f t="shared" si="20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18"/>
        <v>30</v>
      </c>
      <c r="H404" s="3">
        <f t="shared" si="19"/>
        <v>34.5</v>
      </c>
      <c r="I404" s="3">
        <f t="shared" si="20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18"/>
        <v>20</v>
      </c>
      <c r="H405" s="3">
        <f t="shared" si="19"/>
        <v>23</v>
      </c>
      <c r="I405" s="3">
        <f t="shared" si="20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18"/>
        <v>25</v>
      </c>
      <c r="H406" s="3">
        <f t="shared" si="19"/>
        <v>28.749999999999996</v>
      </c>
      <c r="I406" s="3">
        <f t="shared" si="20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18"/>
        <v>12</v>
      </c>
      <c r="H407" s="3">
        <f t="shared" si="19"/>
        <v>13.799999999999999</v>
      </c>
      <c r="I407" s="3">
        <f t="shared" si="20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18"/>
        <v>15</v>
      </c>
      <c r="H408" s="3">
        <f t="shared" si="19"/>
        <v>17.25</v>
      </c>
      <c r="I408" s="3">
        <f t="shared" si="20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18"/>
        <v>4.958333333333333</v>
      </c>
      <c r="H409" s="3">
        <f t="shared" si="19"/>
        <v>5.7020833333333325</v>
      </c>
      <c r="I409" s="3">
        <f t="shared" si="20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18"/>
        <v>4.958333333333333</v>
      </c>
      <c r="H410" s="3">
        <f t="shared" si="19"/>
        <v>5.7020833333333325</v>
      </c>
      <c r="I410" s="3">
        <f t="shared" si="20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18"/>
        <v>10</v>
      </c>
      <c r="H415" s="3">
        <f t="shared" si="19"/>
        <v>11.5</v>
      </c>
      <c r="I415" s="3">
        <f t="shared" si="20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18"/>
        <v>5</v>
      </c>
      <c r="H416" s="3">
        <f t="shared" si="19"/>
        <v>5.75</v>
      </c>
      <c r="I416" s="3">
        <f t="shared" si="20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18"/>
        <v>6.666666666666667</v>
      </c>
      <c r="H417" s="3">
        <f t="shared" si="19"/>
        <v>7.6666666666666661</v>
      </c>
      <c r="I417" s="3">
        <f t="shared" si="20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18"/>
        <v>17.399999999999999</v>
      </c>
      <c r="H418" s="3">
        <f t="shared" si="19"/>
        <v>20.009999999999998</v>
      </c>
      <c r="I418" s="3">
        <f t="shared" si="20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18"/>
        <v>11.5</v>
      </c>
      <c r="H419" s="3">
        <f t="shared" si="19"/>
        <v>13.225</v>
      </c>
      <c r="I419" s="3">
        <f t="shared" si="20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18"/>
        <v>18.7</v>
      </c>
      <c r="H420" s="3">
        <f t="shared" si="19"/>
        <v>21.504999999999999</v>
      </c>
      <c r="I420" s="3">
        <f t="shared" si="20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18"/>
        <v>23</v>
      </c>
      <c r="H421" s="3">
        <f t="shared" si="19"/>
        <v>26.45</v>
      </c>
      <c r="I421" s="3">
        <f t="shared" si="20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18"/>
        <v>16.8</v>
      </c>
      <c r="H422" s="3">
        <f t="shared" si="19"/>
        <v>19.32</v>
      </c>
      <c r="I422" s="3">
        <f t="shared" si="20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18"/>
        <v>32.5</v>
      </c>
      <c r="H423" s="3">
        <f t="shared" si="19"/>
        <v>37.375</v>
      </c>
      <c r="I423" s="3">
        <f t="shared" si="20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18"/>
        <v>20.9</v>
      </c>
      <c r="H424" s="3">
        <f t="shared" si="19"/>
        <v>24.034999999999997</v>
      </c>
      <c r="I424" s="3">
        <f t="shared" si="20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18"/>
        <v>15.4</v>
      </c>
      <c r="H425" s="3">
        <f t="shared" si="19"/>
        <v>17.709999999999997</v>
      </c>
      <c r="I425" s="3">
        <f t="shared" si="20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18"/>
        <v>17</v>
      </c>
      <c r="H426" s="3">
        <f t="shared" si="19"/>
        <v>19.549999999999997</v>
      </c>
      <c r="I426" s="3">
        <f t="shared" si="20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18"/>
        <v>30</v>
      </c>
      <c r="H427" s="3">
        <f t="shared" si="19"/>
        <v>34.5</v>
      </c>
      <c r="I427" s="3">
        <f t="shared" si="20"/>
        <v>10</v>
      </c>
      <c r="J427" s="4">
        <v>-4</v>
      </c>
      <c r="K427" s="5"/>
      <c r="M427" s="6"/>
      <c r="N427" s="4"/>
    </row>
    <row r="428" spans="1:14" ht="15" x14ac:dyDescent="0.25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 t="shared" si="18"/>
        <v>25</v>
      </c>
      <c r="H428" s="3">
        <f t="shared" si="19"/>
        <v>28.749999999999996</v>
      </c>
      <c r="I428" s="3">
        <f t="shared" si="20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 t="shared" si="18"/>
        <v>35</v>
      </c>
      <c r="H429" s="3">
        <f t="shared" si="19"/>
        <v>40.25</v>
      </c>
      <c r="I429" s="3">
        <f t="shared" si="20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18"/>
        <v>25</v>
      </c>
      <c r="H430" s="3">
        <f t="shared" si="19"/>
        <v>28.749999999999996</v>
      </c>
      <c r="I430" s="3">
        <f t="shared" si="20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18"/>
        <v>25</v>
      </c>
      <c r="H431" s="3">
        <f t="shared" si="19"/>
        <v>28.749999999999996</v>
      </c>
      <c r="I431" s="3">
        <f t="shared" si="20"/>
        <v>5</v>
      </c>
      <c r="J431" s="4">
        <v>-3</v>
      </c>
      <c r="K431" s="5"/>
      <c r="M431" s="6"/>
      <c r="N431" s="4"/>
    </row>
    <row r="432" spans="1:14" ht="15" x14ac:dyDescent="0.25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 t="shared" si="18"/>
        <v>20</v>
      </c>
      <c r="H432" s="8">
        <f t="shared" si="19"/>
        <v>23</v>
      </c>
      <c r="I432" s="8">
        <f t="shared" si="20"/>
        <v>8</v>
      </c>
      <c r="J432" s="16" t="s">
        <v>538</v>
      </c>
      <c r="K432" s="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18"/>
        <v>30</v>
      </c>
      <c r="H433" s="3">
        <f t="shared" si="19"/>
        <v>34.5</v>
      </c>
      <c r="I433" s="3">
        <f t="shared" si="20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18"/>
        <v>1</v>
      </c>
      <c r="H434" s="3">
        <f t="shared" si="19"/>
        <v>1.1499999999999999</v>
      </c>
      <c r="I434" s="3">
        <f t="shared" si="20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18"/>
        <v>25</v>
      </c>
      <c r="H435" s="3">
        <f t="shared" si="19"/>
        <v>28.749999999999996</v>
      </c>
      <c r="I435" s="3">
        <f t="shared" si="20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18"/>
        <v>33.333333333333336</v>
      </c>
      <c r="H436" s="3">
        <f t="shared" si="19"/>
        <v>38.333333333333336</v>
      </c>
      <c r="I436" s="3">
        <f t="shared" si="20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18"/>
        <v>1</v>
      </c>
      <c r="H437" s="3">
        <f t="shared" si="19"/>
        <v>1.1499999999999999</v>
      </c>
      <c r="I437" s="3">
        <f t="shared" si="20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18"/>
        <v>1</v>
      </c>
      <c r="H438" s="3">
        <f t="shared" si="19"/>
        <v>1.1499999999999999</v>
      </c>
      <c r="I438" s="3">
        <f t="shared" si="20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29</v>
      </c>
      <c r="J439" s="4">
        <v>0</v>
      </c>
      <c r="K439" s="5" t="s">
        <v>16</v>
      </c>
    </row>
    <row r="440" spans="1:14" ht="15" x14ac:dyDescent="0.25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 t="shared" si="18"/>
        <v>20</v>
      </c>
      <c r="H440" s="3">
        <f t="shared" si="19"/>
        <v>23</v>
      </c>
      <c r="I440" s="3">
        <f t="shared" si="20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18"/>
        <v>25</v>
      </c>
      <c r="H441" s="3">
        <f t="shared" si="19"/>
        <v>28.749999999999996</v>
      </c>
      <c r="I441" s="3">
        <f t="shared" si="20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18"/>
        <v>30</v>
      </c>
      <c r="H442" s="3">
        <f t="shared" si="19"/>
        <v>34.5</v>
      </c>
      <c r="I442" s="3">
        <f t="shared" si="20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18"/>
        <v>20</v>
      </c>
      <c r="H443" s="3">
        <f t="shared" si="19"/>
        <v>23</v>
      </c>
      <c r="I443" s="3">
        <f t="shared" si="20"/>
        <v>5</v>
      </c>
      <c r="J443" s="4">
        <v>0</v>
      </c>
      <c r="K443" s="5"/>
    </row>
    <row r="444" spans="1:14" ht="15" x14ac:dyDescent="0.25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 t="shared" si="18"/>
        <v>20</v>
      </c>
      <c r="H444" s="3">
        <f t="shared" si="19"/>
        <v>23</v>
      </c>
      <c r="I444" s="3">
        <f t="shared" si="20"/>
        <v>5</v>
      </c>
      <c r="J444" s="4">
        <v>0</v>
      </c>
      <c r="K444" s="7"/>
    </row>
    <row r="445" spans="1:14" ht="15" x14ac:dyDescent="0.25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18"/>
        <v>10</v>
      </c>
      <c r="H446" s="3">
        <f t="shared" si="19"/>
        <v>11.5</v>
      </c>
      <c r="I446" s="3">
        <f t="shared" si="20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18"/>
        <v>10</v>
      </c>
      <c r="H447" s="3">
        <f t="shared" si="19"/>
        <v>11.5</v>
      </c>
      <c r="I447" s="3">
        <f t="shared" si="20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18"/>
        <v>17</v>
      </c>
      <c r="H448" s="3">
        <f t="shared" si="19"/>
        <v>19.549999999999997</v>
      </c>
      <c r="I448" s="3">
        <f t="shared" si="20"/>
        <v>3</v>
      </c>
      <c r="J448" s="4">
        <v>6</v>
      </c>
      <c r="K448" s="2" t="s">
        <v>897</v>
      </c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18"/>
        <v>15.666666666666666</v>
      </c>
      <c r="H449" s="3">
        <f t="shared" si="19"/>
        <v>18.016666666666666</v>
      </c>
      <c r="I449" s="3">
        <f t="shared" si="20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ref="G450:G513" si="21">E450/F450</f>
        <v>20</v>
      </c>
      <c r="H450" s="3">
        <f t="shared" ref="H450:H513" si="22">G450*1.15</f>
        <v>23</v>
      </c>
      <c r="I450" s="3">
        <f t="shared" ref="I450:I513" si="23">D450-G450</f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897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si="21"/>
        <v>1</v>
      </c>
      <c r="H462" s="3">
        <f t="shared" si="22"/>
        <v>1.1499999999999999</v>
      </c>
      <c r="I462" s="3">
        <f t="shared" si="23"/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1"/>
        <v>25</v>
      </c>
      <c r="H463" s="3">
        <f t="shared" si="22"/>
        <v>28.749999999999996</v>
      </c>
      <c r="I463" s="3">
        <f t="shared" si="23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1"/>
        <v>15</v>
      </c>
      <c r="H464" s="3">
        <f t="shared" si="22"/>
        <v>17.25</v>
      </c>
      <c r="I464" s="3">
        <f t="shared" si="23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1"/>
        <v>1</v>
      </c>
      <c r="H465" s="3">
        <f t="shared" si="22"/>
        <v>1.1499999999999999</v>
      </c>
      <c r="I465" s="3">
        <f t="shared" si="23"/>
        <v>9</v>
      </c>
      <c r="J465" s="4">
        <v>0</v>
      </c>
      <c r="K465" s="5" t="s">
        <v>16</v>
      </c>
    </row>
    <row r="466" spans="1:11" ht="15" x14ac:dyDescent="0.25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 t="shared" si="21"/>
        <v>4</v>
      </c>
      <c r="H466" s="3">
        <f t="shared" si="22"/>
        <v>4.5999999999999996</v>
      </c>
      <c r="I466" s="3">
        <f t="shared" si="23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1"/>
        <v>9</v>
      </c>
      <c r="H467" s="3">
        <f t="shared" si="22"/>
        <v>10.35</v>
      </c>
      <c r="I467" s="3">
        <f t="shared" si="23"/>
        <v>1</v>
      </c>
      <c r="J467" s="4">
        <v>20</v>
      </c>
      <c r="K467" s="5" t="s">
        <v>342</v>
      </c>
    </row>
    <row r="468" spans="1:11" ht="15" x14ac:dyDescent="0.25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 t="shared" si="21"/>
        <v>20</v>
      </c>
      <c r="H468" s="3">
        <f t="shared" si="22"/>
        <v>23</v>
      </c>
      <c r="I468" s="3">
        <f t="shared" si="23"/>
        <v>5</v>
      </c>
      <c r="J468" s="4">
        <v>0</v>
      </c>
      <c r="K468" s="7"/>
    </row>
    <row r="469" spans="1:11" ht="15" x14ac:dyDescent="0.25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 t="shared" si="21"/>
        <v>15</v>
      </c>
      <c r="H469" s="3">
        <f t="shared" si="22"/>
        <v>17.25</v>
      </c>
      <c r="I469" s="3">
        <f t="shared" si="23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1"/>
        <v>3.9166666666666665</v>
      </c>
      <c r="H470" s="3">
        <f t="shared" si="22"/>
        <v>4.5041666666666664</v>
      </c>
      <c r="I470" s="3">
        <f t="shared" si="23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1"/>
        <v>3.9166666666666665</v>
      </c>
      <c r="H471" s="3">
        <f t="shared" si="22"/>
        <v>4.5041666666666664</v>
      </c>
      <c r="I471" s="3">
        <f t="shared" si="23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1"/>
        <v>5</v>
      </c>
      <c r="H474" s="3">
        <f t="shared" si="22"/>
        <v>5.75</v>
      </c>
      <c r="I474" s="3">
        <f t="shared" si="23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1"/>
        <v>4.083333333333333</v>
      </c>
      <c r="H475" s="3">
        <f t="shared" si="22"/>
        <v>4.6958333333333329</v>
      </c>
      <c r="I475" s="3">
        <f t="shared" si="23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1"/>
        <v>17</v>
      </c>
      <c r="H476" s="3">
        <f t="shared" si="22"/>
        <v>19.549999999999997</v>
      </c>
      <c r="I476" s="3">
        <f t="shared" si="23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1"/>
        <v>15</v>
      </c>
      <c r="H477" s="3">
        <f t="shared" si="22"/>
        <v>17.25</v>
      </c>
      <c r="I477" s="3">
        <f t="shared" si="23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1"/>
        <v>20</v>
      </c>
      <c r="H478" s="3">
        <f t="shared" si="22"/>
        <v>23</v>
      </c>
      <c r="I478" s="3">
        <f t="shared" si="23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1"/>
        <v>4.166666666666667</v>
      </c>
      <c r="H479" s="3">
        <f t="shared" si="22"/>
        <v>4.791666666666667</v>
      </c>
      <c r="I479" s="3">
        <f t="shared" si="23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1"/>
        <v>12.5</v>
      </c>
      <c r="H480" s="3">
        <f t="shared" si="22"/>
        <v>14.374999999999998</v>
      </c>
      <c r="I480" s="3">
        <f t="shared" si="23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1"/>
        <v>12.5</v>
      </c>
      <c r="H481" s="3">
        <f t="shared" si="22"/>
        <v>14.374999999999998</v>
      </c>
      <c r="I481" s="3">
        <f t="shared" si="23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1"/>
        <v>6.1</v>
      </c>
      <c r="H486" s="3">
        <f t="shared" si="22"/>
        <v>7.0149999999999988</v>
      </c>
      <c r="I486" s="3">
        <f t="shared" si="23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t="shared" si="21"/>
        <v>6.666666666666667</v>
      </c>
      <c r="H487" s="3">
        <f t="shared" si="22"/>
        <v>7.6666666666666661</v>
      </c>
      <c r="I487" s="3">
        <f t="shared" si="23"/>
        <v>1.333333333333333</v>
      </c>
      <c r="J487" s="4">
        <v>12</v>
      </c>
      <c r="K487" s="2" t="s">
        <v>837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1"/>
        <v>5.8</v>
      </c>
      <c r="H488" s="3">
        <f t="shared" si="22"/>
        <v>6.669999999999999</v>
      </c>
      <c r="I488" s="3">
        <f t="shared" si="23"/>
        <v>1.2000000000000002</v>
      </c>
      <c r="J488" s="4">
        <v>80</v>
      </c>
      <c r="K488" s="2" t="s">
        <v>837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t="shared" si="21"/>
        <v>5.85</v>
      </c>
      <c r="H489" s="3">
        <f t="shared" si="22"/>
        <v>6.7274999999999991</v>
      </c>
      <c r="I489" s="3">
        <f t="shared" si="23"/>
        <v>1.1500000000000004</v>
      </c>
      <c r="J489" s="4">
        <v>80</v>
      </c>
      <c r="K489" s="2" t="s">
        <v>800</v>
      </c>
    </row>
    <row r="490" spans="1:11" ht="15" x14ac:dyDescent="0.25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 t="shared" si="21"/>
        <v>6.5</v>
      </c>
      <c r="H490" s="8">
        <f t="shared" si="22"/>
        <v>7.4749999999999996</v>
      </c>
      <c r="I490" s="8">
        <f t="shared" si="23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1"/>
        <v>6.666666666666667</v>
      </c>
      <c r="H491" s="3">
        <f t="shared" si="22"/>
        <v>7.6666666666666661</v>
      </c>
      <c r="I491" s="3">
        <f t="shared" si="23"/>
        <v>1.333333333333333</v>
      </c>
      <c r="J491" s="4">
        <v>12</v>
      </c>
      <c r="K491" s="2" t="s">
        <v>837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1"/>
        <v>5.75</v>
      </c>
      <c r="H492" s="3">
        <f t="shared" si="22"/>
        <v>6.6124999999999998</v>
      </c>
      <c r="I492" s="3">
        <f t="shared" si="23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1"/>
        <v>12.416666666666666</v>
      </c>
      <c r="H493" s="3">
        <f t="shared" si="22"/>
        <v>14.279166666666665</v>
      </c>
      <c r="I493" s="3">
        <f t="shared" si="23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1"/>
        <v>17.166666666666668</v>
      </c>
      <c r="H494" s="3">
        <f t="shared" si="22"/>
        <v>19.741666666666667</v>
      </c>
      <c r="I494" s="3">
        <f t="shared" si="23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1"/>
        <v>9</v>
      </c>
      <c r="H495" s="3">
        <f t="shared" si="22"/>
        <v>10.35</v>
      </c>
      <c r="I495" s="3">
        <f t="shared" si="23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1"/>
        <v>9</v>
      </c>
      <c r="H496" s="3">
        <f t="shared" si="22"/>
        <v>10.35</v>
      </c>
      <c r="I496" s="3">
        <f t="shared" si="23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1"/>
        <v>157</v>
      </c>
      <c r="H497" s="3">
        <f t="shared" si="22"/>
        <v>180.54999999999998</v>
      </c>
      <c r="I497" s="3">
        <f t="shared" si="23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1"/>
        <v>14</v>
      </c>
      <c r="H498" s="3">
        <f t="shared" si="22"/>
        <v>16.099999999999998</v>
      </c>
      <c r="I498" s="3">
        <f t="shared" si="23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1"/>
        <v>8.33</v>
      </c>
      <c r="H499" s="3">
        <f t="shared" si="22"/>
        <v>9.5794999999999995</v>
      </c>
      <c r="I499" s="3">
        <f t="shared" si="23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1"/>
        <v>15.6</v>
      </c>
      <c r="H500" s="3">
        <f t="shared" si="22"/>
        <v>17.939999999999998</v>
      </c>
      <c r="I500" s="3">
        <f t="shared" si="23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1"/>
        <v>15.416666666666666</v>
      </c>
      <c r="H501" s="3">
        <f t="shared" si="22"/>
        <v>17.729166666666664</v>
      </c>
      <c r="I501" s="3">
        <f t="shared" si="23"/>
        <v>8.5833333333333339</v>
      </c>
      <c r="J501" s="4">
        <v>12</v>
      </c>
      <c r="K501" s="5" t="s">
        <v>800</v>
      </c>
    </row>
    <row r="502" spans="1:11" ht="15" x14ac:dyDescent="0.25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 t="shared" si="21"/>
        <v>25</v>
      </c>
      <c r="H502" s="3">
        <f t="shared" si="22"/>
        <v>28.749999999999996</v>
      </c>
      <c r="I502" s="3">
        <f t="shared" si="23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1"/>
        <v>55</v>
      </c>
      <c r="H503" s="3">
        <f t="shared" si="22"/>
        <v>63.249999999999993</v>
      </c>
      <c r="I503" s="3">
        <f t="shared" si="23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1"/>
        <v>12.25</v>
      </c>
      <c r="H504" s="3">
        <f t="shared" si="22"/>
        <v>14.087499999999999</v>
      </c>
      <c r="I504" s="3">
        <f t="shared" si="23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1"/>
        <v>37</v>
      </c>
      <c r="H505" s="3">
        <f t="shared" si="22"/>
        <v>42.55</v>
      </c>
      <c r="I505" s="3">
        <f t="shared" si="23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1"/>
        <v>31.666666666666668</v>
      </c>
      <c r="H507" s="3">
        <f t="shared" si="22"/>
        <v>36.416666666666664</v>
      </c>
      <c r="I507" s="3">
        <f t="shared" si="23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1"/>
        <v>29</v>
      </c>
      <c r="H508" s="3">
        <f t="shared" si="22"/>
        <v>33.349999999999994</v>
      </c>
      <c r="I508" s="3">
        <f t="shared" si="23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1"/>
        <v>14</v>
      </c>
      <c r="H509" s="3">
        <f t="shared" si="22"/>
        <v>16.099999999999998</v>
      </c>
      <c r="I509" s="3">
        <f t="shared" si="23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1"/>
        <v>19</v>
      </c>
      <c r="H510" s="3">
        <f t="shared" si="22"/>
        <v>21.849999999999998</v>
      </c>
      <c r="I510" s="3">
        <f t="shared" si="23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1"/>
        <v>5.833333333333333</v>
      </c>
      <c r="H511" s="3">
        <f t="shared" si="22"/>
        <v>6.7083333333333321</v>
      </c>
      <c r="I511" s="3">
        <f t="shared" si="23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1"/>
        <v>40.833333333333336</v>
      </c>
      <c r="H512" s="3">
        <f t="shared" si="22"/>
        <v>46.958333333333336</v>
      </c>
      <c r="I512" s="3">
        <f t="shared" si="23"/>
        <v>4.1666666666666643</v>
      </c>
      <c r="J512" s="4">
        <v>0</v>
      </c>
      <c r="K512" s="5"/>
    </row>
    <row r="513" spans="1:11" ht="15" x14ac:dyDescent="0.25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 t="shared" si="21"/>
        <v>20</v>
      </c>
      <c r="H513" s="3">
        <f t="shared" si="22"/>
        <v>23</v>
      </c>
      <c r="I513" s="3">
        <f t="shared" si="23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ref="G514:G577" si="24">E514/F514</f>
        <v>5.6</v>
      </c>
      <c r="H514" s="3">
        <f t="shared" ref="H514:H577" si="25">G514*1.15</f>
        <v>6.4399999999999995</v>
      </c>
      <c r="I514" s="3">
        <f t="shared" ref="I514:I577" si="26">D514-G514</f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si="24"/>
        <v>49</v>
      </c>
      <c r="H526" s="3">
        <f t="shared" si="25"/>
        <v>56.349999999999994</v>
      </c>
      <c r="I526" s="3">
        <f t="shared" si="26"/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4"/>
        <v>63</v>
      </c>
      <c r="H527" s="3">
        <f t="shared" si="25"/>
        <v>72.449999999999989</v>
      </c>
      <c r="I527" s="3">
        <f t="shared" si="26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4"/>
        <v>59</v>
      </c>
      <c r="H528" s="3">
        <f t="shared" si="25"/>
        <v>67.849999999999994</v>
      </c>
      <c r="I528" s="3">
        <f t="shared" si="26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4"/>
        <v>3.8</v>
      </c>
      <c r="H529" s="3">
        <f t="shared" si="25"/>
        <v>4.3699999999999992</v>
      </c>
      <c r="I529" s="3">
        <f t="shared" si="26"/>
        <v>1.2000000000000002</v>
      </c>
      <c r="J529" s="4">
        <v>40</v>
      </c>
      <c r="K529" s="2" t="s">
        <v>42</v>
      </c>
    </row>
    <row r="530" spans="1:11" ht="15" x14ac:dyDescent="0.25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 t="shared" si="24"/>
        <v>10</v>
      </c>
      <c r="H530" s="3">
        <f t="shared" si="25"/>
        <v>11.5</v>
      </c>
      <c r="I530" s="3">
        <f t="shared" si="26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 t="shared" si="24"/>
        <v>16.666666666666668</v>
      </c>
      <c r="H531" s="3">
        <f t="shared" si="25"/>
        <v>19.166666666666668</v>
      </c>
      <c r="I531" s="3">
        <f t="shared" si="26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4"/>
        <v>11.416666666666666</v>
      </c>
      <c r="H532" s="3">
        <f t="shared" si="25"/>
        <v>13.129166666666665</v>
      </c>
      <c r="I532" s="3">
        <f t="shared" si="26"/>
        <v>1.5833333333333339</v>
      </c>
      <c r="J532" s="4">
        <v>12</v>
      </c>
      <c r="K532" s="2" t="s">
        <v>897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4"/>
        <v>10.75</v>
      </c>
      <c r="H533" s="3">
        <f t="shared" si="25"/>
        <v>12.362499999999999</v>
      </c>
      <c r="I533" s="3">
        <f t="shared" si="26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4"/>
        <v>13.25</v>
      </c>
      <c r="H534" s="3">
        <f t="shared" si="25"/>
        <v>15.237499999999999</v>
      </c>
      <c r="I534" s="3">
        <f t="shared" si="26"/>
        <v>1.75</v>
      </c>
      <c r="J534" s="4">
        <v>12</v>
      </c>
      <c r="K534" s="7" t="s">
        <v>837</v>
      </c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4"/>
        <v>13.25</v>
      </c>
      <c r="H535" s="3">
        <f t="shared" si="25"/>
        <v>15.237499999999999</v>
      </c>
      <c r="I535" s="3">
        <f t="shared" si="26"/>
        <v>1.75</v>
      </c>
      <c r="J535" s="4">
        <v>4</v>
      </c>
      <c r="K535" s="2" t="s">
        <v>837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4"/>
        <v>26.75</v>
      </c>
      <c r="H536" s="3">
        <f t="shared" si="25"/>
        <v>30.762499999999999</v>
      </c>
      <c r="I536" s="3">
        <f t="shared" si="26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4"/>
        <v>28.5</v>
      </c>
      <c r="H537" s="3">
        <f t="shared" si="25"/>
        <v>32.774999999999999</v>
      </c>
      <c r="I537" s="3">
        <f t="shared" si="26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4"/>
        <v>28.5</v>
      </c>
      <c r="H538" s="3">
        <f t="shared" si="25"/>
        <v>32.774999999999999</v>
      </c>
      <c r="I538" s="3">
        <f t="shared" si="26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4"/>
        <v>10.5</v>
      </c>
      <c r="H543" s="3">
        <f t="shared" si="25"/>
        <v>12.074999999999999</v>
      </c>
      <c r="I543" s="3">
        <f t="shared" si="26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4"/>
        <v>13.75</v>
      </c>
      <c r="H544" s="3">
        <f t="shared" si="25"/>
        <v>15.812499999999998</v>
      </c>
      <c r="I544" s="3">
        <f t="shared" si="26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4"/>
        <v>26.75</v>
      </c>
      <c r="H545" s="3">
        <f t="shared" si="25"/>
        <v>30.762499999999999</v>
      </c>
      <c r="I545" s="3">
        <f t="shared" si="26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4"/>
        <v>26.75</v>
      </c>
      <c r="H546" s="3">
        <f t="shared" si="25"/>
        <v>30.762499999999999</v>
      </c>
      <c r="I546" s="3">
        <f t="shared" si="26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4"/>
        <v>24.166666666666668</v>
      </c>
      <c r="H547" s="3">
        <f t="shared" si="25"/>
        <v>27.791666666666664</v>
      </c>
      <c r="I547" s="3">
        <f t="shared" si="26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4"/>
        <v>33.166666666666664</v>
      </c>
      <c r="H548" s="3">
        <f t="shared" si="25"/>
        <v>38.141666666666659</v>
      </c>
      <c r="I548" s="3">
        <f t="shared" si="26"/>
        <v>4.8333333333333357</v>
      </c>
      <c r="J548" s="4">
        <v>0</v>
      </c>
      <c r="K548" s="5"/>
    </row>
    <row r="549" spans="1:11" ht="15" x14ac:dyDescent="0.25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 t="shared" si="24"/>
        <v>60</v>
      </c>
      <c r="H549" s="3">
        <f t="shared" si="25"/>
        <v>69</v>
      </c>
      <c r="I549" s="3">
        <f t="shared" si="26"/>
        <v>5</v>
      </c>
      <c r="J549">
        <v>0</v>
      </c>
      <c r="K549">
        <v>-4</v>
      </c>
    </row>
    <row r="550" spans="1:11" ht="15" x14ac:dyDescent="0.25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 t="shared" si="24"/>
        <v>40</v>
      </c>
      <c r="H550" s="3">
        <f t="shared" si="25"/>
        <v>46</v>
      </c>
      <c r="I550" s="3">
        <f t="shared" si="26"/>
        <v>5</v>
      </c>
      <c r="J550">
        <v>0</v>
      </c>
      <c r="K550">
        <v>-4</v>
      </c>
    </row>
    <row r="551" spans="1:11" ht="15" x14ac:dyDescent="0.25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 t="shared" si="24"/>
        <v>10</v>
      </c>
      <c r="H551" s="3">
        <f t="shared" si="25"/>
        <v>11.5</v>
      </c>
      <c r="I551" s="3">
        <f t="shared" si="26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4"/>
        <v>10</v>
      </c>
      <c r="H552" s="3">
        <f t="shared" si="25"/>
        <v>11.5</v>
      </c>
      <c r="I552" s="3">
        <f t="shared" si="26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4"/>
        <v>20</v>
      </c>
      <c r="H553" s="3">
        <f t="shared" si="25"/>
        <v>23</v>
      </c>
      <c r="I553" s="3">
        <f t="shared" si="26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4"/>
        <v>99</v>
      </c>
      <c r="H554" s="3">
        <f t="shared" si="25"/>
        <v>113.85</v>
      </c>
      <c r="I554" s="3">
        <f t="shared" si="26"/>
        <v>26</v>
      </c>
      <c r="J554" s="4">
        <v>1</v>
      </c>
      <c r="K554" s="5" t="s">
        <v>897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4"/>
        <v>99</v>
      </c>
      <c r="H555" s="3">
        <f t="shared" si="25"/>
        <v>113.85</v>
      </c>
      <c r="I555" s="3">
        <f t="shared" si="26"/>
        <v>26</v>
      </c>
      <c r="J555" s="4">
        <v>2</v>
      </c>
      <c r="K555" s="5" t="s">
        <v>897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4"/>
        <v>16.666666666666668</v>
      </c>
      <c r="H556" s="3">
        <f t="shared" si="25"/>
        <v>19.166666666666668</v>
      </c>
      <c r="I556" s="3">
        <f t="shared" si="26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4"/>
        <v>17</v>
      </c>
      <c r="H557" s="3">
        <f t="shared" si="25"/>
        <v>19.549999999999997</v>
      </c>
      <c r="I557" s="3">
        <f t="shared" si="26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4"/>
        <v>13</v>
      </c>
      <c r="H558" s="3">
        <f t="shared" si="25"/>
        <v>14.95</v>
      </c>
      <c r="I558" s="3">
        <f t="shared" si="26"/>
        <v>2</v>
      </c>
      <c r="J558" s="4">
        <v>10</v>
      </c>
      <c r="K558" s="10" t="s">
        <v>897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4"/>
        <v>19.2</v>
      </c>
      <c r="H559" s="3">
        <f t="shared" si="25"/>
        <v>22.08</v>
      </c>
      <c r="I559" s="3">
        <f t="shared" si="26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4"/>
        <v>20</v>
      </c>
      <c r="H560" s="3">
        <f t="shared" si="25"/>
        <v>23</v>
      </c>
      <c r="I560" s="3">
        <f t="shared" si="26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4"/>
        <v>1.8</v>
      </c>
      <c r="H561" s="3">
        <f t="shared" si="25"/>
        <v>2.0699999999999998</v>
      </c>
      <c r="I561" s="3">
        <f t="shared" si="26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 t="shared" si="24"/>
        <v>8</v>
      </c>
      <c r="H562" s="3">
        <f t="shared" si="25"/>
        <v>9.1999999999999993</v>
      </c>
      <c r="I562" s="3">
        <f t="shared" si="26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4"/>
        <v>20</v>
      </c>
      <c r="H563" s="3">
        <f t="shared" si="25"/>
        <v>23</v>
      </c>
      <c r="I563" s="3">
        <f t="shared" si="26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4"/>
        <v>20</v>
      </c>
      <c r="H564" s="3">
        <f t="shared" si="25"/>
        <v>23</v>
      </c>
      <c r="I564" s="3">
        <f t="shared" si="26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4"/>
        <v>10</v>
      </c>
      <c r="H565" s="3">
        <f t="shared" si="25"/>
        <v>11.5</v>
      </c>
      <c r="I565" s="3">
        <f t="shared" si="26"/>
        <v>2</v>
      </c>
      <c r="J565" s="4">
        <v>0</v>
      </c>
      <c r="K565" s="5"/>
    </row>
    <row r="566" spans="1:11" ht="15" x14ac:dyDescent="0.25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4"/>
        <v>35</v>
      </c>
      <c r="H567" s="3">
        <f t="shared" si="25"/>
        <v>40.25</v>
      </c>
      <c r="I567" s="3">
        <f t="shared" si="26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4"/>
        <v>22</v>
      </c>
      <c r="H568" s="3">
        <f t="shared" si="25"/>
        <v>25.299999999999997</v>
      </c>
      <c r="I568" s="3">
        <f t="shared" si="26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4"/>
        <v>8.125</v>
      </c>
      <c r="H569" s="3">
        <f t="shared" si="25"/>
        <v>9.34375</v>
      </c>
      <c r="I569" s="3">
        <f t="shared" si="26"/>
        <v>1.875</v>
      </c>
      <c r="J569" s="4">
        <v>24</v>
      </c>
      <c r="K569" s="2" t="s">
        <v>800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4"/>
        <v>8.125</v>
      </c>
      <c r="H570" s="3">
        <f t="shared" si="25"/>
        <v>9.34375</v>
      </c>
      <c r="I570" s="3">
        <f t="shared" si="26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24</v>
      </c>
      <c r="K571" s="2" t="s">
        <v>800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4"/>
        <v>8.5</v>
      </c>
      <c r="H572" s="3">
        <f t="shared" si="25"/>
        <v>9.7749999999999986</v>
      </c>
      <c r="I572" s="3">
        <f t="shared" si="26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4"/>
        <v>18.5</v>
      </c>
      <c r="H573" s="3">
        <f t="shared" si="25"/>
        <v>21.274999999999999</v>
      </c>
      <c r="I573" s="3">
        <f t="shared" si="26"/>
        <v>1.5</v>
      </c>
      <c r="J573" s="4">
        <v>12</v>
      </c>
      <c r="K573" s="2" t="s">
        <v>897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4"/>
        <v>16.75</v>
      </c>
      <c r="H574" s="3">
        <f t="shared" si="25"/>
        <v>19.262499999999999</v>
      </c>
      <c r="I574" s="3">
        <f t="shared" si="26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4"/>
        <v>20</v>
      </c>
      <c r="H575" s="3">
        <f t="shared" si="25"/>
        <v>23</v>
      </c>
      <c r="I575" s="3">
        <f t="shared" si="26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4"/>
        <v>16.5</v>
      </c>
      <c r="H576" s="3">
        <f t="shared" si="25"/>
        <v>18.974999999999998</v>
      </c>
      <c r="I576" s="3">
        <f t="shared" si="26"/>
        <v>3.5</v>
      </c>
      <c r="J576" s="4">
        <v>12</v>
      </c>
      <c r="K576" s="5" t="s">
        <v>837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4"/>
        <v>25</v>
      </c>
      <c r="H577" s="3">
        <f t="shared" si="25"/>
        <v>28.749999999999996</v>
      </c>
      <c r="I577" s="3">
        <f t="shared" si="26"/>
        <v>3</v>
      </c>
      <c r="J577" s="4">
        <v>0</v>
      </c>
      <c r="K577" s="10" t="s">
        <v>687</v>
      </c>
    </row>
    <row r="578" spans="1:11" ht="15" x14ac:dyDescent="0.25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 t="shared" ref="G578:G641" si="27">E578/F578</f>
        <v>32</v>
      </c>
      <c r="H578" s="3">
        <f t="shared" ref="H578:H641" si="28">G578*1.15</f>
        <v>36.799999999999997</v>
      </c>
      <c r="I578" s="3">
        <f t="shared" ref="I578:I641" si="29">D578-G578</f>
        <v>6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800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837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897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897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t="shared" si="27"/>
        <v>3.8333333333333335</v>
      </c>
      <c r="H590" s="3">
        <f t="shared" si="28"/>
        <v>4.4083333333333332</v>
      </c>
      <c r="I590" s="3">
        <f t="shared" si="29"/>
        <v>1.1666666666666665</v>
      </c>
      <c r="J590" s="4">
        <v>24</v>
      </c>
      <c r="K590" s="10" t="s">
        <v>837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27"/>
        <v>31.666666666666668</v>
      </c>
      <c r="H591" s="3">
        <f t="shared" si="28"/>
        <v>36.416666666666664</v>
      </c>
      <c r="I591" s="3">
        <f t="shared" si="29"/>
        <v>5.3333333333333321</v>
      </c>
      <c r="J591" s="4">
        <v>6</v>
      </c>
      <c r="K591" s="10" t="s">
        <v>837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27"/>
        <v>5.166666666666667</v>
      </c>
      <c r="H592" s="3">
        <f t="shared" si="28"/>
        <v>5.9416666666666664</v>
      </c>
      <c r="I592" s="3">
        <f t="shared" si="29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27"/>
        <v>15</v>
      </c>
      <c r="H593" s="3">
        <f t="shared" si="28"/>
        <v>17.25</v>
      </c>
      <c r="I593" s="3">
        <f t="shared" si="29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27"/>
        <v>60.666666666666664</v>
      </c>
      <c r="H594" s="3">
        <f t="shared" si="28"/>
        <v>69.766666666666652</v>
      </c>
      <c r="I594" s="3">
        <f t="shared" si="29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27"/>
        <v>20.166666666666668</v>
      </c>
      <c r="H595" s="3">
        <f t="shared" si="28"/>
        <v>23.191666666666666</v>
      </c>
      <c r="I595" s="3">
        <f t="shared" si="29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27"/>
        <v>13.833333333333334</v>
      </c>
      <c r="H596" s="3">
        <f t="shared" si="28"/>
        <v>15.908333333333333</v>
      </c>
      <c r="I596" s="3">
        <f t="shared" si="29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27"/>
        <v>9.5</v>
      </c>
      <c r="H597" s="3">
        <f t="shared" si="28"/>
        <v>10.924999999999999</v>
      </c>
      <c r="I597" s="3">
        <f t="shared" si="29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27"/>
        <v>6.333333333333333</v>
      </c>
      <c r="H598" s="3">
        <f t="shared" si="28"/>
        <v>7.2833333333333323</v>
      </c>
      <c r="I598" s="3">
        <f t="shared" si="29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27"/>
        <v>9.5</v>
      </c>
      <c r="H599" s="3">
        <f t="shared" si="28"/>
        <v>10.924999999999999</v>
      </c>
      <c r="I599" s="3">
        <f t="shared" si="29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27"/>
        <v>49</v>
      </c>
      <c r="H600" s="3">
        <f t="shared" si="28"/>
        <v>56.349999999999994</v>
      </c>
      <c r="I600" s="3">
        <f t="shared" si="29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27"/>
        <v>35.799999999999997</v>
      </c>
      <c r="H601" s="3">
        <f t="shared" si="28"/>
        <v>41.169999999999995</v>
      </c>
      <c r="I601" s="3">
        <f t="shared" si="29"/>
        <v>9.2000000000000028</v>
      </c>
      <c r="J601" s="4">
        <v>5</v>
      </c>
      <c r="K601" s="5" t="s">
        <v>897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27"/>
        <v>4</v>
      </c>
      <c r="H602" s="3">
        <f t="shared" si="28"/>
        <v>4.5999999999999996</v>
      </c>
      <c r="I602" s="3">
        <f t="shared" si="29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si="27"/>
        <v>17.166666666666668</v>
      </c>
      <c r="H603" s="3">
        <f t="shared" si="28"/>
        <v>19.741666666666667</v>
      </c>
      <c r="I603" s="3">
        <f t="shared" si="29"/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27"/>
        <v>33.25</v>
      </c>
      <c r="H604" s="3">
        <f t="shared" si="28"/>
        <v>38.237499999999997</v>
      </c>
      <c r="I604" s="3">
        <f t="shared" si="29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27"/>
        <v>30</v>
      </c>
      <c r="H605" s="3">
        <f t="shared" si="28"/>
        <v>34.5</v>
      </c>
      <c r="I605" s="3">
        <f t="shared" si="29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si="27"/>
        <v>8</v>
      </c>
      <c r="H606" s="3">
        <f t="shared" si="28"/>
        <v>9.1999999999999993</v>
      </c>
      <c r="I606" s="3">
        <f t="shared" si="29"/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si="27"/>
        <v>15</v>
      </c>
      <c r="H607" s="3">
        <f t="shared" si="28"/>
        <v>17.25</v>
      </c>
      <c r="I607" s="3">
        <f t="shared" si="29"/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27"/>
        <v>5.833333333333333</v>
      </c>
      <c r="H608" s="3">
        <f t="shared" si="28"/>
        <v>6.7083333333333321</v>
      </c>
      <c r="I608" s="3">
        <f t="shared" si="2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si="27"/>
        <v>30</v>
      </c>
      <c r="H609" s="3">
        <f t="shared" si="28"/>
        <v>34.5</v>
      </c>
      <c r="I609" s="3">
        <f t="shared" si="29"/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si="27"/>
        <v>30</v>
      </c>
      <c r="H610" s="3">
        <f t="shared" si="28"/>
        <v>34.5</v>
      </c>
      <c r="I610" s="3">
        <f t="shared" si="29"/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 t="shared" si="27"/>
        <v>12.5</v>
      </c>
      <c r="H611" s="3">
        <f t="shared" si="28"/>
        <v>14.374999999999998</v>
      </c>
      <c r="I611" s="3">
        <f t="shared" si="29"/>
        <v>2.5</v>
      </c>
      <c r="J611" s="13">
        <v>0</v>
      </c>
      <c r="K611" s="10" t="s">
        <v>739</v>
      </c>
    </row>
    <row r="612" spans="1:11" ht="15" x14ac:dyDescent="0.25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27"/>
        <v>110</v>
      </c>
      <c r="H612" s="3">
        <f t="shared" si="28"/>
        <v>126.49999999999999</v>
      </c>
      <c r="I612" s="3">
        <f t="shared" si="29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 t="shared" si="27"/>
        <v>12.5</v>
      </c>
      <c r="H613" s="3">
        <f t="shared" si="28"/>
        <v>14.374999999999998</v>
      </c>
      <c r="I613" s="3">
        <f t="shared" si="29"/>
        <v>2.5</v>
      </c>
      <c r="J613" s="13">
        <v>0</v>
      </c>
      <c r="K613" s="10" t="s">
        <v>739</v>
      </c>
    </row>
    <row r="614" spans="1:11" ht="15" x14ac:dyDescent="0.2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27"/>
        <v>4.958333333333333</v>
      </c>
      <c r="H614" s="3">
        <f t="shared" si="28"/>
        <v>5.7020833333333325</v>
      </c>
      <c r="I614" s="3">
        <f t="shared" si="29"/>
        <v>1.041666666666667</v>
      </c>
      <c r="J614" s="4">
        <v>-6</v>
      </c>
      <c r="K614" s="10"/>
    </row>
    <row r="615" spans="1:11" ht="15" x14ac:dyDescent="0.2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27"/>
        <v>14.5</v>
      </c>
      <c r="H615" s="3">
        <f t="shared" si="28"/>
        <v>16.674999999999997</v>
      </c>
      <c r="I615" s="3">
        <f t="shared" si="29"/>
        <v>2.5</v>
      </c>
      <c r="J615" s="4">
        <v>-1</v>
      </c>
      <c r="K615" s="10" t="s">
        <v>739</v>
      </c>
    </row>
    <row r="616" spans="1:11" ht="15" x14ac:dyDescent="0.2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si="27"/>
        <v>13.5</v>
      </c>
      <c r="H616" s="3">
        <f t="shared" si="28"/>
        <v>15.524999999999999</v>
      </c>
      <c r="I616" s="3">
        <f t="shared" si="29"/>
        <v>6.5</v>
      </c>
      <c r="J616" s="4">
        <v>-1</v>
      </c>
      <c r="K616" s="10" t="s">
        <v>739</v>
      </c>
    </row>
    <row r="617" spans="1:11" ht="15" x14ac:dyDescent="0.2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27"/>
        <v>12</v>
      </c>
      <c r="H617" s="3">
        <f t="shared" si="28"/>
        <v>13.799999999999999</v>
      </c>
      <c r="I617" s="3">
        <f t="shared" si="29"/>
        <v>3</v>
      </c>
      <c r="J617" s="4">
        <v>0</v>
      </c>
      <c r="K617" s="7"/>
    </row>
    <row r="618" spans="1:11" ht="15" x14ac:dyDescent="0.25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 t="shared" si="27"/>
        <v>8</v>
      </c>
      <c r="H618" s="3">
        <f t="shared" si="28"/>
        <v>9.1999999999999993</v>
      </c>
      <c r="I618" s="3">
        <f t="shared" si="29"/>
        <v>2</v>
      </c>
      <c r="J618" s="4">
        <v>0</v>
      </c>
      <c r="K618" s="10" t="s">
        <v>739</v>
      </c>
    </row>
    <row r="619" spans="1:11" ht="15" x14ac:dyDescent="0.2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si="27"/>
        <v>8</v>
      </c>
      <c r="H619" s="3">
        <f t="shared" si="28"/>
        <v>9.1999999999999993</v>
      </c>
      <c r="I619" s="3">
        <f t="shared" si="29"/>
        <v>2</v>
      </c>
      <c r="J619" s="4">
        <v>0</v>
      </c>
      <c r="K619" s="10"/>
    </row>
    <row r="620" spans="1:11" ht="15" x14ac:dyDescent="0.2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si="27"/>
        <v>12</v>
      </c>
      <c r="H620" s="3">
        <f t="shared" si="28"/>
        <v>13.799999999999999</v>
      </c>
      <c r="I620" s="3">
        <f t="shared" si="29"/>
        <v>3</v>
      </c>
      <c r="J620" s="4">
        <v>0</v>
      </c>
      <c r="K620" s="10"/>
    </row>
    <row r="621" spans="1:11" ht="15" x14ac:dyDescent="0.2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si="27"/>
        <v>20</v>
      </c>
      <c r="H621" s="3">
        <f t="shared" si="28"/>
        <v>23</v>
      </c>
      <c r="I621" s="3">
        <f t="shared" si="29"/>
        <v>5</v>
      </c>
      <c r="J621" s="4">
        <v>0</v>
      </c>
      <c r="K621" s="10"/>
    </row>
    <row r="622" spans="1:11" ht="15" x14ac:dyDescent="0.2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27"/>
        <v>8.9166666666666661</v>
      </c>
      <c r="H622" s="3">
        <f t="shared" si="28"/>
        <v>10.254166666666665</v>
      </c>
      <c r="I622" s="3">
        <f t="shared" si="29"/>
        <v>4.0833333333333339</v>
      </c>
      <c r="J622" s="4">
        <v>0</v>
      </c>
      <c r="K622" s="2" t="s">
        <v>739</v>
      </c>
    </row>
    <row r="623" spans="1:11" ht="15" x14ac:dyDescent="0.2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si="27"/>
        <v>9.8958333333333339</v>
      </c>
      <c r="H623" s="3">
        <f t="shared" si="28"/>
        <v>11.380208333333334</v>
      </c>
      <c r="I623" s="3">
        <f t="shared" si="29"/>
        <v>1.1041666666666661</v>
      </c>
      <c r="J623" s="4">
        <v>0</v>
      </c>
      <c r="K623" s="10" t="s">
        <v>739</v>
      </c>
    </row>
    <row r="624" spans="1:11" ht="15" x14ac:dyDescent="0.2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si="27"/>
        <v>9.9722222222222214</v>
      </c>
      <c r="H624" s="3">
        <f t="shared" si="28"/>
        <v>11.468055555555553</v>
      </c>
      <c r="I624" s="3">
        <f t="shared" si="29"/>
        <v>2.0277777777777786</v>
      </c>
      <c r="J624" s="4">
        <v>0</v>
      </c>
      <c r="K624" s="10" t="s">
        <v>739</v>
      </c>
    </row>
    <row r="625" spans="1:11" ht="15" x14ac:dyDescent="0.2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27"/>
        <v>55</v>
      </c>
      <c r="H625" s="3">
        <f t="shared" si="28"/>
        <v>63.249999999999993</v>
      </c>
      <c r="I625" s="3">
        <f t="shared" si="29"/>
        <v>5</v>
      </c>
      <c r="J625" s="4">
        <v>0</v>
      </c>
      <c r="K625" s="10" t="s">
        <v>739</v>
      </c>
    </row>
    <row r="626" spans="1:11" ht="15" x14ac:dyDescent="0.2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27"/>
        <v>34</v>
      </c>
      <c r="H626" s="3">
        <f t="shared" si="28"/>
        <v>39.099999999999994</v>
      </c>
      <c r="I626" s="3">
        <f t="shared" si="29"/>
        <v>6</v>
      </c>
      <c r="J626" s="4">
        <v>0</v>
      </c>
      <c r="K626" s="10" t="s">
        <v>739</v>
      </c>
    </row>
    <row r="627" spans="1:11" ht="15" x14ac:dyDescent="0.2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27"/>
        <v>5.8666666666666663</v>
      </c>
      <c r="H627" s="3">
        <f t="shared" si="28"/>
        <v>6.7466666666666653</v>
      </c>
      <c r="I627" s="3">
        <f t="shared" si="29"/>
        <v>1.1333333333333337</v>
      </c>
      <c r="J627" s="4">
        <v>0</v>
      </c>
      <c r="K627" s="10" t="s">
        <v>739</v>
      </c>
    </row>
    <row r="628" spans="1:11" ht="15" x14ac:dyDescent="0.25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t="shared" si="27"/>
        <v>37.5</v>
      </c>
      <c r="H628" s="3">
        <f t="shared" si="28"/>
        <v>43.125</v>
      </c>
      <c r="I628" s="3">
        <f t="shared" si="29"/>
        <v>7.5</v>
      </c>
      <c r="J628" s="4">
        <v>8</v>
      </c>
      <c r="K628" s="10" t="s">
        <v>837</v>
      </c>
    </row>
    <row r="629" spans="1:11" ht="15" x14ac:dyDescent="0.2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27"/>
        <v>25</v>
      </c>
      <c r="H629" s="3">
        <f t="shared" si="28"/>
        <v>28.749999999999996</v>
      </c>
      <c r="I629" s="3">
        <f t="shared" si="29"/>
        <v>4</v>
      </c>
      <c r="J629" s="4">
        <v>0</v>
      </c>
      <c r="K629" s="10" t="s">
        <v>739</v>
      </c>
    </row>
    <row r="630" spans="1:11" ht="15" x14ac:dyDescent="0.2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si="27"/>
        <v>30</v>
      </c>
      <c r="H630" s="3">
        <f t="shared" si="28"/>
        <v>34.5</v>
      </c>
      <c r="I630" s="3">
        <f t="shared" si="29"/>
        <v>4</v>
      </c>
      <c r="J630" s="4">
        <v>0</v>
      </c>
      <c r="K630" s="10" t="s">
        <v>739</v>
      </c>
    </row>
    <row r="631" spans="1:11" ht="15" x14ac:dyDescent="0.25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t="shared" si="27"/>
        <v>8.3333333333333339</v>
      </c>
      <c r="H631" s="3">
        <f t="shared" si="28"/>
        <v>9.5833333333333339</v>
      </c>
      <c r="I631" s="3">
        <f t="shared" si="29"/>
        <v>1.6666666666666661</v>
      </c>
      <c r="J631" s="4">
        <v>3</v>
      </c>
      <c r="K631" s="10" t="s">
        <v>837</v>
      </c>
    </row>
    <row r="632" spans="1:11" ht="15" x14ac:dyDescent="0.2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27"/>
        <v>40</v>
      </c>
      <c r="H632" s="3">
        <f t="shared" si="28"/>
        <v>46</v>
      </c>
      <c r="I632" s="3">
        <f t="shared" si="29"/>
        <v>5</v>
      </c>
      <c r="J632" s="4">
        <v>0</v>
      </c>
      <c r="K632" s="10" t="s">
        <v>739</v>
      </c>
    </row>
    <row r="633" spans="1:11" ht="15" x14ac:dyDescent="0.25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27"/>
        <v>0.65</v>
      </c>
      <c r="H633" s="3">
        <f t="shared" si="28"/>
        <v>0.74749999999999994</v>
      </c>
      <c r="I633" s="3">
        <f t="shared" si="29"/>
        <v>0.35</v>
      </c>
      <c r="J633" s="4">
        <v>0</v>
      </c>
      <c r="K633" s="10" t="s">
        <v>739</v>
      </c>
    </row>
    <row r="634" spans="1:11" ht="15" x14ac:dyDescent="0.2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27"/>
        <v>20</v>
      </c>
      <c r="H634" s="3">
        <f t="shared" si="28"/>
        <v>23</v>
      </c>
      <c r="I634" s="3">
        <f t="shared" si="29"/>
        <v>5</v>
      </c>
      <c r="J634" s="4">
        <v>-6</v>
      </c>
      <c r="K634" s="5" t="s">
        <v>739</v>
      </c>
    </row>
    <row r="635" spans="1:11" ht="15" x14ac:dyDescent="0.2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si="27"/>
        <v>10</v>
      </c>
      <c r="H635" s="3">
        <f t="shared" si="28"/>
        <v>11.5</v>
      </c>
      <c r="I635" s="3">
        <f t="shared" si="29"/>
        <v>2</v>
      </c>
      <c r="J635" s="4">
        <v>-6</v>
      </c>
      <c r="K635" s="5" t="s">
        <v>739</v>
      </c>
    </row>
    <row r="636" spans="1:11" ht="15" x14ac:dyDescent="0.2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si="27"/>
        <v>10</v>
      </c>
      <c r="H636" s="3">
        <f t="shared" si="28"/>
        <v>11.5</v>
      </c>
      <c r="I636" s="3">
        <f t="shared" si="29"/>
        <v>2</v>
      </c>
      <c r="J636" s="4">
        <v>-6</v>
      </c>
      <c r="K636" s="5" t="s">
        <v>739</v>
      </c>
    </row>
    <row r="637" spans="1:11" ht="15" x14ac:dyDescent="0.25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t="shared" si="27"/>
        <v>99</v>
      </c>
      <c r="H637" s="3">
        <f t="shared" si="28"/>
        <v>113.85</v>
      </c>
      <c r="I637" s="3">
        <f t="shared" si="29"/>
        <v>16</v>
      </c>
      <c r="J637" s="4">
        <v>1</v>
      </c>
      <c r="K637" s="10" t="s">
        <v>837</v>
      </c>
    </row>
    <row r="638" spans="1:11" ht="15" x14ac:dyDescent="0.2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27"/>
        <v>70.333333333333329</v>
      </c>
      <c r="H638" s="3">
        <f t="shared" si="28"/>
        <v>80.883333333333326</v>
      </c>
      <c r="I638" s="3">
        <f t="shared" si="29"/>
        <v>10.666666666666671</v>
      </c>
      <c r="J638" s="4">
        <v>0</v>
      </c>
      <c r="K638" s="5"/>
    </row>
    <row r="639" spans="1:11" ht="15" x14ac:dyDescent="0.25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 t="shared" si="27"/>
        <v>60</v>
      </c>
      <c r="H639" s="3">
        <f t="shared" si="28"/>
        <v>69</v>
      </c>
      <c r="I639" s="3">
        <f t="shared" si="29"/>
        <v>5</v>
      </c>
      <c r="J639">
        <v>0</v>
      </c>
      <c r="K639">
        <v>-5</v>
      </c>
    </row>
    <row r="640" spans="1:11" ht="15" x14ac:dyDescent="0.25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 t="shared" si="27"/>
        <v>3.8333333333333335</v>
      </c>
      <c r="H640" s="3">
        <f t="shared" si="28"/>
        <v>4.4083333333333332</v>
      </c>
      <c r="I640" s="3">
        <f t="shared" si="29"/>
        <v>1.1666666666666665</v>
      </c>
      <c r="J640" s="4">
        <v>0</v>
      </c>
      <c r="K640" s="10" t="s">
        <v>795</v>
      </c>
    </row>
    <row r="641" spans="1:11" ht="15" x14ac:dyDescent="0.25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t="shared" si="27"/>
        <v>105</v>
      </c>
      <c r="H641" s="3">
        <f t="shared" si="28"/>
        <v>120.74999999999999</v>
      </c>
      <c r="I641" s="3">
        <f t="shared" si="29"/>
        <v>15</v>
      </c>
      <c r="J641" s="4">
        <v>0</v>
      </c>
      <c r="K641" s="5" t="s">
        <v>795</v>
      </c>
    </row>
    <row r="642" spans="1:11" ht="15" x14ac:dyDescent="0.25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t="shared" ref="G642:G705" si="30">E642/F642</f>
        <v>4</v>
      </c>
      <c r="H642" s="3">
        <f t="shared" ref="H642:H705" si="31">G642*1.15</f>
        <v>4.5999999999999996</v>
      </c>
      <c r="I642" s="3">
        <f t="shared" ref="I642:I705" si="32">D642-G642</f>
        <v>1</v>
      </c>
      <c r="J642" s="4">
        <v>0</v>
      </c>
      <c r="K642" s="2" t="s">
        <v>795</v>
      </c>
    </row>
    <row r="643" spans="1:11" ht="15" x14ac:dyDescent="0.25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 t="shared" si="30"/>
        <v>119</v>
      </c>
      <c r="H643" s="3">
        <f t="shared" si="31"/>
        <v>136.85</v>
      </c>
      <c r="I643" s="3">
        <f t="shared" si="32"/>
        <v>18</v>
      </c>
      <c r="J643" s="4">
        <v>10</v>
      </c>
      <c r="K643" s="10" t="s">
        <v>800</v>
      </c>
    </row>
    <row r="644" spans="1:11" ht="15" x14ac:dyDescent="0.25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t="shared" si="30"/>
        <v>8.5208333333333339</v>
      </c>
      <c r="H644" s="3">
        <f t="shared" si="31"/>
        <v>9.7989583333333332</v>
      </c>
      <c r="I644" s="3">
        <f t="shared" si="32"/>
        <v>1.4791666666666661</v>
      </c>
      <c r="J644" s="4">
        <v>48</v>
      </c>
      <c r="K644" s="10" t="s">
        <v>800</v>
      </c>
    </row>
    <row r="645" spans="1:11" ht="15" x14ac:dyDescent="0.25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t="shared" si="30"/>
        <v>8.125</v>
      </c>
      <c r="H645" s="3">
        <f t="shared" si="31"/>
        <v>9.34375</v>
      </c>
      <c r="I645" s="3">
        <f t="shared" si="32"/>
        <v>1.875</v>
      </c>
      <c r="J645" s="4">
        <v>24</v>
      </c>
      <c r="K645" s="2" t="s">
        <v>800</v>
      </c>
    </row>
    <row r="646" spans="1:11" ht="15" x14ac:dyDescent="0.25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t="shared" si="30"/>
        <v>10.625</v>
      </c>
      <c r="H646" s="3">
        <f t="shared" si="31"/>
        <v>12.218749999999998</v>
      </c>
      <c r="I646" s="3">
        <f t="shared" si="32"/>
        <v>2.375</v>
      </c>
      <c r="J646" s="4">
        <v>8</v>
      </c>
      <c r="K646" s="5" t="s">
        <v>800</v>
      </c>
    </row>
    <row r="647" spans="1:11" ht="15" x14ac:dyDescent="0.25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t="shared" si="30"/>
        <v>169</v>
      </c>
      <c r="H647" s="3">
        <f t="shared" si="31"/>
        <v>194.35</v>
      </c>
      <c r="I647" s="3">
        <f t="shared" si="32"/>
        <v>26</v>
      </c>
      <c r="J647" s="4">
        <v>1</v>
      </c>
      <c r="K647" s="10" t="s">
        <v>800</v>
      </c>
    </row>
    <row r="648" spans="1:11" ht="15" x14ac:dyDescent="0.25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t="shared" si="30"/>
        <v>66.333333333333329</v>
      </c>
      <c r="H648" s="3">
        <f t="shared" si="31"/>
        <v>76.283333333333317</v>
      </c>
      <c r="I648" s="3">
        <f t="shared" si="32"/>
        <v>9.6666666666666714</v>
      </c>
      <c r="J648" s="4">
        <v>3</v>
      </c>
      <c r="K648" s="10" t="s">
        <v>800</v>
      </c>
    </row>
    <row r="649" spans="1:11" ht="15" x14ac:dyDescent="0.25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t="shared" si="30"/>
        <v>8.125</v>
      </c>
      <c r="H649" s="3">
        <f t="shared" si="31"/>
        <v>9.34375</v>
      </c>
      <c r="I649" s="3">
        <f t="shared" si="32"/>
        <v>1.875</v>
      </c>
      <c r="J649" s="4">
        <v>24</v>
      </c>
      <c r="K649" s="2" t="s">
        <v>800</v>
      </c>
    </row>
    <row r="650" spans="1:11" ht="15" x14ac:dyDescent="0.25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t="shared" si="30"/>
        <v>6.1</v>
      </c>
      <c r="H650" s="3">
        <f t="shared" si="31"/>
        <v>7.0149999999999988</v>
      </c>
      <c r="I650" s="3">
        <f t="shared" si="32"/>
        <v>0.90000000000000036</v>
      </c>
      <c r="J650" s="4">
        <v>0</v>
      </c>
      <c r="K650" s="10" t="s">
        <v>837</v>
      </c>
    </row>
    <row r="651" spans="1:11" ht="15" x14ac:dyDescent="0.25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t="shared" si="30"/>
        <v>30</v>
      </c>
      <c r="H651" s="3">
        <f t="shared" si="31"/>
        <v>34.5</v>
      </c>
      <c r="I651" s="3">
        <f t="shared" si="32"/>
        <v>5</v>
      </c>
      <c r="J651" s="4">
        <v>-1</v>
      </c>
      <c r="K651" s="5" t="s">
        <v>795</v>
      </c>
    </row>
    <row r="652" spans="1:11" ht="15" x14ac:dyDescent="0.25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t="shared" si="30"/>
        <v>10.138888888888889</v>
      </c>
      <c r="H652" s="3">
        <f t="shared" si="31"/>
        <v>11.659722222222221</v>
      </c>
      <c r="I652" s="3">
        <f t="shared" si="32"/>
        <v>1.8611111111111107</v>
      </c>
      <c r="J652" s="4">
        <v>0</v>
      </c>
      <c r="K652" s="10" t="s">
        <v>739</v>
      </c>
    </row>
    <row r="653" spans="1:11" ht="15" x14ac:dyDescent="0.25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t="shared" si="30"/>
        <v>170</v>
      </c>
      <c r="H653" s="3">
        <f t="shared" si="31"/>
        <v>195.49999999999997</v>
      </c>
      <c r="I653" s="3">
        <f t="shared" si="32"/>
        <v>30</v>
      </c>
      <c r="J653" s="4">
        <v>0</v>
      </c>
      <c r="K653" s="5" t="s">
        <v>795</v>
      </c>
    </row>
    <row r="654" spans="1:11" ht="15" x14ac:dyDescent="0.25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t="shared" si="30"/>
        <v>4</v>
      </c>
      <c r="H654" s="3">
        <f t="shared" si="31"/>
        <v>4.5999999999999996</v>
      </c>
      <c r="I654" s="3">
        <f t="shared" si="32"/>
        <v>1</v>
      </c>
      <c r="J654">
        <v>0</v>
      </c>
      <c r="K654" s="5" t="s">
        <v>795</v>
      </c>
    </row>
    <row r="655" spans="1:11" ht="15" x14ac:dyDescent="0.25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t="shared" si="30"/>
        <v>11</v>
      </c>
      <c r="H655" s="3">
        <f t="shared" si="31"/>
        <v>12.649999999999999</v>
      </c>
      <c r="I655" s="3">
        <f t="shared" si="32"/>
        <v>2</v>
      </c>
      <c r="J655" s="4">
        <v>0</v>
      </c>
      <c r="K655" s="10" t="s">
        <v>795</v>
      </c>
    </row>
    <row r="656" spans="1:11" ht="15" x14ac:dyDescent="0.25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t="shared" si="30"/>
        <v>9.1666666666666661</v>
      </c>
      <c r="H656" s="3">
        <f t="shared" si="31"/>
        <v>10.541666666666664</v>
      </c>
      <c r="I656" s="3">
        <f t="shared" si="32"/>
        <v>1.8333333333333339</v>
      </c>
      <c r="J656">
        <v>0</v>
      </c>
      <c r="K656" s="5" t="s">
        <v>795</v>
      </c>
    </row>
    <row r="657" spans="1:11" ht="15" x14ac:dyDescent="0.25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t="shared" si="30"/>
        <v>48.666666666666664</v>
      </c>
      <c r="H657" s="3">
        <f t="shared" si="31"/>
        <v>55.966666666666661</v>
      </c>
      <c r="I657" s="3">
        <f t="shared" si="32"/>
        <v>7.3333333333333357</v>
      </c>
      <c r="J657" s="4">
        <v>6</v>
      </c>
      <c r="K657" s="10" t="s">
        <v>837</v>
      </c>
    </row>
    <row r="658" spans="1:11" ht="15" x14ac:dyDescent="0.25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t="shared" si="30"/>
        <v>29</v>
      </c>
      <c r="H658" s="3">
        <f t="shared" si="31"/>
        <v>33.349999999999994</v>
      </c>
      <c r="I658" s="3">
        <f t="shared" si="32"/>
        <v>5</v>
      </c>
      <c r="J658" s="4">
        <v>1</v>
      </c>
      <c r="K658" s="5" t="s">
        <v>837</v>
      </c>
    </row>
    <row r="659" spans="1:11" ht="15" x14ac:dyDescent="0.25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t="shared" si="30"/>
        <v>7</v>
      </c>
      <c r="H659" s="3">
        <f t="shared" si="31"/>
        <v>8.0499999999999989</v>
      </c>
      <c r="I659" s="3">
        <f t="shared" si="32"/>
        <v>3</v>
      </c>
      <c r="J659" s="4">
        <v>3</v>
      </c>
      <c r="K659" s="10" t="s">
        <v>837</v>
      </c>
    </row>
    <row r="660" spans="1:11" ht="15" x14ac:dyDescent="0.25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t="shared" si="30"/>
        <v>17.166666666666668</v>
      </c>
      <c r="H660" s="3">
        <f t="shared" si="31"/>
        <v>19.741666666666667</v>
      </c>
      <c r="I660" s="3">
        <f t="shared" si="32"/>
        <v>2.8333333333333321</v>
      </c>
      <c r="J660" s="4">
        <v>0</v>
      </c>
      <c r="K660" s="5" t="s">
        <v>837</v>
      </c>
    </row>
    <row r="661" spans="1:11" ht="15" x14ac:dyDescent="0.25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 t="shared" si="30"/>
        <v>53</v>
      </c>
      <c r="H661" s="3">
        <f t="shared" si="31"/>
        <v>60.949999999999996</v>
      </c>
      <c r="I661" s="3">
        <f t="shared" si="32"/>
        <v>8</v>
      </c>
      <c r="J661" s="4">
        <v>0</v>
      </c>
      <c r="K661" s="10" t="s">
        <v>795</v>
      </c>
    </row>
    <row r="662" spans="1:11" ht="15" x14ac:dyDescent="0.25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 t="shared" si="30"/>
        <v>22</v>
      </c>
      <c r="H662" s="3">
        <f t="shared" si="31"/>
        <v>25.299999999999997</v>
      </c>
      <c r="I662" s="3">
        <f t="shared" si="32"/>
        <v>3</v>
      </c>
      <c r="J662" s="4">
        <v>0</v>
      </c>
      <c r="K662" s="10" t="s">
        <v>795</v>
      </c>
    </row>
    <row r="663" spans="1:11" ht="15" x14ac:dyDescent="0.25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t="shared" si="30"/>
        <v>16</v>
      </c>
      <c r="H663" s="3">
        <f t="shared" si="31"/>
        <v>18.399999999999999</v>
      </c>
      <c r="I663" s="3">
        <f t="shared" si="32"/>
        <v>4</v>
      </c>
      <c r="J663" s="4">
        <v>0</v>
      </c>
      <c r="K663" s="5" t="s">
        <v>850</v>
      </c>
    </row>
    <row r="664" spans="1:11" ht="15" x14ac:dyDescent="0.25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t="shared" si="30"/>
        <v>10</v>
      </c>
      <c r="H664" s="3">
        <f t="shared" si="31"/>
        <v>11.5</v>
      </c>
      <c r="I664" s="3">
        <f t="shared" si="32"/>
        <v>5</v>
      </c>
      <c r="J664" s="4">
        <v>0</v>
      </c>
      <c r="K664" s="10" t="s">
        <v>850</v>
      </c>
    </row>
    <row r="665" spans="1:11" ht="15" x14ac:dyDescent="0.25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t="shared" si="30"/>
        <v>10</v>
      </c>
      <c r="H665" s="3">
        <f t="shared" si="31"/>
        <v>11.5</v>
      </c>
      <c r="I665" s="3">
        <f t="shared" si="32"/>
        <v>2</v>
      </c>
      <c r="J665" s="4">
        <v>0</v>
      </c>
      <c r="K665" s="10" t="s">
        <v>850</v>
      </c>
    </row>
    <row r="666" spans="1:11" ht="15" x14ac:dyDescent="0.25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t="shared" si="30"/>
        <v>40</v>
      </c>
      <c r="H666" s="3">
        <f t="shared" si="31"/>
        <v>46</v>
      </c>
      <c r="I666" s="3">
        <f t="shared" si="32"/>
        <v>5</v>
      </c>
      <c r="J666" s="4">
        <v>0</v>
      </c>
      <c r="K666" s="10" t="s">
        <v>850</v>
      </c>
    </row>
    <row r="667" spans="1:11" ht="15" x14ac:dyDescent="0.25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t="shared" si="30"/>
        <v>20</v>
      </c>
      <c r="H667" s="3">
        <f t="shared" si="31"/>
        <v>23</v>
      </c>
      <c r="I667" s="3">
        <f t="shared" si="32"/>
        <v>5</v>
      </c>
      <c r="J667" s="4">
        <v>0</v>
      </c>
      <c r="K667" s="10" t="s">
        <v>850</v>
      </c>
    </row>
    <row r="668" spans="1:11" ht="15" x14ac:dyDescent="0.25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t="shared" si="30"/>
        <v>5</v>
      </c>
      <c r="H668" s="3">
        <f t="shared" si="31"/>
        <v>5.75</v>
      </c>
      <c r="I668" s="3">
        <f t="shared" si="32"/>
        <v>1</v>
      </c>
      <c r="J668" s="4">
        <v>0</v>
      </c>
      <c r="K668" s="5" t="s">
        <v>850</v>
      </c>
    </row>
    <row r="669" spans="1:11" ht="15" x14ac:dyDescent="0.25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t="shared" si="30"/>
        <v>5.6</v>
      </c>
      <c r="H669" s="3">
        <f t="shared" si="31"/>
        <v>6.4399999999999995</v>
      </c>
      <c r="I669" s="3">
        <f t="shared" si="32"/>
        <v>1.4000000000000004</v>
      </c>
      <c r="J669" s="4">
        <v>0</v>
      </c>
      <c r="K669" s="10" t="s">
        <v>850</v>
      </c>
    </row>
    <row r="670" spans="1:11" ht="15" x14ac:dyDescent="0.25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t="shared" si="30"/>
        <v>30</v>
      </c>
      <c r="H670" s="3">
        <f t="shared" si="31"/>
        <v>34.5</v>
      </c>
      <c r="I670" s="3">
        <f t="shared" si="32"/>
        <v>5</v>
      </c>
      <c r="J670" s="4">
        <v>0</v>
      </c>
      <c r="K670" s="5"/>
    </row>
    <row r="671" spans="1:11" ht="15" x14ac:dyDescent="0.25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t="shared" si="30"/>
        <v>35</v>
      </c>
      <c r="H671" s="3">
        <f t="shared" si="31"/>
        <v>40.25</v>
      </c>
      <c r="I671" s="3">
        <f t="shared" si="32"/>
        <v>5</v>
      </c>
      <c r="J671" s="4">
        <v>0</v>
      </c>
      <c r="K671" s="5"/>
    </row>
    <row r="672" spans="1:11" ht="15" x14ac:dyDescent="0.25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t="shared" si="30"/>
        <v>30</v>
      </c>
      <c r="H672" s="3">
        <f t="shared" si="31"/>
        <v>34.5</v>
      </c>
      <c r="I672" s="3">
        <f t="shared" si="32"/>
        <v>5</v>
      </c>
      <c r="J672" s="4">
        <v>0</v>
      </c>
      <c r="K672" s="10"/>
    </row>
    <row r="673" spans="1:11" ht="15" x14ac:dyDescent="0.25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 t="shared" si="30"/>
        <v>99</v>
      </c>
      <c r="H673" s="3">
        <f t="shared" si="31"/>
        <v>113.85</v>
      </c>
      <c r="I673" s="3">
        <f t="shared" si="32"/>
        <v>16</v>
      </c>
      <c r="J673" s="4">
        <v>0</v>
      </c>
      <c r="K673" s="10"/>
    </row>
    <row r="674" spans="1:11" ht="15" x14ac:dyDescent="0.25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t="shared" si="30"/>
        <v>5.375</v>
      </c>
      <c r="H674" s="3">
        <f t="shared" si="31"/>
        <v>6.1812499999999995</v>
      </c>
      <c r="I674" s="3">
        <f t="shared" si="32"/>
        <v>144.625</v>
      </c>
      <c r="J674" s="4">
        <v>0</v>
      </c>
      <c r="K674" s="5" t="s">
        <v>850</v>
      </c>
    </row>
    <row r="675" spans="1:11" ht="15" x14ac:dyDescent="0.25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t="shared" si="30"/>
        <v>20</v>
      </c>
      <c r="H675" s="3">
        <f t="shared" si="31"/>
        <v>23</v>
      </c>
      <c r="I675" s="3">
        <f t="shared" si="32"/>
        <v>5</v>
      </c>
      <c r="J675" s="4">
        <v>0</v>
      </c>
      <c r="K675" s="10" t="s">
        <v>850</v>
      </c>
    </row>
    <row r="676" spans="1:11" ht="15" x14ac:dyDescent="0.25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t="shared" si="30"/>
        <v>20</v>
      </c>
      <c r="H676" s="3">
        <f t="shared" si="31"/>
        <v>23</v>
      </c>
      <c r="I676" s="3">
        <f t="shared" si="32"/>
        <v>5</v>
      </c>
      <c r="J676" s="4">
        <v>0</v>
      </c>
      <c r="K676" s="10" t="s">
        <v>850</v>
      </c>
    </row>
    <row r="677" spans="1:11" ht="15" x14ac:dyDescent="0.25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t="shared" si="30"/>
        <v>15</v>
      </c>
      <c r="H677" s="3">
        <f t="shared" si="31"/>
        <v>17.25</v>
      </c>
      <c r="I677" s="3">
        <f t="shared" si="32"/>
        <v>5</v>
      </c>
      <c r="J677" s="4">
        <v>0</v>
      </c>
      <c r="K677" s="10" t="s">
        <v>850</v>
      </c>
    </row>
    <row r="678" spans="1:11" ht="15" x14ac:dyDescent="0.25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t="shared" si="30"/>
        <v>20</v>
      </c>
      <c r="H678" s="3">
        <f t="shared" si="31"/>
        <v>23</v>
      </c>
      <c r="I678" s="3">
        <f t="shared" si="32"/>
        <v>5</v>
      </c>
      <c r="J678" s="4">
        <v>0</v>
      </c>
      <c r="K678" s="10" t="s">
        <v>850</v>
      </c>
    </row>
    <row r="679" spans="1:11" ht="15" x14ac:dyDescent="0.25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t="shared" si="30"/>
        <v>15</v>
      </c>
      <c r="H679" s="3">
        <f t="shared" si="31"/>
        <v>17.25</v>
      </c>
      <c r="I679" s="3">
        <f t="shared" si="32"/>
        <v>5</v>
      </c>
      <c r="J679" s="4">
        <v>0</v>
      </c>
      <c r="K679" s="10" t="s">
        <v>850</v>
      </c>
    </row>
    <row r="680" spans="1:11" ht="15" x14ac:dyDescent="0.25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 t="shared" si="30"/>
        <v>99</v>
      </c>
      <c r="H680" s="3">
        <f t="shared" si="31"/>
        <v>113.85</v>
      </c>
      <c r="I680" s="3">
        <f t="shared" si="32"/>
        <v>26</v>
      </c>
      <c r="J680" s="4">
        <v>3</v>
      </c>
      <c r="K680" s="5" t="s">
        <v>940</v>
      </c>
    </row>
    <row r="681" spans="1:11" ht="15" x14ac:dyDescent="0.25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t="shared" si="30"/>
        <v>270</v>
      </c>
      <c r="H681" s="3">
        <f t="shared" si="31"/>
        <v>310.5</v>
      </c>
      <c r="I681" s="3">
        <f t="shared" si="32"/>
        <v>41</v>
      </c>
      <c r="J681" s="4">
        <v>0</v>
      </c>
      <c r="K681" s="5" t="s">
        <v>850</v>
      </c>
    </row>
    <row r="682" spans="1:11" ht="15" x14ac:dyDescent="0.25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t="shared" si="30"/>
        <v>26.666666666666668</v>
      </c>
      <c r="H682" s="3">
        <f t="shared" si="31"/>
        <v>30.666666666666664</v>
      </c>
      <c r="I682" s="3">
        <f t="shared" si="32"/>
        <v>4.3333333333333321</v>
      </c>
      <c r="J682" s="4">
        <v>0</v>
      </c>
      <c r="K682" s="10" t="s">
        <v>850</v>
      </c>
    </row>
    <row r="683" spans="1:11" ht="15" x14ac:dyDescent="0.25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t="shared" si="30"/>
        <v>22</v>
      </c>
      <c r="H683" s="3">
        <f t="shared" si="31"/>
        <v>25.299999999999997</v>
      </c>
      <c r="I683" s="3">
        <f t="shared" si="32"/>
        <v>3</v>
      </c>
      <c r="J683" s="4">
        <v>0</v>
      </c>
      <c r="K683" s="10" t="s">
        <v>850</v>
      </c>
    </row>
    <row r="684" spans="1:11" ht="15" x14ac:dyDescent="0.25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t="shared" si="30"/>
        <v>29</v>
      </c>
      <c r="H684" s="3">
        <f t="shared" si="31"/>
        <v>33.349999999999994</v>
      </c>
      <c r="I684" s="3">
        <f t="shared" si="32"/>
        <v>4</v>
      </c>
      <c r="J684" s="4">
        <v>0</v>
      </c>
      <c r="K684" s="10" t="s">
        <v>850</v>
      </c>
    </row>
    <row r="685" spans="1:11" ht="15" x14ac:dyDescent="0.25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t="shared" si="30"/>
        <v>5.791666666666667</v>
      </c>
      <c r="H685" s="3">
        <f t="shared" si="31"/>
        <v>6.6604166666666664</v>
      </c>
      <c r="I685" s="3">
        <f t="shared" si="32"/>
        <v>1.208333333333333</v>
      </c>
      <c r="J685" s="4">
        <v>0</v>
      </c>
      <c r="K685" s="10" t="s">
        <v>850</v>
      </c>
    </row>
    <row r="686" spans="1:11" ht="15" x14ac:dyDescent="0.25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t="shared" si="30"/>
        <v>203</v>
      </c>
      <c r="H686" s="3">
        <f t="shared" si="31"/>
        <v>233.45</v>
      </c>
      <c r="I686" s="3">
        <f t="shared" si="32"/>
        <v>32</v>
      </c>
      <c r="J686" s="4">
        <v>3</v>
      </c>
      <c r="K686" s="5" t="s">
        <v>897</v>
      </c>
    </row>
    <row r="687" spans="1:11" ht="15" x14ac:dyDescent="0.25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t="shared" si="30"/>
        <v>179</v>
      </c>
      <c r="H687" s="3">
        <f t="shared" si="31"/>
        <v>205.85</v>
      </c>
      <c r="I687" s="3">
        <f t="shared" si="32"/>
        <v>31</v>
      </c>
      <c r="J687" s="4">
        <v>3</v>
      </c>
      <c r="K687" s="5" t="s">
        <v>897</v>
      </c>
    </row>
    <row r="688" spans="1:11" ht="15" x14ac:dyDescent="0.25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t="shared" si="30"/>
        <v>11.7</v>
      </c>
      <c r="H688" s="3">
        <f t="shared" si="31"/>
        <v>13.454999999999998</v>
      </c>
      <c r="I688" s="3">
        <f t="shared" si="32"/>
        <v>3.3000000000000007</v>
      </c>
      <c r="J688" s="4">
        <v>1</v>
      </c>
      <c r="K688" s="10" t="s">
        <v>897</v>
      </c>
    </row>
    <row r="689" spans="1:11" ht="15" x14ac:dyDescent="0.25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t="shared" si="30"/>
        <v>40</v>
      </c>
      <c r="H689" s="3">
        <f t="shared" si="31"/>
        <v>46</v>
      </c>
      <c r="I689" s="3">
        <f t="shared" si="32"/>
        <v>5</v>
      </c>
      <c r="J689" s="4">
        <v>4</v>
      </c>
      <c r="K689" s="5" t="s">
        <v>897</v>
      </c>
    </row>
    <row r="690" spans="1:11" ht="15" x14ac:dyDescent="0.25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t="shared" si="30"/>
        <v>29.666666666666668</v>
      </c>
      <c r="H690" s="3">
        <f t="shared" si="31"/>
        <v>34.116666666666667</v>
      </c>
      <c r="I690" s="3">
        <f t="shared" si="32"/>
        <v>5.3333333333333321</v>
      </c>
      <c r="J690" s="4">
        <v>0</v>
      </c>
      <c r="K690" s="5" t="s">
        <v>897</v>
      </c>
    </row>
    <row r="691" spans="1:11" ht="15" x14ac:dyDescent="0.25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t="shared" si="30"/>
        <v>40</v>
      </c>
      <c r="H691" s="3">
        <f t="shared" si="31"/>
        <v>46</v>
      </c>
      <c r="I691" s="3">
        <f t="shared" si="32"/>
        <v>5</v>
      </c>
      <c r="J691" s="4">
        <v>0</v>
      </c>
      <c r="K691" s="5" t="s">
        <v>897</v>
      </c>
    </row>
    <row r="692" spans="1:11" ht="15" x14ac:dyDescent="0.25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t="shared" si="30"/>
        <v>8</v>
      </c>
      <c r="H692" s="3">
        <f t="shared" si="31"/>
        <v>9.1999999999999993</v>
      </c>
      <c r="I692" s="3">
        <f t="shared" si="32"/>
        <v>2</v>
      </c>
      <c r="J692" s="4">
        <v>0</v>
      </c>
      <c r="K692" s="5" t="s">
        <v>897</v>
      </c>
    </row>
    <row r="693" spans="1:11" ht="15" x14ac:dyDescent="0.25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t="shared" si="30"/>
        <v>13.5</v>
      </c>
      <c r="H693" s="3">
        <f t="shared" si="31"/>
        <v>15.524999999999999</v>
      </c>
      <c r="I693" s="3">
        <f t="shared" si="32"/>
        <v>2.5</v>
      </c>
      <c r="J693" s="4">
        <v>0</v>
      </c>
      <c r="K693" s="10" t="s">
        <v>897</v>
      </c>
    </row>
    <row r="694" spans="1:11" ht="15" x14ac:dyDescent="0.25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t="shared" si="30"/>
        <v>42</v>
      </c>
      <c r="H694" s="3">
        <f t="shared" si="31"/>
        <v>48.3</v>
      </c>
      <c r="I694" s="3">
        <f t="shared" si="32"/>
        <v>8</v>
      </c>
      <c r="J694" s="4">
        <v>36</v>
      </c>
      <c r="K694" s="5" t="s">
        <v>897</v>
      </c>
    </row>
    <row r="695" spans="1:11" ht="15" x14ac:dyDescent="0.25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t="shared" si="30"/>
        <v>4</v>
      </c>
      <c r="H695" s="3">
        <f t="shared" si="31"/>
        <v>4.5999999999999996</v>
      </c>
      <c r="I695" s="3">
        <f t="shared" si="32"/>
        <v>1</v>
      </c>
      <c r="J695" s="4">
        <v>0</v>
      </c>
      <c r="K695" s="5" t="s">
        <v>897</v>
      </c>
    </row>
    <row r="696" spans="1:11" ht="15" x14ac:dyDescent="0.25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t="shared" si="30"/>
        <v>1</v>
      </c>
      <c r="H696" s="3">
        <f t="shared" si="31"/>
        <v>1.1499999999999999</v>
      </c>
      <c r="I696" s="3">
        <f t="shared" si="32"/>
        <v>14</v>
      </c>
      <c r="J696">
        <v>0</v>
      </c>
      <c r="K696" s="5" t="s">
        <v>16</v>
      </c>
    </row>
    <row r="697" spans="1:11" ht="15" x14ac:dyDescent="0.25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 t="shared" si="30"/>
        <v>1.2</v>
      </c>
      <c r="H697" s="3">
        <f t="shared" si="31"/>
        <v>1.38</v>
      </c>
      <c r="I697" s="3">
        <f t="shared" si="32"/>
        <v>53.8</v>
      </c>
      <c r="J697" s="4">
        <v>0</v>
      </c>
      <c r="K697" s="5" t="s">
        <v>915</v>
      </c>
    </row>
    <row r="698" spans="1:11" ht="15" x14ac:dyDescent="0.25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 t="shared" si="30"/>
        <v>25</v>
      </c>
      <c r="H698" s="3">
        <f t="shared" si="31"/>
        <v>28.749999999999996</v>
      </c>
      <c r="I698" s="3">
        <f t="shared" si="32"/>
        <v>5</v>
      </c>
      <c r="J698" s="4">
        <v>0</v>
      </c>
      <c r="K698" s="5" t="s">
        <v>920</v>
      </c>
    </row>
    <row r="699" spans="1:11" ht="15" x14ac:dyDescent="0.25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 t="shared" si="30"/>
        <v>8.3333333333333339</v>
      </c>
      <c r="H699" s="3">
        <f t="shared" si="31"/>
        <v>9.5833333333333339</v>
      </c>
      <c r="I699" s="3">
        <f t="shared" si="32"/>
        <v>1.6666666666666661</v>
      </c>
      <c r="J699" s="4">
        <v>0</v>
      </c>
      <c r="K699" s="5" t="s">
        <v>922</v>
      </c>
    </row>
    <row r="700" spans="1:11" ht="15" x14ac:dyDescent="0.25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 t="shared" si="30"/>
        <v>15</v>
      </c>
      <c r="H700" s="3">
        <f t="shared" si="31"/>
        <v>17.25</v>
      </c>
      <c r="I700" s="3">
        <f t="shared" si="32"/>
        <v>5</v>
      </c>
      <c r="J700" s="4">
        <v>0</v>
      </c>
      <c r="K700" s="5" t="s">
        <v>920</v>
      </c>
    </row>
    <row r="701" spans="1:11" ht="15" x14ac:dyDescent="0.25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 t="shared" si="30"/>
        <v>103</v>
      </c>
      <c r="H701" s="3">
        <f t="shared" si="31"/>
        <v>118.44999999999999</v>
      </c>
      <c r="I701" s="3">
        <f t="shared" si="32"/>
        <v>22</v>
      </c>
      <c r="J701" s="4">
        <v>3</v>
      </c>
      <c r="K701" s="5" t="s">
        <v>940</v>
      </c>
    </row>
    <row r="702" spans="1:11" ht="15" x14ac:dyDescent="0.25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 t="shared" si="30"/>
        <v>7</v>
      </c>
      <c r="H702" s="3">
        <f t="shared" si="31"/>
        <v>8.0499999999999989</v>
      </c>
      <c r="I702" s="3">
        <f t="shared" si="32"/>
        <v>1</v>
      </c>
      <c r="J702" s="4">
        <v>0</v>
      </c>
      <c r="K702" s="5" t="s">
        <v>920</v>
      </c>
    </row>
    <row r="703" spans="1:11" ht="15" x14ac:dyDescent="0.25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 t="shared" si="30"/>
        <v>13</v>
      </c>
      <c r="H703" s="3">
        <f t="shared" si="31"/>
        <v>14.95</v>
      </c>
      <c r="I703" s="3">
        <f t="shared" si="32"/>
        <v>2</v>
      </c>
      <c r="J703" s="4">
        <v>0</v>
      </c>
      <c r="K703" s="5" t="s">
        <v>920</v>
      </c>
    </row>
    <row r="704" spans="1:11" ht="15" x14ac:dyDescent="0.25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 t="shared" si="30"/>
        <v>25</v>
      </c>
      <c r="H704" s="3">
        <f t="shared" si="31"/>
        <v>28.749999999999996</v>
      </c>
      <c r="I704" s="3">
        <f t="shared" si="32"/>
        <v>3</v>
      </c>
      <c r="J704" s="4">
        <v>0</v>
      </c>
      <c r="K704" s="5" t="s">
        <v>920</v>
      </c>
    </row>
    <row r="705" spans="1:11" ht="15" x14ac:dyDescent="0.25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 t="shared" si="30"/>
        <v>8</v>
      </c>
      <c r="H705" s="3">
        <f t="shared" si="31"/>
        <v>9.1999999999999993</v>
      </c>
      <c r="I705" s="3">
        <f t="shared" si="32"/>
        <v>2</v>
      </c>
      <c r="J705" s="4">
        <v>0</v>
      </c>
      <c r="K705" s="5" t="s">
        <v>920</v>
      </c>
    </row>
    <row r="706" spans="1:11" ht="15" x14ac:dyDescent="0.25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 t="shared" ref="G706:G722" si="33">E706/F706</f>
        <v>8</v>
      </c>
      <c r="H706" s="3">
        <f t="shared" ref="H706:H726" si="34">G706*1.15</f>
        <v>9.1999999999999993</v>
      </c>
      <c r="I706" s="3">
        <f t="shared" ref="I706:I722" si="35">D706-G706</f>
        <v>2</v>
      </c>
      <c r="J706" s="4">
        <v>0</v>
      </c>
      <c r="K706" s="5" t="s">
        <v>920</v>
      </c>
    </row>
    <row r="707" spans="1:11" ht="15" x14ac:dyDescent="0.25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 t="shared" si="33"/>
        <v>29</v>
      </c>
      <c r="H707" s="3">
        <f t="shared" si="34"/>
        <v>33.349999999999994</v>
      </c>
      <c r="I707" s="3">
        <f t="shared" si="35"/>
        <v>4</v>
      </c>
      <c r="J707" s="4">
        <v>0</v>
      </c>
      <c r="K707" s="5" t="s">
        <v>920</v>
      </c>
    </row>
    <row r="708" spans="1:11" ht="15" x14ac:dyDescent="0.25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 t="shared" si="33"/>
        <v>22</v>
      </c>
      <c r="H708" s="3">
        <f t="shared" si="34"/>
        <v>25.299999999999997</v>
      </c>
      <c r="I708" s="3">
        <f t="shared" si="35"/>
        <v>3</v>
      </c>
      <c r="J708" s="4">
        <v>0</v>
      </c>
      <c r="K708" s="5" t="s">
        <v>920</v>
      </c>
    </row>
    <row r="709" spans="1:11" ht="15" x14ac:dyDescent="0.25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 t="shared" si="33"/>
        <v>25</v>
      </c>
      <c r="H709" s="3">
        <f t="shared" si="34"/>
        <v>28.749999999999996</v>
      </c>
      <c r="I709" s="3">
        <f t="shared" si="35"/>
        <v>5</v>
      </c>
      <c r="J709" s="4">
        <v>0</v>
      </c>
      <c r="K709" s="5" t="s">
        <v>920</v>
      </c>
    </row>
    <row r="710" spans="1:11" ht="15" x14ac:dyDescent="0.25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 t="shared" si="33"/>
        <v>30.2</v>
      </c>
      <c r="H710" s="3">
        <f t="shared" si="34"/>
        <v>34.729999999999997</v>
      </c>
      <c r="I710" s="3">
        <f t="shared" si="35"/>
        <v>4.8000000000000007</v>
      </c>
      <c r="J710" s="4">
        <v>2</v>
      </c>
      <c r="K710" s="5" t="s">
        <v>940</v>
      </c>
    </row>
    <row r="711" spans="1:11" ht="15" x14ac:dyDescent="0.25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 t="shared" si="33"/>
        <v>41</v>
      </c>
      <c r="H711" s="3">
        <f t="shared" si="34"/>
        <v>47.15</v>
      </c>
      <c r="I711" s="3">
        <f t="shared" si="35"/>
        <v>7</v>
      </c>
      <c r="J711" s="4">
        <v>2</v>
      </c>
      <c r="K711" s="5" t="s">
        <v>940</v>
      </c>
    </row>
    <row r="712" spans="1:11" ht="15" x14ac:dyDescent="0.25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 t="shared" si="33"/>
        <v>39</v>
      </c>
      <c r="H712" s="3">
        <f t="shared" si="34"/>
        <v>44.849999999999994</v>
      </c>
      <c r="I712" s="3">
        <f t="shared" si="35"/>
        <v>6</v>
      </c>
      <c r="J712" s="4">
        <v>2</v>
      </c>
      <c r="K712" s="5" t="s">
        <v>940</v>
      </c>
    </row>
    <row r="713" spans="1:11" ht="15" x14ac:dyDescent="0.25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 t="shared" si="33"/>
        <v>4</v>
      </c>
      <c r="H713" s="3">
        <f t="shared" si="34"/>
        <v>4.5999999999999996</v>
      </c>
      <c r="I713" s="3">
        <f t="shared" si="35"/>
        <v>1</v>
      </c>
      <c r="J713" s="4">
        <v>0</v>
      </c>
      <c r="K713" s="5" t="s">
        <v>954</v>
      </c>
    </row>
    <row r="714" spans="1:11" ht="15" x14ac:dyDescent="0.25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 t="shared" si="33"/>
        <v>4</v>
      </c>
      <c r="H714" s="3">
        <f t="shared" si="34"/>
        <v>4.5999999999999996</v>
      </c>
      <c r="I714" s="3">
        <f t="shared" si="35"/>
        <v>1</v>
      </c>
      <c r="J714" s="4">
        <v>0</v>
      </c>
      <c r="K714" s="5" t="s">
        <v>940</v>
      </c>
    </row>
    <row r="715" spans="1:11" ht="15" x14ac:dyDescent="0.25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 t="shared" si="33"/>
        <v>13</v>
      </c>
      <c r="H715" s="3">
        <f t="shared" si="34"/>
        <v>14.95</v>
      </c>
      <c r="I715" s="3">
        <f t="shared" si="35"/>
        <v>2</v>
      </c>
      <c r="J715" s="4">
        <v>0</v>
      </c>
      <c r="K715" s="5" t="s">
        <v>954</v>
      </c>
    </row>
    <row r="716" spans="1:11" ht="15" x14ac:dyDescent="0.25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 t="shared" si="33"/>
        <v>35</v>
      </c>
      <c r="H716" s="3">
        <f t="shared" si="34"/>
        <v>40.25</v>
      </c>
      <c r="I716" s="3">
        <f t="shared" si="35"/>
        <v>5</v>
      </c>
      <c r="J716" s="4">
        <v>2</v>
      </c>
      <c r="K716" s="5" t="s">
        <v>940</v>
      </c>
    </row>
    <row r="717" spans="1:11" ht="15" x14ac:dyDescent="0.25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 t="shared" si="33"/>
        <v>5</v>
      </c>
      <c r="H717" s="3">
        <f t="shared" si="34"/>
        <v>5.75</v>
      </c>
      <c r="I717" s="3">
        <f t="shared" si="35"/>
        <v>1</v>
      </c>
      <c r="J717" s="4">
        <v>0</v>
      </c>
      <c r="K717" s="5" t="s">
        <v>940</v>
      </c>
    </row>
    <row r="718" spans="1:11" ht="15" x14ac:dyDescent="0.25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 t="shared" si="33"/>
        <v>13</v>
      </c>
      <c r="H718" s="3">
        <f t="shared" si="34"/>
        <v>14.95</v>
      </c>
      <c r="I718" s="3">
        <f t="shared" si="35"/>
        <v>2</v>
      </c>
      <c r="J718" s="4">
        <v>6</v>
      </c>
      <c r="K718" s="5" t="s">
        <v>940</v>
      </c>
    </row>
    <row r="719" spans="1:11" ht="15" x14ac:dyDescent="0.25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 t="shared" si="33"/>
        <v>44</v>
      </c>
      <c r="H719" s="3">
        <f t="shared" si="34"/>
        <v>50.599999999999994</v>
      </c>
      <c r="I719" s="3">
        <f t="shared" si="35"/>
        <v>6</v>
      </c>
      <c r="J719" s="4">
        <v>2</v>
      </c>
      <c r="K719" s="5" t="s">
        <v>940</v>
      </c>
    </row>
    <row r="720" spans="1:11" ht="15" x14ac:dyDescent="0.25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 t="shared" si="33"/>
        <v>44</v>
      </c>
      <c r="H720" s="3">
        <f t="shared" si="34"/>
        <v>50.599999999999994</v>
      </c>
      <c r="I720" s="3">
        <f t="shared" si="35"/>
        <v>6</v>
      </c>
      <c r="J720" s="4">
        <v>0</v>
      </c>
      <c r="K720" s="5" t="s">
        <v>940</v>
      </c>
    </row>
    <row r="721" spans="1:11" ht="15" x14ac:dyDescent="0.25">
      <c r="A721" s="1" t="s">
        <v>11</v>
      </c>
      <c r="B721" s="1" t="s">
        <v>25</v>
      </c>
      <c r="C721" s="1" t="s">
        <v>979</v>
      </c>
      <c r="D721" s="3">
        <v>45</v>
      </c>
      <c r="E721" s="3">
        <v>40</v>
      </c>
      <c r="F721" s="3">
        <v>1</v>
      </c>
      <c r="G721" s="3">
        <f t="shared" si="33"/>
        <v>40</v>
      </c>
      <c r="H721" s="3">
        <f t="shared" si="34"/>
        <v>46</v>
      </c>
      <c r="I721" s="3">
        <f t="shared" si="35"/>
        <v>5</v>
      </c>
      <c r="J721" s="4">
        <v>24</v>
      </c>
      <c r="K721" s="2" t="s">
        <v>980</v>
      </c>
    </row>
    <row r="722" spans="1:11" ht="15" x14ac:dyDescent="0.25">
      <c r="A722" s="1" t="s">
        <v>11</v>
      </c>
      <c r="B722" s="1" t="s">
        <v>12</v>
      </c>
      <c r="C722" s="1" t="s">
        <v>986</v>
      </c>
      <c r="D722" s="3">
        <v>60</v>
      </c>
      <c r="E722" s="3">
        <v>53</v>
      </c>
      <c r="F722" s="3">
        <v>1</v>
      </c>
      <c r="G722" s="3">
        <f t="shared" si="33"/>
        <v>53</v>
      </c>
      <c r="H722" s="3">
        <f t="shared" si="34"/>
        <v>60.949999999999996</v>
      </c>
      <c r="I722" s="3">
        <f t="shared" si="35"/>
        <v>7</v>
      </c>
      <c r="J722" s="4">
        <v>-1</v>
      </c>
      <c r="K722" s="10" t="s">
        <v>980</v>
      </c>
    </row>
    <row r="723" spans="1:11" ht="15" x14ac:dyDescent="0.25">
      <c r="A723" s="1" t="s">
        <v>61</v>
      </c>
      <c r="B723" s="1" t="s">
        <v>62</v>
      </c>
      <c r="C723" s="1" t="s">
        <v>987</v>
      </c>
      <c r="D723" s="3">
        <v>35</v>
      </c>
      <c r="E723" s="3">
        <v>30</v>
      </c>
      <c r="F723" s="3">
        <v>1</v>
      </c>
      <c r="G723" s="3">
        <f t="shared" ref="G723:G724" si="36">E723/F723</f>
        <v>30</v>
      </c>
      <c r="H723" s="3">
        <f t="shared" si="34"/>
        <v>34.5</v>
      </c>
      <c r="I723" s="3">
        <f t="shared" ref="I723:I724" si="37">D723-G723</f>
        <v>5</v>
      </c>
      <c r="J723" s="4">
        <v>0</v>
      </c>
      <c r="K723" s="5" t="s">
        <v>980</v>
      </c>
    </row>
    <row r="724" spans="1:11" ht="15" x14ac:dyDescent="0.25">
      <c r="A724" s="1" t="s">
        <v>11</v>
      </c>
      <c r="B724" s="1" t="s">
        <v>23</v>
      </c>
      <c r="C724" s="1" t="s">
        <v>988</v>
      </c>
      <c r="D724" s="3">
        <v>80</v>
      </c>
      <c r="E724" s="3">
        <v>200</v>
      </c>
      <c r="F724" s="3">
        <v>3</v>
      </c>
      <c r="G724" s="3">
        <f t="shared" si="36"/>
        <v>66.666666666666671</v>
      </c>
      <c r="H724" s="3">
        <f t="shared" si="34"/>
        <v>76.666666666666671</v>
      </c>
      <c r="I724" s="3">
        <f t="shared" si="37"/>
        <v>13.333333333333329</v>
      </c>
      <c r="J724" s="4">
        <v>0</v>
      </c>
      <c r="K724" s="10" t="s">
        <v>980</v>
      </c>
    </row>
    <row r="725" spans="1:11" ht="15" x14ac:dyDescent="0.25">
      <c r="A725" s="1" t="s">
        <v>11</v>
      </c>
      <c r="B725" s="1" t="s">
        <v>12</v>
      </c>
      <c r="C725" s="1" t="s">
        <v>989</v>
      </c>
      <c r="D725" s="3">
        <v>52</v>
      </c>
      <c r="E725" s="3">
        <v>45</v>
      </c>
      <c r="F725" s="3">
        <v>1</v>
      </c>
      <c r="G725" s="3">
        <f t="shared" ref="G725:G728" si="38">E725/F725</f>
        <v>45</v>
      </c>
      <c r="H725" s="3">
        <f t="shared" si="34"/>
        <v>51.749999999999993</v>
      </c>
      <c r="I725" s="3">
        <f t="shared" ref="I725:I728" si="39">D725-G725</f>
        <v>7</v>
      </c>
      <c r="J725" s="4">
        <v>0</v>
      </c>
      <c r="K725" s="10" t="s">
        <v>980</v>
      </c>
    </row>
    <row r="726" spans="1:11" ht="15" x14ac:dyDescent="0.25">
      <c r="A726" s="1" t="s">
        <v>11</v>
      </c>
      <c r="B726" s="1" t="s">
        <v>14</v>
      </c>
      <c r="C726" s="1" t="s">
        <v>991</v>
      </c>
      <c r="D726" s="3">
        <v>40</v>
      </c>
      <c r="E726" s="3">
        <v>35</v>
      </c>
      <c r="F726" s="3">
        <v>1</v>
      </c>
      <c r="G726" s="3">
        <f t="shared" si="38"/>
        <v>35</v>
      </c>
      <c r="H726" s="3">
        <f t="shared" si="34"/>
        <v>40.25</v>
      </c>
      <c r="I726" s="3">
        <f t="shared" si="39"/>
        <v>5</v>
      </c>
      <c r="J726" s="4">
        <v>0</v>
      </c>
      <c r="K726" s="10" t="s">
        <v>980</v>
      </c>
    </row>
    <row r="727" spans="1:11" ht="15" x14ac:dyDescent="0.25">
      <c r="A727" s="1" t="s">
        <v>11</v>
      </c>
      <c r="B727" s="1" t="s">
        <v>25</v>
      </c>
      <c r="C727" s="1" t="s">
        <v>1006</v>
      </c>
      <c r="D727" s="3">
        <v>15</v>
      </c>
      <c r="E727" s="3">
        <v>319</v>
      </c>
      <c r="F727" s="3">
        <v>24</v>
      </c>
      <c r="G727" s="3">
        <f t="shared" si="38"/>
        <v>13.291666666666666</v>
      </c>
      <c r="H727" s="3">
        <f t="shared" ref="H727:H728" si="40">G727*1.15</f>
        <v>15.285416666666665</v>
      </c>
      <c r="I727" s="3">
        <f t="shared" si="39"/>
        <v>1.7083333333333339</v>
      </c>
      <c r="J727" s="4">
        <v>0</v>
      </c>
      <c r="K727" s="2" t="s">
        <v>980</v>
      </c>
    </row>
    <row r="728" spans="1:11" ht="15" x14ac:dyDescent="0.25">
      <c r="A728" s="1" t="s">
        <v>61</v>
      </c>
      <c r="B728" s="1" t="s">
        <v>62</v>
      </c>
      <c r="C728" s="1" t="s">
        <v>1007</v>
      </c>
      <c r="D728" s="3">
        <v>12</v>
      </c>
      <c r="E728" s="3">
        <v>10</v>
      </c>
      <c r="F728" s="3">
        <v>1</v>
      </c>
      <c r="G728" s="3">
        <f t="shared" si="38"/>
        <v>10</v>
      </c>
      <c r="H728" s="3">
        <f t="shared" si="40"/>
        <v>11.5</v>
      </c>
      <c r="I728" s="3">
        <f t="shared" si="39"/>
        <v>2</v>
      </c>
      <c r="J728" s="4">
        <v>0</v>
      </c>
      <c r="K728" s="5" t="s">
        <v>980</v>
      </c>
    </row>
    <row r="729" spans="1:11" ht="15" x14ac:dyDescent="0.25">
      <c r="A729" s="1" t="s">
        <v>11</v>
      </c>
      <c r="B729" s="1" t="s">
        <v>25</v>
      </c>
      <c r="C729" s="1" t="s">
        <v>1005</v>
      </c>
      <c r="D729" s="3">
        <v>14</v>
      </c>
      <c r="E729" s="3">
        <v>119</v>
      </c>
      <c r="F729" s="3">
        <v>10</v>
      </c>
      <c r="G729" s="3">
        <f t="shared" ref="G729" si="41">E729/F729</f>
        <v>11.9</v>
      </c>
      <c r="H729" s="3">
        <f t="shared" ref="H729" si="42">G729*1.15</f>
        <v>13.684999999999999</v>
      </c>
      <c r="I729" s="3">
        <f t="shared" ref="I729" si="43">D729-G729</f>
        <v>2.0999999999999996</v>
      </c>
      <c r="J729" s="4">
        <v>0</v>
      </c>
      <c r="K729" s="2" t="s">
        <v>980</v>
      </c>
    </row>
    <row r="730" spans="1:11" ht="15" x14ac:dyDescent="0.25">
      <c r="A730" s="1" t="s">
        <v>11</v>
      </c>
      <c r="B730" s="1" t="s">
        <v>25</v>
      </c>
      <c r="C730" s="1" t="s">
        <v>1004</v>
      </c>
      <c r="D730" s="3">
        <v>40</v>
      </c>
      <c r="E730" s="3">
        <v>35</v>
      </c>
      <c r="F730" s="3">
        <v>1</v>
      </c>
      <c r="G730" s="3">
        <f t="shared" ref="G730:G732" si="44">E730/F730</f>
        <v>35</v>
      </c>
      <c r="H730" s="3">
        <f t="shared" ref="H730:H732" si="45">G730*1.15</f>
        <v>40.25</v>
      </c>
      <c r="I730" s="3">
        <f t="shared" ref="I730:I732" si="46">D730-G730</f>
        <v>5</v>
      </c>
      <c r="J730" s="4">
        <v>0</v>
      </c>
      <c r="K730" s="2" t="s">
        <v>980</v>
      </c>
    </row>
    <row r="731" spans="1:11" ht="15" x14ac:dyDescent="0.25">
      <c r="A731" s="1" t="s">
        <v>61</v>
      </c>
      <c r="B731" s="1" t="s">
        <v>62</v>
      </c>
      <c r="C731" s="1" t="s">
        <v>1008</v>
      </c>
      <c r="D731" s="3">
        <v>35</v>
      </c>
      <c r="E731" s="3">
        <v>30</v>
      </c>
      <c r="F731" s="3">
        <v>1</v>
      </c>
      <c r="G731" s="3">
        <f t="shared" si="44"/>
        <v>30</v>
      </c>
      <c r="H731" s="3">
        <f t="shared" si="45"/>
        <v>34.5</v>
      </c>
      <c r="I731" s="3">
        <f t="shared" si="46"/>
        <v>5</v>
      </c>
      <c r="J731" s="4">
        <v>0</v>
      </c>
      <c r="K731" s="5" t="s">
        <v>980</v>
      </c>
    </row>
    <row r="732" spans="1:11" ht="15" x14ac:dyDescent="0.25">
      <c r="A732" s="1" t="s">
        <v>11</v>
      </c>
      <c r="B732" s="1" t="s">
        <v>105</v>
      </c>
      <c r="C732" s="1" t="s">
        <v>1009</v>
      </c>
      <c r="D732" s="3">
        <v>26</v>
      </c>
      <c r="E732" s="3">
        <v>135</v>
      </c>
      <c r="F732" s="3">
        <v>6</v>
      </c>
      <c r="G732" s="3">
        <f t="shared" si="44"/>
        <v>22.5</v>
      </c>
      <c r="H732" s="3">
        <f t="shared" si="45"/>
        <v>25.874999999999996</v>
      </c>
      <c r="I732" s="3">
        <f t="shared" si="46"/>
        <v>3.5</v>
      </c>
      <c r="J732" s="4">
        <v>0</v>
      </c>
      <c r="K732" s="5" t="s">
        <v>980</v>
      </c>
    </row>
    <row r="733" spans="1:11" ht="12.75" x14ac:dyDescent="0.2">
      <c r="K733" s="10"/>
    </row>
    <row r="734" spans="1:11" ht="12.75" x14ac:dyDescent="0.2">
      <c r="K734" s="10"/>
    </row>
    <row r="735" spans="1:11" ht="12.75" x14ac:dyDescent="0.2">
      <c r="K735" s="10"/>
    </row>
    <row r="736" spans="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</sheetData>
  <autoFilter ref="A1:K719" xr:uid="{00000000-0009-0000-0000-000000000000}">
    <sortState xmlns:xlrd2="http://schemas.microsoft.com/office/spreadsheetml/2017/richdata2" ref="A398:K602">
      <sortCondition ref="C398:C602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4"/>
  <sheetViews>
    <sheetView tabSelected="1" topLeftCell="A93" workbookViewId="0">
      <selection activeCell="I111" sqref="I111"/>
    </sheetView>
  </sheetViews>
  <sheetFormatPr defaultColWidth="12.5703125" defaultRowHeight="15.75" customHeight="1" x14ac:dyDescent="0.2"/>
  <sheetData>
    <row r="1" spans="1:7" ht="15.75" customHeight="1" x14ac:dyDescent="0.25">
      <c r="A1" s="17" t="s">
        <v>564</v>
      </c>
      <c r="B1" s="1"/>
      <c r="C1" s="1"/>
    </row>
    <row r="2" spans="1:7" ht="15.75" customHeight="1" x14ac:dyDescent="0.25">
      <c r="A2" s="17" t="s">
        <v>565</v>
      </c>
      <c r="B2" s="3">
        <v>50</v>
      </c>
      <c r="C2" s="1"/>
    </row>
    <row r="3" spans="1:7" ht="15.75" customHeight="1" x14ac:dyDescent="0.25">
      <c r="A3" s="17" t="s">
        <v>566</v>
      </c>
      <c r="B3" s="3">
        <v>40</v>
      </c>
      <c r="C3" s="1"/>
    </row>
    <row r="4" spans="1:7" ht="15.75" customHeight="1" x14ac:dyDescent="0.25">
      <c r="A4" s="17" t="s">
        <v>567</v>
      </c>
      <c r="B4" s="1"/>
      <c r="C4" s="1"/>
    </row>
    <row r="5" spans="1:7" ht="15.75" customHeight="1" x14ac:dyDescent="0.25">
      <c r="A5" s="17" t="s">
        <v>566</v>
      </c>
      <c r="B5" s="3">
        <v>100</v>
      </c>
      <c r="C5" s="18">
        <v>44956</v>
      </c>
    </row>
    <row r="6" spans="1:7" ht="15.75" customHeight="1" x14ac:dyDescent="0.25">
      <c r="A6" s="17" t="s">
        <v>568</v>
      </c>
      <c r="B6" s="3">
        <v>300</v>
      </c>
      <c r="C6" s="1"/>
    </row>
    <row r="7" spans="1:7" ht="15.75" customHeight="1" x14ac:dyDescent="0.25">
      <c r="A7" s="17" t="s">
        <v>569</v>
      </c>
      <c r="B7" s="3">
        <v>120</v>
      </c>
      <c r="C7" s="1"/>
    </row>
    <row r="8" spans="1:7" ht="15.75" customHeight="1" x14ac:dyDescent="0.25">
      <c r="A8" s="17" t="s">
        <v>570</v>
      </c>
      <c r="B8" s="1"/>
      <c r="C8" s="1"/>
    </row>
    <row r="9" spans="1:7" ht="15.75" customHeight="1" x14ac:dyDescent="0.25">
      <c r="A9" s="17" t="s">
        <v>568</v>
      </c>
      <c r="B9" s="3">
        <v>300</v>
      </c>
      <c r="C9" s="1"/>
    </row>
    <row r="10" spans="1:7" ht="15.75" customHeight="1" x14ac:dyDescent="0.25">
      <c r="A10" s="17" t="s">
        <v>566</v>
      </c>
      <c r="B10" s="3">
        <v>100</v>
      </c>
      <c r="C10" s="18">
        <v>44965</v>
      </c>
    </row>
    <row r="11" spans="1:7" ht="15.75" customHeight="1" x14ac:dyDescent="0.25">
      <c r="A11" s="17" t="s">
        <v>571</v>
      </c>
      <c r="B11" s="3">
        <v>30</v>
      </c>
      <c r="C11" s="18">
        <v>44966</v>
      </c>
    </row>
    <row r="12" spans="1:7" ht="15.75" customHeight="1" x14ac:dyDescent="0.25">
      <c r="A12" s="17" t="s">
        <v>572</v>
      </c>
      <c r="B12" s="3">
        <v>100</v>
      </c>
      <c r="C12" s="18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19">
        <v>44971</v>
      </c>
    </row>
    <row r="15" spans="1:7" ht="15.75" customHeight="1" x14ac:dyDescent="0.25">
      <c r="A15" s="1" t="s">
        <v>575</v>
      </c>
      <c r="B15" s="1">
        <v>300</v>
      </c>
      <c r="C15" s="19">
        <v>44971</v>
      </c>
      <c r="E15" s="17" t="s">
        <v>576</v>
      </c>
      <c r="F15" s="35" t="s">
        <v>577</v>
      </c>
      <c r="G15" s="36"/>
    </row>
    <row r="16" spans="1:7" ht="15.75" customHeight="1" x14ac:dyDescent="0.25">
      <c r="A16" s="13" t="s">
        <v>578</v>
      </c>
      <c r="E16" s="17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0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0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0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1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  <row r="39" spans="1:3" ht="15.75" customHeight="1" x14ac:dyDescent="0.2">
      <c r="A39" s="13" t="s">
        <v>756</v>
      </c>
    </row>
    <row r="40" spans="1:3" ht="15.75" customHeight="1" x14ac:dyDescent="0.2">
      <c r="A40" s="13" t="s">
        <v>566</v>
      </c>
      <c r="B40">
        <v>100</v>
      </c>
    </row>
    <row r="41" spans="1:3" ht="15.75" customHeight="1" x14ac:dyDescent="0.2">
      <c r="A41" s="13" t="s">
        <v>757</v>
      </c>
      <c r="B41">
        <v>1000</v>
      </c>
    </row>
    <row r="42" spans="1:3" ht="15.75" customHeight="1" x14ac:dyDescent="0.2">
      <c r="A42" s="13" t="s">
        <v>572</v>
      </c>
      <c r="B42">
        <v>100</v>
      </c>
    </row>
    <row r="43" spans="1:3" ht="15.75" customHeight="1" x14ac:dyDescent="0.2">
      <c r="A43" s="13" t="s">
        <v>792</v>
      </c>
    </row>
    <row r="44" spans="1:3" ht="15.75" customHeight="1" x14ac:dyDescent="0.2">
      <c r="A44" s="13" t="s">
        <v>757</v>
      </c>
      <c r="B44">
        <v>100</v>
      </c>
      <c r="C44">
        <v>29</v>
      </c>
    </row>
    <row r="45" spans="1:3" ht="15.75" customHeight="1" x14ac:dyDescent="0.2">
      <c r="A45" s="13" t="s">
        <v>565</v>
      </c>
      <c r="B45">
        <v>200</v>
      </c>
      <c r="C45">
        <v>29</v>
      </c>
    </row>
    <row r="46" spans="1:3" ht="15.75" customHeight="1" x14ac:dyDescent="0.2">
      <c r="A46" s="13" t="s">
        <v>566</v>
      </c>
      <c r="B46">
        <v>100</v>
      </c>
      <c r="C46">
        <v>1</v>
      </c>
    </row>
    <row r="47" spans="1:3" ht="15.75" customHeight="1" x14ac:dyDescent="0.2">
      <c r="A47" s="13" t="s">
        <v>572</v>
      </c>
      <c r="B47">
        <v>100</v>
      </c>
      <c r="C47" t="s">
        <v>796</v>
      </c>
    </row>
    <row r="48" spans="1:3" ht="15.75" customHeight="1" x14ac:dyDescent="0.2">
      <c r="A48" s="13" t="s">
        <v>565</v>
      </c>
      <c r="B48">
        <v>200</v>
      </c>
      <c r="C48">
        <v>30</v>
      </c>
    </row>
    <row r="49" spans="1:3" ht="15.75" customHeight="1" x14ac:dyDescent="0.2">
      <c r="A49" s="13" t="s">
        <v>757</v>
      </c>
      <c r="B49">
        <v>200</v>
      </c>
      <c r="C49">
        <v>1</v>
      </c>
    </row>
    <row r="50" spans="1:3" ht="15.75" customHeight="1" x14ac:dyDescent="0.2">
      <c r="A50" s="13" t="s">
        <v>807</v>
      </c>
    </row>
    <row r="51" spans="1:3" ht="15.75" customHeight="1" x14ac:dyDescent="0.2">
      <c r="A51" t="s">
        <v>566</v>
      </c>
      <c r="B51">
        <v>100</v>
      </c>
      <c r="C51">
        <v>7</v>
      </c>
    </row>
    <row r="52" spans="1:3" ht="15.75" customHeight="1" x14ac:dyDescent="0.2">
      <c r="A52" s="13" t="s">
        <v>843</v>
      </c>
    </row>
    <row r="53" spans="1:3" ht="15.75" customHeight="1" x14ac:dyDescent="0.2">
      <c r="A53" t="s">
        <v>757</v>
      </c>
      <c r="B53">
        <v>100</v>
      </c>
      <c r="C53">
        <v>12</v>
      </c>
    </row>
    <row r="54" spans="1:3" ht="15.75" customHeight="1" x14ac:dyDescent="0.2">
      <c r="A54" t="s">
        <v>592</v>
      </c>
      <c r="B54">
        <v>200</v>
      </c>
      <c r="C54">
        <v>14</v>
      </c>
    </row>
    <row r="55" spans="1:3" ht="15.75" customHeight="1" x14ac:dyDescent="0.2">
      <c r="A55" t="s">
        <v>757</v>
      </c>
      <c r="B55">
        <v>100</v>
      </c>
      <c r="C55">
        <v>15</v>
      </c>
    </row>
    <row r="56" spans="1:3" ht="15.75" customHeight="1" x14ac:dyDescent="0.2">
      <c r="A56" t="s">
        <v>566</v>
      </c>
      <c r="B56">
        <v>100</v>
      </c>
      <c r="C56">
        <v>15</v>
      </c>
    </row>
    <row r="57" spans="1:3" ht="15.75" customHeight="1" x14ac:dyDescent="0.2">
      <c r="A57" s="13" t="s">
        <v>842</v>
      </c>
    </row>
    <row r="58" spans="1:3" ht="15.75" customHeight="1" x14ac:dyDescent="0.2">
      <c r="A58" t="s">
        <v>757</v>
      </c>
      <c r="B58">
        <v>100</v>
      </c>
      <c r="C58">
        <v>21</v>
      </c>
    </row>
    <row r="59" spans="1:3" ht="15.75" customHeight="1" x14ac:dyDescent="0.2">
      <c r="A59" t="s">
        <v>568</v>
      </c>
      <c r="B59">
        <v>300</v>
      </c>
      <c r="C59">
        <v>21</v>
      </c>
    </row>
    <row r="60" spans="1:3" ht="15.75" customHeight="1" x14ac:dyDescent="0.2">
      <c r="A60" t="s">
        <v>566</v>
      </c>
      <c r="B60">
        <v>100</v>
      </c>
      <c r="C60">
        <v>22</v>
      </c>
    </row>
    <row r="61" spans="1:3" ht="15.75" customHeight="1" x14ac:dyDescent="0.2">
      <c r="A61" t="s">
        <v>848</v>
      </c>
    </row>
    <row r="62" spans="1:3" ht="15.75" customHeight="1" x14ac:dyDescent="0.2">
      <c r="A62" t="s">
        <v>566</v>
      </c>
      <c r="B62">
        <v>100</v>
      </c>
      <c r="C62">
        <v>28</v>
      </c>
    </row>
    <row r="63" spans="1:3" ht="15.75" customHeight="1" x14ac:dyDescent="0.2">
      <c r="A63" t="s">
        <v>572</v>
      </c>
      <c r="B63">
        <v>200</v>
      </c>
      <c r="C63">
        <v>1</v>
      </c>
    </row>
    <row r="64" spans="1:3" ht="15.75" customHeight="1" x14ac:dyDescent="0.2">
      <c r="A64" t="s">
        <v>568</v>
      </c>
      <c r="B64">
        <v>300</v>
      </c>
      <c r="C64">
        <v>1</v>
      </c>
    </row>
    <row r="65" spans="1:5" ht="15.75" customHeight="1" x14ac:dyDescent="0.2">
      <c r="A65" t="s">
        <v>757</v>
      </c>
      <c r="B65">
        <v>50</v>
      </c>
      <c r="C65">
        <v>3</v>
      </c>
      <c r="E65" t="s">
        <v>867</v>
      </c>
    </row>
    <row r="66" spans="1:5" ht="15.75" customHeight="1" x14ac:dyDescent="0.2">
      <c r="A66" t="s">
        <v>858</v>
      </c>
      <c r="B66">
        <v>200</v>
      </c>
      <c r="C66">
        <v>5</v>
      </c>
    </row>
    <row r="67" spans="1:5" ht="15.75" customHeight="1" x14ac:dyDescent="0.2">
      <c r="A67" t="s">
        <v>566</v>
      </c>
      <c r="B67">
        <v>100</v>
      </c>
      <c r="C67">
        <v>5</v>
      </c>
    </row>
    <row r="68" spans="1:5" ht="15.75" customHeight="1" x14ac:dyDescent="0.2">
      <c r="A68" t="s">
        <v>859</v>
      </c>
      <c r="B68">
        <v>200</v>
      </c>
      <c r="C68">
        <v>30</v>
      </c>
    </row>
    <row r="70" spans="1:5" ht="15.75" customHeight="1" x14ac:dyDescent="0.2">
      <c r="A70" t="s">
        <v>566</v>
      </c>
      <c r="B70">
        <v>200</v>
      </c>
      <c r="C70" s="26">
        <v>45115</v>
      </c>
    </row>
    <row r="71" spans="1:5" ht="15.75" customHeight="1" x14ac:dyDescent="0.2">
      <c r="A71" t="s">
        <v>861</v>
      </c>
      <c r="B71">
        <v>300</v>
      </c>
      <c r="C71" s="26">
        <v>45122</v>
      </c>
    </row>
    <row r="72" spans="1:5" ht="15.75" customHeight="1" x14ac:dyDescent="0.2">
      <c r="A72" t="s">
        <v>866</v>
      </c>
      <c r="B72">
        <v>100</v>
      </c>
      <c r="C72" s="26">
        <v>45122</v>
      </c>
    </row>
    <row r="73" spans="1:5" ht="15.75" customHeight="1" x14ac:dyDescent="0.2">
      <c r="A73" t="s">
        <v>895</v>
      </c>
    </row>
    <row r="74" spans="1:5" ht="15.75" customHeight="1" x14ac:dyDescent="0.2">
      <c r="A74" t="s">
        <v>572</v>
      </c>
      <c r="B74">
        <v>200</v>
      </c>
      <c r="C74" s="26">
        <v>45135</v>
      </c>
    </row>
    <row r="75" spans="1:5" ht="15.75" customHeight="1" x14ac:dyDescent="0.2">
      <c r="A75" t="s">
        <v>566</v>
      </c>
      <c r="B75">
        <v>100</v>
      </c>
      <c r="C75" s="26">
        <v>45135</v>
      </c>
    </row>
    <row r="76" spans="1:5" ht="15.75" customHeight="1" x14ac:dyDescent="0.2">
      <c r="A76" t="s">
        <v>896</v>
      </c>
    </row>
    <row r="77" spans="1:5" ht="15.75" customHeight="1" x14ac:dyDescent="0.2">
      <c r="A77" t="s">
        <v>572</v>
      </c>
      <c r="B77">
        <v>200</v>
      </c>
      <c r="C77" s="26">
        <v>45143</v>
      </c>
    </row>
    <row r="78" spans="1:5" ht="15.75" customHeight="1" x14ac:dyDescent="0.2">
      <c r="A78" t="s">
        <v>565</v>
      </c>
      <c r="B78">
        <v>100</v>
      </c>
      <c r="C78" s="26">
        <v>45155</v>
      </c>
    </row>
    <row r="79" spans="1:5" ht="15.75" customHeight="1" x14ac:dyDescent="0.2">
      <c r="A79" t="s">
        <v>592</v>
      </c>
      <c r="B79">
        <v>300</v>
      </c>
      <c r="C79" s="26">
        <v>45155</v>
      </c>
    </row>
    <row r="80" spans="1:5" ht="15.75" customHeight="1" x14ac:dyDescent="0.2">
      <c r="A80" t="s">
        <v>917</v>
      </c>
    </row>
    <row r="81" spans="1:9" ht="15.75" customHeight="1" x14ac:dyDescent="0.2">
      <c r="A81" t="s">
        <v>565</v>
      </c>
      <c r="B81">
        <v>100</v>
      </c>
      <c r="C81" s="26">
        <v>45163</v>
      </c>
    </row>
    <row r="82" spans="1:9" ht="15.75" customHeight="1" x14ac:dyDescent="0.2">
      <c r="A82" t="s">
        <v>757</v>
      </c>
      <c r="B82">
        <v>50</v>
      </c>
      <c r="C82" s="26">
        <v>45163</v>
      </c>
    </row>
    <row r="83" spans="1:9" ht="15.75" customHeight="1" x14ac:dyDescent="0.2">
      <c r="A83" t="s">
        <v>757</v>
      </c>
      <c r="B83">
        <v>100</v>
      </c>
      <c r="C83" s="26">
        <v>45166</v>
      </c>
    </row>
    <row r="84" spans="1:9" ht="15.75" customHeight="1" x14ac:dyDescent="0.2">
      <c r="A84" t="s">
        <v>568</v>
      </c>
      <c r="B84">
        <v>200</v>
      </c>
      <c r="C84" s="26">
        <v>45166</v>
      </c>
    </row>
    <row r="85" spans="1:9" ht="15.75" customHeight="1" x14ac:dyDescent="0.2">
      <c r="A85" t="s">
        <v>568</v>
      </c>
      <c r="B85">
        <v>200</v>
      </c>
      <c r="C85" s="26">
        <v>45166</v>
      </c>
      <c r="D85" t="s">
        <v>916</v>
      </c>
    </row>
    <row r="86" spans="1:9" ht="15.75" customHeight="1" x14ac:dyDescent="0.2">
      <c r="A86" t="s">
        <v>565</v>
      </c>
      <c r="B86">
        <v>200</v>
      </c>
      <c r="C86" s="26">
        <v>45169</v>
      </c>
    </row>
    <row r="87" spans="1:9" ht="15.75" customHeight="1" x14ac:dyDescent="0.2">
      <c r="A87" t="s">
        <v>945</v>
      </c>
    </row>
    <row r="88" spans="1:9" ht="15.75" customHeight="1" x14ac:dyDescent="0.2">
      <c r="A88" t="s">
        <v>579</v>
      </c>
      <c r="B88">
        <v>100</v>
      </c>
      <c r="C88" s="26">
        <v>45184</v>
      </c>
    </row>
    <row r="89" spans="1:9" ht="15.75" customHeight="1" x14ac:dyDescent="0.2">
      <c r="A89" t="s">
        <v>968</v>
      </c>
      <c r="E89" s="32" t="s">
        <v>974</v>
      </c>
    </row>
    <row r="90" spans="1:9" ht="15.75" customHeight="1" x14ac:dyDescent="0.2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9" ht="15.75" customHeight="1" x14ac:dyDescent="0.2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9" ht="15.75" customHeight="1" x14ac:dyDescent="0.2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9" ht="15.75" customHeight="1" x14ac:dyDescent="0.2">
      <c r="A93" s="26">
        <v>45199</v>
      </c>
      <c r="B93" s="32" t="s">
        <v>972</v>
      </c>
      <c r="C93">
        <v>50</v>
      </c>
      <c r="D93" s="32" t="s">
        <v>975</v>
      </c>
    </row>
    <row r="94" spans="1:9" ht="15.75" customHeight="1" x14ac:dyDescent="0.2">
      <c r="A94" t="s">
        <v>1000</v>
      </c>
      <c r="E94" s="32" t="s">
        <v>1001</v>
      </c>
    </row>
    <row r="95" spans="1:9" ht="15.75" customHeight="1" x14ac:dyDescent="0.2">
      <c r="A95" s="26">
        <v>45205</v>
      </c>
      <c r="B95" t="s">
        <v>579</v>
      </c>
      <c r="C95">
        <v>100</v>
      </c>
      <c r="E95" s="26">
        <v>45205</v>
      </c>
      <c r="F95" t="s">
        <v>566</v>
      </c>
      <c r="G95" t="s">
        <v>985</v>
      </c>
      <c r="H95">
        <f>65+65</f>
        <v>130</v>
      </c>
    </row>
    <row r="96" spans="1:9" ht="15.75" customHeight="1" x14ac:dyDescent="0.2">
      <c r="A96" s="26">
        <v>45211</v>
      </c>
      <c r="B96" t="s">
        <v>997</v>
      </c>
      <c r="C96">
        <v>200</v>
      </c>
      <c r="E96" s="26">
        <v>45205</v>
      </c>
      <c r="F96" t="s">
        <v>566</v>
      </c>
      <c r="G96" t="s">
        <v>992</v>
      </c>
      <c r="H96">
        <v>70</v>
      </c>
      <c r="I96">
        <v>13347</v>
      </c>
    </row>
    <row r="97" spans="1:9" ht="15.75" customHeight="1" x14ac:dyDescent="0.2">
      <c r="A97" s="26">
        <v>45212</v>
      </c>
      <c r="B97" t="s">
        <v>996</v>
      </c>
      <c r="C97">
        <v>300</v>
      </c>
      <c r="E97" s="26">
        <v>45205</v>
      </c>
      <c r="F97" t="s">
        <v>566</v>
      </c>
      <c r="G97" t="s">
        <v>993</v>
      </c>
      <c r="H97">
        <v>30</v>
      </c>
      <c r="I97">
        <v>13368</v>
      </c>
    </row>
    <row r="98" spans="1:9" ht="12.75" x14ac:dyDescent="0.2">
      <c r="A98" s="26">
        <v>45212</v>
      </c>
      <c r="B98" t="s">
        <v>995</v>
      </c>
      <c r="C98">
        <v>200</v>
      </c>
      <c r="E98" s="26">
        <v>45205</v>
      </c>
      <c r="F98" t="s">
        <v>566</v>
      </c>
      <c r="G98" t="s">
        <v>994</v>
      </c>
      <c r="H98">
        <v>25</v>
      </c>
      <c r="I98">
        <v>13373</v>
      </c>
    </row>
    <row r="99" spans="1:9" ht="15.75" customHeight="1" x14ac:dyDescent="0.2">
      <c r="A99" s="26">
        <v>45212</v>
      </c>
      <c r="B99" t="s">
        <v>998</v>
      </c>
      <c r="C99">
        <v>200</v>
      </c>
    </row>
    <row r="100" spans="1:9" ht="15.75" customHeight="1" x14ac:dyDescent="0.2">
      <c r="A100" s="26">
        <v>45212</v>
      </c>
      <c r="B100" t="s">
        <v>999</v>
      </c>
      <c r="C100">
        <v>300</v>
      </c>
    </row>
    <row r="102" spans="1:9" ht="15.75" customHeight="1" x14ac:dyDescent="0.2">
      <c r="A102" t="s">
        <v>981</v>
      </c>
    </row>
    <row r="103" spans="1:9" ht="15.75" customHeight="1" x14ac:dyDescent="0.2">
      <c r="A103" t="s">
        <v>982</v>
      </c>
    </row>
    <row r="104" spans="1:9" ht="15.75" customHeight="1" x14ac:dyDescent="0.2">
      <c r="A104" t="s">
        <v>1017</v>
      </c>
    </row>
    <row r="105" spans="1:9" ht="15.75" customHeight="1" x14ac:dyDescent="0.2">
      <c r="A105" s="33" t="s">
        <v>1024</v>
      </c>
    </row>
    <row r="106" spans="1:9" ht="15.75" customHeight="1" x14ac:dyDescent="0.2">
      <c r="A106" s="42">
        <v>45213</v>
      </c>
      <c r="B106" s="32" t="s">
        <v>579</v>
      </c>
      <c r="C106">
        <v>100</v>
      </c>
      <c r="D106" t="s">
        <v>1016</v>
      </c>
    </row>
    <row r="107" spans="1:9" ht="15.75" customHeight="1" x14ac:dyDescent="0.2">
      <c r="A107" s="42">
        <v>45213</v>
      </c>
      <c r="B107" s="32" t="s">
        <v>565</v>
      </c>
      <c r="C107">
        <v>200</v>
      </c>
    </row>
    <row r="108" spans="1:9" ht="15.75" customHeight="1" x14ac:dyDescent="0.2">
      <c r="A108" s="41">
        <v>45220</v>
      </c>
      <c r="B108" s="32" t="s">
        <v>592</v>
      </c>
      <c r="C108">
        <v>200</v>
      </c>
    </row>
    <row r="109" spans="1:9" ht="15.75" customHeight="1" x14ac:dyDescent="0.2">
      <c r="A109" s="41">
        <v>45225</v>
      </c>
      <c r="B109" s="32" t="s">
        <v>572</v>
      </c>
      <c r="C109">
        <v>100</v>
      </c>
    </row>
    <row r="110" spans="1:9" ht="15.75" customHeight="1" x14ac:dyDescent="0.2">
      <c r="A110" s="41">
        <v>45226</v>
      </c>
      <c r="B110" s="32" t="s">
        <v>997</v>
      </c>
      <c r="C110">
        <v>500</v>
      </c>
    </row>
    <row r="111" spans="1:9" ht="15.75" customHeight="1" x14ac:dyDescent="0.2">
      <c r="A111" s="39"/>
    </row>
    <row r="112" spans="1:9" ht="15.75" customHeight="1" x14ac:dyDescent="0.2">
      <c r="A112" s="37"/>
    </row>
    <row r="113" spans="1:3" ht="15.75" customHeight="1" x14ac:dyDescent="0.2">
      <c r="A113" s="33" t="s">
        <v>1029</v>
      </c>
    </row>
    <row r="114" spans="1:3" ht="15.75" customHeight="1" x14ac:dyDescent="0.2">
      <c r="A114" s="26">
        <v>45213</v>
      </c>
      <c r="B114" t="s">
        <v>572</v>
      </c>
      <c r="C114">
        <v>38</v>
      </c>
    </row>
    <row r="115" spans="1:3" ht="15.75" customHeight="1" x14ac:dyDescent="0.2">
      <c r="A115" s="26">
        <v>45213</v>
      </c>
      <c r="B115" t="s">
        <v>592</v>
      </c>
      <c r="C115">
        <v>45</v>
      </c>
    </row>
    <row r="116" spans="1:3" ht="15.75" customHeight="1" x14ac:dyDescent="0.2">
      <c r="A116" t="s">
        <v>1025</v>
      </c>
      <c r="B116" t="s">
        <v>1027</v>
      </c>
      <c r="C116">
        <v>220</v>
      </c>
    </row>
    <row r="117" spans="1:3" ht="15.75" customHeight="1" x14ac:dyDescent="0.2">
      <c r="A117" t="s">
        <v>1026</v>
      </c>
      <c r="B117" t="s">
        <v>1028</v>
      </c>
      <c r="C117">
        <v>230</v>
      </c>
    </row>
    <row r="118" spans="1:3" ht="15.75" customHeight="1" x14ac:dyDescent="0.2">
      <c r="A118" s="38"/>
    </row>
    <row r="119" spans="1:3" ht="15.75" customHeight="1" x14ac:dyDescent="0.2">
      <c r="A119" s="39"/>
    </row>
    <row r="120" spans="1:3" ht="15.75" customHeight="1" x14ac:dyDescent="0.2">
      <c r="A120" s="37"/>
    </row>
    <row r="121" spans="1:3" ht="15.75" customHeight="1" x14ac:dyDescent="0.2">
      <c r="A121" s="38"/>
    </row>
    <row r="122" spans="1:3" ht="15.75" customHeight="1" x14ac:dyDescent="0.2">
      <c r="A122" s="39"/>
    </row>
    <row r="123" spans="1:3" ht="15.75" customHeight="1" x14ac:dyDescent="0.2">
      <c r="A123" s="37"/>
    </row>
    <row r="124" spans="1:3" ht="15.75" customHeight="1" x14ac:dyDescent="0.2">
      <c r="A124" s="38"/>
    </row>
    <row r="125" spans="1:3" ht="15.75" customHeight="1" x14ac:dyDescent="0.2">
      <c r="A125" s="37"/>
    </row>
    <row r="126" spans="1:3" ht="15.75" customHeight="1" x14ac:dyDescent="0.2">
      <c r="A126" s="38"/>
    </row>
    <row r="127" spans="1:3" ht="15.75" customHeight="1" x14ac:dyDescent="0.2">
      <c r="A127" s="38"/>
    </row>
    <row r="128" spans="1:3" ht="15.75" customHeight="1" x14ac:dyDescent="0.2">
      <c r="A128" s="38"/>
    </row>
    <row r="129" spans="1:1" ht="15.75" customHeight="1" x14ac:dyDescent="0.2">
      <c r="A129" s="38"/>
    </row>
    <row r="130" spans="1:1" ht="15.75" customHeight="1" x14ac:dyDescent="0.2">
      <c r="A130" s="38"/>
    </row>
    <row r="131" spans="1:1" ht="15.75" customHeight="1" x14ac:dyDescent="0.2">
      <c r="A131" s="39"/>
    </row>
    <row r="132" spans="1:1" ht="15.75" customHeight="1" x14ac:dyDescent="0.2">
      <c r="A132" s="37"/>
    </row>
    <row r="133" spans="1:1" ht="15.75" customHeight="1" x14ac:dyDescent="0.2">
      <c r="A133" s="38"/>
    </row>
    <row r="134" spans="1:1" ht="15.75" customHeight="1" x14ac:dyDescent="0.2">
      <c r="A134" s="40"/>
    </row>
    <row r="135" spans="1:1" ht="15.75" customHeight="1" x14ac:dyDescent="0.2">
      <c r="A135" s="37"/>
    </row>
    <row r="136" spans="1:1" ht="15.75" customHeight="1" x14ac:dyDescent="0.2">
      <c r="A136" s="38"/>
    </row>
    <row r="137" spans="1:1" ht="15.75" customHeight="1" x14ac:dyDescent="0.2">
      <c r="A137" s="37"/>
    </row>
    <row r="138" spans="1:1" ht="15.75" customHeight="1" x14ac:dyDescent="0.2">
      <c r="A138" s="38"/>
    </row>
    <row r="139" spans="1:1" ht="15.75" customHeight="1" x14ac:dyDescent="0.2">
      <c r="A139" s="39"/>
    </row>
    <row r="140" spans="1:1" ht="15.75" customHeight="1" x14ac:dyDescent="0.2">
      <c r="A140" s="38"/>
    </row>
    <row r="141" spans="1:1" ht="15.75" customHeight="1" x14ac:dyDescent="0.2">
      <c r="A141" s="38"/>
    </row>
    <row r="142" spans="1:1" ht="15.75" customHeight="1" x14ac:dyDescent="0.2">
      <c r="A142" s="39"/>
    </row>
    <row r="143" spans="1:1" ht="15.75" customHeight="1" x14ac:dyDescent="0.2">
      <c r="A143" s="37"/>
    </row>
    <row r="144" spans="1:1" ht="15.75" customHeight="1" x14ac:dyDescent="0.2">
      <c r="A144" s="38"/>
    </row>
    <row r="145" spans="1:1" ht="15.75" customHeight="1" x14ac:dyDescent="0.2">
      <c r="A145" s="39"/>
    </row>
    <row r="146" spans="1:1" ht="15.75" customHeight="1" x14ac:dyDescent="0.2">
      <c r="A146" s="37"/>
    </row>
    <row r="147" spans="1:1" ht="15.75" customHeight="1" x14ac:dyDescent="0.2">
      <c r="A147" s="38"/>
    </row>
    <row r="148" spans="1:1" ht="15.75" customHeight="1" x14ac:dyDescent="0.2">
      <c r="A148" s="38"/>
    </row>
    <row r="149" spans="1:1" ht="15.75" customHeight="1" x14ac:dyDescent="0.2">
      <c r="A149" s="38"/>
    </row>
    <row r="150" spans="1:1" ht="15.75" customHeight="1" x14ac:dyDescent="0.2">
      <c r="A150" s="39"/>
    </row>
    <row r="151" spans="1:1" ht="15.75" customHeight="1" x14ac:dyDescent="0.2">
      <c r="A151" s="38"/>
    </row>
    <row r="152" spans="1:1" ht="15.75" customHeight="1" x14ac:dyDescent="0.2">
      <c r="A152" s="39"/>
    </row>
    <row r="153" spans="1:1" ht="15.75" customHeight="1" x14ac:dyDescent="0.2">
      <c r="A153" s="37"/>
    </row>
    <row r="154" spans="1:1" ht="15.75" customHeight="1" x14ac:dyDescent="0.2">
      <c r="A154" s="38"/>
    </row>
  </sheetData>
  <mergeCells count="1">
    <mergeCell ref="F15:G15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53"/>
  <sheetViews>
    <sheetView topLeftCell="A129" workbookViewId="0">
      <selection activeCell="C152" sqref="C152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3" spans="1:3" ht="15.75" customHeight="1" x14ac:dyDescent="0.2">
      <c r="B33" s="13" t="s">
        <v>694</v>
      </c>
      <c r="C33" t="s">
        <v>583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7" spans="1:3" ht="15.75" customHeight="1" x14ac:dyDescent="0.2">
      <c r="B37" s="13" t="s">
        <v>691</v>
      </c>
      <c r="C37" t="s">
        <v>790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  <c r="C39" t="s">
        <v>790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  <c r="C43" t="s">
        <v>583</v>
      </c>
    </row>
    <row r="44" spans="1:3" ht="15.75" customHeight="1" x14ac:dyDescent="0.2">
      <c r="B44" s="13" t="s">
        <v>789</v>
      </c>
      <c r="C44" t="s">
        <v>583</v>
      </c>
    </row>
    <row r="45" spans="1:3" ht="15.75" customHeight="1" x14ac:dyDescent="0.2">
      <c r="A45" t="s">
        <v>774</v>
      </c>
    </row>
    <row r="46" spans="1:3" ht="15.75" customHeight="1" x14ac:dyDescent="0.2">
      <c r="B46" s="13" t="s">
        <v>775</v>
      </c>
      <c r="C46" t="s">
        <v>776</v>
      </c>
    </row>
    <row r="47" spans="1:3" ht="15.75" customHeight="1" x14ac:dyDescent="0.2">
      <c r="B47" s="13" t="s">
        <v>777</v>
      </c>
    </row>
    <row r="48" spans="1:3" ht="15.75" customHeight="1" x14ac:dyDescent="0.2">
      <c r="B48" s="13" t="s">
        <v>778</v>
      </c>
    </row>
    <row r="49" spans="1:3" ht="15.75" customHeight="1" x14ac:dyDescent="0.2">
      <c r="B49" s="13" t="s">
        <v>779</v>
      </c>
    </row>
    <row r="50" spans="1:3" ht="15.75" customHeight="1" x14ac:dyDescent="0.2">
      <c r="B50" s="13" t="s">
        <v>780</v>
      </c>
    </row>
    <row r="51" spans="1:3" ht="15.75" customHeight="1" x14ac:dyDescent="0.2">
      <c r="B51" s="13" t="s">
        <v>781</v>
      </c>
    </row>
    <row r="52" spans="1:3" ht="15.75" customHeight="1" x14ac:dyDescent="0.2">
      <c r="B52" s="13" t="s">
        <v>782</v>
      </c>
    </row>
    <row r="53" spans="1:3" ht="15.75" customHeight="1" x14ac:dyDescent="0.2">
      <c r="B53" s="13" t="s">
        <v>783</v>
      </c>
    </row>
    <row r="54" spans="1:3" ht="15.75" customHeight="1" x14ac:dyDescent="0.2">
      <c r="B54" s="13" t="s">
        <v>793</v>
      </c>
    </row>
    <row r="55" spans="1:3" ht="15.75" customHeight="1" x14ac:dyDescent="0.2">
      <c r="A55" t="s">
        <v>804</v>
      </c>
    </row>
    <row r="56" spans="1:3" ht="15.75" customHeight="1" x14ac:dyDescent="0.2">
      <c r="B56" s="29" t="s">
        <v>805</v>
      </c>
      <c r="C56" t="s">
        <v>822</v>
      </c>
    </row>
    <row r="57" spans="1:3" ht="15.75" customHeight="1" x14ac:dyDescent="0.2">
      <c r="B57" s="27" t="s">
        <v>816</v>
      </c>
    </row>
    <row r="58" spans="1:3" ht="15.75" customHeight="1" x14ac:dyDescent="0.2">
      <c r="B58" s="27" t="s">
        <v>825</v>
      </c>
    </row>
    <row r="59" spans="1:3" ht="15.75" customHeight="1" x14ac:dyDescent="0.2">
      <c r="B59" s="29" t="s">
        <v>806</v>
      </c>
      <c r="C59" t="s">
        <v>583</v>
      </c>
    </row>
    <row r="60" spans="1:3" ht="15.75" customHeight="1" x14ac:dyDescent="0.2">
      <c r="B60" s="29" t="s">
        <v>812</v>
      </c>
      <c r="C60" t="s">
        <v>583</v>
      </c>
    </row>
    <row r="61" spans="1:3" ht="15.75" customHeight="1" x14ac:dyDescent="0.2">
      <c r="B61" s="27" t="s">
        <v>808</v>
      </c>
      <c r="C61">
        <v>5</v>
      </c>
    </row>
    <row r="62" spans="1:3" ht="15.75" customHeight="1" x14ac:dyDescent="0.2">
      <c r="B62" s="27" t="s">
        <v>808</v>
      </c>
      <c r="C62">
        <v>5</v>
      </c>
    </row>
    <row r="63" spans="1:3" ht="15.75" customHeight="1" x14ac:dyDescent="0.2">
      <c r="B63" s="27" t="s">
        <v>808</v>
      </c>
      <c r="C63">
        <v>5</v>
      </c>
    </row>
    <row r="64" spans="1:3" ht="15.75" customHeight="1" x14ac:dyDescent="0.2">
      <c r="B64" s="29" t="s">
        <v>817</v>
      </c>
      <c r="C64" t="s">
        <v>823</v>
      </c>
    </row>
    <row r="65" spans="1:4" ht="15.75" customHeight="1" x14ac:dyDescent="0.2">
      <c r="B65" s="29" t="s">
        <v>818</v>
      </c>
      <c r="C65" t="s">
        <v>824</v>
      </c>
    </row>
    <row r="66" spans="1:4" ht="15.75" customHeight="1" x14ac:dyDescent="0.2">
      <c r="B66" s="27" t="s">
        <v>819</v>
      </c>
    </row>
    <row r="67" spans="1:4" ht="15.75" customHeight="1" x14ac:dyDescent="0.2">
      <c r="B67" s="27" t="s">
        <v>820</v>
      </c>
    </row>
    <row r="68" spans="1:4" ht="15.75" customHeight="1" x14ac:dyDescent="0.2">
      <c r="B68" s="27" t="s">
        <v>821</v>
      </c>
    </row>
    <row r="69" spans="1:4" ht="15.75" customHeight="1" x14ac:dyDescent="0.2">
      <c r="A69" t="s">
        <v>830</v>
      </c>
      <c r="B69" s="31" t="s">
        <v>844</v>
      </c>
      <c r="C69" t="s">
        <v>583</v>
      </c>
    </row>
    <row r="70" spans="1:4" ht="15.75" customHeight="1" x14ac:dyDescent="0.2">
      <c r="B70" s="30" t="s">
        <v>831</v>
      </c>
      <c r="C70" s="26">
        <v>45089</v>
      </c>
      <c r="D70" t="s">
        <v>847</v>
      </c>
    </row>
    <row r="71" spans="1:4" ht="15.75" customHeight="1" x14ac:dyDescent="0.2">
      <c r="B71" s="27" t="s">
        <v>835</v>
      </c>
    </row>
    <row r="72" spans="1:4" ht="15.75" customHeight="1" x14ac:dyDescent="0.2">
      <c r="B72" s="27" t="s">
        <v>826</v>
      </c>
      <c r="C72">
        <v>13</v>
      </c>
    </row>
    <row r="73" spans="1:4" ht="15.75" customHeight="1" x14ac:dyDescent="0.2">
      <c r="B73" s="28" t="s">
        <v>832</v>
      </c>
    </row>
    <row r="74" spans="1:4" ht="15.75" customHeight="1" x14ac:dyDescent="0.2">
      <c r="A74" t="s">
        <v>857</v>
      </c>
      <c r="B74" s="13" t="s">
        <v>860</v>
      </c>
    </row>
    <row r="75" spans="1:4" ht="15.75" customHeight="1" x14ac:dyDescent="0.2">
      <c r="A75" t="s">
        <v>874</v>
      </c>
      <c r="B75" s="13" t="s">
        <v>882</v>
      </c>
      <c r="C75" t="s">
        <v>860</v>
      </c>
    </row>
    <row r="76" spans="1:4" ht="15.75" customHeight="1" x14ac:dyDescent="0.2">
      <c r="A76" t="s">
        <v>867</v>
      </c>
      <c r="B76" s="13" t="s">
        <v>883</v>
      </c>
      <c r="C76" t="s">
        <v>583</v>
      </c>
    </row>
    <row r="77" spans="1:4" ht="15.75" customHeight="1" x14ac:dyDescent="0.2">
      <c r="B77" s="13" t="s">
        <v>875</v>
      </c>
    </row>
    <row r="78" spans="1:4" ht="15.75" customHeight="1" x14ac:dyDescent="0.2">
      <c r="B78" s="13" t="s">
        <v>876</v>
      </c>
    </row>
    <row r="79" spans="1:4" ht="15.75" customHeight="1" x14ac:dyDescent="0.2">
      <c r="B79" s="13" t="s">
        <v>884</v>
      </c>
      <c r="C79" t="s">
        <v>583</v>
      </c>
    </row>
    <row r="80" spans="1:4" ht="15.75" customHeight="1" x14ac:dyDescent="0.2">
      <c r="B80" s="13" t="s">
        <v>885</v>
      </c>
    </row>
    <row r="81" spans="1:3" ht="15.75" customHeight="1" x14ac:dyDescent="0.2">
      <c r="B81" s="13" t="s">
        <v>877</v>
      </c>
    </row>
    <row r="82" spans="1:3" ht="15.75" customHeight="1" x14ac:dyDescent="0.2">
      <c r="B82" s="13" t="s">
        <v>878</v>
      </c>
      <c r="C82" t="s">
        <v>583</v>
      </c>
    </row>
    <row r="83" spans="1:3" ht="15.75" customHeight="1" x14ac:dyDescent="0.2">
      <c r="B83" s="13" t="s">
        <v>879</v>
      </c>
      <c r="C83" t="s">
        <v>583</v>
      </c>
    </row>
    <row r="84" spans="1:3" ht="15.75" customHeight="1" x14ac:dyDescent="0.2">
      <c r="B84" s="13" t="s">
        <v>880</v>
      </c>
    </row>
    <row r="85" spans="1:3" ht="15.75" customHeight="1" x14ac:dyDescent="0.2">
      <c r="B85" s="13" t="s">
        <v>881</v>
      </c>
      <c r="C85" t="s">
        <v>583</v>
      </c>
    </row>
    <row r="86" spans="1:3" ht="15.75" customHeight="1" x14ac:dyDescent="0.2">
      <c r="B86" s="13" t="s">
        <v>881</v>
      </c>
      <c r="C86" t="s">
        <v>583</v>
      </c>
    </row>
    <row r="87" spans="1:3" ht="15.75" customHeight="1" x14ac:dyDescent="0.2">
      <c r="B87" s="13" t="s">
        <v>881</v>
      </c>
    </row>
    <row r="88" spans="1:3" ht="15.75" customHeight="1" x14ac:dyDescent="0.2">
      <c r="B88" t="s">
        <v>836</v>
      </c>
    </row>
    <row r="89" spans="1:3" ht="15.75" customHeight="1" x14ac:dyDescent="0.2">
      <c r="A89" t="s">
        <v>894</v>
      </c>
      <c r="B89" s="13" t="s">
        <v>892</v>
      </c>
    </row>
    <row r="90" spans="1:3" ht="15.75" customHeight="1" x14ac:dyDescent="0.2">
      <c r="B90" s="13" t="s">
        <v>893</v>
      </c>
    </row>
    <row r="91" spans="1:3" ht="15.75" customHeight="1" x14ac:dyDescent="0.2">
      <c r="A91" t="s">
        <v>913</v>
      </c>
      <c r="B91" s="13" t="s">
        <v>902</v>
      </c>
    </row>
    <row r="92" spans="1:3" ht="15.75" customHeight="1" x14ac:dyDescent="0.2">
      <c r="B92" s="13" t="s">
        <v>910</v>
      </c>
    </row>
    <row r="93" spans="1:3" ht="15.75" customHeight="1" x14ac:dyDescent="0.2">
      <c r="B93" s="13" t="s">
        <v>911</v>
      </c>
    </row>
    <row r="94" spans="1:3" ht="15.75" customHeight="1" x14ac:dyDescent="0.2">
      <c r="B94" s="13" t="s">
        <v>912</v>
      </c>
    </row>
    <row r="95" spans="1:3" ht="15.75" customHeight="1" x14ac:dyDescent="0.2">
      <c r="A95" t="s">
        <v>924</v>
      </c>
      <c r="B95" s="13" t="s">
        <v>925</v>
      </c>
    </row>
    <row r="96" spans="1:3" ht="15.75" customHeight="1" x14ac:dyDescent="0.2">
      <c r="B96" s="13" t="s">
        <v>926</v>
      </c>
    </row>
    <row r="97" spans="1:2" ht="15.75" customHeight="1" x14ac:dyDescent="0.2">
      <c r="B97" s="13" t="s">
        <v>927</v>
      </c>
    </row>
    <row r="98" spans="1:2" ht="15.75" customHeight="1" x14ac:dyDescent="0.2">
      <c r="A98" s="32" t="s">
        <v>936</v>
      </c>
    </row>
    <row r="99" spans="1:2" ht="15.75" customHeight="1" x14ac:dyDescent="0.2">
      <c r="B99" s="32" t="s">
        <v>937</v>
      </c>
    </row>
    <row r="100" spans="1:2" ht="15.75" customHeight="1" x14ac:dyDescent="0.2">
      <c r="B100" s="33" t="s">
        <v>938</v>
      </c>
    </row>
    <row r="101" spans="1:2" ht="15.75" customHeight="1" x14ac:dyDescent="0.2">
      <c r="B101" s="32" t="s">
        <v>939</v>
      </c>
    </row>
    <row r="102" spans="1:2" ht="15.75" customHeight="1" x14ac:dyDescent="0.2">
      <c r="B102" t="s">
        <v>941</v>
      </c>
    </row>
    <row r="103" spans="1:2" ht="15.75" customHeight="1" x14ac:dyDescent="0.2">
      <c r="B103" s="32" t="s">
        <v>942</v>
      </c>
    </row>
    <row r="104" spans="1:2" ht="15.75" customHeight="1" x14ac:dyDescent="0.2">
      <c r="B104" s="32" t="s">
        <v>943</v>
      </c>
    </row>
    <row r="105" spans="1:2" ht="15.75" customHeight="1" x14ac:dyDescent="0.2">
      <c r="B105" s="13" t="s">
        <v>944</v>
      </c>
    </row>
    <row r="106" spans="1:2" ht="15.75" customHeight="1" x14ac:dyDescent="0.2">
      <c r="A106" s="32"/>
      <c r="B106" s="32" t="s">
        <v>947</v>
      </c>
    </row>
    <row r="107" spans="1:2" ht="15.75" customHeight="1" x14ac:dyDescent="0.2">
      <c r="A107" s="32" t="s">
        <v>946</v>
      </c>
    </row>
    <row r="108" spans="1:2" ht="15.75" customHeight="1" x14ac:dyDescent="0.2">
      <c r="A108" s="26">
        <v>45192</v>
      </c>
      <c r="B108" s="32" t="s">
        <v>969</v>
      </c>
    </row>
    <row r="109" spans="1:2" ht="15.75" customHeight="1" x14ac:dyDescent="0.2">
      <c r="A109" s="26">
        <v>45190</v>
      </c>
      <c r="B109" s="32" t="s">
        <v>969</v>
      </c>
    </row>
    <row r="110" spans="1:2" ht="15.75" customHeight="1" x14ac:dyDescent="0.2">
      <c r="A110" s="26">
        <v>45185</v>
      </c>
      <c r="B110" s="32" t="s">
        <v>970</v>
      </c>
    </row>
    <row r="111" spans="1:2" ht="15.75" customHeight="1" x14ac:dyDescent="0.2">
      <c r="A111" s="26">
        <v>45185</v>
      </c>
      <c r="B111" s="32" t="s">
        <v>970</v>
      </c>
    </row>
    <row r="112" spans="1:2" ht="12.75" x14ac:dyDescent="0.2"/>
    <row r="113" spans="1:2" ht="15.75" customHeight="1" x14ac:dyDescent="0.2">
      <c r="A113" s="34">
        <v>45185</v>
      </c>
      <c r="B113" s="33" t="s">
        <v>955</v>
      </c>
    </row>
    <row r="114" spans="1:2" ht="15.75" customHeight="1" x14ac:dyDescent="0.2">
      <c r="A114" s="34">
        <v>45197</v>
      </c>
      <c r="B114" s="33" t="s">
        <v>965</v>
      </c>
    </row>
    <row r="115" spans="1:2" ht="15.75" customHeight="1" x14ac:dyDescent="0.2">
      <c r="B115" s="33" t="s">
        <v>973</v>
      </c>
    </row>
    <row r="117" spans="1:2" ht="15.75" customHeight="1" x14ac:dyDescent="0.2">
      <c r="A117" s="26">
        <v>45197</v>
      </c>
      <c r="B117" s="32" t="s">
        <v>967</v>
      </c>
    </row>
    <row r="118" spans="1:2" ht="15.75" customHeight="1" x14ac:dyDescent="0.2">
      <c r="A118" s="26">
        <v>45193</v>
      </c>
      <c r="B118" s="32" t="s">
        <v>971</v>
      </c>
    </row>
    <row r="119" spans="1:2" ht="15.75" customHeight="1" x14ac:dyDescent="0.2">
      <c r="A119" s="26">
        <v>45187</v>
      </c>
      <c r="B119" s="32" t="s">
        <v>958</v>
      </c>
    </row>
    <row r="120" spans="1:2" ht="15.75" customHeight="1" x14ac:dyDescent="0.2">
      <c r="B120" s="32" t="s">
        <v>959</v>
      </c>
    </row>
    <row r="121" spans="1:2" ht="15.75" customHeight="1" x14ac:dyDescent="0.2">
      <c r="A121" s="26">
        <v>45192</v>
      </c>
      <c r="B121" s="32" t="s">
        <v>962</v>
      </c>
    </row>
    <row r="122" spans="1:2" ht="15.75" customHeight="1" x14ac:dyDescent="0.2">
      <c r="A122" s="26">
        <v>45192</v>
      </c>
      <c r="B122" s="32" t="s">
        <v>963</v>
      </c>
    </row>
    <row r="123" spans="1:2" ht="15.75" customHeight="1" x14ac:dyDescent="0.2">
      <c r="B123" s="32" t="s">
        <v>966</v>
      </c>
    </row>
    <row r="125" spans="1:2" ht="15.75" customHeight="1" x14ac:dyDescent="0.2">
      <c r="A125" s="32" t="s">
        <v>1003</v>
      </c>
    </row>
    <row r="126" spans="1:2" ht="15.75" customHeight="1" x14ac:dyDescent="0.2">
      <c r="A126" t="s">
        <v>976</v>
      </c>
    </row>
    <row r="127" spans="1:2" ht="15.75" customHeight="1" x14ac:dyDescent="0.2">
      <c r="A127" t="s">
        <v>977</v>
      </c>
    </row>
    <row r="128" spans="1:2" ht="15.75" customHeight="1" x14ac:dyDescent="0.2">
      <c r="A128" s="33" t="s">
        <v>978</v>
      </c>
    </row>
    <row r="131" spans="1:2" ht="15.75" customHeight="1" x14ac:dyDescent="0.2">
      <c r="A131" t="s">
        <v>984</v>
      </c>
    </row>
    <row r="132" spans="1:2" ht="15.75" customHeight="1" x14ac:dyDescent="0.2">
      <c r="A132" t="s">
        <v>983</v>
      </c>
    </row>
    <row r="133" spans="1:2" ht="15.75" customHeight="1" x14ac:dyDescent="0.2">
      <c r="A133" t="s">
        <v>1002</v>
      </c>
    </row>
    <row r="134" spans="1:2" ht="15.75" customHeight="1" x14ac:dyDescent="0.2">
      <c r="A134" s="33" t="s">
        <v>990</v>
      </c>
    </row>
    <row r="136" spans="1:2" ht="15.75" customHeight="1" x14ac:dyDescent="0.2">
      <c r="A136" s="33" t="s">
        <v>1013</v>
      </c>
    </row>
    <row r="137" spans="1:2" ht="15.75" customHeight="1" x14ac:dyDescent="0.2">
      <c r="A137" s="26">
        <v>45220</v>
      </c>
      <c r="B137" s="32" t="s">
        <v>1014</v>
      </c>
    </row>
    <row r="138" spans="1:2" ht="15.75" customHeight="1" x14ac:dyDescent="0.2">
      <c r="B138" s="32" t="s">
        <v>1015</v>
      </c>
    </row>
    <row r="140" spans="1:2" ht="15.75" customHeight="1" x14ac:dyDescent="0.2">
      <c r="A140" s="42">
        <v>45213</v>
      </c>
      <c r="B140" t="s">
        <v>1018</v>
      </c>
    </row>
    <row r="141" spans="1:2" ht="15.75" customHeight="1" x14ac:dyDescent="0.2">
      <c r="B141" t="s">
        <v>1019</v>
      </c>
    </row>
    <row r="142" spans="1:2" ht="15.75" customHeight="1" x14ac:dyDescent="0.2">
      <c r="A142" s="26">
        <v>45214</v>
      </c>
      <c r="B142" t="s">
        <v>1020</v>
      </c>
    </row>
    <row r="143" spans="1:2" ht="15.75" customHeight="1" x14ac:dyDescent="0.2">
      <c r="B143" t="s">
        <v>1021</v>
      </c>
    </row>
    <row r="144" spans="1:2" ht="15.75" customHeight="1" x14ac:dyDescent="0.2">
      <c r="A144" s="26">
        <v>45215</v>
      </c>
      <c r="B144" t="s">
        <v>1010</v>
      </c>
    </row>
    <row r="145" spans="1:2" ht="15.75" customHeight="1" x14ac:dyDescent="0.2">
      <c r="B145" t="s">
        <v>1022</v>
      </c>
    </row>
    <row r="146" spans="1:2" ht="15.75" customHeight="1" x14ac:dyDescent="0.2">
      <c r="A146" s="26">
        <v>45219</v>
      </c>
      <c r="B146" t="s">
        <v>1011</v>
      </c>
    </row>
    <row r="147" spans="1:2" ht="15.75" customHeight="1" x14ac:dyDescent="0.2">
      <c r="A147" s="26">
        <v>45221</v>
      </c>
      <c r="B147" t="s">
        <v>1012</v>
      </c>
    </row>
    <row r="148" spans="1:2" ht="15.75" customHeight="1" x14ac:dyDescent="0.2">
      <c r="A148" s="26">
        <v>45224</v>
      </c>
      <c r="B148" t="s">
        <v>1023</v>
      </c>
    </row>
    <row r="149" spans="1:2" ht="15.75" customHeight="1" x14ac:dyDescent="0.2">
      <c r="B149" t="s">
        <v>1011</v>
      </c>
    </row>
    <row r="150" spans="1:2" ht="15.75" customHeight="1" x14ac:dyDescent="0.2">
      <c r="B150" t="s">
        <v>1011</v>
      </c>
    </row>
    <row r="151" spans="1:2" ht="15.75" customHeight="1" x14ac:dyDescent="0.2">
      <c r="B151" t="s">
        <v>1011</v>
      </c>
    </row>
    <row r="152" spans="1:2" ht="15.75" customHeight="1" x14ac:dyDescent="0.2">
      <c r="B152" t="s">
        <v>1011</v>
      </c>
    </row>
    <row r="153" spans="1:2" ht="15.75" customHeight="1" x14ac:dyDescent="0.2">
      <c r="A153" s="26">
        <v>45225</v>
      </c>
      <c r="B153" t="s">
        <v>1011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30" sqref="C30"/>
    </sheetView>
  </sheetViews>
  <sheetFormatPr defaultColWidth="12.5703125" defaultRowHeight="15.75" customHeight="1" x14ac:dyDescent="0.2"/>
  <sheetData>
    <row r="1" spans="1:1" ht="15.75" customHeight="1" x14ac:dyDescent="0.25">
      <c r="A1" s="17" t="s">
        <v>621</v>
      </c>
    </row>
    <row r="2" spans="1:1" ht="15.75" customHeight="1" x14ac:dyDescent="0.25">
      <c r="A2" s="17" t="s">
        <v>622</v>
      </c>
    </row>
    <row r="3" spans="1:1" ht="15.75" customHeight="1" x14ac:dyDescent="0.25">
      <c r="A3" s="17" t="s">
        <v>623</v>
      </c>
    </row>
    <row r="4" spans="1:1" ht="15.75" customHeight="1" x14ac:dyDescent="0.25">
      <c r="A4" s="17" t="s">
        <v>624</v>
      </c>
    </row>
    <row r="5" spans="1:1" ht="15.75" customHeight="1" x14ac:dyDescent="0.25">
      <c r="A5" s="17" t="s">
        <v>625</v>
      </c>
    </row>
    <row r="6" spans="1:1" ht="15.75" customHeight="1" x14ac:dyDescent="0.25">
      <c r="A6" s="17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2023-10-28T02:47:19Z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