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8800" windowHeight="12240"/>
  </bookViews>
  <sheets>
    <sheet name="双月考核项进展" sheetId="1" r:id="rId1"/>
    <sheet name="环比" sheetId="2" r:id="rId2"/>
    <sheet name="流失" sheetId="3" r:id="rId3"/>
    <sheet name="普代- 销售开客进度" sheetId="4" r:id="rId4"/>
  </sheets>
  <definedNames>
    <definedName name="_xlnm._FilterDatabase" localSheetId="1" hidden="1">环比!$A$1:$L$29</definedName>
  </definedNames>
  <calcPr calcId="162913"/>
</workbook>
</file>

<file path=xl/calcChain.xml><?xml version="1.0" encoding="utf-8"?>
<calcChain xmlns="http://schemas.openxmlformats.org/spreadsheetml/2006/main">
  <c r="P2" i="1" l="1"/>
  <c r="F2" i="1" s="1"/>
  <c r="I2" i="1" s="1"/>
  <c r="O2" i="1"/>
  <c r="D2" i="1" s="1"/>
  <c r="G2" i="1"/>
  <c r="H2" i="1" s="1"/>
  <c r="E2" i="1"/>
</calcChain>
</file>

<file path=xl/comments1.xml><?xml version="1.0" encoding="utf-8"?>
<comments xmlns="http://schemas.openxmlformats.org/spreadsheetml/2006/main">
  <authors>
    <author>tc={921F2AEB-9F02-4C41-A5EC-5F6707F8E319}</author>
  </authors>
  <commentList>
    <comment ref="B1" authorId="0" shapeId="0">
      <text>
        <r>
          <rPr>
            <sz val="11"/>
            <color indexed="8"/>
            <rFont val="等线"/>
            <family val="3"/>
            <charset val="134"/>
            <scheme val="minor"/>
          </rPr>
          <t>Microsoft:
跟日报同步，任务比例也是。</t>
        </r>
      </text>
    </comment>
  </commentList>
</comments>
</file>

<file path=xl/comments2.xml><?xml version="1.0" encoding="utf-8"?>
<comments xmlns="http://schemas.openxmlformats.org/spreadsheetml/2006/main">
  <authors>
    <author>tc={10CD75D9-3EBE-43D6-813C-B66B5A4F3509}</author>
    <author>tc={D0FD086D-ABE4-415C-AD15-D9BFFB199B27}</author>
  </authors>
  <commentList>
    <comment ref="A1" authorId="0" shapeId="0">
      <text>
        <r>
          <rPr>
            <sz val="11"/>
            <color indexed="8"/>
            <rFont val="等线"/>
            <family val="3"/>
            <charset val="134"/>
            <scheme val="minor"/>
          </rPr>
          <t>批注:
Microsoft:
本周消耗&gt;7w的名单信息，账户日表导出
做这个表应当需要上周完整数据进行匹配。</t>
        </r>
      </text>
    </comment>
    <comment ref="D1" authorId="1" shapeId="0">
      <text>
        <r>
          <rPr>
            <sz val="11"/>
            <color indexed="8"/>
            <rFont val="等线"/>
            <family val="3"/>
            <charset val="134"/>
            <scheme val="minor"/>
          </rPr>
          <t>批注:
Microsoft:
匹配前两周已填写过的数据</t>
        </r>
      </text>
    </comment>
  </commentList>
</comments>
</file>

<file path=xl/comments3.xml><?xml version="1.0" encoding="utf-8"?>
<comments xmlns="http://schemas.openxmlformats.org/spreadsheetml/2006/main">
  <authors>
    <author>tc={760FFE88-C185-4765-A2A2-CD1231730000}</author>
  </authors>
  <commentList>
    <comment ref="A1" authorId="0" shapeId="0">
      <text>
        <r>
          <rPr>
            <sz val="11"/>
            <color indexed="8"/>
            <rFont val="等线"/>
            <family val="3"/>
            <charset val="134"/>
            <scheme val="minor"/>
          </rPr>
          <t>批注:
Microsoft:
上周有、本周无消耗的名单信息</t>
        </r>
      </text>
    </comment>
  </commentList>
</comments>
</file>

<file path=xl/sharedStrings.xml><?xml version="1.0" encoding="utf-8"?>
<sst xmlns="http://schemas.openxmlformats.org/spreadsheetml/2006/main" count="437" uniqueCount="241">
  <si>
    <t>账户</t>
  </si>
  <si>
    <t>一级行业</t>
  </si>
  <si>
    <t>运营（客户自投就写自投）</t>
  </si>
  <si>
    <t>销售（渠道户就写渠道）</t>
  </si>
  <si>
    <t>客户诉求（站内转化？淘宝卖货？短期品宣项目？）</t>
  </si>
  <si>
    <t>客户考核指标（ROI？CPE？淘搜指数？回搜率？私信/表单成本？）</t>
  </si>
  <si>
    <t>上周消耗
1208-1214</t>
  </si>
  <si>
    <t>本周消耗
1215-1221</t>
  </si>
  <si>
    <t>环比</t>
  </si>
  <si>
    <t>增减投原因（尽可能详细）</t>
  </si>
  <si>
    <t>后续to do</t>
  </si>
  <si>
    <t>部门</t>
  </si>
  <si>
    <t>叁柒（世喜）</t>
  </si>
  <si>
    <t>母婴 - 母婴用品</t>
  </si>
  <si>
    <t>邹文萱</t>
  </si>
  <si>
    <t>全网营销</t>
  </si>
  <si>
    <t>爆文 cpe 外溢</t>
  </si>
  <si>
    <t>客户自投</t>
  </si>
  <si>
    <t>客户自投，辅助报表</t>
  </si>
  <si>
    <t>VIP2部</t>
  </si>
  <si>
    <t>美妆个护 - 美妆护肤</t>
  </si>
  <si>
    <t>张友爱</t>
  </si>
  <si>
    <t>站内转化</t>
  </si>
  <si>
    <t>roi</t>
  </si>
  <si>
    <t>运营商销部</t>
  </si>
  <si>
    <t>叁柒（佰草集）</t>
  </si>
  <si>
    <t>韦晓毅</t>
  </si>
  <si>
    <t>茉莉</t>
  </si>
  <si>
    <t>淘宝卖货</t>
  </si>
  <si>
    <t>CTR/CPC/CPE/UV/爆文/外溢搜索</t>
  </si>
  <si>
    <t>新品上线投放增量</t>
  </si>
  <si>
    <t>按照规划投放，重点优化前端指标</t>
  </si>
  <si>
    <t>叁柒（六福珠宝）</t>
  </si>
  <si>
    <t>服装配饰 - 珠宝饰品</t>
  </si>
  <si>
    <t>黎葵娇</t>
  </si>
  <si>
    <t>肖兵</t>
  </si>
  <si>
    <t>短期品宣项目</t>
  </si>
  <si>
    <t>曝光/CTR/CPC/CPE/爆文</t>
  </si>
  <si>
    <t>项目进入放量期</t>
  </si>
  <si>
    <t>按照规划投放，同时关注下阶段预算情况</t>
  </si>
  <si>
    <t>运营2部</t>
  </si>
  <si>
    <t>叁柒（帮宝适）</t>
  </si>
  <si>
    <t>杨海兵</t>
  </si>
  <si>
    <t>邵齐</t>
  </si>
  <si>
    <t>CTR/CPC/CPE/回搜率/爆文</t>
  </si>
  <si>
    <t>双十二节后控量</t>
  </si>
  <si>
    <t>按规划投放</t>
  </si>
  <si>
    <t>叁柒（御白妍）</t>
  </si>
  <si>
    <t>何桂香</t>
  </si>
  <si>
    <t>曾东</t>
  </si>
  <si>
    <t>外溢</t>
  </si>
  <si>
    <t>ctr/cpc/cpe/外溢</t>
  </si>
  <si>
    <t>叁柒（玉泽）</t>
  </si>
  <si>
    <t>黄文妮</t>
  </si>
  <si>
    <t>按规划执行</t>
  </si>
  <si>
    <t>VIP1部</t>
  </si>
  <si>
    <t>叁柒（至本）</t>
  </si>
  <si>
    <t>冰冰</t>
  </si>
  <si>
    <t>外溢/前端指标</t>
  </si>
  <si>
    <t>按照规划投放</t>
  </si>
  <si>
    <t>叁柒（bebebus）</t>
  </si>
  <si>
    <t>陈志涛</t>
  </si>
  <si>
    <t>贺林森</t>
  </si>
  <si>
    <t>外溢、cpe、cpc</t>
  </si>
  <si>
    <t>品牌解封复投</t>
  </si>
  <si>
    <t>叁柒（帮宝适sem）</t>
  </si>
  <si>
    <t>SOV/CTR/CPC/CPE/回搜率/爆文</t>
  </si>
  <si>
    <t>叁柒（HBN）</t>
  </si>
  <si>
    <t>张丽萍</t>
  </si>
  <si>
    <t>孙庆</t>
  </si>
  <si>
    <t>全网声量</t>
  </si>
  <si>
    <t>SOV/CTR/CPC/CPE/回搜率/核心赛道下游词排名/爆文</t>
  </si>
  <si>
    <t>优质笔记沟通加量</t>
  </si>
  <si>
    <t>持续沟通加量</t>
  </si>
  <si>
    <t>叁柒（usmile P系列）</t>
  </si>
  <si>
    <t>日用百货 - 居家日用</t>
  </si>
  <si>
    <t>郑心悦</t>
  </si>
  <si>
    <t>蒋秀玲1</t>
  </si>
  <si>
    <t>SOV/CTR/CPC/CPE/回搜率/爆文/外溢/核心词排名第一</t>
  </si>
  <si>
    <t>表单成本</t>
  </si>
  <si>
    <t>运营1部</t>
  </si>
  <si>
    <t>叁柒（更美次卡1）</t>
  </si>
  <si>
    <t>医疗健康 - 医美平台</t>
  </si>
  <si>
    <t>汪亚萍</t>
  </si>
  <si>
    <t>陈丽莎</t>
  </si>
  <si>
    <t>正常溢出</t>
  </si>
  <si>
    <t>叁柒（童年时光）</t>
  </si>
  <si>
    <t>王江涛</t>
  </si>
  <si>
    <t>站内卡位、爆文、外溢搜索</t>
  </si>
  <si>
    <t>节后按规划减量</t>
  </si>
  <si>
    <t>叁柒（Little Freddie小皮）</t>
  </si>
  <si>
    <t>母婴 - 奶粉辅食</t>
  </si>
  <si>
    <t>吴绪文</t>
  </si>
  <si>
    <t>钟舜年</t>
  </si>
  <si>
    <t>SOV/CTR/CPC/CPE/爆文</t>
  </si>
  <si>
    <t>双十二结束控量</t>
  </si>
  <si>
    <t>叁柒（启初）</t>
  </si>
  <si>
    <t>王嘉欣</t>
  </si>
  <si>
    <t>ctr、cpe、爆文率、cpuv</t>
  </si>
  <si>
    <t>信息流增量打爆文</t>
  </si>
  <si>
    <t>持续测试笔记完成爆文进度</t>
  </si>
  <si>
    <t>叁柒（当妮）</t>
  </si>
  <si>
    <t>吴思琪</t>
  </si>
  <si>
    <t>站外转化</t>
  </si>
  <si>
    <t>双十二节促后按规划byday递减</t>
  </si>
  <si>
    <t>叁柒（Deeyeo德佑）</t>
  </si>
  <si>
    <t>cpe 外溢</t>
  </si>
  <si>
    <t>节后控量，主力外溢笔记卡审</t>
  </si>
  <si>
    <t>叁柒（HBN2）</t>
  </si>
  <si>
    <t>钟蔼伶</t>
  </si>
  <si>
    <t>按规划投放&amp;跟进24年Q1规划</t>
  </si>
  <si>
    <t>叁柒（土巴兔装修网）</t>
  </si>
  <si>
    <t>家居建材 - 装修设计</t>
  </si>
  <si>
    <t>陈尧</t>
  </si>
  <si>
    <t>roi/表单成本</t>
  </si>
  <si>
    <t>上新素材新建计划，增加量级</t>
  </si>
  <si>
    <t>叁柒（AFU阿芙）</t>
  </si>
  <si>
    <t>彭楚纯</t>
  </si>
  <si>
    <t>谢广宁</t>
  </si>
  <si>
    <t>ROI、加购成本</t>
  </si>
  <si>
    <t>节后加购成本高，按规划减量</t>
  </si>
  <si>
    <t>叁柒（Evereden安唯伊）</t>
  </si>
  <si>
    <t>彭佳友</t>
  </si>
  <si>
    <t>回搜、sov</t>
  </si>
  <si>
    <t>新笔记上线测试</t>
  </si>
  <si>
    <t>叁柒（JOOCYEE酵色）</t>
  </si>
  <si>
    <t>新品上线增量</t>
  </si>
  <si>
    <t>持续优化roi放量</t>
  </si>
  <si>
    <t>叁柒（JOOCYEE酵色2）</t>
  </si>
  <si>
    <t>圣诞单品库存不足暂控</t>
  </si>
  <si>
    <t>新橙（Bananain蕉内）</t>
  </si>
  <si>
    <t>服装配饰 - 服装鞋帽</t>
  </si>
  <si>
    <t>巫钺</t>
  </si>
  <si>
    <t>王文颖</t>
  </si>
  <si>
    <t>叁柒（Instinct生鲜本能）</t>
  </si>
  <si>
    <t>日用百货 - 宠物用品及食品</t>
  </si>
  <si>
    <t>刘立文</t>
  </si>
  <si>
    <t>SOV/CTR/CPC/CPE/CPM</t>
  </si>
  <si>
    <t>双十二活动结束控制预算</t>
  </si>
  <si>
    <t>叁柒（Toptrees领先宠物食品）</t>
  </si>
  <si>
    <t>郭可茵</t>
  </si>
  <si>
    <t>cpe 淘搜</t>
  </si>
  <si>
    <t>无效果较好的笔记，信息流整体控量</t>
  </si>
  <si>
    <t>叁柒（HERBS OF GOLD）</t>
  </si>
  <si>
    <t>食品饮料 - 保健食品</t>
  </si>
  <si>
    <t>好物节后控量</t>
  </si>
  <si>
    <t>叁柒（芬斯狄娜胸贴）</t>
  </si>
  <si>
    <t>段红艳</t>
  </si>
  <si>
    <t>SOV/CPC/CPE/淘搜指数/爆文</t>
  </si>
  <si>
    <t>账户名称</t>
  </si>
  <si>
    <t>运营</t>
  </si>
  <si>
    <t>客户考核指标（ROI？CPE？淘搜指数？回搜率？私信成本？）</t>
  </si>
  <si>
    <t>流失原因具体情况</t>
  </si>
  <si>
    <t>to do</t>
  </si>
  <si>
    <t>新橙（Bananain蕉内儿童）</t>
  </si>
  <si>
    <t>乐玉珍</t>
  </si>
  <si>
    <t>施斯彬</t>
  </si>
  <si>
    <t>cpc、ctr、cpe</t>
  </si>
  <si>
    <t>双十二投流结束</t>
  </si>
  <si>
    <t>保持建联</t>
  </si>
  <si>
    <t>叁柒（咿儿润）</t>
  </si>
  <si>
    <t>唐佳杰</t>
  </si>
  <si>
    <t>全网销售</t>
  </si>
  <si>
    <t>淘搜指数</t>
  </si>
  <si>
    <t>年度预算已消耗完</t>
  </si>
  <si>
    <t>完成Y24方案规划</t>
  </si>
  <si>
    <t>叁柒（usmile笑容加-C10）</t>
  </si>
  <si>
    <t>小预算测试</t>
  </si>
  <si>
    <t>12月提前测试，Q1重新开启</t>
  </si>
  <si>
    <t>叁柒（小忠丽格医疗美容）</t>
  </si>
  <si>
    <t>舒岸</t>
  </si>
  <si>
    <t>私信成本</t>
  </si>
  <si>
    <t>客户沟通暂停投放</t>
  </si>
  <si>
    <t>快准（溪木源3）</t>
  </si>
  <si>
    <t>孙波</t>
  </si>
  <si>
    <t>渠道</t>
  </si>
  <si>
    <t>cpe，cpc</t>
  </si>
  <si>
    <t>客户自投，内部账户调整</t>
  </si>
  <si>
    <t>运营4部</t>
  </si>
  <si>
    <t>爆文指标</t>
  </si>
  <si>
    <t>叁柒（Amouage）</t>
  </si>
  <si>
    <t>吴雅琪</t>
  </si>
  <si>
    <t>cpe</t>
  </si>
  <si>
    <t>暂无新笔记上线</t>
  </si>
  <si>
    <t>运营7部</t>
  </si>
  <si>
    <t>叁柒（天津S三色堇婚纱摄影）</t>
  </si>
  <si>
    <t>林郁君</t>
  </si>
  <si>
    <t>行业淡季目前暂停投放</t>
  </si>
  <si>
    <t>叁柒（露得清）</t>
  </si>
  <si>
    <t>雷旭</t>
  </si>
  <si>
    <t>叁柒（溪木源9）</t>
  </si>
  <si>
    <t>叁柒（轻夕）</t>
  </si>
  <si>
    <t>邹洁</t>
  </si>
  <si>
    <t>李沁怡</t>
  </si>
  <si>
    <t>暂无新笔记上线，暂停投放</t>
  </si>
  <si>
    <t>快准（溪木源1）</t>
  </si>
  <si>
    <t>叁柒（北京画美）</t>
  </si>
  <si>
    <t>陈柱政</t>
  </si>
  <si>
    <t>杰妮</t>
  </si>
  <si>
    <t>私信/开口成本</t>
  </si>
  <si>
    <t>叁柒（重庆A三毛摄影）</t>
  </si>
  <si>
    <t>牛玉芬</t>
  </si>
  <si>
    <t>私信成本过高，暂停投放，调整内容</t>
  </si>
  <si>
    <t>叁柒（米扬丽格）</t>
  </si>
  <si>
    <t>整形外科白名单卡审</t>
  </si>
  <si>
    <t>持续跟进整外报白进度，保持建联</t>
  </si>
  <si>
    <t>叁柒（格力高-百奇种草）</t>
  </si>
  <si>
    <t>杨银龙</t>
  </si>
  <si>
    <t>客户产品调整</t>
  </si>
  <si>
    <t>叁柒（兰州瑞俪风尚摄影）</t>
  </si>
  <si>
    <t>陶勇</t>
  </si>
  <si>
    <t>站内转换</t>
  </si>
  <si>
    <t>暂停投放</t>
  </si>
  <si>
    <t>意向客户名称</t>
  </si>
  <si>
    <t>推广产品</t>
  </si>
  <si>
    <t>销售名字</t>
  </si>
  <si>
    <t>联络进度（请选择编号：1 已发信息/电话 2 已找到对接人 3 已提案 4 已签约）</t>
  </si>
  <si>
    <t>预计开户日期</t>
  </si>
  <si>
    <t>预计首充金额</t>
  </si>
  <si>
    <t>预计广告上线时间</t>
  </si>
  <si>
    <t>预估月均消耗</t>
  </si>
  <si>
    <t>代理名称</t>
  </si>
  <si>
    <t>11-12双月目标</t>
  </si>
  <si>
    <t>硬广（竞价现金+品牌现金）</t>
  </si>
  <si>
    <t>时间进度</t>
  </si>
  <si>
    <t>完成度</t>
  </si>
  <si>
    <t>剩余天数</t>
  </si>
  <si>
    <t>门槛任务</t>
  </si>
  <si>
    <t>冲刺任务完成度</t>
  </si>
  <si>
    <t>剩余每天日均</t>
  </si>
  <si>
    <t>计算日期</t>
  </si>
  <si>
    <t>双月已过天数</t>
  </si>
  <si>
    <t>双月总天数</t>
  </si>
  <si>
    <t>深圳市叁柒无限网络科技有限公司</t>
  </si>
  <si>
    <t>福寿康智慧医疗养老服务（上海）有限公司</t>
  </si>
  <si>
    <t>家政</t>
  </si>
  <si>
    <t>福寿康居家养老照护</t>
  </si>
  <si>
    <t>1月</t>
  </si>
  <si>
    <t>芒核（广州）信息科技有限公司</t>
  </si>
  <si>
    <t>服装配饰</t>
  </si>
  <si>
    <t>Bababi party芭芭比假发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</si>
</sst>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/m/d;@"/>
    <numFmt numFmtId="178" formatCode="#,##0.00_ "/>
    <numFmt numFmtId="179" formatCode="#,##0_ "/>
    <numFmt numFmtId="180" formatCode="#,##0_);[Red]\(#,##0\)"/>
    <numFmt numFmtId="181" formatCode="0.0_ "/>
  </numFmts>
  <fonts count="15" x14ac:knownFonts="1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none"/>
    </fill>
    <fill>
      <patternFill patternType="none"/>
    </fill>
    <fill>
      <patternFill patternType="solid">
        <fgColor rgb="FF4CC2EE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9E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/>
    <xf numFmtId="0" fontId="3" fillId="5" borderId="3" xfId="0" applyFont="1" applyFill="1" applyBorder="1" applyAlignment="1"/>
    <xf numFmtId="176" fontId="7" fillId="4" borderId="3" xfId="0" applyNumberFormat="1" applyFont="1" applyFill="1" applyBorder="1" applyAlignment="1">
      <alignment horizontal="center" vertical="center"/>
    </xf>
    <xf numFmtId="176" fontId="5" fillId="4" borderId="3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left" vertical="center"/>
    </xf>
    <xf numFmtId="179" fontId="9" fillId="6" borderId="5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80" fontId="1" fillId="8" borderId="4" xfId="0" applyNumberFormat="1" applyFont="1" applyFill="1" applyBorder="1" applyAlignment="1">
      <alignment horizontal="center" vertical="center"/>
    </xf>
    <xf numFmtId="10" fontId="1" fillId="8" borderId="6" xfId="0" applyNumberFormat="1" applyFont="1" applyFill="1" applyBorder="1" applyAlignment="1">
      <alignment horizontal="center" vertical="center"/>
    </xf>
    <xf numFmtId="178" fontId="1" fillId="8" borderId="7" xfId="0" applyNumberFormat="1" applyFont="1" applyFill="1" applyBorder="1" applyAlignment="1">
      <alignment horizontal="center" vertical="center"/>
    </xf>
    <xf numFmtId="10" fontId="10" fillId="4" borderId="3" xfId="0" applyNumberFormat="1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10" fontId="1" fillId="4" borderId="10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4" fontId="11" fillId="4" borderId="12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 wrapText="1"/>
    </xf>
    <xf numFmtId="10" fontId="1" fillId="4" borderId="13" xfId="0" applyNumberFormat="1" applyFont="1" applyFill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79" fontId="11" fillId="4" borderId="4" xfId="0" applyNumberFormat="1" applyFont="1" applyFill="1" applyBorder="1" applyAlignment="1">
      <alignment horizontal="center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10" fillId="4" borderId="3" xfId="0" applyFont="1" applyFill="1" applyBorder="1">
      <alignment vertical="center"/>
    </xf>
    <xf numFmtId="14" fontId="1" fillId="4" borderId="14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177" fontId="12" fillId="4" borderId="3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tc2018:personList xmlns:tc2018="http://schemas.microsoft.com/office/spreadsheetml/2018/threadedcomments">
  <tc2018:person displayName="孙琳" id="{DD6D57B8-B7CF-4E2B-9FD6-E8EE64A1C811}"/>
</tc2018: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c2018:ThreadedComments xmlns:tc2018="http://schemas.microsoft.com/office/spreadsheetml/2018/threadedcomments">
  <tc2018:threadedComment ref="B1" dT="2023-12-22T02:05:35Z" personId="{DD6D57B8-B7CF-4E2B-9FD6-E8EE64A1C811}" id="{921F2AEB-9F02-4C41-A5EC-5F6707F8E319}">
    <tc2018:text>Microsoft:
跟日报同步，任务比例也是。</tc2018:text>
  </tc2018:threadedComment>
</tc2018:ThreadedComments>
</file>

<file path=xl/threadedComments/threadedComment2.xml><?xml version="1.0" encoding="utf-8"?>
<tc2018:ThreadedComments xmlns:tc2018="http://schemas.microsoft.com/office/spreadsheetml/2018/threadedcomments">
  <tc2018:threadedComment ref="A1" dT="2023-12-22T02:05:36Z" personId="{DD6D57B8-B7CF-4E2B-9FD6-E8EE64A1C811}" id="{10CD75D9-3EBE-43D6-813C-B66B5A4F3509}">
    <tc2018:text>批注:
Microsoft:
本周消耗&gt;7w的名单信息，账户日表导出
做这个表应当需要上周完整数据进行匹配。
</tc2018:text>
  </tc2018:threadedComment>
  <tc2018:threadedComment ref="D1" dT="2023-12-22T02:05:36Z" personId="{DD6D57B8-B7CF-4E2B-9FD6-E8EE64A1C811}" id="{D0FD086D-ABE4-415C-AD15-D9BFFB199B27}">
    <tc2018:text>批注:
Microsoft:
匹配前两周已填写过的数据
</tc2018:text>
  </tc2018:threadedComment>
</tc2018:ThreadedComments>
</file>

<file path=xl/threadedComments/threadedComment3.xml><?xml version="1.0" encoding="utf-8"?>
<tc2018:ThreadedComments xmlns:tc2018="http://schemas.microsoft.com/office/spreadsheetml/2018/threadedcomments">
  <tc2018:threadedComment ref="A1" dT="2023-12-22T02:05:36Z" personId="{DD6D57B8-B7CF-4E2B-9FD6-E8EE64A1C811}" id="{760FFE88-C185-4765-A2A2-CD1231730000}">
    <tc2018:text>批注:
Microsoft:
上周有、本周无消耗的名单信息
</tc2018:text>
  </tc2018:threadedComment>
</tc2018: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4"/>
  <sheetViews>
    <sheetView tabSelected="1" zoomScale="90" zoomScaleNormal="90" workbookViewId="0">
      <selection activeCell="C6" sqref="C6"/>
    </sheetView>
  </sheetViews>
  <sheetFormatPr defaultColWidth="9" defaultRowHeight="16.5" x14ac:dyDescent="0.2"/>
  <cols>
    <col min="1" max="1" width="28.75" style="55" customWidth="1"/>
    <col min="2" max="2" width="23.75" style="55" customWidth="1"/>
    <col min="3" max="3" width="24.625" style="55" customWidth="1"/>
    <col min="4" max="4" width="17.5" style="55" customWidth="1"/>
    <col min="5" max="6" width="22.25" style="55" customWidth="1"/>
    <col min="7" max="7" width="13.375" style="55" customWidth="1"/>
    <col min="8" max="8" width="14.875" style="55" customWidth="1"/>
    <col min="9" max="9" width="13.125" style="55" customWidth="1"/>
    <col min="10" max="10" width="14.625" style="55" customWidth="1"/>
    <col min="11" max="11" width="13.75" style="55" customWidth="1"/>
    <col min="12" max="12" width="12.875" style="55" customWidth="1"/>
    <col min="13" max="13" width="9" style="55"/>
    <col min="14" max="14" width="11.25" style="55" customWidth="1"/>
    <col min="15" max="15" width="13.25" style="55" customWidth="1"/>
    <col min="16" max="16" width="11.25" style="55" customWidth="1"/>
    <col min="17" max="26" width="9" style="55"/>
  </cols>
  <sheetData>
    <row r="1" spans="1:26" x14ac:dyDescent="0.2">
      <c r="A1" s="29" t="s">
        <v>221</v>
      </c>
      <c r="B1" s="30" t="s">
        <v>222</v>
      </c>
      <c r="C1" s="31" t="s">
        <v>223</v>
      </c>
      <c r="D1" s="31" t="s">
        <v>224</v>
      </c>
      <c r="E1" s="32" t="s">
        <v>225</v>
      </c>
      <c r="F1" s="33" t="s">
        <v>226</v>
      </c>
      <c r="G1" s="34" t="s">
        <v>227</v>
      </c>
      <c r="H1" s="35" t="s">
        <v>228</v>
      </c>
      <c r="I1" s="36" t="s">
        <v>229</v>
      </c>
      <c r="K1" s="37"/>
      <c r="N1" s="38" t="s">
        <v>230</v>
      </c>
      <c r="O1" s="39" t="s">
        <v>231</v>
      </c>
      <c r="P1" s="40" t="s">
        <v>232</v>
      </c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s="54" customFormat="1" x14ac:dyDescent="0.2">
      <c r="A2" s="42" t="s">
        <v>233</v>
      </c>
      <c r="B2" s="43">
        <v>115675930.66</v>
      </c>
      <c r="C2" s="44">
        <v>90819821.777286395</v>
      </c>
      <c r="D2" s="45">
        <f>O2/P2</f>
        <v>0.83606557377049184</v>
      </c>
      <c r="E2" s="46">
        <f>C2/B2</f>
        <v>0.78512289686458792</v>
      </c>
      <c r="F2" s="42">
        <f>P2-O2</f>
        <v>10</v>
      </c>
      <c r="G2" s="47">
        <f>B2*0.93</f>
        <v>107578615.5138</v>
      </c>
      <c r="H2" s="45">
        <f>C2/G2</f>
        <v>0.84421816867159982</v>
      </c>
      <c r="I2" s="48">
        <f>(G2-C2)/F2</f>
        <v>1675879.3736513599</v>
      </c>
      <c r="J2" s="49"/>
      <c r="K2" s="49"/>
      <c r="L2" s="49"/>
      <c r="M2" s="49"/>
      <c r="N2" s="50">
        <v>45282</v>
      </c>
      <c r="O2" s="51">
        <f>N2-IF(MOD(MONTH(N2),2)=1,DATE(YEAR(N2),MONTH(N2),1),DATE(YEAR(N2),MONTH(N2)-1,1))</f>
        <v>51</v>
      </c>
      <c r="P2" s="52">
        <f>IF(MOD(MONTH(N2),2),DAY(EOMONTH(N2,0))+DAY(EOMONTH(N2,1)),DAY(EOMONTH(N2,-1))+DAY(EOMONTH(N2,0)))</f>
        <v>61</v>
      </c>
      <c r="Q2" s="41"/>
      <c r="R2" s="41"/>
      <c r="S2" s="41"/>
      <c r="T2" s="41"/>
      <c r="U2" s="41"/>
      <c r="V2" s="41"/>
      <c r="W2" s="41"/>
      <c r="X2" s="41"/>
      <c r="Y2" s="41"/>
      <c r="Z2" s="41"/>
    </row>
    <row r="4" spans="1:26" x14ac:dyDescent="0.2">
      <c r="H4" s="37"/>
      <c r="J4" s="53"/>
    </row>
  </sheetData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Z197"/>
  <sheetViews>
    <sheetView zoomScale="85" zoomScaleNormal="85" workbookViewId="0">
      <selection activeCell="F14" sqref="F14"/>
    </sheetView>
  </sheetViews>
  <sheetFormatPr defaultColWidth="9" defaultRowHeight="16.5" x14ac:dyDescent="0.2"/>
  <cols>
    <col min="1" max="1" width="30.125" style="56" customWidth="1"/>
    <col min="2" max="2" width="26.5" style="56" customWidth="1"/>
    <col min="3" max="3" width="11.125" style="56" customWidth="1"/>
    <col min="4" max="4" width="13.25" style="57" customWidth="1"/>
    <col min="5" max="5" width="15" style="57" customWidth="1"/>
    <col min="6" max="6" width="42.5" style="57" customWidth="1"/>
    <col min="7" max="7" width="14.875" style="56" customWidth="1"/>
    <col min="8" max="8" width="15" style="56" customWidth="1"/>
    <col min="9" max="9" width="13.25" style="56" customWidth="1"/>
    <col min="10" max="10" width="54.625" style="56" customWidth="1"/>
    <col min="11" max="11" width="28.75" style="56" customWidth="1"/>
    <col min="12" max="12" width="9" style="56" customWidth="1"/>
    <col min="13" max="13" width="5" style="57" customWidth="1"/>
    <col min="14" max="14" width="5" style="58" customWidth="1"/>
    <col min="15" max="26" width="5" style="57" customWidth="1"/>
  </cols>
  <sheetData>
    <row r="1" spans="1:26" ht="4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2">
      <c r="A2" s="7" t="s">
        <v>12</v>
      </c>
      <c r="B2" s="7" t="s">
        <v>13</v>
      </c>
      <c r="C2" s="7" t="s">
        <v>14</v>
      </c>
      <c r="D2" s="7" t="s">
        <v>14</v>
      </c>
      <c r="E2" s="7" t="s">
        <v>15</v>
      </c>
      <c r="F2" s="7" t="s">
        <v>16</v>
      </c>
      <c r="G2" s="7">
        <v>272768.78000000003</v>
      </c>
      <c r="H2" s="7">
        <v>295119.40999999997</v>
      </c>
      <c r="I2" s="7">
        <v>22350.629999999899</v>
      </c>
      <c r="J2" s="7" t="s">
        <v>17</v>
      </c>
      <c r="K2" s="7" t="s">
        <v>18</v>
      </c>
      <c r="L2" s="7" t="s">
        <v>19</v>
      </c>
      <c r="M2" s="6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35">
      <c r="A3" s="8" t="s">
        <v>25</v>
      </c>
      <c r="B3" s="8" t="s">
        <v>20</v>
      </c>
      <c r="C3" s="8" t="s">
        <v>26</v>
      </c>
      <c r="D3" s="7" t="s">
        <v>27</v>
      </c>
      <c r="E3" s="7" t="s">
        <v>28</v>
      </c>
      <c r="F3" s="7" t="s">
        <v>29</v>
      </c>
      <c r="G3" s="8">
        <v>148617.39000000001</v>
      </c>
      <c r="H3" s="8">
        <v>205120.22</v>
      </c>
      <c r="I3" s="8">
        <v>56502.83</v>
      </c>
      <c r="J3" s="9" t="s">
        <v>30</v>
      </c>
      <c r="K3" s="9" t="s">
        <v>31</v>
      </c>
      <c r="L3" s="8" t="s">
        <v>19</v>
      </c>
      <c r="M3" s="6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9" t="s">
        <v>32</v>
      </c>
      <c r="B4" s="9" t="s">
        <v>33</v>
      </c>
      <c r="C4" s="9" t="s">
        <v>34</v>
      </c>
      <c r="D4" s="7" t="s">
        <v>35</v>
      </c>
      <c r="E4" s="7" t="s">
        <v>36</v>
      </c>
      <c r="F4" s="7" t="s">
        <v>37</v>
      </c>
      <c r="G4" s="9">
        <v>103686.15</v>
      </c>
      <c r="H4" s="9">
        <v>185925.72</v>
      </c>
      <c r="I4" s="9">
        <v>82239.570000000007</v>
      </c>
      <c r="J4" s="9" t="s">
        <v>38</v>
      </c>
      <c r="K4" s="4" t="s">
        <v>39</v>
      </c>
      <c r="L4" s="9" t="s">
        <v>40</v>
      </c>
      <c r="M4" s="6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">
      <c r="A5" s="7" t="s">
        <v>41</v>
      </c>
      <c r="B5" s="7" t="s">
        <v>13</v>
      </c>
      <c r="C5" s="7" t="s">
        <v>42</v>
      </c>
      <c r="D5" s="7" t="s">
        <v>43</v>
      </c>
      <c r="E5" s="7" t="s">
        <v>15</v>
      </c>
      <c r="F5" s="7" t="s">
        <v>44</v>
      </c>
      <c r="G5" s="7">
        <v>263923.28999999998</v>
      </c>
      <c r="H5" s="7">
        <v>176182.5</v>
      </c>
      <c r="I5" s="7">
        <v>-87740.79</v>
      </c>
      <c r="J5" s="9" t="s">
        <v>45</v>
      </c>
      <c r="K5" s="9" t="s">
        <v>46</v>
      </c>
      <c r="L5" s="7" t="s">
        <v>19</v>
      </c>
      <c r="M5" s="6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9" t="s">
        <v>47</v>
      </c>
      <c r="B6" s="9" t="s">
        <v>20</v>
      </c>
      <c r="C6" s="9" t="s">
        <v>48</v>
      </c>
      <c r="D6" s="7" t="s">
        <v>49</v>
      </c>
      <c r="E6" s="7" t="s">
        <v>50</v>
      </c>
      <c r="F6" s="7" t="s">
        <v>51</v>
      </c>
      <c r="G6" s="9">
        <v>220765.09</v>
      </c>
      <c r="H6" s="9">
        <v>174916.82</v>
      </c>
      <c r="I6" s="9">
        <v>-45848.27</v>
      </c>
      <c r="J6" s="9" t="s">
        <v>45</v>
      </c>
      <c r="K6" s="9" t="s">
        <v>46</v>
      </c>
      <c r="L6" s="9" t="s">
        <v>19</v>
      </c>
      <c r="M6" s="6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10" t="s">
        <v>52</v>
      </c>
      <c r="B7" s="9" t="s">
        <v>20</v>
      </c>
      <c r="C7" s="7" t="s">
        <v>53</v>
      </c>
      <c r="D7" s="7" t="s">
        <v>27</v>
      </c>
      <c r="E7" s="7" t="s">
        <v>15</v>
      </c>
      <c r="F7" s="7" t="s">
        <v>29</v>
      </c>
      <c r="G7" s="7">
        <v>165188.81</v>
      </c>
      <c r="H7" s="7">
        <v>170031.52</v>
      </c>
      <c r="I7" s="7">
        <v>4842.71000000002</v>
      </c>
      <c r="J7" s="4" t="s">
        <v>46</v>
      </c>
      <c r="K7" s="4" t="s">
        <v>54</v>
      </c>
      <c r="L7" s="7" t="s">
        <v>55</v>
      </c>
      <c r="M7" s="6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10" t="s">
        <v>56</v>
      </c>
      <c r="B8" s="9" t="s">
        <v>20</v>
      </c>
      <c r="C8" s="11" t="s">
        <v>57</v>
      </c>
      <c r="D8" s="7" t="s">
        <v>57</v>
      </c>
      <c r="E8" s="7" t="s">
        <v>15</v>
      </c>
      <c r="F8" s="7" t="s">
        <v>58</v>
      </c>
      <c r="G8" s="12">
        <v>160426.95000000001</v>
      </c>
      <c r="H8" s="12">
        <v>157194.39000000001</v>
      </c>
      <c r="I8" s="7">
        <v>-3232.56</v>
      </c>
      <c r="J8" s="4" t="s">
        <v>59</v>
      </c>
      <c r="K8" s="4" t="s">
        <v>39</v>
      </c>
      <c r="L8" s="11" t="s">
        <v>19</v>
      </c>
      <c r="M8" s="6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10" t="s">
        <v>60</v>
      </c>
      <c r="B9" s="9" t="s">
        <v>13</v>
      </c>
      <c r="C9" s="11" t="s">
        <v>61</v>
      </c>
      <c r="D9" s="7" t="s">
        <v>62</v>
      </c>
      <c r="E9" s="7" t="s">
        <v>28</v>
      </c>
      <c r="F9" s="7" t="s">
        <v>63</v>
      </c>
      <c r="G9" s="12">
        <v>53287.92</v>
      </c>
      <c r="H9" s="12">
        <v>156094.23000000001</v>
      </c>
      <c r="I9" s="7">
        <v>102806.31</v>
      </c>
      <c r="J9" s="4" t="s">
        <v>64</v>
      </c>
      <c r="K9" s="4" t="s">
        <v>46</v>
      </c>
      <c r="L9" s="11" t="s">
        <v>19</v>
      </c>
      <c r="M9" s="6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 x14ac:dyDescent="0.2">
      <c r="A10" s="10" t="s">
        <v>65</v>
      </c>
      <c r="B10" s="9" t="s">
        <v>13</v>
      </c>
      <c r="C10" s="7" t="s">
        <v>42</v>
      </c>
      <c r="D10" s="7" t="s">
        <v>43</v>
      </c>
      <c r="E10" s="7" t="s">
        <v>15</v>
      </c>
      <c r="F10" s="7" t="s">
        <v>66</v>
      </c>
      <c r="G10" s="7">
        <v>203717.7</v>
      </c>
      <c r="H10" s="7">
        <v>148810.07999999999</v>
      </c>
      <c r="I10" s="7">
        <v>-54907.62</v>
      </c>
      <c r="J10" s="9" t="s">
        <v>45</v>
      </c>
      <c r="K10" s="4" t="s">
        <v>46</v>
      </c>
      <c r="L10" s="7" t="s">
        <v>19</v>
      </c>
      <c r="M10" s="6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 x14ac:dyDescent="0.2">
      <c r="A11" s="9" t="s">
        <v>67</v>
      </c>
      <c r="B11" s="9" t="s">
        <v>20</v>
      </c>
      <c r="C11" s="9" t="s">
        <v>68</v>
      </c>
      <c r="D11" s="7" t="s">
        <v>69</v>
      </c>
      <c r="E11" s="7" t="s">
        <v>70</v>
      </c>
      <c r="F11" s="7" t="s">
        <v>71</v>
      </c>
      <c r="G11" s="9">
        <v>83925.57</v>
      </c>
      <c r="H11" s="9">
        <v>148710.99</v>
      </c>
      <c r="I11" s="9">
        <v>64785.42</v>
      </c>
      <c r="J11" s="13" t="s">
        <v>72</v>
      </c>
      <c r="K11" s="13" t="s">
        <v>73</v>
      </c>
      <c r="L11" s="9" t="s">
        <v>55</v>
      </c>
      <c r="M11" s="6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 x14ac:dyDescent="0.2">
      <c r="A12" s="7" t="s">
        <v>74</v>
      </c>
      <c r="B12" s="7" t="s">
        <v>75</v>
      </c>
      <c r="C12" s="7" t="s">
        <v>76</v>
      </c>
      <c r="D12" s="7" t="s">
        <v>77</v>
      </c>
      <c r="E12" s="7" t="s">
        <v>15</v>
      </c>
      <c r="F12" s="7" t="s">
        <v>78</v>
      </c>
      <c r="G12" s="7">
        <v>186306.29</v>
      </c>
      <c r="H12" s="7">
        <v>148306.71</v>
      </c>
      <c r="I12" s="7">
        <v>-37999.58</v>
      </c>
      <c r="J12" s="9" t="s">
        <v>45</v>
      </c>
      <c r="K12" s="7" t="s">
        <v>46</v>
      </c>
      <c r="L12" s="7" t="s">
        <v>19</v>
      </c>
      <c r="M12" s="6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2">
      <c r="A13" s="7" t="s">
        <v>81</v>
      </c>
      <c r="B13" s="7" t="s">
        <v>82</v>
      </c>
      <c r="C13" s="7" t="s">
        <v>83</v>
      </c>
      <c r="D13" s="7" t="s">
        <v>84</v>
      </c>
      <c r="E13" s="7" t="s">
        <v>22</v>
      </c>
      <c r="F13" s="7" t="s">
        <v>79</v>
      </c>
      <c r="G13" s="7">
        <v>114844.36</v>
      </c>
      <c r="H13" s="7">
        <v>128137.36</v>
      </c>
      <c r="I13" s="7">
        <v>13293</v>
      </c>
      <c r="J13" s="7" t="s">
        <v>85</v>
      </c>
      <c r="K13" s="7" t="s">
        <v>46</v>
      </c>
      <c r="L13" s="7" t="s">
        <v>80</v>
      </c>
      <c r="M13" s="6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 x14ac:dyDescent="0.2">
      <c r="A14" s="10" t="s">
        <v>86</v>
      </c>
      <c r="B14" s="9" t="s">
        <v>13</v>
      </c>
      <c r="C14" s="11" t="s">
        <v>87</v>
      </c>
      <c r="D14" s="7" t="s">
        <v>62</v>
      </c>
      <c r="E14" s="7" t="s">
        <v>28</v>
      </c>
      <c r="F14" s="7" t="s">
        <v>88</v>
      </c>
      <c r="G14" s="12">
        <v>182106.99</v>
      </c>
      <c r="H14" s="12">
        <v>126542.51</v>
      </c>
      <c r="I14" s="7">
        <v>-55564.480000000003</v>
      </c>
      <c r="J14" s="4" t="s">
        <v>89</v>
      </c>
      <c r="K14" s="4" t="s">
        <v>46</v>
      </c>
      <c r="L14" s="11" t="s">
        <v>19</v>
      </c>
      <c r="M14" s="6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35">
      <c r="A15" s="8" t="s">
        <v>90</v>
      </c>
      <c r="B15" s="8" t="s">
        <v>91</v>
      </c>
      <c r="C15" s="8" t="s">
        <v>92</v>
      </c>
      <c r="D15" s="7" t="s">
        <v>93</v>
      </c>
      <c r="E15" s="7" t="s">
        <v>28</v>
      </c>
      <c r="F15" s="7" t="s">
        <v>94</v>
      </c>
      <c r="G15" s="8">
        <v>164570.01</v>
      </c>
      <c r="H15" s="8">
        <v>108957.14</v>
      </c>
      <c r="I15" s="8">
        <v>-55612.87</v>
      </c>
      <c r="J15" s="9" t="s">
        <v>95</v>
      </c>
      <c r="K15" s="9" t="s">
        <v>46</v>
      </c>
      <c r="L15" s="8" t="s">
        <v>19</v>
      </c>
      <c r="M15" s="6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10" t="s">
        <v>96</v>
      </c>
      <c r="B16" s="9" t="s">
        <v>13</v>
      </c>
      <c r="C16" s="11" t="s">
        <v>97</v>
      </c>
      <c r="D16" s="7" t="s">
        <v>27</v>
      </c>
      <c r="E16" s="7" t="s">
        <v>28</v>
      </c>
      <c r="F16" s="7" t="s">
        <v>98</v>
      </c>
      <c r="G16" s="12">
        <v>95861.99</v>
      </c>
      <c r="H16" s="12">
        <v>103717.95</v>
      </c>
      <c r="I16" s="7">
        <v>7855.9600000000401</v>
      </c>
      <c r="J16" s="4" t="s">
        <v>99</v>
      </c>
      <c r="K16" s="4" t="s">
        <v>100</v>
      </c>
      <c r="L16" s="11" t="s">
        <v>19</v>
      </c>
      <c r="M16" s="6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7" t="s">
        <v>101</v>
      </c>
      <c r="B17" s="7" t="s">
        <v>75</v>
      </c>
      <c r="C17" s="7" t="s">
        <v>102</v>
      </c>
      <c r="D17" s="7" t="s">
        <v>43</v>
      </c>
      <c r="E17" s="7" t="s">
        <v>103</v>
      </c>
      <c r="F17" s="7" t="s">
        <v>50</v>
      </c>
      <c r="G17" s="7">
        <v>142855.96</v>
      </c>
      <c r="H17" s="7">
        <v>101754.8</v>
      </c>
      <c r="I17" s="7">
        <v>-41101.160000000003</v>
      </c>
      <c r="J17" s="9" t="s">
        <v>104</v>
      </c>
      <c r="K17" s="9" t="s">
        <v>46</v>
      </c>
      <c r="L17" s="7" t="s">
        <v>55</v>
      </c>
      <c r="M17" s="6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35">
      <c r="A18" s="8" t="s">
        <v>105</v>
      </c>
      <c r="B18" s="8" t="s">
        <v>13</v>
      </c>
      <c r="C18" s="8" t="s">
        <v>48</v>
      </c>
      <c r="D18" s="7" t="s">
        <v>77</v>
      </c>
      <c r="E18" s="7" t="s">
        <v>15</v>
      </c>
      <c r="F18" s="7" t="s">
        <v>106</v>
      </c>
      <c r="G18" s="8">
        <v>190472.61</v>
      </c>
      <c r="H18" s="8">
        <v>96829.59</v>
      </c>
      <c r="I18" s="8">
        <v>-93643.02</v>
      </c>
      <c r="J18" s="9" t="s">
        <v>107</v>
      </c>
      <c r="K18" s="9" t="s">
        <v>46</v>
      </c>
      <c r="L18" s="8" t="s">
        <v>19</v>
      </c>
      <c r="M18" s="6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 x14ac:dyDescent="0.2">
      <c r="A19" s="10" t="s">
        <v>108</v>
      </c>
      <c r="B19" s="9" t="s">
        <v>20</v>
      </c>
      <c r="C19" s="11" t="s">
        <v>109</v>
      </c>
      <c r="D19" s="7" t="s">
        <v>69</v>
      </c>
      <c r="E19" s="7" t="s">
        <v>15</v>
      </c>
      <c r="F19" s="7" t="s">
        <v>71</v>
      </c>
      <c r="G19" s="12">
        <v>166156.6</v>
      </c>
      <c r="H19" s="12">
        <v>93642.01</v>
      </c>
      <c r="I19" s="7">
        <v>-72514.59</v>
      </c>
      <c r="J19" s="4" t="s">
        <v>89</v>
      </c>
      <c r="K19" s="4" t="s">
        <v>110</v>
      </c>
      <c r="L19" s="11" t="s">
        <v>55</v>
      </c>
      <c r="M19" s="6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2">
      <c r="A20" s="10" t="s">
        <v>111</v>
      </c>
      <c r="B20" s="9" t="s">
        <v>112</v>
      </c>
      <c r="C20" s="11" t="s">
        <v>113</v>
      </c>
      <c r="D20" s="7" t="s">
        <v>69</v>
      </c>
      <c r="E20" s="7" t="s">
        <v>22</v>
      </c>
      <c r="F20" s="7" t="s">
        <v>114</v>
      </c>
      <c r="G20" s="12">
        <v>94217.36</v>
      </c>
      <c r="H20" s="12">
        <v>91379.33</v>
      </c>
      <c r="I20" s="7">
        <v>-2838.0300000000102</v>
      </c>
      <c r="J20" s="4" t="s">
        <v>46</v>
      </c>
      <c r="K20" s="4" t="s">
        <v>115</v>
      </c>
      <c r="L20" s="11" t="s">
        <v>19</v>
      </c>
      <c r="M20" s="6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 x14ac:dyDescent="0.2">
      <c r="A21" s="7" t="s">
        <v>116</v>
      </c>
      <c r="B21" s="7" t="s">
        <v>20</v>
      </c>
      <c r="C21" s="7" t="s">
        <v>117</v>
      </c>
      <c r="D21" s="7" t="s">
        <v>118</v>
      </c>
      <c r="E21" s="7" t="s">
        <v>15</v>
      </c>
      <c r="F21" s="7" t="s">
        <v>119</v>
      </c>
      <c r="G21" s="7">
        <v>116244.42</v>
      </c>
      <c r="H21" s="7">
        <v>88965.52</v>
      </c>
      <c r="I21" s="7">
        <v>-27278.9</v>
      </c>
      <c r="J21" s="7" t="s">
        <v>120</v>
      </c>
      <c r="K21" s="7" t="s">
        <v>46</v>
      </c>
      <c r="L21" s="7" t="s">
        <v>55</v>
      </c>
      <c r="M21" s="6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 x14ac:dyDescent="0.2">
      <c r="A22" s="10" t="s">
        <v>121</v>
      </c>
      <c r="B22" s="9" t="s">
        <v>13</v>
      </c>
      <c r="C22" s="11" t="s">
        <v>122</v>
      </c>
      <c r="D22" s="7" t="s">
        <v>62</v>
      </c>
      <c r="E22" s="7" t="s">
        <v>28</v>
      </c>
      <c r="F22" s="7" t="s">
        <v>123</v>
      </c>
      <c r="G22" s="12">
        <v>84675.16</v>
      </c>
      <c r="H22" s="12">
        <v>87874.2</v>
      </c>
      <c r="I22" s="7">
        <v>3199.03999999999</v>
      </c>
      <c r="J22" s="4" t="s">
        <v>124</v>
      </c>
      <c r="K22" s="4" t="s">
        <v>46</v>
      </c>
      <c r="L22" s="11" t="s">
        <v>19</v>
      </c>
      <c r="M22" s="6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 x14ac:dyDescent="0.2">
      <c r="A23" s="10" t="s">
        <v>125</v>
      </c>
      <c r="B23" s="9" t="s">
        <v>20</v>
      </c>
      <c r="C23" s="11" t="s">
        <v>21</v>
      </c>
      <c r="D23" s="7" t="s">
        <v>62</v>
      </c>
      <c r="E23" s="7" t="s">
        <v>23</v>
      </c>
      <c r="F23" s="7" t="s">
        <v>23</v>
      </c>
      <c r="G23" s="12">
        <v>63182.12</v>
      </c>
      <c r="H23" s="12">
        <v>87816.12</v>
      </c>
      <c r="I23" s="7">
        <v>24634</v>
      </c>
      <c r="J23" s="4" t="s">
        <v>126</v>
      </c>
      <c r="K23" s="4" t="s">
        <v>127</v>
      </c>
      <c r="L23" s="11" t="s">
        <v>24</v>
      </c>
      <c r="M23" s="6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x14ac:dyDescent="0.2">
      <c r="A24" s="10" t="s">
        <v>128</v>
      </c>
      <c r="B24" s="9" t="s">
        <v>20</v>
      </c>
      <c r="C24" s="11" t="s">
        <v>21</v>
      </c>
      <c r="D24" s="7" t="s">
        <v>62</v>
      </c>
      <c r="E24" s="7" t="s">
        <v>22</v>
      </c>
      <c r="F24" s="7" t="s">
        <v>23</v>
      </c>
      <c r="G24" s="12">
        <v>109729.88</v>
      </c>
      <c r="H24" s="12">
        <v>81709.55</v>
      </c>
      <c r="I24" s="7">
        <v>-28020.33</v>
      </c>
      <c r="J24" s="4" t="s">
        <v>129</v>
      </c>
      <c r="K24" s="4" t="s">
        <v>127</v>
      </c>
      <c r="L24" s="11" t="s">
        <v>24</v>
      </c>
      <c r="M24" s="6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 x14ac:dyDescent="0.2">
      <c r="A25" s="9" t="s">
        <v>130</v>
      </c>
      <c r="B25" s="9" t="s">
        <v>131</v>
      </c>
      <c r="C25" s="9" t="s">
        <v>132</v>
      </c>
      <c r="D25" s="7" t="s">
        <v>133</v>
      </c>
      <c r="E25" s="7" t="s">
        <v>15</v>
      </c>
      <c r="F25" s="7" t="s">
        <v>94</v>
      </c>
      <c r="G25" s="9">
        <v>107124.97</v>
      </c>
      <c r="H25" s="9">
        <v>77099.56</v>
      </c>
      <c r="I25" s="9">
        <v>-30025.41</v>
      </c>
      <c r="J25" s="9" t="s">
        <v>104</v>
      </c>
      <c r="K25" s="9" t="s">
        <v>46</v>
      </c>
      <c r="L25" s="9" t="s">
        <v>55</v>
      </c>
      <c r="M25" s="6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 x14ac:dyDescent="0.2">
      <c r="A26" s="9" t="s">
        <v>134</v>
      </c>
      <c r="B26" s="9" t="s">
        <v>135</v>
      </c>
      <c r="C26" s="9" t="s">
        <v>136</v>
      </c>
      <c r="D26" s="7" t="s">
        <v>42</v>
      </c>
      <c r="E26" s="7" t="s">
        <v>36</v>
      </c>
      <c r="F26" s="7" t="s">
        <v>137</v>
      </c>
      <c r="G26" s="9">
        <v>113769.33</v>
      </c>
      <c r="H26" s="9">
        <v>74470</v>
      </c>
      <c r="I26" s="9">
        <v>-39299.33</v>
      </c>
      <c r="J26" s="9" t="s">
        <v>138</v>
      </c>
      <c r="K26" s="9" t="s">
        <v>46</v>
      </c>
      <c r="L26" s="9" t="s">
        <v>19</v>
      </c>
      <c r="M26" s="6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 x14ac:dyDescent="0.2">
      <c r="A27" s="10" t="s">
        <v>139</v>
      </c>
      <c r="B27" s="9" t="s">
        <v>135</v>
      </c>
      <c r="C27" s="7" t="s">
        <v>140</v>
      </c>
      <c r="D27" s="7" t="s">
        <v>62</v>
      </c>
      <c r="E27" s="7" t="s">
        <v>50</v>
      </c>
      <c r="F27" s="7" t="s">
        <v>141</v>
      </c>
      <c r="G27" s="7">
        <v>109336.22</v>
      </c>
      <c r="H27" s="7">
        <v>73789.64</v>
      </c>
      <c r="I27" s="7">
        <v>-35546.58</v>
      </c>
      <c r="J27" s="4" t="s">
        <v>142</v>
      </c>
      <c r="K27" s="4" t="s">
        <v>46</v>
      </c>
      <c r="L27" s="7" t="s">
        <v>19</v>
      </c>
      <c r="M27" s="6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 x14ac:dyDescent="0.2">
      <c r="A28" s="10" t="s">
        <v>143</v>
      </c>
      <c r="B28" s="9" t="s">
        <v>144</v>
      </c>
      <c r="C28" s="11" t="s">
        <v>140</v>
      </c>
      <c r="D28" s="7" t="s">
        <v>69</v>
      </c>
      <c r="E28" s="7" t="s">
        <v>15</v>
      </c>
      <c r="F28" s="7" t="s">
        <v>71</v>
      </c>
      <c r="G28" s="12">
        <v>82275.14</v>
      </c>
      <c r="H28" s="12">
        <v>71303.61</v>
      </c>
      <c r="I28" s="7">
        <v>-10971.53</v>
      </c>
      <c r="J28" s="4" t="s">
        <v>145</v>
      </c>
      <c r="K28" s="4" t="s">
        <v>46</v>
      </c>
      <c r="L28" s="11" t="s">
        <v>19</v>
      </c>
      <c r="M28" s="6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 x14ac:dyDescent="0.2">
      <c r="A29" s="10" t="s">
        <v>146</v>
      </c>
      <c r="B29" s="9" t="s">
        <v>131</v>
      </c>
      <c r="C29" s="11" t="s">
        <v>147</v>
      </c>
      <c r="D29" s="7" t="s">
        <v>69</v>
      </c>
      <c r="E29" s="7" t="s">
        <v>70</v>
      </c>
      <c r="F29" s="7" t="s">
        <v>148</v>
      </c>
      <c r="G29" s="12">
        <v>105291.55</v>
      </c>
      <c r="H29" s="12">
        <v>70004.72</v>
      </c>
      <c r="I29" s="7">
        <v>-35286.83</v>
      </c>
      <c r="J29" s="9" t="s">
        <v>104</v>
      </c>
      <c r="K29" s="9" t="s">
        <v>46</v>
      </c>
      <c r="L29" s="11" t="s">
        <v>55</v>
      </c>
      <c r="M29" s="6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 x14ac:dyDescent="0.2">
      <c r="D31" s="6"/>
      <c r="E31" s="6"/>
      <c r="F31" s="6"/>
      <c r="L31" s="15"/>
      <c r="M31" s="6"/>
      <c r="N31" s="1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 x14ac:dyDescent="0.35">
      <c r="A32" s="16"/>
      <c r="B32" s="16"/>
      <c r="C32" s="16"/>
      <c r="D32" s="6"/>
      <c r="E32" s="6"/>
      <c r="F32" s="6"/>
      <c r="G32" s="16"/>
      <c r="H32" s="16"/>
      <c r="I32" s="16"/>
      <c r="J32" s="17"/>
      <c r="K32" s="17"/>
      <c r="L32" s="16"/>
      <c r="M32" s="6"/>
      <c r="N32" s="14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 x14ac:dyDescent="0.35">
      <c r="A33" s="16"/>
      <c r="B33" s="16"/>
      <c r="C33" s="16"/>
      <c r="D33" s="6"/>
      <c r="E33" s="6"/>
      <c r="F33" s="6"/>
      <c r="G33" s="16"/>
      <c r="H33" s="16"/>
      <c r="I33" s="16"/>
      <c r="J33" s="17"/>
      <c r="K33" s="17"/>
      <c r="L33" s="16"/>
      <c r="M33" s="6"/>
      <c r="N33" s="14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 x14ac:dyDescent="0.35">
      <c r="A35" s="16"/>
      <c r="B35" s="16"/>
      <c r="C35" s="16"/>
      <c r="D35" s="6"/>
      <c r="E35" s="6"/>
      <c r="F35" s="6"/>
      <c r="G35" s="16"/>
      <c r="H35" s="16"/>
      <c r="I35" s="16"/>
      <c r="J35" s="17"/>
      <c r="K35" s="17"/>
      <c r="L35" s="16"/>
      <c r="M35" s="6"/>
      <c r="N35" s="14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 x14ac:dyDescent="0.2">
      <c r="D36" s="6"/>
      <c r="E36" s="6"/>
      <c r="F36" s="6"/>
      <c r="L36" s="15"/>
      <c r="M36" s="6"/>
      <c r="N36" s="14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 x14ac:dyDescent="0.2">
      <c r="A38" s="18"/>
      <c r="C38" s="19"/>
      <c r="D38" s="6"/>
      <c r="E38" s="6"/>
      <c r="F38" s="6"/>
      <c r="G38" s="20"/>
      <c r="H38" s="20"/>
      <c r="I38" s="6"/>
      <c r="J38" s="21"/>
      <c r="K38" s="21"/>
      <c r="L38" s="19"/>
      <c r="M38" s="6"/>
      <c r="N38" s="1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 x14ac:dyDescent="0.35">
      <c r="A40" s="16"/>
      <c r="B40" s="16"/>
      <c r="C40" s="16"/>
      <c r="D40" s="6"/>
      <c r="E40" s="6"/>
      <c r="F40" s="6"/>
      <c r="G40" s="16"/>
      <c r="H40" s="16"/>
      <c r="I40" s="16"/>
      <c r="J40" s="17"/>
      <c r="K40" s="17"/>
      <c r="L40" s="16"/>
      <c r="M40" s="6"/>
      <c r="N40" s="1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 x14ac:dyDescent="0.35">
      <c r="A41" s="16"/>
      <c r="B41" s="16"/>
      <c r="C41" s="16"/>
      <c r="D41" s="6"/>
      <c r="E41" s="6"/>
      <c r="F41" s="6"/>
      <c r="G41" s="16"/>
      <c r="H41" s="16"/>
      <c r="I41" s="16"/>
      <c r="J41" s="17"/>
      <c r="K41" s="17"/>
      <c r="L41" s="16"/>
      <c r="M41" s="6"/>
      <c r="N41" s="1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14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 x14ac:dyDescent="0.35">
      <c r="A43" s="16"/>
      <c r="B43" s="16"/>
      <c r="C43" s="16"/>
      <c r="D43" s="6"/>
      <c r="E43" s="6"/>
      <c r="F43" s="6"/>
      <c r="G43" s="16"/>
      <c r="H43" s="16"/>
      <c r="I43" s="16"/>
      <c r="J43" s="17"/>
      <c r="K43" s="17"/>
      <c r="L43" s="16"/>
      <c r="M43" s="6"/>
      <c r="N43" s="1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5">
      <c r="A44" s="16"/>
      <c r="B44" s="16"/>
      <c r="C44" s="16"/>
      <c r="D44" s="6"/>
      <c r="E44" s="6"/>
      <c r="F44" s="6"/>
      <c r="G44" s="16"/>
      <c r="H44" s="16"/>
      <c r="I44" s="16"/>
      <c r="J44" s="17"/>
      <c r="K44" s="17"/>
      <c r="L44" s="16"/>
      <c r="M44" s="22"/>
      <c r="N44" s="23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22"/>
      <c r="N45" s="23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35">
      <c r="A46" s="16"/>
      <c r="B46" s="16"/>
      <c r="C46" s="16"/>
      <c r="D46" s="6"/>
      <c r="E46" s="6"/>
      <c r="F46" s="6"/>
      <c r="G46" s="16"/>
      <c r="H46" s="16"/>
      <c r="I46" s="16"/>
      <c r="J46" s="17"/>
      <c r="K46" s="17"/>
      <c r="L46" s="16"/>
      <c r="M46" s="22"/>
      <c r="N46" s="2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35">
      <c r="A47" s="16"/>
      <c r="B47" s="16"/>
      <c r="C47" s="16"/>
      <c r="D47" s="6"/>
      <c r="E47" s="6"/>
      <c r="F47" s="6"/>
      <c r="G47" s="16"/>
      <c r="H47" s="16"/>
      <c r="I47" s="16"/>
      <c r="J47" s="17"/>
      <c r="K47" s="17"/>
      <c r="L47" s="16"/>
      <c r="M47" s="22"/>
      <c r="N47" s="23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35">
      <c r="A48" s="6"/>
      <c r="B48" s="6"/>
      <c r="C48" s="6"/>
      <c r="D48" s="6"/>
      <c r="E48" s="6"/>
      <c r="F48" s="6"/>
      <c r="G48" s="6"/>
      <c r="H48" s="6"/>
      <c r="I48" s="6"/>
      <c r="J48" s="21"/>
      <c r="K48" s="21"/>
      <c r="L48" s="6"/>
      <c r="M48" s="22"/>
      <c r="N48" s="23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35">
      <c r="D49" s="6"/>
      <c r="E49" s="6"/>
      <c r="F49" s="6"/>
      <c r="L49" s="15"/>
      <c r="M49" s="22"/>
      <c r="N49" s="23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35">
      <c r="A50" s="16"/>
      <c r="B50" s="16"/>
      <c r="C50" s="16"/>
      <c r="D50" s="6"/>
      <c r="E50" s="6"/>
      <c r="F50" s="6"/>
      <c r="G50" s="16"/>
      <c r="H50" s="16"/>
      <c r="I50" s="16"/>
      <c r="J50" s="17"/>
      <c r="K50" s="17"/>
      <c r="L50" s="16"/>
      <c r="M50" s="22"/>
      <c r="N50" s="23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5" customHeight="1" x14ac:dyDescent="0.35">
      <c r="A51" s="18"/>
      <c r="C51" s="19"/>
      <c r="D51" s="6"/>
      <c r="E51" s="6"/>
      <c r="F51" s="6"/>
      <c r="G51" s="24"/>
      <c r="H51" s="25"/>
      <c r="I51" s="6"/>
      <c r="J51" s="21"/>
      <c r="K51" s="21"/>
      <c r="L51" s="19"/>
      <c r="M51" s="22"/>
      <c r="N51" s="23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2"/>
      <c r="N52" s="23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35">
      <c r="D53" s="6"/>
      <c r="E53" s="6"/>
      <c r="F53" s="6"/>
      <c r="L53" s="15"/>
      <c r="M53" s="22"/>
      <c r="N53" s="23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5" customHeight="1" x14ac:dyDescent="0.35">
      <c r="A54" s="18"/>
      <c r="C54" s="19"/>
      <c r="D54" s="6"/>
      <c r="E54" s="6"/>
      <c r="F54" s="6"/>
      <c r="G54" s="25"/>
      <c r="H54" s="20"/>
      <c r="I54" s="6"/>
      <c r="J54" s="21"/>
      <c r="K54" s="21"/>
      <c r="L54" s="19"/>
      <c r="M54" s="22"/>
      <c r="N54" s="23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35">
      <c r="D55" s="6"/>
      <c r="E55" s="6"/>
      <c r="F55" s="6"/>
      <c r="L55" s="15"/>
      <c r="M55" s="22"/>
      <c r="N55" s="23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2"/>
      <c r="N56" s="23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35">
      <c r="A57" s="16"/>
      <c r="B57" s="16"/>
      <c r="C57" s="16"/>
      <c r="D57" s="6"/>
      <c r="E57" s="6"/>
      <c r="F57" s="6"/>
      <c r="G57" s="16"/>
      <c r="H57" s="16"/>
      <c r="I57" s="16"/>
      <c r="J57" s="17"/>
      <c r="K57" s="17"/>
      <c r="L57" s="16"/>
      <c r="M57" s="22"/>
      <c r="N57" s="23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2"/>
      <c r="N58" s="23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2"/>
      <c r="N59" s="23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2"/>
      <c r="N60" s="23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22"/>
      <c r="N61" s="23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5" customHeight="1" x14ac:dyDescent="0.35">
      <c r="A62" s="16"/>
      <c r="B62" s="16"/>
      <c r="C62" s="16"/>
      <c r="D62" s="6"/>
      <c r="E62" s="6"/>
      <c r="F62" s="6"/>
      <c r="G62" s="16"/>
      <c r="H62" s="16"/>
      <c r="I62" s="16"/>
      <c r="J62" s="17"/>
      <c r="K62" s="17"/>
      <c r="L62" s="16"/>
    </row>
    <row r="63" spans="1:26" ht="16.5" customHeight="1" x14ac:dyDescent="0.2">
      <c r="A63" s="18"/>
      <c r="C63" s="6"/>
      <c r="D63" s="6"/>
      <c r="E63" s="6"/>
      <c r="F63" s="6"/>
      <c r="G63" s="6"/>
      <c r="H63" s="6"/>
      <c r="I63" s="6"/>
      <c r="J63" s="21"/>
      <c r="K63" s="21"/>
      <c r="L63" s="6"/>
    </row>
    <row r="64" spans="1:26" ht="16.5" customHeight="1" x14ac:dyDescent="0.2">
      <c r="D64" s="6"/>
      <c r="E64" s="6"/>
      <c r="F64" s="6"/>
      <c r="L64" s="15"/>
    </row>
    <row r="65" spans="1:12" ht="16.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6.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21"/>
      <c r="K66" s="21"/>
      <c r="L66" s="6"/>
    </row>
    <row r="67" spans="1:12" ht="16.5" customHeight="1" x14ac:dyDescent="0.2">
      <c r="A67" s="18"/>
      <c r="C67" s="19"/>
      <c r="D67" s="6"/>
      <c r="E67" s="6"/>
      <c r="F67" s="6"/>
      <c r="G67" s="20"/>
      <c r="H67" s="20"/>
      <c r="I67" s="6"/>
      <c r="J67" s="21"/>
      <c r="K67" s="21"/>
      <c r="L67" s="19"/>
    </row>
    <row r="68" spans="1:12" ht="16.5" customHeight="1" x14ac:dyDescent="0.35">
      <c r="A68" s="16"/>
      <c r="B68" s="16"/>
      <c r="C68" s="16"/>
      <c r="D68" s="6"/>
      <c r="E68" s="6"/>
      <c r="F68" s="6"/>
      <c r="G68" s="16"/>
      <c r="H68" s="16"/>
      <c r="I68" s="16"/>
      <c r="J68" s="17"/>
      <c r="K68" s="17"/>
      <c r="L68" s="16"/>
    </row>
    <row r="69" spans="1:12" ht="16.5" customHeight="1" x14ac:dyDescent="0.2">
      <c r="A69" s="18"/>
      <c r="C69" s="19"/>
      <c r="D69" s="6"/>
      <c r="E69" s="6"/>
      <c r="F69" s="6"/>
      <c r="G69" s="25"/>
      <c r="H69" s="20"/>
      <c r="I69" s="6"/>
      <c r="J69" s="21"/>
      <c r="K69" s="21"/>
      <c r="L69" s="19"/>
    </row>
    <row r="70" spans="1:12" ht="16.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">
      <c r="D71" s="6"/>
      <c r="E71" s="6"/>
      <c r="F71" s="6"/>
      <c r="L71" s="15"/>
    </row>
    <row r="72" spans="1:12" ht="16.5" customHeight="1" x14ac:dyDescent="0.2">
      <c r="A72" s="18"/>
      <c r="C72" s="19"/>
      <c r="D72" s="6"/>
      <c r="E72" s="6"/>
      <c r="F72" s="6"/>
      <c r="G72" s="20"/>
      <c r="H72" s="20"/>
      <c r="I72" s="6"/>
      <c r="J72" s="21"/>
      <c r="K72" s="21"/>
      <c r="L72" s="19"/>
    </row>
    <row r="73" spans="1:12" ht="16.5" customHeight="1" x14ac:dyDescent="0.2">
      <c r="D73" s="6"/>
      <c r="E73" s="6"/>
      <c r="F73" s="6"/>
      <c r="L73" s="15"/>
    </row>
    <row r="74" spans="1:12" ht="16.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6.5" customHeight="1" x14ac:dyDescent="0.35">
      <c r="A75" s="16"/>
      <c r="B75" s="16"/>
      <c r="C75" s="16"/>
      <c r="D75" s="6"/>
      <c r="E75" s="6"/>
      <c r="F75" s="6"/>
      <c r="G75" s="16"/>
      <c r="H75" s="16"/>
      <c r="I75" s="16"/>
      <c r="J75" s="17"/>
      <c r="K75" s="17"/>
      <c r="L75" s="16"/>
    </row>
    <row r="76" spans="1:12" x14ac:dyDescent="0.2">
      <c r="L76" s="15"/>
    </row>
    <row r="77" spans="1:12" x14ac:dyDescent="0.2">
      <c r="L77" s="15"/>
    </row>
    <row r="78" spans="1:12" x14ac:dyDescent="0.2">
      <c r="L78" s="15"/>
    </row>
    <row r="79" spans="1:12" x14ac:dyDescent="0.2">
      <c r="L79" s="15"/>
    </row>
    <row r="80" spans="1:12" x14ac:dyDescent="0.2">
      <c r="L80" s="15"/>
    </row>
    <row r="81" spans="12:12" x14ac:dyDescent="0.2">
      <c r="L81" s="15"/>
    </row>
    <row r="82" spans="12:12" x14ac:dyDescent="0.2">
      <c r="L82" s="15"/>
    </row>
    <row r="83" spans="12:12" x14ac:dyDescent="0.2">
      <c r="L83" s="15"/>
    </row>
    <row r="84" spans="12:12" x14ac:dyDescent="0.2">
      <c r="L84" s="15"/>
    </row>
    <row r="85" spans="12:12" x14ac:dyDescent="0.2">
      <c r="L85" s="15"/>
    </row>
    <row r="86" spans="12:12" x14ac:dyDescent="0.2">
      <c r="L86" s="15"/>
    </row>
    <row r="87" spans="12:12" x14ac:dyDescent="0.2">
      <c r="L87" s="15"/>
    </row>
    <row r="88" spans="12:12" x14ac:dyDescent="0.2">
      <c r="L88" s="15"/>
    </row>
    <row r="89" spans="12:12" x14ac:dyDescent="0.2">
      <c r="L89" s="15"/>
    </row>
    <row r="90" spans="12:12" x14ac:dyDescent="0.2">
      <c r="L90" s="15"/>
    </row>
    <row r="91" spans="12:12" x14ac:dyDescent="0.2">
      <c r="L91" s="15"/>
    </row>
    <row r="92" spans="12:12" x14ac:dyDescent="0.2">
      <c r="L92" s="15"/>
    </row>
    <row r="93" spans="12:12" x14ac:dyDescent="0.2">
      <c r="L93" s="15"/>
    </row>
    <row r="94" spans="12:12" x14ac:dyDescent="0.2">
      <c r="L94" s="15"/>
    </row>
    <row r="95" spans="12:12" x14ac:dyDescent="0.2">
      <c r="L95" s="15"/>
    </row>
    <row r="96" spans="12:12" x14ac:dyDescent="0.2">
      <c r="L96" s="15"/>
    </row>
    <row r="97" spans="12:12" x14ac:dyDescent="0.2">
      <c r="L97" s="15"/>
    </row>
    <row r="98" spans="12:12" x14ac:dyDescent="0.2">
      <c r="L98" s="15"/>
    </row>
    <row r="99" spans="12:12" x14ac:dyDescent="0.2">
      <c r="L99" s="15"/>
    </row>
    <row r="100" spans="12:12" x14ac:dyDescent="0.2">
      <c r="L100" s="15"/>
    </row>
    <row r="101" spans="12:12" x14ac:dyDescent="0.2">
      <c r="L101" s="15"/>
    </row>
    <row r="102" spans="12:12" x14ac:dyDescent="0.2">
      <c r="L102" s="15"/>
    </row>
    <row r="103" spans="12:12" x14ac:dyDescent="0.2">
      <c r="L103" s="15"/>
    </row>
    <row r="104" spans="12:12" x14ac:dyDescent="0.2">
      <c r="L104" s="15"/>
    </row>
    <row r="105" spans="12:12" x14ac:dyDescent="0.2">
      <c r="L105" s="15"/>
    </row>
    <row r="106" spans="12:12" x14ac:dyDescent="0.2">
      <c r="L106" s="15"/>
    </row>
    <row r="107" spans="12:12" x14ac:dyDescent="0.2">
      <c r="L107" s="15"/>
    </row>
    <row r="108" spans="12:12" x14ac:dyDescent="0.2">
      <c r="L108" s="15"/>
    </row>
    <row r="109" spans="12:12" x14ac:dyDescent="0.2">
      <c r="L109" s="15"/>
    </row>
    <row r="110" spans="12:12" x14ac:dyDescent="0.2">
      <c r="L110" s="15"/>
    </row>
    <row r="111" spans="12:12" x14ac:dyDescent="0.2">
      <c r="L111" s="15"/>
    </row>
    <row r="112" spans="12:12" x14ac:dyDescent="0.2">
      <c r="L112" s="15"/>
    </row>
    <row r="113" spans="12:12" x14ac:dyDescent="0.2">
      <c r="L113" s="15"/>
    </row>
    <row r="114" spans="12:12" x14ac:dyDescent="0.2">
      <c r="L114" s="15"/>
    </row>
    <row r="115" spans="12:12" x14ac:dyDescent="0.2">
      <c r="L115" s="15"/>
    </row>
    <row r="116" spans="12:12" x14ac:dyDescent="0.2">
      <c r="L116" s="15"/>
    </row>
    <row r="117" spans="12:12" x14ac:dyDescent="0.2">
      <c r="L117" s="15"/>
    </row>
    <row r="118" spans="12:12" x14ac:dyDescent="0.2">
      <c r="L118" s="15"/>
    </row>
    <row r="119" spans="12:12" x14ac:dyDescent="0.2">
      <c r="L119" s="15"/>
    </row>
    <row r="120" spans="12:12" x14ac:dyDescent="0.2">
      <c r="L120" s="15"/>
    </row>
    <row r="121" spans="12:12" x14ac:dyDescent="0.2">
      <c r="L121" s="15"/>
    </row>
    <row r="122" spans="12:12" x14ac:dyDescent="0.2">
      <c r="L122" s="15"/>
    </row>
    <row r="123" spans="12:12" x14ac:dyDescent="0.2">
      <c r="L123" s="15"/>
    </row>
    <row r="124" spans="12:12" x14ac:dyDescent="0.2">
      <c r="L124" s="15"/>
    </row>
    <row r="125" spans="12:12" x14ac:dyDescent="0.2">
      <c r="L125" s="15"/>
    </row>
    <row r="126" spans="12:12" x14ac:dyDescent="0.2">
      <c r="L126" s="15"/>
    </row>
    <row r="127" spans="12:12" x14ac:dyDescent="0.2">
      <c r="L127" s="15"/>
    </row>
    <row r="128" spans="12:12" x14ac:dyDescent="0.2">
      <c r="L128" s="15"/>
    </row>
    <row r="129" spans="12:12" x14ac:dyDescent="0.2">
      <c r="L129" s="15"/>
    </row>
    <row r="130" spans="12:12" x14ac:dyDescent="0.2">
      <c r="L130" s="15"/>
    </row>
    <row r="131" spans="12:12" x14ac:dyDescent="0.2">
      <c r="L131" s="15"/>
    </row>
    <row r="132" spans="12:12" x14ac:dyDescent="0.2">
      <c r="L132" s="15"/>
    </row>
    <row r="133" spans="12:12" x14ac:dyDescent="0.2">
      <c r="L133" s="15"/>
    </row>
    <row r="134" spans="12:12" x14ac:dyDescent="0.2">
      <c r="L134" s="15"/>
    </row>
    <row r="135" spans="12:12" x14ac:dyDescent="0.2">
      <c r="L135" s="15"/>
    </row>
    <row r="136" spans="12:12" x14ac:dyDescent="0.2">
      <c r="L136" s="15"/>
    </row>
    <row r="137" spans="12:12" x14ac:dyDescent="0.2">
      <c r="L137" s="15"/>
    </row>
    <row r="138" spans="12:12" x14ac:dyDescent="0.2">
      <c r="L138" s="15"/>
    </row>
    <row r="139" spans="12:12" x14ac:dyDescent="0.2">
      <c r="L139" s="15"/>
    </row>
    <row r="140" spans="12:12" x14ac:dyDescent="0.2">
      <c r="L140" s="15"/>
    </row>
    <row r="141" spans="12:12" x14ac:dyDescent="0.2">
      <c r="L141" s="15"/>
    </row>
    <row r="142" spans="12:12" x14ac:dyDescent="0.2">
      <c r="L142" s="15"/>
    </row>
    <row r="143" spans="12:12" x14ac:dyDescent="0.2">
      <c r="L143" s="15"/>
    </row>
    <row r="144" spans="12:12" x14ac:dyDescent="0.2">
      <c r="L144" s="15"/>
    </row>
    <row r="145" spans="12:12" x14ac:dyDescent="0.2">
      <c r="L145" s="15"/>
    </row>
    <row r="146" spans="12:12" x14ac:dyDescent="0.2">
      <c r="L146" s="15"/>
    </row>
    <row r="147" spans="12:12" x14ac:dyDescent="0.2">
      <c r="L147" s="15"/>
    </row>
    <row r="148" spans="12:12" x14ac:dyDescent="0.2">
      <c r="L148" s="15"/>
    </row>
    <row r="149" spans="12:12" x14ac:dyDescent="0.2">
      <c r="L149" s="15"/>
    </row>
    <row r="150" spans="12:12" x14ac:dyDescent="0.2">
      <c r="L150" s="15"/>
    </row>
    <row r="151" spans="12:12" x14ac:dyDescent="0.2">
      <c r="L151" s="15"/>
    </row>
    <row r="152" spans="12:12" x14ac:dyDescent="0.2">
      <c r="L152" s="15"/>
    </row>
    <row r="153" spans="12:12" x14ac:dyDescent="0.2">
      <c r="L153" s="15"/>
    </row>
    <row r="154" spans="12:12" x14ac:dyDescent="0.2">
      <c r="L154" s="15"/>
    </row>
    <row r="155" spans="12:12" x14ac:dyDescent="0.2">
      <c r="L155" s="15"/>
    </row>
    <row r="156" spans="12:12" x14ac:dyDescent="0.2">
      <c r="L156" s="15"/>
    </row>
    <row r="157" spans="12:12" x14ac:dyDescent="0.2">
      <c r="L157" s="15"/>
    </row>
    <row r="158" spans="12:12" x14ac:dyDescent="0.2">
      <c r="L158" s="15"/>
    </row>
    <row r="159" spans="12:12" x14ac:dyDescent="0.2">
      <c r="L159" s="15"/>
    </row>
    <row r="160" spans="12:12" x14ac:dyDescent="0.2">
      <c r="L160" s="15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187" spans="12:12" x14ac:dyDescent="0.2">
      <c r="L187" s="15"/>
    </row>
    <row r="188" spans="12:12" x14ac:dyDescent="0.2">
      <c r="L188" s="15"/>
    </row>
    <row r="189" spans="12:12" x14ac:dyDescent="0.2">
      <c r="L189" s="15"/>
    </row>
    <row r="190" spans="12:12" x14ac:dyDescent="0.2">
      <c r="L190" s="15"/>
    </row>
    <row r="191" spans="12:12" x14ac:dyDescent="0.2">
      <c r="L191" s="15"/>
    </row>
    <row r="192" spans="12:12" x14ac:dyDescent="0.2">
      <c r="L192" s="15"/>
    </row>
    <row r="193" spans="12:12" x14ac:dyDescent="0.2">
      <c r="L193" s="15"/>
    </row>
    <row r="194" spans="12:12" x14ac:dyDescent="0.2">
      <c r="L194" s="15"/>
    </row>
    <row r="195" spans="12:12" x14ac:dyDescent="0.2">
      <c r="L195" s="15"/>
    </row>
    <row r="196" spans="12:12" x14ac:dyDescent="0.2">
      <c r="L196" s="15"/>
    </row>
    <row r="197" spans="12:12" x14ac:dyDescent="0.2">
      <c r="L197" s="15"/>
    </row>
  </sheetData>
  <autoFilter ref="A1:L29"/>
  <phoneticPr fontId="1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流失"/>
  <dimension ref="A1:Z17"/>
  <sheetViews>
    <sheetView zoomScale="85" zoomScaleNormal="85" workbookViewId="0">
      <selection activeCell="N14" sqref="N14"/>
    </sheetView>
  </sheetViews>
  <sheetFormatPr defaultColWidth="9" defaultRowHeight="16.5" x14ac:dyDescent="0.2"/>
  <cols>
    <col min="1" max="1" width="26" style="56" customWidth="1"/>
    <col min="2" max="2" width="9" style="56" customWidth="1"/>
    <col min="3" max="3" width="12" style="56" customWidth="1"/>
    <col min="4" max="4" width="17" style="56" customWidth="1"/>
    <col min="5" max="5" width="18" style="56" customWidth="1"/>
    <col min="6" max="8" width="13" style="56" customWidth="1"/>
    <col min="9" max="9" width="35.25" style="56" customWidth="1"/>
    <col min="10" max="10" width="29" style="56" customWidth="1"/>
    <col min="11" max="25" width="14" style="56" customWidth="1"/>
    <col min="26" max="26" width="9" style="56"/>
  </cols>
  <sheetData>
    <row r="1" spans="1:25" ht="43.5" customHeight="1" x14ac:dyDescent="0.35">
      <c r="A1" s="26" t="s">
        <v>149</v>
      </c>
      <c r="B1" s="27" t="s">
        <v>150</v>
      </c>
      <c r="C1" s="26" t="s">
        <v>3</v>
      </c>
      <c r="D1" s="1" t="s">
        <v>4</v>
      </c>
      <c r="E1" s="26" t="s">
        <v>151</v>
      </c>
      <c r="F1" s="2" t="s">
        <v>6</v>
      </c>
      <c r="G1" s="2" t="s">
        <v>7</v>
      </c>
      <c r="H1" s="2" t="s">
        <v>8</v>
      </c>
      <c r="I1" s="28" t="s">
        <v>152</v>
      </c>
      <c r="J1" s="3" t="s">
        <v>153</v>
      </c>
      <c r="K1" s="9" t="s">
        <v>11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">
      <c r="A2" s="9" t="s">
        <v>154</v>
      </c>
      <c r="B2" s="9" t="s">
        <v>155</v>
      </c>
      <c r="C2" s="9" t="s">
        <v>156</v>
      </c>
      <c r="D2" s="9" t="s">
        <v>22</v>
      </c>
      <c r="E2" s="9" t="s">
        <v>157</v>
      </c>
      <c r="F2" s="9">
        <v>32740.7</v>
      </c>
      <c r="G2" s="9">
        <v>0</v>
      </c>
      <c r="H2" s="9">
        <v>-32740.7</v>
      </c>
      <c r="I2" s="9" t="s">
        <v>158</v>
      </c>
      <c r="J2" s="9" t="s">
        <v>159</v>
      </c>
      <c r="K2" s="9" t="s">
        <v>80</v>
      </c>
    </row>
    <row r="3" spans="1:25" x14ac:dyDescent="0.2">
      <c r="A3" s="9" t="s">
        <v>160</v>
      </c>
      <c r="B3" s="9" t="s">
        <v>161</v>
      </c>
      <c r="C3" s="9" t="s">
        <v>62</v>
      </c>
      <c r="D3" s="9" t="s">
        <v>162</v>
      </c>
      <c r="E3" s="9" t="s">
        <v>163</v>
      </c>
      <c r="F3" s="9">
        <v>28487.31</v>
      </c>
      <c r="G3" s="9">
        <v>0</v>
      </c>
      <c r="H3" s="9">
        <v>-28487.31</v>
      </c>
      <c r="I3" s="9" t="s">
        <v>164</v>
      </c>
      <c r="J3" s="9" t="s">
        <v>165</v>
      </c>
      <c r="K3" s="9" t="s">
        <v>19</v>
      </c>
    </row>
    <row r="4" spans="1:25" x14ac:dyDescent="0.2">
      <c r="A4" s="9" t="s">
        <v>166</v>
      </c>
      <c r="B4" s="9" t="s">
        <v>92</v>
      </c>
      <c r="C4" s="9" t="s">
        <v>93</v>
      </c>
      <c r="D4" s="9" t="s">
        <v>167</v>
      </c>
      <c r="E4" s="9" t="s">
        <v>163</v>
      </c>
      <c r="F4" s="9">
        <v>21655.15</v>
      </c>
      <c r="G4" s="9">
        <v>0</v>
      </c>
      <c r="H4" s="9">
        <v>-21655.15</v>
      </c>
      <c r="I4" s="9" t="s">
        <v>168</v>
      </c>
      <c r="J4" s="9" t="s">
        <v>46</v>
      </c>
      <c r="K4" s="9" t="s">
        <v>19</v>
      </c>
    </row>
    <row r="5" spans="1:25" x14ac:dyDescent="0.2">
      <c r="A5" s="9" t="s">
        <v>169</v>
      </c>
      <c r="B5" s="9" t="s">
        <v>170</v>
      </c>
      <c r="C5" s="9" t="s">
        <v>84</v>
      </c>
      <c r="D5" s="9" t="s">
        <v>22</v>
      </c>
      <c r="E5" s="9" t="s">
        <v>171</v>
      </c>
      <c r="F5" s="9">
        <v>5928.09</v>
      </c>
      <c r="G5" s="9">
        <v>0</v>
      </c>
      <c r="H5" s="9">
        <v>-5928.09</v>
      </c>
      <c r="I5" s="9" t="s">
        <v>172</v>
      </c>
      <c r="J5" s="9" t="s">
        <v>159</v>
      </c>
      <c r="K5" s="9" t="s">
        <v>40</v>
      </c>
    </row>
    <row r="6" spans="1:25" x14ac:dyDescent="0.2">
      <c r="A6" s="9" t="s">
        <v>173</v>
      </c>
      <c r="B6" s="9" t="s">
        <v>174</v>
      </c>
      <c r="C6" s="9" t="s">
        <v>175</v>
      </c>
      <c r="D6" s="9" t="s">
        <v>162</v>
      </c>
      <c r="E6" s="9" t="s">
        <v>176</v>
      </c>
      <c r="F6" s="9">
        <v>4463.6899999999996</v>
      </c>
      <c r="G6" s="9">
        <v>0</v>
      </c>
      <c r="H6" s="9">
        <v>-4463.6899999999996</v>
      </c>
      <c r="I6" s="9" t="s">
        <v>177</v>
      </c>
      <c r="J6" s="9" t="s">
        <v>159</v>
      </c>
      <c r="K6" s="9" t="s">
        <v>178</v>
      </c>
    </row>
    <row r="7" spans="1:25" x14ac:dyDescent="0.2">
      <c r="A7" s="9" t="s">
        <v>180</v>
      </c>
      <c r="B7" s="9" t="s">
        <v>181</v>
      </c>
      <c r="C7" s="9" t="s">
        <v>69</v>
      </c>
      <c r="D7" s="9" t="s">
        <v>22</v>
      </c>
      <c r="E7" s="9" t="s">
        <v>182</v>
      </c>
      <c r="F7" s="9">
        <v>3647.42</v>
      </c>
      <c r="G7" s="9">
        <v>0</v>
      </c>
      <c r="H7" s="9">
        <v>-3647.42</v>
      </c>
      <c r="I7" s="9" t="s">
        <v>183</v>
      </c>
      <c r="J7" s="9" t="s">
        <v>159</v>
      </c>
      <c r="K7" s="9" t="s">
        <v>184</v>
      </c>
    </row>
    <row r="8" spans="1:25" x14ac:dyDescent="0.2">
      <c r="A8" s="9" t="s">
        <v>185</v>
      </c>
      <c r="B8" s="9" t="s">
        <v>186</v>
      </c>
      <c r="C8" s="9" t="s">
        <v>84</v>
      </c>
      <c r="D8" s="9" t="s">
        <v>22</v>
      </c>
      <c r="E8" s="9" t="s">
        <v>171</v>
      </c>
      <c r="F8" s="9">
        <v>2197.9</v>
      </c>
      <c r="G8" s="9">
        <v>0</v>
      </c>
      <c r="H8" s="9">
        <v>-2197.9</v>
      </c>
      <c r="I8" s="9" t="s">
        <v>187</v>
      </c>
      <c r="J8" s="9" t="s">
        <v>159</v>
      </c>
      <c r="K8" s="9" t="s">
        <v>40</v>
      </c>
    </row>
    <row r="9" spans="1:25" x14ac:dyDescent="0.2">
      <c r="A9" s="9" t="s">
        <v>188</v>
      </c>
      <c r="B9" s="9" t="s">
        <v>189</v>
      </c>
      <c r="C9" s="9" t="s">
        <v>69</v>
      </c>
      <c r="D9" s="9" t="s">
        <v>179</v>
      </c>
      <c r="E9" s="9" t="s">
        <v>182</v>
      </c>
      <c r="F9" s="9">
        <v>2168.5700000000002</v>
      </c>
      <c r="G9" s="9">
        <v>0</v>
      </c>
      <c r="H9" s="9">
        <v>-2168.5700000000002</v>
      </c>
      <c r="I9" s="9" t="s">
        <v>183</v>
      </c>
      <c r="J9" s="9" t="s">
        <v>159</v>
      </c>
      <c r="K9" s="9" t="s">
        <v>184</v>
      </c>
    </row>
    <row r="10" spans="1:25" x14ac:dyDescent="0.2">
      <c r="A10" s="9" t="s">
        <v>190</v>
      </c>
      <c r="B10" s="9" t="s">
        <v>174</v>
      </c>
      <c r="C10" s="9" t="s">
        <v>175</v>
      </c>
      <c r="D10" s="9" t="s">
        <v>162</v>
      </c>
      <c r="E10" s="9" t="s">
        <v>176</v>
      </c>
      <c r="F10" s="9">
        <v>1844.44</v>
      </c>
      <c r="G10" s="9">
        <v>0</v>
      </c>
      <c r="H10" s="9">
        <v>-1844.44</v>
      </c>
      <c r="I10" s="9" t="s">
        <v>177</v>
      </c>
      <c r="J10" s="9" t="s">
        <v>159</v>
      </c>
      <c r="K10" s="9" t="s">
        <v>178</v>
      </c>
    </row>
    <row r="11" spans="1:25" x14ac:dyDescent="0.2">
      <c r="A11" s="9" t="s">
        <v>191</v>
      </c>
      <c r="B11" s="9" t="s">
        <v>192</v>
      </c>
      <c r="C11" s="9" t="s">
        <v>193</v>
      </c>
      <c r="D11" s="9" t="s">
        <v>167</v>
      </c>
      <c r="E11" s="9" t="s">
        <v>182</v>
      </c>
      <c r="F11" s="9">
        <v>1718.22</v>
      </c>
      <c r="G11" s="9">
        <v>0</v>
      </c>
      <c r="H11" s="9">
        <v>-1718.22</v>
      </c>
      <c r="I11" s="9" t="s">
        <v>194</v>
      </c>
      <c r="J11" s="9" t="s">
        <v>159</v>
      </c>
      <c r="K11" s="9" t="s">
        <v>80</v>
      </c>
    </row>
    <row r="12" spans="1:25" x14ac:dyDescent="0.2">
      <c r="A12" s="9" t="s">
        <v>195</v>
      </c>
      <c r="B12" s="9" t="s">
        <v>174</v>
      </c>
      <c r="C12" s="9" t="s">
        <v>175</v>
      </c>
      <c r="D12" s="9" t="s">
        <v>162</v>
      </c>
      <c r="E12" s="9" t="s">
        <v>176</v>
      </c>
      <c r="F12" s="9">
        <v>1273.28</v>
      </c>
      <c r="G12" s="9">
        <v>0</v>
      </c>
      <c r="H12" s="9">
        <v>-1273.28</v>
      </c>
      <c r="I12" s="9" t="s">
        <v>177</v>
      </c>
      <c r="J12" s="9" t="s">
        <v>159</v>
      </c>
      <c r="K12" s="9" t="s">
        <v>178</v>
      </c>
    </row>
    <row r="13" spans="1:25" x14ac:dyDescent="0.2">
      <c r="A13" s="9" t="s">
        <v>196</v>
      </c>
      <c r="B13" s="9" t="s">
        <v>197</v>
      </c>
      <c r="C13" s="9" t="s">
        <v>198</v>
      </c>
      <c r="D13" s="9" t="s">
        <v>22</v>
      </c>
      <c r="E13" s="9" t="s">
        <v>199</v>
      </c>
      <c r="F13" s="9">
        <v>1126.73</v>
      </c>
      <c r="G13" s="9">
        <v>0</v>
      </c>
      <c r="H13" s="9">
        <v>-1126.73</v>
      </c>
      <c r="I13" s="9" t="s">
        <v>172</v>
      </c>
      <c r="J13" s="9" t="s">
        <v>159</v>
      </c>
      <c r="K13" s="9" t="s">
        <v>40</v>
      </c>
    </row>
    <row r="14" spans="1:25" x14ac:dyDescent="0.2">
      <c r="A14" s="9" t="s">
        <v>200</v>
      </c>
      <c r="B14" s="9" t="s">
        <v>201</v>
      </c>
      <c r="C14" s="9" t="s">
        <v>84</v>
      </c>
      <c r="D14" s="9" t="s">
        <v>22</v>
      </c>
      <c r="E14" s="9" t="s">
        <v>199</v>
      </c>
      <c r="F14" s="9">
        <v>1011.14</v>
      </c>
      <c r="G14" s="9">
        <v>0</v>
      </c>
      <c r="H14" s="9">
        <v>-1011.14</v>
      </c>
      <c r="I14" s="9" t="s">
        <v>202</v>
      </c>
      <c r="J14" s="9" t="s">
        <v>159</v>
      </c>
      <c r="K14" s="9" t="s">
        <v>40</v>
      </c>
    </row>
    <row r="15" spans="1:25" x14ac:dyDescent="0.2">
      <c r="A15" s="9" t="s">
        <v>203</v>
      </c>
      <c r="B15" s="9" t="s">
        <v>170</v>
      </c>
      <c r="C15" s="9" t="s">
        <v>84</v>
      </c>
      <c r="D15" s="9" t="s">
        <v>22</v>
      </c>
      <c r="E15" s="13" t="s">
        <v>171</v>
      </c>
      <c r="F15" s="9">
        <v>989.17</v>
      </c>
      <c r="G15" s="9">
        <v>0</v>
      </c>
      <c r="H15" s="9">
        <v>-989.17</v>
      </c>
      <c r="I15" s="9" t="s">
        <v>204</v>
      </c>
      <c r="J15" s="9" t="s">
        <v>205</v>
      </c>
      <c r="K15" s="9" t="s">
        <v>40</v>
      </c>
    </row>
    <row r="16" spans="1:25" x14ac:dyDescent="0.2">
      <c r="A16" s="9" t="s">
        <v>206</v>
      </c>
      <c r="B16" s="9" t="s">
        <v>207</v>
      </c>
      <c r="C16" s="9" t="s">
        <v>35</v>
      </c>
      <c r="D16" s="9" t="s">
        <v>22</v>
      </c>
      <c r="E16" s="9" t="s">
        <v>23</v>
      </c>
      <c r="F16" s="9">
        <v>823.83</v>
      </c>
      <c r="G16" s="9">
        <v>0</v>
      </c>
      <c r="H16" s="9">
        <v>-823.83</v>
      </c>
      <c r="I16" s="9" t="s">
        <v>208</v>
      </c>
      <c r="J16" s="9" t="s">
        <v>46</v>
      </c>
      <c r="K16" s="9" t="s">
        <v>24</v>
      </c>
    </row>
    <row r="17" spans="1:11" x14ac:dyDescent="0.2">
      <c r="A17" s="9" t="s">
        <v>209</v>
      </c>
      <c r="B17" s="9" t="s">
        <v>210</v>
      </c>
      <c r="C17" s="9" t="s">
        <v>175</v>
      </c>
      <c r="D17" s="9" t="s">
        <v>211</v>
      </c>
      <c r="E17" s="9" t="s">
        <v>171</v>
      </c>
      <c r="F17" s="9">
        <v>735.71</v>
      </c>
      <c r="G17" s="9">
        <v>0</v>
      </c>
      <c r="H17" s="9">
        <v>-735.71</v>
      </c>
      <c r="I17" s="9" t="s">
        <v>212</v>
      </c>
      <c r="J17" s="9" t="s">
        <v>159</v>
      </c>
      <c r="K17" s="9" t="s">
        <v>178</v>
      </c>
    </row>
  </sheetData>
  <phoneticPr fontId="1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"/>
  <sheetViews>
    <sheetView zoomScaleNormal="100" workbookViewId="0">
      <pane ySplit="1" topLeftCell="A2" activePane="bottomLeft" state="frozen"/>
      <selection pane="bottomLeft" activeCell="K26" sqref="K26"/>
    </sheetView>
  </sheetViews>
  <sheetFormatPr defaultColWidth="10" defaultRowHeight="15" customHeight="1" x14ac:dyDescent="0.2"/>
  <cols>
    <col min="1" max="1" width="26.375" style="59" customWidth="1"/>
    <col min="2" max="2" width="22" style="59" customWidth="1"/>
    <col min="3" max="3" width="21" style="59" bestFit="1" customWidth="1"/>
    <col min="4" max="4" width="18" style="59" customWidth="1"/>
    <col min="5" max="5" width="40.25" style="60" customWidth="1"/>
    <col min="6" max="6" width="19.625" style="61" customWidth="1"/>
    <col min="7" max="7" width="15.125" style="59" customWidth="1"/>
    <col min="8" max="8" width="20.5" style="59" customWidth="1"/>
    <col min="9" max="9" width="20.875" style="59" customWidth="1"/>
    <col min="10" max="26" width="10" style="59"/>
  </cols>
  <sheetData>
    <row r="1" spans="1:9" ht="36" x14ac:dyDescent="0.2">
      <c r="A1" s="62" t="s">
        <v>213</v>
      </c>
      <c r="B1" s="62" t="s">
        <v>1</v>
      </c>
      <c r="C1" s="62" t="s">
        <v>214</v>
      </c>
      <c r="D1" s="62" t="s">
        <v>215</v>
      </c>
      <c r="E1" s="63" t="s">
        <v>216</v>
      </c>
      <c r="F1" s="64" t="s">
        <v>217</v>
      </c>
      <c r="G1" s="62" t="s">
        <v>218</v>
      </c>
      <c r="H1" s="64" t="s">
        <v>219</v>
      </c>
      <c r="I1" s="62" t="s">
        <v>220</v>
      </c>
    </row>
    <row r="2" spans="1:9" ht="16.5" x14ac:dyDescent="0.2">
      <c r="A2" s="65" t="s">
        <v>234</v>
      </c>
      <c r="B2" s="65" t="s">
        <v>235</v>
      </c>
      <c r="C2" s="65" t="s">
        <v>236</v>
      </c>
      <c r="D2" s="65" t="s">
        <v>35</v>
      </c>
      <c r="E2" s="65">
        <v>2</v>
      </c>
      <c r="F2" s="65" t="s">
        <v>237</v>
      </c>
      <c r="G2" s="65">
        <v>30000</v>
      </c>
      <c r="H2" s="65" t="s">
        <v>237</v>
      </c>
      <c r="I2" s="65">
        <v>30000</v>
      </c>
    </row>
    <row r="3" spans="1:9" ht="15" customHeight="1" x14ac:dyDescent="0.2">
      <c r="A3" s="65" t="s">
        <v>238</v>
      </c>
      <c r="B3" s="65" t="s">
        <v>239</v>
      </c>
      <c r="C3" s="65" t="s">
        <v>240</v>
      </c>
      <c r="D3" s="65" t="s">
        <v>35</v>
      </c>
      <c r="E3" s="65">
        <v>2</v>
      </c>
      <c r="F3" s="65" t="s">
        <v>237</v>
      </c>
      <c r="G3" s="65">
        <v>20000</v>
      </c>
      <c r="H3" s="65" t="s">
        <v>237</v>
      </c>
      <c r="I3" s="65">
        <v>30000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双月考核项进展</vt:lpstr>
      <vt:lpstr>环比</vt:lpstr>
      <vt:lpstr>流失</vt:lpstr>
      <vt:lpstr>普代- 销售开客进度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2023-12-22T17:59:19Z</dcterms:created>
  <dcterms:modified xsi:type="dcterms:W3CDTF">2023-12-22T10:04:09Z</dcterms:modified>
</cp:coreProperties>
</file>