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odsti.sharepoint.com/sites/2025/Shared Documents/전략지역구 조사/data/22년작업_지역별 데이터/최종(csv)/"/>
    </mc:Choice>
  </mc:AlternateContent>
  <xr:revisionPtr revIDLastSave="115" documentId="8_{71204707-71E3-4141-AAEE-07DD5B28A56B}" xr6:coauthVersionLast="47" xr6:coauthVersionMax="47" xr10:uidLastSave="{B3205616-DEA2-473C-B0C3-204A23947E32}"/>
  <bookViews>
    <workbookView xWindow="120" yWindow="203" windowWidth="11708" windowHeight="10319" xr2:uid="{345539B5-BD8C-48C5-A7BC-9B9B072B240C}"/>
  </bookViews>
  <sheets>
    <sheet name="집계결과" sheetId="2" r:id="rId1"/>
    <sheet name="계산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C2" i="2" l="1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B3" i="2"/>
  <c r="B4" i="2"/>
  <c r="B5" i="2"/>
  <c r="B6" i="2"/>
  <c r="B7" i="2"/>
  <c r="B8" i="2"/>
  <c r="B9" i="2"/>
  <c r="B10" i="2"/>
  <c r="B2" i="2"/>
  <c r="V35" i="1"/>
  <c r="V34" i="1"/>
  <c r="V33" i="1"/>
  <c r="V32" i="1"/>
  <c r="V31" i="1"/>
  <c r="V30" i="1"/>
  <c r="V29" i="1"/>
  <c r="V28" i="1"/>
  <c r="V27" i="1"/>
  <c r="V26" i="1"/>
  <c r="T35" i="1"/>
  <c r="T34" i="1"/>
  <c r="T33" i="1"/>
  <c r="T32" i="1"/>
  <c r="T31" i="1"/>
  <c r="T30" i="1"/>
  <c r="T29" i="1"/>
  <c r="T28" i="1"/>
  <c r="T27" i="1"/>
  <c r="T26" i="1"/>
  <c r="O22" i="1"/>
  <c r="N22" i="1"/>
  <c r="M22" i="1"/>
  <c r="L22" i="1"/>
  <c r="K22" i="1"/>
  <c r="J22" i="1"/>
  <c r="J35" i="1" s="1"/>
  <c r="I22" i="1"/>
  <c r="I35" i="1" s="1"/>
  <c r="H22" i="1"/>
  <c r="G22" i="1"/>
  <c r="F22" i="1"/>
  <c r="O21" i="1"/>
  <c r="N21" i="1"/>
  <c r="N34" i="1" s="1"/>
  <c r="M21" i="1"/>
  <c r="L21" i="1"/>
  <c r="K21" i="1"/>
  <c r="J21" i="1"/>
  <c r="J34" i="1" s="1"/>
  <c r="I21" i="1"/>
  <c r="I34" i="1" s="1"/>
  <c r="H21" i="1"/>
  <c r="G21" i="1"/>
  <c r="F21" i="1"/>
  <c r="O20" i="1"/>
  <c r="N20" i="1"/>
  <c r="M20" i="1"/>
  <c r="L20" i="1"/>
  <c r="L33" i="1" s="1"/>
  <c r="K20" i="1"/>
  <c r="J20" i="1"/>
  <c r="J33" i="1" s="1"/>
  <c r="I20" i="1"/>
  <c r="I33" i="1" s="1"/>
  <c r="H20" i="1"/>
  <c r="G20" i="1"/>
  <c r="F20" i="1"/>
  <c r="O19" i="1"/>
  <c r="N19" i="1"/>
  <c r="M19" i="1"/>
  <c r="L19" i="1"/>
  <c r="K19" i="1"/>
  <c r="J19" i="1"/>
  <c r="J32" i="1" s="1"/>
  <c r="I19" i="1"/>
  <c r="I32" i="1" s="1"/>
  <c r="H19" i="1"/>
  <c r="G19" i="1"/>
  <c r="F19" i="1"/>
  <c r="O18" i="1"/>
  <c r="N18" i="1"/>
  <c r="M18" i="1"/>
  <c r="L18" i="1"/>
  <c r="K18" i="1"/>
  <c r="J18" i="1"/>
  <c r="I18" i="1"/>
  <c r="I31" i="1" s="1"/>
  <c r="H18" i="1"/>
  <c r="H31" i="1" s="1"/>
  <c r="G18" i="1"/>
  <c r="F18" i="1"/>
  <c r="O17" i="1"/>
  <c r="N17" i="1"/>
  <c r="M17" i="1"/>
  <c r="L17" i="1"/>
  <c r="K17" i="1"/>
  <c r="J17" i="1"/>
  <c r="I17" i="1"/>
  <c r="I30" i="1" s="1"/>
  <c r="H17" i="1"/>
  <c r="G17" i="1"/>
  <c r="F17" i="1"/>
  <c r="F30" i="1" s="1"/>
  <c r="O16" i="1"/>
  <c r="N16" i="1"/>
  <c r="M16" i="1"/>
  <c r="L16" i="1"/>
  <c r="K16" i="1"/>
  <c r="J16" i="1"/>
  <c r="J29" i="1" s="1"/>
  <c r="I16" i="1"/>
  <c r="I29" i="1" s="1"/>
  <c r="H16" i="1"/>
  <c r="G16" i="1"/>
  <c r="F16" i="1"/>
  <c r="O15" i="1"/>
  <c r="N15" i="1"/>
  <c r="N28" i="1" s="1"/>
  <c r="M15" i="1"/>
  <c r="L15" i="1"/>
  <c r="K15" i="1"/>
  <c r="J15" i="1"/>
  <c r="J28" i="1" s="1"/>
  <c r="I15" i="1"/>
  <c r="I28" i="1" s="1"/>
  <c r="H15" i="1"/>
  <c r="G15" i="1"/>
  <c r="O14" i="1"/>
  <c r="N14" i="1"/>
  <c r="M14" i="1"/>
  <c r="L14" i="1"/>
  <c r="K14" i="1"/>
  <c r="J14" i="1"/>
  <c r="I14" i="1"/>
  <c r="I27" i="1" s="1"/>
  <c r="H14" i="1"/>
  <c r="G14" i="1"/>
  <c r="F14" i="1"/>
  <c r="O13" i="1"/>
  <c r="N13" i="1"/>
  <c r="M13" i="1"/>
  <c r="L13" i="1"/>
  <c r="K13" i="1"/>
  <c r="J13" i="1"/>
  <c r="I13" i="1"/>
  <c r="I26" i="1" s="1"/>
  <c r="U26" i="1" s="1"/>
  <c r="H13" i="1"/>
  <c r="G13" i="1"/>
  <c r="F13" i="1"/>
  <c r="D22" i="1"/>
  <c r="D35" i="1" s="1"/>
  <c r="D21" i="1"/>
  <c r="D34" i="1" s="1"/>
  <c r="D20" i="1"/>
  <c r="D33" i="1" s="1"/>
  <c r="D19" i="1"/>
  <c r="D32" i="1" s="1"/>
  <c r="D18" i="1"/>
  <c r="D17" i="1"/>
  <c r="D16" i="1"/>
  <c r="D15" i="1"/>
  <c r="D28" i="1" s="1"/>
  <c r="D14" i="1"/>
  <c r="D13" i="1"/>
  <c r="D26" i="1" s="1"/>
  <c r="E22" i="1"/>
  <c r="E21" i="1"/>
  <c r="E34" i="1" s="1"/>
  <c r="E20" i="1"/>
  <c r="E19" i="1"/>
  <c r="E18" i="1"/>
  <c r="E17" i="1"/>
  <c r="E16" i="1"/>
  <c r="E15" i="1"/>
  <c r="E14" i="1"/>
  <c r="E13" i="1"/>
  <c r="E26" i="1" s="1"/>
  <c r="C22" i="1"/>
  <c r="C21" i="1"/>
  <c r="C34" i="1" s="1"/>
  <c r="C20" i="1"/>
  <c r="C19" i="1"/>
  <c r="C18" i="1"/>
  <c r="C17" i="1"/>
  <c r="C30" i="1" s="1"/>
  <c r="C16" i="1"/>
  <c r="C29" i="1" s="1"/>
  <c r="C15" i="1"/>
  <c r="C14" i="1"/>
  <c r="C13" i="1"/>
  <c r="Q22" i="1"/>
  <c r="Q35" i="1" s="1"/>
  <c r="P22" i="1"/>
  <c r="Q21" i="1"/>
  <c r="Q34" i="1" s="1"/>
  <c r="P21" i="1"/>
  <c r="P34" i="1" s="1"/>
  <c r="Q20" i="1"/>
  <c r="P20" i="1"/>
  <c r="Q19" i="1"/>
  <c r="P19" i="1"/>
  <c r="Q18" i="1"/>
  <c r="P18" i="1"/>
  <c r="P31" i="1" s="1"/>
  <c r="Q17" i="1"/>
  <c r="P17" i="1"/>
  <c r="P30" i="1" s="1"/>
  <c r="Q16" i="1"/>
  <c r="Q29" i="1" s="1"/>
  <c r="P16" i="1"/>
  <c r="Q15" i="1"/>
  <c r="Q28" i="1" s="1"/>
  <c r="P15" i="1"/>
  <c r="P28" i="1" s="1"/>
  <c r="Q14" i="1"/>
  <c r="P14" i="1"/>
  <c r="Q13" i="1"/>
  <c r="F33" i="1"/>
  <c r="F32" i="1"/>
  <c r="G31" i="1"/>
  <c r="H30" i="1"/>
  <c r="F15" i="1"/>
  <c r="K27" i="1"/>
  <c r="L26" i="1"/>
  <c r="K26" i="1"/>
  <c r="G26" i="1"/>
  <c r="F26" i="1"/>
  <c r="N26" i="1"/>
  <c r="O26" i="1"/>
  <c r="P35" i="1"/>
  <c r="O35" i="1"/>
  <c r="N35" i="1"/>
  <c r="M35" i="1"/>
  <c r="L35" i="1"/>
  <c r="K35" i="1"/>
  <c r="H35" i="1"/>
  <c r="G35" i="1"/>
  <c r="F35" i="1"/>
  <c r="E35" i="1"/>
  <c r="C35" i="1"/>
  <c r="O34" i="1"/>
  <c r="M34" i="1"/>
  <c r="L34" i="1"/>
  <c r="K34" i="1"/>
  <c r="H34" i="1"/>
  <c r="G34" i="1"/>
  <c r="F34" i="1"/>
  <c r="Q33" i="1"/>
  <c r="P33" i="1"/>
  <c r="O33" i="1"/>
  <c r="N33" i="1"/>
  <c r="M33" i="1"/>
  <c r="K33" i="1"/>
  <c r="H33" i="1"/>
  <c r="G33" i="1"/>
  <c r="E33" i="1"/>
  <c r="C33" i="1"/>
  <c r="Q32" i="1"/>
  <c r="P32" i="1"/>
  <c r="O32" i="1"/>
  <c r="N32" i="1"/>
  <c r="M32" i="1"/>
  <c r="L32" i="1"/>
  <c r="K32" i="1"/>
  <c r="H32" i="1"/>
  <c r="G32" i="1"/>
  <c r="E32" i="1"/>
  <c r="C32" i="1"/>
  <c r="Q31" i="1"/>
  <c r="O31" i="1"/>
  <c r="N31" i="1"/>
  <c r="M31" i="1"/>
  <c r="L31" i="1"/>
  <c r="K31" i="1"/>
  <c r="J31" i="1"/>
  <c r="F31" i="1"/>
  <c r="E31" i="1"/>
  <c r="D31" i="1"/>
  <c r="C31" i="1"/>
  <c r="Q30" i="1"/>
  <c r="O30" i="1"/>
  <c r="N30" i="1"/>
  <c r="M30" i="1"/>
  <c r="L30" i="1"/>
  <c r="K30" i="1"/>
  <c r="J30" i="1"/>
  <c r="G30" i="1"/>
  <c r="E30" i="1"/>
  <c r="D30" i="1"/>
  <c r="P29" i="1"/>
  <c r="O29" i="1"/>
  <c r="N29" i="1"/>
  <c r="M29" i="1"/>
  <c r="L29" i="1"/>
  <c r="K29" i="1"/>
  <c r="H29" i="1"/>
  <c r="G29" i="1"/>
  <c r="F29" i="1"/>
  <c r="E29" i="1"/>
  <c r="D29" i="1"/>
  <c r="O28" i="1"/>
  <c r="M28" i="1"/>
  <c r="L28" i="1"/>
  <c r="K28" i="1"/>
  <c r="H28" i="1"/>
  <c r="G28" i="1"/>
  <c r="F28" i="1"/>
  <c r="E28" i="1"/>
  <c r="C28" i="1"/>
  <c r="Q27" i="1"/>
  <c r="P27" i="1"/>
  <c r="O27" i="1"/>
  <c r="N27" i="1"/>
  <c r="M27" i="1"/>
  <c r="L27" i="1"/>
  <c r="J27" i="1"/>
  <c r="H27" i="1"/>
  <c r="G27" i="1"/>
  <c r="F27" i="1"/>
  <c r="E27" i="1"/>
  <c r="D27" i="1"/>
  <c r="C27" i="1"/>
  <c r="Q26" i="1"/>
  <c r="P26" i="1"/>
  <c r="M26" i="1"/>
  <c r="J26" i="1"/>
  <c r="H26" i="1"/>
  <c r="C26" i="1"/>
  <c r="P13" i="1"/>
  <c r="U33" i="1" l="1"/>
  <c r="U27" i="1"/>
  <c r="U32" i="1"/>
  <c r="U31" i="1"/>
  <c r="U30" i="1"/>
  <c r="U29" i="1"/>
  <c r="U35" i="1"/>
  <c r="U28" i="1"/>
  <c r="U34" i="1"/>
  <c r="S31" i="1"/>
  <c r="S29" i="1"/>
  <c r="S32" i="1"/>
  <c r="S27" i="1"/>
  <c r="S28" i="1"/>
  <c r="S34" i="1"/>
  <c r="S33" i="1"/>
  <c r="S35" i="1"/>
  <c r="S30" i="1"/>
  <c r="S26" i="1"/>
</calcChain>
</file>

<file path=xl/sharedStrings.xml><?xml version="1.0" encoding="utf-8"?>
<sst xmlns="http://schemas.openxmlformats.org/spreadsheetml/2006/main" count="66" uniqueCount="32">
  <si>
    <t>서울 강서구병</t>
  </si>
  <si>
    <t>서울 관악구을</t>
  </si>
  <si>
    <t>서울 구로구갑</t>
  </si>
  <si>
    <t>서울 서대문구갑</t>
  </si>
  <si>
    <t>서울 은평구갑</t>
  </si>
  <si>
    <t>경기 고양시을</t>
  </si>
  <si>
    <t>경기 부천시을</t>
  </si>
  <si>
    <t>경기 수원시을</t>
  </si>
  <si>
    <t>경기 평택시을</t>
  </si>
  <si>
    <t>경기 화성시을</t>
  </si>
  <si>
    <t>code</t>
    <phoneticPr fontId="1" type="noConversion"/>
  </si>
  <si>
    <t>region</t>
    <phoneticPr fontId="1" type="noConversion"/>
  </si>
  <si>
    <t>합계</t>
    <phoneticPr fontId="1" type="noConversion"/>
  </si>
  <si>
    <t>선거환경</t>
    <phoneticPr fontId="1" type="noConversion"/>
  </si>
  <si>
    <t>주체역량</t>
    <phoneticPr fontId="1" type="noConversion"/>
  </si>
  <si>
    <t>정치지형</t>
    <phoneticPr fontId="1" type="noConversion"/>
  </si>
  <si>
    <t>만점기준</t>
    <phoneticPr fontId="1" type="noConversion"/>
  </si>
  <si>
    <t>유권자 수</t>
  </si>
  <si>
    <t>신규유입인구</t>
  </si>
  <si>
    <t>고령층 비율</t>
  </si>
  <si>
    <t>청년층 비율</t>
  </si>
  <si>
    <t>4-50대 비율</t>
  </si>
  <si>
    <t>2030여성 비율</t>
  </si>
  <si>
    <t>진보정당 득표력</t>
  </si>
  <si>
    <t>진보당 당원수</t>
  </si>
  <si>
    <t>진보당 지방선거후보</t>
  </si>
  <si>
    <t>유동성A</t>
  </si>
  <si>
    <t>경합도A</t>
  </si>
  <si>
    <t>유동성B</t>
  </si>
  <si>
    <t>경합도B</t>
  </si>
  <si>
    <t>현직 경쟁력</t>
  </si>
  <si>
    <t>현직 재출마 가능성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</si>
</sst>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B272-B081-4593-9AB3-996D72377655}">
  <dimension ref="A1:E14"/>
  <sheetViews>
    <sheetView tabSelected="1" workbookViewId="0">
      <selection activeCell="H10" sqref="H10"/>
    </sheetView>
  </sheetViews>
  <sheetFormatPr defaultRowHeight="16.899999999999999" x14ac:dyDescent="0.6"/>
  <cols>
    <col min="1" max="1" width="15.625" customWidth="1"/>
  </cols>
  <sheetData>
    <row r="1" spans="1:5" x14ac:dyDescent="0.6">
      <c r="B1" t="s">
        <v>12</v>
      </c>
      <c r="C1" t="s">
        <v>13</v>
      </c>
      <c r="D1" t="s">
        <v>14</v>
      </c>
      <c r="E1" t="s">
        <v>15</v>
      </c>
    </row>
    <row r="2" spans="1:5" x14ac:dyDescent="0.6">
      <c r="A2" t="s">
        <v>0</v>
      </c>
      <c r="B2" s="3">
        <f>계산!S26</f>
        <v>49.136454490715998</v>
      </c>
      <c r="C2" s="3">
        <f>계산!T26</f>
        <v>6.904888144125648</v>
      </c>
      <c r="D2" s="3">
        <f>계산!U26</f>
        <v>2.520161290322581</v>
      </c>
      <c r="E2" s="3">
        <f>계산!V26</f>
        <v>39.711405056267765</v>
      </c>
    </row>
    <row r="3" spans="1:5" x14ac:dyDescent="0.6">
      <c r="A3" t="s">
        <v>1</v>
      </c>
      <c r="B3" s="3">
        <f>계산!S27</f>
        <v>40.85222201822824</v>
      </c>
      <c r="C3" s="3">
        <f>계산!T27</f>
        <v>7.2376982543380564</v>
      </c>
      <c r="D3" s="3">
        <f>계산!U27</f>
        <v>3.2056451612903212</v>
      </c>
      <c r="E3" s="3">
        <f>계산!V27</f>
        <v>30.408878602599863</v>
      </c>
    </row>
    <row r="4" spans="1:5" x14ac:dyDescent="0.6">
      <c r="A4" t="s">
        <v>2</v>
      </c>
      <c r="B4" s="3">
        <f>계산!S28</f>
        <v>51.152414785100092</v>
      </c>
      <c r="C4" s="3">
        <f>계산!T28</f>
        <v>4.158643731274652</v>
      </c>
      <c r="D4" s="3">
        <f>계산!U28</f>
        <v>11.572580645161292</v>
      </c>
      <c r="E4" s="3">
        <f>계산!V28</f>
        <v>35.421190408664145</v>
      </c>
    </row>
    <row r="5" spans="1:5" x14ac:dyDescent="0.6">
      <c r="A5" t="s">
        <v>3</v>
      </c>
      <c r="B5" s="3">
        <f>계산!S29</f>
        <v>33.424643213470333</v>
      </c>
      <c r="C5" s="3">
        <f>계산!T29</f>
        <v>6.7673673270939743</v>
      </c>
      <c r="D5" s="3">
        <f>계산!U29</f>
        <v>1.6129032258064513</v>
      </c>
      <c r="E5" s="3">
        <f>계산!V29</f>
        <v>25.044372660569906</v>
      </c>
    </row>
    <row r="6" spans="1:5" x14ac:dyDescent="0.6">
      <c r="A6" t="s">
        <v>4</v>
      </c>
      <c r="B6" s="3">
        <f>계산!S30</f>
        <v>45.087435724342086</v>
      </c>
      <c r="C6" s="3">
        <f>계산!T30</f>
        <v>5.0874357243420816</v>
      </c>
      <c r="D6" s="3">
        <f>계산!U30</f>
        <v>10</v>
      </c>
      <c r="E6" s="3">
        <f>계산!V30</f>
        <v>30</v>
      </c>
    </row>
    <row r="7" spans="1:5" x14ac:dyDescent="0.6">
      <c r="A7" t="s">
        <v>5</v>
      </c>
      <c r="B7" s="3">
        <f>계산!S31</f>
        <v>34.718769410671719</v>
      </c>
      <c r="C7" s="3">
        <f>계산!T31</f>
        <v>7.4678639428643372</v>
      </c>
      <c r="D7" s="3">
        <f>계산!U31</f>
        <v>20</v>
      </c>
      <c r="E7" s="3">
        <f>계산!V31</f>
        <v>7.2509054678073754</v>
      </c>
    </row>
    <row r="8" spans="1:5" x14ac:dyDescent="0.6">
      <c r="A8" t="s">
        <v>6</v>
      </c>
      <c r="B8" s="3">
        <f>계산!S32</f>
        <v>23.891413496175005</v>
      </c>
      <c r="C8" s="3">
        <f>계산!T32</f>
        <v>6.525751904361667</v>
      </c>
      <c r="D8" s="3">
        <f>계산!U32</f>
        <v>6.9993951612903214</v>
      </c>
      <c r="E8" s="3">
        <f>계산!V32</f>
        <v>10.366266430523012</v>
      </c>
    </row>
    <row r="9" spans="1:5" x14ac:dyDescent="0.6">
      <c r="A9" t="s">
        <v>7</v>
      </c>
      <c r="B9" s="3">
        <f>계산!S33</f>
        <v>49.84209823062713</v>
      </c>
      <c r="C9" s="3">
        <f>계산!T33</f>
        <v>7.0100703813659555</v>
      </c>
      <c r="D9" s="3">
        <f>계산!U33</f>
        <v>14.908467741935484</v>
      </c>
      <c r="E9" s="3">
        <f>계산!V33</f>
        <v>27.923560107325688</v>
      </c>
    </row>
    <row r="10" spans="1:5" x14ac:dyDescent="0.6">
      <c r="A10" t="s">
        <v>8</v>
      </c>
      <c r="B10" s="3">
        <f>계산!S34</f>
        <v>57.262636303917432</v>
      </c>
      <c r="C10" s="3">
        <f>계산!T34</f>
        <v>6.2334696372507681</v>
      </c>
      <c r="D10" s="3">
        <f>계산!U34</f>
        <v>19.362500000000001</v>
      </c>
      <c r="E10" s="3">
        <f>계산!V34</f>
        <v>31.666666666666664</v>
      </c>
    </row>
    <row r="11" spans="1:5" x14ac:dyDescent="0.6">
      <c r="A11" t="s">
        <v>9</v>
      </c>
      <c r="B11" s="3">
        <f>계산!S35</f>
        <v>50.454680713080229</v>
      </c>
      <c r="C11" s="3">
        <f>계산!T35</f>
        <v>11.518097379918643</v>
      </c>
      <c r="D11" s="3">
        <f>계산!U35</f>
        <v>18.568548387096772</v>
      </c>
      <c r="E11" s="3">
        <f>계산!V35</f>
        <v>20.368034946064817</v>
      </c>
    </row>
    <row r="14" spans="1:5" x14ac:dyDescent="0.6">
      <c r="A14" t="s">
        <v>16</v>
      </c>
      <c r="B14">
        <v>100</v>
      </c>
      <c r="C14">
        <v>15</v>
      </c>
      <c r="D14">
        <v>30</v>
      </c>
      <c r="E14">
        <v>55</v>
      </c>
    </row>
  </sheetData>
  <phoneticPr fontId="1" type="noConversion"/>
  <conditionalFormatting sqref="B2:E11">
    <cfRule type="top10" dxfId="7" priority="7" rank="4"/>
  </conditionalFormatting>
  <conditionalFormatting sqref="C2:C11">
    <cfRule type="top10" dxfId="6" priority="3" rank="4"/>
  </conditionalFormatting>
  <conditionalFormatting sqref="D2:D11">
    <cfRule type="top10" dxfId="5" priority="2" rank="4"/>
  </conditionalFormatting>
  <conditionalFormatting sqref="E2:E11">
    <cfRule type="top10" dxfId="4" priority="1" rank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3F0F-0ACF-470F-99F2-A4BC2DF942DC}">
  <dimension ref="A1:V35"/>
  <sheetViews>
    <sheetView topLeftCell="A7" workbookViewId="0">
      <selection activeCell="B8" sqref="B8"/>
    </sheetView>
  </sheetViews>
  <sheetFormatPr defaultRowHeight="16.899999999999999" x14ac:dyDescent="0.6"/>
  <cols>
    <col min="1" max="1" width="15.875" customWidth="1"/>
    <col min="18" max="18" width="9" customWidth="1"/>
  </cols>
  <sheetData>
    <row r="1" spans="1:17" x14ac:dyDescent="0.6">
      <c r="A1" t="s">
        <v>11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6">
      <c r="A2" t="s">
        <v>0</v>
      </c>
      <c r="B2">
        <v>2411</v>
      </c>
      <c r="C2">
        <v>157031</v>
      </c>
      <c r="D2" s="2">
        <v>785</v>
      </c>
      <c r="E2">
        <v>0.20704829</v>
      </c>
      <c r="F2">
        <v>0.38758589100000002</v>
      </c>
      <c r="G2">
        <v>0.3270246</v>
      </c>
      <c r="H2">
        <v>0.204711172</v>
      </c>
      <c r="I2" s="2">
        <v>5.5</v>
      </c>
      <c r="J2" s="2">
        <v>600</v>
      </c>
      <c r="K2" s="2">
        <v>0</v>
      </c>
      <c r="L2">
        <v>0</v>
      </c>
      <c r="M2">
        <v>10.582000000000001</v>
      </c>
      <c r="N2" s="2">
        <v>0</v>
      </c>
      <c r="O2" s="2">
        <v>10.72969234</v>
      </c>
      <c r="P2" s="2">
        <v>1</v>
      </c>
      <c r="Q2" s="2">
        <v>1</v>
      </c>
    </row>
    <row r="3" spans="1:17" x14ac:dyDescent="0.6">
      <c r="A3" t="s">
        <v>1</v>
      </c>
      <c r="B3">
        <v>2412</v>
      </c>
      <c r="C3">
        <v>203916</v>
      </c>
      <c r="D3" s="2">
        <v>1020</v>
      </c>
      <c r="E3">
        <v>0.21999745000000001</v>
      </c>
      <c r="F3">
        <v>0.41714725699999999</v>
      </c>
      <c r="G3">
        <v>0.286637635</v>
      </c>
      <c r="H3">
        <v>0.19006845999999999</v>
      </c>
      <c r="I3" s="2">
        <v>6.1</v>
      </c>
      <c r="J3" s="2">
        <v>400</v>
      </c>
      <c r="K3" s="2">
        <v>0</v>
      </c>
      <c r="L3">
        <v>3</v>
      </c>
      <c r="M3">
        <v>8.3919999999999995</v>
      </c>
      <c r="N3" s="2">
        <v>3</v>
      </c>
      <c r="O3" s="2">
        <v>8.7510022210000002</v>
      </c>
      <c r="P3" s="2">
        <v>2</v>
      </c>
      <c r="Q3" s="2">
        <v>2</v>
      </c>
    </row>
    <row r="4" spans="1:17" x14ac:dyDescent="0.6">
      <c r="A4" t="s">
        <v>2</v>
      </c>
      <c r="B4">
        <v>2413</v>
      </c>
      <c r="C4">
        <v>203539</v>
      </c>
      <c r="D4" s="2">
        <v>1018</v>
      </c>
      <c r="E4">
        <v>0.258859481</v>
      </c>
      <c r="F4">
        <v>0.31307022200000001</v>
      </c>
      <c r="G4">
        <v>0.34019033199999998</v>
      </c>
      <c r="H4">
        <v>0.15814168300000001</v>
      </c>
      <c r="I4" s="2">
        <v>5.4</v>
      </c>
      <c r="J4" s="2">
        <v>500</v>
      </c>
      <c r="K4" s="2">
        <v>1</v>
      </c>
      <c r="L4">
        <v>1</v>
      </c>
      <c r="M4">
        <v>10.404</v>
      </c>
      <c r="N4" s="2">
        <v>1</v>
      </c>
      <c r="O4" s="2">
        <v>10.62263765</v>
      </c>
      <c r="P4" s="2">
        <v>2</v>
      </c>
      <c r="Q4" s="2">
        <v>1</v>
      </c>
    </row>
    <row r="5" spans="1:17" x14ac:dyDescent="0.6">
      <c r="A5" t="s">
        <v>3</v>
      </c>
      <c r="B5">
        <v>2414</v>
      </c>
      <c r="C5">
        <v>128055</v>
      </c>
      <c r="D5" s="2">
        <v>640</v>
      </c>
      <c r="E5">
        <v>0.21099527500000001</v>
      </c>
      <c r="F5">
        <v>0.40230369799999999</v>
      </c>
      <c r="G5">
        <v>0.31028073900000003</v>
      </c>
      <c r="H5">
        <v>0.216688142</v>
      </c>
      <c r="I5" s="2">
        <v>5.8</v>
      </c>
      <c r="J5" s="2">
        <v>300</v>
      </c>
      <c r="K5" s="2">
        <v>0</v>
      </c>
      <c r="L5">
        <v>1</v>
      </c>
      <c r="M5">
        <v>10.07</v>
      </c>
      <c r="N5" s="2">
        <v>1</v>
      </c>
      <c r="O5" s="2">
        <v>10.082182769999999</v>
      </c>
      <c r="P5" s="2">
        <v>2</v>
      </c>
      <c r="Q5" s="2">
        <v>2</v>
      </c>
    </row>
    <row r="6" spans="1:17" x14ac:dyDescent="0.6">
      <c r="A6" t="s">
        <v>4</v>
      </c>
      <c r="B6">
        <v>2415</v>
      </c>
      <c r="C6">
        <v>216721</v>
      </c>
      <c r="D6" s="2">
        <v>1084</v>
      </c>
      <c r="E6">
        <v>0.24383423800000001</v>
      </c>
      <c r="F6">
        <v>0.31806793100000003</v>
      </c>
      <c r="G6">
        <v>0.353385228</v>
      </c>
      <c r="H6">
        <v>0.16391581799999999</v>
      </c>
      <c r="I6" s="2">
        <v>5.3</v>
      </c>
      <c r="J6" s="2">
        <v>300</v>
      </c>
      <c r="K6" s="2">
        <v>1</v>
      </c>
      <c r="L6">
        <v>0</v>
      </c>
      <c r="M6">
        <v>16.521999999999998</v>
      </c>
      <c r="N6" s="2">
        <v>0</v>
      </c>
      <c r="O6" s="2">
        <v>17.032315239999999</v>
      </c>
      <c r="P6" s="2">
        <v>3</v>
      </c>
      <c r="Q6" s="2">
        <v>1</v>
      </c>
    </row>
    <row r="7" spans="1:17" x14ac:dyDescent="0.6">
      <c r="A7" t="s">
        <v>5</v>
      </c>
      <c r="B7">
        <v>2421</v>
      </c>
      <c r="C7">
        <v>232865</v>
      </c>
      <c r="D7" s="2">
        <v>1164</v>
      </c>
      <c r="E7">
        <v>0.188757435</v>
      </c>
      <c r="F7">
        <v>0.34293689500000002</v>
      </c>
      <c r="G7">
        <v>0.382118395</v>
      </c>
      <c r="H7">
        <v>0.175470766</v>
      </c>
      <c r="I7" s="2">
        <v>8.4</v>
      </c>
      <c r="J7" s="2">
        <v>1900</v>
      </c>
      <c r="K7" s="2">
        <v>0</v>
      </c>
      <c r="L7">
        <v>1</v>
      </c>
      <c r="M7">
        <v>9.4740000000000002</v>
      </c>
      <c r="N7" s="2">
        <v>1</v>
      </c>
      <c r="O7" s="2">
        <v>10.00526775</v>
      </c>
      <c r="P7" s="2">
        <v>3</v>
      </c>
      <c r="Q7" s="2">
        <v>3</v>
      </c>
    </row>
    <row r="8" spans="1:17" x14ac:dyDescent="0.6">
      <c r="A8" t="s">
        <v>6</v>
      </c>
      <c r="B8">
        <v>2422</v>
      </c>
      <c r="C8">
        <v>212991</v>
      </c>
      <c r="D8" s="2">
        <v>1065</v>
      </c>
      <c r="E8">
        <v>0.19265133300000001</v>
      </c>
      <c r="F8">
        <v>0.33339906400000002</v>
      </c>
      <c r="G8">
        <v>0.37336319400000001</v>
      </c>
      <c r="H8">
        <v>0.168612758</v>
      </c>
      <c r="I8" s="2">
        <v>6.1</v>
      </c>
      <c r="J8" s="2">
        <v>1007</v>
      </c>
      <c r="K8" s="2">
        <v>0</v>
      </c>
      <c r="L8">
        <v>1</v>
      </c>
      <c r="M8">
        <v>13.167999999999999</v>
      </c>
      <c r="N8" s="2">
        <v>1</v>
      </c>
      <c r="O8" s="2">
        <v>13.51834028</v>
      </c>
      <c r="P8" s="2">
        <v>3</v>
      </c>
      <c r="Q8" s="2">
        <v>3</v>
      </c>
    </row>
    <row r="9" spans="1:17" x14ac:dyDescent="0.6">
      <c r="A9" t="s">
        <v>7</v>
      </c>
      <c r="B9">
        <v>2423</v>
      </c>
      <c r="C9">
        <v>213931</v>
      </c>
      <c r="D9" s="2">
        <v>1070</v>
      </c>
      <c r="E9">
        <v>0.18189977099999999</v>
      </c>
      <c r="F9">
        <v>0.35449747799999998</v>
      </c>
      <c r="G9">
        <v>0.37331662999999998</v>
      </c>
      <c r="H9">
        <v>0.16494103199999999</v>
      </c>
      <c r="I9" s="2">
        <v>6.5</v>
      </c>
      <c r="J9" s="2">
        <v>466</v>
      </c>
      <c r="K9" s="2">
        <v>1</v>
      </c>
      <c r="L9">
        <v>1</v>
      </c>
      <c r="M9">
        <v>13.278</v>
      </c>
      <c r="N9" s="2">
        <v>1</v>
      </c>
      <c r="O9" s="2">
        <v>13.53986723</v>
      </c>
      <c r="P9" s="2">
        <v>2</v>
      </c>
      <c r="Q9" s="2">
        <v>2</v>
      </c>
    </row>
    <row r="10" spans="1:17" x14ac:dyDescent="0.6">
      <c r="A10" t="s">
        <v>8</v>
      </c>
      <c r="B10">
        <v>2424</v>
      </c>
      <c r="C10">
        <v>170068</v>
      </c>
      <c r="D10" s="2">
        <v>850</v>
      </c>
      <c r="E10">
        <v>0.17401274799999999</v>
      </c>
      <c r="F10">
        <v>0.35811557700000002</v>
      </c>
      <c r="G10">
        <v>0.39142578300000003</v>
      </c>
      <c r="H10">
        <v>0.15450878500000001</v>
      </c>
      <c r="I10" s="2">
        <v>5.3</v>
      </c>
      <c r="J10" s="2">
        <v>1798</v>
      </c>
      <c r="K10" s="2">
        <v>1</v>
      </c>
      <c r="L10">
        <v>2</v>
      </c>
      <c r="M10">
        <v>5.0880000000000001</v>
      </c>
      <c r="N10" s="2">
        <v>2</v>
      </c>
      <c r="O10" s="2">
        <v>5.3220989049999998</v>
      </c>
      <c r="P10" s="2">
        <v>1</v>
      </c>
      <c r="Q10" s="2">
        <v>2</v>
      </c>
    </row>
    <row r="11" spans="1:17" x14ac:dyDescent="0.6">
      <c r="A11" t="s">
        <v>9</v>
      </c>
      <c r="B11">
        <v>2425</v>
      </c>
      <c r="C11">
        <v>184991</v>
      </c>
      <c r="D11" s="2">
        <v>925</v>
      </c>
      <c r="E11">
        <v>7.6906444000000004E-2</v>
      </c>
      <c r="F11">
        <v>0.40624679000000002</v>
      </c>
      <c r="G11">
        <v>0.46613619000000001</v>
      </c>
      <c r="H11">
        <v>0.205447833</v>
      </c>
      <c r="I11" s="2">
        <v>6.6</v>
      </c>
      <c r="J11" s="2">
        <v>1000</v>
      </c>
      <c r="K11" s="2">
        <v>1</v>
      </c>
      <c r="L11">
        <v>2</v>
      </c>
      <c r="M11">
        <v>9.0139999999999993</v>
      </c>
      <c r="N11" s="2">
        <v>2</v>
      </c>
      <c r="O11" s="2">
        <v>9.9700213959999999</v>
      </c>
      <c r="P11" s="2">
        <v>3</v>
      </c>
      <c r="Q11" s="2">
        <v>2</v>
      </c>
    </row>
    <row r="13" spans="1:17" x14ac:dyDescent="0.6">
      <c r="A13" t="s">
        <v>0</v>
      </c>
      <c r="C13">
        <f t="shared" ref="C13" si="0">1-((C2 - MIN(C$2:C$11)) / (MAX(C$2:C$11) - MIN(C$2:C$11)))</f>
        <v>0.72353783035969843</v>
      </c>
      <c r="D13">
        <f t="shared" ref="D13" si="1">(D2 - MIN(D$2:D$11)) / (MAX(D$2:D$11) - MIN(D$2:D$11))</f>
        <v>0.27671755725190839</v>
      </c>
      <c r="E13">
        <f t="shared" ref="E13:P13" si="2">1-((E2 - MIN(E$2:E$11)) / (MAX(E$2:E$11) - MIN(E$2:E$11)))</f>
        <v>0.28475035016865358</v>
      </c>
      <c r="F13">
        <f t="shared" ref="F13:O13" si="3">(F2 - MIN(F$2:F$11)) / (MAX(F$2:F$11) - MIN(F$2:F$11))</f>
        <v>0.71596648578622568</v>
      </c>
      <c r="G13">
        <f t="shared" si="3"/>
        <v>0.22499883077053182</v>
      </c>
      <c r="H13">
        <f t="shared" si="3"/>
        <v>0.80738028538957063</v>
      </c>
      <c r="I13">
        <f t="shared" si="3"/>
        <v>6.4516129032258104E-2</v>
      </c>
      <c r="J13">
        <f t="shared" si="3"/>
        <v>0.1875</v>
      </c>
      <c r="K13">
        <f t="shared" si="3"/>
        <v>0</v>
      </c>
      <c r="L13">
        <f t="shared" si="3"/>
        <v>0</v>
      </c>
      <c r="M13">
        <f t="shared" si="3"/>
        <v>0.48049676403708252</v>
      </c>
      <c r="N13">
        <f t="shared" si="3"/>
        <v>0</v>
      </c>
      <c r="O13">
        <f t="shared" si="3"/>
        <v>0.46178424721647132</v>
      </c>
      <c r="P13">
        <f t="shared" si="2"/>
        <v>1</v>
      </c>
      <c r="Q13">
        <f t="shared" ref="Q13" si="4">1-((Q2 - MIN(Q$2:Q$11)) / (MAX(Q$2:Q$11) - MIN(Q$2:Q$11)))</f>
        <v>1</v>
      </c>
    </row>
    <row r="14" spans="1:17" x14ac:dyDescent="0.6">
      <c r="A14" t="s">
        <v>1</v>
      </c>
      <c r="C14">
        <f t="shared" ref="C14" si="5">1-((C3 - MIN(C$2:C$11)) / (MAX(C$2:C$11) - MIN(C$2:C$11)))</f>
        <v>0.27620456063352739</v>
      </c>
      <c r="D14">
        <f t="shared" ref="D14" si="6">(D3 - MIN(D$2:D$11)) / (MAX(D$2:D$11) - MIN(D$2:D$11))</f>
        <v>0.72519083969465647</v>
      </c>
      <c r="E14">
        <f t="shared" ref="E14" si="7">1-((E3 - MIN(E$2:E$11)) / (MAX(E$2:E$11) - MIN(E$2:E$11)))</f>
        <v>0.21358275542276306</v>
      </c>
      <c r="F14">
        <f t="shared" ref="F14:O14" si="8">(F3 - MIN(F$2:F$11)) / (MAX(F$2:F$11) - MIN(F$2:F$11))</f>
        <v>1</v>
      </c>
      <c r="G14">
        <f t="shared" si="8"/>
        <v>0</v>
      </c>
      <c r="H14">
        <f t="shared" si="8"/>
        <v>0.57188875401204275</v>
      </c>
      <c r="I14">
        <f t="shared" si="8"/>
        <v>0.25806451612903214</v>
      </c>
      <c r="J14">
        <f t="shared" si="8"/>
        <v>6.25E-2</v>
      </c>
      <c r="K14">
        <f t="shared" si="8"/>
        <v>0</v>
      </c>
      <c r="L14">
        <f t="shared" si="8"/>
        <v>1</v>
      </c>
      <c r="M14">
        <f t="shared" si="8"/>
        <v>0.28896274269721883</v>
      </c>
      <c r="N14">
        <f t="shared" si="8"/>
        <v>1</v>
      </c>
      <c r="O14">
        <f t="shared" si="8"/>
        <v>0.29281297782275351</v>
      </c>
      <c r="P14">
        <f t="shared" ref="P14:Q14" si="9">1-((P3 - MIN(P$2:P$11)) / (MAX(P$2:P$11) - MIN(P$2:P$11)))</f>
        <v>0.5</v>
      </c>
      <c r="Q14">
        <f t="shared" si="9"/>
        <v>0.5</v>
      </c>
    </row>
    <row r="15" spans="1:17" x14ac:dyDescent="0.6">
      <c r="A15" t="s">
        <v>2</v>
      </c>
      <c r="C15">
        <f t="shared" ref="C15" si="10">1-((C4 - MIN(C$2:C$11)) / (MAX(C$2:C$11) - MIN(C$2:C$11)))</f>
        <v>0.2798015456540407</v>
      </c>
      <c r="D15">
        <f t="shared" ref="D15" si="11">(D4 - MIN(D$2:D$11)) / (MAX(D$2:D$11) - MIN(D$2:D$11))</f>
        <v>0.72137404580152675</v>
      </c>
      <c r="E15">
        <f t="shared" ref="E15" si="12">1-((E4 - MIN(E$2:E$11)) / (MAX(E$2:E$11) - MIN(E$2:E$11)))</f>
        <v>0</v>
      </c>
      <c r="F15">
        <f t="shared" ref="F15" si="13">(F4 - MIN(F$2:F$11)) / (MAX(F$2:F$11) - MIN(F$2:F$11))</f>
        <v>0</v>
      </c>
      <c r="G15">
        <f t="shared" ref="G15:O15" si="14">(G4 - MIN(G$2:G$11)) / (MAX(G$2:G$11) - MIN(G$2:G$11))</f>
        <v>0.29834611760523633</v>
      </c>
      <c r="H15">
        <f t="shared" si="14"/>
        <v>5.8426110774995564E-2</v>
      </c>
      <c r="I15">
        <f t="shared" si="14"/>
        <v>3.2258064516129198E-2</v>
      </c>
      <c r="J15">
        <f t="shared" si="14"/>
        <v>0.125</v>
      </c>
      <c r="K15">
        <f t="shared" si="14"/>
        <v>1</v>
      </c>
      <c r="L15">
        <f t="shared" si="14"/>
        <v>0.33333333333333331</v>
      </c>
      <c r="M15">
        <f t="shared" si="14"/>
        <v>0.46492915864964152</v>
      </c>
      <c r="N15">
        <f t="shared" si="14"/>
        <v>0.33333333333333331</v>
      </c>
      <c r="O15">
        <f t="shared" si="14"/>
        <v>0.45264225641652084</v>
      </c>
      <c r="P15">
        <f t="shared" ref="P15:Q15" si="15">1-((P4 - MIN(P$2:P$11)) / (MAX(P$2:P$11) - MIN(P$2:P$11)))</f>
        <v>0.5</v>
      </c>
      <c r="Q15">
        <f t="shared" si="15"/>
        <v>1</v>
      </c>
    </row>
    <row r="16" spans="1:17" x14ac:dyDescent="0.6">
      <c r="A16" t="s">
        <v>3</v>
      </c>
      <c r="C16">
        <f t="shared" ref="C16" si="16">1-((C5 - MIN(C$2:C$11)) / (MAX(C$2:C$11) - MIN(C$2:C$11)))</f>
        <v>1</v>
      </c>
      <c r="D16">
        <f t="shared" ref="D16" si="17">(D5 - MIN(D$2:D$11)) / (MAX(D$2:D$11) - MIN(D$2:D$11))</f>
        <v>0</v>
      </c>
      <c r="E16">
        <f t="shared" ref="E16" si="18">1-((E5 - MIN(E$2:E$11)) / (MAX(E$2:E$11) - MIN(E$2:E$11)))</f>
        <v>0.26305802194442063</v>
      </c>
      <c r="F16">
        <f t="shared" ref="F16:O16" si="19">(F5 - MIN(F$2:F$11)) / (MAX(F$2:F$11) - MIN(F$2:F$11))</f>
        <v>0.85737911346148543</v>
      </c>
      <c r="G16">
        <f t="shared" si="19"/>
        <v>0.13171751716887095</v>
      </c>
      <c r="H16">
        <f t="shared" si="19"/>
        <v>1</v>
      </c>
      <c r="I16">
        <f t="shared" si="19"/>
        <v>0.16129032258064513</v>
      </c>
      <c r="J16">
        <f t="shared" si="19"/>
        <v>0</v>
      </c>
      <c r="K16">
        <f t="shared" si="19"/>
        <v>0</v>
      </c>
      <c r="L16">
        <f t="shared" si="19"/>
        <v>0.33333333333333331</v>
      </c>
      <c r="M16">
        <f t="shared" si="19"/>
        <v>0.43571803393388153</v>
      </c>
      <c r="N16">
        <f t="shared" si="19"/>
        <v>0.33333333333333331</v>
      </c>
      <c r="O16">
        <f t="shared" si="19"/>
        <v>0.40648983151343293</v>
      </c>
      <c r="P16">
        <f t="shared" ref="P16:Q16" si="20">1-((P5 - MIN(P$2:P$11)) / (MAX(P$2:P$11) - MIN(P$2:P$11)))</f>
        <v>0.5</v>
      </c>
      <c r="Q16">
        <f t="shared" si="20"/>
        <v>0.5</v>
      </c>
    </row>
    <row r="17" spans="1:22" x14ac:dyDescent="0.6">
      <c r="A17" t="s">
        <v>4</v>
      </c>
      <c r="C17">
        <f t="shared" ref="C17" si="21">1-((C6 - MIN(C$2:C$11)) / (MAX(C$2:C$11) - MIN(C$2:C$11)))</f>
        <v>0.15403110390229935</v>
      </c>
      <c r="D17">
        <f t="shared" ref="D17" si="22">(D6 - MIN(D$2:D$11)) / (MAX(D$2:D$11) - MIN(D$2:D$11))</f>
        <v>0.84732824427480913</v>
      </c>
      <c r="E17">
        <f t="shared" ref="E17" si="23">1-((E6 - MIN(E$2:E$11)) / (MAX(E$2:E$11) - MIN(E$2:E$11)))</f>
        <v>8.2577588413651815E-2</v>
      </c>
      <c r="F17">
        <f t="shared" ref="F17:O17" si="24">(F6 - MIN(F$2:F$11)) / (MAX(F$2:F$11) - MIN(F$2:F$11))</f>
        <v>4.8019325300725731E-2</v>
      </c>
      <c r="G17">
        <f t="shared" si="24"/>
        <v>0.37185587928549058</v>
      </c>
      <c r="H17">
        <f t="shared" si="24"/>
        <v>0.15128868251242905</v>
      </c>
      <c r="I17">
        <f t="shared" si="24"/>
        <v>0</v>
      </c>
      <c r="J17">
        <f t="shared" si="24"/>
        <v>0</v>
      </c>
      <c r="K17">
        <f t="shared" si="24"/>
        <v>1</v>
      </c>
      <c r="L17">
        <f t="shared" si="24"/>
        <v>0</v>
      </c>
      <c r="M17">
        <f t="shared" si="24"/>
        <v>1</v>
      </c>
      <c r="N17">
        <f t="shared" si="24"/>
        <v>0</v>
      </c>
      <c r="O17">
        <f t="shared" si="24"/>
        <v>1</v>
      </c>
      <c r="P17">
        <f t="shared" ref="P17:Q17" si="25">1-((P6 - MIN(P$2:P$11)) / (MAX(P$2:P$11) - MIN(P$2:P$11)))</f>
        <v>0</v>
      </c>
      <c r="Q17">
        <f t="shared" si="25"/>
        <v>1</v>
      </c>
    </row>
    <row r="18" spans="1:22" x14ac:dyDescent="0.6">
      <c r="A18" t="s">
        <v>5</v>
      </c>
      <c r="C18">
        <f t="shared" ref="C18" si="26">1-((C7 - MIN(C$2:C$11)) / (MAX(C$2:C$11) - MIN(C$2:C$11)))</f>
        <v>0</v>
      </c>
      <c r="D18">
        <f t="shared" ref="D18" si="27">(D7 - MIN(D$2:D$11)) / (MAX(D$2:D$11) - MIN(D$2:D$11))</f>
        <v>1</v>
      </c>
      <c r="E18">
        <f t="shared" ref="E18" si="28">1-((E7 - MIN(E$2:E$11)) / (MAX(E$2:E$11) - MIN(E$2:E$11)))</f>
        <v>0.38527549281851226</v>
      </c>
      <c r="F18">
        <f t="shared" ref="F18:O18" si="29">(F7 - MIN(F$2:F$11)) / (MAX(F$2:F$11) - MIN(F$2:F$11))</f>
        <v>0.28696698556026329</v>
      </c>
      <c r="G18">
        <f t="shared" si="29"/>
        <v>0.53193052166910204</v>
      </c>
      <c r="H18">
        <f t="shared" si="29"/>
        <v>0.33712122497503461</v>
      </c>
      <c r="I18">
        <f t="shared" si="29"/>
        <v>1</v>
      </c>
      <c r="J18">
        <f t="shared" si="29"/>
        <v>1</v>
      </c>
      <c r="K18">
        <f t="shared" si="29"/>
        <v>0</v>
      </c>
      <c r="L18">
        <f t="shared" si="29"/>
        <v>0.33333333333333331</v>
      </c>
      <c r="M18">
        <f t="shared" si="29"/>
        <v>0.38359279342312413</v>
      </c>
      <c r="N18">
        <f t="shared" si="29"/>
        <v>0.33333333333333331</v>
      </c>
      <c r="O18">
        <f t="shared" si="29"/>
        <v>0.39992163347168436</v>
      </c>
      <c r="P18">
        <f t="shared" ref="P18:Q18" si="30">1-((P7 - MIN(P$2:P$11)) / (MAX(P$2:P$11) - MIN(P$2:P$11)))</f>
        <v>0</v>
      </c>
      <c r="Q18">
        <f t="shared" si="30"/>
        <v>0</v>
      </c>
    </row>
    <row r="19" spans="1:22" x14ac:dyDescent="0.6">
      <c r="A19" t="s">
        <v>6</v>
      </c>
      <c r="C19">
        <f t="shared" ref="C19" si="31">1-((C8 - MIN(C$2:C$11)) / (MAX(C$2:C$11) - MIN(C$2:C$11)))</f>
        <v>0.18961931113443375</v>
      </c>
      <c r="D19">
        <f t="shared" ref="D19" si="32">(D8 - MIN(D$2:D$11)) / (MAX(D$2:D$11) - MIN(D$2:D$11))</f>
        <v>0.81106870229007633</v>
      </c>
      <c r="E19">
        <f t="shared" ref="E19" si="33">1-((E8 - MIN(E$2:E$11)) / (MAX(E$2:E$11) - MIN(E$2:E$11)))</f>
        <v>0.36387492669330923</v>
      </c>
      <c r="F19">
        <f t="shared" ref="F19:O19" si="34">(F8 - MIN(F$2:F$11)) / (MAX(F$2:F$11) - MIN(F$2:F$11))</f>
        <v>0.19532495329060842</v>
      </c>
      <c r="G19">
        <f t="shared" si="34"/>
        <v>0.48315463598021724</v>
      </c>
      <c r="H19">
        <f t="shared" si="34"/>
        <v>0.22682725715545746</v>
      </c>
      <c r="I19">
        <f t="shared" si="34"/>
        <v>0.25806451612903214</v>
      </c>
      <c r="J19">
        <f t="shared" si="34"/>
        <v>0.44187500000000002</v>
      </c>
      <c r="K19">
        <f t="shared" si="34"/>
        <v>0</v>
      </c>
      <c r="L19">
        <f t="shared" si="34"/>
        <v>0.33333333333333331</v>
      </c>
      <c r="M19">
        <f t="shared" si="34"/>
        <v>0.70666433444114052</v>
      </c>
      <c r="N19">
        <f t="shared" si="34"/>
        <v>0.33333333333333331</v>
      </c>
      <c r="O19">
        <f t="shared" si="34"/>
        <v>0.69992228499679554</v>
      </c>
      <c r="P19">
        <f t="shared" ref="P19:Q19" si="35">1-((P8 - MIN(P$2:P$11)) / (MAX(P$2:P$11) - MIN(P$2:P$11)))</f>
        <v>0</v>
      </c>
      <c r="Q19">
        <f t="shared" si="35"/>
        <v>0</v>
      </c>
    </row>
    <row r="20" spans="1:22" x14ac:dyDescent="0.6">
      <c r="A20" t="s">
        <v>7</v>
      </c>
      <c r="C20">
        <f t="shared" ref="C20" si="36">1-((C9 - MIN(C$2:C$11)) / (MAX(C$2:C$11) - MIN(C$2:C$11)))</f>
        <v>0.18065070126896288</v>
      </c>
      <c r="D20">
        <f t="shared" ref="D20" si="37">(D9 - MIN(D$2:D$11)) / (MAX(D$2:D$11) - MIN(D$2:D$11))</f>
        <v>0.82061068702290074</v>
      </c>
      <c r="E20">
        <f t="shared" ref="E20" si="38">1-((E9 - MIN(E$2:E$11)) / (MAX(E$2:E$11) - MIN(E$2:E$11)))</f>
        <v>0.4229646906085992</v>
      </c>
      <c r="F20">
        <f t="shared" ref="F20:O20" si="39">(F9 - MIN(F$2:F$11)) / (MAX(F$2:F$11) - MIN(F$2:F$11))</f>
        <v>0.39804416027032258</v>
      </c>
      <c r="G20">
        <f t="shared" si="39"/>
        <v>0.48289522442116584</v>
      </c>
      <c r="H20">
        <f t="shared" si="39"/>
        <v>0.1677766947638262</v>
      </c>
      <c r="I20">
        <f t="shared" si="39"/>
        <v>0.38709677419354838</v>
      </c>
      <c r="J20">
        <f t="shared" si="39"/>
        <v>0.10375</v>
      </c>
      <c r="K20">
        <f t="shared" si="39"/>
        <v>1</v>
      </c>
      <c r="L20">
        <f t="shared" si="39"/>
        <v>0.33333333333333331</v>
      </c>
      <c r="M20">
        <f t="shared" si="39"/>
        <v>0.71628476473675029</v>
      </c>
      <c r="N20">
        <f t="shared" si="39"/>
        <v>0.33333333333333331</v>
      </c>
      <c r="O20">
        <f t="shared" si="39"/>
        <v>0.70176059006172087</v>
      </c>
      <c r="P20">
        <f t="shared" ref="P20:Q20" si="40">1-((P9 - MIN(P$2:P$11)) / (MAX(P$2:P$11) - MIN(P$2:P$11)))</f>
        <v>0.5</v>
      </c>
      <c r="Q20">
        <f t="shared" si="40"/>
        <v>0.5</v>
      </c>
    </row>
    <row r="21" spans="1:22" x14ac:dyDescent="0.6">
      <c r="A21" t="s">
        <v>8</v>
      </c>
      <c r="C21">
        <f t="shared" ref="C21" si="41">1-((C10 - MIN(C$2:C$11)) / (MAX(C$2:C$11) - MIN(C$2:C$11)))</f>
        <v>0.59915084438507771</v>
      </c>
      <c r="D21">
        <f t="shared" ref="D21" si="42">(D10 - MIN(D$2:D$11)) / (MAX(D$2:D$11) - MIN(D$2:D$11))</f>
        <v>0.40076335877862596</v>
      </c>
      <c r="E21">
        <f t="shared" ref="E21" si="43">1-((E10 - MIN(E$2:E$11)) / (MAX(E$2:E$11) - MIN(E$2:E$11)))</f>
        <v>0.46631116687543939</v>
      </c>
      <c r="F21">
        <f t="shared" ref="F21:O21" si="44">(F10 - MIN(F$2:F$11)) / (MAX(F$2:F$11) - MIN(F$2:F$11))</f>
        <v>0.43280782355108421</v>
      </c>
      <c r="G21">
        <f t="shared" si="44"/>
        <v>0.58378268281881163</v>
      </c>
      <c r="H21">
        <f t="shared" si="44"/>
        <v>0</v>
      </c>
      <c r="I21">
        <f t="shared" si="44"/>
        <v>0</v>
      </c>
      <c r="J21">
        <f t="shared" si="44"/>
        <v>0.93625000000000003</v>
      </c>
      <c r="K21">
        <f t="shared" si="44"/>
        <v>1</v>
      </c>
      <c r="L21">
        <f t="shared" si="44"/>
        <v>0.66666666666666663</v>
      </c>
      <c r="M21">
        <f t="shared" si="44"/>
        <v>0</v>
      </c>
      <c r="N21">
        <f t="shared" si="44"/>
        <v>0.66666666666666663</v>
      </c>
      <c r="O21">
        <f t="shared" si="44"/>
        <v>0</v>
      </c>
      <c r="P21">
        <f t="shared" ref="P21:Q21" si="45">1-((P10 - MIN(P$2:P$11)) / (MAX(P$2:P$11) - MIN(P$2:P$11)))</f>
        <v>1</v>
      </c>
      <c r="Q21">
        <f t="shared" si="45"/>
        <v>0.5</v>
      </c>
    </row>
    <row r="22" spans="1:22" x14ac:dyDescent="0.6">
      <c r="A22" t="s">
        <v>9</v>
      </c>
      <c r="C22">
        <f t="shared" ref="C22" si="46">1-((C11 - MIN(C$2:C$11)) / (MAX(C$2:C$11) - MIN(C$2:C$11)))</f>
        <v>0.4567693922335655</v>
      </c>
      <c r="D22">
        <f t="shared" ref="D22" si="47">(D11 - MIN(D$2:D$11)) / (MAX(D$2:D$11) - MIN(D$2:D$11))</f>
        <v>0.54389312977099236</v>
      </c>
      <c r="E22">
        <f t="shared" ref="E22" si="48">1-((E11 - MIN(E$2:E$11)) / (MAX(E$2:E$11) - MIN(E$2:E$11)))</f>
        <v>1</v>
      </c>
      <c r="F22">
        <f t="shared" ref="F22:O22" si="49">(F11 - MIN(F$2:F$11)) / (MAX(F$2:F$11) - MIN(F$2:F$11))</f>
        <v>0.89526539644408609</v>
      </c>
      <c r="G22">
        <f t="shared" si="49"/>
        <v>1</v>
      </c>
      <c r="H22">
        <f t="shared" si="49"/>
        <v>0.81922764173968532</v>
      </c>
      <c r="I22">
        <f t="shared" si="49"/>
        <v>0.41935483870967727</v>
      </c>
      <c r="J22">
        <f t="shared" si="49"/>
        <v>0.4375</v>
      </c>
      <c r="K22">
        <f t="shared" si="49"/>
        <v>1</v>
      </c>
      <c r="L22">
        <f t="shared" si="49"/>
        <v>0.66666666666666663</v>
      </c>
      <c r="M22">
        <f t="shared" si="49"/>
        <v>0.34336190309602937</v>
      </c>
      <c r="N22">
        <f t="shared" si="49"/>
        <v>0.66666666666666663</v>
      </c>
      <c r="O22">
        <f t="shared" si="49"/>
        <v>0.39691175278360052</v>
      </c>
      <c r="P22">
        <f t="shared" ref="P22:Q22" si="50">1-((P11 - MIN(P$2:P$11)) / (MAX(P$2:P$11) - MIN(P$2:P$11)))</f>
        <v>0</v>
      </c>
      <c r="Q22">
        <f t="shared" si="50"/>
        <v>0.5</v>
      </c>
    </row>
    <row r="24" spans="1:22" x14ac:dyDescent="0.6">
      <c r="C24">
        <v>2</v>
      </c>
      <c r="D24" s="1">
        <v>4</v>
      </c>
      <c r="E24">
        <v>3</v>
      </c>
      <c r="F24">
        <v>2</v>
      </c>
      <c r="G24">
        <v>2</v>
      </c>
      <c r="H24">
        <v>2</v>
      </c>
      <c r="I24">
        <v>10</v>
      </c>
      <c r="J24">
        <v>10</v>
      </c>
      <c r="K24">
        <v>10</v>
      </c>
      <c r="L24">
        <v>5</v>
      </c>
      <c r="M24">
        <v>5</v>
      </c>
      <c r="N24">
        <v>5</v>
      </c>
      <c r="O24">
        <v>5</v>
      </c>
      <c r="P24">
        <v>15</v>
      </c>
      <c r="Q24">
        <v>20</v>
      </c>
    </row>
    <row r="25" spans="1:22" x14ac:dyDescent="0.6">
      <c r="S25" t="s">
        <v>12</v>
      </c>
      <c r="T25" t="s">
        <v>13</v>
      </c>
      <c r="U25" t="s">
        <v>14</v>
      </c>
      <c r="V25" t="s">
        <v>15</v>
      </c>
    </row>
    <row r="26" spans="1:22" x14ac:dyDescent="0.6">
      <c r="C26">
        <f>C13*C$24</f>
        <v>1.4470756607193969</v>
      </c>
      <c r="D26">
        <f t="shared" ref="D26:Q26" si="51">D13*D$24</f>
        <v>1.1068702290076335</v>
      </c>
      <c r="E26">
        <f t="shared" si="51"/>
        <v>0.85425105050596073</v>
      </c>
      <c r="F26">
        <f t="shared" si="51"/>
        <v>1.4319329715724514</v>
      </c>
      <c r="G26">
        <f t="shared" si="51"/>
        <v>0.44999766154106363</v>
      </c>
      <c r="H26">
        <f t="shared" si="51"/>
        <v>1.6147605707791413</v>
      </c>
      <c r="I26">
        <f t="shared" si="51"/>
        <v>0.64516129032258107</v>
      </c>
      <c r="J26">
        <f t="shared" si="51"/>
        <v>1.875</v>
      </c>
      <c r="K26">
        <f t="shared" si="51"/>
        <v>0</v>
      </c>
      <c r="L26">
        <f t="shared" si="51"/>
        <v>0</v>
      </c>
      <c r="M26">
        <f t="shared" si="51"/>
        <v>2.4024838201854126</v>
      </c>
      <c r="N26">
        <f t="shared" si="51"/>
        <v>0</v>
      </c>
      <c r="O26">
        <f t="shared" si="51"/>
        <v>2.3089212360823566</v>
      </c>
      <c r="P26">
        <f t="shared" si="51"/>
        <v>15</v>
      </c>
      <c r="Q26">
        <f t="shared" si="51"/>
        <v>20</v>
      </c>
      <c r="R26" t="s">
        <v>0</v>
      </c>
      <c r="S26" s="3">
        <f>SUM(C26:Q26)</f>
        <v>49.136454490715998</v>
      </c>
      <c r="T26" s="3">
        <f>SUM(C26:H26)</f>
        <v>6.904888144125648</v>
      </c>
      <c r="U26" s="3">
        <f>SUM(I26:K26)</f>
        <v>2.520161290322581</v>
      </c>
      <c r="V26" s="3">
        <f>SUM(L26:Q26)</f>
        <v>39.711405056267765</v>
      </c>
    </row>
    <row r="27" spans="1:22" x14ac:dyDescent="0.6">
      <c r="C27">
        <f t="shared" ref="C27:Q27" si="52">C14*C$24</f>
        <v>0.55240912126705477</v>
      </c>
      <c r="D27">
        <f t="shared" si="52"/>
        <v>2.9007633587786259</v>
      </c>
      <c r="E27">
        <f t="shared" si="52"/>
        <v>0.64074826626828918</v>
      </c>
      <c r="F27">
        <f t="shared" si="52"/>
        <v>2</v>
      </c>
      <c r="G27">
        <f t="shared" si="52"/>
        <v>0</v>
      </c>
      <c r="H27">
        <f t="shared" si="52"/>
        <v>1.1437775080240855</v>
      </c>
      <c r="I27">
        <f t="shared" si="52"/>
        <v>2.5806451612903212</v>
      </c>
      <c r="J27">
        <f t="shared" si="52"/>
        <v>0.625</v>
      </c>
      <c r="K27">
        <f t="shared" si="52"/>
        <v>0</v>
      </c>
      <c r="L27">
        <f t="shared" si="52"/>
        <v>5</v>
      </c>
      <c r="M27">
        <f t="shared" si="52"/>
        <v>1.4448137134860941</v>
      </c>
      <c r="N27">
        <f t="shared" si="52"/>
        <v>5</v>
      </c>
      <c r="O27">
        <f t="shared" si="52"/>
        <v>1.4640648891137675</v>
      </c>
      <c r="P27">
        <f t="shared" si="52"/>
        <v>7.5</v>
      </c>
      <c r="Q27">
        <f t="shared" si="52"/>
        <v>10</v>
      </c>
      <c r="R27" t="s">
        <v>1</v>
      </c>
      <c r="S27" s="3">
        <f t="shared" ref="S27:S35" si="53">SUM(C27:Q27)</f>
        <v>40.85222201822824</v>
      </c>
      <c r="T27" s="3">
        <f t="shared" ref="T27:T35" si="54">SUM(C27:H27)</f>
        <v>7.2376982543380564</v>
      </c>
      <c r="U27" s="3">
        <f t="shared" ref="U27:U35" si="55">SUM(I27:K27)</f>
        <v>3.2056451612903212</v>
      </c>
      <c r="V27" s="3">
        <f t="shared" ref="V27:V35" si="56">SUM(L27:Q27)</f>
        <v>30.408878602599863</v>
      </c>
    </row>
    <row r="28" spans="1:22" x14ac:dyDescent="0.6">
      <c r="C28">
        <f t="shared" ref="C28:Q28" si="57">C15*C$24</f>
        <v>0.55960309130808139</v>
      </c>
      <c r="D28">
        <f t="shared" si="57"/>
        <v>2.885496183206107</v>
      </c>
      <c r="E28">
        <f t="shared" si="57"/>
        <v>0</v>
      </c>
      <c r="F28">
        <f t="shared" si="57"/>
        <v>0</v>
      </c>
      <c r="G28">
        <f t="shared" si="57"/>
        <v>0.59669223521047265</v>
      </c>
      <c r="H28">
        <f t="shared" si="57"/>
        <v>0.11685222154999113</v>
      </c>
      <c r="I28">
        <f t="shared" si="57"/>
        <v>0.32258064516129198</v>
      </c>
      <c r="J28">
        <f t="shared" si="57"/>
        <v>1.25</v>
      </c>
      <c r="K28">
        <f t="shared" si="57"/>
        <v>10</v>
      </c>
      <c r="L28">
        <f t="shared" si="57"/>
        <v>1.6666666666666665</v>
      </c>
      <c r="M28">
        <f t="shared" si="57"/>
        <v>2.3246457932482074</v>
      </c>
      <c r="N28">
        <f t="shared" si="57"/>
        <v>1.6666666666666665</v>
      </c>
      <c r="O28">
        <f t="shared" si="57"/>
        <v>2.263211282082604</v>
      </c>
      <c r="P28">
        <f t="shared" si="57"/>
        <v>7.5</v>
      </c>
      <c r="Q28">
        <f t="shared" si="57"/>
        <v>20</v>
      </c>
      <c r="R28" t="s">
        <v>2</v>
      </c>
      <c r="S28" s="3">
        <f t="shared" si="53"/>
        <v>51.152414785100092</v>
      </c>
      <c r="T28" s="3">
        <f t="shared" si="54"/>
        <v>4.158643731274652</v>
      </c>
      <c r="U28" s="3">
        <f t="shared" si="55"/>
        <v>11.572580645161292</v>
      </c>
      <c r="V28" s="3">
        <f t="shared" si="56"/>
        <v>35.421190408664145</v>
      </c>
    </row>
    <row r="29" spans="1:22" x14ac:dyDescent="0.6">
      <c r="C29">
        <f t="shared" ref="C29:Q29" si="58">C16*C$24</f>
        <v>2</v>
      </c>
      <c r="D29">
        <f t="shared" si="58"/>
        <v>0</v>
      </c>
      <c r="E29">
        <f t="shared" si="58"/>
        <v>0.78917406583326188</v>
      </c>
      <c r="F29">
        <f t="shared" si="58"/>
        <v>1.7147582269229709</v>
      </c>
      <c r="G29">
        <f t="shared" si="58"/>
        <v>0.2634350343377419</v>
      </c>
      <c r="H29">
        <f t="shared" si="58"/>
        <v>2</v>
      </c>
      <c r="I29">
        <f t="shared" si="58"/>
        <v>1.6129032258064513</v>
      </c>
      <c r="J29">
        <f t="shared" si="58"/>
        <v>0</v>
      </c>
      <c r="K29">
        <f t="shared" si="58"/>
        <v>0</v>
      </c>
      <c r="L29">
        <f t="shared" si="58"/>
        <v>1.6666666666666665</v>
      </c>
      <c r="M29">
        <f t="shared" si="58"/>
        <v>2.1785901696694077</v>
      </c>
      <c r="N29">
        <f t="shared" si="58"/>
        <v>1.6666666666666665</v>
      </c>
      <c r="O29">
        <f t="shared" si="58"/>
        <v>2.0324491575671648</v>
      </c>
      <c r="P29">
        <f t="shared" si="58"/>
        <v>7.5</v>
      </c>
      <c r="Q29">
        <f t="shared" si="58"/>
        <v>10</v>
      </c>
      <c r="R29" t="s">
        <v>3</v>
      </c>
      <c r="S29" s="3">
        <f t="shared" si="53"/>
        <v>33.424643213470333</v>
      </c>
      <c r="T29" s="3">
        <f t="shared" si="54"/>
        <v>6.7673673270939743</v>
      </c>
      <c r="U29" s="3">
        <f t="shared" si="55"/>
        <v>1.6129032258064513</v>
      </c>
      <c r="V29" s="3">
        <f t="shared" si="56"/>
        <v>25.044372660569906</v>
      </c>
    </row>
    <row r="30" spans="1:22" x14ac:dyDescent="0.6">
      <c r="C30">
        <f t="shared" ref="C30:Q30" si="59">C17*C$24</f>
        <v>0.3080622078045987</v>
      </c>
      <c r="D30">
        <f t="shared" si="59"/>
        <v>3.3893129770992365</v>
      </c>
      <c r="E30">
        <f t="shared" si="59"/>
        <v>0.24773276524095544</v>
      </c>
      <c r="F30">
        <f t="shared" si="59"/>
        <v>9.6038650601451461E-2</v>
      </c>
      <c r="G30">
        <f t="shared" si="59"/>
        <v>0.74371175857098115</v>
      </c>
      <c r="H30">
        <f t="shared" si="59"/>
        <v>0.3025773650248581</v>
      </c>
      <c r="I30">
        <f t="shared" si="59"/>
        <v>0</v>
      </c>
      <c r="J30">
        <f t="shared" si="59"/>
        <v>0</v>
      </c>
      <c r="K30">
        <f t="shared" si="59"/>
        <v>10</v>
      </c>
      <c r="L30">
        <f t="shared" si="59"/>
        <v>0</v>
      </c>
      <c r="M30">
        <f t="shared" si="59"/>
        <v>5</v>
      </c>
      <c r="N30">
        <f t="shared" si="59"/>
        <v>0</v>
      </c>
      <c r="O30">
        <f t="shared" si="59"/>
        <v>5</v>
      </c>
      <c r="P30">
        <f t="shared" si="59"/>
        <v>0</v>
      </c>
      <c r="Q30">
        <f t="shared" si="59"/>
        <v>20</v>
      </c>
      <c r="R30" t="s">
        <v>4</v>
      </c>
      <c r="S30" s="3">
        <f t="shared" si="53"/>
        <v>45.087435724342086</v>
      </c>
      <c r="T30" s="3">
        <f t="shared" si="54"/>
        <v>5.0874357243420816</v>
      </c>
      <c r="U30" s="3">
        <f t="shared" si="55"/>
        <v>10</v>
      </c>
      <c r="V30" s="3">
        <f t="shared" si="56"/>
        <v>30</v>
      </c>
    </row>
    <row r="31" spans="1:22" x14ac:dyDescent="0.6">
      <c r="C31">
        <f t="shared" ref="C31:Q31" si="60">C18*C$24</f>
        <v>0</v>
      </c>
      <c r="D31">
        <f t="shared" si="60"/>
        <v>4</v>
      </c>
      <c r="E31">
        <f t="shared" si="60"/>
        <v>1.1558264784555368</v>
      </c>
      <c r="F31">
        <f t="shared" si="60"/>
        <v>0.57393397112052658</v>
      </c>
      <c r="G31">
        <f t="shared" si="60"/>
        <v>1.0638610433382041</v>
      </c>
      <c r="H31">
        <f t="shared" si="60"/>
        <v>0.67424244995006921</v>
      </c>
      <c r="I31">
        <f t="shared" si="60"/>
        <v>10</v>
      </c>
      <c r="J31">
        <f t="shared" si="60"/>
        <v>10</v>
      </c>
      <c r="K31">
        <f t="shared" si="60"/>
        <v>0</v>
      </c>
      <c r="L31">
        <f t="shared" si="60"/>
        <v>1.6666666666666665</v>
      </c>
      <c r="M31">
        <f t="shared" si="60"/>
        <v>1.9179639671156208</v>
      </c>
      <c r="N31">
        <f t="shared" si="60"/>
        <v>1.6666666666666665</v>
      </c>
      <c r="O31">
        <f t="shared" si="60"/>
        <v>1.9996081673584218</v>
      </c>
      <c r="P31">
        <f t="shared" si="60"/>
        <v>0</v>
      </c>
      <c r="Q31">
        <f t="shared" si="60"/>
        <v>0</v>
      </c>
      <c r="R31" t="s">
        <v>5</v>
      </c>
      <c r="S31" s="3">
        <f t="shared" si="53"/>
        <v>34.718769410671719</v>
      </c>
      <c r="T31" s="3">
        <f t="shared" si="54"/>
        <v>7.4678639428643372</v>
      </c>
      <c r="U31" s="3">
        <f t="shared" si="55"/>
        <v>20</v>
      </c>
      <c r="V31" s="3">
        <f t="shared" si="56"/>
        <v>7.2509054678073754</v>
      </c>
    </row>
    <row r="32" spans="1:22" x14ac:dyDescent="0.6">
      <c r="C32">
        <f t="shared" ref="C32:Q32" si="61">C19*C$24</f>
        <v>0.37923862226886751</v>
      </c>
      <c r="D32">
        <f t="shared" si="61"/>
        <v>3.2442748091603053</v>
      </c>
      <c r="E32">
        <f t="shared" si="61"/>
        <v>1.0916247800799277</v>
      </c>
      <c r="F32">
        <f t="shared" si="61"/>
        <v>0.39064990658121684</v>
      </c>
      <c r="G32">
        <f t="shared" si="61"/>
        <v>0.96630927196043448</v>
      </c>
      <c r="H32">
        <f t="shared" si="61"/>
        <v>0.45365451431091491</v>
      </c>
      <c r="I32">
        <f t="shared" si="61"/>
        <v>2.5806451612903212</v>
      </c>
      <c r="J32">
        <f t="shared" si="61"/>
        <v>4.4187500000000002</v>
      </c>
      <c r="K32">
        <f t="shared" si="61"/>
        <v>0</v>
      </c>
      <c r="L32">
        <f t="shared" si="61"/>
        <v>1.6666666666666665</v>
      </c>
      <c r="M32">
        <f t="shared" si="61"/>
        <v>3.5333216722057026</v>
      </c>
      <c r="N32">
        <f t="shared" si="61"/>
        <v>1.6666666666666665</v>
      </c>
      <c r="O32">
        <f t="shared" si="61"/>
        <v>3.4996114249839776</v>
      </c>
      <c r="P32">
        <f t="shared" si="61"/>
        <v>0</v>
      </c>
      <c r="Q32">
        <f t="shared" si="61"/>
        <v>0</v>
      </c>
      <c r="R32" t="s">
        <v>6</v>
      </c>
      <c r="S32" s="3">
        <f t="shared" si="53"/>
        <v>23.891413496175005</v>
      </c>
      <c r="T32" s="3">
        <f t="shared" si="54"/>
        <v>6.525751904361667</v>
      </c>
      <c r="U32" s="3">
        <f t="shared" si="55"/>
        <v>6.9993951612903214</v>
      </c>
      <c r="V32" s="3">
        <f t="shared" si="56"/>
        <v>10.366266430523012</v>
      </c>
    </row>
    <row r="33" spans="3:22" x14ac:dyDescent="0.6">
      <c r="C33">
        <f t="shared" ref="C33:Q33" si="62">C20*C$24</f>
        <v>0.36130140253792575</v>
      </c>
      <c r="D33">
        <f t="shared" si="62"/>
        <v>3.282442748091603</v>
      </c>
      <c r="E33">
        <f t="shared" si="62"/>
        <v>1.2688940718257977</v>
      </c>
      <c r="F33">
        <f t="shared" si="62"/>
        <v>0.79608832054064516</v>
      </c>
      <c r="G33">
        <f t="shared" si="62"/>
        <v>0.96579044884233167</v>
      </c>
      <c r="H33">
        <f t="shared" si="62"/>
        <v>0.3355533895276524</v>
      </c>
      <c r="I33">
        <f t="shared" si="62"/>
        <v>3.870967741935484</v>
      </c>
      <c r="J33">
        <f t="shared" si="62"/>
        <v>1.0374999999999999</v>
      </c>
      <c r="K33">
        <f t="shared" si="62"/>
        <v>10</v>
      </c>
      <c r="L33">
        <f t="shared" si="62"/>
        <v>1.6666666666666665</v>
      </c>
      <c r="M33">
        <f t="shared" si="62"/>
        <v>3.5814238236837515</v>
      </c>
      <c r="N33">
        <f t="shared" si="62"/>
        <v>1.6666666666666665</v>
      </c>
      <c r="O33">
        <f t="shared" si="62"/>
        <v>3.5088029503086045</v>
      </c>
      <c r="P33">
        <f t="shared" si="62"/>
        <v>7.5</v>
      </c>
      <c r="Q33">
        <f t="shared" si="62"/>
        <v>10</v>
      </c>
      <c r="R33" t="s">
        <v>7</v>
      </c>
      <c r="S33" s="3">
        <f t="shared" si="53"/>
        <v>49.84209823062713</v>
      </c>
      <c r="T33" s="3">
        <f t="shared" si="54"/>
        <v>7.0100703813659555</v>
      </c>
      <c r="U33" s="3">
        <f t="shared" si="55"/>
        <v>14.908467741935484</v>
      </c>
      <c r="V33" s="3">
        <f t="shared" si="56"/>
        <v>27.923560107325688</v>
      </c>
    </row>
    <row r="34" spans="3:22" x14ac:dyDescent="0.6">
      <c r="C34">
        <f t="shared" ref="C34:Q34" si="63">C21*C$24</f>
        <v>1.1983016887701554</v>
      </c>
      <c r="D34">
        <f t="shared" si="63"/>
        <v>1.6030534351145038</v>
      </c>
      <c r="E34">
        <f t="shared" si="63"/>
        <v>1.3989335006263182</v>
      </c>
      <c r="F34">
        <f t="shared" si="63"/>
        <v>0.86561564710216843</v>
      </c>
      <c r="G34">
        <f t="shared" si="63"/>
        <v>1.1675653656376233</v>
      </c>
      <c r="H34">
        <f t="shared" si="63"/>
        <v>0</v>
      </c>
      <c r="I34">
        <f t="shared" si="63"/>
        <v>0</v>
      </c>
      <c r="J34">
        <f t="shared" si="63"/>
        <v>9.3625000000000007</v>
      </c>
      <c r="K34">
        <f t="shared" si="63"/>
        <v>10</v>
      </c>
      <c r="L34">
        <f t="shared" si="63"/>
        <v>3.333333333333333</v>
      </c>
      <c r="M34">
        <f t="shared" si="63"/>
        <v>0</v>
      </c>
      <c r="N34">
        <f t="shared" si="63"/>
        <v>3.333333333333333</v>
      </c>
      <c r="O34">
        <f t="shared" si="63"/>
        <v>0</v>
      </c>
      <c r="P34">
        <f t="shared" si="63"/>
        <v>15</v>
      </c>
      <c r="Q34">
        <f t="shared" si="63"/>
        <v>10</v>
      </c>
      <c r="R34" t="s">
        <v>8</v>
      </c>
      <c r="S34" s="3">
        <f t="shared" si="53"/>
        <v>57.262636303917432</v>
      </c>
      <c r="T34" s="3">
        <f t="shared" si="54"/>
        <v>6.2334696372507681</v>
      </c>
      <c r="U34" s="3">
        <f t="shared" si="55"/>
        <v>19.362500000000001</v>
      </c>
      <c r="V34" s="3">
        <f t="shared" si="56"/>
        <v>31.666666666666664</v>
      </c>
    </row>
    <row r="35" spans="3:22" x14ac:dyDescent="0.6">
      <c r="C35">
        <f t="shared" ref="C35:Q35" si="64">C22*C$24</f>
        <v>0.91353878446713099</v>
      </c>
      <c r="D35">
        <f t="shared" si="64"/>
        <v>2.1755725190839694</v>
      </c>
      <c r="E35">
        <f t="shared" si="64"/>
        <v>3</v>
      </c>
      <c r="F35">
        <f t="shared" si="64"/>
        <v>1.7905307928881722</v>
      </c>
      <c r="G35">
        <f t="shared" si="64"/>
        <v>2</v>
      </c>
      <c r="H35">
        <f t="shared" si="64"/>
        <v>1.6384552834793706</v>
      </c>
      <c r="I35">
        <f t="shared" si="64"/>
        <v>4.1935483870967722</v>
      </c>
      <c r="J35">
        <f t="shared" si="64"/>
        <v>4.375</v>
      </c>
      <c r="K35">
        <f t="shared" si="64"/>
        <v>10</v>
      </c>
      <c r="L35">
        <f t="shared" si="64"/>
        <v>3.333333333333333</v>
      </c>
      <c r="M35">
        <f t="shared" si="64"/>
        <v>1.7168095154801468</v>
      </c>
      <c r="N35">
        <f t="shared" si="64"/>
        <v>3.333333333333333</v>
      </c>
      <c r="O35">
        <f t="shared" si="64"/>
        <v>1.9845587639180027</v>
      </c>
      <c r="P35">
        <f t="shared" si="64"/>
        <v>0</v>
      </c>
      <c r="Q35">
        <f t="shared" si="64"/>
        <v>10</v>
      </c>
      <c r="R35" t="s">
        <v>9</v>
      </c>
      <c r="S35" s="3">
        <f t="shared" si="53"/>
        <v>50.454680713080229</v>
      </c>
      <c r="T35" s="3">
        <f t="shared" si="54"/>
        <v>11.518097379918643</v>
      </c>
      <c r="U35" s="3">
        <f t="shared" si="55"/>
        <v>18.568548387096772</v>
      </c>
      <c r="V35" s="3">
        <f t="shared" si="56"/>
        <v>20.368034946064817</v>
      </c>
    </row>
  </sheetData>
  <phoneticPr fontId="1" type="noConversion"/>
  <conditionalFormatting sqref="S26:S35">
    <cfRule type="top10" dxfId="3" priority="4" rank="4"/>
  </conditionalFormatting>
  <conditionalFormatting sqref="T26:T35">
    <cfRule type="top10" dxfId="2" priority="3" rank="4"/>
  </conditionalFormatting>
  <conditionalFormatting sqref="U26:U35">
    <cfRule type="top10" dxfId="1" priority="2" rank="4"/>
  </conditionalFormatting>
  <conditionalFormatting sqref="V26:V35">
    <cfRule type="top10" dxfId="0" priority="1" rank="4"/>
  </conditionalFormatting>
  <pageMargins left="0.7" right="0.7" top="0.75" bottom="0.75" header="0.3" footer="0.3"/>
  <ignoredErrors>
    <ignoredError sqref="D13:D2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71C9C2FFDF794E8056B161791D734D" ma:contentTypeVersion="13" ma:contentTypeDescription="새 문서를 만듭니다." ma:contentTypeScope="" ma:versionID="9a128615cc072b33fed5dc8a99059be7">
  <xsd:schema xmlns:xsd="http://www.w3.org/2001/XMLSchema" xmlns:xs="http://www.w3.org/2001/XMLSchema" xmlns:p="http://schemas.microsoft.com/office/2006/metadata/properties" xmlns:ns2="6ba5b7cd-06ee-4039-a1b0-672e4b41fa95" xmlns:ns3="e48ab9bc-8a1f-46c2-b918-4b6b3fdfebe9" targetNamespace="http://schemas.microsoft.com/office/2006/metadata/properties" ma:root="true" ma:fieldsID="47d01252a3646f3314ade540cd76960e" ns2:_="" ns3:_="">
    <xsd:import namespace="6ba5b7cd-06ee-4039-a1b0-672e4b41fa95"/>
    <xsd:import namespace="e48ab9bc-8a1f-46c2-b918-4b6b3fdfe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5b7cd-06ee-4039-a1b0-672e4b41f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c8710202-2179-478c-b032-76479c6ca4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ab9bc-8a1f-46c2-b918-4b6b3fdfebe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c3a44fe-87fa-47c5-87d8-f5fff331fa76}" ma:internalName="TaxCatchAll" ma:showField="CatchAllData" ma:web="e48ab9bc-8a1f-46c2-b918-4b6b3fdfe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8ab9bc-8a1f-46c2-b918-4b6b3fdfebe9" xsi:nil="true"/>
    <lcf76f155ced4ddcb4097134ff3c332f xmlns="6ba5b7cd-06ee-4039-a1b0-672e4b41fa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72C7A7-AFC5-439B-BED1-E25CB22091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8EBF30-DE69-43BB-82F4-57CA8D99D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a5b7cd-06ee-4039-a1b0-672e4b41fa95"/>
    <ds:schemaRef ds:uri="e48ab9bc-8a1f-46c2-b918-4b6b3fdfe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17D511-32C7-44F9-9B54-D0CEAC63CA42}">
  <ds:schemaRefs>
    <ds:schemaRef ds:uri="6ba5b7cd-06ee-4039-a1b0-672e4b41fa95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e48ab9bc-8a1f-46c2-b918-4b6b3fdfebe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집계결과</vt:lpstr>
      <vt:lpstr>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진실</dc:creator>
  <cp:lastModifiedBy>박 재익</cp:lastModifiedBy>
  <dcterms:created xsi:type="dcterms:W3CDTF">2025-09-30T08:20:35Z</dcterms:created>
  <dcterms:modified xsi:type="dcterms:W3CDTF">2025-10-01T03:26:45Z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0x0101003371C9C2FFDF794E8056B161791D734D</vt:lpwstr>
  </property>
  <property fmtid="{D5CDD505-2E9C-101B-9397-08002B2CF9AE}" pid="3" name="MediaServiceImageTags">
    <vt:lpwstr/>
  </property>
</Properties>
</file>