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odsti.sharepoint.com/sites/2025/Shared Documents/전략지역구 조사/data/22년작업_지역별 데이터/최종(csv)/"/>
    </mc:Choice>
  </mc:AlternateContent>
  <xr:revisionPtr revIDLastSave="62" documentId="8_{79AA7113-C596-463B-949D-235752D01451}" xr6:coauthVersionLast="47" xr6:coauthVersionMax="47" xr10:uidLastSave="{59DA15B3-127E-4C64-A13D-CBEEB0D00B1D}"/>
  <bookViews>
    <workbookView xWindow="-120" yWindow="-120" windowWidth="29040" windowHeight="15720" activeTab="1" xr2:uid="{345539B5-BD8C-48C5-A7BC-9B9B072B240C}"/>
  </bookViews>
  <sheets>
    <sheet name="집계결과" sheetId="2" r:id="rId1"/>
    <sheet name="계산" sheetId="1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1" l="1"/>
  <c r="R34" i="1"/>
  <c r="R33" i="1"/>
  <c r="R32" i="1"/>
  <c r="R31" i="1"/>
  <c r="R30" i="1"/>
  <c r="R29" i="1"/>
  <c r="R28" i="1"/>
  <c r="R27" i="1"/>
  <c r="R26" i="1"/>
  <c r="R22" i="1"/>
  <c r="R21" i="1"/>
  <c r="R20" i="1"/>
  <c r="R19" i="1"/>
  <c r="R18" i="1"/>
  <c r="R17" i="1"/>
  <c r="R16" i="1"/>
  <c r="R15" i="1"/>
  <c r="R14" i="1"/>
  <c r="R13" i="1"/>
  <c r="O22" i="1"/>
  <c r="O21" i="1"/>
  <c r="O20" i="1"/>
  <c r="O19" i="1"/>
  <c r="O18" i="1"/>
  <c r="O17" i="1"/>
  <c r="O16" i="1"/>
  <c r="O15" i="1"/>
  <c r="O14" i="1"/>
  <c r="O13" i="1"/>
  <c r="M22" i="1"/>
  <c r="M21" i="1"/>
  <c r="M20" i="1"/>
  <c r="M19" i="1"/>
  <c r="M18" i="1"/>
  <c r="M17" i="1"/>
  <c r="M16" i="1"/>
  <c r="M15" i="1"/>
  <c r="M14" i="1"/>
  <c r="M13" i="1"/>
  <c r="U34" i="1" l="1"/>
  <c r="C10" i="2" s="1"/>
  <c r="N22" i="1"/>
  <c r="N35" i="1" s="1"/>
  <c r="L22" i="1"/>
  <c r="K22" i="1"/>
  <c r="K35" i="1" s="1"/>
  <c r="J22" i="1"/>
  <c r="J35" i="1" s="1"/>
  <c r="I22" i="1"/>
  <c r="I35" i="1" s="1"/>
  <c r="H22" i="1"/>
  <c r="G22" i="1"/>
  <c r="F22" i="1"/>
  <c r="N21" i="1"/>
  <c r="N34" i="1" s="1"/>
  <c r="L21" i="1"/>
  <c r="K21" i="1"/>
  <c r="K34" i="1" s="1"/>
  <c r="J21" i="1"/>
  <c r="J34" i="1" s="1"/>
  <c r="I21" i="1"/>
  <c r="I34" i="1" s="1"/>
  <c r="H21" i="1"/>
  <c r="G21" i="1"/>
  <c r="F21" i="1"/>
  <c r="N20" i="1"/>
  <c r="N33" i="1" s="1"/>
  <c r="L20" i="1"/>
  <c r="L33" i="1" s="1"/>
  <c r="K20" i="1"/>
  <c r="K33" i="1" s="1"/>
  <c r="J20" i="1"/>
  <c r="J33" i="1" s="1"/>
  <c r="I20" i="1"/>
  <c r="I33" i="1" s="1"/>
  <c r="H20" i="1"/>
  <c r="G20" i="1"/>
  <c r="F20" i="1"/>
  <c r="N19" i="1"/>
  <c r="N32" i="1" s="1"/>
  <c r="L19" i="1"/>
  <c r="K19" i="1"/>
  <c r="K32" i="1" s="1"/>
  <c r="J19" i="1"/>
  <c r="J32" i="1" s="1"/>
  <c r="I19" i="1"/>
  <c r="I32" i="1" s="1"/>
  <c r="H19" i="1"/>
  <c r="G19" i="1"/>
  <c r="F19" i="1"/>
  <c r="N18" i="1"/>
  <c r="N31" i="1" s="1"/>
  <c r="L18" i="1"/>
  <c r="K18" i="1"/>
  <c r="K31" i="1" s="1"/>
  <c r="J18" i="1"/>
  <c r="J31" i="1" s="1"/>
  <c r="I18" i="1"/>
  <c r="I31" i="1" s="1"/>
  <c r="H18" i="1"/>
  <c r="H31" i="1" s="1"/>
  <c r="G18" i="1"/>
  <c r="F18" i="1"/>
  <c r="N17" i="1"/>
  <c r="N30" i="1" s="1"/>
  <c r="L17" i="1"/>
  <c r="K17" i="1"/>
  <c r="K30" i="1" s="1"/>
  <c r="J17" i="1"/>
  <c r="J30" i="1" s="1"/>
  <c r="I17" i="1"/>
  <c r="I30" i="1" s="1"/>
  <c r="H17" i="1"/>
  <c r="G17" i="1"/>
  <c r="F17" i="1"/>
  <c r="F30" i="1" s="1"/>
  <c r="N16" i="1"/>
  <c r="N29" i="1" s="1"/>
  <c r="L16" i="1"/>
  <c r="K16" i="1"/>
  <c r="K29" i="1" s="1"/>
  <c r="J16" i="1"/>
  <c r="J29" i="1" s="1"/>
  <c r="I16" i="1"/>
  <c r="I29" i="1" s="1"/>
  <c r="H16" i="1"/>
  <c r="G16" i="1"/>
  <c r="F16" i="1"/>
  <c r="N15" i="1"/>
  <c r="N28" i="1" s="1"/>
  <c r="L15" i="1"/>
  <c r="K15" i="1"/>
  <c r="K28" i="1" s="1"/>
  <c r="J15" i="1"/>
  <c r="J28" i="1" s="1"/>
  <c r="I15" i="1"/>
  <c r="I28" i="1" s="1"/>
  <c r="H15" i="1"/>
  <c r="G15" i="1"/>
  <c r="N14" i="1"/>
  <c r="N27" i="1" s="1"/>
  <c r="L14" i="1"/>
  <c r="K14" i="1"/>
  <c r="K27" i="1" s="1"/>
  <c r="J14" i="1"/>
  <c r="J27" i="1" s="1"/>
  <c r="I14" i="1"/>
  <c r="I27" i="1" s="1"/>
  <c r="H14" i="1"/>
  <c r="G14" i="1"/>
  <c r="F14" i="1"/>
  <c r="N13" i="1"/>
  <c r="N26" i="1" s="1"/>
  <c r="L13" i="1"/>
  <c r="K13" i="1"/>
  <c r="K26" i="1" s="1"/>
  <c r="J13" i="1"/>
  <c r="J26" i="1" s="1"/>
  <c r="I13" i="1"/>
  <c r="I26" i="1" s="1"/>
  <c r="H13" i="1"/>
  <c r="G13" i="1"/>
  <c r="F13" i="1"/>
  <c r="D22" i="1"/>
  <c r="D35" i="1" s="1"/>
  <c r="U35" i="1" s="1"/>
  <c r="C11" i="2" s="1"/>
  <c r="D21" i="1"/>
  <c r="D34" i="1" s="1"/>
  <c r="D20" i="1"/>
  <c r="D33" i="1" s="1"/>
  <c r="U33" i="1" s="1"/>
  <c r="C9" i="2" s="1"/>
  <c r="D19" i="1"/>
  <c r="D32" i="1" s="1"/>
  <c r="U32" i="1" s="1"/>
  <c r="C8" i="2" s="1"/>
  <c r="D18" i="1"/>
  <c r="D17" i="1"/>
  <c r="D16" i="1"/>
  <c r="D15" i="1"/>
  <c r="D28" i="1" s="1"/>
  <c r="U28" i="1" s="1"/>
  <c r="C4" i="2" s="1"/>
  <c r="D14" i="1"/>
  <c r="D27" i="1" s="1"/>
  <c r="U27" i="1" s="1"/>
  <c r="C3" i="2" s="1"/>
  <c r="D13" i="1"/>
  <c r="D26" i="1" s="1"/>
  <c r="U26" i="1" s="1"/>
  <c r="C2" i="2" s="1"/>
  <c r="E22" i="1"/>
  <c r="E21" i="1"/>
  <c r="E34" i="1" s="1"/>
  <c r="E20" i="1"/>
  <c r="E19" i="1"/>
  <c r="E18" i="1"/>
  <c r="E17" i="1"/>
  <c r="E16" i="1"/>
  <c r="E15" i="1"/>
  <c r="E14" i="1"/>
  <c r="E13" i="1"/>
  <c r="E26" i="1" s="1"/>
  <c r="C22" i="1"/>
  <c r="C21" i="1"/>
  <c r="C34" i="1" s="1"/>
  <c r="C20" i="1"/>
  <c r="C19" i="1"/>
  <c r="C18" i="1"/>
  <c r="C17" i="1"/>
  <c r="C30" i="1" s="1"/>
  <c r="C16" i="1"/>
  <c r="C29" i="1" s="1"/>
  <c r="C15" i="1"/>
  <c r="C14" i="1"/>
  <c r="C13" i="1"/>
  <c r="Q22" i="1"/>
  <c r="Q35" i="1" s="1"/>
  <c r="P22" i="1"/>
  <c r="P35" i="1" s="1"/>
  <c r="Q21" i="1"/>
  <c r="Q34" i="1" s="1"/>
  <c r="P21" i="1"/>
  <c r="P34" i="1" s="1"/>
  <c r="Q20" i="1"/>
  <c r="P20" i="1"/>
  <c r="P33" i="1" s="1"/>
  <c r="Q19" i="1"/>
  <c r="Q32" i="1" s="1"/>
  <c r="P19" i="1"/>
  <c r="P32" i="1" s="1"/>
  <c r="Q18" i="1"/>
  <c r="Q31" i="1" s="1"/>
  <c r="P18" i="1"/>
  <c r="P31" i="1" s="1"/>
  <c r="Q17" i="1"/>
  <c r="P17" i="1"/>
  <c r="P30" i="1" s="1"/>
  <c r="Q16" i="1"/>
  <c r="Q29" i="1" s="1"/>
  <c r="P16" i="1"/>
  <c r="P29" i="1" s="1"/>
  <c r="Q15" i="1"/>
  <c r="Q28" i="1" s="1"/>
  <c r="P15" i="1"/>
  <c r="P28" i="1" s="1"/>
  <c r="Q14" i="1"/>
  <c r="Q27" i="1" s="1"/>
  <c r="P14" i="1"/>
  <c r="P27" i="1" s="1"/>
  <c r="Q13" i="1"/>
  <c r="Q26" i="1" s="1"/>
  <c r="F33" i="1"/>
  <c r="F32" i="1"/>
  <c r="G31" i="1"/>
  <c r="H30" i="1"/>
  <c r="F15" i="1"/>
  <c r="L26" i="1"/>
  <c r="G26" i="1"/>
  <c r="F26" i="1"/>
  <c r="O26" i="1"/>
  <c r="O35" i="1"/>
  <c r="M35" i="1"/>
  <c r="L35" i="1"/>
  <c r="H35" i="1"/>
  <c r="G35" i="1"/>
  <c r="F35" i="1"/>
  <c r="E35" i="1"/>
  <c r="C35" i="1"/>
  <c r="O34" i="1"/>
  <c r="M34" i="1"/>
  <c r="L34" i="1"/>
  <c r="H34" i="1"/>
  <c r="G34" i="1"/>
  <c r="F34" i="1"/>
  <c r="Q33" i="1"/>
  <c r="O33" i="1"/>
  <c r="M33" i="1"/>
  <c r="H33" i="1"/>
  <c r="G33" i="1"/>
  <c r="E33" i="1"/>
  <c r="C33" i="1"/>
  <c r="O32" i="1"/>
  <c r="M32" i="1"/>
  <c r="L32" i="1"/>
  <c r="H32" i="1"/>
  <c r="G32" i="1"/>
  <c r="E32" i="1"/>
  <c r="C32" i="1"/>
  <c r="O31" i="1"/>
  <c r="M31" i="1"/>
  <c r="L31" i="1"/>
  <c r="F31" i="1"/>
  <c r="E31" i="1"/>
  <c r="D31" i="1"/>
  <c r="U31" i="1" s="1"/>
  <c r="C7" i="2" s="1"/>
  <c r="C31" i="1"/>
  <c r="Q30" i="1"/>
  <c r="O30" i="1"/>
  <c r="M30" i="1"/>
  <c r="L30" i="1"/>
  <c r="G30" i="1"/>
  <c r="E30" i="1"/>
  <c r="D30" i="1"/>
  <c r="U30" i="1" s="1"/>
  <c r="C6" i="2" s="1"/>
  <c r="O29" i="1"/>
  <c r="M29" i="1"/>
  <c r="L29" i="1"/>
  <c r="H29" i="1"/>
  <c r="G29" i="1"/>
  <c r="F29" i="1"/>
  <c r="E29" i="1"/>
  <c r="D29" i="1"/>
  <c r="U29" i="1" s="1"/>
  <c r="C5" i="2" s="1"/>
  <c r="O28" i="1"/>
  <c r="M28" i="1"/>
  <c r="L28" i="1"/>
  <c r="H28" i="1"/>
  <c r="G28" i="1"/>
  <c r="F28" i="1"/>
  <c r="E28" i="1"/>
  <c r="C28" i="1"/>
  <c r="O27" i="1"/>
  <c r="M27" i="1"/>
  <c r="L27" i="1"/>
  <c r="H27" i="1"/>
  <c r="G27" i="1"/>
  <c r="F27" i="1"/>
  <c r="E27" i="1"/>
  <c r="C27" i="1"/>
  <c r="M26" i="1"/>
  <c r="H26" i="1"/>
  <c r="C26" i="1"/>
  <c r="P13" i="1"/>
  <c r="P26" i="1" s="1"/>
  <c r="W32" i="1" l="1"/>
  <c r="T32" i="1"/>
  <c r="B8" i="2" s="1"/>
  <c r="T26" i="1"/>
  <c r="W26" i="1"/>
  <c r="W30" i="1"/>
  <c r="T30" i="1"/>
  <c r="W33" i="1"/>
  <c r="E9" i="2" s="1"/>
  <c r="T33" i="1"/>
  <c r="B9" i="2" s="1"/>
  <c r="T35" i="1"/>
  <c r="B11" i="2" s="1"/>
  <c r="W35" i="1"/>
  <c r="E11" i="2" s="1"/>
  <c r="W31" i="1"/>
  <c r="T31" i="1"/>
  <c r="B7" i="2" s="1"/>
  <c r="T29" i="1"/>
  <c r="B5" i="2" s="1"/>
  <c r="W29" i="1"/>
  <c r="E5" i="2" s="1"/>
  <c r="T27" i="1"/>
  <c r="W27" i="1"/>
  <c r="W34" i="1"/>
  <c r="T34" i="1"/>
  <c r="T28" i="1"/>
  <c r="B4" i="2" s="1"/>
  <c r="W28" i="1"/>
  <c r="E4" i="2" s="1"/>
  <c r="E10" i="2"/>
  <c r="E7" i="2"/>
  <c r="E3" i="2"/>
  <c r="E6" i="2"/>
  <c r="E8" i="2"/>
  <c r="E2" i="2"/>
  <c r="V26" i="1"/>
  <c r="D2" i="2" s="1"/>
  <c r="V33" i="1"/>
  <c r="D9" i="2" s="1"/>
  <c r="V27" i="1"/>
  <c r="D3" i="2" s="1"/>
  <c r="V32" i="1"/>
  <c r="D8" i="2" s="1"/>
  <c r="V31" i="1"/>
  <c r="D7" i="2" s="1"/>
  <c r="V30" i="1"/>
  <c r="D6" i="2" s="1"/>
  <c r="V29" i="1"/>
  <c r="D5" i="2" s="1"/>
  <c r="V35" i="1"/>
  <c r="D11" i="2" s="1"/>
  <c r="V28" i="1"/>
  <c r="D4" i="2" s="1"/>
  <c r="V34" i="1"/>
  <c r="D10" i="2" s="1"/>
  <c r="B3" i="2"/>
  <c r="B10" i="2"/>
  <c r="B6" i="2"/>
  <c r="B2" i="2"/>
</calcChain>
</file>

<file path=xl/sharedStrings.xml><?xml version="1.0" encoding="utf-8"?>
<sst xmlns="http://schemas.openxmlformats.org/spreadsheetml/2006/main" count="196" uniqueCount="60">
  <si>
    <t>서울 강서구병</t>
  </si>
  <si>
    <t>서울 관악구을</t>
  </si>
  <si>
    <t>서울 구로구갑</t>
  </si>
  <si>
    <t>서울 서대문구갑</t>
  </si>
  <si>
    <t>서울 은평구갑</t>
  </si>
  <si>
    <t>경기 고양시을</t>
  </si>
  <si>
    <t>경기 부천시을</t>
  </si>
  <si>
    <t>경기 수원시을</t>
  </si>
  <si>
    <t>경기 평택시을</t>
  </si>
  <si>
    <t>경기 화성시을</t>
  </si>
  <si>
    <t>code</t>
    <phoneticPr fontId="1" type="noConversion"/>
  </si>
  <si>
    <t>region</t>
    <phoneticPr fontId="1" type="noConversion"/>
  </si>
  <si>
    <t>합계</t>
    <phoneticPr fontId="1" type="noConversion"/>
  </si>
  <si>
    <t>선거환경</t>
    <phoneticPr fontId="1" type="noConversion"/>
  </si>
  <si>
    <t>주체역량</t>
    <phoneticPr fontId="1" type="noConversion"/>
  </si>
  <si>
    <t>정치지형</t>
    <phoneticPr fontId="1" type="noConversion"/>
  </si>
  <si>
    <t>만점기준</t>
    <phoneticPr fontId="1" type="noConversion"/>
  </si>
  <si>
    <t>유권자 수</t>
  </si>
  <si>
    <t>신규유입인구</t>
  </si>
  <si>
    <t>고령층 비율</t>
  </si>
  <si>
    <t>청년층 비율</t>
  </si>
  <si>
    <t>4-50대 비율</t>
  </si>
  <si>
    <t>2030여성 비율</t>
  </si>
  <si>
    <t>진보정당 득표력</t>
  </si>
  <si>
    <t>진보당 당원수</t>
  </si>
  <si>
    <t>진보당 지방선거후보</t>
  </si>
  <si>
    <t>유동성A</t>
  </si>
  <si>
    <t>경합도A</t>
  </si>
  <si>
    <t>유동성B</t>
  </si>
  <si>
    <t>경합도B</t>
  </si>
  <si>
    <t>현직 경쟁력</t>
  </si>
  <si>
    <t>지역구코드</t>
  </si>
  <si>
    <t>region</t>
  </si>
  <si>
    <t>prop</t>
  </si>
  <si>
    <t>서울</t>
  </si>
  <si>
    <t>강서구병</t>
  </si>
  <si>
    <t>관악구을</t>
  </si>
  <si>
    <t>구로구갑</t>
  </si>
  <si>
    <t>서대문구갑</t>
  </si>
  <si>
    <t>은평구갑</t>
  </si>
  <si>
    <t>경기</t>
  </si>
  <si>
    <t>고양시을</t>
  </si>
  <si>
    <t>부천시을</t>
  </si>
  <si>
    <t>수원시을</t>
  </si>
  <si>
    <t>평택시을</t>
  </si>
  <si>
    <t>화성시을</t>
  </si>
  <si>
    <t>민주당 득표력</t>
    <phoneticPr fontId="1" type="noConversion"/>
  </si>
  <si>
    <t>보수 득표력</t>
    <phoneticPr fontId="1" type="noConversion"/>
  </si>
  <si>
    <t>보수</t>
    <phoneticPr fontId="1" type="noConversion"/>
  </si>
  <si>
    <t>민주</t>
    <phoneticPr fontId="1" type="noConversion"/>
  </si>
  <si>
    <t>election</t>
  </si>
  <si>
    <t>trend</t>
  </si>
  <si>
    <t>changes</t>
  </si>
  <si>
    <t>기타-민주-민주-민주-민주-민주-보수-보수-민주-민주</t>
  </si>
  <si>
    <t>기타-민주-민주-민주-민주-보수-보수-보수-민주-민주</t>
  </si>
  <si>
    <t>보수-민주-민주-민주-민주-보수-보수-보수-민주-민주</t>
  </si>
  <si>
    <t>보수-민주-기타-민주-민주-민주-민주-보수-민주-민주</t>
  </si>
  <si>
    <t>기타-민주-기타-민주-민주-민주-민주-민주-민주-민주</t>
  </si>
  <si>
    <t>보수-민주-기타-민주-보수-민주-보수-보수-민주-민주</t>
  </si>
  <si>
    <t>avg_gap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</si>
</sst>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B272-B081-4593-9AB3-996D72377655}">
  <dimension ref="A1:E14"/>
  <sheetViews>
    <sheetView workbookViewId="0">
      <selection activeCell="E18" sqref="E18"/>
    </sheetView>
  </sheetViews>
  <sheetFormatPr defaultRowHeight="16.5" x14ac:dyDescent="0.3"/>
  <cols>
    <col min="1" max="1" width="15.625" customWidth="1"/>
  </cols>
  <sheetData>
    <row r="1" spans="1:5" x14ac:dyDescent="0.3"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 t="s">
        <v>0</v>
      </c>
      <c r="B2" s="3">
        <f>계산!T26</f>
        <v>24.287081429261526</v>
      </c>
      <c r="C2" s="3">
        <f>계산!U26</f>
        <v>5.7980179151180131</v>
      </c>
      <c r="D2" s="3">
        <f>계산!V26</f>
        <v>6.5000117381914801</v>
      </c>
      <c r="E2" s="3">
        <f>계산!W26</f>
        <v>11.989051775952035</v>
      </c>
    </row>
    <row r="3" spans="1:5" x14ac:dyDescent="0.3">
      <c r="A3" t="s">
        <v>1</v>
      </c>
      <c r="B3" s="3">
        <f>계산!T27</f>
        <v>28.905880651568129</v>
      </c>
      <c r="C3" s="3">
        <f>계산!U27</f>
        <v>5.0585352422049121</v>
      </c>
      <c r="D3" s="3">
        <f>계산!V27</f>
        <v>4.5852927065561566</v>
      </c>
      <c r="E3" s="3">
        <f>계산!W27</f>
        <v>19.262052702807061</v>
      </c>
    </row>
    <row r="4" spans="1:5" x14ac:dyDescent="0.3">
      <c r="A4" t="s">
        <v>2</v>
      </c>
      <c r="B4" s="3">
        <f>계산!T28</f>
        <v>28.230571917603829</v>
      </c>
      <c r="C4" s="3">
        <f>계산!U28</f>
        <v>1.7607621938401925</v>
      </c>
      <c r="D4" s="3">
        <f>계산!V28</f>
        <v>9.9399191284642416</v>
      </c>
      <c r="E4" s="3">
        <f>계산!W28</f>
        <v>16.529890595299396</v>
      </c>
    </row>
    <row r="5" spans="1:5" x14ac:dyDescent="0.3">
      <c r="A5" t="s">
        <v>3</v>
      </c>
      <c r="B5" s="3">
        <f>계산!T29</f>
        <v>34.994510530969499</v>
      </c>
      <c r="C5" s="3">
        <f>계산!U29</f>
        <v>6.9730436468744328</v>
      </c>
      <c r="D5" s="3">
        <f>계산!V29</f>
        <v>7.5206106551540337</v>
      </c>
      <c r="E5" s="3">
        <f>계산!W29</f>
        <v>20.500856228941029</v>
      </c>
    </row>
    <row r="6" spans="1:5" x14ac:dyDescent="0.3">
      <c r="A6" t="s">
        <v>4</v>
      </c>
      <c r="B6" s="3">
        <f>계산!T30</f>
        <v>19.070760173012559</v>
      </c>
      <c r="C6" s="3">
        <f>계산!U30</f>
        <v>2.7045501322359846</v>
      </c>
      <c r="D6" s="3">
        <f>계산!V30</f>
        <v>8.5380768954951307</v>
      </c>
      <c r="E6" s="3">
        <f>계산!W30</f>
        <v>7.8281331452814449</v>
      </c>
    </row>
    <row r="7" spans="1:5" x14ac:dyDescent="0.3">
      <c r="A7" t="s">
        <v>5</v>
      </c>
      <c r="B7" s="3">
        <f>계산!T31</f>
        <v>46.272266612049542</v>
      </c>
      <c r="C7" s="3">
        <f>계산!U31</f>
        <v>4.9324411075931582</v>
      </c>
      <c r="D7" s="3">
        <f>계산!V31</f>
        <v>18.103180760279287</v>
      </c>
      <c r="E7" s="3">
        <f>계산!W31</f>
        <v>23.236644744177099</v>
      </c>
    </row>
    <row r="8" spans="1:5" x14ac:dyDescent="0.3">
      <c r="A8" t="s">
        <v>6</v>
      </c>
      <c r="B8" s="3">
        <f>계산!T32</f>
        <v>42.08004459944442</v>
      </c>
      <c r="C8" s="3">
        <f>계산!U32</f>
        <v>3.6954295758830975</v>
      </c>
      <c r="D8" s="3">
        <f>계산!V32</f>
        <v>18.170369573575652</v>
      </c>
      <c r="E8" s="3">
        <f>계산!W32</f>
        <v>20.214245449985672</v>
      </c>
    </row>
    <row r="9" spans="1:5" x14ac:dyDescent="0.3">
      <c r="A9" t="s">
        <v>7</v>
      </c>
      <c r="B9" s="3">
        <f>계산!T33</f>
        <v>44.439496344673941</v>
      </c>
      <c r="C9" s="3">
        <f>계산!U33</f>
        <v>4.1678673963999398</v>
      </c>
      <c r="D9" s="3">
        <f>계산!V33</f>
        <v>23.446796447496403</v>
      </c>
      <c r="E9" s="3">
        <f>계산!W33</f>
        <v>16.824832500777596</v>
      </c>
    </row>
    <row r="10" spans="1:5" x14ac:dyDescent="0.3">
      <c r="A10" t="s">
        <v>8</v>
      </c>
      <c r="B10" s="3">
        <f>계산!T34</f>
        <v>54.879632882827501</v>
      </c>
      <c r="C10" s="3">
        <f>계산!U34</f>
        <v>8.6304162021362654</v>
      </c>
      <c r="D10" s="3">
        <f>계산!V34</f>
        <v>14.21644685802948</v>
      </c>
      <c r="E10" s="3">
        <f>계산!W34</f>
        <v>32.032769822661763</v>
      </c>
    </row>
    <row r="11" spans="1:5" x14ac:dyDescent="0.3">
      <c r="A11" t="s">
        <v>9</v>
      </c>
      <c r="B11" s="3">
        <f>계산!T35</f>
        <v>54.583504066932349</v>
      </c>
      <c r="C11" s="3">
        <f>계산!U35</f>
        <v>12.817356954428954</v>
      </c>
      <c r="D11" s="3">
        <f>계산!V35</f>
        <v>12.01457367732591</v>
      </c>
      <c r="E11" s="3">
        <f>계산!W35</f>
        <v>29.751573435177487</v>
      </c>
    </row>
    <row r="14" spans="1:5" x14ac:dyDescent="0.3">
      <c r="A14" t="s">
        <v>16</v>
      </c>
      <c r="B14">
        <v>100</v>
      </c>
      <c r="C14">
        <v>15</v>
      </c>
      <c r="D14">
        <v>30</v>
      </c>
      <c r="E14">
        <v>55</v>
      </c>
    </row>
  </sheetData>
  <phoneticPr fontId="1" type="noConversion"/>
  <conditionalFormatting sqref="B2:E11">
    <cfRule type="top10" dxfId="7" priority="7" rank="4"/>
  </conditionalFormatting>
  <conditionalFormatting sqref="C2:C11">
    <cfRule type="top10" dxfId="6" priority="3" rank="4"/>
  </conditionalFormatting>
  <conditionalFormatting sqref="D2:D11">
    <cfRule type="top10" dxfId="5" priority="2" rank="4"/>
  </conditionalFormatting>
  <conditionalFormatting sqref="E2:E11">
    <cfRule type="top10" dxfId="4" priority="1" rank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3F0F-0ACF-470F-99F2-A4BC2DF942DC}">
  <dimension ref="A1:W35"/>
  <sheetViews>
    <sheetView tabSelected="1" workbookViewId="0">
      <selection activeCell="E2" sqref="E2"/>
    </sheetView>
  </sheetViews>
  <sheetFormatPr defaultRowHeight="16.5" x14ac:dyDescent="0.3"/>
  <cols>
    <col min="1" max="1" width="15.875" customWidth="1"/>
    <col min="18" max="18" width="9" customWidth="1"/>
  </cols>
  <sheetData>
    <row r="1" spans="1:18" x14ac:dyDescent="0.3">
      <c r="A1" t="s">
        <v>11</v>
      </c>
      <c r="B1" t="s">
        <v>10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46</v>
      </c>
      <c r="R1" t="s">
        <v>47</v>
      </c>
    </row>
    <row r="2" spans="1:18" x14ac:dyDescent="0.3">
      <c r="A2" t="s">
        <v>0</v>
      </c>
      <c r="B2">
        <v>2411</v>
      </c>
      <c r="C2">
        <v>157031</v>
      </c>
      <c r="D2">
        <v>2562</v>
      </c>
      <c r="E2">
        <v>0.20704829</v>
      </c>
      <c r="F2">
        <v>0.38758589100000002</v>
      </c>
      <c r="G2">
        <v>0.3270246</v>
      </c>
      <c r="H2">
        <v>0.204711172</v>
      </c>
      <c r="I2">
        <v>6.8114569999999999</v>
      </c>
      <c r="J2" s="2">
        <v>600</v>
      </c>
      <c r="K2" s="2">
        <v>0</v>
      </c>
      <c r="L2">
        <v>0</v>
      </c>
      <c r="M2">
        <v>10.582000000000001</v>
      </c>
      <c r="N2">
        <v>3</v>
      </c>
      <c r="O2">
        <v>14.329556</v>
      </c>
      <c r="P2">
        <v>0.59137294362226256</v>
      </c>
      <c r="Q2">
        <v>45.827131999999999</v>
      </c>
      <c r="R2">
        <v>36.688152000000002</v>
      </c>
    </row>
    <row r="3" spans="1:18" x14ac:dyDescent="0.3">
      <c r="A3" t="s">
        <v>1</v>
      </c>
      <c r="B3">
        <v>2412</v>
      </c>
      <c r="C3">
        <v>203916</v>
      </c>
      <c r="D3">
        <v>5060</v>
      </c>
      <c r="E3">
        <v>0.21999745000000001</v>
      </c>
      <c r="F3">
        <v>0.41714725699999999</v>
      </c>
      <c r="G3">
        <v>0.286637635</v>
      </c>
      <c r="H3">
        <v>0.19006845999999999</v>
      </c>
      <c r="I3">
        <v>6.7036009999999999</v>
      </c>
      <c r="J3" s="2">
        <v>400</v>
      </c>
      <c r="K3" s="2">
        <v>0</v>
      </c>
      <c r="L3">
        <v>3</v>
      </c>
      <c r="M3">
        <v>8.3919999999999995</v>
      </c>
      <c r="N3">
        <v>3</v>
      </c>
      <c r="O3">
        <v>14.464938999999999</v>
      </c>
      <c r="P3">
        <v>0.57978292819025612</v>
      </c>
      <c r="Q3">
        <v>46.228363999999999</v>
      </c>
      <c r="R3">
        <v>35.446435000000001</v>
      </c>
    </row>
    <row r="4" spans="1:18" x14ac:dyDescent="0.3">
      <c r="A4" t="s">
        <v>2</v>
      </c>
      <c r="B4">
        <v>2413</v>
      </c>
      <c r="C4">
        <v>203539</v>
      </c>
      <c r="D4">
        <v>4250</v>
      </c>
      <c r="E4">
        <v>0.258859481</v>
      </c>
      <c r="F4">
        <v>0.31307022200000001</v>
      </c>
      <c r="G4">
        <v>0.34019033199999998</v>
      </c>
      <c r="H4">
        <v>0.15814168300000001</v>
      </c>
      <c r="I4">
        <v>6.578506</v>
      </c>
      <c r="J4" s="2">
        <v>500</v>
      </c>
      <c r="K4" s="2">
        <v>1</v>
      </c>
      <c r="L4">
        <v>1</v>
      </c>
      <c r="M4">
        <v>10.404</v>
      </c>
      <c r="N4">
        <v>3</v>
      </c>
      <c r="O4">
        <v>10.502586000000001</v>
      </c>
      <c r="P4">
        <v>0.55741556942841652</v>
      </c>
      <c r="Q4">
        <v>43.975020000000001</v>
      </c>
      <c r="R4">
        <v>39.227131999999997</v>
      </c>
    </row>
    <row r="5" spans="1:18" x14ac:dyDescent="0.3">
      <c r="A5" t="s">
        <v>3</v>
      </c>
      <c r="B5">
        <v>2414</v>
      </c>
      <c r="C5">
        <v>128055</v>
      </c>
      <c r="D5">
        <v>3274</v>
      </c>
      <c r="E5">
        <v>0.21099527500000001</v>
      </c>
      <c r="F5">
        <v>0.40230369799999999</v>
      </c>
      <c r="G5">
        <v>0.31028073900000003</v>
      </c>
      <c r="H5">
        <v>0.216688142</v>
      </c>
      <c r="I5">
        <v>7.8058709999999998</v>
      </c>
      <c r="J5" s="2">
        <v>300</v>
      </c>
      <c r="K5" s="2">
        <v>0</v>
      </c>
      <c r="L5">
        <v>1</v>
      </c>
      <c r="M5">
        <v>10.07</v>
      </c>
      <c r="N5">
        <v>3</v>
      </c>
      <c r="O5">
        <v>11.823316999999999</v>
      </c>
      <c r="P5">
        <v>0.50755854052892824</v>
      </c>
      <c r="Q5">
        <v>43.025973</v>
      </c>
      <c r="R5">
        <v>38.683849000000002</v>
      </c>
    </row>
    <row r="6" spans="1:18" x14ac:dyDescent="0.3">
      <c r="A6" t="s">
        <v>4</v>
      </c>
      <c r="B6">
        <v>2415</v>
      </c>
      <c r="C6">
        <v>216721</v>
      </c>
      <c r="D6">
        <v>6046</v>
      </c>
      <c r="E6">
        <v>0.24383423800000001</v>
      </c>
      <c r="F6">
        <v>0.31806793100000003</v>
      </c>
      <c r="G6">
        <v>0.353385228</v>
      </c>
      <c r="H6">
        <v>0.16391581799999999</v>
      </c>
      <c r="I6">
        <v>6.6229839999999998</v>
      </c>
      <c r="J6" s="2">
        <v>300</v>
      </c>
      <c r="K6" s="2">
        <v>1</v>
      </c>
      <c r="L6">
        <v>0</v>
      </c>
      <c r="M6">
        <v>16.521999999999998</v>
      </c>
      <c r="N6">
        <v>3</v>
      </c>
      <c r="O6">
        <v>14.655351</v>
      </c>
      <c r="P6">
        <v>0.60785500544069637</v>
      </c>
      <c r="Q6">
        <v>47.320841000000001</v>
      </c>
      <c r="R6">
        <v>35.47166</v>
      </c>
    </row>
    <row r="7" spans="1:18" x14ac:dyDescent="0.3">
      <c r="A7" t="s">
        <v>5</v>
      </c>
      <c r="B7">
        <v>2421</v>
      </c>
      <c r="C7">
        <v>232865</v>
      </c>
      <c r="D7">
        <v>7632</v>
      </c>
      <c r="E7">
        <v>0.188757435</v>
      </c>
      <c r="F7">
        <v>0.34293689500000002</v>
      </c>
      <c r="G7">
        <v>0.382118395</v>
      </c>
      <c r="H7">
        <v>0.175470766</v>
      </c>
      <c r="I7">
        <v>8.5422960000000003</v>
      </c>
      <c r="J7">
        <v>700</v>
      </c>
      <c r="K7">
        <v>1</v>
      </c>
      <c r="L7">
        <v>1</v>
      </c>
      <c r="M7">
        <v>9.4740000000000002</v>
      </c>
      <c r="N7">
        <v>5</v>
      </c>
      <c r="O7">
        <v>20.087447000000001</v>
      </c>
      <c r="P7">
        <v>0.61247563352826506</v>
      </c>
      <c r="Q7">
        <v>41.579051</v>
      </c>
      <c r="R7">
        <v>32.211137000000001</v>
      </c>
    </row>
    <row r="8" spans="1:18" x14ac:dyDescent="0.3">
      <c r="A8" t="s">
        <v>6</v>
      </c>
      <c r="B8">
        <v>2422</v>
      </c>
      <c r="C8">
        <v>212991</v>
      </c>
      <c r="D8">
        <v>3995</v>
      </c>
      <c r="E8">
        <v>0.19265133300000001</v>
      </c>
      <c r="F8">
        <v>0.33339906400000002</v>
      </c>
      <c r="G8">
        <v>0.37336319400000001</v>
      </c>
      <c r="H8">
        <v>0.168612758</v>
      </c>
      <c r="I8">
        <v>6.3697520000000001</v>
      </c>
      <c r="J8">
        <v>1007</v>
      </c>
      <c r="K8">
        <v>2</v>
      </c>
      <c r="L8">
        <v>1</v>
      </c>
      <c r="M8">
        <v>13.167999999999999</v>
      </c>
      <c r="N8">
        <v>3</v>
      </c>
      <c r="O8">
        <v>21.261828999999999</v>
      </c>
      <c r="P8">
        <v>0.55901231555474218</v>
      </c>
      <c r="Q8">
        <v>42.677253999999998</v>
      </c>
      <c r="R8">
        <v>32.133961999999997</v>
      </c>
    </row>
    <row r="9" spans="1:18" x14ac:dyDescent="0.3">
      <c r="A9" t="s">
        <v>7</v>
      </c>
      <c r="B9">
        <v>2423</v>
      </c>
      <c r="C9">
        <v>213931</v>
      </c>
      <c r="D9">
        <v>4086</v>
      </c>
      <c r="E9">
        <v>0.18189977099999999</v>
      </c>
      <c r="F9">
        <v>0.35449747799999998</v>
      </c>
      <c r="G9">
        <v>0.37331662999999998</v>
      </c>
      <c r="H9">
        <v>0.16494103199999999</v>
      </c>
      <c r="I9">
        <v>6.595872</v>
      </c>
      <c r="J9">
        <v>1589</v>
      </c>
      <c r="K9">
        <v>2</v>
      </c>
      <c r="L9">
        <v>1</v>
      </c>
      <c r="M9">
        <v>13.278</v>
      </c>
      <c r="N9">
        <v>3</v>
      </c>
      <c r="O9">
        <v>21.243286000000001</v>
      </c>
      <c r="P9">
        <v>0.61737074154006144</v>
      </c>
      <c r="Q9">
        <v>43.068612999999999</v>
      </c>
      <c r="R9">
        <v>31.985040999999999</v>
      </c>
    </row>
    <row r="10" spans="1:18" x14ac:dyDescent="0.3">
      <c r="A10" t="s">
        <v>8</v>
      </c>
      <c r="B10">
        <v>2424</v>
      </c>
      <c r="C10">
        <v>170068</v>
      </c>
      <c r="D10">
        <v>16409</v>
      </c>
      <c r="E10">
        <v>0.17401274799999999</v>
      </c>
      <c r="F10">
        <v>0.35811557700000002</v>
      </c>
      <c r="G10">
        <v>0.39142578300000003</v>
      </c>
      <c r="H10">
        <v>0.15450878500000001</v>
      </c>
      <c r="I10">
        <v>5.5721090000000002</v>
      </c>
      <c r="J10">
        <v>1488</v>
      </c>
      <c r="K10">
        <v>1</v>
      </c>
      <c r="L10">
        <v>2</v>
      </c>
      <c r="M10">
        <v>5.0880000000000001</v>
      </c>
      <c r="N10">
        <v>7</v>
      </c>
      <c r="O10">
        <v>17.831423999999998</v>
      </c>
      <c r="P10">
        <v>0.54230706654373884</v>
      </c>
      <c r="Q10">
        <v>39.130355000000002</v>
      </c>
      <c r="R10">
        <v>36.868794999999999</v>
      </c>
    </row>
    <row r="11" spans="1:18" x14ac:dyDescent="0.3">
      <c r="A11" t="s">
        <v>9</v>
      </c>
      <c r="B11">
        <v>2425</v>
      </c>
      <c r="C11">
        <v>184991</v>
      </c>
      <c r="D11">
        <v>14591</v>
      </c>
      <c r="E11">
        <v>7.6906444000000004E-2</v>
      </c>
      <c r="F11">
        <v>0.40624679000000002</v>
      </c>
      <c r="G11">
        <v>0.46613619000000001</v>
      </c>
      <c r="H11">
        <v>0.205447833</v>
      </c>
      <c r="I11">
        <v>6.6186530000000001</v>
      </c>
      <c r="J11">
        <v>750</v>
      </c>
      <c r="K11">
        <v>1</v>
      </c>
      <c r="L11">
        <v>2</v>
      </c>
      <c r="M11">
        <v>9.0139999999999993</v>
      </c>
      <c r="N11">
        <v>3</v>
      </c>
      <c r="O11">
        <v>24.790752000000001</v>
      </c>
      <c r="P11">
        <v>0.42414526419106824</v>
      </c>
      <c r="Q11">
        <v>44.753082999999997</v>
      </c>
      <c r="R11">
        <v>29.315314999999998</v>
      </c>
    </row>
    <row r="13" spans="1:18" x14ac:dyDescent="0.3">
      <c r="A13" t="s">
        <v>0</v>
      </c>
      <c r="C13">
        <f t="shared" ref="C13" si="0">1-((C2 - MIN(C$2:C$11)) / (MAX(C$2:C$11) - MIN(C$2:C$11)))</f>
        <v>0.72353783035969843</v>
      </c>
      <c r="D13">
        <f t="shared" ref="D13" si="1">(D2 - MIN(D$2:D$11)) / (MAX(D$2:D$11) - MIN(D$2:D$11))</f>
        <v>0</v>
      </c>
      <c r="E13">
        <f t="shared" ref="E13:P13" si="2">1-((E2 - MIN(E$2:E$11)) / (MAX(E$2:E$11) - MIN(E$2:E$11)))</f>
        <v>0.28475035016865358</v>
      </c>
      <c r="F13">
        <f t="shared" ref="F13:N13" si="3">(F2 - MIN(F$2:F$11)) / (MAX(F$2:F$11) - MIN(F$2:F$11))</f>
        <v>0.71596648578622568</v>
      </c>
      <c r="G13">
        <f t="shared" si="3"/>
        <v>0.22499883077053182</v>
      </c>
      <c r="H13">
        <f t="shared" si="3"/>
        <v>0.80738028538957063</v>
      </c>
      <c r="I13">
        <f t="shared" si="3"/>
        <v>0.41726261679820148</v>
      </c>
      <c r="J13">
        <f t="shared" si="3"/>
        <v>0.23273855702094648</v>
      </c>
      <c r="K13">
        <f t="shared" si="3"/>
        <v>0</v>
      </c>
      <c r="L13">
        <f t="shared" si="3"/>
        <v>0</v>
      </c>
      <c r="M13">
        <f t="shared" ref="M13:M22" si="4">1-((M2 - MIN(M$2:M$11)) / (MAX(M$2:M$11) - MIN(M$2:M$11)))</f>
        <v>0.51950323596291748</v>
      </c>
      <c r="N13">
        <f t="shared" si="3"/>
        <v>0</v>
      </c>
      <c r="O13">
        <f t="shared" ref="O13:O22" si="5">1-((O2 - MIN(O$2:O$11)) / (MAX(O$2:O$11) - MIN(O$2:O$11)))</f>
        <v>0.73215806703253594</v>
      </c>
      <c r="P13">
        <f t="shared" si="2"/>
        <v>0.1345464287343594</v>
      </c>
      <c r="Q13">
        <f t="shared" ref="Q13:R22" si="6">1-((Q2 - MIN(Q$2:Q$11)) / (MAX(Q$2:Q$11) - MIN(Q$2:Q$11)))</f>
        <v>0.18237122925306293</v>
      </c>
      <c r="R13">
        <f t="shared" si="6"/>
        <v>0.25615686811005445</v>
      </c>
    </row>
    <row r="14" spans="1:18" x14ac:dyDescent="0.3">
      <c r="A14" t="s">
        <v>1</v>
      </c>
      <c r="C14">
        <f t="shared" ref="C14" si="7">1-((C3 - MIN(C$2:C$11)) / (MAX(C$2:C$11) - MIN(C$2:C$11)))</f>
        <v>0.27620456063352739</v>
      </c>
      <c r="D14">
        <f t="shared" ref="D14" si="8">(D3 - MIN(D$2:D$11)) / (MAX(D$2:D$11) - MIN(D$2:D$11))</f>
        <v>0.1804000866613707</v>
      </c>
      <c r="E14">
        <f t="shared" ref="E14" si="9">1-((E3 - MIN(E$2:E$11)) / (MAX(E$2:E$11) - MIN(E$2:E$11)))</f>
        <v>0.21358275542276306</v>
      </c>
      <c r="F14">
        <f t="shared" ref="F14:N14" si="10">(F3 - MIN(F$2:F$11)) / (MAX(F$2:F$11) - MIN(F$2:F$11))</f>
        <v>1</v>
      </c>
      <c r="G14">
        <f t="shared" si="10"/>
        <v>0</v>
      </c>
      <c r="H14">
        <f t="shared" si="10"/>
        <v>0.57188875401204275</v>
      </c>
      <c r="I14">
        <f t="shared" si="10"/>
        <v>0.38094975164863348</v>
      </c>
      <c r="J14">
        <f t="shared" si="10"/>
        <v>7.7579519006982151E-2</v>
      </c>
      <c r="K14">
        <f t="shared" si="10"/>
        <v>0</v>
      </c>
      <c r="L14">
        <f t="shared" si="10"/>
        <v>1</v>
      </c>
      <c r="M14">
        <f t="shared" si="4"/>
        <v>0.71103725730278122</v>
      </c>
      <c r="N14">
        <f t="shared" si="10"/>
        <v>0</v>
      </c>
      <c r="O14">
        <f t="shared" si="5"/>
        <v>0.72268288316359164</v>
      </c>
      <c r="P14">
        <f t="shared" ref="P14:Q14" si="11">1-((P3 - MIN(P$2:P$11)) / (MAX(P$2:P$11) - MIN(P$2:P$11)))</f>
        <v>0.19452824682076619</v>
      </c>
      <c r="Q14">
        <f t="shared" si="11"/>
        <v>0.13338366001724467</v>
      </c>
      <c r="R14">
        <f t="shared" si="6"/>
        <v>0.38143329320950914</v>
      </c>
    </row>
    <row r="15" spans="1:18" x14ac:dyDescent="0.3">
      <c r="A15" t="s">
        <v>2</v>
      </c>
      <c r="C15">
        <f t="shared" ref="C15" si="12">1-((C4 - MIN(C$2:C$11)) / (MAX(C$2:C$11) - MIN(C$2:C$11)))</f>
        <v>0.2798015456540407</v>
      </c>
      <c r="D15">
        <f t="shared" ref="D15" si="13">(D4 - MIN(D$2:D$11)) / (MAX(D$2:D$11) - MIN(D$2:D$11))</f>
        <v>0.12190366144291183</v>
      </c>
      <c r="E15">
        <f t="shared" ref="E15" si="14">1-((E4 - MIN(E$2:E$11)) / (MAX(E$2:E$11) - MIN(E$2:E$11)))</f>
        <v>0</v>
      </c>
      <c r="F15">
        <f t="shared" ref="F15" si="15">(F4 - MIN(F$2:F$11)) / (MAX(F$2:F$11) - MIN(F$2:F$11))</f>
        <v>0</v>
      </c>
      <c r="G15">
        <f t="shared" ref="G15:N15" si="16">(G4 - MIN(G$2:G$11)) / (MAX(G$2:G$11) - MIN(G$2:G$11))</f>
        <v>0.29834611760523633</v>
      </c>
      <c r="H15">
        <f t="shared" si="16"/>
        <v>5.8426110774995564E-2</v>
      </c>
      <c r="I15">
        <f t="shared" si="16"/>
        <v>0.33883287483245994</v>
      </c>
      <c r="J15">
        <f t="shared" si="16"/>
        <v>0.1551590380139643</v>
      </c>
      <c r="K15">
        <f t="shared" si="16"/>
        <v>0.5</v>
      </c>
      <c r="L15">
        <f t="shared" si="16"/>
        <v>0.33333333333333331</v>
      </c>
      <c r="M15">
        <f t="shared" si="4"/>
        <v>0.53507084135035843</v>
      </c>
      <c r="N15">
        <f t="shared" si="16"/>
        <v>0</v>
      </c>
      <c r="O15">
        <f t="shared" si="5"/>
        <v>1</v>
      </c>
      <c r="P15">
        <f t="shared" ref="P15:Q15" si="17">1-((P4 - MIN(P$2:P$11)) / (MAX(P$2:P$11) - MIN(P$2:P$11)))</f>
        <v>0.31028606027639505</v>
      </c>
      <c r="Q15">
        <f t="shared" si="17"/>
        <v>0.40850091191169868</v>
      </c>
      <c r="R15">
        <f t="shared" si="6"/>
        <v>0</v>
      </c>
    </row>
    <row r="16" spans="1:18" x14ac:dyDescent="0.3">
      <c r="A16" t="s">
        <v>3</v>
      </c>
      <c r="C16">
        <f t="shared" ref="C16" si="18">1-((C5 - MIN(C$2:C$11)) / (MAX(C$2:C$11) - MIN(C$2:C$11)))</f>
        <v>1</v>
      </c>
      <c r="D16">
        <f t="shared" ref="D16" si="19">(D5 - MIN(D$2:D$11)) / (MAX(D$2:D$11) - MIN(D$2:D$11))</f>
        <v>5.1419079945114465E-2</v>
      </c>
      <c r="E16">
        <f t="shared" ref="E16" si="20">1-((E5 - MIN(E$2:E$11)) / (MAX(E$2:E$11) - MIN(E$2:E$11)))</f>
        <v>0.26305802194442063</v>
      </c>
      <c r="F16">
        <f t="shared" ref="F16:N16" si="21">(F5 - MIN(F$2:F$11)) / (MAX(F$2:F$11) - MIN(F$2:F$11))</f>
        <v>0.85737911346148543</v>
      </c>
      <c r="G16">
        <f t="shared" si="21"/>
        <v>0.13171751716887095</v>
      </c>
      <c r="H16">
        <f t="shared" si="21"/>
        <v>1</v>
      </c>
      <c r="I16">
        <f t="shared" si="21"/>
        <v>0.75206106551540342</v>
      </c>
      <c r="J16">
        <f t="shared" si="21"/>
        <v>0</v>
      </c>
      <c r="K16">
        <f t="shared" si="21"/>
        <v>0</v>
      </c>
      <c r="L16">
        <f t="shared" si="21"/>
        <v>0.33333333333333331</v>
      </c>
      <c r="M16">
        <f t="shared" si="4"/>
        <v>0.56428196606611847</v>
      </c>
      <c r="N16">
        <f t="shared" si="21"/>
        <v>0</v>
      </c>
      <c r="O16">
        <f t="shared" si="5"/>
        <v>0.90756469374725923</v>
      </c>
      <c r="P16">
        <f t="shared" ref="P16:Q16" si="22">1-((P5 - MIN(P$2:P$11)) / (MAX(P$2:P$11) - MIN(P$2:P$11)))</f>
        <v>0.56831119021016296</v>
      </c>
      <c r="Q16">
        <f t="shared" si="22"/>
        <v>0.52437279057677422</v>
      </c>
      <c r="R16">
        <f t="shared" si="6"/>
        <v>5.4811645533810349E-2</v>
      </c>
    </row>
    <row r="17" spans="1:23" x14ac:dyDescent="0.3">
      <c r="A17" t="s">
        <v>4</v>
      </c>
      <c r="C17">
        <f t="shared" ref="C17" si="23">1-((C6 - MIN(C$2:C$11)) / (MAX(C$2:C$11) - MIN(C$2:C$11)))</f>
        <v>0.15403110390229935</v>
      </c>
      <c r="D17">
        <f t="shared" ref="D17" si="24">(D6 - MIN(D$2:D$11)) / (MAX(D$2:D$11) - MIN(D$2:D$11))</f>
        <v>0.25160684624828483</v>
      </c>
      <c r="E17">
        <f t="shared" ref="E17" si="25">1-((E6 - MIN(E$2:E$11)) / (MAX(E$2:E$11) - MIN(E$2:E$11)))</f>
        <v>8.2577588413651815E-2</v>
      </c>
      <c r="F17">
        <f t="shared" ref="F17:N17" si="26">(F6 - MIN(F$2:F$11)) / (MAX(F$2:F$11) - MIN(F$2:F$11))</f>
        <v>4.8019325300725731E-2</v>
      </c>
      <c r="G17">
        <f t="shared" si="26"/>
        <v>0.37185587928549058</v>
      </c>
      <c r="H17">
        <f t="shared" si="26"/>
        <v>0.15128868251242905</v>
      </c>
      <c r="I17">
        <f t="shared" si="26"/>
        <v>0.35380768954951303</v>
      </c>
      <c r="J17">
        <f t="shared" si="26"/>
        <v>0</v>
      </c>
      <c r="K17">
        <f t="shared" si="26"/>
        <v>0.5</v>
      </c>
      <c r="L17">
        <f t="shared" si="26"/>
        <v>0</v>
      </c>
      <c r="M17">
        <f t="shared" si="4"/>
        <v>0</v>
      </c>
      <c r="N17">
        <f t="shared" si="26"/>
        <v>0</v>
      </c>
      <c r="O17">
        <f t="shared" si="5"/>
        <v>0.70935633026659972</v>
      </c>
      <c r="P17">
        <f t="shared" ref="P17:Q17" si="27">1-((P6 - MIN(P$2:P$11)) / (MAX(P$2:P$11) - MIN(P$2:P$11)))</f>
        <v>4.9246798247925994E-2</v>
      </c>
      <c r="Q17">
        <f t="shared" si="27"/>
        <v>0</v>
      </c>
      <c r="R17">
        <f t="shared" si="6"/>
        <v>0.37888835114691866</v>
      </c>
    </row>
    <row r="18" spans="1:23" x14ac:dyDescent="0.3">
      <c r="A18" t="s">
        <v>5</v>
      </c>
      <c r="C18">
        <f t="shared" ref="C18" si="28">1-((C7 - MIN(C$2:C$11)) / (MAX(C$2:C$11) - MIN(C$2:C$11)))</f>
        <v>0</v>
      </c>
      <c r="D18">
        <f t="shared" ref="D18" si="29">(D7 - MIN(D$2:D$11)) / (MAX(D$2:D$11) - MIN(D$2:D$11))</f>
        <v>0.36614429118220554</v>
      </c>
      <c r="E18">
        <f t="shared" ref="E18" si="30">1-((E7 - MIN(E$2:E$11)) / (MAX(E$2:E$11) - MIN(E$2:E$11)))</f>
        <v>0.38527549281851226</v>
      </c>
      <c r="F18">
        <f t="shared" ref="F18:N18" si="31">(F7 - MIN(F$2:F$11)) / (MAX(F$2:F$11) - MIN(F$2:F$11))</f>
        <v>0.28696698556026329</v>
      </c>
      <c r="G18">
        <f t="shared" si="31"/>
        <v>0.53193052166910204</v>
      </c>
      <c r="H18">
        <f t="shared" si="31"/>
        <v>0.33712122497503461</v>
      </c>
      <c r="I18">
        <f t="shared" si="31"/>
        <v>1</v>
      </c>
      <c r="J18">
        <f t="shared" si="31"/>
        <v>0.3103180760279286</v>
      </c>
      <c r="K18">
        <f t="shared" si="31"/>
        <v>0.5</v>
      </c>
      <c r="L18">
        <f t="shared" si="31"/>
        <v>0.33333333333333331</v>
      </c>
      <c r="M18">
        <f t="shared" si="4"/>
        <v>0.61640720657687587</v>
      </c>
      <c r="N18">
        <f t="shared" si="31"/>
        <v>0.5</v>
      </c>
      <c r="O18">
        <f t="shared" si="5"/>
        <v>0.32917485701103977</v>
      </c>
      <c r="P18">
        <f t="shared" ref="P18:Q18" si="32">1-((P7 - MIN(P$2:P$11)) / (MAX(P$2:P$11) - MIN(P$2:P$11)))</f>
        <v>2.5333657232762818E-2</v>
      </c>
      <c r="Q18">
        <f t="shared" si="32"/>
        <v>0.7010316603923139</v>
      </c>
      <c r="R18">
        <f t="shared" si="6"/>
        <v>0.70784145833200895</v>
      </c>
    </row>
    <row r="19" spans="1:23" x14ac:dyDescent="0.3">
      <c r="A19" t="s">
        <v>6</v>
      </c>
      <c r="C19">
        <f t="shared" ref="C19" si="33">1-((C8 - MIN(C$2:C$11)) / (MAX(C$2:C$11) - MIN(C$2:C$11)))</f>
        <v>0.18961931113443375</v>
      </c>
      <c r="D19">
        <f t="shared" ref="D19" si="34">(D8 - MIN(D$2:D$11)) / (MAX(D$2:D$11) - MIN(D$2:D$11))</f>
        <v>0.10348812017043403</v>
      </c>
      <c r="E19">
        <f t="shared" ref="E19" si="35">1-((E8 - MIN(E$2:E$11)) / (MAX(E$2:E$11) - MIN(E$2:E$11)))</f>
        <v>0.36387492669330923</v>
      </c>
      <c r="F19">
        <f t="shared" ref="F19:N19" si="36">(F8 - MIN(F$2:F$11)) / (MAX(F$2:F$11) - MIN(F$2:F$11))</f>
        <v>0.19532495329060842</v>
      </c>
      <c r="G19">
        <f t="shared" si="36"/>
        <v>0.48315463598021724</v>
      </c>
      <c r="H19">
        <f t="shared" si="36"/>
        <v>0.22682725715545746</v>
      </c>
      <c r="I19">
        <f t="shared" si="36"/>
        <v>0.2685497579782013</v>
      </c>
      <c r="J19">
        <f t="shared" si="36"/>
        <v>0.54848719937936385</v>
      </c>
      <c r="K19">
        <f t="shared" si="36"/>
        <v>1</v>
      </c>
      <c r="L19">
        <f t="shared" si="36"/>
        <v>0.33333333333333331</v>
      </c>
      <c r="M19">
        <f t="shared" si="4"/>
        <v>0.29333566555885948</v>
      </c>
      <c r="N19">
        <f t="shared" si="36"/>
        <v>0</v>
      </c>
      <c r="O19">
        <f t="shared" si="5"/>
        <v>0.24698222291090421</v>
      </c>
      <c r="P19">
        <f t="shared" ref="P19:Q19" si="37">1-((P8 - MIN(P$2:P$11)) / (MAX(P$2:P$11) - MIN(P$2:P$11)))</f>
        <v>0.30202241850289491</v>
      </c>
      <c r="Q19">
        <f t="shared" si="37"/>
        <v>0.56694889656120573</v>
      </c>
      <c r="R19">
        <f t="shared" si="6"/>
        <v>0.71562761903291805</v>
      </c>
    </row>
    <row r="20" spans="1:23" x14ac:dyDescent="0.3">
      <c r="A20" t="s">
        <v>7</v>
      </c>
      <c r="C20">
        <f t="shared" ref="C20" si="38">1-((C9 - MIN(C$2:C$11)) / (MAX(C$2:C$11) - MIN(C$2:C$11)))</f>
        <v>0.18065070126896288</v>
      </c>
      <c r="D20">
        <f t="shared" ref="D20" si="39">(D9 - MIN(D$2:D$11)) / (MAX(D$2:D$11) - MIN(D$2:D$11))</f>
        <v>0.11005994078139669</v>
      </c>
      <c r="E20">
        <f t="shared" ref="E20" si="40">1-((E9 - MIN(E$2:E$11)) / (MAX(E$2:E$11) - MIN(E$2:E$11)))</f>
        <v>0.4229646906085992</v>
      </c>
      <c r="F20">
        <f t="shared" ref="F20:N20" si="41">(F9 - MIN(F$2:F$11)) / (MAX(F$2:F$11) - MIN(F$2:F$11))</f>
        <v>0.39804416027032258</v>
      </c>
      <c r="G20">
        <f t="shared" si="41"/>
        <v>0.48289522442116584</v>
      </c>
      <c r="H20">
        <f t="shared" si="41"/>
        <v>0.1677766947638262</v>
      </c>
      <c r="I20">
        <f t="shared" si="41"/>
        <v>0.34467964474964025</v>
      </c>
      <c r="J20">
        <f t="shared" si="41"/>
        <v>1</v>
      </c>
      <c r="K20">
        <f t="shared" si="41"/>
        <v>1</v>
      </c>
      <c r="L20">
        <f t="shared" si="41"/>
        <v>0.33333333333333331</v>
      </c>
      <c r="M20">
        <f t="shared" si="4"/>
        <v>0.28371523526324971</v>
      </c>
      <c r="N20">
        <f t="shared" si="41"/>
        <v>0</v>
      </c>
      <c r="O20">
        <f t="shared" si="5"/>
        <v>0.24828001018465207</v>
      </c>
      <c r="P20">
        <f t="shared" ref="P20:Q20" si="42">1-((P9 - MIN(P$2:P$11)) / (MAX(P$2:P$11) - MIN(P$2:P$11)))</f>
        <v>0</v>
      </c>
      <c r="Q20">
        <f t="shared" si="42"/>
        <v>0.51916675030028769</v>
      </c>
      <c r="R20">
        <f t="shared" si="6"/>
        <v>0.73065221038685424</v>
      </c>
    </row>
    <row r="21" spans="1:23" x14ac:dyDescent="0.3">
      <c r="A21" t="s">
        <v>8</v>
      </c>
      <c r="C21">
        <f t="shared" ref="C21" si="43">1-((C10 - MIN(C$2:C$11)) / (MAX(C$2:C$11) - MIN(C$2:C$11)))</f>
        <v>0.59915084438507771</v>
      </c>
      <c r="D21">
        <f t="shared" ref="D21" si="44">(D10 - MIN(D$2:D$11)) / (MAX(D$2:D$11) - MIN(D$2:D$11))</f>
        <v>1</v>
      </c>
      <c r="E21">
        <f t="shared" ref="E21" si="45">1-((E10 - MIN(E$2:E$11)) / (MAX(E$2:E$11) - MIN(E$2:E$11)))</f>
        <v>0.46631116687543939</v>
      </c>
      <c r="F21">
        <f t="shared" ref="F21:N21" si="46">(F10 - MIN(F$2:F$11)) / (MAX(F$2:F$11) - MIN(F$2:F$11))</f>
        <v>0.43280782355108421</v>
      </c>
      <c r="G21">
        <f t="shared" si="46"/>
        <v>0.58378268281881163</v>
      </c>
      <c r="H21">
        <f t="shared" si="46"/>
        <v>0</v>
      </c>
      <c r="I21">
        <f t="shared" si="46"/>
        <v>0</v>
      </c>
      <c r="J21">
        <f t="shared" si="46"/>
        <v>0.921644685802948</v>
      </c>
      <c r="K21">
        <f t="shared" si="46"/>
        <v>0.5</v>
      </c>
      <c r="L21">
        <f t="shared" si="46"/>
        <v>0.66666666666666663</v>
      </c>
      <c r="M21">
        <f t="shared" si="4"/>
        <v>1</v>
      </c>
      <c r="N21">
        <f t="shared" si="46"/>
        <v>1</v>
      </c>
      <c r="O21">
        <f t="shared" si="5"/>
        <v>0.48706936915486587</v>
      </c>
      <c r="P21">
        <f t="shared" ref="P21:Q21" si="47">1-((P10 - MIN(P$2:P$11)) / (MAX(P$2:P$11) - MIN(P$2:P$11)))</f>
        <v>0.38847710988311723</v>
      </c>
      <c r="Q21">
        <f t="shared" si="47"/>
        <v>1</v>
      </c>
      <c r="R21">
        <f t="shared" si="6"/>
        <v>0.23793185447229293</v>
      </c>
    </row>
    <row r="22" spans="1:23" x14ac:dyDescent="0.3">
      <c r="A22" t="s">
        <v>9</v>
      </c>
      <c r="C22">
        <f t="shared" ref="C22" si="48">1-((C11 - MIN(C$2:C$11)) / (MAX(C$2:C$11) - MIN(C$2:C$11)))</f>
        <v>0.4567693922335655</v>
      </c>
      <c r="D22">
        <f t="shared" ref="D22" si="49">(D11 - MIN(D$2:D$11)) / (MAX(D$2:D$11) - MIN(D$2:D$11))</f>
        <v>0.86870802339857012</v>
      </c>
      <c r="E22">
        <f t="shared" ref="E22" si="50">1-((E11 - MIN(E$2:E$11)) / (MAX(E$2:E$11) - MIN(E$2:E$11)))</f>
        <v>1</v>
      </c>
      <c r="F22">
        <f t="shared" ref="F22:N22" si="51">(F11 - MIN(F$2:F$11)) / (MAX(F$2:F$11) - MIN(F$2:F$11))</f>
        <v>0.89526539644408609</v>
      </c>
      <c r="G22">
        <f t="shared" si="51"/>
        <v>1</v>
      </c>
      <c r="H22">
        <f t="shared" si="51"/>
        <v>0.81922764173968532</v>
      </c>
      <c r="I22">
        <f t="shared" si="51"/>
        <v>0.35234953220117116</v>
      </c>
      <c r="J22">
        <f t="shared" si="51"/>
        <v>0.34910783553141972</v>
      </c>
      <c r="K22">
        <f t="shared" si="51"/>
        <v>0.5</v>
      </c>
      <c r="L22">
        <f t="shared" si="51"/>
        <v>0.66666666666666663</v>
      </c>
      <c r="M22">
        <f t="shared" si="4"/>
        <v>0.65663809690397068</v>
      </c>
      <c r="N22">
        <f t="shared" si="51"/>
        <v>0</v>
      </c>
      <c r="O22">
        <f t="shared" si="5"/>
        <v>0</v>
      </c>
      <c r="P22">
        <f t="shared" ref="P22:Q22" si="52">1-((P11 - MIN(P$2:P$11)) / (MAX(P$2:P$11) - MIN(P$2:P$11)))</f>
        <v>1</v>
      </c>
      <c r="Q22">
        <f t="shared" si="52"/>
        <v>0.31350496173243014</v>
      </c>
      <c r="R22">
        <f t="shared" si="6"/>
        <v>1</v>
      </c>
    </row>
    <row r="24" spans="1:23" x14ac:dyDescent="0.3">
      <c r="C24">
        <v>2</v>
      </c>
      <c r="D24" s="1">
        <v>4</v>
      </c>
      <c r="E24">
        <v>3</v>
      </c>
      <c r="F24">
        <v>2</v>
      </c>
      <c r="G24">
        <v>2</v>
      </c>
      <c r="H24">
        <v>2</v>
      </c>
      <c r="I24">
        <v>10</v>
      </c>
      <c r="J24">
        <v>10</v>
      </c>
      <c r="K24">
        <v>10</v>
      </c>
      <c r="L24">
        <v>5</v>
      </c>
      <c r="M24">
        <v>5</v>
      </c>
      <c r="N24">
        <v>5</v>
      </c>
      <c r="O24">
        <v>5</v>
      </c>
      <c r="P24">
        <v>10</v>
      </c>
      <c r="Q24">
        <v>10</v>
      </c>
      <c r="R24">
        <v>10</v>
      </c>
    </row>
    <row r="25" spans="1:23" x14ac:dyDescent="0.3">
      <c r="T25" t="s">
        <v>12</v>
      </c>
      <c r="U25" t="s">
        <v>13</v>
      </c>
      <c r="V25" t="s">
        <v>14</v>
      </c>
      <c r="W25" t="s">
        <v>15</v>
      </c>
    </row>
    <row r="26" spans="1:23" x14ac:dyDescent="0.3">
      <c r="C26">
        <f>C13*C$24</f>
        <v>1.4470756607193969</v>
      </c>
      <c r="D26">
        <f t="shared" ref="D26:Q26" si="53">D13*D$24</f>
        <v>0</v>
      </c>
      <c r="E26">
        <f t="shared" si="53"/>
        <v>0.85425105050596073</v>
      </c>
      <c r="F26">
        <f t="shared" si="53"/>
        <v>1.4319329715724514</v>
      </c>
      <c r="G26">
        <f t="shared" si="53"/>
        <v>0.44999766154106363</v>
      </c>
      <c r="H26">
        <f t="shared" si="53"/>
        <v>1.6147605707791413</v>
      </c>
      <c r="I26">
        <f t="shared" si="53"/>
        <v>4.1726261679820151</v>
      </c>
      <c r="J26">
        <f t="shared" si="53"/>
        <v>2.327385570209465</v>
      </c>
      <c r="K26">
        <f t="shared" si="53"/>
        <v>0</v>
      </c>
      <c r="L26">
        <f t="shared" si="53"/>
        <v>0</v>
      </c>
      <c r="M26">
        <f t="shared" si="53"/>
        <v>2.5975161798145874</v>
      </c>
      <c r="N26">
        <f t="shared" si="53"/>
        <v>0</v>
      </c>
      <c r="O26">
        <f t="shared" si="53"/>
        <v>3.6607903351626798</v>
      </c>
      <c r="P26">
        <f t="shared" si="53"/>
        <v>1.345464287343594</v>
      </c>
      <c r="Q26">
        <f t="shared" si="53"/>
        <v>1.8237122925306293</v>
      </c>
      <c r="R26">
        <f t="shared" ref="R26" si="54">R13*R$24</f>
        <v>2.5615686811005443</v>
      </c>
      <c r="S26" t="s">
        <v>0</v>
      </c>
      <c r="T26" s="3">
        <f>SUM(C26:R26)</f>
        <v>24.287081429261526</v>
      </c>
      <c r="U26" s="3">
        <f t="shared" ref="U26:U35" si="55">SUM(C26:H26)</f>
        <v>5.7980179151180131</v>
      </c>
      <c r="V26" s="3">
        <f t="shared" ref="V26:V35" si="56">SUM(I26:K26)</f>
        <v>6.5000117381914801</v>
      </c>
      <c r="W26" s="3">
        <f>SUM(L26:R26)</f>
        <v>11.989051775952035</v>
      </c>
    </row>
    <row r="27" spans="1:23" x14ac:dyDescent="0.3">
      <c r="C27">
        <f t="shared" ref="C27:Q27" si="57">C14*C$24</f>
        <v>0.55240912126705477</v>
      </c>
      <c r="D27">
        <f t="shared" si="57"/>
        <v>0.72160034664548278</v>
      </c>
      <c r="E27">
        <f t="shared" si="57"/>
        <v>0.64074826626828918</v>
      </c>
      <c r="F27">
        <f t="shared" si="57"/>
        <v>2</v>
      </c>
      <c r="G27">
        <f t="shared" si="57"/>
        <v>0</v>
      </c>
      <c r="H27">
        <f t="shared" si="57"/>
        <v>1.1437775080240855</v>
      </c>
      <c r="I27">
        <f t="shared" si="57"/>
        <v>3.8094975164863349</v>
      </c>
      <c r="J27">
        <f t="shared" si="57"/>
        <v>0.77579519006982145</v>
      </c>
      <c r="K27">
        <f t="shared" si="57"/>
        <v>0</v>
      </c>
      <c r="L27">
        <f t="shared" si="57"/>
        <v>5</v>
      </c>
      <c r="M27">
        <f t="shared" si="57"/>
        <v>3.5551862865139059</v>
      </c>
      <c r="N27">
        <f t="shared" si="57"/>
        <v>0</v>
      </c>
      <c r="O27">
        <f t="shared" si="57"/>
        <v>3.6134144158179584</v>
      </c>
      <c r="P27">
        <f t="shared" si="57"/>
        <v>1.9452824682076619</v>
      </c>
      <c r="Q27">
        <f t="shared" si="57"/>
        <v>1.3338366001724467</v>
      </c>
      <c r="R27">
        <f t="shared" ref="R27" si="58">R14*R$24</f>
        <v>3.8143329320950912</v>
      </c>
      <c r="S27" t="s">
        <v>1</v>
      </c>
      <c r="T27" s="3">
        <f t="shared" ref="T27:T35" si="59">SUM(C27:R27)</f>
        <v>28.905880651568129</v>
      </c>
      <c r="U27" s="3">
        <f t="shared" si="55"/>
        <v>5.0585352422049121</v>
      </c>
      <c r="V27" s="3">
        <f t="shared" si="56"/>
        <v>4.5852927065561566</v>
      </c>
      <c r="W27" s="3">
        <f t="shared" ref="W27:W35" si="60">SUM(L27:R27)</f>
        <v>19.262052702807061</v>
      </c>
    </row>
    <row r="28" spans="1:23" x14ac:dyDescent="0.3">
      <c r="C28">
        <f t="shared" ref="C28:Q28" si="61">C15*C$24</f>
        <v>0.55960309130808139</v>
      </c>
      <c r="D28">
        <f t="shared" si="61"/>
        <v>0.48761464577164731</v>
      </c>
      <c r="E28">
        <f t="shared" si="61"/>
        <v>0</v>
      </c>
      <c r="F28">
        <f t="shared" si="61"/>
        <v>0</v>
      </c>
      <c r="G28">
        <f t="shared" si="61"/>
        <v>0.59669223521047265</v>
      </c>
      <c r="H28">
        <f t="shared" si="61"/>
        <v>0.11685222154999113</v>
      </c>
      <c r="I28">
        <f t="shared" si="61"/>
        <v>3.3883287483245992</v>
      </c>
      <c r="J28">
        <f t="shared" si="61"/>
        <v>1.5515903801396429</v>
      </c>
      <c r="K28">
        <f t="shared" si="61"/>
        <v>5</v>
      </c>
      <c r="L28">
        <f t="shared" si="61"/>
        <v>1.6666666666666665</v>
      </c>
      <c r="M28">
        <f t="shared" si="61"/>
        <v>2.6753542067517921</v>
      </c>
      <c r="N28">
        <f t="shared" si="61"/>
        <v>0</v>
      </c>
      <c r="O28">
        <f t="shared" si="61"/>
        <v>5</v>
      </c>
      <c r="P28">
        <f t="shared" si="61"/>
        <v>3.1028606027639505</v>
      </c>
      <c r="Q28">
        <f t="shared" si="61"/>
        <v>4.0850091191169868</v>
      </c>
      <c r="R28">
        <f t="shared" ref="R28" si="62">R15*R$24</f>
        <v>0</v>
      </c>
      <c r="S28" t="s">
        <v>2</v>
      </c>
      <c r="T28" s="3">
        <f t="shared" si="59"/>
        <v>28.230571917603829</v>
      </c>
      <c r="U28" s="3">
        <f t="shared" si="55"/>
        <v>1.7607621938401925</v>
      </c>
      <c r="V28" s="3">
        <f t="shared" si="56"/>
        <v>9.9399191284642416</v>
      </c>
      <c r="W28" s="3">
        <f t="shared" si="60"/>
        <v>16.529890595299396</v>
      </c>
    </row>
    <row r="29" spans="1:23" x14ac:dyDescent="0.3">
      <c r="C29">
        <f t="shared" ref="C29:Q29" si="63">C16*C$24</f>
        <v>2</v>
      </c>
      <c r="D29">
        <f t="shared" si="63"/>
        <v>0.20567631978045786</v>
      </c>
      <c r="E29">
        <f t="shared" si="63"/>
        <v>0.78917406583326188</v>
      </c>
      <c r="F29">
        <f t="shared" si="63"/>
        <v>1.7147582269229709</v>
      </c>
      <c r="G29">
        <f t="shared" si="63"/>
        <v>0.2634350343377419</v>
      </c>
      <c r="H29">
        <f t="shared" si="63"/>
        <v>2</v>
      </c>
      <c r="I29">
        <f t="shared" si="63"/>
        <v>7.5206106551540337</v>
      </c>
      <c r="J29">
        <f t="shared" si="63"/>
        <v>0</v>
      </c>
      <c r="K29">
        <f t="shared" si="63"/>
        <v>0</v>
      </c>
      <c r="L29">
        <f t="shared" si="63"/>
        <v>1.6666666666666665</v>
      </c>
      <c r="M29">
        <f t="shared" si="63"/>
        <v>2.8214098303305923</v>
      </c>
      <c r="N29">
        <f t="shared" si="63"/>
        <v>0</v>
      </c>
      <c r="O29">
        <f t="shared" si="63"/>
        <v>4.5378234687362964</v>
      </c>
      <c r="P29">
        <f t="shared" si="63"/>
        <v>5.6831119021016292</v>
      </c>
      <c r="Q29">
        <f t="shared" si="63"/>
        <v>5.2437279057677424</v>
      </c>
      <c r="R29">
        <f t="shared" ref="R29" si="64">R16*R$24</f>
        <v>0.54811645533810349</v>
      </c>
      <c r="S29" t="s">
        <v>3</v>
      </c>
      <c r="T29" s="3">
        <f t="shared" si="59"/>
        <v>34.994510530969499</v>
      </c>
      <c r="U29" s="3">
        <f t="shared" si="55"/>
        <v>6.9730436468744328</v>
      </c>
      <c r="V29" s="3">
        <f t="shared" si="56"/>
        <v>7.5206106551540337</v>
      </c>
      <c r="W29" s="3">
        <f t="shared" si="60"/>
        <v>20.500856228941029</v>
      </c>
    </row>
    <row r="30" spans="1:23" x14ac:dyDescent="0.3">
      <c r="C30">
        <f t="shared" ref="C30:Q30" si="65">C17*C$24</f>
        <v>0.3080622078045987</v>
      </c>
      <c r="D30">
        <f t="shared" si="65"/>
        <v>1.0064273849931393</v>
      </c>
      <c r="E30">
        <f t="shared" si="65"/>
        <v>0.24773276524095544</v>
      </c>
      <c r="F30">
        <f t="shared" si="65"/>
        <v>9.6038650601451461E-2</v>
      </c>
      <c r="G30">
        <f t="shared" si="65"/>
        <v>0.74371175857098115</v>
      </c>
      <c r="H30">
        <f t="shared" si="65"/>
        <v>0.3025773650248581</v>
      </c>
      <c r="I30">
        <f t="shared" si="65"/>
        <v>3.5380768954951303</v>
      </c>
      <c r="J30">
        <f t="shared" si="65"/>
        <v>0</v>
      </c>
      <c r="K30">
        <f t="shared" si="65"/>
        <v>5</v>
      </c>
      <c r="L30">
        <f t="shared" si="65"/>
        <v>0</v>
      </c>
      <c r="M30">
        <f t="shared" si="65"/>
        <v>0</v>
      </c>
      <c r="N30">
        <f t="shared" si="65"/>
        <v>0</v>
      </c>
      <c r="O30">
        <f t="shared" si="65"/>
        <v>3.5467816513329984</v>
      </c>
      <c r="P30">
        <f t="shared" si="65"/>
        <v>0.49246798247925994</v>
      </c>
      <c r="Q30">
        <f t="shared" si="65"/>
        <v>0</v>
      </c>
      <c r="R30">
        <f t="shared" ref="R30" si="66">R17*R$24</f>
        <v>3.7888835114691863</v>
      </c>
      <c r="S30" t="s">
        <v>4</v>
      </c>
      <c r="T30" s="3">
        <f t="shared" si="59"/>
        <v>19.070760173012559</v>
      </c>
      <c r="U30" s="3">
        <f t="shared" si="55"/>
        <v>2.7045501322359846</v>
      </c>
      <c r="V30" s="3">
        <f t="shared" si="56"/>
        <v>8.5380768954951307</v>
      </c>
      <c r="W30" s="3">
        <f t="shared" si="60"/>
        <v>7.8281331452814449</v>
      </c>
    </row>
    <row r="31" spans="1:23" x14ac:dyDescent="0.3">
      <c r="C31">
        <f t="shared" ref="C31:Q31" si="67">C18*C$24</f>
        <v>0</v>
      </c>
      <c r="D31">
        <f t="shared" si="67"/>
        <v>1.4645771647288222</v>
      </c>
      <c r="E31">
        <f t="shared" si="67"/>
        <v>1.1558264784555368</v>
      </c>
      <c r="F31">
        <f t="shared" si="67"/>
        <v>0.57393397112052658</v>
      </c>
      <c r="G31">
        <f t="shared" si="67"/>
        <v>1.0638610433382041</v>
      </c>
      <c r="H31">
        <f t="shared" si="67"/>
        <v>0.67424244995006921</v>
      </c>
      <c r="I31">
        <f t="shared" si="67"/>
        <v>10</v>
      </c>
      <c r="J31">
        <f t="shared" si="67"/>
        <v>3.1031807602792858</v>
      </c>
      <c r="K31">
        <f t="shared" si="67"/>
        <v>5</v>
      </c>
      <c r="L31">
        <f t="shared" si="67"/>
        <v>1.6666666666666665</v>
      </c>
      <c r="M31">
        <f t="shared" si="67"/>
        <v>3.0820360328843792</v>
      </c>
      <c r="N31">
        <f t="shared" si="67"/>
        <v>2.5</v>
      </c>
      <c r="O31">
        <f t="shared" si="67"/>
        <v>1.6458742850551988</v>
      </c>
      <c r="P31">
        <f t="shared" si="67"/>
        <v>0.25333657232762818</v>
      </c>
      <c r="Q31">
        <f t="shared" si="67"/>
        <v>7.0103166039231386</v>
      </c>
      <c r="R31">
        <f t="shared" ref="R31" si="68">R18*R$24</f>
        <v>7.0784145833200895</v>
      </c>
      <c r="S31" t="s">
        <v>5</v>
      </c>
      <c r="T31" s="3">
        <f t="shared" si="59"/>
        <v>46.272266612049542</v>
      </c>
      <c r="U31" s="3">
        <f t="shared" si="55"/>
        <v>4.9324411075931582</v>
      </c>
      <c r="V31" s="3">
        <f t="shared" si="56"/>
        <v>18.103180760279287</v>
      </c>
      <c r="W31" s="3">
        <f t="shared" si="60"/>
        <v>23.236644744177099</v>
      </c>
    </row>
    <row r="32" spans="1:23" x14ac:dyDescent="0.3">
      <c r="C32">
        <f t="shared" ref="C32:Q32" si="69">C19*C$24</f>
        <v>0.37923862226886751</v>
      </c>
      <c r="D32">
        <f t="shared" si="69"/>
        <v>0.41395248068173612</v>
      </c>
      <c r="E32">
        <f t="shared" si="69"/>
        <v>1.0916247800799277</v>
      </c>
      <c r="F32">
        <f t="shared" si="69"/>
        <v>0.39064990658121684</v>
      </c>
      <c r="G32">
        <f t="shared" si="69"/>
        <v>0.96630927196043448</v>
      </c>
      <c r="H32">
        <f t="shared" si="69"/>
        <v>0.45365451431091491</v>
      </c>
      <c r="I32">
        <f t="shared" si="69"/>
        <v>2.6854975797820129</v>
      </c>
      <c r="J32">
        <f t="shared" si="69"/>
        <v>5.4848719937936385</v>
      </c>
      <c r="K32">
        <f t="shared" si="69"/>
        <v>10</v>
      </c>
      <c r="L32">
        <f t="shared" si="69"/>
        <v>1.6666666666666665</v>
      </c>
      <c r="M32">
        <f t="shared" si="69"/>
        <v>1.4666783277942974</v>
      </c>
      <c r="N32">
        <f t="shared" si="69"/>
        <v>0</v>
      </c>
      <c r="O32">
        <f t="shared" si="69"/>
        <v>1.2349111145545211</v>
      </c>
      <c r="P32">
        <f t="shared" si="69"/>
        <v>3.0202241850289493</v>
      </c>
      <c r="Q32">
        <f t="shared" si="69"/>
        <v>5.6694889656120573</v>
      </c>
      <c r="R32">
        <f t="shared" ref="R32" si="70">R19*R$24</f>
        <v>7.1562761903291801</v>
      </c>
      <c r="S32" t="s">
        <v>6</v>
      </c>
      <c r="T32" s="3">
        <f t="shared" si="59"/>
        <v>42.08004459944442</v>
      </c>
      <c r="U32" s="3">
        <f t="shared" si="55"/>
        <v>3.6954295758830975</v>
      </c>
      <c r="V32" s="3">
        <f t="shared" si="56"/>
        <v>18.170369573575652</v>
      </c>
      <c r="W32" s="3">
        <f t="shared" si="60"/>
        <v>20.214245449985672</v>
      </c>
    </row>
    <row r="33" spans="3:23" x14ac:dyDescent="0.3">
      <c r="C33">
        <f t="shared" ref="C33:Q33" si="71">C20*C$24</f>
        <v>0.36130140253792575</v>
      </c>
      <c r="D33">
        <f t="shared" si="71"/>
        <v>0.44023976312558677</v>
      </c>
      <c r="E33">
        <f t="shared" si="71"/>
        <v>1.2688940718257977</v>
      </c>
      <c r="F33">
        <f t="shared" si="71"/>
        <v>0.79608832054064516</v>
      </c>
      <c r="G33">
        <f t="shared" si="71"/>
        <v>0.96579044884233167</v>
      </c>
      <c r="H33">
        <f t="shared" si="71"/>
        <v>0.3355533895276524</v>
      </c>
      <c r="I33">
        <f t="shared" si="71"/>
        <v>3.4467964474964026</v>
      </c>
      <c r="J33">
        <f t="shared" si="71"/>
        <v>10</v>
      </c>
      <c r="K33">
        <f t="shared" si="71"/>
        <v>10</v>
      </c>
      <c r="L33">
        <f t="shared" si="71"/>
        <v>1.6666666666666665</v>
      </c>
      <c r="M33">
        <f t="shared" si="71"/>
        <v>1.4185761763162485</v>
      </c>
      <c r="N33">
        <f t="shared" si="71"/>
        <v>0</v>
      </c>
      <c r="O33">
        <f t="shared" si="71"/>
        <v>1.2414000509232603</v>
      </c>
      <c r="P33">
        <f t="shared" si="71"/>
        <v>0</v>
      </c>
      <c r="Q33">
        <f t="shared" si="71"/>
        <v>5.1916675030028774</v>
      </c>
      <c r="R33">
        <f t="shared" ref="R33" si="72">R20*R$24</f>
        <v>7.3065221038685424</v>
      </c>
      <c r="S33" t="s">
        <v>7</v>
      </c>
      <c r="T33" s="3">
        <f t="shared" si="59"/>
        <v>44.439496344673941</v>
      </c>
      <c r="U33" s="3">
        <f t="shared" si="55"/>
        <v>4.1678673963999398</v>
      </c>
      <c r="V33" s="3">
        <f t="shared" si="56"/>
        <v>23.446796447496403</v>
      </c>
      <c r="W33" s="3">
        <f t="shared" si="60"/>
        <v>16.824832500777596</v>
      </c>
    </row>
    <row r="34" spans="3:23" x14ac:dyDescent="0.3">
      <c r="C34">
        <f t="shared" ref="C34:Q34" si="73">C21*C$24</f>
        <v>1.1983016887701554</v>
      </c>
      <c r="D34">
        <f t="shared" si="73"/>
        <v>4</v>
      </c>
      <c r="E34">
        <f t="shared" si="73"/>
        <v>1.3989335006263182</v>
      </c>
      <c r="F34">
        <f t="shared" si="73"/>
        <v>0.86561564710216843</v>
      </c>
      <c r="G34">
        <f t="shared" si="73"/>
        <v>1.1675653656376233</v>
      </c>
      <c r="H34">
        <f t="shared" si="73"/>
        <v>0</v>
      </c>
      <c r="I34">
        <f t="shared" si="73"/>
        <v>0</v>
      </c>
      <c r="J34">
        <f t="shared" si="73"/>
        <v>9.2164468580294798</v>
      </c>
      <c r="K34">
        <f t="shared" si="73"/>
        <v>5</v>
      </c>
      <c r="L34">
        <f t="shared" si="73"/>
        <v>3.333333333333333</v>
      </c>
      <c r="M34">
        <f t="shared" si="73"/>
        <v>5</v>
      </c>
      <c r="N34">
        <f t="shared" si="73"/>
        <v>5</v>
      </c>
      <c r="O34">
        <f t="shared" si="73"/>
        <v>2.4353468457743292</v>
      </c>
      <c r="P34">
        <f t="shared" si="73"/>
        <v>3.8847710988311723</v>
      </c>
      <c r="Q34">
        <f t="shared" si="73"/>
        <v>10</v>
      </c>
      <c r="R34">
        <f t="shared" ref="R34" si="74">R21*R$24</f>
        <v>2.3793185447229295</v>
      </c>
      <c r="S34" t="s">
        <v>8</v>
      </c>
      <c r="T34" s="3">
        <f t="shared" si="59"/>
        <v>54.879632882827501</v>
      </c>
      <c r="U34" s="3">
        <f t="shared" si="55"/>
        <v>8.6304162021362654</v>
      </c>
      <c r="V34" s="3">
        <f t="shared" si="56"/>
        <v>14.21644685802948</v>
      </c>
      <c r="W34" s="3">
        <f t="shared" si="60"/>
        <v>32.032769822661763</v>
      </c>
    </row>
    <row r="35" spans="3:23" x14ac:dyDescent="0.3">
      <c r="C35">
        <f t="shared" ref="C35:Q35" si="75">C22*C$24</f>
        <v>0.91353878446713099</v>
      </c>
      <c r="D35">
        <f t="shared" si="75"/>
        <v>3.4748320935942805</v>
      </c>
      <c r="E35">
        <f t="shared" si="75"/>
        <v>3</v>
      </c>
      <c r="F35">
        <f t="shared" si="75"/>
        <v>1.7905307928881722</v>
      </c>
      <c r="G35">
        <f t="shared" si="75"/>
        <v>2</v>
      </c>
      <c r="H35">
        <f t="shared" si="75"/>
        <v>1.6384552834793706</v>
      </c>
      <c r="I35">
        <f t="shared" si="75"/>
        <v>3.5234953220117116</v>
      </c>
      <c r="J35">
        <f t="shared" si="75"/>
        <v>3.4910783553141971</v>
      </c>
      <c r="K35">
        <f t="shared" si="75"/>
        <v>5</v>
      </c>
      <c r="L35">
        <f t="shared" si="75"/>
        <v>3.333333333333333</v>
      </c>
      <c r="M35">
        <f t="shared" si="75"/>
        <v>3.2831904845198534</v>
      </c>
      <c r="N35">
        <f t="shared" si="75"/>
        <v>0</v>
      </c>
      <c r="O35">
        <f t="shared" si="75"/>
        <v>0</v>
      </c>
      <c r="P35">
        <f t="shared" si="75"/>
        <v>10</v>
      </c>
      <c r="Q35">
        <f t="shared" si="75"/>
        <v>3.1350496173243014</v>
      </c>
      <c r="R35">
        <f t="shared" ref="R35" si="76">R22*R$24</f>
        <v>10</v>
      </c>
      <c r="S35" t="s">
        <v>9</v>
      </c>
      <c r="T35" s="3">
        <f t="shared" si="59"/>
        <v>54.583504066932349</v>
      </c>
      <c r="U35" s="3">
        <f t="shared" si="55"/>
        <v>12.817356954428954</v>
      </c>
      <c r="V35" s="3">
        <f t="shared" si="56"/>
        <v>12.01457367732591</v>
      </c>
      <c r="W35" s="3">
        <f t="shared" si="60"/>
        <v>29.751573435177487</v>
      </c>
    </row>
  </sheetData>
  <phoneticPr fontId="1" type="noConversion"/>
  <conditionalFormatting sqref="T26:T35">
    <cfRule type="top10" dxfId="3" priority="4" rank="4"/>
  </conditionalFormatting>
  <conditionalFormatting sqref="U26:U35">
    <cfRule type="top10" dxfId="2" priority="3" rank="4"/>
  </conditionalFormatting>
  <conditionalFormatting sqref="V26:V35">
    <cfRule type="top10" dxfId="1" priority="2" rank="4"/>
  </conditionalFormatting>
  <conditionalFormatting sqref="W26:W35">
    <cfRule type="top10" dxfId="0" priority="1" rank="4"/>
  </conditionalFormatting>
  <pageMargins left="0.7" right="0.7" top="0.75" bottom="0.75" header="0.3" footer="0.3"/>
  <ignoredErrors>
    <ignoredError sqref="D13:D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E888-0A43-4766-BFE8-576C0F923575}">
  <dimension ref="A1:F59"/>
  <sheetViews>
    <sheetView topLeftCell="A28" workbookViewId="0">
      <selection activeCell="E50" sqref="E50:E59"/>
    </sheetView>
  </sheetViews>
  <sheetFormatPr defaultRowHeight="16.5" x14ac:dyDescent="0.3"/>
  <sheetData>
    <row r="1" spans="1:5" x14ac:dyDescent="0.3">
      <c r="B1" t="s">
        <v>31</v>
      </c>
      <c r="C1" t="s">
        <v>32</v>
      </c>
      <c r="D1" t="s">
        <v>33</v>
      </c>
    </row>
    <row r="2" spans="1:5" x14ac:dyDescent="0.3">
      <c r="A2">
        <v>0</v>
      </c>
      <c r="B2">
        <v>2411</v>
      </c>
      <c r="C2" t="s">
        <v>34</v>
      </c>
      <c r="D2" t="s">
        <v>35</v>
      </c>
      <c r="E2">
        <v>6.8114569999999999</v>
      </c>
    </row>
    <row r="3" spans="1:5" x14ac:dyDescent="0.3">
      <c r="A3">
        <v>1</v>
      </c>
      <c r="B3">
        <v>2412</v>
      </c>
      <c r="C3" t="s">
        <v>34</v>
      </c>
      <c r="D3" t="s">
        <v>36</v>
      </c>
      <c r="E3">
        <v>6.7036009999999999</v>
      </c>
    </row>
    <row r="4" spans="1:5" x14ac:dyDescent="0.3">
      <c r="A4">
        <v>2</v>
      </c>
      <c r="B4">
        <v>2413</v>
      </c>
      <c r="C4" t="s">
        <v>34</v>
      </c>
      <c r="D4" t="s">
        <v>37</v>
      </c>
      <c r="E4">
        <v>6.578506</v>
      </c>
    </row>
    <row r="5" spans="1:5" x14ac:dyDescent="0.3">
      <c r="A5">
        <v>3</v>
      </c>
      <c r="B5">
        <v>2414</v>
      </c>
      <c r="C5" t="s">
        <v>34</v>
      </c>
      <c r="D5" t="s">
        <v>38</v>
      </c>
      <c r="E5">
        <v>7.8058709999999998</v>
      </c>
    </row>
    <row r="6" spans="1:5" x14ac:dyDescent="0.3">
      <c r="A6">
        <v>4</v>
      </c>
      <c r="B6">
        <v>2415</v>
      </c>
      <c r="C6" t="s">
        <v>34</v>
      </c>
      <c r="D6" t="s">
        <v>39</v>
      </c>
      <c r="E6">
        <v>6.6229839999999998</v>
      </c>
    </row>
    <row r="7" spans="1:5" x14ac:dyDescent="0.3">
      <c r="A7">
        <v>5</v>
      </c>
      <c r="B7">
        <v>2421</v>
      </c>
      <c r="C7" t="s">
        <v>40</v>
      </c>
      <c r="D7" t="s">
        <v>41</v>
      </c>
      <c r="E7">
        <v>8.5422960000000003</v>
      </c>
    </row>
    <row r="8" spans="1:5" x14ac:dyDescent="0.3">
      <c r="A8">
        <v>6</v>
      </c>
      <c r="B8">
        <v>2422</v>
      </c>
      <c r="C8" t="s">
        <v>40</v>
      </c>
      <c r="D8" t="s">
        <v>42</v>
      </c>
      <c r="E8">
        <v>6.3697520000000001</v>
      </c>
    </row>
    <row r="9" spans="1:5" x14ac:dyDescent="0.3">
      <c r="A9">
        <v>7</v>
      </c>
      <c r="B9">
        <v>2423</v>
      </c>
      <c r="C9" t="s">
        <v>40</v>
      </c>
      <c r="D9" t="s">
        <v>43</v>
      </c>
      <c r="E9">
        <v>6.595872</v>
      </c>
    </row>
    <row r="10" spans="1:5" x14ac:dyDescent="0.3">
      <c r="A10">
        <v>8</v>
      </c>
      <c r="B10">
        <v>2424</v>
      </c>
      <c r="C10" t="s">
        <v>40</v>
      </c>
      <c r="D10" t="s">
        <v>44</v>
      </c>
      <c r="E10">
        <v>5.5721090000000002</v>
      </c>
    </row>
    <row r="11" spans="1:5" x14ac:dyDescent="0.3">
      <c r="A11">
        <v>9</v>
      </c>
      <c r="B11">
        <v>2425</v>
      </c>
      <c r="C11" t="s">
        <v>40</v>
      </c>
      <c r="D11" t="s">
        <v>45</v>
      </c>
      <c r="E11">
        <v>6.6186530000000001</v>
      </c>
    </row>
    <row r="13" spans="1:5" x14ac:dyDescent="0.3">
      <c r="B13" t="s">
        <v>31</v>
      </c>
      <c r="C13" t="s">
        <v>32</v>
      </c>
      <c r="D13" t="s">
        <v>33</v>
      </c>
      <c r="E13" t="s">
        <v>48</v>
      </c>
    </row>
    <row r="14" spans="1:5" x14ac:dyDescent="0.3">
      <c r="A14">
        <v>0</v>
      </c>
      <c r="B14">
        <v>2411</v>
      </c>
      <c r="C14" t="s">
        <v>34</v>
      </c>
      <c r="D14" t="s">
        <v>35</v>
      </c>
      <c r="E14">
        <v>36.688152000000002</v>
      </c>
    </row>
    <row r="15" spans="1:5" x14ac:dyDescent="0.3">
      <c r="A15">
        <v>1</v>
      </c>
      <c r="B15">
        <v>2412</v>
      </c>
      <c r="C15" t="s">
        <v>34</v>
      </c>
      <c r="D15" t="s">
        <v>36</v>
      </c>
      <c r="E15">
        <v>35.446435000000001</v>
      </c>
    </row>
    <row r="16" spans="1:5" x14ac:dyDescent="0.3">
      <c r="A16">
        <v>2</v>
      </c>
      <c r="B16">
        <v>2413</v>
      </c>
      <c r="C16" t="s">
        <v>34</v>
      </c>
      <c r="D16" t="s">
        <v>37</v>
      </c>
      <c r="E16">
        <v>39.227131999999997</v>
      </c>
    </row>
    <row r="17" spans="1:5" x14ac:dyDescent="0.3">
      <c r="A17">
        <v>3</v>
      </c>
      <c r="B17">
        <v>2414</v>
      </c>
      <c r="C17" t="s">
        <v>34</v>
      </c>
      <c r="D17" t="s">
        <v>38</v>
      </c>
      <c r="E17">
        <v>38.683849000000002</v>
      </c>
    </row>
    <row r="18" spans="1:5" x14ac:dyDescent="0.3">
      <c r="A18">
        <v>4</v>
      </c>
      <c r="B18">
        <v>2415</v>
      </c>
      <c r="C18" t="s">
        <v>34</v>
      </c>
      <c r="D18" t="s">
        <v>39</v>
      </c>
      <c r="E18">
        <v>35.47166</v>
      </c>
    </row>
    <row r="19" spans="1:5" x14ac:dyDescent="0.3">
      <c r="A19">
        <v>5</v>
      </c>
      <c r="B19">
        <v>2421</v>
      </c>
      <c r="C19" t="s">
        <v>40</v>
      </c>
      <c r="D19" t="s">
        <v>41</v>
      </c>
      <c r="E19">
        <v>32.211137000000001</v>
      </c>
    </row>
    <row r="20" spans="1:5" x14ac:dyDescent="0.3">
      <c r="A20">
        <v>6</v>
      </c>
      <c r="B20">
        <v>2422</v>
      </c>
      <c r="C20" t="s">
        <v>40</v>
      </c>
      <c r="D20" t="s">
        <v>42</v>
      </c>
      <c r="E20">
        <v>32.133961999999997</v>
      </c>
    </row>
    <row r="21" spans="1:5" x14ac:dyDescent="0.3">
      <c r="A21">
        <v>7</v>
      </c>
      <c r="B21">
        <v>2423</v>
      </c>
      <c r="C21" t="s">
        <v>40</v>
      </c>
      <c r="D21" t="s">
        <v>43</v>
      </c>
      <c r="E21">
        <v>31.985040999999999</v>
      </c>
    </row>
    <row r="22" spans="1:5" x14ac:dyDescent="0.3">
      <c r="A22">
        <v>8</v>
      </c>
      <c r="B22">
        <v>2424</v>
      </c>
      <c r="C22" t="s">
        <v>40</v>
      </c>
      <c r="D22" t="s">
        <v>44</v>
      </c>
      <c r="E22">
        <v>36.868794999999999</v>
      </c>
    </row>
    <row r="23" spans="1:5" x14ac:dyDescent="0.3">
      <c r="A23">
        <v>9</v>
      </c>
      <c r="B23">
        <v>2425</v>
      </c>
      <c r="C23" t="s">
        <v>40</v>
      </c>
      <c r="D23" t="s">
        <v>45</v>
      </c>
      <c r="E23">
        <v>29.315314999999998</v>
      </c>
    </row>
    <row r="25" spans="1:5" x14ac:dyDescent="0.3">
      <c r="B25" t="s">
        <v>31</v>
      </c>
      <c r="C25" t="s">
        <v>32</v>
      </c>
      <c r="D25" t="s">
        <v>33</v>
      </c>
      <c r="E25" t="s">
        <v>49</v>
      </c>
    </row>
    <row r="26" spans="1:5" x14ac:dyDescent="0.3">
      <c r="A26">
        <v>0</v>
      </c>
      <c r="B26">
        <v>2411</v>
      </c>
      <c r="C26" t="s">
        <v>34</v>
      </c>
      <c r="D26" t="s">
        <v>35</v>
      </c>
      <c r="E26">
        <v>45.827131999999999</v>
      </c>
    </row>
    <row r="27" spans="1:5" x14ac:dyDescent="0.3">
      <c r="A27">
        <v>1</v>
      </c>
      <c r="B27">
        <v>2412</v>
      </c>
      <c r="C27" t="s">
        <v>34</v>
      </c>
      <c r="D27" t="s">
        <v>36</v>
      </c>
      <c r="E27">
        <v>46.228363999999999</v>
      </c>
    </row>
    <row r="28" spans="1:5" x14ac:dyDescent="0.3">
      <c r="A28">
        <v>2</v>
      </c>
      <c r="B28">
        <v>2413</v>
      </c>
      <c r="C28" t="s">
        <v>34</v>
      </c>
      <c r="D28" t="s">
        <v>37</v>
      </c>
      <c r="E28">
        <v>43.975020000000001</v>
      </c>
    </row>
    <row r="29" spans="1:5" x14ac:dyDescent="0.3">
      <c r="A29">
        <v>3</v>
      </c>
      <c r="B29">
        <v>2414</v>
      </c>
      <c r="C29" t="s">
        <v>34</v>
      </c>
      <c r="D29" t="s">
        <v>38</v>
      </c>
      <c r="E29">
        <v>43.025973</v>
      </c>
    </row>
    <row r="30" spans="1:5" x14ac:dyDescent="0.3">
      <c r="A30">
        <v>4</v>
      </c>
      <c r="B30">
        <v>2415</v>
      </c>
      <c r="C30" t="s">
        <v>34</v>
      </c>
      <c r="D30" t="s">
        <v>39</v>
      </c>
      <c r="E30">
        <v>47.320841000000001</v>
      </c>
    </row>
    <row r="31" spans="1:5" x14ac:dyDescent="0.3">
      <c r="A31">
        <v>5</v>
      </c>
      <c r="B31">
        <v>2421</v>
      </c>
      <c r="C31" t="s">
        <v>40</v>
      </c>
      <c r="D31" t="s">
        <v>41</v>
      </c>
      <c r="E31">
        <v>41.579051</v>
      </c>
    </row>
    <row r="32" spans="1:5" x14ac:dyDescent="0.3">
      <c r="A32">
        <v>6</v>
      </c>
      <c r="B32">
        <v>2422</v>
      </c>
      <c r="C32" t="s">
        <v>40</v>
      </c>
      <c r="D32" t="s">
        <v>42</v>
      </c>
      <c r="E32">
        <v>42.677253999999998</v>
      </c>
    </row>
    <row r="33" spans="1:6" x14ac:dyDescent="0.3">
      <c r="A33">
        <v>7</v>
      </c>
      <c r="B33">
        <v>2423</v>
      </c>
      <c r="C33" t="s">
        <v>40</v>
      </c>
      <c r="D33" t="s">
        <v>43</v>
      </c>
      <c r="E33">
        <v>43.068612999999999</v>
      </c>
    </row>
    <row r="34" spans="1:6" x14ac:dyDescent="0.3">
      <c r="A34">
        <v>8</v>
      </c>
      <c r="B34">
        <v>2424</v>
      </c>
      <c r="C34" t="s">
        <v>40</v>
      </c>
      <c r="D34" t="s">
        <v>44</v>
      </c>
      <c r="E34">
        <v>39.130355000000002</v>
      </c>
    </row>
    <row r="35" spans="1:6" x14ac:dyDescent="0.3">
      <c r="A35">
        <v>9</v>
      </c>
      <c r="B35">
        <v>2425</v>
      </c>
      <c r="C35" t="s">
        <v>40</v>
      </c>
      <c r="D35" t="s">
        <v>45</v>
      </c>
      <c r="E35">
        <v>44.753082999999997</v>
      </c>
    </row>
    <row r="37" spans="1:6" x14ac:dyDescent="0.3">
      <c r="A37" t="s">
        <v>50</v>
      </c>
      <c r="B37" t="s">
        <v>31</v>
      </c>
      <c r="C37" t="s">
        <v>32</v>
      </c>
      <c r="D37" t="s">
        <v>51</v>
      </c>
      <c r="E37" t="s">
        <v>52</v>
      </c>
    </row>
    <row r="38" spans="1:6" x14ac:dyDescent="0.3">
      <c r="A38">
        <v>0</v>
      </c>
      <c r="B38">
        <v>2411</v>
      </c>
      <c r="C38" t="s">
        <v>34</v>
      </c>
      <c r="D38" t="s">
        <v>35</v>
      </c>
      <c r="E38" t="s">
        <v>53</v>
      </c>
      <c r="F38">
        <v>3</v>
      </c>
    </row>
    <row r="39" spans="1:6" x14ac:dyDescent="0.3">
      <c r="A39">
        <v>1</v>
      </c>
      <c r="B39">
        <v>2412</v>
      </c>
      <c r="C39" t="s">
        <v>34</v>
      </c>
      <c r="D39" t="s">
        <v>36</v>
      </c>
      <c r="E39" t="s">
        <v>53</v>
      </c>
      <c r="F39">
        <v>3</v>
      </c>
    </row>
    <row r="40" spans="1:6" x14ac:dyDescent="0.3">
      <c r="A40">
        <v>2</v>
      </c>
      <c r="B40">
        <v>2413</v>
      </c>
      <c r="C40" t="s">
        <v>34</v>
      </c>
      <c r="D40" t="s">
        <v>37</v>
      </c>
      <c r="E40" t="s">
        <v>54</v>
      </c>
      <c r="F40">
        <v>3</v>
      </c>
    </row>
    <row r="41" spans="1:6" x14ac:dyDescent="0.3">
      <c r="A41">
        <v>3</v>
      </c>
      <c r="B41">
        <v>2414</v>
      </c>
      <c r="C41" t="s">
        <v>34</v>
      </c>
      <c r="D41" t="s">
        <v>38</v>
      </c>
      <c r="E41" t="s">
        <v>55</v>
      </c>
      <c r="F41">
        <v>3</v>
      </c>
    </row>
    <row r="42" spans="1:6" x14ac:dyDescent="0.3">
      <c r="A42">
        <v>4</v>
      </c>
      <c r="B42">
        <v>2415</v>
      </c>
      <c r="C42" t="s">
        <v>34</v>
      </c>
      <c r="D42" t="s">
        <v>39</v>
      </c>
      <c r="E42" t="s">
        <v>53</v>
      </c>
      <c r="F42">
        <v>3</v>
      </c>
    </row>
    <row r="43" spans="1:6" x14ac:dyDescent="0.3">
      <c r="A43">
        <v>5</v>
      </c>
      <c r="B43">
        <v>2421</v>
      </c>
      <c r="C43" t="s">
        <v>40</v>
      </c>
      <c r="D43" t="s">
        <v>41</v>
      </c>
      <c r="E43" t="s">
        <v>56</v>
      </c>
      <c r="F43">
        <v>5</v>
      </c>
    </row>
    <row r="44" spans="1:6" x14ac:dyDescent="0.3">
      <c r="A44">
        <v>6</v>
      </c>
      <c r="B44">
        <v>2422</v>
      </c>
      <c r="C44" t="s">
        <v>40</v>
      </c>
      <c r="D44" t="s">
        <v>42</v>
      </c>
      <c r="E44" t="s">
        <v>57</v>
      </c>
      <c r="F44">
        <v>3</v>
      </c>
    </row>
    <row r="45" spans="1:6" x14ac:dyDescent="0.3">
      <c r="A45">
        <v>7</v>
      </c>
      <c r="B45">
        <v>2423</v>
      </c>
      <c r="C45" t="s">
        <v>40</v>
      </c>
      <c r="D45" t="s">
        <v>43</v>
      </c>
      <c r="E45" t="s">
        <v>57</v>
      </c>
      <c r="F45">
        <v>3</v>
      </c>
    </row>
    <row r="46" spans="1:6" x14ac:dyDescent="0.3">
      <c r="A46">
        <v>8</v>
      </c>
      <c r="B46">
        <v>2424</v>
      </c>
      <c r="C46" t="s">
        <v>40</v>
      </c>
      <c r="D46" t="s">
        <v>44</v>
      </c>
      <c r="E46" t="s">
        <v>58</v>
      </c>
      <c r="F46">
        <v>7</v>
      </c>
    </row>
    <row r="47" spans="1:6" x14ac:dyDescent="0.3">
      <c r="A47">
        <v>9</v>
      </c>
      <c r="B47">
        <v>2425</v>
      </c>
      <c r="C47" t="s">
        <v>40</v>
      </c>
      <c r="D47" t="s">
        <v>45</v>
      </c>
      <c r="E47" t="s">
        <v>57</v>
      </c>
      <c r="F47">
        <v>3</v>
      </c>
    </row>
    <row r="49" spans="1:5" x14ac:dyDescent="0.3">
      <c r="B49" t="s">
        <v>31</v>
      </c>
      <c r="C49" t="s">
        <v>32</v>
      </c>
      <c r="D49" t="s">
        <v>59</v>
      </c>
    </row>
    <row r="50" spans="1:5" x14ac:dyDescent="0.3">
      <c r="A50">
        <v>0</v>
      </c>
      <c r="B50">
        <v>2411</v>
      </c>
      <c r="C50" t="s">
        <v>34</v>
      </c>
      <c r="D50" t="s">
        <v>35</v>
      </c>
      <c r="E50">
        <v>14.329556</v>
      </c>
    </row>
    <row r="51" spans="1:5" x14ac:dyDescent="0.3">
      <c r="A51">
        <v>1</v>
      </c>
      <c r="B51">
        <v>2412</v>
      </c>
      <c r="C51" t="s">
        <v>34</v>
      </c>
      <c r="D51" t="s">
        <v>36</v>
      </c>
      <c r="E51">
        <v>14.464938999999999</v>
      </c>
    </row>
    <row r="52" spans="1:5" x14ac:dyDescent="0.3">
      <c r="A52">
        <v>2</v>
      </c>
      <c r="B52">
        <v>2413</v>
      </c>
      <c r="C52" t="s">
        <v>34</v>
      </c>
      <c r="D52" t="s">
        <v>37</v>
      </c>
      <c r="E52">
        <v>10.502586000000001</v>
      </c>
    </row>
    <row r="53" spans="1:5" x14ac:dyDescent="0.3">
      <c r="A53">
        <v>3</v>
      </c>
      <c r="B53">
        <v>2414</v>
      </c>
      <c r="C53" t="s">
        <v>34</v>
      </c>
      <c r="D53" t="s">
        <v>38</v>
      </c>
      <c r="E53">
        <v>11.823316999999999</v>
      </c>
    </row>
    <row r="54" spans="1:5" x14ac:dyDescent="0.3">
      <c r="A54">
        <v>4</v>
      </c>
      <c r="B54">
        <v>2415</v>
      </c>
      <c r="C54" t="s">
        <v>34</v>
      </c>
      <c r="D54" t="s">
        <v>39</v>
      </c>
      <c r="E54">
        <v>14.655351</v>
      </c>
    </row>
    <row r="55" spans="1:5" x14ac:dyDescent="0.3">
      <c r="A55">
        <v>5</v>
      </c>
      <c r="B55">
        <v>2421</v>
      </c>
      <c r="C55" t="s">
        <v>40</v>
      </c>
      <c r="D55" t="s">
        <v>41</v>
      </c>
      <c r="E55">
        <v>20.087447000000001</v>
      </c>
    </row>
    <row r="56" spans="1:5" x14ac:dyDescent="0.3">
      <c r="A56">
        <v>6</v>
      </c>
      <c r="B56">
        <v>2422</v>
      </c>
      <c r="C56" t="s">
        <v>40</v>
      </c>
      <c r="D56" t="s">
        <v>42</v>
      </c>
      <c r="E56">
        <v>21.261828999999999</v>
      </c>
    </row>
    <row r="57" spans="1:5" x14ac:dyDescent="0.3">
      <c r="A57">
        <v>7</v>
      </c>
      <c r="B57">
        <v>2423</v>
      </c>
      <c r="C57" t="s">
        <v>40</v>
      </c>
      <c r="D57" t="s">
        <v>43</v>
      </c>
      <c r="E57">
        <v>21.243286000000001</v>
      </c>
    </row>
    <row r="58" spans="1:5" x14ac:dyDescent="0.3">
      <c r="A58">
        <v>8</v>
      </c>
      <c r="B58">
        <v>2424</v>
      </c>
      <c r="C58" t="s">
        <v>40</v>
      </c>
      <c r="D58" t="s">
        <v>44</v>
      </c>
      <c r="E58">
        <v>17.831423999999998</v>
      </c>
    </row>
    <row r="59" spans="1:5" x14ac:dyDescent="0.3">
      <c r="A59">
        <v>9</v>
      </c>
      <c r="B59">
        <v>2425</v>
      </c>
      <c r="C59" t="s">
        <v>40</v>
      </c>
      <c r="D59" t="s">
        <v>45</v>
      </c>
      <c r="E59">
        <v>24.790752000000001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617F-6D3F-411B-BF1A-16FE1911E4F8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371C9C2FFDF794E8056B161791D734D" ma:contentTypeVersion="13" ma:contentTypeDescription="새 문서를 만듭니다." ma:contentTypeScope="" ma:versionID="9a128615cc072b33fed5dc8a99059be7">
  <xsd:schema xmlns:xsd="http://www.w3.org/2001/XMLSchema" xmlns:xs="http://www.w3.org/2001/XMLSchema" xmlns:p="http://schemas.microsoft.com/office/2006/metadata/properties" xmlns:ns2="6ba5b7cd-06ee-4039-a1b0-672e4b41fa95" xmlns:ns3="e48ab9bc-8a1f-46c2-b918-4b6b3fdfebe9" targetNamespace="http://schemas.microsoft.com/office/2006/metadata/properties" ma:root="true" ma:fieldsID="47d01252a3646f3314ade540cd76960e" ns2:_="" ns3:_="">
    <xsd:import namespace="6ba5b7cd-06ee-4039-a1b0-672e4b41fa95"/>
    <xsd:import namespace="e48ab9bc-8a1f-46c2-b918-4b6b3fdfe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5b7cd-06ee-4039-a1b0-672e4b41f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이미지 태그" ma:readOnly="false" ma:fieldId="{5cf76f15-5ced-4ddc-b409-7134ff3c332f}" ma:taxonomyMulti="true" ma:sspId="c8710202-2179-478c-b032-76479c6ca4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ab9bc-8a1f-46c2-b918-4b6b3fdfebe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c3a44fe-87fa-47c5-87d8-f5fff331fa76}" ma:internalName="TaxCatchAll" ma:showField="CatchAllData" ma:web="e48ab9bc-8a1f-46c2-b918-4b6b3fdfe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8ab9bc-8a1f-46c2-b918-4b6b3fdfebe9" xsi:nil="true"/>
    <lcf76f155ced4ddcb4097134ff3c332f xmlns="6ba5b7cd-06ee-4039-a1b0-672e4b41fa9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E72C7A7-AFC5-439B-BED1-E25CB22091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8EBF30-DE69-43BB-82F4-57CA8D99DA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a5b7cd-06ee-4039-a1b0-672e4b41fa95"/>
    <ds:schemaRef ds:uri="e48ab9bc-8a1f-46c2-b918-4b6b3fdfe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17D511-32C7-44F9-9B54-D0CEAC63CA42}">
  <ds:schemaRefs>
    <ds:schemaRef ds:uri="6ba5b7cd-06ee-4039-a1b0-672e4b41fa95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e48ab9bc-8a1f-46c2-b918-4b6b3fdfebe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집계결과</vt:lpstr>
      <vt:lpstr>계산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진실</dc:creator>
  <cp:lastModifiedBy>김 진실</cp:lastModifiedBy>
  <dcterms:created xsi:type="dcterms:W3CDTF">2025-09-30T08:20:35Z</dcterms:created>
  <dcterms:modified xsi:type="dcterms:W3CDTF">2025-10-14T05:17:50Z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0x0101003371C9C2FFDF794E8056B161791D734D</vt:lpwstr>
  </property>
  <property fmtid="{D5CDD505-2E9C-101B-9397-08002B2CF9AE}" pid="3" name="MediaServiceImageTags">
    <vt:lpwstr/>
  </property>
</Properties>
</file>