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C8F87CDE-B54C-4BBE-8A7A-FB38E068B102}" xr6:coauthVersionLast="43" xr6:coauthVersionMax="43" xr10:uidLastSave="{00000000-0000-0000-0000-000000000000}"/>
  <bookViews>
    <workbookView xWindow="-96" yWindow="-96" windowWidth="23232" windowHeight="11934" activeTab="6" xr2:uid="{F30BEC68-5FC4-4FD1-AF5F-E57D6551BD0B}"/>
  </bookViews>
  <sheets>
    <sheet name="ZEN" sheetId="3" r:id="rId1"/>
    <sheet name="ZEN_3200" sheetId="7" r:id="rId2"/>
    <sheet name="CLM" sheetId="1" r:id="rId3"/>
    <sheet name="CLM_3200" sheetId="6" r:id="rId4"/>
    <sheet name="THUNDER" sheetId="2" r:id="rId5"/>
    <sheet name="THUNDER_3200" sheetId="8" r:id="rId6"/>
    <sheet name="TOTAL" sheetId="4" r:id="rId7"/>
    <sheet name="Defaults_3200" sheetId="9" r:id="rId8"/>
    <sheet name="Defaults_3201" sheetId="10" r:id="rId9"/>
  </sheets>
  <definedNames>
    <definedName name="_xlnm._FilterDatabase" localSheetId="8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AD16" i="4" s="1"/>
  <c r="E26" i="4"/>
  <c r="AA6" i="4" s="1"/>
  <c r="E25" i="4"/>
  <c r="AD11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G30" i="4" l="1"/>
  <c r="G26" i="4"/>
  <c r="H26" i="4" s="1"/>
  <c r="G25" i="4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25" i="4" l="1"/>
  <c r="AI11" i="4"/>
  <c r="I30" i="4"/>
  <c r="AI16" i="4"/>
  <c r="I26" i="4"/>
  <c r="H30" i="4"/>
  <c r="H25" i="4"/>
  <c r="E22" i="4"/>
  <c r="AD4" i="4" s="1"/>
  <c r="E28" i="4"/>
  <c r="E24" i="4"/>
  <c r="E27" i="4"/>
  <c r="E23" i="4"/>
  <c r="E29" i="4"/>
  <c r="E7" i="4"/>
  <c r="AA16" i="4" s="1"/>
  <c r="E8" i="4"/>
  <c r="AA15" i="4" s="1"/>
  <c r="E36" i="4"/>
  <c r="AB16" i="4" s="1"/>
  <c r="E6" i="4"/>
  <c r="AA11" i="4" s="1"/>
  <c r="AD6" i="4" l="1"/>
  <c r="AD15" i="4"/>
  <c r="G22" i="4"/>
  <c r="I22" i="4" s="1"/>
  <c r="G27" i="4"/>
  <c r="H27" i="4" s="1"/>
  <c r="AB6" i="4"/>
  <c r="G23" i="4"/>
  <c r="I23" i="4" s="1"/>
  <c r="AD3" i="4"/>
  <c r="G24" i="4"/>
  <c r="H24" i="4" s="1"/>
  <c r="AD5" i="4"/>
  <c r="G28" i="4"/>
  <c r="I28" i="4" s="1"/>
  <c r="AC6" i="4"/>
  <c r="G29" i="4"/>
  <c r="G8" i="4"/>
  <c r="G7" i="4"/>
  <c r="G6" i="4"/>
  <c r="G36" i="4"/>
  <c r="AC16" i="4"/>
  <c r="E34" i="4"/>
  <c r="AB15" i="4" s="1"/>
  <c r="E35" i="4"/>
  <c r="AB11" i="4" s="1"/>
  <c r="I36" i="4" l="1"/>
  <c r="AG16" i="4"/>
  <c r="H6" i="4"/>
  <c r="AF11" i="4"/>
  <c r="I8" i="4"/>
  <c r="AF15" i="4"/>
  <c r="H7" i="4"/>
  <c r="AF16" i="4"/>
  <c r="I29" i="4"/>
  <c r="AI15" i="4"/>
  <c r="H22" i="4"/>
  <c r="I24" i="4"/>
  <c r="I27" i="4"/>
  <c r="H23" i="4"/>
  <c r="H28" i="4"/>
  <c r="H29" i="4"/>
  <c r="H8" i="4"/>
  <c r="H36" i="4"/>
  <c r="I7" i="4"/>
  <c r="I6" i="4"/>
  <c r="G35" i="4"/>
  <c r="AC11" i="4"/>
  <c r="G34" i="4"/>
  <c r="AC15" i="4"/>
  <c r="I34" i="4" l="1"/>
  <c r="AG15" i="4"/>
  <c r="I35" i="4"/>
  <c r="AG11" i="4"/>
  <c r="H35" i="4"/>
  <c r="H34" i="4"/>
  <c r="E33" i="4"/>
  <c r="AB14" i="4" s="1"/>
  <c r="E32" i="4"/>
  <c r="AB12" i="4" s="1"/>
  <c r="E5" i="4"/>
  <c r="E12" i="4"/>
  <c r="E16" i="4"/>
  <c r="E20" i="4"/>
  <c r="E11" i="4"/>
  <c r="G11" i="4" s="1"/>
  <c r="I11" i="4" s="1"/>
  <c r="E3" i="4"/>
  <c r="AA14" i="4" s="1"/>
  <c r="E19" i="4"/>
  <c r="E15" i="4"/>
  <c r="E13" i="4"/>
  <c r="AD13" i="4" s="1"/>
  <c r="E9" i="4"/>
  <c r="G9" i="4" s="1"/>
  <c r="E18" i="4"/>
  <c r="E17" i="4"/>
  <c r="AD12" i="4" s="1"/>
  <c r="E4" i="4"/>
  <c r="AA12" i="4" s="1"/>
  <c r="E21" i="4"/>
  <c r="AD14" i="4" s="1"/>
  <c r="E2" i="4"/>
  <c r="AA13" i="4" s="1"/>
  <c r="E10" i="4"/>
  <c r="G10" i="4" s="1"/>
  <c r="E14" i="4"/>
  <c r="E31" i="4"/>
  <c r="AB13" i="4" s="1"/>
  <c r="H4" i="2"/>
  <c r="AB4" i="4" l="1"/>
  <c r="AC5" i="4"/>
  <c r="G4" i="4"/>
  <c r="AF12" i="4" s="1"/>
  <c r="G31" i="4"/>
  <c r="G5" i="4"/>
  <c r="G33" i="4"/>
  <c r="G32" i="4"/>
  <c r="G2" i="4"/>
  <c r="AF13" i="4" s="1"/>
  <c r="G3" i="4"/>
  <c r="AF14" i="4" s="1"/>
  <c r="G17" i="4"/>
  <c r="AA3" i="4"/>
  <c r="G20" i="4"/>
  <c r="H20" i="4" s="1"/>
  <c r="AA5" i="4"/>
  <c r="G16" i="4"/>
  <c r="H16" i="4" s="1"/>
  <c r="AB3" i="4"/>
  <c r="G18" i="4"/>
  <c r="H18" i="4" s="1"/>
  <c r="AC3" i="4"/>
  <c r="G14" i="4"/>
  <c r="I14" i="4" s="1"/>
  <c r="AA4" i="4"/>
  <c r="G15" i="4"/>
  <c r="I15" i="4" s="1"/>
  <c r="AC4" i="4"/>
  <c r="G19" i="4"/>
  <c r="H19" i="4" s="1"/>
  <c r="AB5" i="4"/>
  <c r="G12" i="4"/>
  <c r="I12" i="4" s="1"/>
  <c r="H11" i="4"/>
  <c r="G21" i="4"/>
  <c r="G13" i="4"/>
  <c r="H7" i="2"/>
  <c r="H6" i="2"/>
  <c r="H5" i="2"/>
  <c r="H3" i="2"/>
  <c r="H2" i="2"/>
  <c r="I33" i="4" l="1"/>
  <c r="AG14" i="4"/>
  <c r="I31" i="4"/>
  <c r="AG13" i="4"/>
  <c r="I32" i="4"/>
  <c r="AG12" i="4"/>
  <c r="I17" i="4"/>
  <c r="AI12" i="4"/>
  <c r="H13" i="4"/>
  <c r="AI13" i="4"/>
  <c r="I21" i="4"/>
  <c r="AI14" i="4"/>
  <c r="AC12" i="4"/>
  <c r="AC13" i="4"/>
  <c r="AC14" i="4"/>
  <c r="H32" i="4"/>
  <c r="H33" i="4"/>
  <c r="H31" i="4"/>
  <c r="H14" i="4"/>
  <c r="H17" i="4"/>
  <c r="H12" i="4"/>
  <c r="H15" i="4"/>
  <c r="I19" i="4"/>
  <c r="I18" i="4"/>
  <c r="I20" i="4"/>
  <c r="I16" i="4"/>
  <c r="H21" i="4"/>
  <c r="I13" i="4"/>
  <c r="K2" i="2"/>
  <c r="K3" i="2" s="1"/>
  <c r="F2" i="4"/>
  <c r="I2" i="4" l="1"/>
  <c r="H4" i="4"/>
  <c r="I4" i="4"/>
  <c r="I3" i="4" l="1"/>
  <c r="H10" i="4"/>
  <c r="I9" i="4"/>
  <c r="H2" i="4"/>
  <c r="I5" i="4"/>
  <c r="I10" i="4" l="1"/>
  <c r="H3" i="4"/>
  <c r="H5" i="4"/>
  <c r="H9" i="4"/>
</calcChain>
</file>

<file path=xl/sharedStrings.xml><?xml version="1.0" encoding="utf-8"?>
<sst xmlns="http://schemas.openxmlformats.org/spreadsheetml/2006/main" count="330" uniqueCount="50">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</sst>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0.10810810810810811</c:v>
                </c:pt>
                <c:pt idx="1">
                  <c:v>0.14285714285714285</c:v>
                </c:pt>
                <c:pt idx="2">
                  <c:v>0.13513513513513514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0.13513513513513514</c:v>
                </c:pt>
                <c:pt idx="1">
                  <c:v>0.24324324324324326</c:v>
                </c:pt>
                <c:pt idx="2">
                  <c:v>0.32432432432432434</c:v>
                </c:pt>
                <c:pt idx="3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0.21621621621621623</c:v>
                </c:pt>
                <c:pt idx="1">
                  <c:v>0.30555555555555558</c:v>
                </c:pt>
                <c:pt idx="2">
                  <c:v>0.4</c:v>
                </c:pt>
                <c:pt idx="3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</c:v>
                </c:pt>
                <c:pt idx="1">
                  <c:v>0.44444444444444442</c:v>
                </c:pt>
                <c:pt idx="2">
                  <c:v>0.6</c:v>
                </c:pt>
                <c:pt idx="3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0.11940298507462686</c:v>
                </c:pt>
                <c:pt idx="3">
                  <c:v>0.14285714285714285</c:v>
                </c:pt>
                <c:pt idx="4">
                  <c:v>0.22727272727272727</c:v>
                </c:pt>
                <c:pt idx="5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0</c:v>
                </c:pt>
                <c:pt idx="1">
                  <c:v>0.10810810810810811</c:v>
                </c:pt>
                <c:pt idx="2">
                  <c:v>0.1891891891891892</c:v>
                </c:pt>
                <c:pt idx="3">
                  <c:v>0.20833333333333334</c:v>
                </c:pt>
                <c:pt idx="4">
                  <c:v>0.13043478260869565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</c:v>
                </c:pt>
                <c:pt idx="1">
                  <c:v>0.10810810810810811</c:v>
                </c:pt>
                <c:pt idx="2">
                  <c:v>0.30859217426381608</c:v>
                </c:pt>
                <c:pt idx="3">
                  <c:v>0.35119047619047616</c:v>
                </c:pt>
                <c:pt idx="4">
                  <c:v>0.35770750988142291</c:v>
                </c:pt>
                <c:pt idx="5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0.125</c:v>
                </c:pt>
                <c:pt idx="1">
                  <c:v>0.10810810810810811</c:v>
                </c:pt>
                <c:pt idx="2">
                  <c:v>0.24324324324324326</c:v>
                </c:pt>
                <c:pt idx="3">
                  <c:v>0.4</c:v>
                </c:pt>
                <c:pt idx="4">
                  <c:v>0.625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1"/>
  <sheetViews>
    <sheetView workbookViewId="0">
      <selection activeCell="E12" sqref="E1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9</v>
      </c>
      <c r="D16">
        <v>5</v>
      </c>
      <c r="E16" s="1">
        <v>0.55559999999999998</v>
      </c>
      <c r="F16" s="2">
        <v>1.63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3</v>
      </c>
      <c r="D17">
        <v>1</v>
      </c>
      <c r="E17" s="1">
        <v>0.33329999999999999</v>
      </c>
      <c r="F17" s="2">
        <v>2.06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3</v>
      </c>
      <c r="D18">
        <v>1</v>
      </c>
      <c r="E18" s="1">
        <v>0.33329999999999999</v>
      </c>
      <c r="F18" s="2">
        <v>1.83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3</v>
      </c>
      <c r="D19">
        <v>1</v>
      </c>
      <c r="E19" s="1">
        <v>0.33329999999999999</v>
      </c>
      <c r="F19" s="2">
        <v>1.86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4</v>
      </c>
      <c r="D20">
        <v>0</v>
      </c>
      <c r="E20" s="1">
        <v>0</v>
      </c>
      <c r="F20" s="2">
        <v>2.04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3</v>
      </c>
      <c r="D21">
        <v>0</v>
      </c>
      <c r="E21" s="1">
        <v>0</v>
      </c>
      <c r="F21" s="2">
        <v>2.1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3</v>
      </c>
      <c r="D22">
        <v>1</v>
      </c>
      <c r="E22" s="1">
        <v>0.33329999999999999</v>
      </c>
      <c r="F22" s="2">
        <v>1.34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4</v>
      </c>
      <c r="D23">
        <v>3</v>
      </c>
      <c r="E23" s="1">
        <v>0.75</v>
      </c>
      <c r="F23" s="2">
        <v>1.47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3</v>
      </c>
      <c r="D24">
        <v>2</v>
      </c>
      <c r="E24" s="1">
        <v>0.66669999999999996</v>
      </c>
      <c r="F24" s="2">
        <v>1.58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</v>
      </c>
      <c r="D25">
        <v>1</v>
      </c>
      <c r="E25" s="1">
        <v>0.5</v>
      </c>
      <c r="F25" s="2">
        <v>2.08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30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13</v>
      </c>
      <c r="D2">
        <v>0</v>
      </c>
      <c r="E2" s="1">
        <v>0</v>
      </c>
      <c r="F2" s="2">
        <v>1.66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13</v>
      </c>
      <c r="D3">
        <v>4</v>
      </c>
      <c r="E3" s="1">
        <v>0.30769999999999997</v>
      </c>
      <c r="F3" s="2">
        <v>1.84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12</v>
      </c>
      <c r="D4">
        <v>0</v>
      </c>
      <c r="E4" s="1">
        <v>0</v>
      </c>
      <c r="F4" s="2">
        <v>1.44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12</v>
      </c>
      <c r="D5">
        <v>0</v>
      </c>
      <c r="E5" s="1">
        <v>0</v>
      </c>
      <c r="F5" s="2">
        <v>1.27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11</v>
      </c>
      <c r="D6">
        <v>4</v>
      </c>
      <c r="E6" s="1">
        <v>0.36359999999999998</v>
      </c>
      <c r="F6" s="2">
        <v>1.78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14</v>
      </c>
      <c r="D7">
        <v>4</v>
      </c>
      <c r="E7" s="1">
        <v>0.28570000000000001</v>
      </c>
      <c r="F7" s="2">
        <v>1.46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14</v>
      </c>
      <c r="D8">
        <v>2</v>
      </c>
      <c r="E8" s="1">
        <v>0.1429</v>
      </c>
      <c r="F8" s="2">
        <v>1.61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14</v>
      </c>
      <c r="D9">
        <v>5</v>
      </c>
      <c r="E9" s="1">
        <v>0.35709999999999997</v>
      </c>
      <c r="F9" s="2">
        <v>1.25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14</v>
      </c>
      <c r="D10">
        <v>2</v>
      </c>
      <c r="E10" s="1">
        <v>0.1429</v>
      </c>
      <c r="F10" s="2">
        <v>1.06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14</v>
      </c>
      <c r="D11">
        <v>2</v>
      </c>
      <c r="E11" s="1">
        <v>0.1429</v>
      </c>
      <c r="F11" s="2">
        <v>1.61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13</v>
      </c>
      <c r="D12">
        <v>1</v>
      </c>
      <c r="E12" s="1">
        <v>7.6899999999999996E-2</v>
      </c>
      <c r="F12" s="2">
        <v>1.73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14</v>
      </c>
      <c r="D13">
        <v>1</v>
      </c>
      <c r="E13" s="1">
        <v>7.1400000000000005E-2</v>
      </c>
      <c r="F13" s="2">
        <v>1.1200000000000001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14</v>
      </c>
      <c r="D14">
        <v>1</v>
      </c>
      <c r="E14" s="1">
        <v>7.1400000000000005E-2</v>
      </c>
      <c r="F14" s="2">
        <v>1.37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13</v>
      </c>
      <c r="D15">
        <v>5</v>
      </c>
      <c r="E15" s="1">
        <v>0.3846</v>
      </c>
      <c r="F15" s="2">
        <v>1.73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5</v>
      </c>
      <c r="D16">
        <v>4</v>
      </c>
      <c r="E16" s="1">
        <v>0.8</v>
      </c>
      <c r="F16" s="2">
        <v>0.99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5</v>
      </c>
      <c r="D17">
        <v>3</v>
      </c>
      <c r="E17" s="1">
        <v>0.6</v>
      </c>
      <c r="F17" s="2">
        <v>1.42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5</v>
      </c>
      <c r="D18">
        <v>2</v>
      </c>
      <c r="E18" s="1">
        <v>0.4</v>
      </c>
      <c r="F18" s="2">
        <v>0.92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4</v>
      </c>
      <c r="D19">
        <v>1</v>
      </c>
      <c r="E19" s="1">
        <v>0.25</v>
      </c>
      <c r="F19" s="2">
        <v>1.66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5</v>
      </c>
      <c r="D20">
        <v>0</v>
      </c>
      <c r="E20" s="1">
        <v>0</v>
      </c>
      <c r="F20" s="2">
        <v>1.02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5</v>
      </c>
      <c r="D21">
        <v>2</v>
      </c>
      <c r="E21" s="1">
        <v>0.4</v>
      </c>
      <c r="F21" s="2">
        <v>1.42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5</v>
      </c>
      <c r="D22">
        <v>3</v>
      </c>
      <c r="E22" s="1">
        <v>0.6</v>
      </c>
      <c r="F22" s="2">
        <v>1.3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5</v>
      </c>
      <c r="D23">
        <v>3</v>
      </c>
      <c r="E23" s="1">
        <v>0.6</v>
      </c>
      <c r="F23" s="2">
        <v>1.81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3</v>
      </c>
      <c r="D24">
        <v>3</v>
      </c>
      <c r="E24" s="1">
        <v>1</v>
      </c>
      <c r="F24" s="2">
        <v>1.94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14</v>
      </c>
      <c r="D25">
        <v>2</v>
      </c>
      <c r="E25" s="1">
        <v>0.1429</v>
      </c>
      <c r="F25" s="2">
        <v>1.23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14</v>
      </c>
      <c r="D26">
        <v>3</v>
      </c>
      <c r="E26" s="1">
        <v>0.21429999999999999</v>
      </c>
      <c r="F26" s="2">
        <v>1.18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13</v>
      </c>
      <c r="D27">
        <v>2</v>
      </c>
      <c r="E27" s="1">
        <v>0.15379999999999999</v>
      </c>
      <c r="F27" s="2">
        <v>1.59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12</v>
      </c>
      <c r="D28">
        <v>2</v>
      </c>
      <c r="E28" s="1">
        <v>0.16669999999999999</v>
      </c>
      <c r="F28" s="2">
        <v>1.17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12</v>
      </c>
      <c r="D29">
        <v>0</v>
      </c>
      <c r="E29" s="1">
        <v>0</v>
      </c>
      <c r="F29" s="2">
        <v>1.06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12</v>
      </c>
      <c r="D30">
        <v>0</v>
      </c>
      <c r="E30" s="1">
        <v>0</v>
      </c>
      <c r="F30" s="2">
        <v>1.43</v>
      </c>
      <c r="G30">
        <v>0.1</v>
      </c>
      <c r="H30">
        <v>0.2</v>
      </c>
      <c r="I30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5"/>
  <sheetViews>
    <sheetView workbookViewId="0">
      <selection activeCell="A3" sqref="A3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13</v>
      </c>
      <c r="D2">
        <v>0</v>
      </c>
      <c r="E2" s="1">
        <v>0</v>
      </c>
      <c r="F2" s="2">
        <v>4.0599999999999996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14</v>
      </c>
      <c r="D3">
        <v>2</v>
      </c>
      <c r="E3" s="1">
        <v>0.1429</v>
      </c>
      <c r="F3" s="2">
        <v>2.85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9</v>
      </c>
      <c r="D4">
        <v>0</v>
      </c>
      <c r="E4" s="1">
        <v>0</v>
      </c>
      <c r="F4" s="2">
        <v>3.56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9</v>
      </c>
      <c r="D5">
        <v>0</v>
      </c>
      <c r="E5" s="1">
        <v>0</v>
      </c>
      <c r="F5" s="2">
        <v>2.7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8</v>
      </c>
      <c r="D6">
        <v>0</v>
      </c>
      <c r="E6" s="1">
        <v>0</v>
      </c>
      <c r="F6" s="2">
        <v>3.24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14</v>
      </c>
      <c r="D7">
        <v>3</v>
      </c>
      <c r="E7" s="1">
        <v>0.21429999999999999</v>
      </c>
      <c r="F7" s="2">
        <v>3.84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15</v>
      </c>
      <c r="D8">
        <v>3</v>
      </c>
      <c r="E8" s="1">
        <v>0.2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14</v>
      </c>
      <c r="D9">
        <v>2</v>
      </c>
      <c r="E9" s="1">
        <v>0.1429</v>
      </c>
      <c r="F9" s="2">
        <v>3.23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13</v>
      </c>
      <c r="D10">
        <v>1</v>
      </c>
      <c r="E10" s="1">
        <v>7.6899999999999996E-2</v>
      </c>
      <c r="F10" s="2">
        <v>2.69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14</v>
      </c>
      <c r="D11">
        <v>0</v>
      </c>
      <c r="E11" s="1">
        <v>0</v>
      </c>
      <c r="F11" s="2">
        <v>3.15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15</v>
      </c>
      <c r="D12">
        <v>3</v>
      </c>
      <c r="E12" s="1">
        <v>0.2</v>
      </c>
      <c r="F12" s="2">
        <v>2.81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14</v>
      </c>
      <c r="D13">
        <v>7</v>
      </c>
      <c r="E13" s="1">
        <v>0.5</v>
      </c>
      <c r="F13" s="2">
        <v>3.42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15</v>
      </c>
      <c r="D14">
        <v>5</v>
      </c>
      <c r="E14" s="1">
        <v>0.33329999999999999</v>
      </c>
      <c r="F14" s="2">
        <v>3.14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14</v>
      </c>
      <c r="D15">
        <v>5</v>
      </c>
      <c r="E15" s="1">
        <v>0.35709999999999997</v>
      </c>
      <c r="F15" s="2">
        <v>2.82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9016</v>
      </c>
      <c r="C16">
        <v>1</v>
      </c>
      <c r="D16">
        <v>1</v>
      </c>
      <c r="E16" s="1">
        <v>1</v>
      </c>
      <c r="F16" s="2">
        <v>2.15</v>
      </c>
      <c r="G16">
        <v>0.1</v>
      </c>
      <c r="H16">
        <v>0.2</v>
      </c>
      <c r="I16">
        <v>20</v>
      </c>
      <c r="J16">
        <v>0.2</v>
      </c>
      <c r="K16">
        <v>50</v>
      </c>
    </row>
    <row r="17" spans="1:11" x14ac:dyDescent="0.55000000000000004">
      <c r="A17">
        <v>20</v>
      </c>
      <c r="B17">
        <v>9025</v>
      </c>
      <c r="C17">
        <v>1</v>
      </c>
      <c r="D17">
        <v>0</v>
      </c>
      <c r="E17" s="1">
        <v>0</v>
      </c>
      <c r="F17" s="2">
        <v>1.75</v>
      </c>
      <c r="G17">
        <v>0.1</v>
      </c>
      <c r="H17">
        <v>0.2</v>
      </c>
      <c r="I17">
        <v>50</v>
      </c>
      <c r="J17">
        <v>0.2</v>
      </c>
      <c r="K17">
        <v>5</v>
      </c>
    </row>
    <row r="18" spans="1:11" x14ac:dyDescent="0.55000000000000004">
      <c r="A18">
        <v>20</v>
      </c>
      <c r="B18">
        <v>9026</v>
      </c>
      <c r="C18">
        <v>1</v>
      </c>
      <c r="D18">
        <v>1</v>
      </c>
      <c r="E18" s="1">
        <v>1</v>
      </c>
      <c r="F18" s="2">
        <v>1.9</v>
      </c>
      <c r="G18">
        <v>0.1</v>
      </c>
      <c r="H18">
        <v>0.2</v>
      </c>
      <c r="I18">
        <v>50</v>
      </c>
      <c r="J18">
        <v>0.2</v>
      </c>
      <c r="K18">
        <v>10</v>
      </c>
    </row>
    <row r="19" spans="1:11" x14ac:dyDescent="0.55000000000000004">
      <c r="A19">
        <v>20</v>
      </c>
      <c r="B19">
        <v>9027</v>
      </c>
      <c r="C19">
        <v>1</v>
      </c>
      <c r="D19">
        <v>0</v>
      </c>
      <c r="E19" s="1">
        <v>0</v>
      </c>
      <c r="F19" s="2">
        <v>1.99</v>
      </c>
      <c r="G19">
        <v>0.1</v>
      </c>
      <c r="H19">
        <v>0.2</v>
      </c>
      <c r="I19">
        <v>50</v>
      </c>
      <c r="J19">
        <v>0.2</v>
      </c>
      <c r="K19">
        <v>20</v>
      </c>
    </row>
    <row r="20" spans="1:11" x14ac:dyDescent="0.55000000000000004">
      <c r="A20">
        <v>20</v>
      </c>
      <c r="B20">
        <v>10000</v>
      </c>
      <c r="C20">
        <v>14</v>
      </c>
      <c r="D20">
        <v>1</v>
      </c>
      <c r="E20" s="1">
        <v>7.1400000000000005E-2</v>
      </c>
      <c r="F20" s="2">
        <v>3.08</v>
      </c>
      <c r="G20">
        <v>0.1</v>
      </c>
      <c r="H20">
        <v>0.2</v>
      </c>
      <c r="I20">
        <v>10</v>
      </c>
    </row>
    <row r="21" spans="1:11" x14ac:dyDescent="0.55000000000000004">
      <c r="A21">
        <v>20</v>
      </c>
      <c r="B21">
        <v>10001</v>
      </c>
      <c r="C21">
        <v>14</v>
      </c>
      <c r="D21">
        <v>1</v>
      </c>
      <c r="E21" s="1">
        <v>7.1400000000000005E-2</v>
      </c>
      <c r="F21" s="2">
        <v>4.1900000000000004</v>
      </c>
      <c r="G21">
        <v>0.1</v>
      </c>
      <c r="H21">
        <v>0.2</v>
      </c>
      <c r="I21">
        <v>5</v>
      </c>
    </row>
    <row r="22" spans="1:11" x14ac:dyDescent="0.55000000000000004">
      <c r="A22">
        <v>20</v>
      </c>
      <c r="B22">
        <v>10002</v>
      </c>
      <c r="C22">
        <v>8</v>
      </c>
      <c r="D22">
        <v>3</v>
      </c>
      <c r="E22" s="1">
        <v>0.375</v>
      </c>
      <c r="F22" s="2">
        <v>3.21</v>
      </c>
      <c r="G22">
        <v>0.1</v>
      </c>
      <c r="H22">
        <v>0.2</v>
      </c>
      <c r="I22">
        <v>20</v>
      </c>
    </row>
    <row r="23" spans="1:11" x14ac:dyDescent="0.55000000000000004">
      <c r="A23">
        <v>20</v>
      </c>
      <c r="B23">
        <v>10003</v>
      </c>
      <c r="C23">
        <v>8</v>
      </c>
      <c r="D23">
        <v>1</v>
      </c>
      <c r="E23" s="1">
        <v>0.125</v>
      </c>
      <c r="F23" s="2">
        <v>4.18</v>
      </c>
      <c r="G23">
        <v>0.1</v>
      </c>
      <c r="H23">
        <v>0.2</v>
      </c>
      <c r="I23">
        <v>50</v>
      </c>
    </row>
    <row r="24" spans="1:11" x14ac:dyDescent="0.55000000000000004">
      <c r="A24">
        <v>20</v>
      </c>
      <c r="B24">
        <v>10004</v>
      </c>
      <c r="C24">
        <v>8</v>
      </c>
      <c r="D24">
        <v>0</v>
      </c>
      <c r="E24" s="1">
        <v>0</v>
      </c>
      <c r="F24" s="2">
        <v>3.64</v>
      </c>
      <c r="G24">
        <v>0.1</v>
      </c>
      <c r="H24">
        <v>0.2</v>
      </c>
      <c r="I24">
        <v>2</v>
      </c>
    </row>
    <row r="25" spans="1:11" x14ac:dyDescent="0.55000000000000004">
      <c r="A25">
        <v>20</v>
      </c>
      <c r="B25">
        <v>10005</v>
      </c>
      <c r="C25">
        <v>8</v>
      </c>
      <c r="D25">
        <v>0</v>
      </c>
      <c r="E25" s="1">
        <v>0</v>
      </c>
      <c r="F25" s="2">
        <v>3.68</v>
      </c>
      <c r="G25">
        <v>0.1</v>
      </c>
      <c r="H25">
        <v>0.2</v>
      </c>
      <c r="I25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abSelected="1" zoomScaleNormal="100" workbookViewId="0"/>
  </sheetViews>
  <sheetFormatPr defaultRowHeight="14.4" x14ac:dyDescent="0.55000000000000004"/>
  <sheetData>
    <row r="1" spans="1:35" ht="14.7" thickBot="1" x14ac:dyDescent="0.6">
      <c r="A1" s="44" t="s">
        <v>0</v>
      </c>
      <c r="B1" s="45" t="s">
        <v>1</v>
      </c>
      <c r="C1" s="45" t="s">
        <v>2</v>
      </c>
      <c r="D1" s="45" t="s">
        <v>3</v>
      </c>
      <c r="E1" s="51" t="s">
        <v>4</v>
      </c>
      <c r="F1" s="45" t="s">
        <v>5</v>
      </c>
      <c r="G1" s="45" t="s">
        <v>7</v>
      </c>
      <c r="H1" s="45" t="s">
        <v>8</v>
      </c>
      <c r="I1" s="46" t="s">
        <v>9</v>
      </c>
      <c r="AA1" t="s">
        <v>11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2">
        <f>IFERROR(D2/C2, 0)</f>
        <v>0.11940298507462686</v>
      </c>
      <c r="F2" s="34">
        <f>(CLM!F2 * CLM!C2 + ZEN!F2 * ZEN!C2 + THUNDER!F2 * THUNDER!C2) / (CLM!C2 +  ZEN!C2 + THUNDER!C2)</f>
        <v>1.5919402985074627</v>
      </c>
      <c r="G2" s="33">
        <f>IFERROR(SQRT(C2*E2*(1-E2))/C2, 0)</f>
        <v>3.961492109774456E-2</v>
      </c>
      <c r="H2" s="33">
        <f>E2-G2</f>
        <v>7.9788063976882304E-2</v>
      </c>
      <c r="I2" s="35">
        <f>E2+G2</f>
        <v>0.15901790617237144</v>
      </c>
      <c r="Z2" s="58"/>
      <c r="AA2" s="58">
        <v>5</v>
      </c>
      <c r="AB2" s="58">
        <v>10</v>
      </c>
      <c r="AC2" s="58">
        <v>20</v>
      </c>
      <c r="AD2" s="58">
        <v>50</v>
      </c>
    </row>
    <row r="3" spans="1:35" x14ac:dyDescent="0.55000000000000004">
      <c r="A3" s="36">
        <v>20</v>
      </c>
      <c r="B3" s="37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3">
        <f t="shared" ref="E3:E5" si="0">IFERROR(D3/C3, 0)</f>
        <v>0.14285714285714285</v>
      </c>
      <c r="F3" s="39"/>
      <c r="G3" s="38">
        <f t="shared" ref="G3:G5" si="1">IFERROR(SQRT(C3*E3*(1-E3))/C3, 0)</f>
        <v>4.4086671417740551E-2</v>
      </c>
      <c r="H3" s="38">
        <f t="shared" ref="H3:H5" si="2">E3-G3</f>
        <v>9.8770471439402291E-2</v>
      </c>
      <c r="I3" s="40">
        <f t="shared" ref="I3:I5" si="3">E3+G3</f>
        <v>0.18694381427488341</v>
      </c>
      <c r="Y3" t="s">
        <v>10</v>
      </c>
      <c r="Z3" s="84">
        <v>5</v>
      </c>
      <c r="AA3" s="85">
        <f>+E17</f>
        <v>0.10810810810810811</v>
      </c>
      <c r="AB3" s="85">
        <f>+E16</f>
        <v>0.14285714285714285</v>
      </c>
      <c r="AC3" s="85">
        <f>+E18</f>
        <v>0.13513513513513514</v>
      </c>
      <c r="AD3" s="85">
        <f>+E23</f>
        <v>0.5</v>
      </c>
    </row>
    <row r="4" spans="1:35" x14ac:dyDescent="0.55000000000000004">
      <c r="A4" s="36">
        <v>20</v>
      </c>
      <c r="B4" s="37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35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0</v>
      </c>
      <c r="E4" s="53">
        <f t="shared" si="0"/>
        <v>0</v>
      </c>
      <c r="F4" s="39"/>
      <c r="G4" s="38">
        <f t="shared" si="1"/>
        <v>0</v>
      </c>
      <c r="H4" s="38">
        <f t="shared" si="2"/>
        <v>0</v>
      </c>
      <c r="I4" s="40">
        <f t="shared" si="3"/>
        <v>0</v>
      </c>
      <c r="Z4" s="91">
        <v>10</v>
      </c>
      <c r="AA4" s="92">
        <f>E14</f>
        <v>0.13513513513513514</v>
      </c>
      <c r="AB4" s="92">
        <f>+E13</f>
        <v>0.24324324324324326</v>
      </c>
      <c r="AC4" s="92">
        <f>+E15</f>
        <v>0.32432432432432434</v>
      </c>
      <c r="AD4" s="92">
        <f>+E22</f>
        <v>0.625</v>
      </c>
    </row>
    <row r="5" spans="1:35" x14ac:dyDescent="0.55000000000000004">
      <c r="A5" s="36">
        <v>20</v>
      </c>
      <c r="B5" s="37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36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7</v>
      </c>
      <c r="E5" s="53">
        <f t="shared" si="0"/>
        <v>0.19444444444444445</v>
      </c>
      <c r="F5" s="39"/>
      <c r="G5" s="38">
        <f t="shared" si="1"/>
        <v>6.5962068744328736E-2</v>
      </c>
      <c r="H5" s="38">
        <f t="shared" si="2"/>
        <v>0.12848237570011573</v>
      </c>
      <c r="I5" s="40">
        <f t="shared" si="3"/>
        <v>0.26040651318877317</v>
      </c>
      <c r="Z5" s="103">
        <v>20</v>
      </c>
      <c r="AA5" s="104">
        <f>+E20</f>
        <v>0.21621621621621623</v>
      </c>
      <c r="AB5" s="104">
        <f>+E19</f>
        <v>0.30555555555555558</v>
      </c>
      <c r="AC5" s="104">
        <f>+E21</f>
        <v>0.4</v>
      </c>
      <c r="AD5" s="104">
        <f>+E24</f>
        <v>0.44444444444444442</v>
      </c>
    </row>
    <row r="6" spans="1:35" x14ac:dyDescent="0.55000000000000004">
      <c r="A6" s="36">
        <v>20</v>
      </c>
      <c r="B6" s="37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24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3">
        <f t="shared" ref="E6:E7" si="4">IFERROR(D6/C6, 0)</f>
        <v>0</v>
      </c>
      <c r="F6" s="39"/>
      <c r="G6" s="38">
        <f t="shared" ref="G6:G7" si="5">IFERROR(SQRT(C6*E6*(1-E6))/C6, 0)</f>
        <v>0</v>
      </c>
      <c r="H6" s="38">
        <f t="shared" ref="H6:H7" si="6">E6-G6</f>
        <v>0</v>
      </c>
      <c r="I6" s="40">
        <f t="shared" ref="I6:I7" si="7">E6+G6</f>
        <v>0</v>
      </c>
      <c r="Z6" s="105">
        <v>50</v>
      </c>
      <c r="AA6" s="106">
        <f>+E26</f>
        <v>0</v>
      </c>
      <c r="AB6" s="106">
        <f>+E27</f>
        <v>0.44444444444444442</v>
      </c>
      <c r="AC6" s="106">
        <f>+E28</f>
        <v>0.6</v>
      </c>
      <c r="AD6" s="106">
        <f>+E29</f>
        <v>0.625</v>
      </c>
    </row>
    <row r="7" spans="1:35" x14ac:dyDescent="0.55000000000000004">
      <c r="A7" s="36">
        <v>20</v>
      </c>
      <c r="B7" s="37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24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1</v>
      </c>
      <c r="E7" s="53">
        <f t="shared" si="4"/>
        <v>4.1666666666666664E-2</v>
      </c>
      <c r="F7" s="39"/>
      <c r="G7" s="38">
        <f t="shared" si="5"/>
        <v>4.0789375432190036E-2</v>
      </c>
      <c r="H7" s="38">
        <f t="shared" si="6"/>
        <v>8.7729123447662788E-4</v>
      </c>
      <c r="I7" s="40">
        <f t="shared" si="7"/>
        <v>8.2456042098856708E-2</v>
      </c>
    </row>
    <row r="8" spans="1:35" x14ac:dyDescent="0.55000000000000004">
      <c r="A8" s="36">
        <v>20</v>
      </c>
      <c r="B8" s="37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22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5</v>
      </c>
      <c r="E8" s="53">
        <f t="shared" ref="E8" si="8">IFERROR(D8/C8, 0)</f>
        <v>0.22727272727272727</v>
      </c>
      <c r="F8" s="39"/>
      <c r="G8" s="38">
        <f t="shared" ref="G8" si="9">IFERROR(SQRT(C8*E8*(1-E8))/C8, 0)</f>
        <v>8.9346067398510962E-2</v>
      </c>
      <c r="H8" s="38">
        <f t="shared" ref="H8" si="10">E8-G8</f>
        <v>0.13792665987421632</v>
      </c>
      <c r="I8" s="40">
        <f t="shared" ref="I8" si="11">E8+G8</f>
        <v>0.31661879467123821</v>
      </c>
    </row>
    <row r="9" spans="1:35" x14ac:dyDescent="0.55000000000000004">
      <c r="A9" s="36">
        <v>20</v>
      </c>
      <c r="B9" s="37">
        <v>8000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3">
        <f t="shared" ref="E9:E33" si="12">IFERROR(D9/C9, 0)</f>
        <v>0.1044776119402985</v>
      </c>
      <c r="F9" s="39"/>
      <c r="G9" s="38">
        <f t="shared" ref="G9:G33" si="13">IFERROR(SQRT(C9*E9*(1-E9))/C9, 0)</f>
        <v>3.7369083027573149E-2</v>
      </c>
      <c r="H9" s="38">
        <f>E9-G9</f>
        <v>6.7108528912725354E-2</v>
      </c>
      <c r="I9" s="40">
        <f>E9+G9</f>
        <v>0.14184669496787167</v>
      </c>
    </row>
    <row r="10" spans="1:35" x14ac:dyDescent="0.55000000000000004">
      <c r="A10" s="36">
        <v>20</v>
      </c>
      <c r="B10" s="37">
        <v>8001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3">
        <f t="shared" si="12"/>
        <v>8.0645161290322578E-2</v>
      </c>
      <c r="F10" s="39"/>
      <c r="G10" s="38">
        <f t="shared" si="13"/>
        <v>3.4580788823532486E-2</v>
      </c>
      <c r="H10" s="38">
        <f>E10-G10</f>
        <v>4.6064372466790092E-2</v>
      </c>
      <c r="I10" s="40">
        <f>E10+G10</f>
        <v>0.11522595011385506</v>
      </c>
      <c r="Z10" t="s">
        <v>12</v>
      </c>
      <c r="AA10" t="s">
        <v>11</v>
      </c>
      <c r="AB10" t="s">
        <v>10</v>
      </c>
      <c r="AC10" t="s">
        <v>44</v>
      </c>
      <c r="AD10" t="s">
        <v>45</v>
      </c>
      <c r="AF10" t="s">
        <v>46</v>
      </c>
      <c r="AG10" t="s">
        <v>47</v>
      </c>
      <c r="AH10" t="s">
        <v>49</v>
      </c>
      <c r="AI10" t="s">
        <v>48</v>
      </c>
    </row>
    <row r="11" spans="1:35" x14ac:dyDescent="0.55000000000000004">
      <c r="A11" s="36">
        <v>20</v>
      </c>
      <c r="B11" s="37">
        <v>8002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3">
        <f t="shared" si="12"/>
        <v>0.2857142857142857</v>
      </c>
      <c r="F11" s="37"/>
      <c r="G11" s="38">
        <f t="shared" si="13"/>
        <v>5.6915648063542552E-2</v>
      </c>
      <c r="H11" s="38">
        <f t="shared" ref="H11:H33" si="14">E11-G11</f>
        <v>0.22879863765074315</v>
      </c>
      <c r="I11" s="40">
        <f t="shared" ref="I11:I33" si="15">E11+G11</f>
        <v>0.34262993377782824</v>
      </c>
      <c r="Z11">
        <v>2</v>
      </c>
      <c r="AA11" s="1">
        <f>+$E$6</f>
        <v>0</v>
      </c>
      <c r="AB11" s="1">
        <f>+$E$35</f>
        <v>0</v>
      </c>
      <c r="AC11" s="1">
        <f>+AA11+AB11</f>
        <v>0</v>
      </c>
      <c r="AD11" s="1">
        <f>+$E$25</f>
        <v>0.125</v>
      </c>
      <c r="AF11" s="1">
        <f>+$G$6</f>
        <v>0</v>
      </c>
      <c r="AG11" s="1">
        <f>+$G$35</f>
        <v>0</v>
      </c>
      <c r="AH11" s="1"/>
      <c r="AI11" s="1">
        <f>+$G$25</f>
        <v>0.11692679333668567</v>
      </c>
    </row>
    <row r="12" spans="1:35" ht="14.7" thickBot="1" x14ac:dyDescent="0.6">
      <c r="A12" s="41">
        <v>20</v>
      </c>
      <c r="B12" s="42">
        <v>8003</v>
      </c>
      <c r="C12" s="42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2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4">
        <f t="shared" si="12"/>
        <v>0.32258064516129031</v>
      </c>
      <c r="F12" s="42"/>
      <c r="G12" s="43">
        <f t="shared" si="13"/>
        <v>5.9367957650763428E-2</v>
      </c>
      <c r="H12" s="43">
        <f t="shared" si="14"/>
        <v>0.2632126875105269</v>
      </c>
      <c r="I12" s="47">
        <f t="shared" si="15"/>
        <v>0.38194860281205373</v>
      </c>
      <c r="Z12">
        <v>5</v>
      </c>
      <c r="AA12" s="1">
        <f>+$E$4</f>
        <v>0</v>
      </c>
      <c r="AB12" s="1">
        <f>+$E$32</f>
        <v>0.10810810810810811</v>
      </c>
      <c r="AC12" s="1">
        <f t="shared" ref="AC12:AC16" si="16">+AA12+AB12</f>
        <v>0.10810810810810811</v>
      </c>
      <c r="AD12" s="1">
        <f>+$E$17</f>
        <v>0.10810810810810811</v>
      </c>
      <c r="AF12" s="1">
        <f>+$G$4</f>
        <v>0</v>
      </c>
      <c r="AG12" s="1">
        <f>+$G$32</f>
        <v>5.1048663870434323E-2</v>
      </c>
      <c r="AH12" s="1"/>
      <c r="AI12" s="1">
        <f>+$G$17</f>
        <v>5.1048663870434323E-2</v>
      </c>
    </row>
    <row r="13" spans="1:35" x14ac:dyDescent="0.55000000000000004">
      <c r="A13" s="93">
        <v>20</v>
      </c>
      <c r="B13" s="94">
        <v>9000</v>
      </c>
      <c r="C13" s="94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37</v>
      </c>
      <c r="D13" s="94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9</v>
      </c>
      <c r="E13" s="95">
        <f t="shared" si="12"/>
        <v>0.24324324324324326</v>
      </c>
      <c r="F13" s="94"/>
      <c r="G13" s="96">
        <f t="shared" si="13"/>
        <v>7.0533865329865955E-2</v>
      </c>
      <c r="H13" s="96">
        <f t="shared" si="14"/>
        <v>0.17270937791337732</v>
      </c>
      <c r="I13" s="97">
        <f t="shared" si="15"/>
        <v>0.3137771085731092</v>
      </c>
      <c r="Z13">
        <v>10</v>
      </c>
      <c r="AA13" s="1">
        <f>+$E$2</f>
        <v>0.11940298507462686</v>
      </c>
      <c r="AB13" s="1">
        <f>+$E$31</f>
        <v>0.1891891891891892</v>
      </c>
      <c r="AC13" s="1">
        <f t="shared" si="16"/>
        <v>0.30859217426381608</v>
      </c>
      <c r="AD13" s="1">
        <f>+$E$13</f>
        <v>0.24324324324324326</v>
      </c>
      <c r="AF13" s="1">
        <f>+$G$2</f>
        <v>3.961492109774456E-2</v>
      </c>
      <c r="AG13" s="1">
        <f>+$G$31</f>
        <v>6.4388315181998571E-2</v>
      </c>
      <c r="AH13" s="1"/>
      <c r="AI13" s="1">
        <f>+$G$13</f>
        <v>7.0533865329865955E-2</v>
      </c>
    </row>
    <row r="14" spans="1:35" x14ac:dyDescent="0.55000000000000004">
      <c r="A14" s="86">
        <v>20</v>
      </c>
      <c r="B14" s="87">
        <v>9001</v>
      </c>
      <c r="C14" s="8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37</v>
      </c>
      <c r="D14" s="8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5</v>
      </c>
      <c r="E14" s="88">
        <f t="shared" si="12"/>
        <v>0.13513513513513514</v>
      </c>
      <c r="F14" s="87"/>
      <c r="G14" s="89">
        <f t="shared" si="13"/>
        <v>5.6202729179463388E-2</v>
      </c>
      <c r="H14" s="89">
        <f t="shared" si="14"/>
        <v>7.8932405955671747E-2</v>
      </c>
      <c r="I14" s="90">
        <f t="shared" si="15"/>
        <v>0.19133786431459854</v>
      </c>
      <c r="Z14">
        <v>20</v>
      </c>
      <c r="AA14" s="1">
        <f>+$E$3</f>
        <v>0.14285714285714285</v>
      </c>
      <c r="AB14" s="1">
        <f>+$E$33</f>
        <v>0.20833333333333334</v>
      </c>
      <c r="AC14" s="1">
        <f t="shared" si="16"/>
        <v>0.35119047619047616</v>
      </c>
      <c r="AD14" s="1">
        <f>+$E$21</f>
        <v>0.4</v>
      </c>
      <c r="AF14" s="1">
        <f>+$G$3</f>
        <v>4.4086671417740551E-2</v>
      </c>
      <c r="AG14" s="1">
        <f>+$G$33</f>
        <v>8.2898169349398074E-2</v>
      </c>
      <c r="AH14" s="1"/>
      <c r="AI14" s="1">
        <f>+$G$21</f>
        <v>7.7459666924148338E-2</v>
      </c>
    </row>
    <row r="15" spans="1:35" ht="14.7" thickBot="1" x14ac:dyDescent="0.6">
      <c r="A15" s="98">
        <v>20</v>
      </c>
      <c r="B15" s="99">
        <v>9002</v>
      </c>
      <c r="C15" s="99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37</v>
      </c>
      <c r="D15" s="99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12</v>
      </c>
      <c r="E15" s="100">
        <f t="shared" si="12"/>
        <v>0.32432432432432434</v>
      </c>
      <c r="F15" s="99"/>
      <c r="G15" s="101">
        <f t="shared" si="13"/>
        <v>7.6958756412364784E-2</v>
      </c>
      <c r="H15" s="101">
        <f t="shared" si="14"/>
        <v>0.24736556791195957</v>
      </c>
      <c r="I15" s="102">
        <f t="shared" si="15"/>
        <v>0.40128308073668911</v>
      </c>
      <c r="Z15">
        <v>50</v>
      </c>
      <c r="AA15" s="1">
        <f>+$E$8</f>
        <v>0.22727272727272727</v>
      </c>
      <c r="AB15" s="1">
        <f>+$E$34</f>
        <v>0.13043478260869565</v>
      </c>
      <c r="AC15" s="1">
        <f t="shared" si="16"/>
        <v>0.35770750988142291</v>
      </c>
      <c r="AD15" s="1">
        <f>+$E$29</f>
        <v>0.625</v>
      </c>
      <c r="AF15" s="1">
        <f>+$G$8</f>
        <v>8.9346067398510962E-2</v>
      </c>
      <c r="AG15" s="1">
        <f>+$G$34</f>
        <v>7.0223726355412894E-2</v>
      </c>
      <c r="AH15" s="1"/>
      <c r="AI15" s="1">
        <f>+$G$29</f>
        <v>0.17116329922036441</v>
      </c>
    </row>
    <row r="16" spans="1:35" x14ac:dyDescent="0.55000000000000004">
      <c r="A16" s="69">
        <v>20</v>
      </c>
      <c r="B16" s="70">
        <v>9003</v>
      </c>
      <c r="C16" s="70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35</v>
      </c>
      <c r="D16" s="70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5</v>
      </c>
      <c r="E16" s="71">
        <f t="shared" si="12"/>
        <v>0.14285714285714285</v>
      </c>
      <c r="F16" s="70"/>
      <c r="G16" s="72">
        <f t="shared" si="13"/>
        <v>5.9148476515058931E-2</v>
      </c>
      <c r="H16" s="72">
        <f t="shared" si="14"/>
        <v>8.3708666342083918E-2</v>
      </c>
      <c r="I16" s="73">
        <f t="shared" si="15"/>
        <v>0.20200561937220179</v>
      </c>
      <c r="Z16">
        <v>100</v>
      </c>
      <c r="AA16" s="1">
        <f>+$E$7</f>
        <v>4.1666666666666664E-2</v>
      </c>
      <c r="AB16" s="1">
        <f>+$E$36</f>
        <v>0</v>
      </c>
      <c r="AC16" s="1">
        <f t="shared" si="16"/>
        <v>4.1666666666666664E-2</v>
      </c>
      <c r="AD16" s="1">
        <f>+$E$30</f>
        <v>0.8</v>
      </c>
      <c r="AF16" s="1">
        <f>+$G$7</f>
        <v>4.0789375432190036E-2</v>
      </c>
      <c r="AG16" s="1">
        <f>+$G$36</f>
        <v>0</v>
      </c>
      <c r="AH16" s="1"/>
      <c r="AI16" s="1">
        <f>+$G$30</f>
        <v>0.17888543819998315</v>
      </c>
    </row>
    <row r="17" spans="1:9" x14ac:dyDescent="0.55000000000000004">
      <c r="A17" s="74">
        <v>20</v>
      </c>
      <c r="B17" s="75">
        <v>9004</v>
      </c>
      <c r="C17" s="75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37</v>
      </c>
      <c r="D17" s="75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4</v>
      </c>
      <c r="E17" s="76">
        <f t="shared" si="12"/>
        <v>0.10810810810810811</v>
      </c>
      <c r="F17" s="75"/>
      <c r="G17" s="77">
        <f t="shared" si="13"/>
        <v>5.1048663870434323E-2</v>
      </c>
      <c r="H17" s="77">
        <f t="shared" si="14"/>
        <v>5.7059444237673791E-2</v>
      </c>
      <c r="I17" s="78">
        <f t="shared" si="15"/>
        <v>0.15915677197854244</v>
      </c>
    </row>
    <row r="18" spans="1:9" ht="14.7" thickBot="1" x14ac:dyDescent="0.6">
      <c r="A18" s="79">
        <v>20</v>
      </c>
      <c r="B18" s="80">
        <v>9005</v>
      </c>
      <c r="C18" s="80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37</v>
      </c>
      <c r="D18" s="80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5</v>
      </c>
      <c r="E18" s="81">
        <f t="shared" si="12"/>
        <v>0.13513513513513514</v>
      </c>
      <c r="F18" s="80"/>
      <c r="G18" s="82">
        <f t="shared" si="13"/>
        <v>5.6202729179463388E-2</v>
      </c>
      <c r="H18" s="82">
        <f t="shared" si="14"/>
        <v>7.8932405955671747E-2</v>
      </c>
      <c r="I18" s="83">
        <f t="shared" si="15"/>
        <v>0.19133786431459854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36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11</v>
      </c>
      <c r="E19" s="56">
        <f t="shared" si="12"/>
        <v>0.30555555555555558</v>
      </c>
      <c r="F19" s="20"/>
      <c r="G19" s="21">
        <f t="shared" si="13"/>
        <v>7.6773721998967592E-2</v>
      </c>
      <c r="H19" s="21">
        <f t="shared" si="14"/>
        <v>0.22878183355658799</v>
      </c>
      <c r="I19" s="49">
        <f t="shared" si="15"/>
        <v>0.38232927755452317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37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8</v>
      </c>
      <c r="E20" s="57">
        <f t="shared" si="12"/>
        <v>0.21621621621621623</v>
      </c>
      <c r="F20" s="24"/>
      <c r="G20" s="25">
        <f t="shared" si="13"/>
        <v>6.7677047900075796E-2</v>
      </c>
      <c r="H20" s="25">
        <f t="shared" si="14"/>
        <v>0.14853916831614045</v>
      </c>
      <c r="I20" s="50">
        <f t="shared" si="15"/>
        <v>0.28389326411629201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40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16</v>
      </c>
      <c r="E21" s="57">
        <f t="shared" si="12"/>
        <v>0.4</v>
      </c>
      <c r="F21" s="24"/>
      <c r="G21" s="25">
        <f t="shared" si="13"/>
        <v>7.7459666924148338E-2</v>
      </c>
      <c r="H21" s="25">
        <f t="shared" si="14"/>
        <v>0.32254033307585167</v>
      </c>
      <c r="I21" s="50">
        <f t="shared" si="15"/>
        <v>0.47745966692414837</v>
      </c>
    </row>
    <row r="22" spans="1:9" x14ac:dyDescent="0.55000000000000004">
      <c r="A22" s="86">
        <v>20</v>
      </c>
      <c r="B22" s="87">
        <v>9010</v>
      </c>
      <c r="C22" s="8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8</v>
      </c>
      <c r="D22" s="8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5</v>
      </c>
      <c r="E22" s="88">
        <f t="shared" ref="E22:E29" si="17">IFERROR(D22/C22, 0)</f>
        <v>0.625</v>
      </c>
      <c r="F22" s="87"/>
      <c r="G22" s="89">
        <f t="shared" ref="G22:G29" si="18">IFERROR(SQRT(C22*E22*(1-E22))/C22, 0)</f>
        <v>0.17116329922036441</v>
      </c>
      <c r="H22" s="89">
        <f t="shared" ref="H22:H29" si="19">E22-G22</f>
        <v>0.45383670077963556</v>
      </c>
      <c r="I22" s="90">
        <f t="shared" ref="I22:I29" si="20">E22+G22</f>
        <v>0.79616329922036444</v>
      </c>
    </row>
    <row r="23" spans="1:9" x14ac:dyDescent="0.55000000000000004">
      <c r="A23" s="74">
        <v>20</v>
      </c>
      <c r="B23" s="75">
        <v>9013</v>
      </c>
      <c r="C23" s="75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8</v>
      </c>
      <c r="D23" s="75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4</v>
      </c>
      <c r="E23" s="76">
        <f t="shared" si="17"/>
        <v>0.5</v>
      </c>
      <c r="F23" s="75"/>
      <c r="G23" s="77">
        <f t="shared" si="18"/>
        <v>0.17677669529663689</v>
      </c>
      <c r="H23" s="77">
        <f t="shared" si="19"/>
        <v>0.32322330470336313</v>
      </c>
      <c r="I23" s="78">
        <f t="shared" si="20"/>
        <v>0.67677669529663687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9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4</v>
      </c>
      <c r="E24" s="57">
        <f t="shared" si="17"/>
        <v>0.44444444444444442</v>
      </c>
      <c r="F24" s="24"/>
      <c r="G24" s="25">
        <f t="shared" si="18"/>
        <v>0.16563466499998442</v>
      </c>
      <c r="H24" s="25">
        <f t="shared" si="19"/>
        <v>0.27880977944446</v>
      </c>
      <c r="I24" s="50">
        <f t="shared" si="20"/>
        <v>0.61007910944442889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8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1</v>
      </c>
      <c r="E25" s="55">
        <f t="shared" ref="E25" si="21">IFERROR(D25/C25, 0)</f>
        <v>0.125</v>
      </c>
      <c r="F25" s="12"/>
      <c r="G25" s="13">
        <f t="shared" ref="G25" si="22">IFERROR(SQRT(C25*E25*(1-E25))/C25, 0)</f>
        <v>0.11692679333668567</v>
      </c>
      <c r="H25" s="13">
        <f t="shared" ref="H25" si="23">E25-G25</f>
        <v>8.0732066633143335E-3</v>
      </c>
      <c r="I25" s="48">
        <f t="shared" ref="I25" si="24">E25+G25</f>
        <v>0.24192679333668565</v>
      </c>
    </row>
    <row r="26" spans="1:9" x14ac:dyDescent="0.55000000000000004">
      <c r="A26" s="107">
        <v>20</v>
      </c>
      <c r="B26" s="108">
        <v>9025</v>
      </c>
      <c r="C26" s="108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9</v>
      </c>
      <c r="D26" s="108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0</v>
      </c>
      <c r="E26" s="109">
        <f t="shared" si="17"/>
        <v>0</v>
      </c>
      <c r="F26" s="108"/>
      <c r="G26" s="110">
        <f t="shared" si="18"/>
        <v>0</v>
      </c>
      <c r="H26" s="110">
        <f t="shared" si="19"/>
        <v>0</v>
      </c>
      <c r="I26" s="111">
        <f t="shared" si="20"/>
        <v>0</v>
      </c>
    </row>
    <row r="27" spans="1:9" x14ac:dyDescent="0.55000000000000004">
      <c r="A27" s="107">
        <v>20</v>
      </c>
      <c r="B27" s="108">
        <v>9026</v>
      </c>
      <c r="C27" s="108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9</v>
      </c>
      <c r="D27" s="108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4</v>
      </c>
      <c r="E27" s="109">
        <f t="shared" si="17"/>
        <v>0.44444444444444442</v>
      </c>
      <c r="F27" s="108"/>
      <c r="G27" s="110">
        <f t="shared" si="18"/>
        <v>0.16563466499998442</v>
      </c>
      <c r="H27" s="110">
        <f t="shared" si="19"/>
        <v>0.27880977944446</v>
      </c>
      <c r="I27" s="111">
        <f t="shared" si="20"/>
        <v>0.61007910944442889</v>
      </c>
    </row>
    <row r="28" spans="1:9" x14ac:dyDescent="0.55000000000000004">
      <c r="A28" s="107">
        <v>20</v>
      </c>
      <c r="B28" s="108">
        <v>9027</v>
      </c>
      <c r="C28" s="108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10</v>
      </c>
      <c r="D28" s="108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6</v>
      </c>
      <c r="E28" s="109">
        <f t="shared" si="17"/>
        <v>0.6</v>
      </c>
      <c r="F28" s="108"/>
      <c r="G28" s="110">
        <f t="shared" si="18"/>
        <v>0.15491933384829668</v>
      </c>
      <c r="H28" s="110">
        <f t="shared" si="19"/>
        <v>0.44508066615170327</v>
      </c>
      <c r="I28" s="111">
        <f t="shared" si="20"/>
        <v>0.75491933384829668</v>
      </c>
    </row>
    <row r="29" spans="1:9" x14ac:dyDescent="0.55000000000000004">
      <c r="A29" s="107">
        <v>20</v>
      </c>
      <c r="B29" s="108">
        <v>9028</v>
      </c>
      <c r="C29" s="108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8</v>
      </c>
      <c r="D29" s="108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5</v>
      </c>
      <c r="E29" s="109">
        <f t="shared" si="17"/>
        <v>0.625</v>
      </c>
      <c r="F29" s="108"/>
      <c r="G29" s="110">
        <f t="shared" si="18"/>
        <v>0.17116329922036441</v>
      </c>
      <c r="H29" s="110">
        <f t="shared" si="19"/>
        <v>0.45383670077963556</v>
      </c>
      <c r="I29" s="111">
        <f t="shared" si="20"/>
        <v>0.79616329922036444</v>
      </c>
    </row>
    <row r="30" spans="1:9" ht="14.7" thickBot="1" x14ac:dyDescent="0.6">
      <c r="A30" s="107">
        <v>20</v>
      </c>
      <c r="B30" s="108">
        <v>9035</v>
      </c>
      <c r="C30" s="108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5</v>
      </c>
      <c r="D30" s="108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4</v>
      </c>
      <c r="E30" s="109">
        <f t="shared" ref="E30" si="25">IFERROR(D30/C30, 0)</f>
        <v>0.8</v>
      </c>
      <c r="F30" s="108"/>
      <c r="G30" s="110">
        <f t="shared" ref="G30" si="26">IFERROR(SQRT(C30*E30*(1-E30))/C30, 0)</f>
        <v>0.17888543819998315</v>
      </c>
      <c r="H30" s="110">
        <f t="shared" ref="H30" si="27">E30-G30</f>
        <v>0.6211145618000169</v>
      </c>
      <c r="I30" s="111">
        <f t="shared" ref="I30" si="28">E30+G30</f>
        <v>0.97888543819998319</v>
      </c>
    </row>
    <row r="31" spans="1:9" x14ac:dyDescent="0.55000000000000004">
      <c r="A31" s="59">
        <v>20</v>
      </c>
      <c r="B31" s="60">
        <v>10000</v>
      </c>
      <c r="C31" s="60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37</v>
      </c>
      <c r="D31" s="60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7</v>
      </c>
      <c r="E31" s="61">
        <f t="shared" si="12"/>
        <v>0.1891891891891892</v>
      </c>
      <c r="F31" s="60"/>
      <c r="G31" s="62">
        <f t="shared" si="13"/>
        <v>6.4388315181998571E-2</v>
      </c>
      <c r="H31" s="62">
        <f t="shared" si="14"/>
        <v>0.12480087400719063</v>
      </c>
      <c r="I31" s="63">
        <f t="shared" si="15"/>
        <v>0.25357750437118776</v>
      </c>
    </row>
    <row r="32" spans="1:9" x14ac:dyDescent="0.55000000000000004">
      <c r="A32" s="112">
        <v>20</v>
      </c>
      <c r="B32" s="113">
        <v>10001</v>
      </c>
      <c r="C32" s="113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37</v>
      </c>
      <c r="D32" s="113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4</v>
      </c>
      <c r="E32" s="114">
        <f t="shared" si="12"/>
        <v>0.10810810810810811</v>
      </c>
      <c r="F32" s="113"/>
      <c r="G32" s="115">
        <f t="shared" si="13"/>
        <v>5.1048663870434323E-2</v>
      </c>
      <c r="H32" s="115">
        <f t="shared" si="14"/>
        <v>5.7059444237673791E-2</v>
      </c>
      <c r="I32" s="116">
        <f t="shared" si="15"/>
        <v>0.15915677197854244</v>
      </c>
    </row>
    <row r="33" spans="1:9" x14ac:dyDescent="0.55000000000000004">
      <c r="A33" s="112">
        <v>20</v>
      </c>
      <c r="B33" s="113">
        <v>10002</v>
      </c>
      <c r="C33" s="113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24</v>
      </c>
      <c r="D33" s="113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5</v>
      </c>
      <c r="E33" s="114">
        <f t="shared" si="12"/>
        <v>0.20833333333333334</v>
      </c>
      <c r="F33" s="113"/>
      <c r="G33" s="115">
        <f t="shared" si="13"/>
        <v>8.2898169349398074E-2</v>
      </c>
      <c r="H33" s="115">
        <f t="shared" si="14"/>
        <v>0.12543516398393528</v>
      </c>
      <c r="I33" s="116">
        <f t="shared" si="15"/>
        <v>0.2912315026827314</v>
      </c>
    </row>
    <row r="34" spans="1:9" x14ac:dyDescent="0.55000000000000004">
      <c r="A34" s="112">
        <v>20</v>
      </c>
      <c r="B34" s="113">
        <v>10003</v>
      </c>
      <c r="C34" s="113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23</v>
      </c>
      <c r="D34" s="113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3</v>
      </c>
      <c r="E34" s="114">
        <f t="shared" ref="E34:E35" si="29">IFERROR(D34/C34, 0)</f>
        <v>0.13043478260869565</v>
      </c>
      <c r="F34" s="113"/>
      <c r="G34" s="115">
        <f t="shared" ref="G34:G35" si="30">IFERROR(SQRT(C34*E34*(1-E34))/C34, 0)</f>
        <v>7.0223726355412894E-2</v>
      </c>
      <c r="H34" s="115">
        <f t="shared" ref="H34:H35" si="31">E34-G34</f>
        <v>6.0211056253282755E-2</v>
      </c>
      <c r="I34" s="116">
        <f t="shared" ref="I34:I35" si="32">E34+G34</f>
        <v>0.20065850896410853</v>
      </c>
    </row>
    <row r="35" spans="1:9" ht="14.7" thickBot="1" x14ac:dyDescent="0.6">
      <c r="A35" s="64">
        <v>20</v>
      </c>
      <c r="B35" s="65">
        <v>10004</v>
      </c>
      <c r="C35" s="65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23</v>
      </c>
      <c r="D35" s="65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6">
        <f t="shared" si="29"/>
        <v>0</v>
      </c>
      <c r="F35" s="65"/>
      <c r="G35" s="67">
        <f t="shared" si="30"/>
        <v>0</v>
      </c>
      <c r="H35" s="67">
        <f t="shared" si="31"/>
        <v>0</v>
      </c>
      <c r="I35" s="68">
        <f t="shared" si="32"/>
        <v>0</v>
      </c>
    </row>
    <row r="36" spans="1:9" ht="14.7" thickBot="1" x14ac:dyDescent="0.6">
      <c r="A36" s="64">
        <v>20</v>
      </c>
      <c r="B36" s="65">
        <v>10005</v>
      </c>
      <c r="C36" s="65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23</v>
      </c>
      <c r="D36" s="65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6">
        <f t="shared" ref="E36" si="33">IFERROR(D36/C36, 0)</f>
        <v>0</v>
      </c>
      <c r="F36" s="65"/>
      <c r="G36" s="67">
        <f t="shared" ref="G36" si="34">IFERROR(SQRT(C36*E36*(1-E36))/C36, 0)</f>
        <v>0</v>
      </c>
      <c r="H36" s="67">
        <f t="shared" ref="H36" si="35">E36-G36</f>
        <v>0</v>
      </c>
      <c r="I36" s="68">
        <f t="shared" ref="I36" si="36">E36+G36</f>
        <v>0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18</v>
      </c>
      <c r="B1" s="2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20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20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20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20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20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20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20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20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20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20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20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20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20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20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20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20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20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20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20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20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20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21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21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21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21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22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22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22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22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22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22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22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22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22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22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22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22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22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22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22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24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24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24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24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24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24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24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24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24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24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24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24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24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24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24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24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24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24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24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24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24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25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26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26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26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26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26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26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26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27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27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27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27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27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27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27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29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29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29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29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29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29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29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29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29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29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29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29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29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29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29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29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30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30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30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30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30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30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18</v>
      </c>
      <c r="B1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20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20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20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20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20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20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20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20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20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20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20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20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20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20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20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20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20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20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20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20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20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21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21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21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21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22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22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22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22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22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22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22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22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22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22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22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22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22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22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22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24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24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24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24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24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24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24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24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24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24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24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24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24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24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24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24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24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24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24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24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24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25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26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26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26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26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26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26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26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32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32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32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32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32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32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32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33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33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33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33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33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33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33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33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33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33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33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33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33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33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33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33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33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33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34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34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34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34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34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34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35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35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35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35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35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35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35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35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35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35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35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36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36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36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36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36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36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36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36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36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36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36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37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37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37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38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38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38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31</v>
      </c>
    </row>
  </sheetData>
  <autoFilter ref="A1:R133" xr:uid="{952AE6A6-D48F-4C1F-8A8D-AAE9455BA6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2019-07-20T17:06:55Z</dcterms:modified>
</cp:coreProperties>
</file>