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597BBD0-92A6-448C-A166-F1C75C0F9FD2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3" i="4" l="1"/>
  <c r="AU33" i="4"/>
  <c r="AT33" i="4"/>
  <c r="AS33" i="4"/>
  <c r="AR33" i="4"/>
  <c r="AQ33" i="4"/>
  <c r="AP33" i="4"/>
  <c r="AO33" i="4"/>
  <c r="AV32" i="4"/>
  <c r="AU32" i="4"/>
  <c r="AT32" i="4"/>
  <c r="AS32" i="4"/>
  <c r="AR32" i="4"/>
  <c r="AQ32" i="4"/>
  <c r="AP32" i="4"/>
  <c r="AO32" i="4"/>
  <c r="AV31" i="4"/>
  <c r="AU31" i="4"/>
  <c r="AT31" i="4"/>
  <c r="AS31" i="4"/>
  <c r="AR31" i="4"/>
  <c r="AQ31" i="4"/>
  <c r="AP31" i="4"/>
  <c r="AO31" i="4"/>
  <c r="AV30" i="4"/>
  <c r="AU30" i="4"/>
  <c r="AT30" i="4"/>
  <c r="AS30" i="4"/>
  <c r="AR30" i="4"/>
  <c r="AQ30" i="4"/>
  <c r="AP30" i="4"/>
  <c r="AO30" i="4"/>
  <c r="AV29" i="4"/>
  <c r="AU29" i="4"/>
  <c r="AT29" i="4"/>
  <c r="AS29" i="4"/>
  <c r="AR29" i="4"/>
  <c r="AQ29" i="4"/>
  <c r="AP29" i="4"/>
  <c r="AO29" i="4"/>
  <c r="AV28" i="4"/>
  <c r="AU28" i="4"/>
  <c r="AT28" i="4"/>
  <c r="AS28" i="4"/>
  <c r="AR28" i="4"/>
  <c r="AQ28" i="4"/>
  <c r="AP28" i="4"/>
  <c r="AO28" i="4"/>
  <c r="AV27" i="4"/>
  <c r="AU27" i="4"/>
  <c r="AT27" i="4"/>
  <c r="AS27" i="4"/>
  <c r="AR27" i="4"/>
  <c r="AQ27" i="4"/>
  <c r="AP27" i="4"/>
  <c r="AO27" i="4"/>
  <c r="AV26" i="4"/>
  <c r="AU26" i="4"/>
  <c r="AT26" i="4"/>
  <c r="AS26" i="4"/>
  <c r="AR26" i="4"/>
  <c r="AQ26" i="4"/>
  <c r="AP26" i="4"/>
  <c r="AO26" i="4"/>
  <c r="D157" i="4"/>
  <c r="E157" i="4" s="1"/>
  <c r="F157" i="4" s="1"/>
  <c r="C157" i="4"/>
  <c r="D156" i="4"/>
  <c r="E156" i="4" s="1"/>
  <c r="F156" i="4" s="1"/>
  <c r="C156" i="4"/>
  <c r="G156" i="4" s="1"/>
  <c r="D155" i="4"/>
  <c r="E155" i="4" s="1"/>
  <c r="F155" i="4" s="1"/>
  <c r="C155" i="4"/>
  <c r="D154" i="4"/>
  <c r="E154" i="4" s="1"/>
  <c r="F154" i="4" s="1"/>
  <c r="C154" i="4"/>
  <c r="G154" i="4" s="1"/>
  <c r="D153" i="4"/>
  <c r="E153" i="4" s="1"/>
  <c r="F153" i="4" s="1"/>
  <c r="C153" i="4"/>
  <c r="D152" i="4"/>
  <c r="E152" i="4" s="1"/>
  <c r="C152" i="4"/>
  <c r="D151" i="4"/>
  <c r="C151" i="4"/>
  <c r="E151" i="4" s="1"/>
  <c r="D150" i="4"/>
  <c r="E150" i="4" s="1"/>
  <c r="C150" i="4"/>
  <c r="D149" i="4"/>
  <c r="E149" i="4" s="1"/>
  <c r="F149" i="4" s="1"/>
  <c r="C149" i="4"/>
  <c r="D148" i="4"/>
  <c r="E148" i="4" s="1"/>
  <c r="F148" i="4" s="1"/>
  <c r="C148" i="4"/>
  <c r="G148" i="4" s="1"/>
  <c r="D147" i="4"/>
  <c r="E147" i="4" s="1"/>
  <c r="F147" i="4" s="1"/>
  <c r="C147" i="4"/>
  <c r="G147" i="4" s="1"/>
  <c r="D146" i="4"/>
  <c r="E146" i="4" s="1"/>
  <c r="F146" i="4" s="1"/>
  <c r="C146" i="4"/>
  <c r="G146" i="4" s="1"/>
  <c r="D145" i="4"/>
  <c r="E145" i="4" s="1"/>
  <c r="F145" i="4" s="1"/>
  <c r="C145" i="4"/>
  <c r="D144" i="4"/>
  <c r="E144" i="4" s="1"/>
  <c r="C144" i="4"/>
  <c r="D143" i="4"/>
  <c r="C143" i="4"/>
  <c r="D142" i="4"/>
  <c r="E142" i="4" s="1"/>
  <c r="F142" i="4" s="1"/>
  <c r="C142" i="4"/>
  <c r="G142" i="4" s="1"/>
  <c r="D141" i="4"/>
  <c r="E141" i="4" s="1"/>
  <c r="F141" i="4" s="1"/>
  <c r="C141" i="4"/>
  <c r="I154" i="4" l="1"/>
  <c r="H154" i="4"/>
  <c r="G150" i="4"/>
  <c r="F150" i="4"/>
  <c r="G151" i="4"/>
  <c r="F151" i="4"/>
  <c r="G155" i="4"/>
  <c r="I155" i="4" s="1"/>
  <c r="I142" i="4"/>
  <c r="H142" i="4"/>
  <c r="H141" i="4"/>
  <c r="I147" i="4"/>
  <c r="H147" i="4"/>
  <c r="G144" i="4"/>
  <c r="F144" i="4"/>
  <c r="H156" i="4"/>
  <c r="I156" i="4"/>
  <c r="I146" i="4"/>
  <c r="H146" i="4"/>
  <c r="H148" i="4"/>
  <c r="I148" i="4"/>
  <c r="G152" i="4"/>
  <c r="F152" i="4"/>
  <c r="G141" i="4"/>
  <c r="I141" i="4" s="1"/>
  <c r="G145" i="4"/>
  <c r="H145" i="4" s="1"/>
  <c r="G149" i="4"/>
  <c r="I149" i="4" s="1"/>
  <c r="G153" i="4"/>
  <c r="I153" i="4" s="1"/>
  <c r="G157" i="4"/>
  <c r="I157" i="4" s="1"/>
  <c r="I145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3" i="4" l="1"/>
  <c r="I143" i="4" s="1"/>
  <c r="I151" i="4"/>
  <c r="H151" i="4"/>
  <c r="H155" i="4"/>
  <c r="I150" i="4"/>
  <c r="H150" i="4"/>
  <c r="H157" i="4"/>
  <c r="H153" i="4"/>
  <c r="I152" i="4"/>
  <c r="H152" i="4"/>
  <c r="I144" i="4"/>
  <c r="H144" i="4"/>
  <c r="H149" i="4"/>
  <c r="N1" i="6"/>
  <c r="N1" i="8"/>
  <c r="L3" i="4" s="1"/>
  <c r="N1" i="12"/>
  <c r="H143" i="4" l="1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E138" i="4" s="1"/>
  <c r="F138" i="4" s="1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D128" i="4"/>
  <c r="E128" i="4" s="1"/>
  <c r="F128" i="4" s="1"/>
  <c r="D127" i="4"/>
  <c r="D126" i="4"/>
  <c r="D125" i="4"/>
  <c r="D124" i="4"/>
  <c r="D123" i="4"/>
  <c r="D122" i="4"/>
  <c r="E122" i="4" s="1"/>
  <c r="F122" i="4" s="1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D112" i="4"/>
  <c r="E112" i="4" s="1"/>
  <c r="F112" i="4" s="1"/>
  <c r="D111" i="4"/>
  <c r="D110" i="4"/>
  <c r="D109" i="4"/>
  <c r="D108" i="4"/>
  <c r="E108" i="4" s="1"/>
  <c r="F108" i="4" s="1"/>
  <c r="D107" i="4"/>
  <c r="D106" i="4"/>
  <c r="E106" i="4" s="1"/>
  <c r="F106" i="4" s="1"/>
  <c r="D105" i="4"/>
  <c r="D104" i="4"/>
  <c r="E104" i="4" s="1"/>
  <c r="F104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D48" i="4"/>
  <c r="E48" i="4" s="1"/>
  <c r="G48" i="4" s="1"/>
  <c r="D47" i="4"/>
  <c r="D46" i="4"/>
  <c r="D45" i="4"/>
  <c r="D44" i="4"/>
  <c r="D43" i="4"/>
  <c r="D42" i="4"/>
  <c r="E42" i="4" s="1"/>
  <c r="F42" i="4" s="1"/>
  <c r="D41" i="4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D11" i="4"/>
  <c r="D10" i="4"/>
  <c r="E10" i="4" s="1"/>
  <c r="G10" i="4" s="1"/>
  <c r="D9" i="4"/>
  <c r="D8" i="4"/>
  <c r="E8" i="4" s="1"/>
  <c r="F8" i="4" s="1"/>
  <c r="D7" i="4"/>
  <c r="D6" i="4"/>
  <c r="D5" i="4"/>
  <c r="D4" i="4"/>
  <c r="D3" i="4"/>
  <c r="D2" i="4"/>
  <c r="E140" i="4"/>
  <c r="F140" i="4" s="1"/>
  <c r="E124" i="4"/>
  <c r="F124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4" i="4" l="1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AV9" i="4"/>
  <c r="AV8" i="4"/>
  <c r="AV7" i="4"/>
  <c r="AS6" i="4"/>
  <c r="AU10" i="4"/>
  <c r="AU9" i="4"/>
  <c r="AU8" i="4"/>
  <c r="AU7" i="4"/>
  <c r="AU6" i="4"/>
  <c r="AU5" i="4"/>
  <c r="AU4" i="4"/>
  <c r="AU3" i="4"/>
  <c r="AS10" i="4"/>
  <c r="AS3" i="4"/>
  <c r="AT10" i="4"/>
  <c r="AT9" i="4"/>
  <c r="AT8" i="4"/>
  <c r="AT7" i="4"/>
  <c r="AT6" i="4"/>
  <c r="AT5" i="4"/>
  <c r="AT4" i="4"/>
  <c r="AT3" i="4"/>
  <c r="AS9" i="4"/>
  <c r="AR10" i="4"/>
  <c r="AR9" i="4"/>
  <c r="AR8" i="4"/>
  <c r="AR7" i="4"/>
  <c r="AR6" i="4"/>
  <c r="AR5" i="4"/>
  <c r="AR4" i="4"/>
  <c r="AR3" i="4"/>
  <c r="AV5" i="4"/>
  <c r="AS4" i="4"/>
  <c r="AQ10" i="4"/>
  <c r="AQ9" i="4"/>
  <c r="AQ8" i="4"/>
  <c r="AQ7" i="4"/>
  <c r="AQ6" i="4"/>
  <c r="AQ5" i="4"/>
  <c r="AQ4" i="4"/>
  <c r="AQ3" i="4"/>
  <c r="AV3" i="4"/>
  <c r="AS5" i="4"/>
  <c r="AP10" i="4"/>
  <c r="AP9" i="4"/>
  <c r="AP8" i="4"/>
  <c r="AP7" i="4"/>
  <c r="AP6" i="4"/>
  <c r="AP5" i="4"/>
  <c r="AP4" i="4"/>
  <c r="AP3" i="4"/>
  <c r="AV4" i="4"/>
  <c r="AS8" i="4"/>
  <c r="AO10" i="4"/>
  <c r="AO9" i="4"/>
  <c r="AO8" i="4"/>
  <c r="AO7" i="4"/>
  <c r="AO6" i="4"/>
  <c r="AO5" i="4"/>
  <c r="AO4" i="4"/>
  <c r="AO3" i="4"/>
  <c r="AV6" i="4"/>
  <c r="AS7" i="4"/>
  <c r="E61" i="4"/>
  <c r="F61" i="4" s="1"/>
  <c r="E9" i="4"/>
  <c r="G9" i="4" s="1"/>
  <c r="E25" i="4"/>
  <c r="F25" i="4" s="1"/>
  <c r="E33" i="4"/>
  <c r="F33" i="4" s="1"/>
  <c r="E41" i="4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E113" i="4"/>
  <c r="F113" i="4" s="1"/>
  <c r="E121" i="4"/>
  <c r="F121" i="4" s="1"/>
  <c r="E129" i="4"/>
  <c r="F129" i="4" s="1"/>
  <c r="E137" i="4"/>
  <c r="F137" i="4" s="1"/>
  <c r="AG40" i="4"/>
  <c r="AH40" i="4" s="1"/>
  <c r="BF26" i="4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BA26" i="4"/>
  <c r="BA29" i="4"/>
  <c r="AG41" i="4"/>
  <c r="AH41" i="4" s="1"/>
  <c r="AG57" i="4"/>
  <c r="AH57" i="4" s="1"/>
  <c r="BB26" i="4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BD26" i="4"/>
  <c r="AH26" i="4" s="1"/>
  <c r="BA32" i="4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I54" i="4" s="1"/>
  <c r="AG62" i="4"/>
  <c r="AH62" i="4" s="1"/>
  <c r="BG26" i="4"/>
  <c r="BA27" i="4"/>
  <c r="AG49" i="4"/>
  <c r="AH49" i="4" s="1"/>
  <c r="AI49" i="4" s="1"/>
  <c r="AG55" i="4"/>
  <c r="AH55" i="4" s="1"/>
  <c r="AG63" i="4"/>
  <c r="AH63" i="4" s="1"/>
  <c r="AI63" i="4" s="1"/>
  <c r="AZ26" i="4"/>
  <c r="AD26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G105" i="4"/>
  <c r="F41" i="4"/>
  <c r="G41" i="4"/>
  <c r="I41" i="4" s="1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I104" i="4" s="1"/>
  <c r="F3" i="4"/>
  <c r="AI41" i="4" s="1"/>
  <c r="G3" i="4"/>
  <c r="F91" i="4"/>
  <c r="G91" i="4"/>
  <c r="F123" i="4"/>
  <c r="G123" i="4"/>
  <c r="E71" i="4"/>
  <c r="F71" i="4" s="1"/>
  <c r="E111" i="4"/>
  <c r="F111" i="4" s="1"/>
  <c r="G25" i="4"/>
  <c r="H25" i="4" s="1"/>
  <c r="E87" i="4"/>
  <c r="F87" i="4" s="1"/>
  <c r="E63" i="4"/>
  <c r="F63" i="4" s="1"/>
  <c r="G16" i="4"/>
  <c r="I16" i="4" s="1"/>
  <c r="G56" i="4"/>
  <c r="H56" i="4" s="1"/>
  <c r="G88" i="4"/>
  <c r="H88" i="4" s="1"/>
  <c r="G24" i="4"/>
  <c r="I24" i="4" s="1"/>
  <c r="G89" i="4"/>
  <c r="I89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AZ27" i="4"/>
  <c r="AZ28" i="4"/>
  <c r="AD28" i="4" s="1"/>
  <c r="AZ29" i="4"/>
  <c r="AZ30" i="4"/>
  <c r="AD30" i="4" s="1"/>
  <c r="AZ31" i="4"/>
  <c r="AD31" i="4" s="1"/>
  <c r="AZ32" i="4"/>
  <c r="AZ33" i="4"/>
  <c r="BB27" i="4"/>
  <c r="BB28" i="4"/>
  <c r="AF28" i="4" s="1"/>
  <c r="BB29" i="4"/>
  <c r="AF29" i="4" s="1"/>
  <c r="BB30" i="4"/>
  <c r="AF30" i="4" s="1"/>
  <c r="BB31" i="4"/>
  <c r="BB32" i="4"/>
  <c r="AF32" i="4" s="1"/>
  <c r="BB33" i="4"/>
  <c r="BC27" i="4"/>
  <c r="BC28" i="4"/>
  <c r="BC29" i="4"/>
  <c r="BC30" i="4"/>
  <c r="BC31" i="4"/>
  <c r="BC32" i="4"/>
  <c r="BC33" i="4"/>
  <c r="AG33" i="4" s="1"/>
  <c r="BD27" i="4"/>
  <c r="BD28" i="4"/>
  <c r="BD29" i="4"/>
  <c r="AH29" i="4" s="1"/>
  <c r="BD30" i="4"/>
  <c r="AH30" i="4" s="1"/>
  <c r="BD31" i="4"/>
  <c r="AH31" i="4" s="1"/>
  <c r="BD32" i="4"/>
  <c r="BD33" i="4"/>
  <c r="AH33" i="4" s="1"/>
  <c r="BE27" i="4"/>
  <c r="AI27" i="4" s="1"/>
  <c r="BE28" i="4"/>
  <c r="BE29" i="4"/>
  <c r="BE30" i="4"/>
  <c r="BE31" i="4"/>
  <c r="AI31" i="4" s="1"/>
  <c r="BE32" i="4"/>
  <c r="AI32" i="4" s="1"/>
  <c r="BE33" i="4"/>
  <c r="BF27" i="4"/>
  <c r="AJ27" i="4" s="1"/>
  <c r="BF28" i="4"/>
  <c r="BF29" i="4"/>
  <c r="AJ29" i="4" s="1"/>
  <c r="BF30" i="4"/>
  <c r="AJ30" i="4" s="1"/>
  <c r="BF31" i="4"/>
  <c r="BF32" i="4"/>
  <c r="AJ32" i="4" s="1"/>
  <c r="BF33" i="4"/>
  <c r="AJ33" i="4" s="1"/>
  <c r="BG27" i="4"/>
  <c r="AK27" i="4" s="1"/>
  <c r="BG28" i="4"/>
  <c r="BG29" i="4"/>
  <c r="AK29" i="4" s="1"/>
  <c r="BG30" i="4"/>
  <c r="BG31" i="4"/>
  <c r="AK31" i="4" s="1"/>
  <c r="BG32" i="4"/>
  <c r="AK32" i="4" s="1"/>
  <c r="BG33" i="4"/>
  <c r="G8" i="4"/>
  <c r="H8" i="4" s="1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84" i="4"/>
  <c r="I84" i="4" s="1"/>
  <c r="G96" i="4"/>
  <c r="H96" i="4" s="1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58" i="4"/>
  <c r="I73" i="4"/>
  <c r="G90" i="4"/>
  <c r="G107" i="4"/>
  <c r="I107" i="4" s="1"/>
  <c r="G122" i="4"/>
  <c r="H122" i="4" s="1"/>
  <c r="G14" i="4"/>
  <c r="I14" i="4" s="1"/>
  <c r="G26" i="4"/>
  <c r="G36" i="4"/>
  <c r="H36" i="4" s="1"/>
  <c r="G61" i="4"/>
  <c r="I61" i="4" s="1"/>
  <c r="G68" i="4"/>
  <c r="I68" i="4" s="1"/>
  <c r="G86" i="4"/>
  <c r="I86" i="4" s="1"/>
  <c r="G100" i="4"/>
  <c r="I100" i="4" s="1"/>
  <c r="G125" i="4"/>
  <c r="I125" i="4" s="1"/>
  <c r="G132" i="4"/>
  <c r="I132" i="4" s="1"/>
  <c r="G6" i="4"/>
  <c r="I6" i="4" s="1"/>
  <c r="H136" i="4"/>
  <c r="G34" i="4"/>
  <c r="G62" i="4"/>
  <c r="I62" i="4" s="1"/>
  <c r="G69" i="4"/>
  <c r="G126" i="4"/>
  <c r="I126" i="4" s="1"/>
  <c r="G140" i="4"/>
  <c r="G23" i="4"/>
  <c r="G49" i="4"/>
  <c r="H49" i="4" s="1"/>
  <c r="G113" i="4"/>
  <c r="I113" i="4" s="1"/>
  <c r="G138" i="4"/>
  <c r="BG5" i="4"/>
  <c r="BG7" i="4"/>
  <c r="BF3" i="4"/>
  <c r="BG8" i="4"/>
  <c r="AK8" i="4" s="1"/>
  <c r="BG10" i="4"/>
  <c r="AK10" i="4" s="1"/>
  <c r="BF5" i="4"/>
  <c r="BF6" i="4"/>
  <c r="BF7" i="4"/>
  <c r="BF8" i="4"/>
  <c r="BF9" i="4"/>
  <c r="BF10" i="4"/>
  <c r="AJ10" i="4" s="1"/>
  <c r="AZ6" i="4"/>
  <c r="AZ7" i="4"/>
  <c r="BB5" i="4"/>
  <c r="BB6" i="4"/>
  <c r="BB7" i="4"/>
  <c r="BB8" i="4"/>
  <c r="BB9" i="4"/>
  <c r="BB10" i="4"/>
  <c r="BC5" i="4"/>
  <c r="BC6" i="4"/>
  <c r="BC7" i="4"/>
  <c r="BC8" i="4"/>
  <c r="BC9" i="4"/>
  <c r="BD5" i="4"/>
  <c r="BD6" i="4"/>
  <c r="BD7" i="4"/>
  <c r="BD8" i="4"/>
  <c r="BD9" i="4"/>
  <c r="BE5" i="4"/>
  <c r="BE6" i="4"/>
  <c r="BE7" i="4"/>
  <c r="BE8" i="4"/>
  <c r="BE9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H23" i="4" l="1"/>
  <c r="G33" i="4"/>
  <c r="I33" i="4" s="1"/>
  <c r="AI43" i="4"/>
  <c r="AH32" i="4"/>
  <c r="AD29" i="4"/>
  <c r="AI55" i="4"/>
  <c r="G97" i="4"/>
  <c r="I97" i="4" s="1"/>
  <c r="AG29" i="4"/>
  <c r="G115" i="4"/>
  <c r="H115" i="4" s="1"/>
  <c r="AE27" i="4"/>
  <c r="AI26" i="4"/>
  <c r="AI59" i="4"/>
  <c r="AJ31" i="4"/>
  <c r="AF27" i="4"/>
  <c r="AI42" i="4"/>
  <c r="AE29" i="4"/>
  <c r="AI40" i="4"/>
  <c r="G81" i="4"/>
  <c r="H81" i="4" s="1"/>
  <c r="G17" i="4"/>
  <c r="H17" i="4" s="1"/>
  <c r="AD33" i="4"/>
  <c r="G127" i="4"/>
  <c r="I127" i="4" s="1"/>
  <c r="AD32" i="4"/>
  <c r="AF33" i="4"/>
  <c r="G129" i="4"/>
  <c r="I129" i="4" s="1"/>
  <c r="AF10" i="4"/>
  <c r="H104" i="4"/>
  <c r="G102" i="4"/>
  <c r="AK28" i="4"/>
  <c r="I88" i="4"/>
  <c r="I137" i="4"/>
  <c r="AD27" i="4"/>
  <c r="G65" i="4"/>
  <c r="I65" i="4" s="1"/>
  <c r="G46" i="4"/>
  <c r="I46" i="4" s="1"/>
  <c r="H105" i="4"/>
  <c r="I40" i="4"/>
  <c r="AE31" i="4"/>
  <c r="AE30" i="4"/>
  <c r="G77" i="4"/>
  <c r="I77" i="4" s="1"/>
  <c r="G54" i="4"/>
  <c r="I54" i="4" s="1"/>
  <c r="AE26" i="4"/>
  <c r="G135" i="4"/>
  <c r="G93" i="4"/>
  <c r="I93" i="4" s="1"/>
  <c r="G21" i="4"/>
  <c r="G70" i="4"/>
  <c r="H70" i="4" s="1"/>
  <c r="G134" i="4"/>
  <c r="I134" i="4" s="1"/>
  <c r="AI45" i="4"/>
  <c r="AK33" i="4"/>
  <c r="G31" i="4"/>
  <c r="I31" i="4" s="1"/>
  <c r="AG28" i="4"/>
  <c r="G99" i="4"/>
  <c r="H99" i="4" s="1"/>
  <c r="H41" i="4"/>
  <c r="AE32" i="4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AI46" i="4"/>
  <c r="AI28" i="4"/>
  <c r="G94" i="4"/>
  <c r="I94" i="4" s="1"/>
  <c r="AG30" i="4"/>
  <c r="I56" i="4"/>
  <c r="G45" i="4"/>
  <c r="H45" i="4" s="1"/>
  <c r="G131" i="4"/>
  <c r="I131" i="4" s="1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H67" i="4" s="1"/>
  <c r="G119" i="4"/>
  <c r="I119" i="4" s="1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I57" i="4"/>
  <c r="G21" i="13"/>
  <c r="AI14" i="13" s="1"/>
  <c r="AC13" i="13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3" i="4"/>
  <c r="I66" i="4"/>
  <c r="G87" i="4"/>
  <c r="H87" i="4" s="1"/>
  <c r="G63" i="4"/>
  <c r="I63" i="4" s="1"/>
  <c r="G71" i="4"/>
  <c r="I71" i="4" s="1"/>
  <c r="H100" i="4"/>
  <c r="I8" i="4"/>
  <c r="H74" i="4"/>
  <c r="H132" i="4"/>
  <c r="H107" i="4"/>
  <c r="I17" i="4"/>
  <c r="I70" i="4"/>
  <c r="I49" i="4"/>
  <c r="H5" i="4"/>
  <c r="H14" i="4"/>
  <c r="H110" i="4"/>
  <c r="I102" i="4"/>
  <c r="I96" i="4"/>
  <c r="I36" i="4"/>
  <c r="G101" i="4"/>
  <c r="I101" i="4" s="1"/>
  <c r="H34" i="4"/>
  <c r="I34" i="4"/>
  <c r="H134" i="4"/>
  <c r="I23" i="4"/>
  <c r="I135" i="4"/>
  <c r="H135" i="4"/>
  <c r="I140" i="4"/>
  <c r="H140" i="4"/>
  <c r="G27" i="4"/>
  <c r="H27" i="4" s="1"/>
  <c r="G133" i="4"/>
  <c r="I133" i="4" s="1"/>
  <c r="G76" i="4"/>
  <c r="H76" i="4" s="1"/>
  <c r="I92" i="4"/>
  <c r="H92" i="4"/>
  <c r="I60" i="4"/>
  <c r="H60" i="4"/>
  <c r="I55" i="4"/>
  <c r="H55" i="4"/>
  <c r="H113" i="4"/>
  <c r="H64" i="4"/>
  <c r="I7" i="4"/>
  <c r="I122" i="4"/>
  <c r="H102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128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29" i="4" l="1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<sst xmlns="http://schemas.openxmlformats.org/spreadsheetml/2006/main" count="330" uniqueCount="63">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</sst>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59"/>
  <sheetViews>
    <sheetView topLeftCell="A134" workbookViewId="0">
      <selection activeCell="B3" sqref="B3:B158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14000</v>
      </c>
      <c r="C100" s="2">
        <v>0.1</v>
      </c>
      <c r="D100" s="2">
        <v>0.2</v>
      </c>
      <c r="E100">
        <v>20</v>
      </c>
      <c r="H100" t="s">
        <v>27</v>
      </c>
      <c r="I100" t="str">
        <f t="shared" si="1"/>
        <v>#20##0.2#0.1</v>
      </c>
    </row>
    <row r="101" spans="2:9" x14ac:dyDescent="0.55000000000000004">
      <c r="B101">
        <v>14001</v>
      </c>
      <c r="C101" s="2">
        <v>1</v>
      </c>
      <c r="D101" s="2">
        <v>0.2</v>
      </c>
      <c r="E101">
        <v>20</v>
      </c>
      <c r="H101" t="s">
        <v>27</v>
      </c>
      <c r="I101" t="str">
        <f t="shared" si="1"/>
        <v>#20##0.2#1</v>
      </c>
    </row>
    <row r="102" spans="2:9" x14ac:dyDescent="0.55000000000000004">
      <c r="B102">
        <v>14002</v>
      </c>
      <c r="C102" s="2">
        <v>10</v>
      </c>
      <c r="D102" s="2">
        <v>0.2</v>
      </c>
      <c r="E102">
        <v>20</v>
      </c>
      <c r="H102" t="s">
        <v>27</v>
      </c>
      <c r="I102" t="str">
        <f t="shared" si="1"/>
        <v>#20##0.2#10</v>
      </c>
    </row>
    <row r="103" spans="2:9" x14ac:dyDescent="0.55000000000000004">
      <c r="B103">
        <v>14003</v>
      </c>
      <c r="C103" s="2">
        <v>100</v>
      </c>
      <c r="D103" s="2">
        <v>0.2</v>
      </c>
      <c r="E103">
        <v>20</v>
      </c>
      <c r="H103" t="s">
        <v>27</v>
      </c>
      <c r="I103" t="str">
        <f t="shared" si="1"/>
        <v>#20##0.2#100</v>
      </c>
    </row>
    <row r="104" spans="2:9" x14ac:dyDescent="0.55000000000000004">
      <c r="B104">
        <v>14004</v>
      </c>
      <c r="C104" s="2">
        <v>0.2</v>
      </c>
      <c r="D104" s="2">
        <v>0.2</v>
      </c>
      <c r="E104">
        <v>20</v>
      </c>
      <c r="H104" t="s">
        <v>27</v>
      </c>
      <c r="I104" t="str">
        <f t="shared" si="1"/>
        <v>#20##0.2#0.2</v>
      </c>
    </row>
    <row r="105" spans="2:9" x14ac:dyDescent="0.55000000000000004">
      <c r="B105">
        <v>14005</v>
      </c>
      <c r="C105" s="2">
        <v>0.5</v>
      </c>
      <c r="D105" s="2">
        <v>0.2</v>
      </c>
      <c r="E105">
        <v>20</v>
      </c>
      <c r="H105" t="s">
        <v>27</v>
      </c>
      <c r="I105" t="str">
        <f t="shared" si="1"/>
        <v>#20##0.2#0.5</v>
      </c>
    </row>
    <row r="106" spans="2:9" x14ac:dyDescent="0.55000000000000004">
      <c r="B106">
        <v>14006</v>
      </c>
      <c r="C106" s="2">
        <v>2</v>
      </c>
      <c r="D106" s="2">
        <v>0.2</v>
      </c>
      <c r="E106">
        <v>20</v>
      </c>
      <c r="H106" t="s">
        <v>27</v>
      </c>
      <c r="I106" t="str">
        <f t="shared" si="1"/>
        <v>#20##0.2#2</v>
      </c>
    </row>
    <row r="107" spans="2:9" x14ac:dyDescent="0.55000000000000004">
      <c r="B107">
        <v>14007</v>
      </c>
      <c r="C107" s="2">
        <v>5</v>
      </c>
      <c r="D107" s="2">
        <v>0.2</v>
      </c>
      <c r="E107">
        <v>20</v>
      </c>
      <c r="H107" t="s">
        <v>27</v>
      </c>
      <c r="I107" t="str">
        <f t="shared" si="1"/>
        <v>#20##0.2#5</v>
      </c>
    </row>
    <row r="108" spans="2:9" x14ac:dyDescent="0.55000000000000004">
      <c r="B108">
        <v>14008</v>
      </c>
      <c r="C108" s="2">
        <v>20</v>
      </c>
      <c r="D108" s="2">
        <v>0.2</v>
      </c>
      <c r="E108">
        <v>20</v>
      </c>
      <c r="H108" t="s">
        <v>27</v>
      </c>
      <c r="I108" t="str">
        <f t="shared" si="1"/>
        <v>#20##0.2#20</v>
      </c>
    </row>
    <row r="109" spans="2:9" x14ac:dyDescent="0.55000000000000004">
      <c r="B109">
        <v>14009</v>
      </c>
      <c r="C109" s="2">
        <v>50</v>
      </c>
      <c r="D109" s="2">
        <v>0.2</v>
      </c>
      <c r="E109">
        <v>20</v>
      </c>
      <c r="H109" t="s">
        <v>27</v>
      </c>
      <c r="I109" t="str">
        <f t="shared" si="1"/>
        <v>#20##0.2#50</v>
      </c>
    </row>
    <row r="110" spans="2:9" x14ac:dyDescent="0.55000000000000004">
      <c r="B110">
        <v>15000</v>
      </c>
      <c r="C110" s="2">
        <v>10</v>
      </c>
      <c r="D110" s="2">
        <v>0.2</v>
      </c>
      <c r="E110">
        <v>10</v>
      </c>
      <c r="F110" s="2">
        <v>0.2</v>
      </c>
      <c r="G110">
        <v>10</v>
      </c>
      <c r="H110" t="s">
        <v>48</v>
      </c>
      <c r="I110" t="str">
        <f t="shared" si="1"/>
        <v>10#10#0.2#0.2#10</v>
      </c>
    </row>
    <row r="111" spans="2:9" x14ac:dyDescent="0.55000000000000004">
      <c r="B111">
        <v>15001</v>
      </c>
      <c r="C111" s="2">
        <v>10</v>
      </c>
      <c r="D111" s="2">
        <v>0.2</v>
      </c>
      <c r="E111">
        <v>10</v>
      </c>
      <c r="F111" s="2">
        <v>0.2</v>
      </c>
      <c r="G111">
        <v>5</v>
      </c>
      <c r="H111" t="s">
        <v>48</v>
      </c>
      <c r="I111" t="str">
        <f t="shared" si="1"/>
        <v>5#10#0.2#0.2#10</v>
      </c>
    </row>
    <row r="112" spans="2:9" x14ac:dyDescent="0.55000000000000004">
      <c r="B112">
        <v>15002</v>
      </c>
      <c r="C112" s="2">
        <v>10</v>
      </c>
      <c r="D112" s="2">
        <v>0.2</v>
      </c>
      <c r="E112">
        <v>10</v>
      </c>
      <c r="F112" s="2">
        <v>0.2</v>
      </c>
      <c r="G112">
        <v>20</v>
      </c>
      <c r="H112" t="s">
        <v>48</v>
      </c>
      <c r="I112" t="str">
        <f t="shared" si="1"/>
        <v>20#10#0.2#0.2#10</v>
      </c>
    </row>
    <row r="113" spans="2:9" x14ac:dyDescent="0.55000000000000004">
      <c r="B113">
        <v>15003</v>
      </c>
      <c r="C113" s="2">
        <v>10</v>
      </c>
      <c r="D113" s="2">
        <v>0.2</v>
      </c>
      <c r="E113">
        <v>5</v>
      </c>
      <c r="F113" s="2">
        <v>0.2</v>
      </c>
      <c r="G113">
        <v>10</v>
      </c>
      <c r="H113" t="s">
        <v>48</v>
      </c>
      <c r="I113" t="str">
        <f t="shared" si="1"/>
        <v>10#5#0.2#0.2#10</v>
      </c>
    </row>
    <row r="114" spans="2:9" x14ac:dyDescent="0.55000000000000004">
      <c r="B114">
        <v>15004</v>
      </c>
      <c r="C114" s="2">
        <v>10</v>
      </c>
      <c r="D114" s="2">
        <v>0.2</v>
      </c>
      <c r="E114">
        <v>5</v>
      </c>
      <c r="F114" s="2">
        <v>0.2</v>
      </c>
      <c r="G114">
        <v>5</v>
      </c>
      <c r="H114" t="s">
        <v>48</v>
      </c>
      <c r="I114" t="str">
        <f t="shared" si="1"/>
        <v>5#5#0.2#0.2#10</v>
      </c>
    </row>
    <row r="115" spans="2:9" x14ac:dyDescent="0.55000000000000004">
      <c r="B115">
        <v>15005</v>
      </c>
      <c r="C115" s="2">
        <v>10</v>
      </c>
      <c r="D115" s="2">
        <v>0.2</v>
      </c>
      <c r="E115">
        <v>5</v>
      </c>
      <c r="F115" s="2">
        <v>0.2</v>
      </c>
      <c r="G115">
        <v>20</v>
      </c>
      <c r="H115" t="s">
        <v>48</v>
      </c>
      <c r="I115" t="str">
        <f t="shared" si="1"/>
        <v>20#5#0.2#0.2#10</v>
      </c>
    </row>
    <row r="116" spans="2:9" x14ac:dyDescent="0.55000000000000004">
      <c r="B116">
        <v>15006</v>
      </c>
      <c r="C116" s="2">
        <v>10</v>
      </c>
      <c r="D116" s="2">
        <v>0.2</v>
      </c>
      <c r="E116">
        <v>20</v>
      </c>
      <c r="F116" s="2">
        <v>0.2</v>
      </c>
      <c r="G116">
        <v>10</v>
      </c>
      <c r="H116" t="s">
        <v>48</v>
      </c>
      <c r="I116" t="str">
        <f t="shared" si="1"/>
        <v>10#20#0.2#0.2#10</v>
      </c>
    </row>
    <row r="117" spans="2:9" x14ac:dyDescent="0.55000000000000004">
      <c r="B117">
        <v>15007</v>
      </c>
      <c r="C117" s="2">
        <v>10</v>
      </c>
      <c r="D117" s="2">
        <v>0.2</v>
      </c>
      <c r="E117">
        <v>20</v>
      </c>
      <c r="F117" s="2">
        <v>0.2</v>
      </c>
      <c r="G117">
        <v>5</v>
      </c>
      <c r="H117" t="s">
        <v>48</v>
      </c>
      <c r="I117" t="str">
        <f t="shared" si="1"/>
        <v>5#20#0.2#0.2#10</v>
      </c>
    </row>
    <row r="118" spans="2:9" x14ac:dyDescent="0.55000000000000004">
      <c r="B118">
        <v>15008</v>
      </c>
      <c r="C118" s="2">
        <v>10</v>
      </c>
      <c r="D118" s="2">
        <v>0.2</v>
      </c>
      <c r="E118">
        <v>20</v>
      </c>
      <c r="F118" s="2">
        <v>0.2</v>
      </c>
      <c r="G118">
        <v>20</v>
      </c>
      <c r="H118" t="s">
        <v>48</v>
      </c>
      <c r="I118" t="str">
        <f t="shared" si="1"/>
        <v>20#20#0.2#0.2#10</v>
      </c>
    </row>
    <row r="119" spans="2:9" x14ac:dyDescent="0.55000000000000004">
      <c r="B119">
        <v>15009</v>
      </c>
      <c r="C119" s="2">
        <v>10</v>
      </c>
      <c r="D119" s="2">
        <v>0.2</v>
      </c>
      <c r="E119">
        <v>10</v>
      </c>
      <c r="F119" s="2">
        <v>0.2</v>
      </c>
      <c r="G119">
        <v>2</v>
      </c>
      <c r="H119" t="s">
        <v>48</v>
      </c>
      <c r="I119" t="str">
        <f t="shared" si="1"/>
        <v>2#10#0.2#0.2#10</v>
      </c>
    </row>
    <row r="120" spans="2:9" x14ac:dyDescent="0.55000000000000004">
      <c r="B120">
        <v>15010</v>
      </c>
      <c r="C120" s="2">
        <v>10</v>
      </c>
      <c r="D120" s="2">
        <v>0.2</v>
      </c>
      <c r="E120">
        <v>10</v>
      </c>
      <c r="F120" s="2">
        <v>0.2</v>
      </c>
      <c r="G120">
        <v>50</v>
      </c>
      <c r="H120" t="s">
        <v>48</v>
      </c>
      <c r="I120" t="str">
        <f t="shared" si="1"/>
        <v>50#10#0.2#0.2#10</v>
      </c>
    </row>
    <row r="121" spans="2:9" x14ac:dyDescent="0.55000000000000004">
      <c r="B121">
        <v>15011</v>
      </c>
      <c r="C121" s="2">
        <v>10</v>
      </c>
      <c r="D121" s="2">
        <v>0.2</v>
      </c>
      <c r="E121">
        <v>10</v>
      </c>
      <c r="F121" s="2">
        <v>0.2</v>
      </c>
      <c r="G121">
        <v>100</v>
      </c>
      <c r="H121" t="s">
        <v>48</v>
      </c>
      <c r="I121" t="str">
        <f t="shared" si="1"/>
        <v>100#10#0.2#0.2#10</v>
      </c>
    </row>
    <row r="122" spans="2:9" x14ac:dyDescent="0.55000000000000004">
      <c r="B122">
        <v>15012</v>
      </c>
      <c r="C122" s="2">
        <v>10</v>
      </c>
      <c r="D122" s="2">
        <v>0.2</v>
      </c>
      <c r="E122">
        <v>5</v>
      </c>
      <c r="F122" s="2">
        <v>0.2</v>
      </c>
      <c r="G122">
        <v>2</v>
      </c>
      <c r="H122" t="s">
        <v>48</v>
      </c>
      <c r="I122" t="str">
        <f t="shared" si="1"/>
        <v>2#5#0.2#0.2#10</v>
      </c>
    </row>
    <row r="123" spans="2:9" x14ac:dyDescent="0.55000000000000004">
      <c r="B123">
        <v>15013</v>
      </c>
      <c r="C123" s="2">
        <v>10</v>
      </c>
      <c r="D123" s="2">
        <v>0.2</v>
      </c>
      <c r="E123">
        <v>5</v>
      </c>
      <c r="F123" s="2">
        <v>0.2</v>
      </c>
      <c r="G123">
        <v>50</v>
      </c>
      <c r="H123" t="s">
        <v>48</v>
      </c>
      <c r="I123" t="str">
        <f t="shared" si="1"/>
        <v>50#5#0.2#0.2#10</v>
      </c>
    </row>
    <row r="124" spans="2:9" x14ac:dyDescent="0.55000000000000004">
      <c r="B124">
        <v>15014</v>
      </c>
      <c r="C124" s="2">
        <v>10</v>
      </c>
      <c r="D124" s="2">
        <v>0.2</v>
      </c>
      <c r="E124">
        <v>5</v>
      </c>
      <c r="F124" s="2">
        <v>0.2</v>
      </c>
      <c r="G124">
        <v>100</v>
      </c>
      <c r="H124" t="s">
        <v>48</v>
      </c>
      <c r="I124" t="str">
        <f t="shared" si="1"/>
        <v>100#5#0.2#0.2#10</v>
      </c>
    </row>
    <row r="125" spans="2:9" x14ac:dyDescent="0.55000000000000004">
      <c r="B125">
        <v>15015</v>
      </c>
      <c r="C125" s="2">
        <v>10</v>
      </c>
      <c r="D125" s="2">
        <v>0.2</v>
      </c>
      <c r="E125">
        <v>20</v>
      </c>
      <c r="F125" s="2">
        <v>0.2</v>
      </c>
      <c r="G125">
        <v>2</v>
      </c>
      <c r="H125" t="s">
        <v>48</v>
      </c>
      <c r="I125" t="str">
        <f t="shared" si="1"/>
        <v>2#20#0.2#0.2#10</v>
      </c>
    </row>
    <row r="126" spans="2:9" x14ac:dyDescent="0.55000000000000004">
      <c r="B126">
        <v>15016</v>
      </c>
      <c r="C126" s="2">
        <v>10</v>
      </c>
      <c r="D126" s="2">
        <v>0.2</v>
      </c>
      <c r="E126">
        <v>20</v>
      </c>
      <c r="F126" s="2">
        <v>0.2</v>
      </c>
      <c r="G126">
        <v>50</v>
      </c>
      <c r="H126" t="s">
        <v>48</v>
      </c>
      <c r="I126" t="str">
        <f t="shared" si="1"/>
        <v>50#20#0.2#0.2#10</v>
      </c>
    </row>
    <row r="127" spans="2:9" x14ac:dyDescent="0.55000000000000004">
      <c r="B127">
        <v>15017</v>
      </c>
      <c r="C127" s="2">
        <v>10</v>
      </c>
      <c r="D127" s="2">
        <v>0.2</v>
      </c>
      <c r="E127">
        <v>20</v>
      </c>
      <c r="F127" s="2">
        <v>0.2</v>
      </c>
      <c r="G127">
        <v>100</v>
      </c>
      <c r="H127" t="s">
        <v>48</v>
      </c>
      <c r="I127" t="str">
        <f t="shared" si="1"/>
        <v>100#20#0.2#0.2#10</v>
      </c>
    </row>
    <row r="128" spans="2:9" x14ac:dyDescent="0.55000000000000004">
      <c r="B128">
        <v>15018</v>
      </c>
      <c r="C128" s="2">
        <v>10</v>
      </c>
      <c r="D128" s="2">
        <v>0.2</v>
      </c>
      <c r="E128">
        <v>2</v>
      </c>
      <c r="F128" s="2">
        <v>0.2</v>
      </c>
      <c r="G128">
        <v>2</v>
      </c>
      <c r="H128" t="s">
        <v>48</v>
      </c>
      <c r="I128" t="str">
        <f t="shared" si="1"/>
        <v>2#2#0.2#0.2#10</v>
      </c>
    </row>
    <row r="129" spans="1:9" x14ac:dyDescent="0.55000000000000004">
      <c r="B129">
        <v>15019</v>
      </c>
      <c r="C129" s="2">
        <v>10</v>
      </c>
      <c r="D129" s="2">
        <v>0.2</v>
      </c>
      <c r="E129">
        <v>2</v>
      </c>
      <c r="F129" s="2">
        <v>0.2</v>
      </c>
      <c r="G129">
        <v>5</v>
      </c>
      <c r="H129" t="s">
        <v>48</v>
      </c>
      <c r="I129" t="str">
        <f t="shared" si="1"/>
        <v>5#2#0.2#0.2#10</v>
      </c>
    </row>
    <row r="130" spans="1:9" x14ac:dyDescent="0.55000000000000004">
      <c r="B130">
        <v>15020</v>
      </c>
      <c r="C130" s="2">
        <v>10</v>
      </c>
      <c r="D130" s="2">
        <v>0.2</v>
      </c>
      <c r="E130">
        <v>2</v>
      </c>
      <c r="F130" s="2">
        <v>0.2</v>
      </c>
      <c r="G130">
        <v>10</v>
      </c>
      <c r="H130" t="s">
        <v>48</v>
      </c>
      <c r="I130" t="str">
        <f t="shared" si="1"/>
        <v>10#2#0.2#0.2#10</v>
      </c>
    </row>
    <row r="131" spans="1:9" x14ac:dyDescent="0.55000000000000004">
      <c r="B131">
        <v>15021</v>
      </c>
      <c r="C131" s="2">
        <v>10</v>
      </c>
      <c r="D131" s="2">
        <v>0.2</v>
      </c>
      <c r="E131">
        <v>2</v>
      </c>
      <c r="F131" s="2">
        <v>0.2</v>
      </c>
      <c r="G131">
        <v>20</v>
      </c>
      <c r="H131" t="s">
        <v>48</v>
      </c>
      <c r="I131" t="str">
        <f t="shared" ref="I131:I159" si="2">IF(A131="", G131 &amp; "#" &amp; E131 &amp; "#" &amp; F131 &amp; "#" &amp; D131 &amp; "#" &amp; C131, "")</f>
        <v>20#2#0.2#0.2#10</v>
      </c>
    </row>
    <row r="132" spans="1:9" x14ac:dyDescent="0.55000000000000004">
      <c r="B132">
        <v>15022</v>
      </c>
      <c r="C132" s="2">
        <v>10</v>
      </c>
      <c r="D132" s="2">
        <v>0.2</v>
      </c>
      <c r="E132">
        <v>2</v>
      </c>
      <c r="F132" s="2">
        <v>0.2</v>
      </c>
      <c r="G132">
        <v>50</v>
      </c>
      <c r="H132" t="s">
        <v>48</v>
      </c>
      <c r="I132" t="str">
        <f t="shared" si="2"/>
        <v>50#2#0.2#0.2#10</v>
      </c>
    </row>
    <row r="133" spans="1:9" x14ac:dyDescent="0.55000000000000004">
      <c r="B133">
        <v>15023</v>
      </c>
      <c r="C133" s="2">
        <v>10</v>
      </c>
      <c r="D133" s="2">
        <v>0.2</v>
      </c>
      <c r="E133">
        <v>2</v>
      </c>
      <c r="F133" s="2">
        <v>0.2</v>
      </c>
      <c r="G133">
        <v>100</v>
      </c>
      <c r="H133" t="s">
        <v>48</v>
      </c>
      <c r="I133" t="str">
        <f t="shared" si="2"/>
        <v>100#2#0.2#0.2#10</v>
      </c>
    </row>
    <row r="134" spans="1:9" x14ac:dyDescent="0.55000000000000004">
      <c r="B134">
        <v>15024</v>
      </c>
      <c r="C134" s="2">
        <v>10</v>
      </c>
      <c r="D134" s="2">
        <v>0.2</v>
      </c>
      <c r="E134">
        <v>50</v>
      </c>
      <c r="F134" s="2">
        <v>0.2</v>
      </c>
      <c r="G134">
        <v>2</v>
      </c>
      <c r="H134" t="s">
        <v>48</v>
      </c>
      <c r="I134" t="str">
        <f t="shared" si="2"/>
        <v>2#50#0.2#0.2#10</v>
      </c>
    </row>
    <row r="135" spans="1:9" x14ac:dyDescent="0.55000000000000004">
      <c r="B135">
        <v>15025</v>
      </c>
      <c r="C135" s="2">
        <v>10</v>
      </c>
      <c r="D135" s="2">
        <v>0.2</v>
      </c>
      <c r="E135">
        <v>50</v>
      </c>
      <c r="F135" s="2">
        <v>0.2</v>
      </c>
      <c r="G135">
        <v>5</v>
      </c>
      <c r="H135" t="s">
        <v>48</v>
      </c>
      <c r="I135" t="str">
        <f t="shared" si="2"/>
        <v>5#50#0.2#0.2#10</v>
      </c>
    </row>
    <row r="136" spans="1:9" x14ac:dyDescent="0.55000000000000004">
      <c r="B136">
        <v>15026</v>
      </c>
      <c r="C136" s="2">
        <v>10</v>
      </c>
      <c r="D136" s="2">
        <v>0.2</v>
      </c>
      <c r="E136">
        <v>50</v>
      </c>
      <c r="F136" s="2">
        <v>0.2</v>
      </c>
      <c r="G136">
        <v>10</v>
      </c>
      <c r="H136" t="s">
        <v>48</v>
      </c>
      <c r="I136" t="str">
        <f t="shared" si="2"/>
        <v>10#50#0.2#0.2#10</v>
      </c>
    </row>
    <row r="137" spans="1:9" x14ac:dyDescent="0.55000000000000004">
      <c r="B137">
        <v>15027</v>
      </c>
      <c r="C137" s="2">
        <v>10</v>
      </c>
      <c r="D137" s="2">
        <v>0.2</v>
      </c>
      <c r="E137">
        <v>50</v>
      </c>
      <c r="F137" s="2">
        <v>0.2</v>
      </c>
      <c r="G137">
        <v>20</v>
      </c>
      <c r="H137" t="s">
        <v>48</v>
      </c>
      <c r="I137" t="str">
        <f t="shared" si="2"/>
        <v>20#50#0.2#0.2#10</v>
      </c>
    </row>
    <row r="138" spans="1:9" x14ac:dyDescent="0.55000000000000004">
      <c r="B138">
        <v>15028</v>
      </c>
      <c r="C138" s="2">
        <v>10</v>
      </c>
      <c r="D138" s="2">
        <v>0.2</v>
      </c>
      <c r="E138">
        <v>50</v>
      </c>
      <c r="F138" s="2">
        <v>0.2</v>
      </c>
      <c r="G138">
        <v>50</v>
      </c>
      <c r="H138" t="s">
        <v>48</v>
      </c>
      <c r="I138" t="str">
        <f t="shared" si="2"/>
        <v>50#50#0.2#0.2#10</v>
      </c>
    </row>
    <row r="139" spans="1:9" x14ac:dyDescent="0.55000000000000004">
      <c r="B139">
        <v>15029</v>
      </c>
      <c r="C139" s="2">
        <v>10</v>
      </c>
      <c r="D139" s="2">
        <v>0.2</v>
      </c>
      <c r="E139">
        <v>50</v>
      </c>
      <c r="F139" s="2">
        <v>0.2</v>
      </c>
      <c r="G139">
        <v>100</v>
      </c>
      <c r="H139" t="s">
        <v>48</v>
      </c>
      <c r="I139" t="str">
        <f t="shared" si="2"/>
        <v>100#50#0.2#0.2#10</v>
      </c>
    </row>
    <row r="140" spans="1:9" x14ac:dyDescent="0.55000000000000004">
      <c r="B140">
        <v>15030</v>
      </c>
      <c r="C140" s="2">
        <v>10</v>
      </c>
      <c r="D140" s="2">
        <v>0.2</v>
      </c>
      <c r="E140">
        <v>100</v>
      </c>
      <c r="F140" s="2">
        <v>0.2</v>
      </c>
      <c r="G140">
        <v>2</v>
      </c>
      <c r="H140" t="s">
        <v>48</v>
      </c>
      <c r="I140" t="str">
        <f t="shared" si="2"/>
        <v>2#100#0.2#0.2#10</v>
      </c>
    </row>
    <row r="141" spans="1:9" x14ac:dyDescent="0.55000000000000004">
      <c r="B141">
        <v>15031</v>
      </c>
      <c r="C141" s="2">
        <v>10</v>
      </c>
      <c r="D141" s="2">
        <v>0.2</v>
      </c>
      <c r="E141">
        <v>100</v>
      </c>
      <c r="F141" s="2">
        <v>0.2</v>
      </c>
      <c r="G141">
        <v>5</v>
      </c>
      <c r="H141" t="s">
        <v>48</v>
      </c>
      <c r="I141" t="str">
        <f t="shared" si="2"/>
        <v>5#100#0.2#0.2#10</v>
      </c>
    </row>
    <row r="142" spans="1:9" x14ac:dyDescent="0.55000000000000004">
      <c r="A142" s="124"/>
      <c r="B142">
        <v>15032</v>
      </c>
      <c r="C142" s="2">
        <v>10</v>
      </c>
      <c r="D142" s="2">
        <v>0.2</v>
      </c>
      <c r="E142">
        <v>100</v>
      </c>
      <c r="F142" s="2">
        <v>0.2</v>
      </c>
      <c r="G142">
        <v>10</v>
      </c>
      <c r="H142" t="s">
        <v>48</v>
      </c>
      <c r="I142" t="str">
        <f t="shared" si="2"/>
        <v>10#100#0.2#0.2#10</v>
      </c>
    </row>
    <row r="143" spans="1:9" x14ac:dyDescent="0.55000000000000004">
      <c r="B143">
        <v>15033</v>
      </c>
      <c r="C143" s="2">
        <v>10</v>
      </c>
      <c r="D143" s="2">
        <v>0.2</v>
      </c>
      <c r="E143">
        <v>100</v>
      </c>
      <c r="F143" s="2">
        <v>0.2</v>
      </c>
      <c r="G143">
        <v>20</v>
      </c>
      <c r="H143" t="s">
        <v>48</v>
      </c>
      <c r="I143" t="str">
        <f t="shared" si="2"/>
        <v>20#100#0.2#0.2#10</v>
      </c>
    </row>
    <row r="144" spans="1:9" x14ac:dyDescent="0.55000000000000004">
      <c r="B144">
        <v>15034</v>
      </c>
      <c r="C144" s="2">
        <v>10</v>
      </c>
      <c r="D144" s="2">
        <v>0.2</v>
      </c>
      <c r="E144">
        <v>100</v>
      </c>
      <c r="F144" s="2">
        <v>0.2</v>
      </c>
      <c r="G144">
        <v>50</v>
      </c>
      <c r="H144" t="s">
        <v>48</v>
      </c>
      <c r="I144" t="str">
        <f t="shared" si="2"/>
        <v>50#100#0.2#0.2#10</v>
      </c>
    </row>
    <row r="145" spans="1:9" x14ac:dyDescent="0.55000000000000004">
      <c r="B145">
        <v>15035</v>
      </c>
      <c r="C145" s="2">
        <v>10</v>
      </c>
      <c r="D145" s="2">
        <v>0.2</v>
      </c>
      <c r="E145">
        <v>100</v>
      </c>
      <c r="F145" s="2">
        <v>0.2</v>
      </c>
      <c r="G145">
        <v>100</v>
      </c>
      <c r="H145" t="s">
        <v>48</v>
      </c>
      <c r="I145" t="str">
        <f t="shared" si="2"/>
        <v>100#100#0.2#0.2#10</v>
      </c>
    </row>
    <row r="146" spans="1:9" x14ac:dyDescent="0.55000000000000004">
      <c r="B146">
        <v>15036</v>
      </c>
      <c r="C146" s="2">
        <v>10</v>
      </c>
      <c r="D146" s="2">
        <v>0.2</v>
      </c>
      <c r="E146">
        <v>200</v>
      </c>
      <c r="F146" s="2">
        <v>0.2</v>
      </c>
      <c r="G146">
        <v>2</v>
      </c>
      <c r="H146" t="s">
        <v>48</v>
      </c>
      <c r="I146" t="str">
        <f t="shared" si="2"/>
        <v>2#200#0.2#0.2#10</v>
      </c>
    </row>
    <row r="147" spans="1:9" x14ac:dyDescent="0.55000000000000004">
      <c r="B147">
        <v>15037</v>
      </c>
      <c r="C147" s="2">
        <v>10</v>
      </c>
      <c r="D147" s="2">
        <v>0.2</v>
      </c>
      <c r="E147">
        <v>200</v>
      </c>
      <c r="F147" s="2">
        <v>0.2</v>
      </c>
      <c r="G147">
        <v>5</v>
      </c>
      <c r="H147" t="s">
        <v>48</v>
      </c>
      <c r="I147" t="str">
        <f t="shared" si="2"/>
        <v>5#200#0.2#0.2#10</v>
      </c>
    </row>
    <row r="148" spans="1:9" x14ac:dyDescent="0.55000000000000004">
      <c r="B148">
        <v>15038</v>
      </c>
      <c r="C148" s="2">
        <v>10</v>
      </c>
      <c r="D148" s="2">
        <v>0.2</v>
      </c>
      <c r="E148">
        <v>200</v>
      </c>
      <c r="F148" s="2">
        <v>0.2</v>
      </c>
      <c r="G148">
        <v>10</v>
      </c>
      <c r="H148" t="s">
        <v>48</v>
      </c>
      <c r="I148" t="str">
        <f t="shared" si="2"/>
        <v>10#200#0.2#0.2#10</v>
      </c>
    </row>
    <row r="149" spans="1:9" x14ac:dyDescent="0.55000000000000004">
      <c r="B149">
        <v>15039</v>
      </c>
      <c r="C149" s="2">
        <v>10</v>
      </c>
      <c r="D149" s="2">
        <v>0.2</v>
      </c>
      <c r="E149">
        <v>200</v>
      </c>
      <c r="F149" s="2">
        <v>0.2</v>
      </c>
      <c r="G149">
        <v>20</v>
      </c>
      <c r="H149" t="s">
        <v>48</v>
      </c>
      <c r="I149" t="str">
        <f t="shared" si="2"/>
        <v>20#200#0.2#0.2#10</v>
      </c>
    </row>
    <row r="150" spans="1:9" x14ac:dyDescent="0.55000000000000004">
      <c r="B150">
        <v>15040</v>
      </c>
      <c r="C150" s="2">
        <v>10</v>
      </c>
      <c r="D150" s="2">
        <v>0.2</v>
      </c>
      <c r="E150">
        <v>200</v>
      </c>
      <c r="F150" s="2">
        <v>0.2</v>
      </c>
      <c r="G150">
        <v>50</v>
      </c>
      <c r="H150" t="s">
        <v>48</v>
      </c>
      <c r="I150" t="str">
        <f t="shared" si="2"/>
        <v>50#200#0.2#0.2#10</v>
      </c>
    </row>
    <row r="151" spans="1:9" x14ac:dyDescent="0.55000000000000004">
      <c r="B151">
        <v>15041</v>
      </c>
      <c r="C151" s="2">
        <v>10</v>
      </c>
      <c r="D151" s="2">
        <v>0.2</v>
      </c>
      <c r="E151">
        <v>200</v>
      </c>
      <c r="F151" s="2">
        <v>0.2</v>
      </c>
      <c r="G151">
        <v>100</v>
      </c>
      <c r="H151" t="s">
        <v>48</v>
      </c>
      <c r="I151" t="str">
        <f t="shared" si="2"/>
        <v>100#200#0.2#0.2#10</v>
      </c>
    </row>
    <row r="152" spans="1:9" x14ac:dyDescent="0.55000000000000004">
      <c r="B152">
        <v>15042</v>
      </c>
      <c r="C152" s="2">
        <v>10</v>
      </c>
      <c r="D152" s="2">
        <v>0.2</v>
      </c>
      <c r="E152">
        <v>200</v>
      </c>
      <c r="F152" s="2">
        <v>0.2</v>
      </c>
      <c r="G152">
        <v>200</v>
      </c>
      <c r="H152" t="s">
        <v>48</v>
      </c>
      <c r="I152" t="str">
        <f t="shared" si="2"/>
        <v>200#200#0.2#0.2#10</v>
      </c>
    </row>
    <row r="153" spans="1:9" x14ac:dyDescent="0.55000000000000004">
      <c r="B153">
        <v>15043</v>
      </c>
      <c r="C153" s="2">
        <v>10</v>
      </c>
      <c r="D153" s="2">
        <v>0.2</v>
      </c>
      <c r="E153">
        <v>2</v>
      </c>
      <c r="F153" s="2">
        <v>0.2</v>
      </c>
      <c r="G153">
        <v>200</v>
      </c>
      <c r="H153" t="s">
        <v>48</v>
      </c>
      <c r="I153" t="str">
        <f t="shared" si="2"/>
        <v>200#2#0.2#0.2#10</v>
      </c>
    </row>
    <row r="154" spans="1:9" x14ac:dyDescent="0.55000000000000004">
      <c r="B154">
        <v>15044</v>
      </c>
      <c r="C154" s="2">
        <v>10</v>
      </c>
      <c r="D154" s="2">
        <v>0.2</v>
      </c>
      <c r="E154">
        <v>5</v>
      </c>
      <c r="F154" s="2">
        <v>0.2</v>
      </c>
      <c r="G154">
        <v>200</v>
      </c>
      <c r="H154" t="s">
        <v>48</v>
      </c>
      <c r="I154" t="str">
        <f t="shared" si="2"/>
        <v>200#5#0.2#0.2#10</v>
      </c>
    </row>
    <row r="155" spans="1:9" x14ac:dyDescent="0.55000000000000004">
      <c r="B155">
        <v>15045</v>
      </c>
      <c r="C155" s="2">
        <v>10</v>
      </c>
      <c r="D155" s="2">
        <v>0.2</v>
      </c>
      <c r="E155">
        <v>10</v>
      </c>
      <c r="F155" s="2">
        <v>0.2</v>
      </c>
      <c r="G155">
        <v>200</v>
      </c>
      <c r="H155" t="s">
        <v>48</v>
      </c>
      <c r="I155" t="str">
        <f t="shared" si="2"/>
        <v>200#10#0.2#0.2#10</v>
      </c>
    </row>
    <row r="156" spans="1:9" x14ac:dyDescent="0.55000000000000004">
      <c r="B156">
        <v>15046</v>
      </c>
      <c r="C156" s="2">
        <v>10</v>
      </c>
      <c r="D156" s="2">
        <v>0.2</v>
      </c>
      <c r="E156">
        <v>20</v>
      </c>
      <c r="F156" s="2">
        <v>0.2</v>
      </c>
      <c r="G156">
        <v>200</v>
      </c>
      <c r="H156" t="s">
        <v>48</v>
      </c>
      <c r="I156" t="str">
        <f t="shared" si="2"/>
        <v>200#20#0.2#0.2#10</v>
      </c>
    </row>
    <row r="157" spans="1:9" x14ac:dyDescent="0.55000000000000004">
      <c r="B157">
        <v>15047</v>
      </c>
      <c r="C157" s="2">
        <v>10</v>
      </c>
      <c r="D157" s="2">
        <v>0.2</v>
      </c>
      <c r="E157">
        <v>50</v>
      </c>
      <c r="F157" s="2">
        <v>0.2</v>
      </c>
      <c r="G157">
        <v>200</v>
      </c>
      <c r="H157" t="s">
        <v>48</v>
      </c>
      <c r="I157" t="str">
        <f t="shared" si="2"/>
        <v>200#50#0.2#0.2#10</v>
      </c>
    </row>
    <row r="158" spans="1:9" x14ac:dyDescent="0.55000000000000004">
      <c r="B158">
        <v>15048</v>
      </c>
      <c r="C158" s="2">
        <v>10</v>
      </c>
      <c r="D158" s="2">
        <v>0.2</v>
      </c>
      <c r="E158">
        <v>100</v>
      </c>
      <c r="F158" s="2">
        <v>0.2</v>
      </c>
      <c r="G158">
        <v>200</v>
      </c>
      <c r="H158" t="s">
        <v>48</v>
      </c>
      <c r="I158" t="str">
        <f t="shared" si="2"/>
        <v>200#100#0.2#0.2#10</v>
      </c>
    </row>
    <row r="159" spans="1:9" x14ac:dyDescent="0.55000000000000004">
      <c r="A159" s="124">
        <v>1</v>
      </c>
      <c r="B159">
        <v>999000</v>
      </c>
      <c r="C159" s="2">
        <v>0.1</v>
      </c>
      <c r="D159" s="2">
        <v>0.3</v>
      </c>
      <c r="E159">
        <v>20000</v>
      </c>
      <c r="F159" s="2">
        <v>0.2</v>
      </c>
      <c r="G159">
        <v>20000</v>
      </c>
      <c r="H159" t="s">
        <v>20</v>
      </c>
      <c r="I159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9.1376923076923067</v>
      </c>
      <c r="O1" t="s">
        <v>61</v>
      </c>
      <c r="P1" s="139">
        <f ca="1">NOW() +N1</f>
        <v>43725.504879460466</v>
      </c>
    </row>
    <row r="2" spans="1:16" x14ac:dyDescent="0.55000000000000004">
      <c r="A2">
        <v>20</v>
      </c>
      <c r="B2">
        <v>15008</v>
      </c>
      <c r="C2">
        <v>4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47.98</v>
      </c>
      <c r="O2" t="s">
        <v>62</v>
      </c>
      <c r="P2" s="140">
        <v>43723.118290286679</v>
      </c>
    </row>
    <row r="3" spans="1:16" x14ac:dyDescent="0.55000000000000004">
      <c r="A3">
        <v>20</v>
      </c>
      <c r="B3">
        <v>15016</v>
      </c>
      <c r="C3">
        <v>6</v>
      </c>
      <c r="D3">
        <v>4</v>
      </c>
      <c r="E3" s="1">
        <v>0.66669999999999996</v>
      </c>
      <c r="F3" s="2">
        <v>1.37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54.66</v>
      </c>
    </row>
    <row r="4" spans="1:16" x14ac:dyDescent="0.55000000000000004">
      <c r="A4">
        <v>20</v>
      </c>
      <c r="B4">
        <v>15017</v>
      </c>
      <c r="C4">
        <v>4</v>
      </c>
      <c r="D4">
        <v>3</v>
      </c>
      <c r="E4" s="1">
        <v>0.75</v>
      </c>
      <c r="F4" s="2">
        <v>1.18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47.05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4</v>
      </c>
      <c r="D6">
        <v>3</v>
      </c>
      <c r="E6" s="1">
        <v>0.75</v>
      </c>
      <c r="F6" s="2">
        <v>1.3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51.92</v>
      </c>
    </row>
    <row r="7" spans="1:16" x14ac:dyDescent="0.55000000000000004">
      <c r="A7">
        <v>20</v>
      </c>
      <c r="B7">
        <v>15029</v>
      </c>
      <c r="C7">
        <v>5</v>
      </c>
      <c r="D7">
        <v>3</v>
      </c>
      <c r="E7" s="1">
        <v>0.6</v>
      </c>
      <c r="F7" s="2">
        <v>1.39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55.42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5</v>
      </c>
      <c r="D10">
        <v>1</v>
      </c>
      <c r="E10" s="1">
        <v>0.2</v>
      </c>
      <c r="F10" s="2">
        <v>1.26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50.47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57"/>
  <sheetViews>
    <sheetView tabSelected="1" topLeftCell="AA10" zoomScaleNormal="100" workbookViewId="0">
      <selection activeCell="AE22" sqref="AE22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9.1376923076923067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1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2">
        <f ca="1">IFERROR(VLOOKUP(BE3, $B$1:$F1000, 5), "")</f>
        <v>0.1699347905951506</v>
      </c>
      <c r="AJ3" s="128">
        <f ca="1">IFERROR(VLOOKUP(BF3, $B$1:$F1000, 5), "")</f>
        <v>8.3830822924320328E-2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2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1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2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2">
        <f>MATCH($AN5 &amp;"#" &amp; AQ$2 &amp;"#" &amp; IF($AN5 &lt;&gt; "", $AM$5, "") &amp;"#" &amp; IF(AQ$2 &lt;&gt; "", $AM$6, "") &amp;"#" &amp; $AM$7, Defaults_4000!$I$1:$I$1000,0)</f>
        <v>15</v>
      </c>
      <c r="AR5" s="130">
        <f>MATCH($AN5 &amp;"#" &amp; AR$2 &amp;"#" &amp; IF($AN5 &lt;&gt; "", $AM$5, "") &amp;"#" &amp; IF(AR$2 &lt;&gt; "", $AM$6, "") &amp;"#" &amp; $AM$7, Defaults_4000!$I$1:$I$1000,0)</f>
        <v>12</v>
      </c>
      <c r="AS5" s="130">
        <f>MATCH($AN5 &amp;"#" &amp; AS$2 &amp;"#" &amp; IF($AN5 &lt;&gt; "", $AM$5, "") &amp;"#" &amp; IF(AS$2 &lt;&gt; "", $AM$6, "") &amp;"#" &amp; $AM$7, Defaults_4000!$I$1:$I$1000,0)</f>
        <v>18</v>
      </c>
      <c r="AT5" s="130">
        <f>MATCH($AN5 &amp;"#" &amp; AT$2 &amp;"#" &amp; IF($AN5 &lt;&gt; "", $AM$5, "") &amp;"#" &amp; IF(AT$2 &lt;&gt; "", $AM$6, "") &amp;"#" &amp; $AM$7, Defaults_4000!$I$1:$I$1000,0)</f>
        <v>36</v>
      </c>
      <c r="AU5" s="130">
        <f>MATCH($AN5 &amp;"#" &amp; AU$2 &amp;"#" &amp; IF($AN5 &lt;&gt; "", $AM$5, "") &amp;"#" &amp; IF(AU$2 &lt;&gt; "", $AM$6, "") &amp;"#" &amp; $AM$7, Defaults_4000!$I$1:$I$1000,0)</f>
        <v>42</v>
      </c>
      <c r="AV5" s="130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2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30">
        <f>MATCH($AN6 &amp;"#" &amp; AQ$2 &amp;"#" &amp; IF($AN6 &lt;&gt; "", $AM$5, "") &amp;"#" &amp; IF(AQ$2 &lt;&gt; "", $AM$6, "") &amp;"#" &amp; $AM$7, Defaults_4000!$I$1:$I$1000,0)</f>
        <v>14</v>
      </c>
      <c r="AR6" s="132">
        <f>MATCH($AN6 &amp;"#" &amp; AR$2 &amp;"#" &amp; IF($AN6 &lt;&gt; "", $AM$5, "") &amp;"#" &amp; IF(AR$2 &lt;&gt; "", $AM$6, "") &amp;"#" &amp; $AM$7, Defaults_4000!$I$1:$I$1000,0)</f>
        <v>11</v>
      </c>
      <c r="AS6" s="130">
        <f>MATCH($AN6 &amp;"#" &amp; AS$2 &amp;"#" &amp; IF($AN6 &lt;&gt; "", $AM$5, "") &amp;"#" &amp; IF(AS$2 &lt;&gt; "", $AM$6, "") &amp;"#" &amp; $AM$7, Defaults_4000!$I$1:$I$1000,0)</f>
        <v>17</v>
      </c>
      <c r="AT6" s="130">
        <f>MATCH($AN6 &amp;"#" &amp; AT$2 &amp;"#" &amp; IF($AN6 &lt;&gt; "", $AM$5, "") &amp;"#" &amp; IF(AT$2 &lt;&gt; "", $AM$6, "") &amp;"#" &amp; $AM$7, Defaults_4000!$I$1:$I$1000,0)</f>
        <v>37</v>
      </c>
      <c r="AU6" s="130">
        <f>MATCH($AN6 &amp;"#" &amp; AU$2 &amp;"#" &amp; IF($AN6 &lt;&gt; "", $AM$5, "") &amp;"#" &amp; IF(AU$2 &lt;&gt; "", $AM$6, "") &amp;"#" &amp; $AM$7, Defaults_4000!$I$1:$I$1000,0)</f>
        <v>43</v>
      </c>
      <c r="AV6" s="130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2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30">
        <f>MATCH($AN7 &amp;"#" &amp; AQ$2 &amp;"#" &amp; IF($AN7 &lt;&gt; "", $AM$5, "") &amp;"#" &amp; IF(AQ$2 &lt;&gt; "", $AM$6, "") &amp;"#" &amp; $AM$7, Defaults_4000!$I$1:$I$1000,0)</f>
        <v>16</v>
      </c>
      <c r="AR7" s="130">
        <f>MATCH($AN7 &amp;"#" &amp; AR$2 &amp;"#" &amp; IF($AN7 &lt;&gt; "", $AM$5, "") &amp;"#" &amp; IF(AR$2 &lt;&gt; "", $AM$6, "") &amp;"#" &amp; $AM$7, Defaults_4000!$I$1:$I$1000,0)</f>
        <v>13</v>
      </c>
      <c r="AS7" s="132">
        <f>MATCH($AN7 &amp;"#" &amp; AS$2 &amp;"#" &amp; IF($AN7 &lt;&gt; "", $AM$5, "") &amp;"#" &amp; IF(AS$2 &lt;&gt; "", $AM$6, "") &amp;"#" &amp; $AM$7, Defaults_4000!$I$1:$I$1000,0)</f>
        <v>19</v>
      </c>
      <c r="AT7" s="130">
        <f>MATCH($AN7 &amp;"#" &amp; AT$2 &amp;"#" &amp; IF($AN7 &lt;&gt; "", $AM$5, "") &amp;"#" &amp; IF(AT$2 &lt;&gt; "", $AM$6, "") &amp;"#" &amp; $AM$7, Defaults_4000!$I$1:$I$1000,0)</f>
        <v>38</v>
      </c>
      <c r="AU7" s="130">
        <f>MATCH($AN7 &amp;"#" &amp; AU$2 &amp;"#" &amp; IF($AN7 &lt;&gt; "", $AM$5, "") &amp;"#" &amp; IF(AU$2 &lt;&gt; "", $AM$6, "") &amp;"#" &amp; $AM$7, Defaults_4000!$I$1:$I$1000,0)</f>
        <v>44</v>
      </c>
      <c r="AV7" s="130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1">
        <v>50</v>
      </c>
      <c r="AD8" s="142">
        <f ca="1">IFERROR(VLOOKUP(AZ8, $B$1:$F1005, 5), "")</f>
        <v>0.22733743570903744</v>
      </c>
      <c r="AE8" s="142" t="str">
        <f ca="1">IFERROR(VLOOKUP(BA8, $B$1:$F1005, 5), "")</f>
        <v/>
      </c>
      <c r="AF8" s="142">
        <f ca="1">IFERROR(VLOOKUP(BB8, $B$1:$F1005, 5), "")</f>
        <v>0.37950523581459533</v>
      </c>
      <c r="AG8" s="142">
        <f ca="1">IFERROR(VLOOKUP(BC8, $B$1:$F1005, 5), "")</f>
        <v>0.39218889520253264</v>
      </c>
      <c r="AH8" s="142">
        <f ca="1">IFERROR(VLOOKUP(BD8, $B$1:$F1005, 5), "")</f>
        <v>0.60781110479746725</v>
      </c>
      <c r="AI8" s="129">
        <f ca="1">IFERROR(VLOOKUP(BE8, $B$1:$F1005, 5), "")</f>
        <v>0.54439280785778066</v>
      </c>
      <c r="AJ8" s="142">
        <f ca="1">IFERROR(VLOOKUP(BF8, $B$1:$F1005, 5), "")</f>
        <v>0.63835596221959856</v>
      </c>
      <c r="AK8" s="142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30">
        <f>MATCH($AN8 &amp;"#" &amp; AQ$2 &amp;"#" &amp; IF($AN8 &lt;&gt; "", $AM$5, "") &amp;"#" &amp; IF(AQ$2 &lt;&gt; "", $AM$6, "") &amp;"#" &amp; $AM$7, Defaults_4000!$I$1:$I$1000,0)</f>
        <v>24</v>
      </c>
      <c r="AR8" s="130">
        <f>MATCH($AN8 &amp;"#" &amp; AR$2 &amp;"#" &amp; IF($AN8 &lt;&gt; "", $AM$5, "") &amp;"#" &amp; IF(AR$2 &lt;&gt; "", $AM$6, "") &amp;"#" &amp; $AM$7, Defaults_4000!$I$1:$I$1000,0)</f>
        <v>21</v>
      </c>
      <c r="AS8" s="130">
        <f>MATCH($AN8 &amp;"#" &amp; AS$2 &amp;"#" &amp; IF($AN8 &lt;&gt; "", $AM$5, "") &amp;"#" &amp; IF(AS$2 &lt;&gt; "", $AM$6, "") &amp;"#" &amp; $AM$7, Defaults_4000!$I$1:$I$1000,0)</f>
        <v>27</v>
      </c>
      <c r="AT8" s="132">
        <f>MATCH($AN8 &amp;"#" &amp; AT$2 &amp;"#" &amp; IF($AN8 &lt;&gt; "", $AM$5, "") &amp;"#" &amp; IF(AT$2 &lt;&gt; "", $AM$6, "") &amp;"#" &amp; $AM$7, Defaults_4000!$I$1:$I$1000,0)</f>
        <v>39</v>
      </c>
      <c r="AU8" s="130">
        <f>MATCH($AN8 &amp;"#" &amp; AU$2 &amp;"#" &amp; IF($AN8 &lt;&gt; "", $AM$5, "") &amp;"#" &amp; IF(AU$2 &lt;&gt; "", $AM$6, "") &amp;"#" &amp; $AM$7, Defaults_4000!$I$1:$I$1000,0)</f>
        <v>45</v>
      </c>
      <c r="AV8" s="130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27" t="e">
        <f t="shared" si="0"/>
        <v>#N/A</v>
      </c>
      <c r="F9" s="127" t="e">
        <f>IFERROR((E9 + Params!$B$3^2/(2 * C9))/(1 + Params!$B$3^2/C9), NA())</f>
        <v>#N/A</v>
      </c>
      <c r="G9" s="128">
        <f>IFERROR((Params!$B$3/(1+Params!$B$3^2/C9))*SQRT(E9*(1-E9)/C9 + (Params!$B$3/(2*C9))^2), 0)</f>
        <v>0</v>
      </c>
      <c r="H9" s="128" t="e">
        <f t="shared" si="1"/>
        <v>#N/A</v>
      </c>
      <c r="I9" s="128" t="e">
        <f t="shared" si="2"/>
        <v>#N/A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2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30">
        <f>MATCH($AN9 &amp;"#" &amp; AQ$2 &amp;"#" &amp; IF($AN9 &lt;&gt; "", $AM$5, "") &amp;"#" &amp; IF(AQ$2 &lt;&gt; "", $AM$6, "") &amp;"#" &amp; $AM$7, Defaults_4000!$I$1:$I$1000,0)</f>
        <v>25</v>
      </c>
      <c r="AR9" s="130">
        <f>MATCH($AN9 &amp;"#" &amp; AR$2 &amp;"#" &amp; IF($AN9 &lt;&gt; "", $AM$5, "") &amp;"#" &amp; IF(AR$2 &lt;&gt; "", $AM$6, "") &amp;"#" &amp; $AM$7, Defaults_4000!$I$1:$I$1000,0)</f>
        <v>22</v>
      </c>
      <c r="AS9" s="130">
        <f>MATCH($AN9 &amp;"#" &amp; AS$2 &amp;"#" &amp; IF($AN9 &lt;&gt; "", $AM$5, "") &amp;"#" &amp; IF(AS$2 &lt;&gt; "", $AM$6, "") &amp;"#" &amp; $AM$7, Defaults_4000!$I$1:$I$1000,0)</f>
        <v>28</v>
      </c>
      <c r="AT9" s="130">
        <f>MATCH($AN9 &amp;"#" &amp; AT$2 &amp;"#" &amp; IF($AN9 &lt;&gt; "", $AM$5, "") &amp;"#" &amp; IF(AT$2 &lt;&gt; "", $AM$6, "") &amp;"#" &amp; $AM$7, Defaults_4000!$I$1:$I$1000,0)</f>
        <v>40</v>
      </c>
      <c r="AU9" s="132">
        <f>MATCH($AN9 &amp;"#" &amp; AU$2 &amp;"#" &amp; IF($AN9 &lt;&gt; "", $AM$5, "") &amp;"#" &amp; IF(AU$2 &lt;&gt; "", $AM$6, "") &amp;"#" &amp; $AM$7, Defaults_4000!$I$1:$I$1000,0)</f>
        <v>46</v>
      </c>
      <c r="AV9" s="130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27">
        <f t="shared" si="0"/>
        <v>0.20512820512820512</v>
      </c>
      <c r="F10" s="127">
        <f>IFERROR((E10 + Params!$B$3^2/(2 * C10))/(1 + Params!$B$3^2/C10), NA())</f>
        <v>0.23156931580519868</v>
      </c>
      <c r="G10" s="128">
        <f>IFERROR((Params!$B$3/(1+Params!$B$3^2/C10))*SQRT(E10*(1-E10)/C10 + (Params!$B$3/(2*C10))^2), 0)</f>
        <v>0.12377341382608752</v>
      </c>
      <c r="H10" s="128">
        <f t="shared" si="1"/>
        <v>0.10779590197911117</v>
      </c>
      <c r="I10" s="128">
        <f t="shared" si="2"/>
        <v>0.35534272963128621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2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30">
        <f>MATCH($AN10 &amp;"#" &amp; AQ$2 &amp;"#" &amp; IF($AN10 &lt;&gt; "", $AM$5, "") &amp;"#" &amp; IF(AQ$2 &lt;&gt; "", $AM$6, "") &amp;"#" &amp; $AM$7, Defaults_4000!$I$1:$I$1000,0)</f>
        <v>55</v>
      </c>
      <c r="AR10" s="130">
        <f>MATCH($AN10 &amp;"#" &amp; AR$2 &amp;"#" &amp; IF($AN10 &lt;&gt; "", $AM$5, "") &amp;"#" &amp; IF(AR$2 &lt;&gt; "", $AM$6, "") &amp;"#" &amp; $AM$7, Defaults_4000!$I$1:$I$1000,0)</f>
        <v>56</v>
      </c>
      <c r="AS10" s="130">
        <f>MATCH($AN10 &amp;"#" &amp; AS$2 &amp;"#" &amp; IF($AN10 &lt;&gt; "", $AM$5, "") &amp;"#" &amp; IF(AS$2 &lt;&gt; "", $AM$6, "") &amp;"#" &amp; $AM$7, Defaults_4000!$I$1:$I$1000,0)</f>
        <v>57</v>
      </c>
      <c r="AT10" s="130">
        <f>MATCH($AN10 &amp;"#" &amp; AT$2 &amp;"#" &amp; IF($AN10 &lt;&gt; "", $AM$5, "") &amp;"#" &amp; IF(AT$2 &lt;&gt; "", $AM$6, "") &amp;"#" &amp; $AM$7, Defaults_4000!$I$1:$I$1000,0)</f>
        <v>58</v>
      </c>
      <c r="AU10" s="130">
        <f>MATCH($AN10 &amp;"#" &amp; AU$2 &amp;"#" &amp; IF($AN10 &lt;&gt; "", $AM$5, "") &amp;"#" &amp; IF(AU$2 &lt;&gt; "", $AM$6, "") &amp;"#" &amp; $AM$7, Defaults_4000!$I$1:$I$1000,0)</f>
        <v>59</v>
      </c>
      <c r="AV10" s="132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8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27">
        <f t="shared" si="0"/>
        <v>0.15789473684210525</v>
      </c>
      <c r="F11" s="127">
        <f>IFERROR((E11 + Params!$B$3^2/(2 * C11))/(1 + Params!$B$3^2/C11), NA())</f>
        <v>0.18930442430499786</v>
      </c>
      <c r="G11" s="128">
        <f>IFERROR((Params!$B$3/(1+Params!$B$3^2/C11))*SQRT(E11*(1-E11)/C11 + (Params!$B$3/(2*C11))^2), 0)</f>
        <v>0.114866802067771</v>
      </c>
      <c r="H11" s="128">
        <f t="shared" si="1"/>
        <v>7.4437622237226858E-2</v>
      </c>
      <c r="I11" s="128">
        <f t="shared" si="2"/>
        <v>0.30417122637276883</v>
      </c>
    </row>
    <row r="12" spans="1:69" x14ac:dyDescent="0.55000000000000004">
      <c r="A12" s="125">
        <v>20</v>
      </c>
      <c r="B12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27">
        <f t="shared" si="0"/>
        <v>0.35897435897435898</v>
      </c>
      <c r="F12" s="127">
        <f>IFERROR((E12 + Params!$B$3^2/(2 * C12))/(1 + Params!$B$3^2/C12), NA())</f>
        <v>0.37162010755900804</v>
      </c>
      <c r="G12" s="128">
        <f>IFERROR((Params!$B$3/(1+Params!$B$3^2/C12))*SQRT(E12*(1-E12)/C12 + (Params!$B$3/(2*C12))^2), 0)</f>
        <v>0.14420126059409702</v>
      </c>
      <c r="H12" s="128">
        <f t="shared" si="1"/>
        <v>0.22741884696491102</v>
      </c>
      <c r="I12" s="128">
        <f t="shared" si="2"/>
        <v>0.51582136815310509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27">
        <f t="shared" si="0"/>
        <v>0.21052631578947367</v>
      </c>
      <c r="F13" s="127">
        <f>IFERROR((E13 + Params!$B$3^2/(2 * C13))/(1 + Params!$B$3^2/C13), NA())</f>
        <v>0.23710374364269049</v>
      </c>
      <c r="G13" s="128">
        <f>IFERROR((Params!$B$3/(1+Params!$B$3^2/C13))*SQRT(E13*(1-E13)/C13 + (Params!$B$3/(2*C13))^2), 0)</f>
        <v>0.12635714012173116</v>
      </c>
      <c r="H13" s="128">
        <f t="shared" si="1"/>
        <v>0.11074660352095933</v>
      </c>
      <c r="I13" s="128">
        <f t="shared" si="2"/>
        <v>0.36346088376442165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27">
        <f t="shared" si="0"/>
        <v>0.15384615384615385</v>
      </c>
      <c r="F15" s="127">
        <f>IFERROR((E15 + Params!$B$3^2/(2 * C15))/(1 + Params!$B$3^2/C15), NA())</f>
        <v>0.18488571855392891</v>
      </c>
      <c r="G15" s="128">
        <f>IFERROR((Params!$B$3/(1+Params!$B$3^2/C15))*SQRT(E15*(1-E15)/C15 + (Params!$B$3/(2*C15))^2), 0)</f>
        <v>0.11241198010341422</v>
      </c>
      <c r="H15" s="128">
        <f t="shared" si="1"/>
        <v>7.2473738450514691E-2</v>
      </c>
      <c r="I15" s="128">
        <f t="shared" si="2"/>
        <v>0.29729769865734312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27">
        <f t="shared" si="0"/>
        <v>0.5</v>
      </c>
      <c r="F16" s="127">
        <f>IFERROR((E16 + Params!$B$3^2/(2 * C16))/(1 + Params!$B$3^2/C16), NA())</f>
        <v>0.5</v>
      </c>
      <c r="G16" s="128">
        <f>IFERROR((Params!$B$3/(1+Params!$B$3^2/C16))*SQRT(E16*(1-E16)/C16 + (Params!$B$3/(2*C16))^2), 0)</f>
        <v>0.15150324467139309</v>
      </c>
      <c r="H16" s="128">
        <f t="shared" si="1"/>
        <v>0.34849675532860691</v>
      </c>
      <c r="I16" s="128">
        <f t="shared" si="2"/>
        <v>0.65150324467139309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27">
        <f t="shared" si="0"/>
        <v>0.28947368421052633</v>
      </c>
      <c r="F17" s="127">
        <f>IFERROR((E17 + Params!$B$3^2/(2 * C17))/(1 + Params!$B$3^2/C17), NA())</f>
        <v>0.30880272264922948</v>
      </c>
      <c r="G17" s="128">
        <f>IFERROR((Params!$B$3/(1+Params!$B$3^2/C17))*SQRT(E17*(1-E17)/C17 + (Params!$B$3/(2*C17))^2), 0)</f>
        <v>0.13877166001266816</v>
      </c>
      <c r="H17" s="128">
        <f t="shared" si="1"/>
        <v>0.17003106263656131</v>
      </c>
      <c r="I17" s="128">
        <f t="shared" si="2"/>
        <v>0.44757438266189764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27">
        <f t="shared" si="0"/>
        <v>0.41772151898734178</v>
      </c>
      <c r="F18" s="127">
        <f>IFERROR((E18 + Params!$B$3^2/(2 * C18))/(1 + Params!$B$3^2/C18), NA())</f>
        <v>0.42153700556242274</v>
      </c>
      <c r="G18" s="128">
        <f>IFERROR((Params!$B$3/(1+Params!$B$3^2/C18))*SQRT(E18*(1-E18)/C18 + (Params!$B$3/(2*C18))^2), 0)</f>
        <v>0.10627245507177599</v>
      </c>
      <c r="H18" s="128">
        <f t="shared" si="1"/>
        <v>0.31526455049064672</v>
      </c>
      <c r="I18" s="128">
        <f t="shared" si="2"/>
        <v>0.52780946063419876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27" t="e">
        <f t="shared" si="0"/>
        <v>#N/A</v>
      </c>
      <c r="F19" s="127" t="e">
        <f>IFERROR((E19 + Params!$B$3^2/(2 * C19))/(1 + Params!$B$3^2/C19), NA())</f>
        <v>#N/A</v>
      </c>
      <c r="G19" s="128">
        <f>IFERROR((Params!$B$3/(1+Params!$B$3^2/C19))*SQRT(E19*(1-E19)/C19 + (Params!$B$3/(2*C19))^2), 0)</f>
        <v>0</v>
      </c>
      <c r="H19" s="128" t="e">
        <f t="shared" si="1"/>
        <v>#N/A</v>
      </c>
      <c r="I19" s="128" t="e">
        <f t="shared" si="2"/>
        <v>#N/A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>
        <v>20</v>
      </c>
      <c r="B20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27">
        <f t="shared" si="0"/>
        <v>0.38666666666666666</v>
      </c>
      <c r="F20" s="127">
        <f>IFERROR((E20 + Params!$B$3^2/(2 * C20))/(1 + Params!$B$3^2/C20), NA())</f>
        <v>0.39218889520253264</v>
      </c>
      <c r="G20" s="128">
        <f>IFERROR((Params!$B$3/(1+Params!$B$3^2/C20))*SQRT(E20*(1-E20)/C20 + (Params!$B$3/(2*C20))^2), 0)</f>
        <v>0.10763841747619295</v>
      </c>
      <c r="H20" s="128">
        <f t="shared" si="1"/>
        <v>0.28455047772633968</v>
      </c>
      <c r="I20" s="128">
        <f t="shared" si="2"/>
        <v>0.4998273126787256</v>
      </c>
    </row>
    <row r="21" spans="1:59" x14ac:dyDescent="0.55000000000000004">
      <c r="A21" s="125">
        <v>20</v>
      </c>
      <c r="B21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27">
        <f t="shared" si="0"/>
        <v>0.54545454545454541</v>
      </c>
      <c r="F21" s="127">
        <f>IFERROR((E21 + Params!$B$3^2/(2 * C21))/(1 + Params!$B$3^2/C21), NA())</f>
        <v>0.53368909012505383</v>
      </c>
      <c r="G21" s="128">
        <f>IFERROR((Params!$B$3/(1+Params!$B$3^2/C21))*SQRT(E21*(1-E21)/C21 + (Params!$B$3/(2*C21))^2), 0)</f>
        <v>0.25360133443506561</v>
      </c>
      <c r="H21" s="128">
        <f t="shared" si="1"/>
        <v>0.28008775568998823</v>
      </c>
      <c r="I21" s="128">
        <f t="shared" si="2"/>
        <v>0.78729042456011944</v>
      </c>
    </row>
    <row r="22" spans="1:59" x14ac:dyDescent="0.55000000000000004">
      <c r="A22" s="125">
        <v>20</v>
      </c>
      <c r="B22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27" t="e">
        <f t="shared" si="0"/>
        <v>#N/A</v>
      </c>
      <c r="F22" s="127" t="e">
        <f>IFERROR((E22 + Params!$B$3^2/(2 * C22))/(1 + Params!$B$3^2/C22), NA())</f>
        <v>#N/A</v>
      </c>
      <c r="G22" s="128">
        <f>IFERROR((Params!$B$3/(1+Params!$B$3^2/C22))*SQRT(E22*(1-E22)/C22 + (Params!$B$3/(2*C22))^2), 0)</f>
        <v>0</v>
      </c>
      <c r="H22" s="128" t="e">
        <f t="shared" si="1"/>
        <v>#N/A</v>
      </c>
      <c r="I22" s="128" t="e">
        <f t="shared" si="2"/>
        <v>#N/A</v>
      </c>
    </row>
    <row r="23" spans="1:59" x14ac:dyDescent="0.55000000000000004">
      <c r="A23" s="125">
        <v>20</v>
      </c>
      <c r="B23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27">
        <f t="shared" si="0"/>
        <v>0.37333333333333335</v>
      </c>
      <c r="F23" s="127">
        <f>IFERROR((E23 + Params!$B$3^2/(2 * C23))/(1 + Params!$B$3^2/C23), NA())</f>
        <v>0.37950523581459533</v>
      </c>
      <c r="G23" s="128">
        <f>IFERROR((Params!$B$3/(1+Params!$B$3^2/C23))*SQRT(E23*(1-E23)/C23 + (Params!$B$3/(2*C23))^2), 0)</f>
        <v>0.10694720446145395</v>
      </c>
      <c r="H23" s="128">
        <f t="shared" si="1"/>
        <v>0.27255803135314138</v>
      </c>
      <c r="I23" s="128">
        <f t="shared" si="2"/>
        <v>0.48645244027604928</v>
      </c>
    </row>
    <row r="24" spans="1:59" x14ac:dyDescent="0.55000000000000004">
      <c r="A24" s="125">
        <v>20</v>
      </c>
      <c r="B24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27">
        <f t="shared" si="0"/>
        <v>0.375</v>
      </c>
      <c r="F24" s="127">
        <f>IFERROR((E24 + Params!$B$3^2/(2 * C24))/(1 + Params!$B$3^2/C24), NA())</f>
        <v>0.41555195243885962</v>
      </c>
      <c r="G24" s="128">
        <f>IFERROR((Params!$B$3/(1+Params!$B$3^2/C24))*SQRT(E24*(1-E24)/C24 + (Params!$B$3/(2*C24))^2), 0)</f>
        <v>0.27871019297733857</v>
      </c>
      <c r="H24" s="128">
        <f t="shared" si="1"/>
        <v>0.13684175946152105</v>
      </c>
      <c r="I24" s="128">
        <f t="shared" si="2"/>
        <v>0.69426214541619813</v>
      </c>
    </row>
    <row r="25" spans="1:59" s="116" customFormat="1" x14ac:dyDescent="0.55000000000000004">
      <c r="A25" s="125">
        <v>20</v>
      </c>
      <c r="B25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27" t="e">
        <f t="shared" si="0"/>
        <v>#N/A</v>
      </c>
      <c r="F25" s="127" t="e">
        <f>IFERROR((E25 + Params!$B$3^2/(2 * C25))/(1 + Params!$B$3^2/C25), NA())</f>
        <v>#N/A</v>
      </c>
      <c r="G25" s="128">
        <f>IFERROR((Params!$B$3/(1+Params!$B$3^2/C25))*SQRT(E25*(1-E25)/C25 + (Params!$B$3/(2*C25))^2), 0)</f>
        <v>0</v>
      </c>
      <c r="H25" s="128" t="e">
        <f t="shared" si="1"/>
        <v>#N/A</v>
      </c>
      <c r="I25" s="128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1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27">
        <f t="shared" si="0"/>
        <v>0.61333333333333329</v>
      </c>
      <c r="F26" s="127">
        <f>IFERROR((E26 + Params!$B$3^2/(2 * C26))/(1 + Params!$B$3^2/C26), NA())</f>
        <v>0.60781110479746725</v>
      </c>
      <c r="G26" s="128">
        <f>IFERROR((Params!$B$3/(1+Params!$B$3^2/C26))*SQRT(E26*(1-E26)/C26 + (Params!$B$3/(2*C26))^2), 0)</f>
        <v>0.10763841747619295</v>
      </c>
      <c r="H26" s="128">
        <f t="shared" si="1"/>
        <v>0.50017268732127429</v>
      </c>
      <c r="I26" s="128">
        <f t="shared" si="2"/>
        <v>0.71544952227366021</v>
      </c>
      <c r="AC26" s="125"/>
      <c r="AD26" s="129" t="str">
        <f ca="1">IFERROR(VLOOKUP(AZ26, $B$1:$F1023, 5), "")</f>
        <v/>
      </c>
      <c r="AE26" s="128" t="str">
        <f ca="1">IFERROR(VLOOKUP(BA26, $B$1:$F1023, 5), "")</f>
        <v/>
      </c>
      <c r="AF26" s="128" t="str">
        <f ca="1">IFERROR(VLOOKUP(BB26, $B$1:$F1023, 5), "")</f>
        <v/>
      </c>
      <c r="AG26" s="128" t="str">
        <f ca="1">IFERROR(VLOOKUP(BC26, $B$1:$F1023, 5), "")</f>
        <v/>
      </c>
      <c r="AH26" s="128">
        <f ca="1">IFERROR(VLOOKUP(BD26, $B$1:$F1023, 5), "")</f>
        <v>0.34397536891157215</v>
      </c>
      <c r="AI26" s="142" t="str">
        <f ca="1">IFERROR(VLOOKUP(BE26, $B$1:$F1023, 5), "")</f>
        <v/>
      </c>
      <c r="AJ26" s="128" t="str">
        <f ca="1">IFERROR(VLOOKUP(BF26, $B$1:$F1023, 5), "")</f>
        <v/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102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1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>
        <v>20</v>
      </c>
      <c r="B27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27">
        <f t="shared" si="0"/>
        <v>0.3</v>
      </c>
      <c r="F27" s="127">
        <f>IFERROR((E27 + Params!$B$3^2/(2 * C27))/(1 + Params!$B$3^2/C27), NA())</f>
        <v>0.35550803375332329</v>
      </c>
      <c r="G27" s="128">
        <f>IFERROR((Params!$B$3/(1+Params!$B$3^2/C27))*SQRT(E27*(1-E27)/C27 + (Params!$B$3/(2*C27))^2), 0)</f>
        <v>0.24771874626711146</v>
      </c>
      <c r="H27" s="128">
        <f t="shared" si="1"/>
        <v>0.10778928748621183</v>
      </c>
      <c r="I27" s="128">
        <f t="shared" si="2"/>
        <v>0.60322678002043473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2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1">
        <f>MATCH($AN27 &amp;"#" &amp; AP$2 &amp;"#" &amp; IF($AN27 &lt;&gt; "", $AM$28, "") &amp;"#" &amp; IF(AP$2 &lt;&gt; "", $AM$29, "") &amp;"#" &amp; $AM$30, Defaults_4000!$I$1:$I$1000,0)</f>
        <v>128</v>
      </c>
      <c r="AQ27" s="125">
        <f>MATCH($AN27 &amp;"#" &amp; AQ$2 &amp;"#" &amp; IF($AN27 &lt;&gt; "", $AM$28, "") &amp;"#" &amp; IF(AQ$2 &lt;&gt; "", $AM$29, "") &amp;"#" &amp; $AM$30, Defaults_4000!$I$1:$I$1000,0)</f>
        <v>122</v>
      </c>
      <c r="AR27" s="125">
        <f>MATCH($AN27 &amp;"#" &amp; AR$2 &amp;"#" &amp; IF($AN27 &lt;&gt; "", $AM$28, "") &amp;"#" &amp; IF(AR$2 &lt;&gt; "", $AM$29, "") &amp;"#" &amp; $AM$30, Defaults_4000!$I$1:$I$1000,0)</f>
        <v>119</v>
      </c>
      <c r="AS27" s="125">
        <f>MATCH($AN27 &amp;"#" &amp; AS$2 &amp;"#" &amp; IF($AN27 &lt;&gt; "", $AM$28, "") &amp;"#" &amp; IF(AS$2 &lt;&gt; "", $AM$29, "") &amp;"#" &amp; $AM$30, Defaults_4000!$I$1:$I$1000,0)</f>
        <v>125</v>
      </c>
      <c r="AT27" s="125">
        <f>MATCH($AN27 &amp;"#" &amp; AT$2 &amp;"#" &amp; IF($AN27 &lt;&gt; "", $AM$28, "") &amp;"#" &amp; IF(AT$2 &lt;&gt; "", $AM$29, "") &amp;"#" &amp; $AM$30, Defaults_4000!$I$1:$I$1000,0)</f>
        <v>134</v>
      </c>
      <c r="AU27" s="125">
        <f>MATCH($AN27 &amp;"#" &amp; AU$2 &amp;"#" &amp; IF($AN27 &lt;&gt; "", $AM$28, "") &amp;"#" &amp; IF(AU$2 &lt;&gt; "", $AM$29, "") &amp;"#" &amp; $AM$30, Defaults_4000!$I$1:$I$1000,0)</f>
        <v>140</v>
      </c>
      <c r="AV27" s="125">
        <f>MATCH($AN27 &amp;"#" &amp; AV$2 &amp;"#" &amp; IF($AN27 &lt;&gt; "", $AM$28, "") &amp;"#" &amp; IF(AV$2 &lt;&gt; "", $AM$29, "") &amp;"#" &amp; $AM$30, Defaults_4000!$I$1:$I$1000,0)</f>
        <v>146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27">
        <f t="shared" si="0"/>
        <v>0.04</v>
      </c>
      <c r="F28" s="127">
        <f>IFERROR((E28 + Params!$B$3^2/(2 * C28))/(1 + Params!$B$3^2/C28), NA())</f>
        <v>7.2821015720186622E-2</v>
      </c>
      <c r="G28" s="128">
        <f>IFERROR((Params!$B$3/(1+Params!$B$3^2/C28))*SQRT(E28*(1-E28)/C28 + (Params!$B$3/(2*C28))^2), 0)</f>
        <v>6.1782363059360045E-2</v>
      </c>
      <c r="H28" s="128">
        <f t="shared" si="1"/>
        <v>1.1038652660826577E-2</v>
      </c>
      <c r="I28" s="128">
        <f t="shared" si="2"/>
        <v>0.13460337877954667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42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129</v>
      </c>
      <c r="AQ28" s="132">
        <f>MATCH($AN28 &amp;"#" &amp; AQ$2 &amp;"#" &amp; IF($AN28 &lt;&gt; "", $AM$28, "") &amp;"#" &amp; IF(AQ$2 &lt;&gt; "", $AM$29, "") &amp;"#" &amp; $AM$30, Defaults_4000!$I$1:$I$1000,0)</f>
        <v>114</v>
      </c>
      <c r="AR28" s="130">
        <f>MATCH($AN28 &amp;"#" &amp; AR$2 &amp;"#" &amp; IF($AN28 &lt;&gt; "", $AM$28, "") &amp;"#" &amp; IF(AR$2 &lt;&gt; "", $AM$29, "") &amp;"#" &amp; $AM$30, Defaults_4000!$I$1:$I$1000,0)</f>
        <v>111</v>
      </c>
      <c r="AS28" s="130">
        <f>MATCH($AN28 &amp;"#" &amp; AS$2 &amp;"#" &amp; IF($AN28 &lt;&gt; "", $AM$28, "") &amp;"#" &amp; IF(AS$2 &lt;&gt; "", $AM$29, "") &amp;"#" &amp; $AM$30, Defaults_4000!$I$1:$I$1000,0)</f>
        <v>117</v>
      </c>
      <c r="AT28" s="130">
        <f>MATCH($AN28 &amp;"#" &amp; AT$2 &amp;"#" &amp; IF($AN28 &lt;&gt; "", $AM$28, "") &amp;"#" &amp; IF(AT$2 &lt;&gt; "", $AM$29, "") &amp;"#" &amp; $AM$30, Defaults_4000!$I$1:$I$1000,0)</f>
        <v>135</v>
      </c>
      <c r="AU28" s="130">
        <f>MATCH($AN28 &amp;"#" &amp; AU$2 &amp;"#" &amp; IF($AN28 &lt;&gt; "", $AM$28, "") &amp;"#" &amp; IF(AU$2 &lt;&gt; "", $AM$29, "") &amp;"#" &amp; $AM$30, Defaults_4000!$I$1:$I$1000,0)</f>
        <v>141</v>
      </c>
      <c r="AV28" s="130">
        <f>MATCH($AN28 &amp;"#" &amp; AV$2 &amp;"#" &amp; IF($AN28 &lt;&gt; "", $AM$28, "") &amp;"#" &amp; IF(AV$2 &lt;&gt; "", $AM$29, "") &amp;"#" &amp; $AM$30, Defaults_4000!$I$1:$I$1000,0)</f>
        <v>147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42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130</v>
      </c>
      <c r="AQ29" s="130">
        <f>MATCH($AN29 &amp;"#" &amp; AQ$2 &amp;"#" &amp; IF($AN29 &lt;&gt; "", $AM$28, "") &amp;"#" &amp; IF(AQ$2 &lt;&gt; "", $AM$29, "") &amp;"#" &amp; $AM$30, Defaults_4000!$I$1:$I$1000,0)</f>
        <v>113</v>
      </c>
      <c r="AR29" s="132">
        <f>MATCH($AN29 &amp;"#" &amp; AR$2 &amp;"#" &amp; IF($AN29 &lt;&gt; "", $AM$28, "") &amp;"#" &amp; IF(AR$2 &lt;&gt; "", $AM$29, "") &amp;"#" &amp; $AM$30, Defaults_4000!$I$1:$I$1000,0)</f>
        <v>110</v>
      </c>
      <c r="AS29" s="130">
        <f>MATCH($AN29 &amp;"#" &amp; AS$2 &amp;"#" &amp; IF($AN29 &lt;&gt; "", $AM$28, "") &amp;"#" &amp; IF(AS$2 &lt;&gt; "", $AM$29, "") &amp;"#" &amp; $AM$30, Defaults_4000!$I$1:$I$1000,0)</f>
        <v>116</v>
      </c>
      <c r="AT29" s="130">
        <f>MATCH($AN29 &amp;"#" &amp; AT$2 &amp;"#" &amp; IF($AN29 &lt;&gt; "", $AM$28, "") &amp;"#" &amp; IF(AT$2 &lt;&gt; "", $AM$29, "") &amp;"#" &amp; $AM$30, Defaults_4000!$I$1:$I$1000,0)</f>
        <v>136</v>
      </c>
      <c r="AU29" s="130">
        <f>MATCH($AN29 &amp;"#" &amp; AU$2 &amp;"#" &amp; IF($AN29 &lt;&gt; "", $AM$28, "") &amp;"#" &amp; IF(AU$2 &lt;&gt; "", $AM$29, "") &amp;"#" &amp; $AM$30, Defaults_4000!$I$1:$I$1000,0)</f>
        <v>142</v>
      </c>
      <c r="AV29" s="130">
        <f>MATCH($AN29 &amp;"#" &amp; AV$2 &amp;"#" &amp; IF($AN29 &lt;&gt; "", $AM$28, "") &amp;"#" &amp; IF(AV$2 &lt;&gt; "", $AM$29, "") &amp;"#" &amp; $AM$30, Defaults_4000!$I$1:$I$1000,0)</f>
        <v>148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0.24495001020199958</v>
      </c>
      <c r="AI30" s="142">
        <f ca="1">IFERROR(VLOOKUP(BE30, $B$1:$F1027, 5), "")</f>
        <v>0.62752499489900015</v>
      </c>
      <c r="AJ30" s="128">
        <f ca="1">IFERROR(VLOOKUP(BF30, $B$1:$F1027, 5), "")</f>
        <v>0.37247500510099979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131</v>
      </c>
      <c r="AQ30" s="130">
        <f>MATCH($AN30 &amp;"#" &amp; AQ$2 &amp;"#" &amp; IF($AN30 &lt;&gt; "", $AM$28, "") &amp;"#" &amp; IF(AQ$2 &lt;&gt; "", $AM$29, "") &amp;"#" &amp; $AM$30, Defaults_4000!$I$1:$I$1000,0)</f>
        <v>115</v>
      </c>
      <c r="AR30" s="130">
        <f>MATCH($AN30 &amp;"#" &amp; AR$2 &amp;"#" &amp; IF($AN30 &lt;&gt; "", $AM$28, "") &amp;"#" &amp; IF(AR$2 &lt;&gt; "", $AM$29, "") &amp;"#" &amp; $AM$30, Defaults_4000!$I$1:$I$1000,0)</f>
        <v>112</v>
      </c>
      <c r="AS30" s="132">
        <f>MATCH($AN30 &amp;"#" &amp; AS$2 &amp;"#" &amp; IF($AN30 &lt;&gt; "", $AM$28, "") &amp;"#" &amp; IF(AS$2 &lt;&gt; "", $AM$29, "") &amp;"#" &amp; $AM$30, Defaults_4000!$I$1:$I$1000,0)</f>
        <v>118</v>
      </c>
      <c r="AT30" s="130">
        <f>MATCH($AN30 &amp;"#" &amp; AT$2 &amp;"#" &amp; IF($AN30 &lt;&gt; "", $AM$28, "") &amp;"#" &amp; IF(AT$2 &lt;&gt; "", $AM$29, "") &amp;"#" &amp; $AM$30, Defaults_4000!$I$1:$I$1000,0)</f>
        <v>137</v>
      </c>
      <c r="AU30" s="130">
        <f>MATCH($AN30 &amp;"#" &amp; AU$2 &amp;"#" &amp; IF($AN30 &lt;&gt; "", $AM$28, "") &amp;"#" &amp; IF(AU$2 &lt;&gt; "", $AM$29, "") &amp;"#" &amp; $AM$30, Defaults_4000!$I$1:$I$1000,0)</f>
        <v>143</v>
      </c>
      <c r="AV30" s="130">
        <f>MATCH($AN30 &amp;"#" &amp; AV$2 &amp;"#" &amp; IF($AN30 &lt;&gt; "", $AM$28, "") &amp;"#" &amp; IF(AV$2 &lt;&gt; "", $AM$29, "") &amp;"#" &amp; $AM$30, Defaults_4000!$I$1:$I$1000,0)</f>
        <v>149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1">
        <v>50</v>
      </c>
      <c r="AD31" s="142" t="str">
        <f ca="1">IFERROR(VLOOKUP(AZ31, $B$1:$F1028, 5), "")</f>
        <v/>
      </c>
      <c r="AE31" s="142" t="str">
        <f ca="1">IFERROR(VLOOKUP(BA31, $B$1:$F1028, 5), "")</f>
        <v/>
      </c>
      <c r="AF31" s="142" t="str">
        <f ca="1">IFERROR(VLOOKUP(BB31, $B$1:$F1028, 5), "")</f>
        <v/>
      </c>
      <c r="AG31" s="142" t="str">
        <f ca="1">IFERROR(VLOOKUP(BC31, $B$1:$F1028, 5), "")</f>
        <v/>
      </c>
      <c r="AH31" s="142">
        <f ca="1">IFERROR(VLOOKUP(BD31, $B$1:$F1028, 5), "")</f>
        <v>0.60160949439115585</v>
      </c>
      <c r="AI31" s="129">
        <f ca="1">IFERROR(VLOOKUP(BE31, $B$1:$F1028, 5), "")</f>
        <v>0.589538981691069</v>
      </c>
      <c r="AJ31" s="142">
        <f ca="1">IFERROR(VLOOKUP(BF31, $B$1:$F1028, 5), "")</f>
        <v>0.60160949439115585</v>
      </c>
      <c r="AK31" s="142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132</v>
      </c>
      <c r="AQ31" s="130">
        <f>MATCH($AN31 &amp;"#" &amp; AQ$2 &amp;"#" &amp; IF($AN31 &lt;&gt; "", $AM$28, "") &amp;"#" &amp; IF(AQ$2 &lt;&gt; "", $AM$29, "") &amp;"#" &amp; $AM$30, Defaults_4000!$I$1:$I$1000,0)</f>
        <v>123</v>
      </c>
      <c r="AR31" s="130">
        <f>MATCH($AN31 &amp;"#" &amp; AR$2 &amp;"#" &amp; IF($AN31 &lt;&gt; "", $AM$28, "") &amp;"#" &amp; IF(AR$2 &lt;&gt; "", $AM$29, "") &amp;"#" &amp; $AM$30, Defaults_4000!$I$1:$I$1000,0)</f>
        <v>120</v>
      </c>
      <c r="AS31" s="130">
        <f>MATCH($AN31 &amp;"#" &amp; AS$2 &amp;"#" &amp; IF($AN31 &lt;&gt; "", $AM$28, "") &amp;"#" &amp; IF(AS$2 &lt;&gt; "", $AM$29, "") &amp;"#" &amp; $AM$30, Defaults_4000!$I$1:$I$1000,0)</f>
        <v>126</v>
      </c>
      <c r="AT31" s="132">
        <f>MATCH($AN31 &amp;"#" &amp; AT$2 &amp;"#" &amp; IF($AN31 &lt;&gt; "", $AM$28, "") &amp;"#" &amp; IF(AT$2 &lt;&gt; "", $AM$29, "") &amp;"#" &amp; $AM$30, Defaults_4000!$I$1:$I$1000,0)</f>
        <v>138</v>
      </c>
      <c r="AU31" s="130">
        <f>MATCH($AN31 &amp;"#" &amp; AU$2 &amp;"#" &amp; IF($AN31 &lt;&gt; "", $AM$28, "") &amp;"#" &amp; IF(AU$2 &lt;&gt; "", $AM$29, "") &amp;"#" &amp; $AM$30, Defaults_4000!$I$1:$I$1000,0)</f>
        <v>144</v>
      </c>
      <c r="AV31" s="130">
        <f>MATCH($AN31 &amp;"#" &amp; AV$2 &amp;"#" &amp; IF($AN31 &lt;&gt; "", $AM$28, "") &amp;"#" &amp; IF(AV$2 &lt;&gt; "", $AM$29, "") &amp;"#" &amp; $AM$30, Defaults_4000!$I$1:$I$1000,0)</f>
        <v>150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0.62752499489900015</v>
      </c>
      <c r="AI32" s="142">
        <f ca="1">IFERROR(VLOOKUP(BE32, $B$1:$F1029, 5), "")</f>
        <v>0.55655085052479192</v>
      </c>
      <c r="AJ32" s="129">
        <f ca="1">IFERROR(VLOOKUP(BF32, $B$1:$F1029, 5), "")</f>
        <v>0.33034744842562436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133</v>
      </c>
      <c r="AQ32" s="130">
        <f>MATCH($AN32 &amp;"#" &amp; AQ$2 &amp;"#" &amp; IF($AN32 &lt;&gt; "", $AM$28, "") &amp;"#" &amp; IF(AQ$2 &lt;&gt; "", $AM$29, "") &amp;"#" &amp; $AM$30, Defaults_4000!$I$1:$I$1000,0)</f>
        <v>124</v>
      </c>
      <c r="AR32" s="130">
        <f>MATCH($AN32 &amp;"#" &amp; AR$2 &amp;"#" &amp; IF($AN32 &lt;&gt; "", $AM$28, "") &amp;"#" &amp; IF(AR$2 &lt;&gt; "", $AM$29, "") &amp;"#" &amp; $AM$30, Defaults_4000!$I$1:$I$1000,0)</f>
        <v>121</v>
      </c>
      <c r="AS32" s="130">
        <f>MATCH($AN32 &amp;"#" &amp; AS$2 &amp;"#" &amp; IF($AN32 &lt;&gt; "", $AM$28, "") &amp;"#" &amp; IF(AS$2 &lt;&gt; "", $AM$29, "") &amp;"#" &amp; $AM$30, Defaults_4000!$I$1:$I$1000,0)</f>
        <v>127</v>
      </c>
      <c r="AT32" s="130">
        <f>MATCH($AN32 &amp;"#" &amp; AT$2 &amp;"#" &amp; IF($AN32 &lt;&gt; "", $AM$28, "") &amp;"#" &amp; IF(AT$2 &lt;&gt; "", $AM$29, "") &amp;"#" &amp; $AM$30, Defaults_4000!$I$1:$I$1000,0)</f>
        <v>139</v>
      </c>
      <c r="AU32" s="132">
        <f>MATCH($AN32 &amp;"#" &amp; AU$2 &amp;"#" &amp; IF($AN32 &lt;&gt; "", $AM$28, "") &amp;"#" &amp; IF(AU$2 &lt;&gt; "", $AM$29, "") &amp;"#" &amp; $AM$30, Defaults_4000!$I$1:$I$1000,0)</f>
        <v>145</v>
      </c>
      <c r="AV32" s="130">
        <f>MATCH($AN32 &amp;"#" &amp; AV$2 &amp;"#" &amp; IF($AN32 &lt;&gt; "", $AM$28, "") &amp;"#" &amp; IF(AV$2 &lt;&gt; "", $AM$29, "") &amp;"#" &amp; $AM$30, Defaults_4000!$I$1:$I$1000,0)</f>
        <v>151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42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153</v>
      </c>
      <c r="AQ33" s="130">
        <f>MATCH($AN33 &amp;"#" &amp; AQ$2 &amp;"#" &amp; IF($AN33 &lt;&gt; "", $AM$28, "") &amp;"#" &amp; IF(AQ$2 &lt;&gt; "", $AM$29, "") &amp;"#" &amp; $AM$30, Defaults_4000!$I$1:$I$1000,0)</f>
        <v>154</v>
      </c>
      <c r="AR33" s="130">
        <f>MATCH($AN33 &amp;"#" &amp; AR$2 &amp;"#" &amp; IF($AN33 &lt;&gt; "", $AM$28, "") &amp;"#" &amp; IF(AR$2 &lt;&gt; "", $AM$29, "") &amp;"#" &amp; $AM$30, Defaults_4000!$I$1:$I$1000,0)</f>
        <v>155</v>
      </c>
      <c r="AS33" s="130">
        <f>MATCH($AN33 &amp;"#" &amp; AS$2 &amp;"#" &amp; IF($AN33 &lt;&gt; "", $AM$28, "") &amp;"#" &amp; IF(AS$2 &lt;&gt; "", $AM$29, "") &amp;"#" &amp; $AM$30, Defaults_4000!$I$1:$I$1000,0)</f>
        <v>156</v>
      </c>
      <c r="AT33" s="130">
        <f>MATCH($AN33 &amp;"#" &amp; AT$2 &amp;"#" &amp; IF($AN33 &lt;&gt; "", $AM$28, "") &amp;"#" &amp; IF(AT$2 &lt;&gt; "", $AM$29, "") &amp;"#" &amp; $AM$30, Defaults_4000!$I$1:$I$1000,0)</f>
        <v>157</v>
      </c>
      <c r="AU33" s="130">
        <f>MATCH($AN33 &amp;"#" &amp; AU$2 &amp;"#" &amp; IF($AN33 &lt;&gt; "", $AM$28, "") &amp;"#" &amp; IF(AU$2 &lt;&gt; "", $AM$29, "") &amp;"#" &amp; $AM$30, Defaults_4000!$I$1:$I$1000,0)</f>
        <v>158</v>
      </c>
      <c r="AV33" s="132">
        <f>MATCH($AN33 &amp;"#" &amp; AV$2 &amp;"#" &amp; IF($AN33 &lt;&gt; "", $AM$28, "") &amp;"#" &amp; IF(AV$2 &lt;&gt; "", $AM$29, "") &amp;"#" &amp; $AM$30, Defaults_4000!$I$1:$I$1000,0)</f>
        <v>152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>
        <f ca="1">OFFSET(Defaults_4000!$B$1,TOTAL!AS33 - 1, 0)</f>
        <v>15046</v>
      </c>
      <c r="BE33" s="130">
        <f ca="1">OFFSET(Defaults_4000!$B$1,TOTAL!AT33 - 1, 0)</f>
        <v>15047</v>
      </c>
      <c r="BF33" s="130">
        <f ca="1">OFFSET(Defaults_4000!$B$1,TOTAL!AU33 - 1, 0)</f>
        <v>15048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27" t="e">
        <f t="shared" si="0"/>
        <v>#N/A</v>
      </c>
      <c r="F34" s="127" t="e">
        <f>IFERROR((E34 + Params!$B$3^2/(2 * C34))/(1 + Params!$B$3^2/C34), NA())</f>
        <v>#N/A</v>
      </c>
      <c r="G34" s="128">
        <f>IFERROR((Params!$B$3/(1+Params!$B$3^2/C34))*SQRT(E34*(1-E34)/C34 + (Params!$B$3/(2*C34))^2), 0)</f>
        <v>0</v>
      </c>
      <c r="H34" s="128" t="e">
        <f t="shared" si="1"/>
        <v>#N/A</v>
      </c>
      <c r="I34" s="128" t="e">
        <f t="shared" si="2"/>
        <v>#N/A</v>
      </c>
    </row>
    <row r="35" spans="1:59" s="116" customFormat="1" x14ac:dyDescent="0.55000000000000004">
      <c r="A35" s="125">
        <v>20</v>
      </c>
      <c r="B35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27">
        <f t="shared" si="0"/>
        <v>0.16216216216216217</v>
      </c>
      <c r="F35" s="127">
        <f>IFERROR((E35 + Params!$B$3^2/(2 * C35))/(1 + Params!$B$3^2/C35), NA())</f>
        <v>0.17883496742101909</v>
      </c>
      <c r="G35" s="128">
        <f>IFERROR((Params!$B$3/(1+Params!$B$3^2/C35))*SQRT(E35*(1-E35)/C35 + (Params!$B$3/(2*C35))^2), 0)</f>
        <v>8.356526699179713E-2</v>
      </c>
      <c r="H35" s="128">
        <f t="shared" si="1"/>
        <v>9.5269700429221962E-2</v>
      </c>
      <c r="I35" s="128">
        <f t="shared" si="2"/>
        <v>0.26240023441281624</v>
      </c>
    </row>
    <row r="36" spans="1:59" s="116" customFormat="1" x14ac:dyDescent="0.55000000000000004">
      <c r="A36" s="125">
        <v>20</v>
      </c>
      <c r="B3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27">
        <f t="shared" si="0"/>
        <v>0.44</v>
      </c>
      <c r="F36" s="127">
        <f>IFERROR((E36 + Params!$B$3^2/(2 * C36))/(1 + Params!$B$3^2/C36), NA())</f>
        <v>0.44292353275428198</v>
      </c>
      <c r="G36" s="128">
        <f>IFERROR((Params!$B$3/(1+Params!$B$3^2/C36))*SQRT(E36*(1-E36)/C36 + (Params!$B$3/(2*C36))^2), 0)</f>
        <v>0.10961077298643349</v>
      </c>
      <c r="H36" s="128">
        <f t="shared" si="1"/>
        <v>0.33331275976784847</v>
      </c>
      <c r="I36" s="128">
        <f t="shared" si="2"/>
        <v>0.55253430574071549</v>
      </c>
    </row>
    <row r="37" spans="1:59" s="116" customFormat="1" x14ac:dyDescent="0.55000000000000004">
      <c r="A37" s="125">
        <v>20</v>
      </c>
      <c r="B37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27">
        <f t="shared" si="0"/>
        <v>0.45333333333333331</v>
      </c>
      <c r="F37" s="127">
        <f>IFERROR((E37 + Params!$B$3^2/(2 * C37))/(1 + Params!$B$3^2/C37), NA())</f>
        <v>0.45560719214221934</v>
      </c>
      <c r="G37" s="128">
        <f>IFERROR((Params!$B$3/(1+Params!$B$3^2/C37))*SQRT(E37*(1-E37)/C37 + (Params!$B$3/(2*C37))^2), 0)</f>
        <v>0.10991107086629816</v>
      </c>
      <c r="H37" s="128">
        <f t="shared" si="1"/>
        <v>0.3456961212759212</v>
      </c>
      <c r="I37" s="128">
        <f t="shared" si="2"/>
        <v>0.56551826300851749</v>
      </c>
    </row>
    <row r="38" spans="1:59" s="116" customFormat="1" x14ac:dyDescent="0.55000000000000004">
      <c r="A38" s="125">
        <v>20</v>
      </c>
      <c r="B38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27">
        <f t="shared" si="0"/>
        <v>0.54666666666666663</v>
      </c>
      <c r="F38" s="127">
        <f>IFERROR((E38 + Params!$B$3^2/(2 * C38))/(1 + Params!$B$3^2/C38), NA())</f>
        <v>0.54439280785778066</v>
      </c>
      <c r="G38" s="128">
        <f>IFERROR((Params!$B$3/(1+Params!$B$3^2/C38))*SQRT(E38*(1-E38)/C38 + (Params!$B$3/(2*C38))^2), 0)</f>
        <v>0.10991107086629816</v>
      </c>
      <c r="H38" s="128">
        <f t="shared" si="1"/>
        <v>0.43448173699148251</v>
      </c>
      <c r="I38" s="128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27">
        <f t="shared" si="0"/>
        <v>0.66666666666666663</v>
      </c>
      <c r="F39" s="127">
        <f>IFERROR((E39 + Params!$B$3^2/(2 * C39))/(1 + Params!$B$3^2/C39), NA())</f>
        <v>0.61680787440817342</v>
      </c>
      <c r="G39" s="128">
        <f>IFERROR((Params!$B$3/(1+Params!$B$3^2/C39))*SQRT(E39*(1-E39)/C39 + (Params!$B$3/(2*C39))^2), 0)</f>
        <v>0.26261052690908371</v>
      </c>
      <c r="H39" s="128">
        <f t="shared" si="1"/>
        <v>0.35419734749908971</v>
      </c>
      <c r="I39" s="128">
        <f t="shared" si="2"/>
        <v>0.87941840131725713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</v>
      </c>
      <c r="F40" s="127">
        <f>IFERROR((E40 + Params!$B$3^2/(2 * C40))/(1 + Params!$B$3^2/C40), NA())</f>
        <v>0.21101606750664662</v>
      </c>
      <c r="G40" s="128">
        <f>IFERROR((Params!$B$3/(1+Params!$B$3^2/C40))*SQRT(E40*(1-E40)/C40 + (Params!$B$3/(2*C40))^2), 0)</f>
        <v>0.19314031799092549</v>
      </c>
      <c r="H40" s="128">
        <f t="shared" si="1"/>
        <v>1.7875749515721129E-2</v>
      </c>
      <c r="I40" s="128">
        <f t="shared" si="2"/>
        <v>0.4041563854975721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27">
        <f t="shared" si="0"/>
        <v>0.1111111111111111</v>
      </c>
      <c r="F41" s="127">
        <f>IFERROR((E41 + Params!$B$3^2/(2 * C41))/(1 + Params!$B$3^2/C41), NA())</f>
        <v>0.22744829304759534</v>
      </c>
      <c r="G41" s="128">
        <f>IFERROR((Params!$B$3/(1+Params!$B$3^2/C41))*SQRT(E41*(1-E41)/C41 + (Params!$B$3/(2*C41))^2), 0)</f>
        <v>0.20755792172046483</v>
      </c>
      <c r="H41" s="128">
        <f t="shared" si="1"/>
        <v>1.9890371327130507E-2</v>
      </c>
      <c r="I41" s="128">
        <f t="shared" si="2"/>
        <v>0.43500621476806017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>
        <v>20</v>
      </c>
      <c r="B42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0.55555555555555558</v>
      </c>
      <c r="F42" s="127">
        <f>IFERROR((E42 + Params!$B$3^2/(2 * C42))/(1 + Params!$B$3^2/C42), NA())</f>
        <v>0.53893595813605788</v>
      </c>
      <c r="G42" s="128">
        <f>IFERROR((Params!$B$3/(1+Params!$B$3^2/C42))*SQRT(E42*(1-E42)/C42 + (Params!$B$3/(2*C42))^2), 0)</f>
        <v>0.27228861239202817</v>
      </c>
      <c r="H42" s="128">
        <f t="shared" si="1"/>
        <v>0.26664734574402971</v>
      </c>
      <c r="I42" s="128">
        <f t="shared" si="2"/>
        <v>0.81122457052808605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27">
        <f t="shared" si="0"/>
        <v>0.54545454545454541</v>
      </c>
      <c r="F43" s="127">
        <f>IFERROR((E43 + Params!$B$3^2/(2 * C43))/(1 + Params!$B$3^2/C43), NA())</f>
        <v>0.53368909012505383</v>
      </c>
      <c r="G43" s="128">
        <f>IFERROR((Params!$B$3/(1+Params!$B$3^2/C43))*SQRT(E43*(1-E43)/C43 + (Params!$B$3/(2*C43))^2), 0)</f>
        <v>0.25360133443506561</v>
      </c>
      <c r="H43" s="128">
        <f t="shared" si="1"/>
        <v>0.28008775568998823</v>
      </c>
      <c r="I43" s="128">
        <f t="shared" si="2"/>
        <v>0.78729042456011944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27">
        <f t="shared" si="0"/>
        <v>0.7142857142857143</v>
      </c>
      <c r="F44" s="127">
        <f>IFERROR((E44 + Params!$B$3^2/(2 * C44))/(1 + Params!$B$3^2/C44), NA())</f>
        <v>0.63835596221959856</v>
      </c>
      <c r="G44" s="128">
        <f>IFERROR((Params!$B$3/(1+Params!$B$3^2/C44))*SQRT(E44*(1-E44)/C44 + (Params!$B$3/(2*C44))^2), 0)</f>
        <v>0.27942687207138589</v>
      </c>
      <c r="H44" s="128">
        <f t="shared" si="1"/>
        <v>0.35892909014821267</v>
      </c>
      <c r="I44" s="128">
        <f t="shared" si="2"/>
        <v>0.9177828342909844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27">
        <f t="shared" si="0"/>
        <v>0.4</v>
      </c>
      <c r="F45" s="127">
        <f>IFERROR((E45 + Params!$B$3^2/(2 * C45))/(1 + Params!$B$3^2/C45), NA())</f>
        <v>0.40713500341743192</v>
      </c>
      <c r="G45" s="128">
        <f>IFERROR((Params!$B$3/(1+Params!$B$3^2/C45))*SQRT(E45*(1-E45)/C45 + (Params!$B$3/(2*C45))^2), 0)</f>
        <v>0.13105310555497438</v>
      </c>
      <c r="H45" s="128">
        <f t="shared" si="1"/>
        <v>0.27608189786245751</v>
      </c>
      <c r="I45" s="128">
        <f t="shared" si="2"/>
        <v>0.53818810897240632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 t="e">
        <f t="shared" si="0"/>
        <v>#N/A</v>
      </c>
      <c r="F46" s="127" t="e">
        <f>IFERROR((E46 + Params!$B$3^2/(2 * C46))/(1 + Params!$B$3^2/C46), NA())</f>
        <v>#N/A</v>
      </c>
      <c r="G46" s="128">
        <f>IFERROR((Params!$B$3/(1+Params!$B$3^2/C46))*SQRT(E46*(1-E46)/C46 + (Params!$B$3/(2*C46))^2), 0)</f>
        <v>0</v>
      </c>
      <c r="H46" s="128" t="e">
        <f t="shared" si="1"/>
        <v>#N/A</v>
      </c>
      <c r="I46" s="128" t="e">
        <f t="shared" si="2"/>
        <v>#N/A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27">
        <f t="shared" si="0"/>
        <v>0</v>
      </c>
      <c r="F47" s="127">
        <f>IFERROR((E47 + Params!$B$3^2/(2 * C47))/(1 + Params!$B$3^2/C47), NA())</f>
        <v>0.14957637677547969</v>
      </c>
      <c r="G47" s="128">
        <f>IFERROR((Params!$B$3/(1+Params!$B$3^2/C47))*SQRT(E47*(1-E47)/C47 + (Params!$B$3/(2*C47))^2), 0)</f>
        <v>0.14957637677547969</v>
      </c>
      <c r="H47" s="128">
        <f t="shared" si="1"/>
        <v>0</v>
      </c>
      <c r="I47" s="128">
        <f t="shared" si="2"/>
        <v>0.29915275355095938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27">
        <f t="shared" si="0"/>
        <v>0.1111111111111111</v>
      </c>
      <c r="F48" s="127">
        <f>IFERROR((E48 + Params!$B$3^2/(2 * C48))/(1 + Params!$B$3^2/C48), NA())</f>
        <v>0.22744829304759534</v>
      </c>
      <c r="G48" s="128">
        <f>IFERROR((Params!$B$3/(1+Params!$B$3^2/C48))*SQRT(E48*(1-E48)/C48 + (Params!$B$3/(2*C48))^2), 0)</f>
        <v>0.20755792172046483</v>
      </c>
      <c r="H48" s="128">
        <f t="shared" si="1"/>
        <v>1.9890371327130507E-2</v>
      </c>
      <c r="I48" s="128">
        <f t="shared" si="2"/>
        <v>0.43500621476806017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>
        <v>20</v>
      </c>
      <c r="B49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27">
        <f t="shared" si="0"/>
        <v>0.625</v>
      </c>
      <c r="F49" s="127">
        <f>IFERROR((E49 + Params!$B$3^2/(2 * C49))/(1 + Params!$B$3^2/C49), NA())</f>
        <v>0.58444804756114044</v>
      </c>
      <c r="G49" s="128">
        <f>IFERROR((Params!$B$3/(1+Params!$B$3^2/C49))*SQRT(E49*(1-E49)/C49 + (Params!$B$3/(2*C49))^2), 0)</f>
        <v>0.27871019297733857</v>
      </c>
      <c r="H49" s="128">
        <f t="shared" si="1"/>
        <v>0.30573785458380187</v>
      </c>
      <c r="I49" s="128">
        <f t="shared" si="2"/>
        <v>0.863158240538479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>
        <v>20</v>
      </c>
      <c r="B50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0.42857142857142855</v>
      </c>
      <c r="F50" s="127">
        <f>IFERROR((E50 + Params!$B$3^2/(2 * C50))/(1 + Params!$B$3^2/C50), NA())</f>
        <v>0.45388134592680052</v>
      </c>
      <c r="G50" s="128">
        <f>IFERROR((Params!$B$3/(1+Params!$B$3^2/C50))*SQRT(E50*(1-E50)/C50 + (Params!$B$3/(2*C50))^2), 0)</f>
        <v>0.29566442366417367</v>
      </c>
      <c r="H50" s="128">
        <f t="shared" si="1"/>
        <v>0.15821692226262685</v>
      </c>
      <c r="I50" s="128">
        <f t="shared" si="2"/>
        <v>0.74954576959097419</v>
      </c>
    </row>
    <row r="51" spans="1:37" s="116" customFormat="1" x14ac:dyDescent="0.55000000000000004">
      <c r="A51" s="125">
        <v>20</v>
      </c>
      <c r="B51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27">
        <f t="shared" si="0"/>
        <v>0.375</v>
      </c>
      <c r="F51" s="127">
        <f>IFERROR((E51 + Params!$B$3^2/(2 * C51))/(1 + Params!$B$3^2/C51), NA())</f>
        <v>0.41555195243885962</v>
      </c>
      <c r="G51" s="128">
        <f>IFERROR((Params!$B$3/(1+Params!$B$3^2/C51))*SQRT(E51*(1-E51)/C51 + (Params!$B$3/(2*C51))^2), 0)</f>
        <v>0.27871019297733857</v>
      </c>
      <c r="H51" s="128">
        <f t="shared" si="1"/>
        <v>0.13684175946152105</v>
      </c>
      <c r="I51" s="128">
        <f t="shared" si="2"/>
        <v>0.69426214541619813</v>
      </c>
    </row>
    <row r="52" spans="1:37" s="116" customFormat="1" x14ac:dyDescent="0.55000000000000004">
      <c r="A52" s="125">
        <v>20</v>
      </c>
      <c r="B52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27">
        <f t="shared" si="0"/>
        <v>0.125</v>
      </c>
      <c r="F52" s="127">
        <f>IFERROR((E52 + Params!$B$3^2/(2 * C52))/(1 + Params!$B$3^2/C52), NA())</f>
        <v>0.24665585731657882</v>
      </c>
      <c r="G52" s="128">
        <f>IFERROR((Params!$B$3/(1+Params!$B$3^2/C52))*SQRT(E52*(1-E52)/C52 + (Params!$B$3/(2*C52))^2), 0)</f>
        <v>0.22423894845328268</v>
      </c>
      <c r="H52" s="128">
        <f t="shared" si="1"/>
        <v>2.2416908863296142E-2</v>
      </c>
      <c r="I52" s="128">
        <f t="shared" si="2"/>
        <v>0.47089480576986154</v>
      </c>
    </row>
    <row r="53" spans="1:37" x14ac:dyDescent="0.55000000000000004">
      <c r="A53" s="125">
        <v>20</v>
      </c>
      <c r="B53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27" t="e">
        <f t="shared" si="0"/>
        <v>#N/A</v>
      </c>
      <c r="F53" s="127" t="e">
        <f>IFERROR((E53 + Params!$B$3^2/(2 * C53))/(1 + Params!$B$3^2/C53), NA())</f>
        <v>#N/A</v>
      </c>
      <c r="G53" s="128">
        <f>IFERROR((Params!$B$3/(1+Params!$B$3^2/C53))*SQRT(E53*(1-E53)/C53 + (Params!$B$3/(2*C53))^2), 0)</f>
        <v>0</v>
      </c>
      <c r="H53" s="128" t="e">
        <f t="shared" si="1"/>
        <v>#N/A</v>
      </c>
      <c r="I53" s="128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>
        <v>20</v>
      </c>
      <c r="B54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27">
        <f t="shared" si="0"/>
        <v>0.25</v>
      </c>
      <c r="F54" s="127">
        <f>IFERROR((E54 + Params!$B$3^2/(2 * C54))/(1 + Params!$B$3^2/C54), NA())</f>
        <v>0.33110390487771924</v>
      </c>
      <c r="G54" s="128">
        <f>IFERROR((Params!$B$3/(1+Params!$B$3^2/C54))*SQRT(E54*(1-E54)/C54 + (Params!$B$3/(2*C54))^2), 0)</f>
        <v>0.2596262160196916</v>
      </c>
      <c r="H54" s="128">
        <f t="shared" si="1"/>
        <v>7.1477688858027633E-2</v>
      </c>
      <c r="I54" s="128">
        <f t="shared" si="2"/>
        <v>0.59073012089741084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>
        <v>20</v>
      </c>
      <c r="B55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27">
        <f t="shared" si="0"/>
        <v>0.33333333333333331</v>
      </c>
      <c r="F55" s="127">
        <f>IFERROR((E55 + Params!$B$3^2/(2 * C55))/(1 + Params!$B$3^2/C55), NA())</f>
        <v>0.38319212559182658</v>
      </c>
      <c r="G55" s="128">
        <f>IFERROR((Params!$B$3/(1+Params!$B$3^2/C55))*SQRT(E55*(1-E55)/C55 + (Params!$B$3/(2*C55))^2), 0)</f>
        <v>0.26261052690908371</v>
      </c>
      <c r="H55" s="128">
        <f t="shared" si="1"/>
        <v>0.12058159868274287</v>
      </c>
      <c r="I55" s="128">
        <f t="shared" si="2"/>
        <v>0.64580265250091029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>
        <v>20</v>
      </c>
      <c r="B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27">
        <f t="shared" si="0"/>
        <v>0.6</v>
      </c>
      <c r="F56" s="127">
        <f>IFERROR((E56 + Params!$B$3^2/(2 * C56))/(1 + Params!$B$3^2/C56), NA())</f>
        <v>0.5722459831233383</v>
      </c>
      <c r="G56" s="128">
        <f>IFERROR((Params!$B$3/(1+Params!$B$3^2/C56))*SQRT(E56*(1-E56)/C56 + (Params!$B$3/(2*C56))^2), 0)</f>
        <v>0.25957643567315197</v>
      </c>
      <c r="H56" s="128">
        <f t="shared" si="1"/>
        <v>0.31266954745018632</v>
      </c>
      <c r="I56" s="128">
        <f t="shared" si="2"/>
        <v>0.83182241879649021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>
        <v>20</v>
      </c>
      <c r="B57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27">
        <f t="shared" si="0"/>
        <v>0.55555555555555558</v>
      </c>
      <c r="F57" s="127">
        <f>IFERROR((E57 + Params!$B$3^2/(2 * C57))/(1 + Params!$B$3^2/C57), NA())</f>
        <v>0.53893595813605788</v>
      </c>
      <c r="G57" s="128">
        <f>IFERROR((Params!$B$3/(1+Params!$B$3^2/C57))*SQRT(E57*(1-E57)/C57 + (Params!$B$3/(2*C57))^2), 0)</f>
        <v>0.27228861239202817</v>
      </c>
      <c r="H57" s="128">
        <f t="shared" si="1"/>
        <v>0.26664734574402971</v>
      </c>
      <c r="I57" s="128">
        <f t="shared" si="2"/>
        <v>0.81122457052808605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>
        <v>20</v>
      </c>
      <c r="B58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27">
        <f t="shared" si="0"/>
        <v>0.2</v>
      </c>
      <c r="F58" s="127">
        <f>IFERROR((E58 + Params!$B$3^2/(2 * C58))/(1 + Params!$B$3^2/C58), NA())</f>
        <v>0.33034744842562436</v>
      </c>
      <c r="G58" s="128">
        <f>IFERROR((Params!$B$3/(1+Params!$B$3^2/C58))*SQRT(E58*(1-E58)/C58 + (Params!$B$3/(2*C58))^2), 0)</f>
        <v>0.29412428745583691</v>
      </c>
      <c r="H58" s="128">
        <f t="shared" si="1"/>
        <v>3.6223160969787449E-2</v>
      </c>
      <c r="I58" s="128">
        <f t="shared" si="2"/>
        <v>0.62447173588146132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>
        <v>20</v>
      </c>
      <c r="B59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27">
        <f t="shared" si="0"/>
        <v>0.20512820512820512</v>
      </c>
      <c r="F59" s="127">
        <f>IFERROR((E59 + Params!$B$3^2/(2 * C59))/(1 + Params!$B$3^2/C59), NA())</f>
        <v>0.23156931580519868</v>
      </c>
      <c r="G59" s="128">
        <f>IFERROR((Params!$B$3/(1+Params!$B$3^2/C59))*SQRT(E59*(1-E59)/C59 + (Params!$B$3/(2*C59))^2), 0)</f>
        <v>0.12377341382608752</v>
      </c>
      <c r="H59" s="128">
        <f t="shared" si="1"/>
        <v>0.10779590197911117</v>
      </c>
      <c r="I59" s="128">
        <f t="shared" si="2"/>
        <v>0.35534272963128621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>
        <v>20</v>
      </c>
      <c r="B60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27">
        <f t="shared" si="0"/>
        <v>2.564102564102564E-2</v>
      </c>
      <c r="F60" s="127">
        <f>IFERROR((E60 + Params!$B$3^2/(2 * C60))/(1 + Params!$B$3^2/C60), NA())</f>
        <v>6.8176725425754411E-2</v>
      </c>
      <c r="G60" s="128">
        <f>IFERROR((Params!$B$3/(1+Params!$B$3^2/C60))*SQRT(E60*(1-E60)/C60 + (Params!$B$3/(2*C60))^2), 0)</f>
        <v>6.3636139360517041E-2</v>
      </c>
      <c r="H60" s="128">
        <f t="shared" si="1"/>
        <v>4.5405860652373703E-3</v>
      </c>
      <c r="I60" s="128">
        <f t="shared" si="2"/>
        <v>0.13181286478627147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>
        <v>20</v>
      </c>
      <c r="B61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27">
        <f t="shared" si="0"/>
        <v>0.16129032258064516</v>
      </c>
      <c r="F61" s="127">
        <f>IFERROR((E61 + Params!$B$3^2/(2 * C61))/(1 + Params!$B$3^2/C61), NA())</f>
        <v>0.19863611315209401</v>
      </c>
      <c r="G61" s="128">
        <f>IFERROR((Params!$B$3/(1+Params!$B$3^2/C61))*SQRT(E61*(1-E61)/C61 + (Params!$B$3/(2*C61))^2), 0)</f>
        <v>0.12771091409769464</v>
      </c>
      <c r="H61" s="128">
        <f t="shared" si="1"/>
        <v>7.0925199054399368E-2</v>
      </c>
      <c r="I61" s="128">
        <f t="shared" si="2"/>
        <v>0.32634702724978865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>
        <v>20</v>
      </c>
      <c r="B62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27">
        <f t="shared" si="0"/>
        <v>0.12903225806451613</v>
      </c>
      <c r="F62" s="127">
        <f>IFERROR((E62 + Params!$B$3^2/(2 * C62))/(1 + Params!$B$3^2/C62), NA())</f>
        <v>0.1699347905951506</v>
      </c>
      <c r="G62" s="128">
        <f>IFERROR((Params!$B$3/(1+Params!$B$3^2/C62))*SQRT(E62*(1-E62)/C62 + (Params!$B$3/(2*C62))^2), 0)</f>
        <v>0.11859277894870295</v>
      </c>
      <c r="H62" s="128">
        <f t="shared" si="1"/>
        <v>5.1342011646447652E-2</v>
      </c>
      <c r="I62" s="128">
        <f t="shared" si="2"/>
        <v>0.28852756954385356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>
        <v>20</v>
      </c>
      <c r="B63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>
        <v>20</v>
      </c>
      <c r="B64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27">
        <f t="shared" si="0"/>
        <v>3.2258064516129031E-2</v>
      </c>
      <c r="F64" s="127">
        <f>IFERROR((E64 + Params!$B$3^2/(2 * C64))/(1 + Params!$B$3^2/C64), NA())</f>
        <v>8.3830822924320328E-2</v>
      </c>
      <c r="G64" s="128">
        <f>IFERROR((Params!$B$3/(1+Params!$B$3^2/C64))*SQRT(E64*(1-E64)/C64 + (Params!$B$3/(2*C64))^2), 0)</f>
        <v>7.8113748837375874E-2</v>
      </c>
      <c r="H64" s="128">
        <f t="shared" si="1"/>
        <v>5.7170740869444542E-3</v>
      </c>
      <c r="I64" s="128">
        <f t="shared" si="2"/>
        <v>0.16194457176169619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27" t="e">
        <f t="shared" ref="E67:E130" si="17">IFERROR(D67/C67, NA())</f>
        <v>#N/A</v>
      </c>
      <c r="F67" s="127" t="e">
        <f>IFERROR((E67 + Params!$B$3^2/(2 * C67))/(1 + Params!$B$3^2/C67), NA())</f>
        <v>#N/A</v>
      </c>
      <c r="G67" s="128">
        <f>IFERROR((Params!$B$3/(1+Params!$B$3^2/C67))*SQRT(E67*(1-E67)/C67 + (Params!$B$3/(2*C67))^2), 0)</f>
        <v>0</v>
      </c>
      <c r="H67" s="128" t="e">
        <f t="shared" ref="H67:H130" si="18">F67-G67</f>
        <v>#N/A</v>
      </c>
      <c r="I67" s="128" t="e">
        <f t="shared" ref="I67:I130" si="19">F67+G67</f>
        <v>#N/A</v>
      </c>
    </row>
    <row r="68" spans="1:9" x14ac:dyDescent="0.55000000000000004">
      <c r="A68" s="125">
        <v>20</v>
      </c>
      <c r="B68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27" t="e">
        <f t="shared" si="17"/>
        <v>#N/A</v>
      </c>
      <c r="F68" s="127" t="e">
        <f>IFERROR((E68 + Params!$B$3^2/(2 * C68))/(1 + Params!$B$3^2/C68), NA())</f>
        <v>#N/A</v>
      </c>
      <c r="G68" s="128">
        <f>IFERROR((Params!$B$3/(1+Params!$B$3^2/C68))*SQRT(E68*(1-E68)/C68 + (Params!$B$3/(2*C68))^2), 0)</f>
        <v>0</v>
      </c>
      <c r="H68" s="128" t="e">
        <f t="shared" si="18"/>
        <v>#N/A</v>
      </c>
      <c r="I68" s="128" t="e">
        <f t="shared" si="19"/>
        <v>#N/A</v>
      </c>
    </row>
    <row r="69" spans="1:9" x14ac:dyDescent="0.55000000000000004">
      <c r="A69" s="125">
        <v>20</v>
      </c>
      <c r="B69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27" t="e">
        <f t="shared" si="17"/>
        <v>#N/A</v>
      </c>
      <c r="F69" s="127" t="e">
        <f>IFERROR((E69 + Params!$B$3^2/(2 * C69))/(1 + Params!$B$3^2/C69), NA())</f>
        <v>#N/A</v>
      </c>
      <c r="G69" s="128">
        <f>IFERROR((Params!$B$3/(1+Params!$B$3^2/C69))*SQRT(E69*(1-E69)/C69 + (Params!$B$3/(2*C69))^2), 0)</f>
        <v>0</v>
      </c>
      <c r="H69" s="128" t="e">
        <f t="shared" si="18"/>
        <v>#N/A</v>
      </c>
      <c r="I69" s="128" t="e">
        <f t="shared" si="19"/>
        <v>#N/A</v>
      </c>
    </row>
    <row r="70" spans="1:9" x14ac:dyDescent="0.55000000000000004">
      <c r="A70" s="125">
        <v>20</v>
      </c>
      <c r="B70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27">
        <f t="shared" si="17"/>
        <v>0.24</v>
      </c>
      <c r="F70" s="127">
        <f>IFERROR((E70 + Params!$B$3^2/(2 * C70))/(1 + Params!$B$3^2/C70), NA())</f>
        <v>0.27463108842782646</v>
      </c>
      <c r="G70" s="128">
        <f>IFERROR((Params!$B$3/(1+Params!$B$3^2/C70))*SQRT(E70*(1-E70)/C70 + (Params!$B$3/(2*C70))^2), 0)</f>
        <v>0.15966951112455921</v>
      </c>
      <c r="H70" s="128">
        <f t="shared" si="18"/>
        <v>0.11496157730326725</v>
      </c>
      <c r="I70" s="128">
        <f t="shared" si="19"/>
        <v>0.43430059955238565</v>
      </c>
    </row>
    <row r="71" spans="1:9" x14ac:dyDescent="0.55000000000000004">
      <c r="A71" s="125">
        <v>20</v>
      </c>
      <c r="B71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27">
        <f t="shared" si="17"/>
        <v>0.2</v>
      </c>
      <c r="F71" s="127">
        <f>IFERROR((E71 + Params!$B$3^2/(2 * C71))/(1 + Params!$B$3^2/C71), NA())</f>
        <v>0.23995894818595365</v>
      </c>
      <c r="G71" s="128">
        <f>IFERROR((Params!$B$3/(1+Params!$B$3^2/C71))*SQRT(E71*(1-E71)/C71 + (Params!$B$3/(2*C71))^2), 0)</f>
        <v>0.1513544071794288</v>
      </c>
      <c r="H71" s="128">
        <f t="shared" si="18"/>
        <v>8.8604541006524845E-2</v>
      </c>
      <c r="I71" s="128">
        <f t="shared" si="19"/>
        <v>0.39131335536538248</v>
      </c>
    </row>
    <row r="72" spans="1:9" x14ac:dyDescent="0.55000000000000004">
      <c r="A72" s="125">
        <v>20</v>
      </c>
      <c r="B72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27">
        <f t="shared" si="17"/>
        <v>0.08</v>
      </c>
      <c r="F72" s="127">
        <f>IFERROR((E72 + Params!$B$3^2/(2 * C72))/(1 + Params!$B$3^2/C72), NA())</f>
        <v>0.13594252746033506</v>
      </c>
      <c r="G72" s="128">
        <f>IFERROR((Params!$B$3/(1+Params!$B$3^2/C72))*SQRT(E72*(1-E72)/C72 + (Params!$B$3/(2*C72))^2), 0)</f>
        <v>0.11372259376924314</v>
      </c>
      <c r="H72" s="128">
        <f t="shared" si="18"/>
        <v>2.2219933691091917E-2</v>
      </c>
      <c r="I72" s="128">
        <f t="shared" si="19"/>
        <v>0.24966512122957818</v>
      </c>
    </row>
    <row r="73" spans="1:9" x14ac:dyDescent="0.55000000000000004">
      <c r="A73" s="125">
        <v>20</v>
      </c>
      <c r="B73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27" t="e">
        <f t="shared" si="17"/>
        <v>#N/A</v>
      </c>
      <c r="F76" s="127" t="e">
        <f>IFERROR((E76 + Params!$B$3^2/(2 * C76))/(1 + Params!$B$3^2/C76), NA())</f>
        <v>#N/A</v>
      </c>
      <c r="G76" s="128">
        <f>IFERROR((Params!$B$3/(1+Params!$B$3^2/C76))*SQRT(E76*(1-E76)/C76 + (Params!$B$3/(2*C76))^2), 0)</f>
        <v>0</v>
      </c>
      <c r="H76" s="128" t="e">
        <f t="shared" si="18"/>
        <v>#N/A</v>
      </c>
      <c r="I76" s="128" t="e">
        <f t="shared" si="19"/>
        <v>#N/A</v>
      </c>
    </row>
    <row r="77" spans="1:9" x14ac:dyDescent="0.55000000000000004">
      <c r="A77" s="125">
        <v>20</v>
      </c>
      <c r="B77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27" t="e">
        <f t="shared" si="17"/>
        <v>#N/A</v>
      </c>
      <c r="F77" s="127" t="e">
        <f>IFERROR((E77 + Params!$B$3^2/(2 * C77))/(1 + Params!$B$3^2/C77), NA())</f>
        <v>#N/A</v>
      </c>
      <c r="G77" s="128">
        <f>IFERROR((Params!$B$3/(1+Params!$B$3^2/C77))*SQRT(E77*(1-E77)/C77 + (Params!$B$3/(2*C77))^2), 0)</f>
        <v>0</v>
      </c>
      <c r="H77" s="128" t="e">
        <f t="shared" si="18"/>
        <v>#N/A</v>
      </c>
      <c r="I77" s="128" t="e">
        <f t="shared" si="19"/>
        <v>#N/A</v>
      </c>
    </row>
    <row r="78" spans="1:9" x14ac:dyDescent="0.55000000000000004">
      <c r="A78" s="125">
        <v>20</v>
      </c>
      <c r="B78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27" t="e">
        <f t="shared" si="17"/>
        <v>#N/A</v>
      </c>
      <c r="F78" s="127" t="e">
        <f>IFERROR((E78 + Params!$B$3^2/(2 * C78))/(1 + Params!$B$3^2/C78), NA())</f>
        <v>#N/A</v>
      </c>
      <c r="G78" s="128">
        <f>IFERROR((Params!$B$3/(1+Params!$B$3^2/C78))*SQRT(E78*(1-E78)/C78 + (Params!$B$3/(2*C78))^2), 0)</f>
        <v>0</v>
      </c>
      <c r="H78" s="128" t="e">
        <f t="shared" si="18"/>
        <v>#N/A</v>
      </c>
      <c r="I78" s="128" t="e">
        <f t="shared" si="19"/>
        <v>#N/A</v>
      </c>
    </row>
    <row r="79" spans="1:9" x14ac:dyDescent="0.55000000000000004">
      <c r="A79" s="125">
        <v>20</v>
      </c>
      <c r="B79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27">
        <f t="shared" si="17"/>
        <v>0.16</v>
      </c>
      <c r="F79" s="127">
        <f>IFERROR((E79 + Params!$B$3^2/(2 * C79))/(1 + Params!$B$3^2/C79), NA())</f>
        <v>0.20528680794408075</v>
      </c>
      <c r="G79" s="128">
        <f>IFERROR((Params!$B$3/(1+Params!$B$3^2/C79))*SQRT(E79*(1-E79)/C79 + (Params!$B$3/(2*C79))^2), 0)</f>
        <v>0.14125333185830088</v>
      </c>
      <c r="H79" s="128">
        <f t="shared" si="18"/>
        <v>6.4033476085779861E-2</v>
      </c>
      <c r="I79" s="128">
        <f t="shared" si="19"/>
        <v>0.34654013980238163</v>
      </c>
    </row>
    <row r="80" spans="1:9" x14ac:dyDescent="0.55000000000000004">
      <c r="A80" s="125">
        <v>20</v>
      </c>
      <c r="B80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27">
        <f t="shared" si="17"/>
        <v>0.08</v>
      </c>
      <c r="F81" s="127">
        <f>IFERROR((E81 + Params!$B$3^2/(2 * C81))/(1 + Params!$B$3^2/C81), NA())</f>
        <v>0.13594252746033506</v>
      </c>
      <c r="G81" s="128">
        <f>IFERROR((Params!$B$3/(1+Params!$B$3^2/C81))*SQRT(E81*(1-E81)/C81 + (Params!$B$3/(2*C81))^2), 0)</f>
        <v>0.11372259376924314</v>
      </c>
      <c r="H81" s="128">
        <f t="shared" si="18"/>
        <v>2.2219933691091917E-2</v>
      </c>
      <c r="I81" s="128">
        <f t="shared" si="19"/>
        <v>0.24966512122957818</v>
      </c>
    </row>
    <row r="82" spans="1:9" x14ac:dyDescent="0.55000000000000004">
      <c r="A82" s="125">
        <v>20</v>
      </c>
      <c r="B82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27">
        <f t="shared" si="17"/>
        <v>0.08</v>
      </c>
      <c r="F82" s="127">
        <f>IFERROR((E82 + Params!$B$3^2/(2 * C82))/(1 + Params!$B$3^2/C82), NA())</f>
        <v>0.13594252746033506</v>
      </c>
      <c r="G82" s="128">
        <f>IFERROR((Params!$B$3/(1+Params!$B$3^2/C82))*SQRT(E82*(1-E82)/C82 + (Params!$B$3/(2*C82))^2), 0)</f>
        <v>0.11372259376924314</v>
      </c>
      <c r="H82" s="128">
        <f t="shared" si="18"/>
        <v>2.2219933691091917E-2</v>
      </c>
      <c r="I82" s="128">
        <f t="shared" si="19"/>
        <v>0.24966512122957818</v>
      </c>
    </row>
    <row r="83" spans="1:9" x14ac:dyDescent="0.55000000000000004">
      <c r="A83" s="125">
        <v>20</v>
      </c>
      <c r="B83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27">
        <f t="shared" si="17"/>
        <v>0.12</v>
      </c>
      <c r="F83" s="127">
        <f>IFERROR((E83 + Params!$B$3^2/(2 * C83))/(1 + Params!$B$3^2/C83), NA())</f>
        <v>0.17061466770220793</v>
      </c>
      <c r="G83" s="128">
        <f>IFERROR((Params!$B$3/(1+Params!$B$3^2/C83))*SQRT(E83*(1-E83)/C83 + (Params!$B$3/(2*C83))^2), 0)</f>
        <v>0.12894725413152699</v>
      </c>
      <c r="H83" s="128">
        <f t="shared" si="18"/>
        <v>4.1667413570680933E-2</v>
      </c>
      <c r="I83" s="128">
        <f t="shared" si="19"/>
        <v>0.29956192183373492</v>
      </c>
    </row>
    <row r="84" spans="1:9" x14ac:dyDescent="0.55000000000000004">
      <c r="A84" s="125">
        <v>20</v>
      </c>
      <c r="B84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27" t="e">
        <f t="shared" si="17"/>
        <v>#N/A</v>
      </c>
      <c r="F86" s="127" t="e">
        <f>IFERROR((E86 + Params!$B$3^2/(2 * C86))/(1 + Params!$B$3^2/C86), NA())</f>
        <v>#N/A</v>
      </c>
      <c r="G86" s="128">
        <f>IFERROR((Params!$B$3/(1+Params!$B$3^2/C86))*SQRT(E86*(1-E86)/C86 + (Params!$B$3/(2*C86))^2), 0)</f>
        <v>0</v>
      </c>
      <c r="H86" s="128" t="e">
        <f t="shared" si="18"/>
        <v>#N/A</v>
      </c>
      <c r="I86" s="128" t="e">
        <f t="shared" si="19"/>
        <v>#N/A</v>
      </c>
    </row>
    <row r="87" spans="1:9" x14ac:dyDescent="0.55000000000000004">
      <c r="A87" s="125">
        <v>20</v>
      </c>
      <c r="B87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27" t="e">
        <f t="shared" si="17"/>
        <v>#N/A</v>
      </c>
      <c r="F87" s="127" t="e">
        <f>IFERROR((E87 + Params!$B$3^2/(2 * C87))/(1 + Params!$B$3^2/C87), NA())</f>
        <v>#N/A</v>
      </c>
      <c r="G87" s="128">
        <f>IFERROR((Params!$B$3/(1+Params!$B$3^2/C87))*SQRT(E87*(1-E87)/C87 + (Params!$B$3/(2*C87))^2), 0)</f>
        <v>0</v>
      </c>
      <c r="H87" s="128" t="e">
        <f t="shared" si="18"/>
        <v>#N/A</v>
      </c>
      <c r="I87" s="128" t="e">
        <f t="shared" si="19"/>
        <v>#N/A</v>
      </c>
    </row>
    <row r="88" spans="1:9" x14ac:dyDescent="0.55000000000000004">
      <c r="A88" s="125">
        <v>20</v>
      </c>
      <c r="B88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27" t="e">
        <f t="shared" si="17"/>
        <v>#N/A</v>
      </c>
      <c r="F88" s="127" t="e">
        <f>IFERROR((E88 + Params!$B$3^2/(2 * C88))/(1 + Params!$B$3^2/C88), NA())</f>
        <v>#N/A</v>
      </c>
      <c r="G88" s="128">
        <f>IFERROR((Params!$B$3/(1+Params!$B$3^2/C88))*SQRT(E88*(1-E88)/C88 + (Params!$B$3/(2*C88))^2), 0)</f>
        <v>0</v>
      </c>
      <c r="H88" s="128" t="e">
        <f t="shared" si="18"/>
        <v>#N/A</v>
      </c>
      <c r="I88" s="128" t="e">
        <f t="shared" si="19"/>
        <v>#N/A</v>
      </c>
    </row>
    <row r="89" spans="1:9" x14ac:dyDescent="0.55000000000000004">
      <c r="A89" s="125">
        <v>20</v>
      </c>
      <c r="B89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27">
        <f t="shared" si="17"/>
        <v>0.08</v>
      </c>
      <c r="F89" s="127">
        <f>IFERROR((E89 + Params!$B$3^2/(2 * C89))/(1 + Params!$B$3^2/C89), NA())</f>
        <v>0.13594252746033506</v>
      </c>
      <c r="G89" s="128">
        <f>IFERROR((Params!$B$3/(1+Params!$B$3^2/C89))*SQRT(E89*(1-E89)/C89 + (Params!$B$3/(2*C89))^2), 0)</f>
        <v>0.11372259376924314</v>
      </c>
      <c r="H89" s="128">
        <f t="shared" si="18"/>
        <v>2.2219933691091917E-2</v>
      </c>
      <c r="I89" s="128">
        <f t="shared" si="19"/>
        <v>0.24966512122957818</v>
      </c>
    </row>
    <row r="90" spans="1:9" x14ac:dyDescent="0.55000000000000004">
      <c r="A90" s="125">
        <v>20</v>
      </c>
      <c r="B90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27">
        <f t="shared" si="17"/>
        <v>0.2</v>
      </c>
      <c r="F90" s="127">
        <f>IFERROR((E90 + Params!$B$3^2/(2 * C90))/(1 + Params!$B$3^2/C90), NA())</f>
        <v>0.23995894818595365</v>
      </c>
      <c r="G90" s="128">
        <f>IFERROR((Params!$B$3/(1+Params!$B$3^2/C90))*SQRT(E90*(1-E90)/C90 + (Params!$B$3/(2*C90))^2), 0)</f>
        <v>0.1513544071794288</v>
      </c>
      <c r="H90" s="128">
        <f t="shared" si="18"/>
        <v>8.8604541006524845E-2</v>
      </c>
      <c r="I90" s="128">
        <f t="shared" si="19"/>
        <v>0.39131335536538248</v>
      </c>
    </row>
    <row r="91" spans="1:9" x14ac:dyDescent="0.55000000000000004">
      <c r="A91" s="125">
        <v>20</v>
      </c>
      <c r="B91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27">
        <f t="shared" si="17"/>
        <v>0.28000000000000003</v>
      </c>
      <c r="F91" s="127">
        <f>IFERROR((E91 + Params!$B$3^2/(2 * C91))/(1 + Params!$B$3^2/C91), NA())</f>
        <v>0.30930322866969934</v>
      </c>
      <c r="G91" s="128">
        <f>IFERROR((Params!$B$3/(1+Params!$B$3^2/C91))*SQRT(E91*(1-E91)/C91 + (Params!$B$3/(2*C91))^2), 0)</f>
        <v>0.16646649029588362</v>
      </c>
      <c r="H91" s="128">
        <f t="shared" si="18"/>
        <v>0.14283673837381572</v>
      </c>
      <c r="I91" s="128">
        <f t="shared" si="19"/>
        <v>0.47576971896558296</v>
      </c>
    </row>
    <row r="92" spans="1:9" x14ac:dyDescent="0.55000000000000004">
      <c r="A92" s="125">
        <v>20</v>
      </c>
      <c r="B92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>
        <v>14000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25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3</v>
      </c>
      <c r="E99" s="127">
        <f t="shared" si="17"/>
        <v>0.12</v>
      </c>
      <c r="F99" s="127">
        <f>IFERROR((E99 + Params!$B$3^2/(2 * C99))/(1 + Params!$B$3^2/C99), NA())</f>
        <v>0.17061466770220793</v>
      </c>
      <c r="G99" s="128">
        <f>IFERROR((Params!$B$3/(1+Params!$B$3^2/C99))*SQRT(E99*(1-E99)/C99 + (Params!$B$3/(2*C99))^2), 0)</f>
        <v>0.12894725413152699</v>
      </c>
      <c r="H99" s="128">
        <f t="shared" si="18"/>
        <v>4.1667413570680933E-2</v>
      </c>
      <c r="I99" s="128">
        <f t="shared" si="19"/>
        <v>0.29956192183373492</v>
      </c>
    </row>
    <row r="100" spans="1:9" x14ac:dyDescent="0.55000000000000004">
      <c r="A100" s="125">
        <v>20</v>
      </c>
      <c r="B100">
        <v>14001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25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4</v>
      </c>
      <c r="E100" s="127">
        <f t="shared" si="17"/>
        <v>0.16</v>
      </c>
      <c r="F100" s="127">
        <f>IFERROR((E100 + Params!$B$3^2/(2 * C100))/(1 + Params!$B$3^2/C100), NA())</f>
        <v>0.20528680794408075</v>
      </c>
      <c r="G100" s="128">
        <f>IFERROR((Params!$B$3/(1+Params!$B$3^2/C100))*SQRT(E100*(1-E100)/C100 + (Params!$B$3/(2*C100))^2), 0)</f>
        <v>0.14125333185830088</v>
      </c>
      <c r="H100" s="128">
        <f t="shared" si="18"/>
        <v>6.4033476085779861E-2</v>
      </c>
      <c r="I100" s="128">
        <f t="shared" si="19"/>
        <v>0.34654013980238163</v>
      </c>
    </row>
    <row r="101" spans="1:9" x14ac:dyDescent="0.55000000000000004">
      <c r="A101" s="125">
        <v>20</v>
      </c>
      <c r="B101">
        <v>14002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25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8</v>
      </c>
      <c r="E101" s="127">
        <f t="shared" si="17"/>
        <v>0.32</v>
      </c>
      <c r="F101" s="127">
        <f>IFERROR((E101 + Params!$B$3^2/(2 * C101))/(1 + Params!$B$3^2/C101), NA())</f>
        <v>0.34397536891157215</v>
      </c>
      <c r="G101" s="128">
        <f>IFERROR((Params!$B$3/(1+Params!$B$3^2/C101))*SQRT(E101*(1-E101)/C101 + (Params!$B$3/(2*C101))^2), 0)</f>
        <v>0.17192549374266075</v>
      </c>
      <c r="H101" s="128">
        <f t="shared" si="18"/>
        <v>0.1720498751689114</v>
      </c>
      <c r="I101" s="128">
        <f t="shared" si="19"/>
        <v>0.51590086265423296</v>
      </c>
    </row>
    <row r="102" spans="1:9" x14ac:dyDescent="0.55000000000000004">
      <c r="A102" s="125">
        <v>20</v>
      </c>
      <c r="B102">
        <v>14003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>
        <v>14004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>
        <v>14005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>
        <v>14006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>
        <v>14007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>
        <v>14008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>
        <v>14009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27" t="e">
        <f t="shared" si="17"/>
        <v>#N/A</v>
      </c>
      <c r="F108" s="127" t="e">
        <f>IFERROR((E108 + Params!$B$3^2/(2 * C108))/(1 + Params!$B$3^2/C108), NA())</f>
        <v>#N/A</v>
      </c>
      <c r="G108" s="128">
        <f>IFERROR((Params!$B$3/(1+Params!$B$3^2/C108))*SQRT(E108*(1-E108)/C108 + (Params!$B$3/(2*C108))^2), 0)</f>
        <v>0</v>
      </c>
      <c r="H108" s="128" t="e">
        <f t="shared" si="18"/>
        <v>#N/A</v>
      </c>
      <c r="I108" s="128" t="e">
        <f t="shared" si="19"/>
        <v>#N/A</v>
      </c>
    </row>
    <row r="109" spans="1:9" x14ac:dyDescent="0.55000000000000004">
      <c r="A109" s="125">
        <v>20</v>
      </c>
      <c r="B109">
        <v>15000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27" t="e">
        <f t="shared" si="17"/>
        <v>#N/A</v>
      </c>
      <c r="F109" s="127" t="e">
        <f>IFERROR((E109 + Params!$B$3^2/(2 * C109))/(1 + Params!$B$3^2/C109), NA())</f>
        <v>#N/A</v>
      </c>
      <c r="G109" s="128">
        <f>IFERROR((Params!$B$3/(1+Params!$B$3^2/C109))*SQRT(E109*(1-E109)/C109 + (Params!$B$3/(2*C109))^2), 0)</f>
        <v>0</v>
      </c>
      <c r="H109" s="128" t="e">
        <f t="shared" si="18"/>
        <v>#N/A</v>
      </c>
      <c r="I109" s="128" t="e">
        <f t="shared" si="19"/>
        <v>#N/A</v>
      </c>
    </row>
    <row r="110" spans="1:9" x14ac:dyDescent="0.55000000000000004">
      <c r="A110" s="125">
        <v>20</v>
      </c>
      <c r="B110">
        <v>15001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>
        <v>15002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>
        <v>15003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>
        <v>15004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>
        <v>15005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>
        <v>15006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>
        <v>15007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>
        <v>15008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4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>
        <f t="shared" si="17"/>
        <v>0</v>
      </c>
      <c r="F117" s="127">
        <f>IFERROR((E117 + Params!$B$3^2/(2 * C117))/(1 + Params!$B$3^2/C117), NA())</f>
        <v>0.24495001020199958</v>
      </c>
      <c r="G117" s="128">
        <f>IFERROR((Params!$B$3/(1+Params!$B$3^2/C117))*SQRT(E117*(1-E117)/C117 + (Params!$B$3/(2*C117))^2), 0)</f>
        <v>0.24495001020199958</v>
      </c>
      <c r="H117" s="128">
        <f t="shared" si="18"/>
        <v>0</v>
      </c>
      <c r="I117" s="128">
        <f t="shared" si="19"/>
        <v>0.48990002040399916</v>
      </c>
    </row>
    <row r="118" spans="1:9" x14ac:dyDescent="0.55000000000000004">
      <c r="A118" s="125">
        <v>20</v>
      </c>
      <c r="B118">
        <v>15009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>
        <v>15010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27" t="e">
        <f t="shared" si="17"/>
        <v>#N/A</v>
      </c>
      <c r="F119" s="127" t="e">
        <f>IFERROR((E119 + Params!$B$3^2/(2 * C119))/(1 + Params!$B$3^2/C119), NA())</f>
        <v>#N/A</v>
      </c>
      <c r="G119" s="128">
        <f>IFERROR((Params!$B$3/(1+Params!$B$3^2/C119))*SQRT(E119*(1-E119)/C119 + (Params!$B$3/(2*C119))^2), 0)</f>
        <v>0</v>
      </c>
      <c r="H119" s="128" t="e">
        <f t="shared" si="18"/>
        <v>#N/A</v>
      </c>
      <c r="I119" s="128" t="e">
        <f t="shared" si="19"/>
        <v>#N/A</v>
      </c>
    </row>
    <row r="120" spans="1:9" x14ac:dyDescent="0.55000000000000004">
      <c r="A120" s="125">
        <v>20</v>
      </c>
      <c r="B120">
        <v>15011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27" t="e">
        <f t="shared" si="17"/>
        <v>#N/A</v>
      </c>
      <c r="F120" s="127" t="e">
        <f>IFERROR((E120 + Params!$B$3^2/(2 * C120))/(1 + Params!$B$3^2/C120), NA())</f>
        <v>#N/A</v>
      </c>
      <c r="G120" s="128">
        <f>IFERROR((Params!$B$3/(1+Params!$B$3^2/C120))*SQRT(E120*(1-E120)/C120 + (Params!$B$3/(2*C120))^2), 0)</f>
        <v>0</v>
      </c>
      <c r="H120" s="128" t="e">
        <f t="shared" si="18"/>
        <v>#N/A</v>
      </c>
      <c r="I120" s="128" t="e">
        <f t="shared" si="19"/>
        <v>#N/A</v>
      </c>
    </row>
    <row r="121" spans="1:9" x14ac:dyDescent="0.55000000000000004">
      <c r="A121" s="125">
        <v>20</v>
      </c>
      <c r="B121">
        <v>15012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27" t="e">
        <f t="shared" si="17"/>
        <v>#N/A</v>
      </c>
      <c r="F121" s="127" t="e">
        <f>IFERROR((E121 + Params!$B$3^2/(2 * C121))/(1 + Params!$B$3^2/C121), NA())</f>
        <v>#N/A</v>
      </c>
      <c r="G121" s="128">
        <f>IFERROR((Params!$B$3/(1+Params!$B$3^2/C121))*SQRT(E121*(1-E121)/C121 + (Params!$B$3/(2*C121))^2), 0)</f>
        <v>0</v>
      </c>
      <c r="H121" s="128" t="e">
        <f t="shared" si="18"/>
        <v>#N/A</v>
      </c>
      <c r="I121" s="128" t="e">
        <f t="shared" si="19"/>
        <v>#N/A</v>
      </c>
    </row>
    <row r="122" spans="1:9" x14ac:dyDescent="0.55000000000000004">
      <c r="A122" s="125">
        <v>20</v>
      </c>
      <c r="B122">
        <v>15013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>
        <v>15014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>
        <v>15015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>
        <v>15016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6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4</v>
      </c>
      <c r="E125" s="127">
        <f t="shared" si="17"/>
        <v>0.66666666666666663</v>
      </c>
      <c r="F125" s="127">
        <f>IFERROR((E125 + Params!$B$3^2/(2 * C125))/(1 + Params!$B$3^2/C125), NA())</f>
        <v>0.60160949439115585</v>
      </c>
      <c r="G125" s="128">
        <f>IFERROR((Params!$B$3/(1+Params!$B$3^2/C125))*SQRT(E125*(1-E125)/C125 + (Params!$B$3/(2*C125))^2), 0)</f>
        <v>0.30162117304962721</v>
      </c>
      <c r="H125" s="128">
        <f t="shared" si="18"/>
        <v>0.29998832134152864</v>
      </c>
      <c r="I125" s="128">
        <f t="shared" si="19"/>
        <v>0.90323066744078306</v>
      </c>
    </row>
    <row r="126" spans="1:9" x14ac:dyDescent="0.55000000000000004">
      <c r="A126" s="125">
        <v>20</v>
      </c>
      <c r="B126">
        <v>15017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4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3</v>
      </c>
      <c r="E126" s="127">
        <f t="shared" si="17"/>
        <v>0.75</v>
      </c>
      <c r="F126" s="127">
        <f>IFERROR((E126 + Params!$B$3^2/(2 * C126))/(1 + Params!$B$3^2/C126), NA())</f>
        <v>0.62752499489900015</v>
      </c>
      <c r="G126" s="128">
        <f>IFERROR((Params!$B$3/(1+Params!$B$3^2/C126))*SQRT(E126*(1-E126)/C126 + (Params!$B$3/(2*C126))^2), 0)</f>
        <v>0.32688894245636357</v>
      </c>
      <c r="H126" s="128">
        <f t="shared" si="18"/>
        <v>0.30063605244263658</v>
      </c>
      <c r="I126" s="128">
        <f t="shared" si="19"/>
        <v>0.95441393735536373</v>
      </c>
    </row>
    <row r="127" spans="1:9" x14ac:dyDescent="0.55000000000000004">
      <c r="A127" s="125">
        <v>20</v>
      </c>
      <c r="B127">
        <v>15018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 t="e">
        <f t="shared" si="17"/>
        <v>#N/A</v>
      </c>
      <c r="F127" s="127" t="e">
        <f>IFERROR((E127 + Params!$B$3^2/(2 * C127))/(1 + Params!$B$3^2/C127), NA())</f>
        <v>#N/A</v>
      </c>
      <c r="G127" s="128">
        <f>IFERROR((Params!$B$3/(1+Params!$B$3^2/C127))*SQRT(E127*(1-E127)/C127 + (Params!$B$3/(2*C127))^2), 0)</f>
        <v>0</v>
      </c>
      <c r="H127" s="128" t="e">
        <f t="shared" si="18"/>
        <v>#N/A</v>
      </c>
      <c r="I127" s="128" t="e">
        <f t="shared" si="19"/>
        <v>#N/A</v>
      </c>
    </row>
    <row r="128" spans="1:9" x14ac:dyDescent="0.55000000000000004">
      <c r="A128" s="125">
        <v>20</v>
      </c>
      <c r="B128">
        <v>15019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>
        <v>15020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>
        <v>15021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>
        <v>15022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>
        <v>15023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>
        <v>15024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>
        <v>15025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>
        <v>15026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>
        <v>15027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4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3</v>
      </c>
      <c r="E136" s="127">
        <f t="shared" si="20"/>
        <v>0.75</v>
      </c>
      <c r="F136" s="127">
        <f>IFERROR((E136 + Params!$B$3^2/(2 * C136))/(1 + Params!$B$3^2/C136), NA())</f>
        <v>0.62752499489900015</v>
      </c>
      <c r="G136" s="128">
        <f>IFERROR((Params!$B$3/(1+Params!$B$3^2/C136))*SQRT(E136*(1-E136)/C136 + (Params!$B$3/(2*C136))^2), 0)</f>
        <v>0.32688894245636357</v>
      </c>
      <c r="H136" s="128">
        <f t="shared" si="21"/>
        <v>0.30063605244263658</v>
      </c>
      <c r="I136" s="128">
        <f t="shared" si="22"/>
        <v>0.95441393735536373</v>
      </c>
    </row>
    <row r="137" spans="1:9" x14ac:dyDescent="0.55000000000000004">
      <c r="A137" s="125">
        <v>20</v>
      </c>
      <c r="B137">
        <v>15028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52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31</v>
      </c>
      <c r="E137" s="127">
        <f t="shared" si="20"/>
        <v>0.59615384615384615</v>
      </c>
      <c r="F137" s="127">
        <f>IFERROR((E137 + Params!$B$3^2/(2 * C137))/(1 + Params!$B$3^2/C137), NA())</f>
        <v>0.589538981691069</v>
      </c>
      <c r="G137" s="128">
        <f>IFERROR((Params!$B$3/(1+Params!$B$3^2/C137))*SQRT(E137*(1-E137)/C137 + (Params!$B$3/(2*C137))^2), 0)</f>
        <v>0.12886566406610814</v>
      </c>
      <c r="H137" s="128">
        <f t="shared" si="21"/>
        <v>0.46067331762496089</v>
      </c>
      <c r="I137" s="128">
        <f t="shared" si="22"/>
        <v>0.71840464575717711</v>
      </c>
    </row>
    <row r="138" spans="1:9" x14ac:dyDescent="0.55000000000000004">
      <c r="A138" s="125">
        <v>20</v>
      </c>
      <c r="B138">
        <v>15029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5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3</v>
      </c>
      <c r="E138" s="127">
        <f t="shared" si="20"/>
        <v>0.6</v>
      </c>
      <c r="F138" s="127">
        <f>IFERROR((E138 + Params!$B$3^2/(2 * C138))/(1 + Params!$B$3^2/C138), NA())</f>
        <v>0.55655085052479192</v>
      </c>
      <c r="G138" s="128">
        <f>IFERROR((Params!$B$3/(1+Params!$B$3^2/C138))*SQRT(E138*(1-E138)/C138 + (Params!$B$3/(2*C138))^2), 0)</f>
        <v>0.32583091831595484</v>
      </c>
      <c r="H138" s="128">
        <f t="shared" si="21"/>
        <v>0.23071993220883708</v>
      </c>
      <c r="I138" s="128">
        <f t="shared" si="22"/>
        <v>0.88238176884074671</v>
      </c>
    </row>
    <row r="139" spans="1:9" x14ac:dyDescent="0.55000000000000004">
      <c r="A139" s="125">
        <v>20</v>
      </c>
      <c r="B139">
        <v>15030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>
        <v>15031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  <row r="141" spans="1:9" x14ac:dyDescent="0.55000000000000004">
      <c r="A141" s="125">
        <v>20</v>
      </c>
      <c r="B141">
        <v>15032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27" t="e">
        <f t="shared" ref="E141:E157" si="23">IFERROR(D141/C141, NA())</f>
        <v>#N/A</v>
      </c>
      <c r="F141" s="127" t="e">
        <f>IFERROR((E141 + Params!$B$3^2/(2 * C141))/(1 + Params!$B$3^2/C141), NA())</f>
        <v>#N/A</v>
      </c>
      <c r="G141" s="128">
        <f>IFERROR((Params!$B$3/(1+Params!$B$3^2/C141))*SQRT(E141*(1-E141)/C141 + (Params!$B$3/(2*C141))^2), 0)</f>
        <v>0</v>
      </c>
      <c r="H141" s="128" t="e">
        <f t="shared" ref="H141:H157" si="24">F141-G141</f>
        <v>#N/A</v>
      </c>
      <c r="I141" s="128" t="e">
        <f t="shared" ref="I141:I157" si="25">F141+G141</f>
        <v>#N/A</v>
      </c>
    </row>
    <row r="142" spans="1:9" x14ac:dyDescent="0.55000000000000004">
      <c r="A142" s="125">
        <v>20</v>
      </c>
      <c r="B142">
        <v>15033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4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1</v>
      </c>
      <c r="E142" s="127">
        <f t="shared" si="23"/>
        <v>0.25</v>
      </c>
      <c r="F142" s="127">
        <f>IFERROR((E142 + Params!$B$3^2/(2 * C142))/(1 + Params!$B$3^2/C142), NA())</f>
        <v>0.37247500510099979</v>
      </c>
      <c r="G142" s="128">
        <f>IFERROR((Params!$B$3/(1+Params!$B$3^2/C142))*SQRT(E142*(1-E142)/C142 + (Params!$B$3/(2*C142))^2), 0)</f>
        <v>0.32688894245636357</v>
      </c>
      <c r="H142" s="128">
        <f t="shared" si="24"/>
        <v>4.5586062644636216E-2</v>
      </c>
      <c r="I142" s="128">
        <f t="shared" si="25"/>
        <v>0.69936394755736342</v>
      </c>
    </row>
    <row r="143" spans="1:9" x14ac:dyDescent="0.55000000000000004">
      <c r="A143" s="125">
        <v>20</v>
      </c>
      <c r="B143">
        <v>15034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6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4</v>
      </c>
      <c r="E143" s="127">
        <f t="shared" si="23"/>
        <v>0.66666666666666663</v>
      </c>
      <c r="F143" s="127">
        <f>IFERROR((E143 + Params!$B$3^2/(2 * C143))/(1 + Params!$B$3^2/C143), NA())</f>
        <v>0.60160949439115585</v>
      </c>
      <c r="G143" s="128">
        <f>IFERROR((Params!$B$3/(1+Params!$B$3^2/C143))*SQRT(E143*(1-E143)/C143 + (Params!$B$3/(2*C143))^2), 0)</f>
        <v>0.30162117304962721</v>
      </c>
      <c r="H143" s="128">
        <f t="shared" si="24"/>
        <v>0.29998832134152864</v>
      </c>
      <c r="I143" s="128">
        <f t="shared" si="25"/>
        <v>0.90323066744078306</v>
      </c>
    </row>
    <row r="144" spans="1:9" x14ac:dyDescent="0.55000000000000004">
      <c r="A144" s="125">
        <v>20</v>
      </c>
      <c r="B144">
        <v>15035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5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1</v>
      </c>
      <c r="E144" s="127">
        <f t="shared" si="23"/>
        <v>0.2</v>
      </c>
      <c r="F144" s="127">
        <f>IFERROR((E144 + Params!$B$3^2/(2 * C144))/(1 + Params!$B$3^2/C144), NA())</f>
        <v>0.33034744842562436</v>
      </c>
      <c r="G144" s="128">
        <f>IFERROR((Params!$B$3/(1+Params!$B$3^2/C144))*SQRT(E144*(1-E144)/C144 + (Params!$B$3/(2*C144))^2), 0)</f>
        <v>0.29412428745583691</v>
      </c>
      <c r="H144" s="128">
        <f t="shared" si="24"/>
        <v>3.6223160969787449E-2</v>
      </c>
      <c r="I144" s="128">
        <f t="shared" si="25"/>
        <v>0.62447173588146132</v>
      </c>
    </row>
    <row r="145" spans="1:9" x14ac:dyDescent="0.55000000000000004">
      <c r="A145" s="125">
        <v>20</v>
      </c>
      <c r="B145">
        <v>15036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27" t="e">
        <f t="shared" si="23"/>
        <v>#N/A</v>
      </c>
      <c r="F145" s="127" t="e">
        <f>IFERROR((E145 + Params!$B$3^2/(2 * C145))/(1 + Params!$B$3^2/C145), NA())</f>
        <v>#N/A</v>
      </c>
      <c r="G145" s="128">
        <f>IFERROR((Params!$B$3/(1+Params!$B$3^2/C145))*SQRT(E145*(1-E145)/C145 + (Params!$B$3/(2*C145))^2), 0)</f>
        <v>0</v>
      </c>
      <c r="H145" s="128" t="e">
        <f t="shared" si="24"/>
        <v>#N/A</v>
      </c>
      <c r="I145" s="128" t="e">
        <f t="shared" si="25"/>
        <v>#N/A</v>
      </c>
    </row>
    <row r="146" spans="1:9" x14ac:dyDescent="0.55000000000000004">
      <c r="A146" s="125">
        <v>20</v>
      </c>
      <c r="B146">
        <v>15037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27" t="e">
        <f t="shared" si="23"/>
        <v>#N/A</v>
      </c>
      <c r="F146" s="127" t="e">
        <f>IFERROR((E146 + Params!$B$3^2/(2 * C146))/(1 + Params!$B$3^2/C146), NA())</f>
        <v>#N/A</v>
      </c>
      <c r="G146" s="128">
        <f>IFERROR((Params!$B$3/(1+Params!$B$3^2/C146))*SQRT(E146*(1-E146)/C146 + (Params!$B$3/(2*C146))^2), 0)</f>
        <v>0</v>
      </c>
      <c r="H146" s="128" t="e">
        <f t="shared" si="24"/>
        <v>#N/A</v>
      </c>
      <c r="I146" s="128" t="e">
        <f t="shared" si="25"/>
        <v>#N/A</v>
      </c>
    </row>
    <row r="147" spans="1:9" x14ac:dyDescent="0.55000000000000004">
      <c r="A147" s="125">
        <v>20</v>
      </c>
      <c r="B147">
        <v>15038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27" t="e">
        <f t="shared" si="23"/>
        <v>#N/A</v>
      </c>
      <c r="F147" s="127" t="e">
        <f>IFERROR((E147 + Params!$B$3^2/(2 * C147))/(1 + Params!$B$3^2/C147), NA())</f>
        <v>#N/A</v>
      </c>
      <c r="G147" s="128">
        <f>IFERROR((Params!$B$3/(1+Params!$B$3^2/C147))*SQRT(E147*(1-E147)/C147 + (Params!$B$3/(2*C147))^2), 0)</f>
        <v>0</v>
      </c>
      <c r="H147" s="128" t="e">
        <f t="shared" si="24"/>
        <v>#N/A</v>
      </c>
      <c r="I147" s="128" t="e">
        <f t="shared" si="25"/>
        <v>#N/A</v>
      </c>
    </row>
    <row r="148" spans="1:9" x14ac:dyDescent="0.55000000000000004">
      <c r="A148" s="125">
        <v>20</v>
      </c>
      <c r="B148">
        <v>15039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0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0</v>
      </c>
      <c r="E148" s="127" t="e">
        <f t="shared" si="23"/>
        <v>#N/A</v>
      </c>
      <c r="F148" s="127" t="e">
        <f>IFERROR((E148 + Params!$B$3^2/(2 * C148))/(1 + Params!$B$3^2/C148), NA())</f>
        <v>#N/A</v>
      </c>
      <c r="G148" s="128">
        <f>IFERROR((Params!$B$3/(1+Params!$B$3^2/C148))*SQRT(E148*(1-E148)/C148 + (Params!$B$3/(2*C148))^2), 0)</f>
        <v>0</v>
      </c>
      <c r="H148" s="128" t="e">
        <f t="shared" si="24"/>
        <v>#N/A</v>
      </c>
      <c r="I148" s="128" t="e">
        <f t="shared" si="25"/>
        <v>#N/A</v>
      </c>
    </row>
    <row r="149" spans="1:9" x14ac:dyDescent="0.55000000000000004">
      <c r="A149" s="125">
        <v>20</v>
      </c>
      <c r="B149">
        <v>15040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0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0</v>
      </c>
      <c r="E149" s="127" t="e">
        <f t="shared" si="23"/>
        <v>#N/A</v>
      </c>
      <c r="F149" s="127" t="e">
        <f>IFERROR((E149 + Params!$B$3^2/(2 * C149))/(1 + Params!$B$3^2/C149), NA())</f>
        <v>#N/A</v>
      </c>
      <c r="G149" s="128">
        <f>IFERROR((Params!$B$3/(1+Params!$B$3^2/C149))*SQRT(E149*(1-E149)/C149 + (Params!$B$3/(2*C149))^2), 0)</f>
        <v>0</v>
      </c>
      <c r="H149" s="128" t="e">
        <f t="shared" si="24"/>
        <v>#N/A</v>
      </c>
      <c r="I149" s="128" t="e">
        <f t="shared" si="25"/>
        <v>#N/A</v>
      </c>
    </row>
    <row r="150" spans="1:9" x14ac:dyDescent="0.55000000000000004">
      <c r="A150" s="125">
        <v>20</v>
      </c>
      <c r="B150">
        <v>15041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0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0</v>
      </c>
      <c r="E150" s="127" t="e">
        <f t="shared" si="23"/>
        <v>#N/A</v>
      </c>
      <c r="F150" s="127" t="e">
        <f>IFERROR((E150 + Params!$B$3^2/(2 * C150))/(1 + Params!$B$3^2/C150), NA())</f>
        <v>#N/A</v>
      </c>
      <c r="G150" s="128">
        <f>IFERROR((Params!$B$3/(1+Params!$B$3^2/C150))*SQRT(E150*(1-E150)/C150 + (Params!$B$3/(2*C150))^2), 0)</f>
        <v>0</v>
      </c>
      <c r="H150" s="128" t="e">
        <f t="shared" si="24"/>
        <v>#N/A</v>
      </c>
      <c r="I150" s="128" t="e">
        <f t="shared" si="25"/>
        <v>#N/A</v>
      </c>
    </row>
    <row r="151" spans="1:9" x14ac:dyDescent="0.55000000000000004">
      <c r="A151" s="125">
        <v>20</v>
      </c>
      <c r="B151">
        <v>15042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27" t="e">
        <f t="shared" si="23"/>
        <v>#N/A</v>
      </c>
      <c r="F151" s="127" t="e">
        <f>IFERROR((E151 + Params!$B$3^2/(2 * C151))/(1 + Params!$B$3^2/C151), NA())</f>
        <v>#N/A</v>
      </c>
      <c r="G151" s="128">
        <f>IFERROR((Params!$B$3/(1+Params!$B$3^2/C151))*SQRT(E151*(1-E151)/C151 + (Params!$B$3/(2*C151))^2), 0)</f>
        <v>0</v>
      </c>
      <c r="H151" s="128" t="e">
        <f t="shared" si="24"/>
        <v>#N/A</v>
      </c>
      <c r="I151" s="128" t="e">
        <f t="shared" si="25"/>
        <v>#N/A</v>
      </c>
    </row>
    <row r="152" spans="1:9" x14ac:dyDescent="0.55000000000000004">
      <c r="A152" s="125">
        <v>20</v>
      </c>
      <c r="B152">
        <v>15043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27" t="e">
        <f t="shared" si="23"/>
        <v>#N/A</v>
      </c>
      <c r="F152" s="127" t="e">
        <f>IFERROR((E152 + Params!$B$3^2/(2 * C152))/(1 + Params!$B$3^2/C152), NA())</f>
        <v>#N/A</v>
      </c>
      <c r="G152" s="128">
        <f>IFERROR((Params!$B$3/(1+Params!$B$3^2/C152))*SQRT(E152*(1-E152)/C152 + (Params!$B$3/(2*C152))^2), 0)</f>
        <v>0</v>
      </c>
      <c r="H152" s="128" t="e">
        <f t="shared" si="24"/>
        <v>#N/A</v>
      </c>
      <c r="I152" s="128" t="e">
        <f t="shared" si="25"/>
        <v>#N/A</v>
      </c>
    </row>
    <row r="153" spans="1:9" x14ac:dyDescent="0.55000000000000004">
      <c r="A153" s="125">
        <v>20</v>
      </c>
      <c r="B153">
        <v>15044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27" t="e">
        <f t="shared" si="23"/>
        <v>#N/A</v>
      </c>
      <c r="F153" s="127" t="e">
        <f>IFERROR((E153 + Params!$B$3^2/(2 * C153))/(1 + Params!$B$3^2/C153), NA())</f>
        <v>#N/A</v>
      </c>
      <c r="G153" s="128">
        <f>IFERROR((Params!$B$3/(1+Params!$B$3^2/C153))*SQRT(E153*(1-E153)/C153 + (Params!$B$3/(2*C153))^2), 0)</f>
        <v>0</v>
      </c>
      <c r="H153" s="128" t="e">
        <f t="shared" si="24"/>
        <v>#N/A</v>
      </c>
      <c r="I153" s="128" t="e">
        <f t="shared" si="25"/>
        <v>#N/A</v>
      </c>
    </row>
    <row r="154" spans="1:9" x14ac:dyDescent="0.55000000000000004">
      <c r="A154" s="125">
        <v>20</v>
      </c>
      <c r="B154">
        <v>15045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27" t="e">
        <f t="shared" si="23"/>
        <v>#N/A</v>
      </c>
      <c r="F154" s="127" t="e">
        <f>IFERROR((E154 + Params!$B$3^2/(2 * C154))/(1 + Params!$B$3^2/C154), NA())</f>
        <v>#N/A</v>
      </c>
      <c r="G154" s="128">
        <f>IFERROR((Params!$B$3/(1+Params!$B$3^2/C154))*SQRT(E154*(1-E154)/C154 + (Params!$B$3/(2*C154))^2), 0)</f>
        <v>0</v>
      </c>
      <c r="H154" s="128" t="e">
        <f t="shared" si="24"/>
        <v>#N/A</v>
      </c>
      <c r="I154" s="128" t="e">
        <f t="shared" si="25"/>
        <v>#N/A</v>
      </c>
    </row>
    <row r="155" spans="1:9" x14ac:dyDescent="0.55000000000000004">
      <c r="A155" s="125">
        <v>20</v>
      </c>
      <c r="B155">
        <v>15046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27" t="e">
        <f t="shared" si="23"/>
        <v>#N/A</v>
      </c>
      <c r="F155" s="127" t="e">
        <f>IFERROR((E155 + Params!$B$3^2/(2 * C155))/(1 + Params!$B$3^2/C155), NA())</f>
        <v>#N/A</v>
      </c>
      <c r="G155" s="128">
        <f>IFERROR((Params!$B$3/(1+Params!$B$3^2/C155))*SQRT(E155*(1-E155)/C155 + (Params!$B$3/(2*C155))^2), 0)</f>
        <v>0</v>
      </c>
      <c r="H155" s="128" t="e">
        <f t="shared" si="24"/>
        <v>#N/A</v>
      </c>
      <c r="I155" s="128" t="e">
        <f t="shared" si="25"/>
        <v>#N/A</v>
      </c>
    </row>
    <row r="156" spans="1:9" x14ac:dyDescent="0.55000000000000004">
      <c r="A156" s="125">
        <v>20</v>
      </c>
      <c r="B156">
        <v>15047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27" t="e">
        <f t="shared" si="23"/>
        <v>#N/A</v>
      </c>
      <c r="F156" s="127" t="e">
        <f>IFERROR((E156 + Params!$B$3^2/(2 * C156))/(1 + Params!$B$3^2/C156), NA())</f>
        <v>#N/A</v>
      </c>
      <c r="G156" s="128">
        <f>IFERROR((Params!$B$3/(1+Params!$B$3^2/C156))*SQRT(E156*(1-E156)/C156 + (Params!$B$3/(2*C156))^2), 0)</f>
        <v>0</v>
      </c>
      <c r="H156" s="128" t="e">
        <f t="shared" si="24"/>
        <v>#N/A</v>
      </c>
      <c r="I156" s="128" t="e">
        <f t="shared" si="25"/>
        <v>#N/A</v>
      </c>
    </row>
    <row r="157" spans="1:9" x14ac:dyDescent="0.55000000000000004">
      <c r="A157" s="125">
        <v>20</v>
      </c>
      <c r="B157">
        <v>15048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27" t="e">
        <f t="shared" si="23"/>
        <v>#N/A</v>
      </c>
      <c r="F157" s="127" t="e">
        <f>IFERROR((E157 + Params!$B$3^2/(2 * C157))/(1 + Params!$B$3^2/C157), NA())</f>
        <v>#N/A</v>
      </c>
      <c r="G157" s="128">
        <f>IFERROR((Params!$B$3/(1+Params!$B$3^2/C157))*SQRT(E157*(1-E157)/C157 + (Params!$B$3/(2*C157))^2), 0)</f>
        <v>0</v>
      </c>
      <c r="H157" s="128" t="e">
        <f t="shared" si="24"/>
        <v>#N/A</v>
      </c>
      <c r="I157" s="128" t="e">
        <f t="shared" si="25"/>
        <v>#N/A</v>
      </c>
    </row>
  </sheetData>
  <conditionalFormatting sqref="E1:E140 E158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E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F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2019-09-08T12:48:45Z</dcterms:modified>
</cp:coreProperties>
</file>