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2F4D6EF-2634-4FBB-A04F-72601611D8DC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12" l="1"/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I159" i="4" s="1"/>
  <c r="G160" i="4"/>
  <c r="H160" i="4" s="1"/>
  <c r="G163" i="4"/>
  <c r="I163" i="4" s="1"/>
  <c r="G162" i="4"/>
  <c r="I162" i="4" s="1"/>
  <c r="G158" i="4"/>
  <c r="I158" i="4" s="1"/>
  <c r="G161" i="4"/>
  <c r="I161" i="4" s="1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H159" i="4" l="1"/>
  <c r="H163" i="4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I150" i="4" s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N1" i="6"/>
  <c r="L3" i="4"/>
  <c r="I147" i="4" l="1"/>
  <c r="H150" i="4"/>
  <c r="H152" i="4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AO56" i="4" s="1"/>
  <c r="C79" i="4"/>
  <c r="C78" i="4"/>
  <c r="C77" i="4"/>
  <c r="C76" i="4"/>
  <c r="C75" i="4"/>
  <c r="C74" i="4"/>
  <c r="C73" i="4"/>
  <c r="C72" i="4"/>
  <c r="C71" i="4"/>
  <c r="C70" i="4"/>
  <c r="C69" i="4"/>
  <c r="AO41" i="4" s="1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BF6" i="4"/>
  <c r="BF7" i="4"/>
  <c r="BF8" i="4"/>
  <c r="BF9" i="4"/>
  <c r="BB5" i="4"/>
  <c r="BB6" i="4"/>
  <c r="BB10" i="4"/>
  <c r="BC8" i="4"/>
  <c r="BC9" i="4"/>
  <c r="BD9" i="4"/>
  <c r="G136" i="4" l="1"/>
  <c r="I136" i="4" s="1"/>
  <c r="G72" i="4"/>
  <c r="H72" i="4" s="1"/>
  <c r="G16" i="4"/>
  <c r="I16" i="4" s="1"/>
  <c r="AM56" i="4"/>
  <c r="G8" i="4"/>
  <c r="H8" i="4" s="1"/>
  <c r="G32" i="4"/>
  <c r="I32" i="4" s="1"/>
  <c r="G24" i="4"/>
  <c r="I24" i="4" s="1"/>
  <c r="AH26" i="4"/>
  <c r="G92" i="4"/>
  <c r="AJ73" i="4" s="1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G96" i="4"/>
  <c r="H96" i="4" s="1"/>
  <c r="G138" i="4"/>
  <c r="H138" i="4" s="1"/>
  <c r="G80" i="4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I64" i="4"/>
  <c r="AI60" i="4"/>
  <c r="AI56" i="4"/>
  <c r="AI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H59" i="4" s="1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Q19" i="4"/>
  <c r="AR17" i="4"/>
  <c r="AT16" i="4"/>
  <c r="AV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I72" i="4"/>
  <c r="AK30" i="4"/>
  <c r="AI33" i="4"/>
  <c r="H16" i="4"/>
  <c r="AJ28" i="4"/>
  <c r="AD6" i="4"/>
  <c r="H10" i="4"/>
  <c r="AG32" i="4"/>
  <c r="AD7" i="4"/>
  <c r="AJ26" i="4"/>
  <c r="AJ3" i="4"/>
  <c r="S35" i="4" s="1"/>
  <c r="I8" i="4"/>
  <c r="H74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AH17" i="4" l="1"/>
  <c r="AL17" i="4" s="1"/>
  <c r="H33" i="4"/>
  <c r="H32" i="4"/>
  <c r="I17" i="4"/>
  <c r="AF19" i="4"/>
  <c r="AJ44" i="4"/>
  <c r="H24" i="4"/>
  <c r="H136" i="4"/>
  <c r="H92" i="4"/>
  <c r="I92" i="4"/>
  <c r="I80" i="4"/>
  <c r="AN56" i="4"/>
  <c r="I69" i="4"/>
  <c r="AN41" i="4"/>
  <c r="H18" i="4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6" i="4"/>
  <c r="Y32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Y33" i="4" l="1"/>
  <c r="AL15" i="4"/>
  <c r="AL20" i="4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<sst xmlns="http://schemas.openxmlformats.org/spreadsheetml/2006/main" count="339" uniqueCount="67">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</sst>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0.19679818887451489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0.53368909012505383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0.6684454506252695</c:v>
                </c:pt>
                <c:pt idx="5">
                  <c:v>0.42775401687666159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0.31062518937481065</c:v>
                </c:pt>
                <c:pt idx="1">
                  <c:v>0.47031160934828048</c:v>
                </c:pt>
                <c:pt idx="2">
                  <c:v>0.39893272962483828</c:v>
                </c:pt>
                <c:pt idx="3">
                  <c:v>0.68937481062518935</c:v>
                </c:pt>
                <c:pt idx="4">
                  <c:v>0.40713500341743192</c:v>
                </c:pt>
                <c:pt idx="5">
                  <c:v>0.42775401687666159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0.5722459831233383</c:v>
                </c:pt>
                <c:pt idx="3">
                  <c:v>0.46631090987494611</c:v>
                </c:pt>
                <c:pt idx="4">
                  <c:v>0.33110390487771924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0.21724574737604055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0.21724574737604052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0.20755792172046483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0.20755792172046483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0.43449149475208104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0.17716942148760328</c:v>
                  </c:pt>
                  <c:pt idx="10">
                    <c:v>0.27942687207138589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0.19517151682653225</c:v>
                  </c:pt>
                  <c:pt idx="1">
                    <c:v>0.24495001020199958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0.29412428745583691</c:v>
                  </c:pt>
                  <c:pt idx="7">
                    <c:v>0.26672842534595786</c:v>
                  </c:pt>
                  <c:pt idx="8">
                    <c:v>0.21724574737604055</c:v>
                  </c:pt>
                  <c:pt idx="9">
                    <c:v>0.17716942148760328</c:v>
                  </c:pt>
                  <c:pt idx="10">
                    <c:v>0.27942687207138589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0.19517151682653225</c:v>
                </c:pt>
                <c:pt idx="1">
                  <c:v>0.24495001020199958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0.33034744842562436</c:v>
                </c:pt>
                <c:pt idx="7">
                  <c:v>0.29678101121768818</c:v>
                </c:pt>
                <c:pt idx="8">
                  <c:v>0.21724574737604052</c:v>
                </c:pt>
                <c:pt idx="9">
                  <c:v>0.17716942148760328</c:v>
                </c:pt>
                <c:pt idx="10">
                  <c:v>0.36164403778040138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0.24372777368502754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0.19517151682653225</c:v>
                  </c:pt>
                  <c:pt idx="7">
                    <c:v>0.24372777368502754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0.24372777368502754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0.19517151682653225</c:v>
                  </c:pt>
                  <c:pt idx="7">
                    <c:v>0.24372777368502754</c:v>
                  </c:pt>
                  <c:pt idx="8">
                    <c:v>0.19517151682653225</c:v>
                  </c:pt>
                  <c:pt idx="9">
                    <c:v>0.26672842534595786</c:v>
                  </c:pt>
                  <c:pt idx="10">
                    <c:v>0.19517151682653225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0.26940672963400236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0.19517151682653225</c:v>
                </c:pt>
                <c:pt idx="7">
                  <c:v>0.26940672963400236</c:v>
                </c:pt>
                <c:pt idx="8">
                  <c:v>0.19517151682653225</c:v>
                </c:pt>
                <c:pt idx="9">
                  <c:v>0.29678101121768818</c:v>
                </c:pt>
                <c:pt idx="10">
                  <c:v>0.19517151682653225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0.32688894245636357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0.37247500510099979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0.28075304022450887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0.28075304022450887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19" workbookViewId="0">
      <selection activeCell="K14" sqref="K14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0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13</v>
      </c>
      <c r="D17">
        <v>6</v>
      </c>
      <c r="E17" s="1">
        <v>0.46150000000000002</v>
      </c>
      <c r="F17" s="2">
        <v>3.96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12</v>
      </c>
      <c r="D19">
        <v>3</v>
      </c>
      <c r="E19" s="1">
        <v>0.25</v>
      </c>
      <c r="F19" s="2">
        <v>5.92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11</v>
      </c>
      <c r="D21">
        <v>4</v>
      </c>
      <c r="E21" s="1">
        <v>0.36359999999999998</v>
      </c>
      <c r="F21" s="2">
        <v>3.73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12</v>
      </c>
      <c r="D26">
        <v>9</v>
      </c>
      <c r="E26" s="1">
        <v>0.75</v>
      </c>
      <c r="F26" s="2">
        <v>5.79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11</v>
      </c>
      <c r="D27">
        <v>1</v>
      </c>
      <c r="E27" s="1">
        <v>9.0899999999999995E-2</v>
      </c>
      <c r="F27" s="2">
        <v>4.28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11</v>
      </c>
      <c r="D28">
        <v>1</v>
      </c>
      <c r="E28" s="1">
        <v>9.0899999999999995E-2</v>
      </c>
      <c r="F28" s="2">
        <v>4.9400000000000004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11</v>
      </c>
      <c r="D29">
        <v>6</v>
      </c>
      <c r="E29" s="1">
        <v>0.54549999999999998</v>
      </c>
      <c r="F29" s="2">
        <v>5.27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11</v>
      </c>
      <c r="D31">
        <v>8</v>
      </c>
      <c r="E31" s="1">
        <v>0.72729999999999995</v>
      </c>
      <c r="F31" s="2">
        <v>6.89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10</v>
      </c>
      <c r="D34">
        <v>5</v>
      </c>
      <c r="E34" s="1">
        <v>0.5</v>
      </c>
      <c r="F34" s="2">
        <v>4.74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10</v>
      </c>
      <c r="D35">
        <v>4</v>
      </c>
      <c r="E35" s="1">
        <v>0.4</v>
      </c>
      <c r="F35" s="2">
        <v>6.53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10</v>
      </c>
      <c r="D36">
        <v>4</v>
      </c>
      <c r="E36" s="1">
        <v>0.4</v>
      </c>
      <c r="F36" s="2">
        <v>6.71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>
        <v>9042</v>
      </c>
      <c r="C37">
        <v>9</v>
      </c>
      <c r="D37">
        <v>1</v>
      </c>
      <c r="E37" s="1">
        <v>0.1111</v>
      </c>
      <c r="F37" s="2">
        <v>4.03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0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8</v>
      </c>
      <c r="D42">
        <v>2</v>
      </c>
      <c r="E42" s="1">
        <v>0.25</v>
      </c>
      <c r="F42" s="2">
        <v>8.08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SUM(L2:L1000)/48</f>
        <v>8.5741666666666667</v>
      </c>
      <c r="O1" t="s">
        <v>58</v>
      </c>
      <c r="P1" s="92">
        <f ca="1">NOW() +N1</f>
        <v>43731.131703819447</v>
      </c>
    </row>
    <row r="2" spans="1:16" x14ac:dyDescent="0.55000000000000004">
      <c r="A2">
        <v>20</v>
      </c>
      <c r="B2">
        <v>7007</v>
      </c>
      <c r="C2">
        <v>5</v>
      </c>
      <c r="D2">
        <v>0</v>
      </c>
      <c r="E2" s="1">
        <v>0</v>
      </c>
      <c r="F2" s="2">
        <v>1.88</v>
      </c>
      <c r="G2">
        <v>0.1</v>
      </c>
      <c r="J2">
        <v>0.2</v>
      </c>
      <c r="K2">
        <v>200</v>
      </c>
      <c r="L2" s="2">
        <v>31.95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2</v>
      </c>
      <c r="D9">
        <v>0</v>
      </c>
      <c r="E9" s="1">
        <v>0</v>
      </c>
      <c r="F9" s="2">
        <v>2.58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5</v>
      </c>
      <c r="D14">
        <v>0</v>
      </c>
      <c r="E14" s="1">
        <v>0</v>
      </c>
      <c r="F14" s="2">
        <v>1.72</v>
      </c>
      <c r="G14">
        <v>0.1</v>
      </c>
      <c r="H14">
        <v>0.2</v>
      </c>
      <c r="I14">
        <v>200</v>
      </c>
      <c r="L14" s="2">
        <v>29.26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6</v>
      </c>
      <c r="D16">
        <v>0</v>
      </c>
      <c r="E16" s="1">
        <v>0</v>
      </c>
      <c r="F16" s="2">
        <v>1.25</v>
      </c>
      <c r="G16">
        <v>0.1</v>
      </c>
      <c r="J16">
        <v>0</v>
      </c>
      <c r="K16">
        <v>20</v>
      </c>
      <c r="L16" s="2">
        <v>21.17</v>
      </c>
    </row>
    <row r="17" spans="1:12" x14ac:dyDescent="0.55000000000000004">
      <c r="A17">
        <v>20</v>
      </c>
      <c r="B17">
        <v>11001</v>
      </c>
      <c r="C17">
        <v>4</v>
      </c>
      <c r="D17">
        <v>0</v>
      </c>
      <c r="E17" s="1">
        <v>0</v>
      </c>
      <c r="F17" s="2">
        <v>1.64</v>
      </c>
      <c r="G17">
        <v>0.1</v>
      </c>
      <c r="J17">
        <v>0.1</v>
      </c>
      <c r="K17">
        <v>20</v>
      </c>
      <c r="L17" s="2">
        <v>29.58</v>
      </c>
    </row>
    <row r="18" spans="1:12" x14ac:dyDescent="0.55000000000000004">
      <c r="A18">
        <v>20</v>
      </c>
      <c r="B18">
        <v>11006</v>
      </c>
      <c r="C18">
        <v>5</v>
      </c>
      <c r="D18">
        <v>1</v>
      </c>
      <c r="E18" s="1">
        <v>0.2</v>
      </c>
      <c r="F18" s="2">
        <v>0.91</v>
      </c>
      <c r="G18">
        <v>0.1</v>
      </c>
      <c r="J18">
        <v>0.6</v>
      </c>
      <c r="K18">
        <v>20</v>
      </c>
      <c r="L18" s="2">
        <v>15.42</v>
      </c>
    </row>
    <row r="19" spans="1:12" x14ac:dyDescent="0.55000000000000004">
      <c r="A19">
        <v>20</v>
      </c>
      <c r="B19">
        <v>11007</v>
      </c>
      <c r="C19">
        <v>6</v>
      </c>
      <c r="D19">
        <v>1</v>
      </c>
      <c r="E19" s="1">
        <v>0.16669999999999999</v>
      </c>
      <c r="F19" s="2">
        <v>0.99</v>
      </c>
      <c r="G19">
        <v>0.1</v>
      </c>
      <c r="J19">
        <v>0.7</v>
      </c>
      <c r="K19">
        <v>20</v>
      </c>
      <c r="L19" s="2">
        <v>16.79</v>
      </c>
    </row>
    <row r="20" spans="1:12" x14ac:dyDescent="0.55000000000000004">
      <c r="A20">
        <v>20</v>
      </c>
      <c r="B20">
        <v>11008</v>
      </c>
      <c r="C20">
        <v>5</v>
      </c>
      <c r="D20">
        <v>0</v>
      </c>
      <c r="E20" s="1">
        <v>0</v>
      </c>
      <c r="F20" s="2">
        <v>1.05</v>
      </c>
      <c r="G20">
        <v>0.1</v>
      </c>
      <c r="J20">
        <v>0.8</v>
      </c>
      <c r="K20">
        <v>20</v>
      </c>
      <c r="L20" s="2">
        <v>17.91</v>
      </c>
    </row>
    <row r="21" spans="1:12" x14ac:dyDescent="0.55000000000000004">
      <c r="A21">
        <v>20</v>
      </c>
      <c r="B21">
        <v>11009</v>
      </c>
      <c r="C21">
        <v>7</v>
      </c>
      <c r="D21">
        <v>0</v>
      </c>
      <c r="E21" s="1">
        <v>0</v>
      </c>
      <c r="F21" s="2">
        <v>1.2</v>
      </c>
      <c r="G21">
        <v>0.1</v>
      </c>
      <c r="J21">
        <v>0.9</v>
      </c>
      <c r="K21">
        <v>20</v>
      </c>
      <c r="L21" s="2">
        <v>20.32</v>
      </c>
    </row>
    <row r="22" spans="1:12" x14ac:dyDescent="0.55000000000000004">
      <c r="A22">
        <v>20</v>
      </c>
      <c r="B22">
        <v>11010</v>
      </c>
      <c r="C22">
        <v>7</v>
      </c>
      <c r="D22">
        <v>2</v>
      </c>
      <c r="E22" s="1">
        <v>0.28570000000000001</v>
      </c>
      <c r="F22" s="2">
        <v>1.38</v>
      </c>
      <c r="G22">
        <v>0.1</v>
      </c>
      <c r="J22">
        <v>1</v>
      </c>
      <c r="K22">
        <v>20</v>
      </c>
      <c r="L22" s="2">
        <v>23.45</v>
      </c>
    </row>
    <row r="23" spans="1:12" x14ac:dyDescent="0.55000000000000004">
      <c r="A23">
        <v>20</v>
      </c>
      <c r="B23">
        <v>12000</v>
      </c>
      <c r="C23">
        <v>7</v>
      </c>
      <c r="D23">
        <v>1</v>
      </c>
      <c r="E23" s="1">
        <v>0.1429</v>
      </c>
      <c r="F23" s="2">
        <v>1.66</v>
      </c>
      <c r="G23">
        <v>0.1</v>
      </c>
      <c r="H23">
        <v>0</v>
      </c>
      <c r="I23">
        <v>20</v>
      </c>
      <c r="L23" s="2">
        <v>28.21</v>
      </c>
    </row>
    <row r="24" spans="1:12" x14ac:dyDescent="0.55000000000000004">
      <c r="A24">
        <v>20</v>
      </c>
      <c r="B24">
        <v>12006</v>
      </c>
      <c r="C24">
        <v>6</v>
      </c>
      <c r="D24">
        <v>0</v>
      </c>
      <c r="E24" s="1">
        <v>0</v>
      </c>
      <c r="F24" s="2">
        <v>1.21</v>
      </c>
      <c r="G24">
        <v>0.1</v>
      </c>
      <c r="H24">
        <v>0.6</v>
      </c>
      <c r="I24">
        <v>20</v>
      </c>
      <c r="L24" s="2">
        <v>20.54</v>
      </c>
    </row>
    <row r="25" spans="1:12" x14ac:dyDescent="0.55000000000000004">
      <c r="A25">
        <v>20</v>
      </c>
      <c r="B25">
        <v>12007</v>
      </c>
      <c r="C25">
        <v>7</v>
      </c>
      <c r="D25">
        <v>1</v>
      </c>
      <c r="E25" s="1">
        <v>0.1429</v>
      </c>
      <c r="F25" s="2">
        <v>1.49</v>
      </c>
      <c r="G25">
        <v>0.1</v>
      </c>
      <c r="H25">
        <v>0.7</v>
      </c>
      <c r="I25">
        <v>20</v>
      </c>
      <c r="L25" s="2">
        <v>25.41</v>
      </c>
    </row>
    <row r="26" spans="1:12" x14ac:dyDescent="0.55000000000000004">
      <c r="A26">
        <v>20</v>
      </c>
      <c r="B26">
        <v>12008</v>
      </c>
      <c r="C26">
        <v>6</v>
      </c>
      <c r="D26">
        <v>0</v>
      </c>
      <c r="E26" s="1">
        <v>0</v>
      </c>
      <c r="F26" s="2">
        <v>1.41</v>
      </c>
      <c r="G26">
        <v>0.1</v>
      </c>
      <c r="H26">
        <v>0.8</v>
      </c>
      <c r="I26">
        <v>20</v>
      </c>
      <c r="L26" s="2">
        <v>24.02</v>
      </c>
    </row>
    <row r="27" spans="1:12" x14ac:dyDescent="0.55000000000000004">
      <c r="A27">
        <v>20</v>
      </c>
      <c r="B27">
        <v>12009</v>
      </c>
      <c r="C27">
        <v>6</v>
      </c>
      <c r="D27">
        <v>1</v>
      </c>
      <c r="E27" s="1">
        <v>0.16669999999999999</v>
      </c>
      <c r="F27" s="2">
        <v>1.43</v>
      </c>
      <c r="G27">
        <v>0.1</v>
      </c>
      <c r="H27">
        <v>0.9</v>
      </c>
      <c r="I27">
        <v>20</v>
      </c>
      <c r="L27" s="2">
        <v>24.33</v>
      </c>
    </row>
    <row r="28" spans="1:12" x14ac:dyDescent="0.55000000000000004">
      <c r="A28">
        <v>20</v>
      </c>
      <c r="B28">
        <v>12010</v>
      </c>
      <c r="C28">
        <v>6</v>
      </c>
      <c r="D28">
        <v>0</v>
      </c>
      <c r="E28" s="1">
        <v>0</v>
      </c>
      <c r="F28" s="2">
        <v>1.26</v>
      </c>
      <c r="G28">
        <v>0.1</v>
      </c>
      <c r="H28">
        <v>1</v>
      </c>
      <c r="I28">
        <v>20</v>
      </c>
      <c r="L28" s="2">
        <v>21.44</v>
      </c>
    </row>
    <row r="29" spans="1:12" x14ac:dyDescent="0.55000000000000004">
      <c r="A29">
        <v>20</v>
      </c>
      <c r="B29">
        <v>13010</v>
      </c>
      <c r="C29">
        <v>4</v>
      </c>
      <c r="D29">
        <v>1</v>
      </c>
      <c r="E29" s="1">
        <v>0.25</v>
      </c>
      <c r="F29" s="2">
        <v>1.59</v>
      </c>
      <c r="G29">
        <v>0.01</v>
      </c>
      <c r="J29">
        <v>0.2</v>
      </c>
      <c r="K29">
        <v>20</v>
      </c>
      <c r="L29" s="2">
        <v>28.66</v>
      </c>
    </row>
    <row r="30" spans="1:12" x14ac:dyDescent="0.55000000000000004">
      <c r="A30">
        <v>20</v>
      </c>
      <c r="B30">
        <v>14010</v>
      </c>
      <c r="C30">
        <v>3</v>
      </c>
      <c r="D30">
        <v>0</v>
      </c>
      <c r="E30" s="1">
        <v>0</v>
      </c>
      <c r="F30" s="2">
        <v>1.84</v>
      </c>
      <c r="G30">
        <v>0.01</v>
      </c>
      <c r="H30">
        <v>0.2</v>
      </c>
      <c r="I30">
        <v>20</v>
      </c>
      <c r="L30" s="2">
        <v>33.1</v>
      </c>
    </row>
    <row r="31" spans="1:12" x14ac:dyDescent="0.55000000000000004">
      <c r="A31">
        <v>20</v>
      </c>
      <c r="B31">
        <v>15008</v>
      </c>
      <c r="C31">
        <v>8</v>
      </c>
      <c r="D31">
        <v>1</v>
      </c>
      <c r="E31" s="1">
        <v>0.125</v>
      </c>
      <c r="F31" s="2">
        <v>2.4700000000000002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10</v>
      </c>
      <c r="D32">
        <v>6</v>
      </c>
      <c r="E32" s="1">
        <v>0.6</v>
      </c>
      <c r="F32" s="2">
        <v>1.92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9</v>
      </c>
      <c r="D33">
        <v>5</v>
      </c>
      <c r="E33" s="1">
        <v>0.55559999999999998</v>
      </c>
      <c r="F33" s="2">
        <v>2.29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10</v>
      </c>
      <c r="D34">
        <v>5</v>
      </c>
      <c r="E34" s="1">
        <v>0.5</v>
      </c>
      <c r="F34" s="2">
        <v>2.16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10</v>
      </c>
      <c r="D35">
        <v>5</v>
      </c>
      <c r="E35" s="1">
        <v>0.5</v>
      </c>
      <c r="F35" s="2">
        <v>2.61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10</v>
      </c>
      <c r="D36">
        <v>6</v>
      </c>
      <c r="E36" s="1">
        <v>0.6</v>
      </c>
      <c r="F36" s="2">
        <v>2.0099999999999998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11</v>
      </c>
      <c r="D37">
        <v>4</v>
      </c>
      <c r="E37" s="1">
        <v>0.36359999999999998</v>
      </c>
      <c r="F37" s="2">
        <v>2.44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10</v>
      </c>
      <c r="D38">
        <v>7</v>
      </c>
      <c r="E38" s="1">
        <v>0.7</v>
      </c>
      <c r="F38" s="2">
        <v>2.17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10</v>
      </c>
      <c r="D39">
        <v>3</v>
      </c>
      <c r="E39" s="1">
        <v>0.3</v>
      </c>
      <c r="F39" s="2">
        <v>2.81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Q7" zoomScaleNormal="100" workbookViewId="0">
      <selection activeCell="AI18" sqref="AI18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8.5741666666666667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0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0.21724574737604052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0.19679818887451489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0.19679818887451489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0.53368909012505383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0.32881402355519035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0.6684454506252695</v>
      </c>
      <c r="AK8" s="98">
        <f ca="1">IFERROR(VLOOKUP(BG8, $B$1:$F1005, 5), "")</f>
        <v>0.42775401687666159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5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0.21724574737604052</v>
      </c>
      <c r="G9" s="39">
        <f>IFERROR((Params!$B$3/(1+Params!$B$3^2/C9))*SQRT(E9*(1-E9)/C9 + (Params!$B$3/(2*C9))^2), NA())</f>
        <v>0.21724574737604055</v>
      </c>
      <c r="H9" s="39">
        <f t="shared" si="1"/>
        <v>0</v>
      </c>
      <c r="I9" s="39">
        <f t="shared" si="2"/>
        <v>0.43449149475208104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0.31062518937481065</v>
      </c>
      <c r="AG9" s="39">
        <f ca="1">IFERROR(VLOOKUP(BC9, $B$1:$F1006, 5), "")</f>
        <v>0.47031160934828048</v>
      </c>
      <c r="AH9" s="39">
        <f ca="1">IFERROR(VLOOKUP(BD9, $B$1:$F1006, 5), "")</f>
        <v>0.39893272962483828</v>
      </c>
      <c r="AI9" s="50">
        <f ca="1">IFERROR(VLOOKUP(BE9, $B$1:$F1006, 5), "")</f>
        <v>0.68937481062518935</v>
      </c>
      <c r="AJ9" s="40">
        <f ca="1">IFERROR(VLOOKUP(BF9, $B$1:$F1006, 5), "")</f>
        <v>0.40713500341743192</v>
      </c>
      <c r="AK9" s="97">
        <f ca="1">IFERROR(VLOOKUP(BG9, $B$1:$F1006, 5), "")</f>
        <v>0.42775401687666159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0.21724574737604052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0.5722459831233383</v>
      </c>
      <c r="AI10" s="56">
        <f ca="1">IFERROR(VLOOKUP(BE10, $B$1:$F1007, 5), "")</f>
        <v>0.46631090987494611</v>
      </c>
      <c r="AJ10" s="55">
        <f ca="1">IFERROR(VLOOKUP(BF10, $B$1:$F1007, 5), "")</f>
        <v>0.33110390487771924</v>
      </c>
      <c r="AK10" s="99">
        <f ca="1">IFERROR(VLOOKUP(BG10, $B$1:$F1007, 5), "")</f>
        <v>0.22744829304759534</v>
      </c>
      <c r="AL10" s="100">
        <f t="shared" ca="1" si="3"/>
        <v>0.22744829304759534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0.21724574737604055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5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0.18056643661168892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11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0.18056643661168892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11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0.25360133443506561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11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0.26341040638451269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10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0.32881402355519035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0.23409574363551577</v>
      </c>
      <c r="AK18" s="54">
        <f ca="1">IFERROR(VLOOKUP(BG8, $B$1:$G1005, 6), "")</f>
        <v>0.25957643567315197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2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11</v>
      </c>
      <c r="AV18" s="88">
        <f ca="1">IFERROR(VLOOKUP(BG8, $B$1:$G1005, 2), "")</f>
        <v>10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0.22168514974584927</v>
      </c>
      <c r="AG19" s="39">
        <f ca="1">IFERROR(VLOOKUP(BC9, $B$1:$G1006, 6), "")</f>
        <v>0.23825406633339907</v>
      </c>
      <c r="AH19" s="39">
        <f ca="1">IFERROR(VLOOKUP(BD9, $B$1:$G1006, 6), "")</f>
        <v>0.24727049348352442</v>
      </c>
      <c r="AI19" s="39">
        <f ca="1">IFERROR(VLOOKUP(BE9, $B$1:$G1006, 6), "")</f>
        <v>0.22168514974584927</v>
      </c>
      <c r="AJ19" s="53">
        <f ca="1">IFERROR(VLOOKUP(BF9, $B$1:$G1006, 6), "")</f>
        <v>0.13105310555497438</v>
      </c>
      <c r="AK19" s="54">
        <f ca="1">IFERROR(VLOOKUP(BG9, $B$1:$G1006, 6), "")</f>
        <v>0.25957643567315197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12</v>
      </c>
      <c r="AR19" s="88">
        <f ca="1">IFERROR(VLOOKUP(BC9, $B$1:$G1006, 2), "")</f>
        <v>13</v>
      </c>
      <c r="AS19" s="88">
        <f ca="1">IFERROR(VLOOKUP(BD9, $B$1:$G1006, 2), "")</f>
        <v>11</v>
      </c>
      <c r="AT19" s="90">
        <f ca="1">IFERROR(VLOOKUP(BE9, $B$1:$G1006, 2), "")</f>
        <v>12</v>
      </c>
      <c r="AU19" s="91">
        <f ca="1">IFERROR(VLOOKUP(BF9, $B$1:$G1006, 2), "")</f>
        <v>50</v>
      </c>
      <c r="AV19" s="88">
        <f ca="1">IFERROR(VLOOKUP(BG9, $B$1:$G1006, 2), "")</f>
        <v>10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0.21724574737604055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0.25957643567315197</v>
      </c>
      <c r="AI20" s="55">
        <f ca="1">IFERROR(VLOOKUP(BE10, $B$1:$G1007, 6), "")</f>
        <v>0.25360133443506561</v>
      </c>
      <c r="AJ20" s="55">
        <f ca="1">IFERROR(VLOOKUP(BF10, $B$1:$G1007, 6), "")</f>
        <v>0.2596262160196916</v>
      </c>
      <c r="AK20" s="87">
        <f ca="1">IFERROR(VLOOKUP(BG10, $B$1:$G1007, 6), "")</f>
        <v>0.20755792172046483</v>
      </c>
      <c r="AL20" s="100">
        <f t="shared" ca="1" si="7"/>
        <v>0.20755792172046483</v>
      </c>
      <c r="AN20" s="72">
        <v>200</v>
      </c>
      <c r="AO20" s="88">
        <f ca="1">IFERROR(VLOOKUP(AZ10, $B$1:$G1007, 2), "")</f>
        <v>5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10</v>
      </c>
      <c r="AT20" s="88">
        <f ca="1">IFERROR(VLOOKUP(BE10, $B$1:$G1007, 2), "")</f>
        <v>11</v>
      </c>
      <c r="AU20" s="90">
        <f ca="1">IFERROR(VLOOKUP(BF10, $B$1:$G1007, 2), "")</f>
        <v>8</v>
      </c>
      <c r="AV20" s="91">
        <f ca="1">IFERROR(VLOOKUP(BG10, $B$1:$G1007, 2), "")</f>
        <v>9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13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0.46153846153846156</v>
      </c>
      <c r="F21" s="53">
        <f>IFERROR((E21 + Params!$B$3^2/(2 * C21))/(1 + Params!$B$3^2/C21), NA())</f>
        <v>0.47031160934828048</v>
      </c>
      <c r="G21" s="39">
        <f>IFERROR((Params!$B$3/(1+Params!$B$3^2/C21))*SQRT(E21*(1-E21)/C21 + (Params!$B$3/(2*C21))^2), NA())</f>
        <v>0.23825406633339907</v>
      </c>
      <c r="H21" s="39">
        <f t="shared" si="1"/>
        <v>0.23205754301488141</v>
      </c>
      <c r="I21" s="39">
        <f t="shared" si="2"/>
        <v>0.70856567568167961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12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0.25</v>
      </c>
      <c r="F24" s="53">
        <f>IFERROR((E24 + Params!$B$3^2/(2 * C24))/(1 + Params!$B$3^2/C24), NA())</f>
        <v>0.31062518937481065</v>
      </c>
      <c r="G24" s="39">
        <f>IFERROR((Params!$B$3/(1+Params!$B$3^2/C24))*SQRT(E24*(1-E24)/C24 + (Params!$B$3/(2*C24))^2), NA())</f>
        <v>0.22168514974584927</v>
      </c>
      <c r="H24" s="39">
        <f t="shared" si="1"/>
        <v>8.8940039628961381E-2</v>
      </c>
      <c r="I24" s="39">
        <f t="shared" si="2"/>
        <v>0.53231033912065995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11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4</v>
      </c>
      <c r="E27" s="53">
        <f t="shared" si="0"/>
        <v>0.36363636363636365</v>
      </c>
      <c r="F27" s="53">
        <f>IFERROR((E27 + Params!$B$3^2/(2 * C27))/(1 + Params!$B$3^2/C27), NA())</f>
        <v>0.39893272962483828</v>
      </c>
      <c r="G27" s="39">
        <f>IFERROR((Params!$B$3/(1+Params!$B$3^2/C27))*SQRT(E27*(1-E27)/C27 + (Params!$B$3/(2*C27))^2), NA())</f>
        <v>0.24727049348352442</v>
      </c>
      <c r="H27" s="39">
        <f t="shared" si="1"/>
        <v>0.15166223614131386</v>
      </c>
      <c r="I27" s="39">
        <f t="shared" si="2"/>
        <v>0.64620322310836276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0.24665585731657882</v>
      </c>
      <c r="AI30" s="50">
        <f ca="1">IFERROR(VLOOKUP(BE30, $B$1:$F1027, 5), "")</f>
        <v>0.5</v>
      </c>
      <c r="AJ30" s="39">
        <f ca="1">IFERROR(VLOOKUP(BF30, $B$1:$F1027, 5), "")</f>
        <v>0.39893272962483828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0.5722459831233383</v>
      </c>
      <c r="AI31" s="40">
        <f ca="1">IFERROR(VLOOKUP(BE31, $B$1:$F1028, 5), "")</f>
        <v>0.56468137952446251</v>
      </c>
      <c r="AJ31" s="50">
        <f ca="1">IFERROR(VLOOKUP(BF31, $B$1:$F1028, 5), "")</f>
        <v>0.6444919662466766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2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0.32881402355519035</v>
      </c>
      <c r="G32" s="39">
        <f>IFERROR((Params!$B$3/(1+Params!$B$3^2/C32))*SQRT(E32*(1-E32)/C32 + (Params!$B$3/(2*C32))^2), NA())</f>
        <v>0.32881402355519035</v>
      </c>
      <c r="H32" s="39">
        <f t="shared" si="1"/>
        <v>0</v>
      </c>
      <c r="I32" s="39">
        <f t="shared" si="2"/>
        <v>0.6576280471103807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0.53893595813605788</v>
      </c>
      <c r="AI32" s="50">
        <f ca="1">IFERROR(VLOOKUP(BE32, $B$1:$F1029, 5), "")</f>
        <v>0.5722459831233383</v>
      </c>
      <c r="AJ32" s="40">
        <f ca="1">IFERROR(VLOOKUP(BF32, $B$1:$F1029, 5), "")</f>
        <v>0.35550803375332329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0.21724574737604052</v>
      </c>
      <c r="S36" s="1">
        <f t="shared" ca="1" si="14"/>
        <v>0.21724574737604052</v>
      </c>
      <c r="T36" s="1">
        <f t="shared" ca="1" si="15"/>
        <v>0.43449149475208104</v>
      </c>
      <c r="U36" s="1">
        <f t="shared" ca="1" si="13"/>
        <v>0.22744829304759534</v>
      </c>
      <c r="V36" s="1">
        <f t="shared" ca="1" si="16"/>
        <v>0.21724574737604055</v>
      </c>
      <c r="W36" s="1">
        <f t="shared" ca="1" si="17"/>
        <v>0.21724574737604055</v>
      </c>
      <c r="X36"/>
      <c r="Y36" s="1">
        <f t="shared" ca="1" si="18"/>
        <v>0.20755792172046483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12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9</v>
      </c>
      <c r="E39" s="53">
        <f t="shared" si="0"/>
        <v>0.75</v>
      </c>
      <c r="F39" s="53">
        <f>IFERROR((E39 + Params!$B$3^2/(2 * C39))/(1 + Params!$B$3^2/C39), NA())</f>
        <v>0.68937481062518935</v>
      </c>
      <c r="G39" s="39">
        <f>IFERROR((Params!$B$3/(1+Params!$B$3^2/C39))*SQRT(E39*(1-E39)/C39 + (Params!$B$3/(2*C39))^2), NA())</f>
        <v>0.22168514974584927</v>
      </c>
      <c r="H39" s="39">
        <f t="shared" si="1"/>
        <v>0.46768966087934005</v>
      </c>
      <c r="I39" s="39">
        <f t="shared" si="2"/>
        <v>0.91105996037103865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0.19517151682653225</v>
      </c>
      <c r="AJ39" s="39">
        <f ca="1">IFERROR(VLOOKUP(AH39, $B$1:$G1000, 6), "")</f>
        <v>0.19517151682653225</v>
      </c>
      <c r="AK39" s="41">
        <f ca="1">IFERROR(VLOOKUP(AH39, $B$1:$G1000, 2), "")</f>
        <v>6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11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9.0909090909090912E-2</v>
      </c>
      <c r="F40" s="53">
        <f>IFERROR((E40 + Params!$B$3^2/(2 * C40))/(1 + Params!$B$3^2/C40), NA())</f>
        <v>0.19679818887451489</v>
      </c>
      <c r="G40" s="39">
        <f>IFERROR((Params!$B$3/(1+Params!$B$3^2/C40))*SQRT(E40*(1-E40)/C40 + (Params!$B$3/(2*C40))^2), NA())</f>
        <v>0.18056643661168892</v>
      </c>
      <c r="H40" s="39">
        <f t="shared" si="1"/>
        <v>1.6231752262825971E-2</v>
      </c>
      <c r="I40" s="39">
        <f t="shared" si="2"/>
        <v>0.37736462548620381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0.24495001020199958</v>
      </c>
      <c r="AJ40" s="39">
        <f ca="1">IFERROR(VLOOKUP(AH40, $B$1:$G1001, 6), "")</f>
        <v>0.24495001020199958</v>
      </c>
      <c r="AK40" s="41">
        <f ca="1">IFERROR(VLOOKUP(AH40, $B$1:$G1001, 2), "")</f>
        <v>4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11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9.0909090909090912E-2</v>
      </c>
      <c r="F41" s="53">
        <f>IFERROR((E41 + Params!$B$3^2/(2 * C41))/(1 + Params!$B$3^2/C41), NA())</f>
        <v>0.19679818887451489</v>
      </c>
      <c r="G41" s="39">
        <f>IFERROR((Params!$B$3/(1+Params!$B$3^2/C41))*SQRT(E41*(1-E41)/C41 + (Params!$B$3/(2*C41))^2), NA())</f>
        <v>0.18056643661168892</v>
      </c>
      <c r="H41" s="39">
        <f t="shared" si="1"/>
        <v>1.6231752262825971E-2</v>
      </c>
      <c r="I41" s="39">
        <f t="shared" si="2"/>
        <v>0.37736462548620381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  <c r="AN41" s="39" t="str">
        <f>IFERROR(VLOOKUP(AL41, $B$1:$G1002, 6), "")</f>
        <v/>
      </c>
      <c r="AO41" s="41">
        <f>IFERROR(VLOOKUP(AL41, $B$1:$G1002, 2), "")</f>
        <v>0</v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11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6</v>
      </c>
      <c r="E42" s="53">
        <f t="shared" si="0"/>
        <v>0.54545454545454541</v>
      </c>
      <c r="F42" s="53">
        <f>IFERROR((E42 + Params!$B$3^2/(2 * C42))/(1 + Params!$B$3^2/C42), NA())</f>
        <v>0.53368909012505383</v>
      </c>
      <c r="G42" s="39">
        <f>IFERROR((Params!$B$3/(1+Params!$B$3^2/C42))*SQRT(E42*(1-E42)/C42 + (Params!$B$3/(2*C42))^2), NA())</f>
        <v>0.25360133443506561</v>
      </c>
      <c r="H42" s="39">
        <f t="shared" si="1"/>
        <v>0.28008775568998823</v>
      </c>
      <c r="I42" s="39">
        <f t="shared" si="2"/>
        <v>0.78729042456011944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11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8</v>
      </c>
      <c r="E44" s="53">
        <f t="shared" si="0"/>
        <v>0.72727272727272729</v>
      </c>
      <c r="F44" s="53">
        <f>IFERROR((E44 + Params!$B$3^2/(2 * C44))/(1 + Params!$B$3^2/C44), NA())</f>
        <v>0.6684454506252695</v>
      </c>
      <c r="G44" s="39">
        <f>IFERROR((Params!$B$3/(1+Params!$B$3^2/C44))*SQRT(E44*(1-E44)/C44 + (Params!$B$3/(2*C44))^2), NA())</f>
        <v>0.23409574363551577</v>
      </c>
      <c r="H44" s="39">
        <f t="shared" si="1"/>
        <v>0.43434970698975373</v>
      </c>
      <c r="I44" s="39">
        <f t="shared" si="2"/>
        <v>0.90254119426078527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0.33034744842562436</v>
      </c>
      <c r="AJ45" s="39">
        <f ca="1">IFERROR(VLOOKUP(AH45, $B$1:$G1006, 6), "")</f>
        <v>0.29412428745583691</v>
      </c>
      <c r="AK45" s="41">
        <f ca="1">IFERROR(VLOOKUP(AH45, $B$1:$G1006, 2), "")</f>
        <v>5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0.29678101121768818</v>
      </c>
      <c r="AJ46" s="39">
        <f ca="1">IFERROR(VLOOKUP(AH46, $B$1:$G1007, 6), "")</f>
        <v>0.26672842534595786</v>
      </c>
      <c r="AK46" s="41">
        <f ca="1">IFERROR(VLOOKUP(AH46, $B$1:$G1007, 2), "")</f>
        <v>6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0.21724574737604052</v>
      </c>
      <c r="AJ47" s="39">
        <f ca="1">IFERROR(VLOOKUP(AH47, $B$1:$G1008, 6), "")</f>
        <v>0.21724574737604055</v>
      </c>
      <c r="AK47" s="41">
        <f ca="1">IFERROR(VLOOKUP(AH47, $B$1:$G1008, 2), "")</f>
        <v>5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0.17716942148760328</v>
      </c>
      <c r="AJ48" s="39">
        <f ca="1">IFERROR(VLOOKUP(AH48, $B$1:$G1009, 6), "")</f>
        <v>0.17716942148760328</v>
      </c>
      <c r="AK48" s="41">
        <f ca="1">IFERROR(VLOOKUP(AH48, $B$1:$G1009, 2), "")</f>
        <v>7</v>
      </c>
    </row>
    <row r="49" spans="1:41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10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</v>
      </c>
      <c r="F49" s="53">
        <f>IFERROR((E49 + Params!$B$3^2/(2 * C49))/(1 + Params!$B$3^2/C49), NA())</f>
        <v>0.5</v>
      </c>
      <c r="G49" s="39">
        <f>IFERROR((Params!$B$3/(1+Params!$B$3^2/C49))*SQRT(E49*(1-E49)/C49 + (Params!$B$3/(2*C49))^2), NA())</f>
        <v>0.26341040638451269</v>
      </c>
      <c r="H49" s="39">
        <f t="shared" si="1"/>
        <v>0.23658959361548731</v>
      </c>
      <c r="I49" s="39">
        <f t="shared" si="2"/>
        <v>0.76341040638451263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0.36164403778040138</v>
      </c>
      <c r="AJ49" s="39">
        <f ca="1">IFERROR(VLOOKUP(AH49, $B$1:$G1010, 6), "")</f>
        <v>0.27942687207138589</v>
      </c>
      <c r="AK49" s="41">
        <f ca="1">IFERROR(VLOOKUP(AH49, $B$1:$G1010, 2), "")</f>
        <v>7</v>
      </c>
    </row>
    <row r="50" spans="1:41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10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4</v>
      </c>
      <c r="E50" s="53">
        <f t="shared" si="0"/>
        <v>0.4</v>
      </c>
      <c r="F50" s="53">
        <f>IFERROR((E50 + Params!$B$3^2/(2 * C50))/(1 + Params!$B$3^2/C50), NA())</f>
        <v>0.42775401687666159</v>
      </c>
      <c r="G50" s="39">
        <f>IFERROR((Params!$B$3/(1+Params!$B$3^2/C50))*SQRT(E50*(1-E50)/C50 + (Params!$B$3/(2*C50))^2), NA())</f>
        <v>0.25957643567315197</v>
      </c>
      <c r="H50" s="39">
        <f t="shared" si="1"/>
        <v>0.16817758120350962</v>
      </c>
      <c r="I50" s="39">
        <f t="shared" si="2"/>
        <v>0.68733045254981362</v>
      </c>
    </row>
    <row r="51" spans="1:41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10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4</v>
      </c>
      <c r="E51" s="53">
        <f t="shared" si="0"/>
        <v>0.4</v>
      </c>
      <c r="F51" s="53">
        <f>IFERROR((E51 + Params!$B$3^2/(2 * C51))/(1 + Params!$B$3^2/C51), NA())</f>
        <v>0.42775401687666159</v>
      </c>
      <c r="G51" s="39">
        <f>IFERROR((Params!$B$3/(1+Params!$B$3^2/C51))*SQRT(E51*(1-E51)/C51 + (Params!$B$3/(2*C51))^2), NA())</f>
        <v>0.25957643567315197</v>
      </c>
      <c r="H51" s="39">
        <f t="shared" si="1"/>
        <v>0.16817758120350962</v>
      </c>
      <c r="I51" s="39">
        <f t="shared" si="2"/>
        <v>0.68733045254981362</v>
      </c>
    </row>
    <row r="52" spans="1:41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9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0.1111111111111111</v>
      </c>
      <c r="F52" s="53">
        <f>IFERROR((E52 + Params!$B$3^2/(2 * C52))/(1 + Params!$B$3^2/C52), NA())</f>
        <v>0.22744829304759534</v>
      </c>
      <c r="G52" s="39">
        <f>IFERROR((Params!$B$3/(1+Params!$B$3^2/C52))*SQRT(E52*(1-E52)/C52 + (Params!$B$3/(2*C52))^2), NA())</f>
        <v>0.20755792172046483</v>
      </c>
      <c r="H52" s="39">
        <f t="shared" si="1"/>
        <v>1.9890371327130507E-2</v>
      </c>
      <c r="I52" s="39">
        <f t="shared" si="2"/>
        <v>0.43500621476806017</v>
      </c>
    </row>
    <row r="53" spans="1:41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41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0.26940672963400236</v>
      </c>
      <c r="AJ54" s="39">
        <f ca="1">IFERROR(VLOOKUP(AH54, $B$1:$G1015, 6), "")</f>
        <v>0.24372777368502754</v>
      </c>
      <c r="AK54" s="41">
        <f ca="1">IFERROR(VLOOKUP(AH54, $B$1:$G1015, 2), "")</f>
        <v>7</v>
      </c>
    </row>
    <row r="55" spans="1:41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41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  <c r="AN56" s="39">
        <f>IFERROR(VLOOKUP(AL56, $B$1:$G1017, 6), "")</f>
        <v>0.12894725413152699</v>
      </c>
      <c r="AO56" s="41">
        <f>IFERROR(VLOOKUP(AL56, $B$1:$G1017, 2), "")</f>
        <v>25</v>
      </c>
    </row>
    <row r="57" spans="1:41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41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8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0.25</v>
      </c>
      <c r="F58" s="53">
        <f>IFERROR((E58 + Params!$B$3^2/(2 * C58))/(1 + Params!$B$3^2/C58), NA())</f>
        <v>0.33110390487771924</v>
      </c>
      <c r="G58" s="39">
        <f>IFERROR((Params!$B$3/(1+Params!$B$3^2/C58))*SQRT(E58*(1-E58)/C58 + (Params!$B$3/(2*C58))^2), NA())</f>
        <v>0.2596262160196916</v>
      </c>
      <c r="H58" s="39">
        <f t="shared" si="1"/>
        <v>7.1477688858027633E-2</v>
      </c>
      <c r="I58" s="39">
        <f t="shared" si="2"/>
        <v>0.59073012089741084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41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41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0.19517151682653225</v>
      </c>
      <c r="AJ60" s="39">
        <f ca="1">IFERROR(VLOOKUP(AH60, $B$1:$G1021, 6), "")</f>
        <v>0.19517151682653225</v>
      </c>
      <c r="AK60" s="41">
        <f ca="1">IFERROR(VLOOKUP(AH60, $B$1:$G1021, 2), "")</f>
        <v>6</v>
      </c>
    </row>
    <row r="61" spans="1:41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0.26940672963400236</v>
      </c>
      <c r="AJ61" s="39">
        <f ca="1">IFERROR(VLOOKUP(AH61, $B$1:$G1022, 6), "")</f>
        <v>0.24372777368502754</v>
      </c>
      <c r="AK61" s="41">
        <f ca="1">IFERROR(VLOOKUP(AH61, $B$1:$G1022, 2), "")</f>
        <v>7</v>
      </c>
    </row>
    <row r="62" spans="1:41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0.19517151682653225</v>
      </c>
      <c r="AJ62" s="39">
        <f ca="1">IFERROR(VLOOKUP(AH62, $B$1:$G1023, 6), "")</f>
        <v>0.19517151682653225</v>
      </c>
      <c r="AK62" s="41">
        <f ca="1">IFERROR(VLOOKUP(AH62, $B$1:$G1023, 2), "")</f>
        <v>6</v>
      </c>
    </row>
    <row r="63" spans="1:41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0.29678101121768818</v>
      </c>
      <c r="AJ63" s="39">
        <f ca="1">IFERROR(VLOOKUP(AH63, $B$1:$G1024, 6), "")</f>
        <v>0.26672842534595786</v>
      </c>
      <c r="AK63" s="41">
        <f ca="1">IFERROR(VLOOKUP(AH63, $B$1:$G1024, 2), "")</f>
        <v>6</v>
      </c>
    </row>
    <row r="64" spans="1:41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0.19517151682653225</v>
      </c>
      <c r="AJ64" s="39">
        <f ca="1">IFERROR(VLOOKUP(AH64, $B$1:$G1025, 6), "")</f>
        <v>0.19517151682653225</v>
      </c>
      <c r="AK64" s="41">
        <f ca="1">IFERROR(VLOOKUP(AH64, $B$1:$G1025, 2), "")</f>
        <v>6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5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0.21724574737604052</v>
      </c>
      <c r="G65" s="39">
        <f>IFERROR((Params!$B$3/(1+Params!$B$3^2/C65))*SQRT(E65*(1-E65)/C65 + (Params!$B$3/(2*C65))^2), NA())</f>
        <v>0.21724574737604055</v>
      </c>
      <c r="H65" s="39">
        <f t="shared" si="1"/>
        <v>0</v>
      </c>
      <c r="I65" s="39">
        <f t="shared" si="2"/>
        <v>0.43449149475208104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6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0.19517151682653225</v>
      </c>
      <c r="G67" s="39">
        <f>IFERROR((Params!$B$3/(1+Params!$B$3^2/C67))*SQRT(E67*(1-E67)/C67 + (Params!$B$3/(2*C67))^2), NA())</f>
        <v>0.19517151682653225</v>
      </c>
      <c r="H67" s="39">
        <f t="shared" ref="H67:H130" si="22">F67-G67</f>
        <v>0</v>
      </c>
      <c r="I67" s="39">
        <f t="shared" ref="I67:I130" si="23">F67+G67</f>
        <v>0.3903430336530645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4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>
        <f t="shared" si="21"/>
        <v>0</v>
      </c>
      <c r="F68" s="53">
        <f>IFERROR((E68 + Params!$B$3^2/(2 * C68))/(1 + Params!$B$3^2/C68), NA())</f>
        <v>0.24495001020199958</v>
      </c>
      <c r="G68" s="39">
        <f>IFERROR((Params!$B$3/(1+Params!$B$3^2/C68))*SQRT(E68*(1-E68)/C68 + (Params!$B$3/(2*C68))^2), NA())</f>
        <v>0.24495001020199958</v>
      </c>
      <c r="H68" s="39">
        <f t="shared" si="22"/>
        <v>0</v>
      </c>
      <c r="I68" s="39">
        <f t="shared" si="23"/>
        <v>0.48990002040399916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0.37247500510099979</v>
      </c>
      <c r="AJ69" s="39">
        <f ca="1">IFERROR(VLOOKUP(AH69, $B$1:$G1030, 6), "")</f>
        <v>0.32688894245636357</v>
      </c>
      <c r="AK69" s="41">
        <f ca="1">IFERROR(VLOOKUP(AH69, $B$1:$G1030, 2), "")</f>
        <v>4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5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1</v>
      </c>
      <c r="E73" s="53">
        <f t="shared" si="21"/>
        <v>0.2</v>
      </c>
      <c r="F73" s="53">
        <f>IFERROR((E73 + Params!$B$3^2/(2 * C73))/(1 + Params!$B$3^2/C73), NA())</f>
        <v>0.33034744842562436</v>
      </c>
      <c r="G73" s="39">
        <f>IFERROR((Params!$B$3/(1+Params!$B$3^2/C73))*SQRT(E73*(1-E73)/C73 + (Params!$B$3/(2*C73))^2), NA())</f>
        <v>0.29412428745583691</v>
      </c>
      <c r="H73" s="39">
        <f t="shared" si="22"/>
        <v>3.6223160969787449E-2</v>
      </c>
      <c r="I73" s="39">
        <f t="shared" si="23"/>
        <v>0.62447173588146132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6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1</v>
      </c>
      <c r="E74" s="53">
        <f t="shared" si="21"/>
        <v>0.16666666666666666</v>
      </c>
      <c r="F74" s="53">
        <f>IFERROR((E74 + Params!$B$3^2/(2 * C74))/(1 + Params!$B$3^2/C74), NA())</f>
        <v>0.29678101121768818</v>
      </c>
      <c r="G74" s="39">
        <f>IFERROR((Params!$B$3/(1+Params!$B$3^2/C74))*SQRT(E74*(1-E74)/C74 + (Params!$B$3/(2*C74))^2), NA())</f>
        <v>0.26672842534595786</v>
      </c>
      <c r="H74" s="39">
        <f t="shared" si="22"/>
        <v>3.005258587173032E-2</v>
      </c>
      <c r="I74" s="39">
        <f t="shared" si="23"/>
        <v>0.56350943656364605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5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0.21724574737604052</v>
      </c>
      <c r="G75" s="39">
        <f>IFERROR((Params!$B$3/(1+Params!$B$3^2/C75))*SQRT(E75*(1-E75)/C75 + (Params!$B$3/(2*C75))^2), NA())</f>
        <v>0.21724574737604055</v>
      </c>
      <c r="H75" s="39">
        <f t="shared" si="22"/>
        <v>0</v>
      </c>
      <c r="I75" s="39">
        <f t="shared" si="23"/>
        <v>0.43449149475208104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7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0.17716942148760328</v>
      </c>
      <c r="G76" s="39">
        <f>IFERROR((Params!$B$3/(1+Params!$B$3^2/C76))*SQRT(E76*(1-E76)/C76 + (Params!$B$3/(2*C76))^2), NA())</f>
        <v>0.17716942148760328</v>
      </c>
      <c r="H76" s="39">
        <f t="shared" si="22"/>
        <v>0</v>
      </c>
      <c r="I76" s="39">
        <f t="shared" si="23"/>
        <v>0.35433884297520657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7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2</v>
      </c>
      <c r="E77" s="53">
        <f t="shared" si="21"/>
        <v>0.2857142857142857</v>
      </c>
      <c r="F77" s="53">
        <f>IFERROR((E77 + Params!$B$3^2/(2 * C77))/(1 + Params!$B$3^2/C77), NA())</f>
        <v>0.36164403778040138</v>
      </c>
      <c r="G77" s="39">
        <f>IFERROR((Params!$B$3/(1+Params!$B$3^2/C77))*SQRT(E77*(1-E77)/C77 + (Params!$B$3/(2*C77))^2), NA())</f>
        <v>0.27942687207138589</v>
      </c>
      <c r="H77" s="39">
        <f t="shared" si="22"/>
        <v>8.2217165709015494E-2</v>
      </c>
      <c r="I77" s="39">
        <f t="shared" si="23"/>
        <v>0.64107090985178727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7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0.14285714285714285</v>
      </c>
      <c r="F78" s="53">
        <f>IFERROR((E78 + Params!$B$3^2/(2 * C78))/(1 + Params!$B$3^2/C78), NA())</f>
        <v>0.26940672963400236</v>
      </c>
      <c r="G78" s="39">
        <f>IFERROR((Params!$B$3/(1+Params!$B$3^2/C78))*SQRT(E78*(1-E78)/C78 + (Params!$B$3/(2*C78))^2), NA())</f>
        <v>0.24372777368502754</v>
      </c>
      <c r="H78" s="39">
        <f t="shared" si="22"/>
        <v>2.5678955948974819E-2</v>
      </c>
      <c r="I78" s="39">
        <f t="shared" si="23"/>
        <v>0.51313450331902988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6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0.19517151682653225</v>
      </c>
      <c r="G84" s="39">
        <f>IFERROR((Params!$B$3/(1+Params!$B$3^2/C84))*SQRT(E84*(1-E84)/C84 + (Params!$B$3/(2*C84))^2), NA())</f>
        <v>0.19517151682653225</v>
      </c>
      <c r="H84" s="39">
        <f t="shared" si="22"/>
        <v>0</v>
      </c>
      <c r="I84" s="39">
        <f t="shared" si="23"/>
        <v>0.3903430336530645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0.28075304022450887</v>
      </c>
      <c r="AJ84" s="39">
        <f ca="1">IFERROR(VLOOKUP(AH84, $B$1:$G1045, 6), "")</f>
        <v>0.28075304022450887</v>
      </c>
      <c r="AK84" s="41">
        <f ca="1">IFERROR(VLOOKUP(AH84, $B$1:$G1045, 2), "")</f>
        <v>3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7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0.14285714285714285</v>
      </c>
      <c r="F85" s="53">
        <f>IFERROR((E85 + Params!$B$3^2/(2 * C85))/(1 + Params!$B$3^2/C85), NA())</f>
        <v>0.26940672963400236</v>
      </c>
      <c r="G85" s="39">
        <f>IFERROR((Params!$B$3/(1+Params!$B$3^2/C85))*SQRT(E85*(1-E85)/C85 + (Params!$B$3/(2*C85))^2), NA())</f>
        <v>0.24372777368502754</v>
      </c>
      <c r="H85" s="39">
        <f t="shared" si="22"/>
        <v>2.5678955948974819E-2</v>
      </c>
      <c r="I85" s="39">
        <f t="shared" si="23"/>
        <v>0.51313450331902988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6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0.19517151682653225</v>
      </c>
      <c r="G86" s="39">
        <f>IFERROR((Params!$B$3/(1+Params!$B$3^2/C86))*SQRT(E86*(1-E86)/C86 + (Params!$B$3/(2*C86))^2), NA())</f>
        <v>0.19517151682653225</v>
      </c>
      <c r="H86" s="39">
        <f t="shared" si="22"/>
        <v>0</v>
      </c>
      <c r="I86" s="39">
        <f t="shared" si="23"/>
        <v>0.3903430336530645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6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1</v>
      </c>
      <c r="E87" s="53">
        <f t="shared" si="21"/>
        <v>0.16666666666666666</v>
      </c>
      <c r="F87" s="53">
        <f>IFERROR((E87 + Params!$B$3^2/(2 * C87))/(1 + Params!$B$3^2/C87), NA())</f>
        <v>0.29678101121768818</v>
      </c>
      <c r="G87" s="39">
        <f>IFERROR((Params!$B$3/(1+Params!$B$3^2/C87))*SQRT(E87*(1-E87)/C87 + (Params!$B$3/(2*C87))^2), NA())</f>
        <v>0.26672842534595786</v>
      </c>
      <c r="H87" s="39">
        <f t="shared" si="22"/>
        <v>3.005258587173032E-2</v>
      </c>
      <c r="I87" s="39">
        <f t="shared" si="23"/>
        <v>0.56350943656364605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6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0.19517151682653225</v>
      </c>
      <c r="G88" s="39">
        <f>IFERROR((Params!$B$3/(1+Params!$B$3^2/C88))*SQRT(E88*(1-E88)/C88 + (Params!$B$3/(2*C88))^2), NA())</f>
        <v>0.19517151682653225</v>
      </c>
      <c r="H88" s="39">
        <f t="shared" si="22"/>
        <v>0</v>
      </c>
      <c r="I88" s="39">
        <f t="shared" si="23"/>
        <v>0.3903430336530645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4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1</v>
      </c>
      <c r="E99" s="53">
        <f t="shared" si="21"/>
        <v>0.25</v>
      </c>
      <c r="F99" s="53">
        <f>IFERROR((E99 + Params!$B$3^2/(2 * C99))/(1 + Params!$B$3^2/C99), NA())</f>
        <v>0.37247500510099979</v>
      </c>
      <c r="G99" s="39">
        <f>IFERROR((Params!$B$3/(1+Params!$B$3^2/C99))*SQRT(E99*(1-E99)/C99 + (Params!$B$3/(2*C99))^2), NA())</f>
        <v>0.32688894245636357</v>
      </c>
      <c r="H99" s="39">
        <f t="shared" si="22"/>
        <v>4.5586062644636216E-2</v>
      </c>
      <c r="I99" s="39">
        <f t="shared" si="23"/>
        <v>0.69936394755736342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3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>
        <f t="shared" si="21"/>
        <v>0</v>
      </c>
      <c r="F112" s="53">
        <f>IFERROR((E112 + Params!$B$3^2/(2 * C112))/(1 + Params!$B$3^2/C112), NA())</f>
        <v>0.28075304022450887</v>
      </c>
      <c r="G112" s="39">
        <f>IFERROR((Params!$B$3/(1+Params!$B$3^2/C112))*SQRT(E112*(1-E112)/C112 + (Params!$B$3/(2*C112))^2), NA())</f>
        <v>0.28075304022450887</v>
      </c>
      <c r="H112" s="39">
        <f t="shared" si="22"/>
        <v>0</v>
      </c>
      <c r="I112" s="39">
        <f t="shared" si="23"/>
        <v>0.56150608044901773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8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0.125</v>
      </c>
      <c r="F123" s="53">
        <f>IFERROR((E123 + Params!$B$3^2/(2 * C123))/(1 + Params!$B$3^2/C123), NA())</f>
        <v>0.24665585731657882</v>
      </c>
      <c r="G123" s="39">
        <f>IFERROR((Params!$B$3/(1+Params!$B$3^2/C123))*SQRT(E123*(1-E123)/C123 + (Params!$B$3/(2*C123))^2), NA())</f>
        <v>0.22423894845328268</v>
      </c>
      <c r="H123" s="39">
        <f t="shared" si="22"/>
        <v>2.2416908863296142E-2</v>
      </c>
      <c r="I123" s="39">
        <f t="shared" si="23"/>
        <v>0.47089480576986154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10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</v>
      </c>
      <c r="F131" s="53">
        <f>IFERROR((E131 + Params!$B$3^2/(2 * C131))/(1 + Params!$B$3^2/C131), NA())</f>
        <v>0.5722459831233383</v>
      </c>
      <c r="G131" s="39">
        <f>IFERROR((Params!$B$3/(1+Params!$B$3^2/C131))*SQRT(E131*(1-E131)/C131 + (Params!$B$3/(2*C131))^2), NA())</f>
        <v>0.25957643567315197</v>
      </c>
      <c r="H131" s="39">
        <f t="shared" ref="H131:H140" si="28">F131-G131</f>
        <v>0.31266954745018632</v>
      </c>
      <c r="I131" s="39">
        <f t="shared" ref="I131:I140" si="29">F131+G131</f>
        <v>0.83182241879649021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9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0.55555555555555558</v>
      </c>
      <c r="F132" s="53">
        <f>IFERROR((E132 + Params!$B$3^2/(2 * C132))/(1 + Params!$B$3^2/C132), NA())</f>
        <v>0.53893595813605788</v>
      </c>
      <c r="G132" s="39">
        <f>IFERROR((Params!$B$3/(1+Params!$B$3^2/C132))*SQRT(E132*(1-E132)/C132 + (Params!$B$3/(2*C132))^2), NA())</f>
        <v>0.27228861239202817</v>
      </c>
      <c r="H132" s="39">
        <f t="shared" si="28"/>
        <v>0.26664734574402971</v>
      </c>
      <c r="I132" s="39">
        <f t="shared" si="29"/>
        <v>0.81122457052808605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10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5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0.26341040638451269</v>
      </c>
      <c r="H142" s="39">
        <f t="shared" si="31"/>
        <v>0.23658959361548731</v>
      </c>
      <c r="I142" s="39">
        <f t="shared" si="32"/>
        <v>0.76341040638451263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58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33</v>
      </c>
      <c r="E143" s="53">
        <f t="shared" si="30"/>
        <v>0.56896551724137934</v>
      </c>
      <c r="F143" s="53">
        <f>IFERROR((E143 + Params!$B$3^2/(2 * C143))/(1 + Params!$B$3^2/C143), NA())</f>
        <v>0.56468137952446251</v>
      </c>
      <c r="G143" s="39">
        <f>IFERROR((Params!$B$3/(1+Params!$B$3^2/C143))*SQRT(E143*(1-E143)/C143 + (Params!$B$3/(2*C143))^2), NA())</f>
        <v>0.12350261246718826</v>
      </c>
      <c r="H143" s="39">
        <f t="shared" si="31"/>
        <v>0.44117876705727427</v>
      </c>
      <c r="I143" s="39">
        <f t="shared" si="32"/>
        <v>0.68818399199165081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10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</v>
      </c>
      <c r="F144" s="53">
        <f>IFERROR((E144 + Params!$B$3^2/(2 * C144))/(1 + Params!$B$3^2/C144), NA())</f>
        <v>0.5722459831233383</v>
      </c>
      <c r="G144" s="39">
        <f>IFERROR((Params!$B$3/(1+Params!$B$3^2/C144))*SQRT(E144*(1-E144)/C144 + (Params!$B$3/(2*C144))^2), NA())</f>
        <v>0.25957643567315197</v>
      </c>
      <c r="H144" s="39">
        <f t="shared" si="31"/>
        <v>0.31266954745018632</v>
      </c>
      <c r="I144" s="39">
        <f t="shared" si="32"/>
        <v>0.83182241879649021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11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0.36363636363636365</v>
      </c>
      <c r="F148" s="53">
        <f>IFERROR((E148 + Params!$B$3^2/(2 * C148))/(1 + Params!$B$3^2/C148), NA())</f>
        <v>0.39893272962483828</v>
      </c>
      <c r="G148" s="39">
        <f>IFERROR((Params!$B$3/(1+Params!$B$3^2/C148))*SQRT(E148*(1-E148)/C148 + (Params!$B$3/(2*C148))^2), NA())</f>
        <v>0.24727049348352442</v>
      </c>
      <c r="H148" s="39">
        <f t="shared" si="31"/>
        <v>0.15166223614131386</v>
      </c>
      <c r="I148" s="39">
        <f t="shared" si="32"/>
        <v>0.64620322310836276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10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7</v>
      </c>
      <c r="E149" s="53">
        <f t="shared" si="30"/>
        <v>0.7</v>
      </c>
      <c r="F149" s="53">
        <f>IFERROR((E149 + Params!$B$3^2/(2 * C149))/(1 + Params!$B$3^2/C149), NA())</f>
        <v>0.6444919662466766</v>
      </c>
      <c r="G149" s="39">
        <f>IFERROR((Params!$B$3/(1+Params!$B$3^2/C149))*SQRT(E149*(1-E149)/C149 + (Params!$B$3/(2*C149))^2), NA())</f>
        <v>0.24771874626711152</v>
      </c>
      <c r="H149" s="39">
        <f t="shared" si="31"/>
        <v>0.39677321997956505</v>
      </c>
      <c r="I149" s="39">
        <f t="shared" si="32"/>
        <v>0.89221071251378814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10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3</v>
      </c>
      <c r="E150" s="53">
        <f t="shared" si="30"/>
        <v>0.3</v>
      </c>
      <c r="F150" s="53">
        <f>IFERROR((E150 + Params!$B$3^2/(2 * C150))/(1 + Params!$B$3^2/C150), NA())</f>
        <v>0.35550803375332329</v>
      </c>
      <c r="G150" s="39">
        <f>IFERROR((Params!$B$3/(1+Params!$B$3^2/C150))*SQRT(E150*(1-E150)/C150 + (Params!$B$3/(2*C150))^2), NA())</f>
        <v>0.24771874626711146</v>
      </c>
      <c r="H150" s="39">
        <f t="shared" si="31"/>
        <v>0.10778928748621183</v>
      </c>
      <c r="I150" s="39">
        <f t="shared" si="32"/>
        <v>0.60322678002043473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2019-09-14T17:22:51Z</dcterms:modified>
</cp:coreProperties>
</file>