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1774980-E8BF-4063-BA10-F05E2F8EF2F6}" xr6:coauthVersionLast="45" xr6:coauthVersionMax="45" xr10:uidLastSave="{00000000-0000-0000-0000-000000000000}"/>
  <bookViews>
    <workbookView xWindow="-110" yWindow="-110" windowWidth="38620" windowHeight="21220" activeTab="2" xr2:uid="{7221B266-219D-4321-8BE8-D751E7C4076A}"/>
  </bookViews>
  <sheets>
    <sheet name="Defaults" sheetId="1" r:id="rId1"/>
    <sheet name="Chart1" sheetId="2" r:id="rId2"/>
    <sheet name="NumberOfSubstances" sheetId="3" r:id="rId3"/>
    <sheet name="CLM-20190610-01" sheetId="4" r:id="rId4"/>
    <sheet name="THUNDER-201906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3" l="1"/>
  <c r="H11" i="3" l="1"/>
  <c r="I21" i="3"/>
  <c r="K140" i="1" l="1"/>
  <c r="B140" i="1"/>
  <c r="H140" i="1" s="1"/>
  <c r="R140" i="1" s="1"/>
  <c r="S140" i="1" s="1"/>
  <c r="H139" i="1"/>
  <c r="H138" i="1"/>
  <c r="R138" i="1" s="1"/>
  <c r="S138" i="1" s="1"/>
  <c r="K139" i="1"/>
  <c r="B139" i="1"/>
  <c r="K138" i="1"/>
  <c r="H135" i="1"/>
  <c r="H134" i="1"/>
  <c r="K135" i="1"/>
  <c r="B135" i="1"/>
  <c r="H133" i="1"/>
  <c r="R133" i="1" s="1"/>
  <c r="S133" i="1" s="1"/>
  <c r="K134" i="1"/>
  <c r="B134" i="1"/>
  <c r="K133" i="1"/>
  <c r="K130" i="1"/>
  <c r="K129" i="1"/>
  <c r="K128" i="1"/>
  <c r="K127" i="1"/>
  <c r="K126" i="1"/>
  <c r="K125" i="1"/>
  <c r="K124" i="1"/>
  <c r="K123" i="1"/>
  <c r="B123" i="1"/>
  <c r="B124" i="1" s="1"/>
  <c r="K122" i="1"/>
  <c r="B122" i="1"/>
  <c r="H122" i="1" s="1"/>
  <c r="R122" i="1" s="1"/>
  <c r="S122" i="1" s="1"/>
  <c r="H121" i="1"/>
  <c r="H120" i="1"/>
  <c r="R120" i="1" s="1"/>
  <c r="S120" i="1" s="1"/>
  <c r="K121" i="1"/>
  <c r="B121" i="1"/>
  <c r="K120" i="1"/>
  <c r="K117" i="1"/>
  <c r="K116" i="1"/>
  <c r="K115" i="1"/>
  <c r="K114" i="1"/>
  <c r="K113" i="1"/>
  <c r="K112" i="1"/>
  <c r="K111" i="1"/>
  <c r="K110" i="1"/>
  <c r="B110" i="1"/>
  <c r="B111" i="1" s="1"/>
  <c r="K109" i="1"/>
  <c r="B109" i="1"/>
  <c r="H109" i="1" s="1"/>
  <c r="R109" i="1" s="1"/>
  <c r="S109" i="1" s="1"/>
  <c r="H108" i="1"/>
  <c r="R108" i="1" s="1"/>
  <c r="S108" i="1" s="1"/>
  <c r="H107" i="1"/>
  <c r="R107" i="1" s="1"/>
  <c r="S107" i="1" s="1"/>
  <c r="K108" i="1"/>
  <c r="B108" i="1"/>
  <c r="K107" i="1"/>
  <c r="R139" i="1" l="1"/>
  <c r="S139" i="1" s="1"/>
  <c r="R135" i="1"/>
  <c r="S135" i="1" s="1"/>
  <c r="R134" i="1"/>
  <c r="S134" i="1" s="1"/>
  <c r="H124" i="1"/>
  <c r="R124" i="1" s="1"/>
  <c r="S124" i="1" s="1"/>
  <c r="B125" i="1"/>
  <c r="H123" i="1"/>
  <c r="R123" i="1" s="1"/>
  <c r="S123" i="1" s="1"/>
  <c r="R121" i="1"/>
  <c r="S121" i="1" s="1"/>
  <c r="H111" i="1"/>
  <c r="R111" i="1" s="1"/>
  <c r="S111" i="1" s="1"/>
  <c r="B112" i="1"/>
  <c r="H110" i="1"/>
  <c r="R110" i="1" s="1"/>
  <c r="S110" i="1" s="1"/>
  <c r="H104" i="1"/>
  <c r="H103" i="1"/>
  <c r="R103" i="1" s="1"/>
  <c r="S103" i="1" s="1"/>
  <c r="K104" i="1"/>
  <c r="B104" i="1"/>
  <c r="K103" i="1"/>
  <c r="K100" i="1"/>
  <c r="K99" i="1"/>
  <c r="K98" i="1"/>
  <c r="K97" i="1"/>
  <c r="K96" i="1"/>
  <c r="K95" i="1"/>
  <c r="K94" i="1"/>
  <c r="B94" i="1"/>
  <c r="B95" i="1" s="1"/>
  <c r="H92" i="1"/>
  <c r="R92" i="1" s="1"/>
  <c r="S92" i="1" s="1"/>
  <c r="K93" i="1"/>
  <c r="B93" i="1"/>
  <c r="H93" i="1" s="1"/>
  <c r="R93" i="1" s="1"/>
  <c r="S93" i="1" s="1"/>
  <c r="K92" i="1"/>
  <c r="M83" i="1"/>
  <c r="K83" i="1"/>
  <c r="M82" i="1"/>
  <c r="K82" i="1"/>
  <c r="H94" i="1" l="1"/>
  <c r="R94" i="1" s="1"/>
  <c r="S94" i="1" s="1"/>
  <c r="B126" i="1"/>
  <c r="H125" i="1"/>
  <c r="R125" i="1" s="1"/>
  <c r="S125" i="1" s="1"/>
  <c r="B113" i="1"/>
  <c r="H112" i="1"/>
  <c r="R112" i="1" s="1"/>
  <c r="S112" i="1" s="1"/>
  <c r="R104" i="1"/>
  <c r="S104" i="1" s="1"/>
  <c r="Q104" i="1"/>
  <c r="Q103" i="1"/>
  <c r="H95" i="1"/>
  <c r="B96" i="1"/>
  <c r="Q94" i="1"/>
  <c r="Q93" i="1"/>
  <c r="Q92" i="1"/>
  <c r="M89" i="1"/>
  <c r="K89" i="1"/>
  <c r="M88" i="1"/>
  <c r="K88" i="1"/>
  <c r="B87" i="1"/>
  <c r="H87" i="1" s="1"/>
  <c r="R87" i="1" s="1"/>
  <c r="S87" i="1" s="1"/>
  <c r="M87" i="1"/>
  <c r="K87" i="1"/>
  <c r="B81" i="1"/>
  <c r="M81" i="1"/>
  <c r="K81" i="1"/>
  <c r="M86" i="1"/>
  <c r="M80" i="1"/>
  <c r="H86" i="1"/>
  <c r="R86" i="1" s="1"/>
  <c r="S86" i="1" s="1"/>
  <c r="K86" i="1"/>
  <c r="R80" i="1"/>
  <c r="S80" i="1" s="1"/>
  <c r="Q80" i="1"/>
  <c r="K80" i="1"/>
  <c r="H80" i="1"/>
  <c r="B88" i="1" l="1"/>
  <c r="H81" i="1"/>
  <c r="R81" i="1" s="1"/>
  <c r="S81" i="1" s="1"/>
  <c r="B82" i="1"/>
  <c r="B127" i="1"/>
  <c r="H126" i="1"/>
  <c r="R126" i="1" s="1"/>
  <c r="S126" i="1" s="1"/>
  <c r="H113" i="1"/>
  <c r="R113" i="1" s="1"/>
  <c r="S113" i="1" s="1"/>
  <c r="B114" i="1"/>
  <c r="B97" i="1"/>
  <c r="H96" i="1"/>
  <c r="R95" i="1"/>
  <c r="S95" i="1" s="1"/>
  <c r="Q95" i="1"/>
  <c r="Q87" i="1"/>
  <c r="Q81" i="1"/>
  <c r="Q86" i="1"/>
  <c r="K77" i="1"/>
  <c r="K76" i="1"/>
  <c r="K75" i="1"/>
  <c r="K74" i="1"/>
  <c r="K73" i="1"/>
  <c r="K72" i="1"/>
  <c r="H71" i="1"/>
  <c r="Q71" i="1" s="1"/>
  <c r="B72" i="1"/>
  <c r="H72" i="1" s="1"/>
  <c r="R72" i="1" s="1"/>
  <c r="S72" i="1" s="1"/>
  <c r="K71" i="1"/>
  <c r="H82" i="1" l="1"/>
  <c r="B83" i="1"/>
  <c r="H83" i="1" s="1"/>
  <c r="H88" i="1"/>
  <c r="B89" i="1"/>
  <c r="H89" i="1" s="1"/>
  <c r="H127" i="1"/>
  <c r="R127" i="1" s="1"/>
  <c r="S127" i="1" s="1"/>
  <c r="B128" i="1"/>
  <c r="H114" i="1"/>
  <c r="R114" i="1" s="1"/>
  <c r="S114" i="1" s="1"/>
  <c r="B115" i="1"/>
  <c r="R96" i="1"/>
  <c r="S96" i="1" s="1"/>
  <c r="Q96" i="1"/>
  <c r="B98" i="1"/>
  <c r="H97" i="1"/>
  <c r="Q72" i="1"/>
  <c r="B73" i="1"/>
  <c r="R71" i="1"/>
  <c r="S71" i="1" s="1"/>
  <c r="H68" i="1"/>
  <c r="R68" i="1" s="1"/>
  <c r="S68" i="1" s="1"/>
  <c r="K68" i="1"/>
  <c r="Q89" i="1" l="1"/>
  <c r="R89" i="1"/>
  <c r="S89" i="1" s="1"/>
  <c r="R88" i="1"/>
  <c r="S88" i="1" s="1"/>
  <c r="Q88" i="1"/>
  <c r="R83" i="1"/>
  <c r="S83" i="1" s="1"/>
  <c r="Q83" i="1"/>
  <c r="R82" i="1"/>
  <c r="S82" i="1" s="1"/>
  <c r="Q82" i="1"/>
  <c r="B129" i="1"/>
  <c r="H128" i="1"/>
  <c r="R128" i="1" s="1"/>
  <c r="S128" i="1" s="1"/>
  <c r="B116" i="1"/>
  <c r="H115" i="1"/>
  <c r="R115" i="1" s="1"/>
  <c r="S115" i="1" s="1"/>
  <c r="Q97" i="1"/>
  <c r="R97" i="1"/>
  <c r="S97" i="1" s="1"/>
  <c r="H98" i="1"/>
  <c r="B99" i="1"/>
  <c r="B74" i="1"/>
  <c r="H73" i="1"/>
  <c r="Q68" i="1"/>
  <c r="K53" i="1"/>
  <c r="K52" i="1"/>
  <c r="K50" i="1"/>
  <c r="K49" i="1"/>
  <c r="K48" i="1"/>
  <c r="K47" i="1"/>
  <c r="K46" i="1"/>
  <c r="K45" i="1"/>
  <c r="K51" i="1"/>
  <c r="B46" i="1"/>
  <c r="B47" i="1" s="1"/>
  <c r="H129" i="1" l="1"/>
  <c r="R129" i="1" s="1"/>
  <c r="S129" i="1" s="1"/>
  <c r="B130" i="1"/>
  <c r="H130" i="1" s="1"/>
  <c r="R130" i="1" s="1"/>
  <c r="S130" i="1" s="1"/>
  <c r="H116" i="1"/>
  <c r="R116" i="1" s="1"/>
  <c r="S116" i="1" s="1"/>
  <c r="B117" i="1"/>
  <c r="H117" i="1" s="1"/>
  <c r="R117" i="1" s="1"/>
  <c r="S117" i="1" s="1"/>
  <c r="Q98" i="1"/>
  <c r="R98" i="1"/>
  <c r="S98" i="1" s="1"/>
  <c r="H99" i="1"/>
  <c r="B100" i="1"/>
  <c r="H100" i="1" s="1"/>
  <c r="Q73" i="1"/>
  <c r="R73" i="1"/>
  <c r="S73" i="1" s="1"/>
  <c r="B75" i="1"/>
  <c r="H74" i="1"/>
  <c r="B48" i="1"/>
  <c r="H47" i="1"/>
  <c r="H46" i="1"/>
  <c r="C54" i="1"/>
  <c r="R100" i="1" l="1"/>
  <c r="S100" i="1" s="1"/>
  <c r="Q100" i="1"/>
  <c r="R99" i="1"/>
  <c r="S99" i="1" s="1"/>
  <c r="Q99" i="1"/>
  <c r="Q74" i="1"/>
  <c r="R74" i="1"/>
  <c r="S74" i="1" s="1"/>
  <c r="B76" i="1"/>
  <c r="H75" i="1"/>
  <c r="C55" i="1"/>
  <c r="K54" i="1"/>
  <c r="Q46" i="1"/>
  <c r="R46" i="1"/>
  <c r="S46" i="1" s="1"/>
  <c r="B49" i="1"/>
  <c r="H48" i="1"/>
  <c r="R47" i="1"/>
  <c r="S47" i="1" s="1"/>
  <c r="Q47" i="1"/>
  <c r="H45" i="1"/>
  <c r="R45" i="1" s="1"/>
  <c r="S45" i="1" s="1"/>
  <c r="Q75" i="1" l="1"/>
  <c r="R75" i="1"/>
  <c r="S75" i="1" s="1"/>
  <c r="B77" i="1"/>
  <c r="H77" i="1" s="1"/>
  <c r="H76" i="1"/>
  <c r="C56" i="1"/>
  <c r="K55" i="1"/>
  <c r="B50" i="1"/>
  <c r="H49" i="1"/>
  <c r="R48" i="1"/>
  <c r="S48" i="1" s="1"/>
  <c r="Q48" i="1"/>
  <c r="Q45" i="1"/>
  <c r="H42" i="1"/>
  <c r="R42" i="1" s="1"/>
  <c r="S42" i="1" s="1"/>
  <c r="Q76" i="1" l="1"/>
  <c r="R76" i="1"/>
  <c r="S76" i="1" s="1"/>
  <c r="R77" i="1"/>
  <c r="S77" i="1" s="1"/>
  <c r="Q77" i="1"/>
  <c r="C57" i="1"/>
  <c r="K56" i="1"/>
  <c r="H50" i="1"/>
  <c r="B51" i="1"/>
  <c r="Q49" i="1"/>
  <c r="R49" i="1"/>
  <c r="S49" i="1" s="1"/>
  <c r="Q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C58" i="1" l="1"/>
  <c r="K57" i="1"/>
  <c r="B52" i="1"/>
  <c r="H51" i="1"/>
  <c r="R50" i="1"/>
  <c r="S50" i="1" s="1"/>
  <c r="Q50" i="1"/>
  <c r="A44" i="3"/>
  <c r="C43" i="3"/>
  <c r="B43" i="3"/>
  <c r="B42" i="3"/>
  <c r="C42" i="3"/>
  <c r="B35" i="3"/>
  <c r="A36" i="3"/>
  <c r="C35" i="3"/>
  <c r="B34" i="3"/>
  <c r="C34" i="3"/>
  <c r="Q9" i="1"/>
  <c r="Q8" i="1"/>
  <c r="B26" i="1"/>
  <c r="B27" i="1" s="1"/>
  <c r="B28" i="1" s="1"/>
  <c r="H25" i="1"/>
  <c r="R25" i="1" s="1"/>
  <c r="S25" i="1" s="1"/>
  <c r="R9" i="1"/>
  <c r="S9" i="1" s="1"/>
  <c r="R8" i="1"/>
  <c r="S8" i="1" s="1"/>
  <c r="R7" i="1"/>
  <c r="R6" i="1"/>
  <c r="R5" i="1"/>
  <c r="R4" i="1"/>
  <c r="R3" i="1"/>
  <c r="R2" i="1"/>
  <c r="M10" i="1"/>
  <c r="H10" i="1"/>
  <c r="R10" i="1" s="1"/>
  <c r="S10" i="1" s="1"/>
  <c r="C11" i="1"/>
  <c r="M11" i="1" s="1"/>
  <c r="B11" i="1"/>
  <c r="H11" i="1" s="1"/>
  <c r="R11" i="1" s="1"/>
  <c r="S11" i="1" s="1"/>
  <c r="C59" i="1" l="1"/>
  <c r="K58" i="1"/>
  <c r="R51" i="1"/>
  <c r="S51" i="1" s="1"/>
  <c r="Q51" i="1"/>
  <c r="B53" i="1"/>
  <c r="H52" i="1"/>
  <c r="H26" i="1"/>
  <c r="R26" i="1" s="1"/>
  <c r="S26" i="1" s="1"/>
  <c r="B29" i="1"/>
  <c r="B30" i="1" s="1"/>
  <c r="H30" i="1" s="1"/>
  <c r="H28" i="1"/>
  <c r="R28" i="1" s="1"/>
  <c r="S28" i="1" s="1"/>
  <c r="B12" i="1"/>
  <c r="B13" i="1" s="1"/>
  <c r="B14" i="1" s="1"/>
  <c r="Q25" i="1"/>
  <c r="C12" i="1"/>
  <c r="H27" i="1"/>
  <c r="Q10" i="1"/>
  <c r="Q11" i="1"/>
  <c r="A45" i="3"/>
  <c r="C44" i="3"/>
  <c r="B44" i="3"/>
  <c r="B36" i="3"/>
  <c r="A37" i="3"/>
  <c r="C36" i="3"/>
  <c r="Y7" i="1"/>
  <c r="AA7" i="1" s="1"/>
  <c r="Y6" i="1"/>
  <c r="AA6" i="1" s="1"/>
  <c r="H29" i="1" l="1"/>
  <c r="C60" i="1"/>
  <c r="K59" i="1"/>
  <c r="R52" i="1"/>
  <c r="S52" i="1" s="1"/>
  <c r="Q52" i="1"/>
  <c r="B54" i="1"/>
  <c r="H53" i="1"/>
  <c r="H13" i="1"/>
  <c r="R13" i="1" s="1"/>
  <c r="S13" i="1" s="1"/>
  <c r="H12" i="1"/>
  <c r="R12" i="1" s="1"/>
  <c r="S12" i="1" s="1"/>
  <c r="Q26" i="1"/>
  <c r="Q28" i="1"/>
  <c r="B31" i="1"/>
  <c r="B32" i="1" s="1"/>
  <c r="Q29" i="1"/>
  <c r="R29" i="1"/>
  <c r="S29" i="1" s="1"/>
  <c r="Q12" i="1"/>
  <c r="R27" i="1"/>
  <c r="S27" i="1" s="1"/>
  <c r="Q27" i="1"/>
  <c r="C13" i="1"/>
  <c r="M12" i="1"/>
  <c r="Q30" i="1"/>
  <c r="R30" i="1"/>
  <c r="S30" i="1" s="1"/>
  <c r="C45" i="3"/>
  <c r="B45" i="3"/>
  <c r="A46" i="3"/>
  <c r="A38" i="3"/>
  <c r="C37" i="3"/>
  <c r="B37" i="3"/>
  <c r="B15" i="1"/>
  <c r="H14" i="1"/>
  <c r="Z6" i="1"/>
  <c r="Z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Y5" i="1"/>
  <c r="AA5" i="1" s="1"/>
  <c r="H31" i="1" l="1"/>
  <c r="R31" i="1" s="1"/>
  <c r="S31" i="1" s="1"/>
  <c r="Q13" i="1"/>
  <c r="C61" i="1"/>
  <c r="K60" i="1"/>
  <c r="B55" i="1"/>
  <c r="H54" i="1"/>
  <c r="R53" i="1"/>
  <c r="S53" i="1" s="1"/>
  <c r="Q53" i="1"/>
  <c r="Q31" i="1"/>
  <c r="R14" i="1"/>
  <c r="S14" i="1" s="1"/>
  <c r="Q14" i="1"/>
  <c r="C14" i="1"/>
  <c r="M13" i="1"/>
  <c r="H32" i="1"/>
  <c r="B33" i="1"/>
  <c r="A47" i="3"/>
  <c r="C46" i="3"/>
  <c r="B46" i="3"/>
  <c r="A39" i="3"/>
  <c r="C38" i="3"/>
  <c r="B38" i="3"/>
  <c r="B16" i="1"/>
  <c r="H15" i="1"/>
  <c r="Z5" i="1"/>
  <c r="Y2" i="1"/>
  <c r="AA2" i="1" s="1"/>
  <c r="C62" i="1" l="1"/>
  <c r="K61" i="1"/>
  <c r="R54" i="1"/>
  <c r="S54" i="1" s="1"/>
  <c r="Q54" i="1"/>
  <c r="B56" i="1"/>
  <c r="H55" i="1"/>
  <c r="H33" i="1"/>
  <c r="B34" i="1"/>
  <c r="R32" i="1"/>
  <c r="S32" i="1" s="1"/>
  <c r="Q32" i="1"/>
  <c r="R15" i="1"/>
  <c r="S15" i="1" s="1"/>
  <c r="Q15" i="1"/>
  <c r="M14" i="1"/>
  <c r="C15" i="1"/>
  <c r="A48" i="3"/>
  <c r="C47" i="3"/>
  <c r="B47" i="3"/>
  <c r="A40" i="3"/>
  <c r="C39" i="3"/>
  <c r="B39" i="3"/>
  <c r="B17" i="1"/>
  <c r="H16" i="1"/>
  <c r="Z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C63" i="1" l="1"/>
  <c r="K62" i="1"/>
  <c r="R55" i="1"/>
  <c r="S55" i="1" s="1"/>
  <c r="Q55" i="1"/>
  <c r="H56" i="1"/>
  <c r="B57" i="1"/>
  <c r="C16" i="1"/>
  <c r="M15" i="1"/>
  <c r="R16" i="1"/>
  <c r="S16" i="1" s="1"/>
  <c r="Q16" i="1"/>
  <c r="H34" i="1"/>
  <c r="B35" i="1"/>
  <c r="R33" i="1"/>
  <c r="S33" i="1" s="1"/>
  <c r="Q33" i="1"/>
  <c r="B48" i="3"/>
  <c r="C48" i="3"/>
  <c r="A49" i="3"/>
  <c r="A41" i="3"/>
  <c r="C40" i="3"/>
  <c r="B40" i="3"/>
  <c r="B18" i="1"/>
  <c r="H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C64" i="1" l="1"/>
  <c r="K63" i="1"/>
  <c r="R56" i="1"/>
  <c r="S56" i="1" s="1"/>
  <c r="Q56" i="1"/>
  <c r="B58" i="1"/>
  <c r="H57" i="1"/>
  <c r="R17" i="1"/>
  <c r="S17" i="1" s="1"/>
  <c r="Q17" i="1"/>
  <c r="C17" i="1"/>
  <c r="M16" i="1"/>
  <c r="H35" i="1"/>
  <c r="B36" i="1"/>
  <c r="R34" i="1"/>
  <c r="S34" i="1" s="1"/>
  <c r="Q34" i="1"/>
  <c r="A50" i="3"/>
  <c r="C49" i="3"/>
  <c r="B49" i="3"/>
  <c r="C41" i="3"/>
  <c r="B41" i="3"/>
  <c r="B19" i="1"/>
  <c r="H18" i="1"/>
  <c r="Y4" i="1"/>
  <c r="AA4" i="1" s="1"/>
  <c r="Y3" i="1"/>
  <c r="AA3" i="1" s="1"/>
  <c r="C65" i="1" l="1"/>
  <c r="K65" i="1" s="1"/>
  <c r="K64" i="1"/>
  <c r="Q57" i="1"/>
  <c r="R57" i="1"/>
  <c r="S57" i="1" s="1"/>
  <c r="B59" i="1"/>
  <c r="H58" i="1"/>
  <c r="B37" i="1"/>
  <c r="H36" i="1"/>
  <c r="Q35" i="1"/>
  <c r="R35" i="1"/>
  <c r="S35" i="1" s="1"/>
  <c r="R18" i="1"/>
  <c r="S18" i="1" s="1"/>
  <c r="Q18" i="1"/>
  <c r="M17" i="1"/>
  <c r="C18" i="1"/>
  <c r="A51" i="3"/>
  <c r="C50" i="3"/>
  <c r="B50" i="3"/>
  <c r="B20" i="1"/>
  <c r="H19" i="1"/>
  <c r="Z3" i="1"/>
  <c r="Z4" i="1"/>
  <c r="Q58" i="1" l="1"/>
  <c r="R58" i="1"/>
  <c r="S58" i="1" s="1"/>
  <c r="B60" i="1"/>
  <c r="H59" i="1"/>
  <c r="R19" i="1"/>
  <c r="S19" i="1" s="1"/>
  <c r="Q19" i="1"/>
  <c r="R36" i="1"/>
  <c r="S36" i="1" s="1"/>
  <c r="Q36" i="1"/>
  <c r="C19" i="1"/>
  <c r="M18" i="1"/>
  <c r="H37" i="1"/>
  <c r="B38" i="1"/>
  <c r="C51" i="3"/>
  <c r="B51" i="3"/>
  <c r="B21" i="1"/>
  <c r="H20" i="1"/>
  <c r="R59" i="1" l="1"/>
  <c r="S59" i="1" s="1"/>
  <c r="Q59" i="1"/>
  <c r="B61" i="1"/>
  <c r="H60" i="1"/>
  <c r="B39" i="1"/>
  <c r="H39" i="1" s="1"/>
  <c r="H38" i="1"/>
  <c r="R20" i="1"/>
  <c r="S20" i="1" s="1"/>
  <c r="Q20" i="1"/>
  <c r="C20" i="1"/>
  <c r="M19" i="1"/>
  <c r="Q37" i="1"/>
  <c r="R37" i="1"/>
  <c r="S37" i="1" s="1"/>
  <c r="B22" i="1"/>
  <c r="H22" i="1" s="1"/>
  <c r="H21" i="1"/>
  <c r="R60" i="1" l="1"/>
  <c r="S60" i="1" s="1"/>
  <c r="Q60" i="1"/>
  <c r="B62" i="1"/>
  <c r="H61" i="1"/>
  <c r="R22" i="1"/>
  <c r="S22" i="1" s="1"/>
  <c r="Q22" i="1"/>
  <c r="Q39" i="1"/>
  <c r="R39" i="1"/>
  <c r="S39" i="1" s="1"/>
  <c r="C21" i="1"/>
  <c r="M20" i="1"/>
  <c r="R21" i="1"/>
  <c r="S21" i="1" s="1"/>
  <c r="Q21" i="1"/>
  <c r="R38" i="1"/>
  <c r="S38" i="1" s="1"/>
  <c r="Q38" i="1"/>
  <c r="Q61" i="1" l="1"/>
  <c r="R61" i="1"/>
  <c r="S61" i="1" s="1"/>
  <c r="B63" i="1"/>
  <c r="H62" i="1"/>
  <c r="C22" i="1"/>
  <c r="M22" i="1" s="1"/>
  <c r="M21" i="1"/>
  <c r="B64" i="1" l="1"/>
  <c r="H63" i="1"/>
  <c r="Q62" i="1"/>
  <c r="R62" i="1"/>
  <c r="S62" i="1" s="1"/>
  <c r="R63" i="1" l="1"/>
  <c r="S63" i="1" s="1"/>
  <c r="Q63" i="1"/>
  <c r="H64" i="1"/>
  <c r="B65" i="1"/>
  <c r="H65" i="1" s="1"/>
  <c r="Q65" i="1" l="1"/>
  <c r="R65" i="1"/>
  <c r="S65" i="1" s="1"/>
  <c r="R64" i="1"/>
  <c r="S64" i="1" s="1"/>
  <c r="Q64" i="1"/>
</calcChain>
</file>

<file path=xl/sharedStrings.xml><?xml version="1.0" encoding="utf-8"?>
<sst xmlns="http://schemas.openxmlformats.org/spreadsheetml/2006/main" count="259" uniqueCount="55">
  <si>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</si>
  <si>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</si>
  <si>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</si>
  <si>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</si>
  <si>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</si>
  <si>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</si>
  <si>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</si>
  <si>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</si>
  <si>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</si>
  <si>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</si>
  <si>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</si>
  <si>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</si>
  <si>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</si>
  <si>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</si>
  <si>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</si>
  <si>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</si>
  <si>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</si>
  <si>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</si>
  <si>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</si>
  <si>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</si>
  <si>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</si>
  <si>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</si>
  <si>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</si>
  <si>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</si>
  <si>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</si>
  <si>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</si>
  <si>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</si>
  <si>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</si>
  <si>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</si>
  <si>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</si>
  <si>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</si>
  <si>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</si>
  <si>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</si>
  <si>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</si>
  <si>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</si>
  <si>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</si>
  <si>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</si>
  <si>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</si>
  <si>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</si>
  <si>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</si>
  <si>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</si>
  <si>
    <t>(Some 0.000_200), 10_000.0</t>
  </si>
  <si>
    <t>(Some 0.000_100), 10_000.0</t>
  </si>
  <si>
    <t>ligParam</t>
  </si>
  <si>
    <t>(1.0, 1.0)</t>
  </si>
  <si>
    <t>(10.0, 10.0)</t>
  </si>
  <si>
    <t>sedDirRndParam</t>
  </si>
  <si>
    <t>sedDirParam</t>
  </si>
  <si>
    <t>(Some 0.000_100, 100.0)</t>
  </si>
  <si>
    <t>(30.0, 30.0)</t>
  </si>
  <si>
    <t>(Some 0.000_100, 300.0)</t>
  </si>
  <si>
    <t>(Some 0.000_200, 100.0)</t>
  </si>
  <si>
    <t>(Some 0.000_200, 300.0)</t>
  </si>
  <si>
    <t>numberOfAminoAcids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</si>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</sst>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horizontal="center" vertical="center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Defaults!$W$1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Defaults!$Z$1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Defaults!$Z$2:$Z$8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Defaults!$AA$1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Defaults!$AA$2:$AA$8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0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B1:AA140"/>
  <sheetViews>
    <sheetView topLeftCell="B1" zoomScale="85" zoomScaleNormal="85" workbookViewId="0">
      <pane xSplit="6860" ySplit="490" topLeftCell="M102" activePane="bottomLeft"/>
      <selection activeCell="F1" sqref="F1"/>
      <selection pane="topRight" activeCell="N1" sqref="N1"/>
      <selection pane="bottomLeft" activeCell="F143" sqref="F143"/>
      <selection pane="bottomRight" activeCell="S127" sqref="S127"/>
    </sheetView>
  </sheetViews>
  <sheetFormatPr defaultRowHeight="14.5" x14ac:dyDescent="0.35"/>
  <cols>
    <col min="1" max="1" width="3.90625" customWidth="1"/>
    <col min="4" max="4" width="9.08984375" bestFit="1" customWidth="1"/>
    <col min="5" max="7" width="9.08984375" customWidth="1"/>
    <col min="8" max="8" width="13.1796875" style="1" bestFit="1" customWidth="1"/>
    <col min="9" max="9" width="8.81640625" style="1"/>
    <col min="10" max="10" width="24.6328125" style="1" bestFit="1" customWidth="1"/>
    <col min="11" max="11" width="10.7265625" style="1" customWidth="1"/>
    <col min="12" max="12" width="26.81640625" customWidth="1"/>
    <col min="13" max="13" width="11.1796875" bestFit="1" customWidth="1"/>
    <col min="14" max="14" width="17.54296875" customWidth="1"/>
    <col min="15" max="15" width="20.6328125" bestFit="1" customWidth="1"/>
    <col min="16" max="16" width="17.54296875" customWidth="1"/>
    <col min="17" max="17" width="25.6328125" bestFit="1" customWidth="1"/>
    <col min="19" max="19" width="32" customWidth="1"/>
    <col min="20" max="20" width="8.90625" customWidth="1"/>
    <col min="23" max="23" width="8.81640625" style="3"/>
    <col min="24" max="24" width="1.6328125" bestFit="1" customWidth="1"/>
    <col min="25" max="27" width="8.81640625" style="3"/>
  </cols>
  <sheetData>
    <row r="1" spans="2:27" s="1" customFormat="1" x14ac:dyDescent="0.35">
      <c r="B1" s="10"/>
      <c r="C1" s="10"/>
      <c r="D1" s="10" t="s">
        <v>20</v>
      </c>
      <c r="E1" s="10" t="s">
        <v>33</v>
      </c>
      <c r="F1" s="10" t="s">
        <v>34</v>
      </c>
      <c r="G1" s="10" t="s">
        <v>35</v>
      </c>
      <c r="H1" s="10" t="s">
        <v>28</v>
      </c>
      <c r="I1" s="1" t="s">
        <v>0</v>
      </c>
      <c r="J1" s="1" t="s">
        <v>39</v>
      </c>
      <c r="K1" s="1" t="s">
        <v>12</v>
      </c>
      <c r="L1" s="1" t="s">
        <v>11</v>
      </c>
      <c r="M1" s="1" t="s">
        <v>12</v>
      </c>
      <c r="N1" s="1" t="s">
        <v>43</v>
      </c>
      <c r="O1" s="1" t="s">
        <v>46</v>
      </c>
      <c r="P1" s="1" t="s">
        <v>47</v>
      </c>
      <c r="R1" t="s">
        <v>1</v>
      </c>
      <c r="S1" s="1" t="s">
        <v>36</v>
      </c>
      <c r="T1"/>
      <c r="U1" t="s">
        <v>2</v>
      </c>
      <c r="V1" t="s">
        <v>3</v>
      </c>
      <c r="W1" s="3" t="s">
        <v>4</v>
      </c>
      <c r="X1" t="s">
        <v>13</v>
      </c>
      <c r="Y1" s="4" t="s">
        <v>5</v>
      </c>
      <c r="Z1" s="4" t="s">
        <v>7</v>
      </c>
      <c r="AA1" s="4" t="s">
        <v>6</v>
      </c>
    </row>
    <row r="2" spans="2:27" x14ac:dyDescent="0.35">
      <c r="D2">
        <v>20</v>
      </c>
      <c r="H2" s="1" t="s">
        <v>22</v>
      </c>
      <c r="I2" s="1">
        <v>1</v>
      </c>
      <c r="L2" t="s">
        <v>17</v>
      </c>
      <c r="M2" t="s">
        <v>18</v>
      </c>
      <c r="R2">
        <f t="shared" ref="R2:R22" si="0">VALUE(SUBSTITUTE(H2, "_", ""))</f>
        <v>0</v>
      </c>
      <c r="U2">
        <v>52</v>
      </c>
      <c r="V2">
        <v>16</v>
      </c>
      <c r="W2" s="3">
        <v>0.30769230769230799</v>
      </c>
      <c r="X2" t="s">
        <v>13</v>
      </c>
      <c r="Y2" s="3">
        <f>SQRT(W2*(1-W2)/U2)</f>
        <v>6.4003868795218757E-2</v>
      </c>
      <c r="Z2" s="3">
        <f>W2-Y2</f>
        <v>0.24368843889708924</v>
      </c>
      <c r="AA2" s="3">
        <f>W2+Y2</f>
        <v>0.37169617648752673</v>
      </c>
    </row>
    <row r="3" spans="2:27" x14ac:dyDescent="0.35">
      <c r="D3">
        <v>20</v>
      </c>
      <c r="H3" s="1" t="s">
        <v>23</v>
      </c>
      <c r="L3" t="s">
        <v>14</v>
      </c>
      <c r="M3" t="s">
        <v>18</v>
      </c>
      <c r="R3">
        <f t="shared" si="0"/>
        <v>1</v>
      </c>
      <c r="U3">
        <v>20</v>
      </c>
      <c r="V3">
        <v>8</v>
      </c>
      <c r="W3" s="3">
        <v>0.4</v>
      </c>
      <c r="X3" t="s">
        <v>13</v>
      </c>
      <c r="Y3" s="3">
        <f>SQRT(W3*(1-W3)/U3)</f>
        <v>0.10954451150103323</v>
      </c>
      <c r="Z3" s="3">
        <f>W3-Y3</f>
        <v>0.2904554884989668</v>
      </c>
      <c r="AA3" s="3">
        <f>W3+Y3</f>
        <v>0.5095445115010333</v>
      </c>
    </row>
    <row r="4" spans="2:27" x14ac:dyDescent="0.35">
      <c r="D4">
        <v>20</v>
      </c>
      <c r="H4" s="1" t="s">
        <v>24</v>
      </c>
      <c r="L4" t="s">
        <v>15</v>
      </c>
      <c r="M4" t="s">
        <v>18</v>
      </c>
      <c r="R4">
        <f t="shared" si="0"/>
        <v>2</v>
      </c>
      <c r="U4">
        <v>19</v>
      </c>
      <c r="V4">
        <v>8</v>
      </c>
      <c r="W4" s="3">
        <v>0.42105263157894701</v>
      </c>
      <c r="X4" t="s">
        <v>13</v>
      </c>
      <c r="Y4" s="3">
        <f t="shared" ref="Y4" si="1">SQRT(W4*(1-W4)/U4)</f>
        <v>0.11326896565241479</v>
      </c>
      <c r="Z4" s="3">
        <f t="shared" ref="Z4" si="2">W4-Y4</f>
        <v>0.30778366592653222</v>
      </c>
      <c r="AA4" s="3">
        <f t="shared" ref="AA4" si="3">W4+Y4</f>
        <v>0.53432159723136174</v>
      </c>
    </row>
    <row r="5" spans="2:27" x14ac:dyDescent="0.35">
      <c r="D5">
        <v>20</v>
      </c>
      <c r="H5" s="1" t="s">
        <v>25</v>
      </c>
      <c r="L5" t="s">
        <v>17</v>
      </c>
      <c r="M5" t="s">
        <v>16</v>
      </c>
      <c r="R5">
        <f t="shared" si="0"/>
        <v>3</v>
      </c>
      <c r="U5">
        <v>19</v>
      </c>
      <c r="V5">
        <v>3</v>
      </c>
      <c r="W5" s="3">
        <v>0.157894736842105</v>
      </c>
      <c r="X5" t="s">
        <v>13</v>
      </c>
      <c r="Y5" s="3">
        <f t="shared" ref="Y5" si="4">SQRT(W5*(1-W5)/U5)</f>
        <v>8.3654675183055346E-2</v>
      </c>
      <c r="Z5" s="3">
        <f t="shared" ref="Z5" si="5">W5-Y5</f>
        <v>7.4240061659049658E-2</v>
      </c>
      <c r="AA5" s="3">
        <f t="shared" ref="AA5" si="6">W5+Y5</f>
        <v>0.24154941202516034</v>
      </c>
    </row>
    <row r="6" spans="2:27" x14ac:dyDescent="0.35">
      <c r="D6">
        <v>20</v>
      </c>
      <c r="H6" s="1" t="s">
        <v>26</v>
      </c>
      <c r="L6" t="s">
        <v>17</v>
      </c>
      <c r="M6" t="s">
        <v>19</v>
      </c>
      <c r="R6">
        <f t="shared" si="0"/>
        <v>4</v>
      </c>
      <c r="U6">
        <v>38</v>
      </c>
      <c r="V6">
        <v>11</v>
      </c>
      <c r="W6" s="3">
        <v>0.28947368421052599</v>
      </c>
      <c r="X6" t="s">
        <v>13</v>
      </c>
      <c r="Y6" s="3">
        <f t="shared" ref="Y6:Y7" si="7">SQRT(W6*(1-W6)/U6)</f>
        <v>7.3570351286533664E-2</v>
      </c>
      <c r="Z6" s="3">
        <f t="shared" ref="Z6:Z7" si="8">W6-Y6</f>
        <v>0.21590333292399233</v>
      </c>
      <c r="AA6" s="3">
        <f t="shared" ref="AA6:AA7" si="9">W6+Y6</f>
        <v>0.36304403549705966</v>
      </c>
    </row>
    <row r="7" spans="2:27" x14ac:dyDescent="0.35">
      <c r="D7">
        <v>20</v>
      </c>
      <c r="H7" s="1" t="s">
        <v>27</v>
      </c>
      <c r="L7" t="s">
        <v>17</v>
      </c>
      <c r="M7" t="s">
        <v>21</v>
      </c>
      <c r="R7">
        <f t="shared" si="0"/>
        <v>5</v>
      </c>
      <c r="U7">
        <v>5</v>
      </c>
      <c r="V7">
        <v>1</v>
      </c>
      <c r="W7" s="3">
        <v>0.2</v>
      </c>
      <c r="X7" t="s">
        <v>13</v>
      </c>
      <c r="Y7" s="3">
        <f t="shared" si="7"/>
        <v>0.1788854381999832</v>
      </c>
      <c r="Z7" s="3">
        <f t="shared" si="8"/>
        <v>2.1114561800016807E-2</v>
      </c>
      <c r="AA7" s="3">
        <f t="shared" si="9"/>
        <v>0.37888543819998322</v>
      </c>
    </row>
    <row r="8" spans="2:27" x14ac:dyDescent="0.35">
      <c r="D8">
        <v>20</v>
      </c>
      <c r="E8">
        <v>250000</v>
      </c>
      <c r="F8">
        <v>10</v>
      </c>
      <c r="G8">
        <v>25</v>
      </c>
      <c r="H8" s="1" t="s">
        <v>29</v>
      </c>
      <c r="L8" t="s">
        <v>17</v>
      </c>
      <c r="M8" t="s">
        <v>32</v>
      </c>
      <c r="Q8" t="str">
        <f>"Defaults_" &amp; H8 &amp; ".defaultValue"</f>
        <v>Defaults_000_006.defaultValue</v>
      </c>
      <c r="R8">
        <f t="shared" si="0"/>
        <v>6</v>
      </c>
      <c r="S8" t="str">
        <f t="shared" ref="S8:S22" si="10">"ContGenAdm.exe add -i " &amp; R8 &amp; " -n " &amp; D8 &amp; " -m 3 -y " &amp; F8 &amp; " -t " &amp; E8 &amp; " -r " &amp; G8</f>
        <v>ContGenAdm.exe add -i 6 -n 20 -m 3 -y 10 -t 250000 -r 25</v>
      </c>
      <c r="X8" t="s">
        <v>13</v>
      </c>
    </row>
    <row r="9" spans="2:27" x14ac:dyDescent="0.35">
      <c r="D9">
        <v>20</v>
      </c>
      <c r="E9">
        <v>250000</v>
      </c>
      <c r="F9">
        <v>10</v>
      </c>
      <c r="G9">
        <v>25</v>
      </c>
      <c r="H9" s="1" t="s">
        <v>30</v>
      </c>
      <c r="L9" t="s">
        <v>17</v>
      </c>
      <c r="M9" t="s">
        <v>31</v>
      </c>
      <c r="Q9" t="str">
        <f t="shared" ref="Q9:Q22" si="11">"Defaults_" &amp; H9 &amp; ".defaultValue"</f>
        <v>Defaults_000_007.defaultValue</v>
      </c>
      <c r="R9">
        <f t="shared" si="0"/>
        <v>7</v>
      </c>
      <c r="S9" t="str">
        <f t="shared" si="10"/>
        <v>ContGenAdm.exe add -i 7 -n 20 -m 3 -y 10 -t 250000 -r 25</v>
      </c>
    </row>
    <row r="10" spans="2:27" x14ac:dyDescent="0.35">
      <c r="B10">
        <v>8</v>
      </c>
      <c r="C10">
        <v>35</v>
      </c>
      <c r="D10">
        <v>20</v>
      </c>
      <c r="E10">
        <v>250000</v>
      </c>
      <c r="F10">
        <v>10</v>
      </c>
      <c r="G10">
        <v>25</v>
      </c>
      <c r="H10" s="1" t="str">
        <f>"000_0" &amp; RIGHT("0" &amp; B10, 2)</f>
        <v>000_008</v>
      </c>
      <c r="L10" t="s">
        <v>17</v>
      </c>
      <c r="M10" s="5" t="str">
        <f>"(Some 0." &amp; C10 &amp; ")"</f>
        <v>(Some 0.35)</v>
      </c>
      <c r="N10" s="5"/>
      <c r="O10" s="5"/>
      <c r="P10" s="5"/>
      <c r="Q10" t="str">
        <f t="shared" si="11"/>
        <v>Defaults_000_008.defaultValue</v>
      </c>
      <c r="R10">
        <f t="shared" si="0"/>
        <v>8</v>
      </c>
      <c r="S10" t="str">
        <f t="shared" si="10"/>
        <v>ContGenAdm.exe add -i 8 -n 20 -m 3 -y 10 -t 250000 -r 25</v>
      </c>
    </row>
    <row r="11" spans="2:27" x14ac:dyDescent="0.35">
      <c r="B11">
        <f>1+B10</f>
        <v>9</v>
      </c>
      <c r="C11">
        <f>+C10+5</f>
        <v>40</v>
      </c>
      <c r="D11">
        <v>20</v>
      </c>
      <c r="E11">
        <v>250000</v>
      </c>
      <c r="F11">
        <v>10</v>
      </c>
      <c r="G11">
        <v>25</v>
      </c>
      <c r="H11" s="1" t="str">
        <f t="shared" ref="H11:H21" si="12">"000_0" &amp; RIGHT("0" &amp; B11, 2)</f>
        <v>000_009</v>
      </c>
      <c r="L11" t="s">
        <v>17</v>
      </c>
      <c r="M11" s="5" t="str">
        <f t="shared" ref="M11:M21" si="13">"(Some 0." &amp; C11 &amp; ")"</f>
        <v>(Some 0.40)</v>
      </c>
      <c r="N11" s="5"/>
      <c r="O11" s="5"/>
      <c r="P11" s="5"/>
      <c r="Q11" t="str">
        <f t="shared" si="11"/>
        <v>Defaults_000_009.defaultValue</v>
      </c>
      <c r="R11">
        <f t="shared" si="0"/>
        <v>9</v>
      </c>
      <c r="S11" t="str">
        <f t="shared" si="10"/>
        <v>ContGenAdm.exe add -i 9 -n 20 -m 3 -y 10 -t 250000 -r 25</v>
      </c>
    </row>
    <row r="12" spans="2:27" x14ac:dyDescent="0.35">
      <c r="B12">
        <f t="shared" ref="B12:B21" si="14">1+B11</f>
        <v>10</v>
      </c>
      <c r="C12">
        <f t="shared" ref="C12:C21" si="15">+C11+5</f>
        <v>45</v>
      </c>
      <c r="D12">
        <v>20</v>
      </c>
      <c r="E12">
        <v>250000</v>
      </c>
      <c r="F12">
        <v>10</v>
      </c>
      <c r="G12">
        <v>25</v>
      </c>
      <c r="H12" s="1" t="str">
        <f t="shared" si="12"/>
        <v>000_010</v>
      </c>
      <c r="L12" t="s">
        <v>17</v>
      </c>
      <c r="M12" s="5" t="str">
        <f t="shared" si="13"/>
        <v>(Some 0.45)</v>
      </c>
      <c r="N12" s="5"/>
      <c r="O12" s="5"/>
      <c r="P12" s="5"/>
      <c r="Q12" t="str">
        <f t="shared" si="11"/>
        <v>Defaults_000_010.defaultValue</v>
      </c>
      <c r="R12">
        <f t="shared" si="0"/>
        <v>10</v>
      </c>
      <c r="S12" t="str">
        <f t="shared" si="10"/>
        <v>ContGenAdm.exe add -i 10 -n 20 -m 3 -y 10 -t 250000 -r 25</v>
      </c>
    </row>
    <row r="13" spans="2:27" x14ac:dyDescent="0.35">
      <c r="B13">
        <f t="shared" si="14"/>
        <v>11</v>
      </c>
      <c r="C13">
        <f t="shared" si="15"/>
        <v>50</v>
      </c>
      <c r="D13">
        <v>20</v>
      </c>
      <c r="E13">
        <v>250000</v>
      </c>
      <c r="F13">
        <v>10</v>
      </c>
      <c r="G13">
        <v>25</v>
      </c>
      <c r="H13" s="1" t="str">
        <f t="shared" si="12"/>
        <v>000_011</v>
      </c>
      <c r="L13" t="s">
        <v>17</v>
      </c>
      <c r="M13" s="5" t="str">
        <f t="shared" si="13"/>
        <v>(Some 0.50)</v>
      </c>
      <c r="N13" s="5"/>
      <c r="O13" s="5"/>
      <c r="P13" s="5"/>
      <c r="Q13" t="str">
        <f t="shared" si="11"/>
        <v>Defaults_000_011.defaultValue</v>
      </c>
      <c r="R13">
        <f t="shared" si="0"/>
        <v>11</v>
      </c>
      <c r="S13" t="str">
        <f t="shared" si="10"/>
        <v>ContGenAdm.exe add -i 11 -n 20 -m 3 -y 10 -t 250000 -r 25</v>
      </c>
    </row>
    <row r="14" spans="2:27" x14ac:dyDescent="0.35">
      <c r="B14">
        <f t="shared" si="14"/>
        <v>12</v>
      </c>
      <c r="C14">
        <f t="shared" si="15"/>
        <v>55</v>
      </c>
      <c r="D14">
        <v>20</v>
      </c>
      <c r="E14">
        <v>250000</v>
      </c>
      <c r="F14">
        <v>10</v>
      </c>
      <c r="G14">
        <v>25</v>
      </c>
      <c r="H14" s="1" t="str">
        <f t="shared" si="12"/>
        <v>000_012</v>
      </c>
      <c r="L14" t="s">
        <v>17</v>
      </c>
      <c r="M14" s="5" t="str">
        <f t="shared" si="13"/>
        <v>(Some 0.55)</v>
      </c>
      <c r="N14" s="5"/>
      <c r="O14" s="5"/>
      <c r="P14" s="5"/>
      <c r="Q14" t="str">
        <f t="shared" si="11"/>
        <v>Defaults_000_012.defaultValue</v>
      </c>
      <c r="R14">
        <f t="shared" si="0"/>
        <v>12</v>
      </c>
      <c r="S14" t="str">
        <f t="shared" si="10"/>
        <v>ContGenAdm.exe add -i 12 -n 20 -m 3 -y 10 -t 250000 -r 25</v>
      </c>
    </row>
    <row r="15" spans="2:27" x14ac:dyDescent="0.35">
      <c r="B15">
        <f t="shared" si="14"/>
        <v>13</v>
      </c>
      <c r="C15">
        <f t="shared" si="15"/>
        <v>60</v>
      </c>
      <c r="D15">
        <v>20</v>
      </c>
      <c r="E15">
        <v>250000</v>
      </c>
      <c r="F15">
        <v>10</v>
      </c>
      <c r="G15">
        <v>25</v>
      </c>
      <c r="H15" s="1" t="str">
        <f t="shared" si="12"/>
        <v>000_013</v>
      </c>
      <c r="L15" t="s">
        <v>17</v>
      </c>
      <c r="M15" s="5" t="str">
        <f t="shared" si="13"/>
        <v>(Some 0.60)</v>
      </c>
      <c r="N15" s="5"/>
      <c r="O15" s="5"/>
      <c r="P15" s="5"/>
      <c r="Q15" t="str">
        <f t="shared" si="11"/>
        <v>Defaults_000_013.defaultValue</v>
      </c>
      <c r="R15">
        <f t="shared" si="0"/>
        <v>13</v>
      </c>
      <c r="S15" t="str">
        <f t="shared" si="10"/>
        <v>ContGenAdm.exe add -i 13 -n 20 -m 3 -y 10 -t 250000 -r 25</v>
      </c>
    </row>
    <row r="16" spans="2:27" x14ac:dyDescent="0.35">
      <c r="B16">
        <f t="shared" si="14"/>
        <v>14</v>
      </c>
      <c r="C16">
        <f t="shared" si="15"/>
        <v>65</v>
      </c>
      <c r="D16">
        <v>20</v>
      </c>
      <c r="E16">
        <v>250000</v>
      </c>
      <c r="F16">
        <v>10</v>
      </c>
      <c r="G16">
        <v>25</v>
      </c>
      <c r="H16" s="1" t="str">
        <f t="shared" si="12"/>
        <v>000_014</v>
      </c>
      <c r="L16" t="s">
        <v>17</v>
      </c>
      <c r="M16" s="5" t="str">
        <f t="shared" si="13"/>
        <v>(Some 0.65)</v>
      </c>
      <c r="N16" s="5"/>
      <c r="O16" s="5"/>
      <c r="P16" s="5"/>
      <c r="Q16" t="str">
        <f t="shared" si="11"/>
        <v>Defaults_000_014.defaultValue</v>
      </c>
      <c r="R16">
        <f t="shared" si="0"/>
        <v>14</v>
      </c>
      <c r="S16" t="str">
        <f t="shared" si="10"/>
        <v>ContGenAdm.exe add -i 14 -n 20 -m 3 -y 10 -t 250000 -r 25</v>
      </c>
    </row>
    <row r="17" spans="2:19" x14ac:dyDescent="0.35">
      <c r="B17">
        <f t="shared" si="14"/>
        <v>15</v>
      </c>
      <c r="C17">
        <f t="shared" si="15"/>
        <v>70</v>
      </c>
      <c r="D17">
        <v>20</v>
      </c>
      <c r="E17">
        <v>250000</v>
      </c>
      <c r="F17">
        <v>10</v>
      </c>
      <c r="G17">
        <v>25</v>
      </c>
      <c r="H17" s="1" t="str">
        <f t="shared" si="12"/>
        <v>000_015</v>
      </c>
      <c r="L17" t="s">
        <v>17</v>
      </c>
      <c r="M17" s="5" t="str">
        <f t="shared" si="13"/>
        <v>(Some 0.70)</v>
      </c>
      <c r="N17" s="5"/>
      <c r="O17" s="5"/>
      <c r="P17" s="5"/>
      <c r="Q17" t="str">
        <f t="shared" si="11"/>
        <v>Defaults_000_015.defaultValue</v>
      </c>
      <c r="R17">
        <f t="shared" si="0"/>
        <v>15</v>
      </c>
      <c r="S17" t="str">
        <f t="shared" si="10"/>
        <v>ContGenAdm.exe add -i 15 -n 20 -m 3 -y 10 -t 250000 -r 25</v>
      </c>
    </row>
    <row r="18" spans="2:19" x14ac:dyDescent="0.35">
      <c r="B18">
        <f t="shared" si="14"/>
        <v>16</v>
      </c>
      <c r="C18">
        <f t="shared" si="15"/>
        <v>75</v>
      </c>
      <c r="D18">
        <v>20</v>
      </c>
      <c r="E18">
        <v>250000</v>
      </c>
      <c r="F18">
        <v>10</v>
      </c>
      <c r="G18">
        <v>25</v>
      </c>
      <c r="H18" s="1" t="str">
        <f t="shared" si="12"/>
        <v>000_016</v>
      </c>
      <c r="L18" t="s">
        <v>17</v>
      </c>
      <c r="M18" s="5" t="str">
        <f t="shared" si="13"/>
        <v>(Some 0.75)</v>
      </c>
      <c r="N18" s="5"/>
      <c r="O18" s="5"/>
      <c r="P18" s="5"/>
      <c r="Q18" t="str">
        <f t="shared" si="11"/>
        <v>Defaults_000_016.defaultValue</v>
      </c>
      <c r="R18">
        <f t="shared" si="0"/>
        <v>16</v>
      </c>
      <c r="S18" t="str">
        <f t="shared" si="10"/>
        <v>ContGenAdm.exe add -i 16 -n 20 -m 3 -y 10 -t 250000 -r 25</v>
      </c>
    </row>
    <row r="19" spans="2:19" x14ac:dyDescent="0.35">
      <c r="B19">
        <f t="shared" si="14"/>
        <v>17</v>
      </c>
      <c r="C19">
        <f t="shared" si="15"/>
        <v>80</v>
      </c>
      <c r="D19">
        <v>20</v>
      </c>
      <c r="E19">
        <v>250000</v>
      </c>
      <c r="F19">
        <v>10</v>
      </c>
      <c r="G19">
        <v>25</v>
      </c>
      <c r="H19" s="1" t="str">
        <f t="shared" si="12"/>
        <v>000_017</v>
      </c>
      <c r="L19" t="s">
        <v>17</v>
      </c>
      <c r="M19" s="5" t="str">
        <f t="shared" si="13"/>
        <v>(Some 0.80)</v>
      </c>
      <c r="N19" s="5"/>
      <c r="O19" s="5"/>
      <c r="P19" s="5"/>
      <c r="Q19" t="str">
        <f t="shared" si="11"/>
        <v>Defaults_000_017.defaultValue</v>
      </c>
      <c r="R19">
        <f t="shared" si="0"/>
        <v>17</v>
      </c>
      <c r="S19" t="str">
        <f t="shared" si="10"/>
        <v>ContGenAdm.exe add -i 17 -n 20 -m 3 -y 10 -t 250000 -r 25</v>
      </c>
    </row>
    <row r="20" spans="2:19" x14ac:dyDescent="0.35">
      <c r="B20">
        <f t="shared" si="14"/>
        <v>18</v>
      </c>
      <c r="C20">
        <f t="shared" si="15"/>
        <v>85</v>
      </c>
      <c r="D20">
        <v>20</v>
      </c>
      <c r="E20">
        <v>250000</v>
      </c>
      <c r="F20">
        <v>10</v>
      </c>
      <c r="G20">
        <v>25</v>
      </c>
      <c r="H20" s="1" t="str">
        <f t="shared" si="12"/>
        <v>000_018</v>
      </c>
      <c r="L20" t="s">
        <v>17</v>
      </c>
      <c r="M20" s="5" t="str">
        <f t="shared" si="13"/>
        <v>(Some 0.85)</v>
      </c>
      <c r="N20" s="5"/>
      <c r="O20" s="5"/>
      <c r="P20" s="5"/>
      <c r="Q20" t="str">
        <f t="shared" si="11"/>
        <v>Defaults_000_018.defaultValue</v>
      </c>
      <c r="R20">
        <f t="shared" si="0"/>
        <v>18</v>
      </c>
      <c r="S20" t="str">
        <f t="shared" si="10"/>
        <v>ContGenAdm.exe add -i 18 -n 20 -m 3 -y 10 -t 250000 -r 25</v>
      </c>
    </row>
    <row r="21" spans="2:19" x14ac:dyDescent="0.35">
      <c r="B21">
        <f t="shared" si="14"/>
        <v>19</v>
      </c>
      <c r="C21">
        <f t="shared" si="15"/>
        <v>90</v>
      </c>
      <c r="D21">
        <v>20</v>
      </c>
      <c r="E21">
        <v>250000</v>
      </c>
      <c r="F21">
        <v>10</v>
      </c>
      <c r="G21">
        <v>25</v>
      </c>
      <c r="H21" s="1" t="str">
        <f t="shared" si="12"/>
        <v>000_019</v>
      </c>
      <c r="L21" t="s">
        <v>17</v>
      </c>
      <c r="M21" s="5" t="str">
        <f t="shared" si="13"/>
        <v>(Some 0.90)</v>
      </c>
      <c r="N21" s="5"/>
      <c r="O21" s="5"/>
      <c r="P21" s="5"/>
      <c r="Q21" t="str">
        <f t="shared" si="11"/>
        <v>Defaults_000_019.defaultValue</v>
      </c>
      <c r="R21">
        <f t="shared" si="0"/>
        <v>19</v>
      </c>
      <c r="S21" t="str">
        <f t="shared" si="10"/>
        <v>ContGenAdm.exe add -i 19 -n 20 -m 3 -y 10 -t 250000 -r 25</v>
      </c>
    </row>
    <row r="22" spans="2:19" x14ac:dyDescent="0.35">
      <c r="B22">
        <f t="shared" ref="B22" si="16">1+B21</f>
        <v>20</v>
      </c>
      <c r="C22">
        <f t="shared" ref="C22" si="17">+C21+5</f>
        <v>95</v>
      </c>
      <c r="D22">
        <v>20</v>
      </c>
      <c r="E22">
        <v>250000</v>
      </c>
      <c r="F22">
        <v>10</v>
      </c>
      <c r="G22">
        <v>25</v>
      </c>
      <c r="H22" s="1" t="str">
        <f t="shared" ref="H22" si="18">"000_0" &amp; RIGHT("0" &amp; B22, 2)</f>
        <v>000_020</v>
      </c>
      <c r="L22" t="s">
        <v>17</v>
      </c>
      <c r="M22" s="5" t="str">
        <f t="shared" ref="M22" si="19">"(Some 0." &amp; C22 &amp; ")"</f>
        <v>(Some 0.95)</v>
      </c>
      <c r="N22" s="5"/>
      <c r="O22" s="5"/>
      <c r="P22" s="5"/>
      <c r="Q22" t="str">
        <f t="shared" si="11"/>
        <v>Defaults_000_020.defaultValue</v>
      </c>
      <c r="R22">
        <f t="shared" si="0"/>
        <v>20</v>
      </c>
      <c r="S22" t="str">
        <f t="shared" si="10"/>
        <v>ContGenAdm.exe add -i 20 -n 20 -m 3 -y 10 -t 250000 -r 25</v>
      </c>
    </row>
    <row r="25" spans="2:19" x14ac:dyDescent="0.35">
      <c r="B25">
        <v>0</v>
      </c>
      <c r="D25">
        <v>5</v>
      </c>
      <c r="E25">
        <v>250000</v>
      </c>
      <c r="F25">
        <v>10</v>
      </c>
      <c r="G25">
        <v>25</v>
      </c>
      <c r="H25" s="1" t="str">
        <f>"002_0" &amp; RIGHT("0" &amp; B25, 2)</f>
        <v>002_000</v>
      </c>
      <c r="L25" t="s">
        <v>37</v>
      </c>
      <c r="M25" t="s">
        <v>18</v>
      </c>
      <c r="Q25" t="str">
        <f t="shared" ref="Q25:Q36" si="20">"Defaults_" &amp; H25 &amp; ".defaultValue"</f>
        <v>Defaults_002_000.defaultValue</v>
      </c>
      <c r="R25">
        <f t="shared" ref="R25:R39" si="21">VALUE(SUBSTITUTE(H25, "_", ""))</f>
        <v>2000</v>
      </c>
      <c r="S25" t="str">
        <f t="shared" ref="S25:S33" si="22">"ContGenAdm.exe add -i " &amp; R25 &amp; " -n " &amp; D25 &amp; " -m 5 -y " &amp; F25 &amp; " -t " &amp; E25 &amp; " -r " &amp; G25</f>
        <v>ContGenAdm.exe add -i 2000 -n 5 -m 5 -y 10 -t 250000 -r 25</v>
      </c>
    </row>
    <row r="26" spans="2:19" x14ac:dyDescent="0.35">
      <c r="B26">
        <f>1+B25</f>
        <v>1</v>
      </c>
      <c r="D26">
        <v>5</v>
      </c>
      <c r="E26">
        <v>250000</v>
      </c>
      <c r="F26">
        <v>10</v>
      </c>
      <c r="G26">
        <v>25</v>
      </c>
      <c r="H26" s="1" t="str">
        <f t="shared" ref="H26:H29" si="23">"002_0" &amp; RIGHT("0" &amp; B26, 2)</f>
        <v>002_001</v>
      </c>
      <c r="L26" t="s">
        <v>38</v>
      </c>
      <c r="M26" t="s">
        <v>18</v>
      </c>
      <c r="Q26" t="str">
        <f t="shared" si="20"/>
        <v>Defaults_002_001.defaultValue</v>
      </c>
      <c r="R26">
        <f t="shared" si="21"/>
        <v>2001</v>
      </c>
      <c r="S26" t="str">
        <f t="shared" si="22"/>
        <v>ContGenAdm.exe add -i 2001 -n 5 -m 5 -y 10 -t 250000 -r 25</v>
      </c>
    </row>
    <row r="27" spans="2:19" x14ac:dyDescent="0.35">
      <c r="B27">
        <f t="shared" ref="B27:B29" si="24">1+B26</f>
        <v>2</v>
      </c>
      <c r="D27">
        <v>5</v>
      </c>
      <c r="E27">
        <v>250000</v>
      </c>
      <c r="F27">
        <v>10</v>
      </c>
      <c r="G27">
        <v>25</v>
      </c>
      <c r="H27" s="1" t="str">
        <f t="shared" si="23"/>
        <v>002_002</v>
      </c>
      <c r="L27" t="s">
        <v>14</v>
      </c>
      <c r="M27" t="s">
        <v>18</v>
      </c>
      <c r="Q27" t="str">
        <f t="shared" si="20"/>
        <v>Defaults_002_002.defaultValue</v>
      </c>
      <c r="R27">
        <f t="shared" si="21"/>
        <v>2002</v>
      </c>
      <c r="S27" t="str">
        <f t="shared" si="22"/>
        <v>ContGenAdm.exe add -i 2002 -n 5 -m 5 -y 10 -t 250000 -r 25</v>
      </c>
    </row>
    <row r="28" spans="2:19" x14ac:dyDescent="0.35">
      <c r="B28">
        <f t="shared" si="24"/>
        <v>3</v>
      </c>
      <c r="D28">
        <v>5</v>
      </c>
      <c r="E28">
        <v>250000</v>
      </c>
      <c r="F28">
        <v>10</v>
      </c>
      <c r="G28">
        <v>25</v>
      </c>
      <c r="H28" s="1" t="str">
        <f t="shared" si="23"/>
        <v>002_003</v>
      </c>
      <c r="L28" t="s">
        <v>37</v>
      </c>
      <c r="M28" t="s">
        <v>31</v>
      </c>
      <c r="Q28" t="str">
        <f t="shared" si="20"/>
        <v>Defaults_002_003.defaultValue</v>
      </c>
      <c r="R28">
        <f t="shared" si="21"/>
        <v>2003</v>
      </c>
      <c r="S28" t="str">
        <f t="shared" si="22"/>
        <v>ContGenAdm.exe add -i 2003 -n 5 -m 5 -y 10 -t 250000 -r 25</v>
      </c>
    </row>
    <row r="29" spans="2:19" x14ac:dyDescent="0.35">
      <c r="B29">
        <f t="shared" si="24"/>
        <v>4</v>
      </c>
      <c r="D29">
        <v>5</v>
      </c>
      <c r="E29">
        <v>250000</v>
      </c>
      <c r="F29">
        <v>10</v>
      </c>
      <c r="G29">
        <v>25</v>
      </c>
      <c r="H29" s="1" t="str">
        <f t="shared" si="23"/>
        <v>002_004</v>
      </c>
      <c r="L29" t="s">
        <v>38</v>
      </c>
      <c r="M29" t="s">
        <v>31</v>
      </c>
      <c r="Q29" t="str">
        <f t="shared" si="20"/>
        <v>Defaults_002_004.defaultValue</v>
      </c>
      <c r="R29">
        <f t="shared" si="21"/>
        <v>2004</v>
      </c>
      <c r="S29" t="str">
        <f t="shared" si="22"/>
        <v>ContGenAdm.exe add -i 2004 -n 5 -m 5 -y 10 -t 250000 -r 25</v>
      </c>
    </row>
    <row r="30" spans="2:19" x14ac:dyDescent="0.35">
      <c r="B30">
        <f t="shared" ref="B30:B33" si="25">1+B29</f>
        <v>5</v>
      </c>
      <c r="D30">
        <v>5</v>
      </c>
      <c r="E30">
        <v>250000</v>
      </c>
      <c r="F30">
        <v>10</v>
      </c>
      <c r="G30">
        <v>25</v>
      </c>
      <c r="H30" s="1" t="str">
        <f t="shared" ref="H30:H33" si="26">"002_0" &amp; RIGHT("0" &amp; B30, 2)</f>
        <v>002_005</v>
      </c>
      <c r="L30" t="s">
        <v>14</v>
      </c>
      <c r="M30" t="s">
        <v>31</v>
      </c>
      <c r="Q30" t="str">
        <f t="shared" si="20"/>
        <v>Defaults_002_005.defaultValue</v>
      </c>
      <c r="R30">
        <f t="shared" si="21"/>
        <v>2005</v>
      </c>
      <c r="S30" t="str">
        <f t="shared" si="22"/>
        <v>ContGenAdm.exe add -i 2005 -n 5 -m 5 -y 10 -t 250000 -r 25</v>
      </c>
    </row>
    <row r="31" spans="2:19" x14ac:dyDescent="0.35">
      <c r="B31">
        <f t="shared" si="25"/>
        <v>6</v>
      </c>
      <c r="D31">
        <v>5</v>
      </c>
      <c r="E31">
        <v>250000</v>
      </c>
      <c r="F31">
        <v>10</v>
      </c>
      <c r="G31">
        <v>25</v>
      </c>
      <c r="H31" s="1" t="str">
        <f t="shared" si="26"/>
        <v>002_006</v>
      </c>
      <c r="L31" t="s">
        <v>37</v>
      </c>
      <c r="M31" t="s">
        <v>16</v>
      </c>
      <c r="Q31" t="str">
        <f t="shared" si="20"/>
        <v>Defaults_002_006.defaultValue</v>
      </c>
      <c r="R31">
        <f t="shared" si="21"/>
        <v>2006</v>
      </c>
      <c r="S31" t="str">
        <f t="shared" si="22"/>
        <v>ContGenAdm.exe add -i 2006 -n 5 -m 5 -y 10 -t 250000 -r 25</v>
      </c>
    </row>
    <row r="32" spans="2:19" x14ac:dyDescent="0.35">
      <c r="B32">
        <f t="shared" si="25"/>
        <v>7</v>
      </c>
      <c r="D32">
        <v>5</v>
      </c>
      <c r="E32">
        <v>250000</v>
      </c>
      <c r="F32">
        <v>10</v>
      </c>
      <c r="G32">
        <v>25</v>
      </c>
      <c r="H32" s="1" t="str">
        <f t="shared" si="26"/>
        <v>002_007</v>
      </c>
      <c r="L32" t="s">
        <v>38</v>
      </c>
      <c r="M32" t="s">
        <v>16</v>
      </c>
      <c r="Q32" t="str">
        <f t="shared" si="20"/>
        <v>Defaults_002_007.defaultValue</v>
      </c>
      <c r="R32">
        <f t="shared" si="21"/>
        <v>2007</v>
      </c>
      <c r="S32" t="str">
        <f t="shared" si="22"/>
        <v>ContGenAdm.exe add -i 2007 -n 5 -m 5 -y 10 -t 250000 -r 25</v>
      </c>
    </row>
    <row r="33" spans="2:19" x14ac:dyDescent="0.35">
      <c r="B33">
        <f t="shared" si="25"/>
        <v>8</v>
      </c>
      <c r="D33">
        <v>5</v>
      </c>
      <c r="E33">
        <v>250000</v>
      </c>
      <c r="F33">
        <v>10</v>
      </c>
      <c r="G33">
        <v>25</v>
      </c>
      <c r="H33" s="1" t="str">
        <f t="shared" si="26"/>
        <v>002_008</v>
      </c>
      <c r="L33" t="s">
        <v>14</v>
      </c>
      <c r="M33" t="s">
        <v>16</v>
      </c>
      <c r="Q33" t="str">
        <f t="shared" si="20"/>
        <v>Defaults_002_008.defaultValue</v>
      </c>
      <c r="R33">
        <f t="shared" si="21"/>
        <v>2008</v>
      </c>
      <c r="S33" t="str">
        <f t="shared" si="22"/>
        <v>ContGenAdm.exe add -i 2008 -n 5 -m 5 -y 10 -t 250000 -r 25</v>
      </c>
    </row>
    <row r="34" spans="2:19" x14ac:dyDescent="0.35">
      <c r="B34">
        <f t="shared" ref="B34:B36" si="27">1+B33</f>
        <v>9</v>
      </c>
      <c r="D34">
        <v>25</v>
      </c>
      <c r="E34">
        <v>250000</v>
      </c>
      <c r="F34">
        <v>10</v>
      </c>
      <c r="G34">
        <v>25</v>
      </c>
      <c r="H34" s="1" t="str">
        <f t="shared" ref="H34:H36" si="28">"002_0" &amp; RIGHT("0" &amp; B34, 2)</f>
        <v>002_009</v>
      </c>
      <c r="L34" t="s">
        <v>37</v>
      </c>
      <c r="M34" t="s">
        <v>21</v>
      </c>
      <c r="Q34" t="str">
        <f t="shared" si="20"/>
        <v>Defaults_002_009.defaultValue</v>
      </c>
      <c r="R34">
        <f t="shared" si="21"/>
        <v>2009</v>
      </c>
      <c r="S34" t="str">
        <f t="shared" ref="S34:S39" si="29">"ContGenAdm.exe add -i " &amp; R34 &amp; " -n " &amp; D34 &amp; " -m 3 -y " &amp; F34 &amp; " -t " &amp; E34 &amp; " -r " &amp; G34</f>
        <v>ContGenAdm.exe add -i 2009 -n 25 -m 3 -y 10 -t 250000 -r 25</v>
      </c>
    </row>
    <row r="35" spans="2:19" x14ac:dyDescent="0.35">
      <c r="B35">
        <f t="shared" si="27"/>
        <v>10</v>
      </c>
      <c r="D35">
        <v>25</v>
      </c>
      <c r="E35">
        <v>250000</v>
      </c>
      <c r="F35">
        <v>10</v>
      </c>
      <c r="G35">
        <v>25</v>
      </c>
      <c r="H35" s="1" t="str">
        <f t="shared" si="28"/>
        <v>002_010</v>
      </c>
      <c r="L35" t="s">
        <v>38</v>
      </c>
      <c r="M35" t="s">
        <v>21</v>
      </c>
      <c r="Q35" t="str">
        <f t="shared" si="20"/>
        <v>Defaults_002_010.defaultValue</v>
      </c>
      <c r="R35">
        <f t="shared" si="21"/>
        <v>2010</v>
      </c>
      <c r="S35" t="str">
        <f t="shared" si="29"/>
        <v>ContGenAdm.exe add -i 2010 -n 25 -m 3 -y 10 -t 250000 -r 25</v>
      </c>
    </row>
    <row r="36" spans="2:19" x14ac:dyDescent="0.35">
      <c r="B36">
        <f t="shared" si="27"/>
        <v>11</v>
      </c>
      <c r="D36">
        <v>25</v>
      </c>
      <c r="E36">
        <v>250000</v>
      </c>
      <c r="F36">
        <v>10</v>
      </c>
      <c r="G36">
        <v>25</v>
      </c>
      <c r="H36" s="1" t="str">
        <f t="shared" si="28"/>
        <v>002_011</v>
      </c>
      <c r="L36" t="s">
        <v>14</v>
      </c>
      <c r="M36" t="s">
        <v>21</v>
      </c>
      <c r="Q36" t="str">
        <f t="shared" si="20"/>
        <v>Defaults_002_011.defaultValue</v>
      </c>
      <c r="R36">
        <f t="shared" si="21"/>
        <v>2011</v>
      </c>
      <c r="S36" t="str">
        <f t="shared" si="29"/>
        <v>ContGenAdm.exe add -i 2011 -n 25 -m 3 -y 10 -t 250000 -r 25</v>
      </c>
    </row>
    <row r="37" spans="2:19" x14ac:dyDescent="0.35">
      <c r="B37">
        <f t="shared" ref="B37:B39" si="30">1+B36</f>
        <v>12</v>
      </c>
      <c r="D37">
        <v>25</v>
      </c>
      <c r="E37">
        <v>250000</v>
      </c>
      <c r="F37">
        <v>10</v>
      </c>
      <c r="G37">
        <v>25</v>
      </c>
      <c r="H37" s="1" t="str">
        <f t="shared" ref="H37:H39" si="31">"002_0" &amp; RIGHT("0" &amp; B37, 2)</f>
        <v>002_012</v>
      </c>
      <c r="L37" t="s">
        <v>37</v>
      </c>
      <c r="M37" t="s">
        <v>19</v>
      </c>
      <c r="Q37" t="str">
        <f t="shared" ref="Q37:Q39" si="32">"Defaults_" &amp; H37 &amp; ".defaultValue"</f>
        <v>Defaults_002_012.defaultValue</v>
      </c>
      <c r="R37">
        <f t="shared" si="21"/>
        <v>2012</v>
      </c>
      <c r="S37" t="str">
        <f t="shared" si="29"/>
        <v>ContGenAdm.exe add -i 2012 -n 25 -m 3 -y 10 -t 250000 -r 25</v>
      </c>
    </row>
    <row r="38" spans="2:19" x14ac:dyDescent="0.35">
      <c r="B38">
        <f t="shared" si="30"/>
        <v>13</v>
      </c>
      <c r="D38">
        <v>25</v>
      </c>
      <c r="E38">
        <v>250000</v>
      </c>
      <c r="F38">
        <v>10</v>
      </c>
      <c r="G38">
        <v>25</v>
      </c>
      <c r="H38" s="1" t="str">
        <f t="shared" si="31"/>
        <v>002_013</v>
      </c>
      <c r="L38" t="s">
        <v>38</v>
      </c>
      <c r="M38" t="s">
        <v>19</v>
      </c>
      <c r="Q38" t="str">
        <f t="shared" si="32"/>
        <v>Defaults_002_013.defaultValue</v>
      </c>
      <c r="R38">
        <f t="shared" si="21"/>
        <v>2013</v>
      </c>
      <c r="S38" t="str">
        <f t="shared" si="29"/>
        <v>ContGenAdm.exe add -i 2013 -n 25 -m 3 -y 10 -t 250000 -r 25</v>
      </c>
    </row>
    <row r="39" spans="2:19" x14ac:dyDescent="0.35">
      <c r="B39">
        <f t="shared" si="30"/>
        <v>14</v>
      </c>
      <c r="D39">
        <v>25</v>
      </c>
      <c r="E39">
        <v>250000</v>
      </c>
      <c r="F39">
        <v>10</v>
      </c>
      <c r="G39">
        <v>25</v>
      </c>
      <c r="H39" s="1" t="str">
        <f t="shared" si="31"/>
        <v>002_014</v>
      </c>
      <c r="L39" t="s">
        <v>14</v>
      </c>
      <c r="M39" t="s">
        <v>19</v>
      </c>
      <c r="Q39" t="str">
        <f t="shared" si="32"/>
        <v>Defaults_002_014.defaultValue</v>
      </c>
      <c r="R39">
        <f t="shared" si="21"/>
        <v>2014</v>
      </c>
      <c r="S39" t="str">
        <f t="shared" si="29"/>
        <v>ContGenAdm.exe add -i 2014 -n 25 -m 3 -y 10 -t 250000 -r 25</v>
      </c>
    </row>
    <row r="42" spans="2:19" x14ac:dyDescent="0.35">
      <c r="B42">
        <v>0</v>
      </c>
      <c r="D42">
        <v>20</v>
      </c>
      <c r="E42">
        <v>250000</v>
      </c>
      <c r="F42">
        <v>10</v>
      </c>
      <c r="G42">
        <v>25</v>
      </c>
      <c r="H42" s="1" t="str">
        <f>"003_" &amp; RIGHT("00" &amp; B42, 3)</f>
        <v>003_000</v>
      </c>
      <c r="J42" t="s">
        <v>40</v>
      </c>
      <c r="K42" t="s">
        <v>18</v>
      </c>
      <c r="L42" t="s">
        <v>40</v>
      </c>
      <c r="M42" t="s">
        <v>18</v>
      </c>
      <c r="Q42" t="str">
        <f t="shared" ref="Q42" si="33">"Defaults_" &amp; H42 &amp; ".defaultValue"</f>
        <v>Defaults_003_000.defaultValue</v>
      </c>
      <c r="R42">
        <f>VALUE(SUBSTITUTE(H42, "_", ""))</f>
        <v>3000</v>
      </c>
      <c r="S42" t="str">
        <f>"ContGenAdm.exe add -i " &amp; R42 &amp; " -n " &amp; D42 &amp; " -m 3 -y " &amp; F42 &amp; " -t " &amp; E42 &amp; " -r " &amp; G42</f>
        <v>ContGenAdm.exe add -i 3000 -n 20 -m 3 -y 10 -t 250000 -r 25</v>
      </c>
    </row>
    <row r="43" spans="2:19" x14ac:dyDescent="0.35">
      <c r="J43"/>
      <c r="K43"/>
    </row>
    <row r="45" spans="2:19" x14ac:dyDescent="0.35">
      <c r="B45">
        <v>0</v>
      </c>
      <c r="C45">
        <v>20</v>
      </c>
      <c r="D45">
        <v>20</v>
      </c>
      <c r="E45">
        <v>250000</v>
      </c>
      <c r="F45">
        <v>10</v>
      </c>
      <c r="G45">
        <v>25</v>
      </c>
      <c r="H45" s="1" t="str">
        <f>"004_" &amp; RIGHT("00" &amp; B45, 3)</f>
        <v>004_000</v>
      </c>
      <c r="J45" t="s">
        <v>40</v>
      </c>
      <c r="K45" s="5" t="str">
        <f t="shared" ref="K45:K50" si="34">"(Some 0." &amp; RIGHT("00" &amp; C45, 2) &amp; ")"</f>
        <v>(Some 0.20)</v>
      </c>
      <c r="Q45" t="str">
        <f t="shared" ref="Q45" si="35">"Defaults_" &amp; H45 &amp; ".defaultValue"</f>
        <v>Defaults_004_000.defaultValue</v>
      </c>
      <c r="R45">
        <f t="shared" ref="R45:R65" si="36">VALUE(SUBSTITUTE(H45, "_", ""))</f>
        <v>4000</v>
      </c>
      <c r="S45" t="str">
        <f t="shared" ref="S45:S65" si="37">"ContGenAdm.exe add -i " &amp; R45 &amp; " -n " &amp; D45 &amp; " -m 3 -y " &amp; F45 &amp; " -t " &amp; E45 &amp; " -r " &amp; G45</f>
        <v>ContGenAdm.exe add -i 4000 -n 20 -m 3 -y 10 -t 250000 -r 25</v>
      </c>
    </row>
    <row r="46" spans="2:19" x14ac:dyDescent="0.35">
      <c r="B46">
        <f t="shared" ref="B46:B65" si="38">1+B45</f>
        <v>1</v>
      </c>
      <c r="C46">
        <v>20</v>
      </c>
      <c r="D46">
        <v>20</v>
      </c>
      <c r="E46">
        <v>250000</v>
      </c>
      <c r="F46">
        <v>10</v>
      </c>
      <c r="G46">
        <v>25</v>
      </c>
      <c r="H46" s="1" t="str">
        <f t="shared" ref="H46:H65" si="39">"004_" &amp; RIGHT("00" &amp; B46, 3)</f>
        <v>004_001</v>
      </c>
      <c r="J46" t="s">
        <v>14</v>
      </c>
      <c r="K46" s="5" t="str">
        <f t="shared" si="34"/>
        <v>(Some 0.20)</v>
      </c>
      <c r="Q46" t="str">
        <f t="shared" ref="Q46:Q65" si="40">"Defaults_" &amp; H46 &amp; ".defaultValue"</f>
        <v>Defaults_004_001.defaultValue</v>
      </c>
      <c r="R46">
        <f t="shared" si="36"/>
        <v>4001</v>
      </c>
      <c r="S46" t="str">
        <f t="shared" si="37"/>
        <v>ContGenAdm.exe add -i 4001 -n 20 -m 3 -y 10 -t 250000 -r 25</v>
      </c>
    </row>
    <row r="47" spans="2:19" x14ac:dyDescent="0.35">
      <c r="B47">
        <f t="shared" si="38"/>
        <v>2</v>
      </c>
      <c r="C47">
        <v>20</v>
      </c>
      <c r="D47">
        <v>20</v>
      </c>
      <c r="E47">
        <v>250000</v>
      </c>
      <c r="F47">
        <v>10</v>
      </c>
      <c r="G47">
        <v>25</v>
      </c>
      <c r="H47" s="1" t="str">
        <f t="shared" si="39"/>
        <v>004_002</v>
      </c>
      <c r="J47" t="s">
        <v>15</v>
      </c>
      <c r="K47" s="5" t="str">
        <f t="shared" si="34"/>
        <v>(Some 0.20)</v>
      </c>
      <c r="Q47" t="str">
        <f t="shared" si="40"/>
        <v>Defaults_004_002.defaultValue</v>
      </c>
      <c r="R47">
        <f t="shared" si="36"/>
        <v>4002</v>
      </c>
      <c r="S47" t="str">
        <f t="shared" si="37"/>
        <v>ContGenAdm.exe add -i 4002 -n 20 -m 3 -y 10 -t 250000 -r 25</v>
      </c>
    </row>
    <row r="48" spans="2:19" x14ac:dyDescent="0.35">
      <c r="B48">
        <f t="shared" si="38"/>
        <v>3</v>
      </c>
      <c r="C48">
        <v>15</v>
      </c>
      <c r="D48">
        <v>20</v>
      </c>
      <c r="E48">
        <v>250000</v>
      </c>
      <c r="F48">
        <v>10</v>
      </c>
      <c r="G48">
        <v>25</v>
      </c>
      <c r="H48" s="1" t="str">
        <f t="shared" si="39"/>
        <v>004_003</v>
      </c>
      <c r="J48" t="s">
        <v>17</v>
      </c>
      <c r="K48" s="5" t="str">
        <f t="shared" si="34"/>
        <v>(Some 0.15)</v>
      </c>
      <c r="Q48" t="str">
        <f t="shared" si="40"/>
        <v>Defaults_004_003.defaultValue</v>
      </c>
      <c r="R48">
        <f t="shared" si="36"/>
        <v>4003</v>
      </c>
      <c r="S48" t="str">
        <f t="shared" si="37"/>
        <v>ContGenAdm.exe add -i 4003 -n 20 -m 3 -y 10 -t 250000 -r 25</v>
      </c>
    </row>
    <row r="49" spans="2:19" x14ac:dyDescent="0.35">
      <c r="B49">
        <f t="shared" si="38"/>
        <v>4</v>
      </c>
      <c r="C49">
        <v>30</v>
      </c>
      <c r="D49">
        <v>20</v>
      </c>
      <c r="E49">
        <v>250000</v>
      </c>
      <c r="F49">
        <v>10</v>
      </c>
      <c r="G49">
        <v>25</v>
      </c>
      <c r="H49" s="1" t="str">
        <f t="shared" si="39"/>
        <v>004_004</v>
      </c>
      <c r="J49" t="s">
        <v>17</v>
      </c>
      <c r="K49" s="5" t="str">
        <f t="shared" si="34"/>
        <v>(Some 0.30)</v>
      </c>
      <c r="Q49" t="str">
        <f t="shared" si="40"/>
        <v>Defaults_004_004.defaultValue</v>
      </c>
      <c r="R49">
        <f t="shared" si="36"/>
        <v>4004</v>
      </c>
      <c r="S49" t="str">
        <f t="shared" si="37"/>
        <v>ContGenAdm.exe add -i 4004 -n 20 -m 3 -y 10 -t 250000 -r 25</v>
      </c>
    </row>
    <row r="50" spans="2:19" x14ac:dyDescent="0.35">
      <c r="B50">
        <f t="shared" si="38"/>
        <v>5</v>
      </c>
      <c r="C50">
        <v>25</v>
      </c>
      <c r="D50">
        <v>20</v>
      </c>
      <c r="E50">
        <v>250000</v>
      </c>
      <c r="F50">
        <v>10</v>
      </c>
      <c r="G50">
        <v>25</v>
      </c>
      <c r="H50" s="1" t="str">
        <f t="shared" si="39"/>
        <v>004_005</v>
      </c>
      <c r="J50" t="s">
        <v>17</v>
      </c>
      <c r="K50" s="5" t="str">
        <f t="shared" si="34"/>
        <v>(Some 0.25)</v>
      </c>
      <c r="Q50" t="str">
        <f t="shared" si="40"/>
        <v>Defaults_004_005.defaultValue</v>
      </c>
      <c r="R50">
        <f t="shared" si="36"/>
        <v>4005</v>
      </c>
      <c r="S50" t="str">
        <f t="shared" si="37"/>
        <v>ContGenAdm.exe add -i 4005 -n 20 -m 3 -y 10 -t 250000 -r 25</v>
      </c>
    </row>
    <row r="51" spans="2:19" x14ac:dyDescent="0.35">
      <c r="B51">
        <f t="shared" si="38"/>
        <v>6</v>
      </c>
      <c r="C51">
        <v>5</v>
      </c>
      <c r="D51">
        <v>20</v>
      </c>
      <c r="E51">
        <v>250000</v>
      </c>
      <c r="F51">
        <v>10</v>
      </c>
      <c r="G51">
        <v>25</v>
      </c>
      <c r="H51" s="1" t="str">
        <f t="shared" si="39"/>
        <v>004_006</v>
      </c>
      <c r="J51" t="s">
        <v>17</v>
      </c>
      <c r="K51" s="5" t="str">
        <f>"(Some 0." &amp; RIGHT("00" &amp; C51, 2) &amp; ")"</f>
        <v>(Some 0.05)</v>
      </c>
      <c r="Q51" t="str">
        <f t="shared" si="40"/>
        <v>Defaults_004_006.defaultValue</v>
      </c>
      <c r="R51">
        <f t="shared" si="36"/>
        <v>4006</v>
      </c>
      <c r="S51" t="str">
        <f t="shared" si="37"/>
        <v>ContGenAdm.exe add -i 4006 -n 20 -m 3 -y 10 -t 250000 -r 25</v>
      </c>
    </row>
    <row r="52" spans="2:19" x14ac:dyDescent="0.35">
      <c r="B52">
        <f t="shared" si="38"/>
        <v>7</v>
      </c>
      <c r="C52">
        <v>10</v>
      </c>
      <c r="D52">
        <v>20</v>
      </c>
      <c r="E52">
        <v>250000</v>
      </c>
      <c r="F52">
        <v>10</v>
      </c>
      <c r="G52">
        <v>25</v>
      </c>
      <c r="H52" s="1" t="str">
        <f t="shared" si="39"/>
        <v>004_007</v>
      </c>
      <c r="J52" t="s">
        <v>17</v>
      </c>
      <c r="K52" s="5" t="str">
        <f t="shared" ref="K52:K65" si="41">"(Some 0." &amp; RIGHT("00" &amp; C52, 2) &amp; ")"</f>
        <v>(Some 0.10)</v>
      </c>
      <c r="Q52" t="str">
        <f t="shared" si="40"/>
        <v>Defaults_004_007.defaultValue</v>
      </c>
      <c r="R52">
        <f t="shared" si="36"/>
        <v>4007</v>
      </c>
      <c r="S52" t="str">
        <f t="shared" si="37"/>
        <v>ContGenAdm.exe add -i 4007 -n 20 -m 3 -y 10 -t 250000 -r 25</v>
      </c>
    </row>
    <row r="53" spans="2:19" x14ac:dyDescent="0.35">
      <c r="B53">
        <f t="shared" si="38"/>
        <v>8</v>
      </c>
      <c r="C53">
        <v>35</v>
      </c>
      <c r="D53">
        <v>20</v>
      </c>
      <c r="E53">
        <v>250000</v>
      </c>
      <c r="F53">
        <v>10</v>
      </c>
      <c r="G53">
        <v>25</v>
      </c>
      <c r="H53" s="1" t="str">
        <f t="shared" si="39"/>
        <v>004_008</v>
      </c>
      <c r="J53" t="s">
        <v>17</v>
      </c>
      <c r="K53" s="5" t="str">
        <f t="shared" si="41"/>
        <v>(Some 0.35)</v>
      </c>
      <c r="M53" s="5"/>
      <c r="N53" s="5"/>
      <c r="O53" s="5"/>
      <c r="P53" s="5"/>
      <c r="Q53" t="str">
        <f t="shared" si="40"/>
        <v>Defaults_004_008.defaultValue</v>
      </c>
      <c r="R53">
        <f t="shared" si="36"/>
        <v>4008</v>
      </c>
      <c r="S53" t="str">
        <f t="shared" si="37"/>
        <v>ContGenAdm.exe add -i 4008 -n 20 -m 3 -y 10 -t 250000 -r 25</v>
      </c>
    </row>
    <row r="54" spans="2:19" x14ac:dyDescent="0.35">
      <c r="B54">
        <f t="shared" si="38"/>
        <v>9</v>
      </c>
      <c r="C54">
        <f>+C53+5</f>
        <v>40</v>
      </c>
      <c r="D54">
        <v>20</v>
      </c>
      <c r="E54">
        <v>250000</v>
      </c>
      <c r="F54">
        <v>10</v>
      </c>
      <c r="G54">
        <v>25</v>
      </c>
      <c r="H54" s="1" t="str">
        <f t="shared" si="39"/>
        <v>004_009</v>
      </c>
      <c r="J54" t="s">
        <v>17</v>
      </c>
      <c r="K54" s="5" t="str">
        <f t="shared" si="41"/>
        <v>(Some 0.40)</v>
      </c>
      <c r="M54" s="5"/>
      <c r="N54" s="5"/>
      <c r="O54" s="5"/>
      <c r="P54" s="5"/>
      <c r="Q54" t="str">
        <f t="shared" si="40"/>
        <v>Defaults_004_009.defaultValue</v>
      </c>
      <c r="R54">
        <f t="shared" si="36"/>
        <v>4009</v>
      </c>
      <c r="S54" t="str">
        <f t="shared" si="37"/>
        <v>ContGenAdm.exe add -i 4009 -n 20 -m 3 -y 10 -t 250000 -r 25</v>
      </c>
    </row>
    <row r="55" spans="2:19" x14ac:dyDescent="0.35">
      <c r="B55">
        <f t="shared" si="38"/>
        <v>10</v>
      </c>
      <c r="C55">
        <f t="shared" ref="C55:C65" si="42">+C54+5</f>
        <v>45</v>
      </c>
      <c r="D55">
        <v>20</v>
      </c>
      <c r="E55">
        <v>250000</v>
      </c>
      <c r="F55">
        <v>10</v>
      </c>
      <c r="G55">
        <v>25</v>
      </c>
      <c r="H55" s="1" t="str">
        <f t="shared" si="39"/>
        <v>004_010</v>
      </c>
      <c r="J55" t="s">
        <v>17</v>
      </c>
      <c r="K55" s="5" t="str">
        <f t="shared" si="41"/>
        <v>(Some 0.45)</v>
      </c>
      <c r="M55" s="5"/>
      <c r="N55" s="5"/>
      <c r="O55" s="5"/>
      <c r="P55" s="5"/>
      <c r="Q55" t="str">
        <f t="shared" si="40"/>
        <v>Defaults_004_010.defaultValue</v>
      </c>
      <c r="R55">
        <f t="shared" si="36"/>
        <v>4010</v>
      </c>
      <c r="S55" t="str">
        <f t="shared" si="37"/>
        <v>ContGenAdm.exe add -i 4010 -n 20 -m 3 -y 10 -t 250000 -r 25</v>
      </c>
    </row>
    <row r="56" spans="2:19" x14ac:dyDescent="0.35">
      <c r="B56">
        <f t="shared" si="38"/>
        <v>11</v>
      </c>
      <c r="C56">
        <f t="shared" si="42"/>
        <v>50</v>
      </c>
      <c r="D56">
        <v>20</v>
      </c>
      <c r="E56">
        <v>250000</v>
      </c>
      <c r="F56">
        <v>10</v>
      </c>
      <c r="G56">
        <v>25</v>
      </c>
      <c r="H56" s="1" t="str">
        <f t="shared" si="39"/>
        <v>004_011</v>
      </c>
      <c r="J56" t="s">
        <v>17</v>
      </c>
      <c r="K56" s="5" t="str">
        <f t="shared" si="41"/>
        <v>(Some 0.50)</v>
      </c>
      <c r="M56" s="5"/>
      <c r="N56" s="5"/>
      <c r="O56" s="5"/>
      <c r="P56" s="5"/>
      <c r="Q56" t="str">
        <f t="shared" si="40"/>
        <v>Defaults_004_011.defaultValue</v>
      </c>
      <c r="R56">
        <f t="shared" si="36"/>
        <v>4011</v>
      </c>
      <c r="S56" t="str">
        <f t="shared" si="37"/>
        <v>ContGenAdm.exe add -i 4011 -n 20 -m 3 -y 10 -t 250000 -r 25</v>
      </c>
    </row>
    <row r="57" spans="2:19" x14ac:dyDescent="0.35">
      <c r="B57">
        <f t="shared" si="38"/>
        <v>12</v>
      </c>
      <c r="C57">
        <f t="shared" si="42"/>
        <v>55</v>
      </c>
      <c r="D57">
        <v>20</v>
      </c>
      <c r="E57">
        <v>250000</v>
      </c>
      <c r="F57">
        <v>10</v>
      </c>
      <c r="G57">
        <v>25</v>
      </c>
      <c r="H57" s="1" t="str">
        <f t="shared" si="39"/>
        <v>004_012</v>
      </c>
      <c r="J57" t="s">
        <v>17</v>
      </c>
      <c r="K57" s="5" t="str">
        <f t="shared" si="41"/>
        <v>(Some 0.55)</v>
      </c>
      <c r="M57" s="5"/>
      <c r="N57" s="5"/>
      <c r="O57" s="5"/>
      <c r="P57" s="5"/>
      <c r="Q57" t="str">
        <f t="shared" si="40"/>
        <v>Defaults_004_012.defaultValue</v>
      </c>
      <c r="R57">
        <f t="shared" si="36"/>
        <v>4012</v>
      </c>
      <c r="S57" t="str">
        <f t="shared" si="37"/>
        <v>ContGenAdm.exe add -i 4012 -n 20 -m 3 -y 10 -t 250000 -r 25</v>
      </c>
    </row>
    <row r="58" spans="2:19" x14ac:dyDescent="0.35">
      <c r="B58">
        <f t="shared" si="38"/>
        <v>13</v>
      </c>
      <c r="C58">
        <f t="shared" si="42"/>
        <v>60</v>
      </c>
      <c r="D58">
        <v>20</v>
      </c>
      <c r="E58">
        <v>250000</v>
      </c>
      <c r="F58">
        <v>10</v>
      </c>
      <c r="G58">
        <v>25</v>
      </c>
      <c r="H58" s="1" t="str">
        <f t="shared" si="39"/>
        <v>004_013</v>
      </c>
      <c r="J58" t="s">
        <v>17</v>
      </c>
      <c r="K58" s="5" t="str">
        <f t="shared" si="41"/>
        <v>(Some 0.60)</v>
      </c>
      <c r="M58" s="5"/>
      <c r="N58" s="5"/>
      <c r="O58" s="5"/>
      <c r="P58" s="5"/>
      <c r="Q58" t="str">
        <f t="shared" si="40"/>
        <v>Defaults_004_013.defaultValue</v>
      </c>
      <c r="R58">
        <f t="shared" si="36"/>
        <v>4013</v>
      </c>
      <c r="S58" t="str">
        <f t="shared" si="37"/>
        <v>ContGenAdm.exe add -i 4013 -n 20 -m 3 -y 10 -t 250000 -r 25</v>
      </c>
    </row>
    <row r="59" spans="2:19" x14ac:dyDescent="0.35">
      <c r="B59">
        <f t="shared" si="38"/>
        <v>14</v>
      </c>
      <c r="C59">
        <f t="shared" si="42"/>
        <v>65</v>
      </c>
      <c r="D59">
        <v>20</v>
      </c>
      <c r="E59">
        <v>250000</v>
      </c>
      <c r="F59">
        <v>10</v>
      </c>
      <c r="G59">
        <v>25</v>
      </c>
      <c r="H59" s="1" t="str">
        <f t="shared" si="39"/>
        <v>004_014</v>
      </c>
      <c r="J59" t="s">
        <v>17</v>
      </c>
      <c r="K59" s="5" t="str">
        <f t="shared" si="41"/>
        <v>(Some 0.65)</v>
      </c>
      <c r="M59" s="5"/>
      <c r="N59" s="5"/>
      <c r="O59" s="5"/>
      <c r="P59" s="5"/>
      <c r="Q59" t="str">
        <f t="shared" si="40"/>
        <v>Defaults_004_014.defaultValue</v>
      </c>
      <c r="R59">
        <f t="shared" si="36"/>
        <v>4014</v>
      </c>
      <c r="S59" t="str">
        <f t="shared" si="37"/>
        <v>ContGenAdm.exe add -i 4014 -n 20 -m 3 -y 10 -t 250000 -r 25</v>
      </c>
    </row>
    <row r="60" spans="2:19" x14ac:dyDescent="0.35">
      <c r="B60">
        <f t="shared" si="38"/>
        <v>15</v>
      </c>
      <c r="C60">
        <f t="shared" si="42"/>
        <v>70</v>
      </c>
      <c r="D60">
        <v>20</v>
      </c>
      <c r="E60">
        <v>250000</v>
      </c>
      <c r="F60">
        <v>10</v>
      </c>
      <c r="G60">
        <v>25</v>
      </c>
      <c r="H60" s="1" t="str">
        <f t="shared" si="39"/>
        <v>004_015</v>
      </c>
      <c r="J60" t="s">
        <v>17</v>
      </c>
      <c r="K60" s="5" t="str">
        <f t="shared" si="41"/>
        <v>(Some 0.70)</v>
      </c>
      <c r="M60" s="5"/>
      <c r="N60" s="5"/>
      <c r="O60" s="5"/>
      <c r="P60" s="5"/>
      <c r="Q60" t="str">
        <f t="shared" si="40"/>
        <v>Defaults_004_015.defaultValue</v>
      </c>
      <c r="R60">
        <f t="shared" si="36"/>
        <v>4015</v>
      </c>
      <c r="S60" t="str">
        <f t="shared" si="37"/>
        <v>ContGenAdm.exe add -i 4015 -n 20 -m 3 -y 10 -t 250000 -r 25</v>
      </c>
    </row>
    <row r="61" spans="2:19" x14ac:dyDescent="0.35">
      <c r="B61">
        <f t="shared" si="38"/>
        <v>16</v>
      </c>
      <c r="C61">
        <f t="shared" si="42"/>
        <v>75</v>
      </c>
      <c r="D61">
        <v>20</v>
      </c>
      <c r="E61">
        <v>250000</v>
      </c>
      <c r="F61">
        <v>10</v>
      </c>
      <c r="G61">
        <v>25</v>
      </c>
      <c r="H61" s="1" t="str">
        <f t="shared" si="39"/>
        <v>004_016</v>
      </c>
      <c r="J61" t="s">
        <v>17</v>
      </c>
      <c r="K61" s="5" t="str">
        <f t="shared" si="41"/>
        <v>(Some 0.75)</v>
      </c>
      <c r="M61" s="5"/>
      <c r="N61" s="5"/>
      <c r="O61" s="5"/>
      <c r="P61" s="5"/>
      <c r="Q61" t="str">
        <f t="shared" si="40"/>
        <v>Defaults_004_016.defaultValue</v>
      </c>
      <c r="R61">
        <f t="shared" si="36"/>
        <v>4016</v>
      </c>
      <c r="S61" t="str">
        <f t="shared" si="37"/>
        <v>ContGenAdm.exe add -i 4016 -n 20 -m 3 -y 10 -t 250000 -r 25</v>
      </c>
    </row>
    <row r="62" spans="2:19" x14ac:dyDescent="0.35">
      <c r="B62">
        <f t="shared" si="38"/>
        <v>17</v>
      </c>
      <c r="C62">
        <f t="shared" si="42"/>
        <v>80</v>
      </c>
      <c r="D62">
        <v>20</v>
      </c>
      <c r="E62">
        <v>250000</v>
      </c>
      <c r="F62">
        <v>10</v>
      </c>
      <c r="G62">
        <v>25</v>
      </c>
      <c r="H62" s="1" t="str">
        <f t="shared" si="39"/>
        <v>004_017</v>
      </c>
      <c r="J62" t="s">
        <v>17</v>
      </c>
      <c r="K62" s="5" t="str">
        <f t="shared" si="41"/>
        <v>(Some 0.80)</v>
      </c>
      <c r="M62" s="5"/>
      <c r="N62" s="5"/>
      <c r="O62" s="5"/>
      <c r="P62" s="5"/>
      <c r="Q62" t="str">
        <f t="shared" si="40"/>
        <v>Defaults_004_017.defaultValue</v>
      </c>
      <c r="R62">
        <f t="shared" si="36"/>
        <v>4017</v>
      </c>
      <c r="S62" t="str">
        <f t="shared" si="37"/>
        <v>ContGenAdm.exe add -i 4017 -n 20 -m 3 -y 10 -t 250000 -r 25</v>
      </c>
    </row>
    <row r="63" spans="2:19" x14ac:dyDescent="0.35">
      <c r="B63">
        <f t="shared" si="38"/>
        <v>18</v>
      </c>
      <c r="C63">
        <f t="shared" si="42"/>
        <v>85</v>
      </c>
      <c r="D63">
        <v>20</v>
      </c>
      <c r="E63">
        <v>250000</v>
      </c>
      <c r="F63">
        <v>10</v>
      </c>
      <c r="G63">
        <v>25</v>
      </c>
      <c r="H63" s="1" t="str">
        <f t="shared" si="39"/>
        <v>004_018</v>
      </c>
      <c r="J63" t="s">
        <v>17</v>
      </c>
      <c r="K63" s="5" t="str">
        <f t="shared" si="41"/>
        <v>(Some 0.85)</v>
      </c>
      <c r="M63" s="5"/>
      <c r="N63" s="5"/>
      <c r="O63" s="5"/>
      <c r="P63" s="5"/>
      <c r="Q63" t="str">
        <f t="shared" si="40"/>
        <v>Defaults_004_018.defaultValue</v>
      </c>
      <c r="R63">
        <f t="shared" si="36"/>
        <v>4018</v>
      </c>
      <c r="S63" t="str">
        <f t="shared" si="37"/>
        <v>ContGenAdm.exe add -i 4018 -n 20 -m 3 -y 10 -t 250000 -r 25</v>
      </c>
    </row>
    <row r="64" spans="2:19" x14ac:dyDescent="0.35">
      <c r="B64">
        <f t="shared" si="38"/>
        <v>19</v>
      </c>
      <c r="C64">
        <f t="shared" si="42"/>
        <v>90</v>
      </c>
      <c r="D64">
        <v>20</v>
      </c>
      <c r="E64">
        <v>250000</v>
      </c>
      <c r="F64">
        <v>10</v>
      </c>
      <c r="G64">
        <v>25</v>
      </c>
      <c r="H64" s="1" t="str">
        <f t="shared" si="39"/>
        <v>004_019</v>
      </c>
      <c r="J64" t="s">
        <v>17</v>
      </c>
      <c r="K64" s="5" t="str">
        <f t="shared" si="41"/>
        <v>(Some 0.90)</v>
      </c>
      <c r="M64" s="5"/>
      <c r="N64" s="5"/>
      <c r="O64" s="5"/>
      <c r="P64" s="5"/>
      <c r="Q64" t="str">
        <f t="shared" si="40"/>
        <v>Defaults_004_019.defaultValue</v>
      </c>
      <c r="R64">
        <f t="shared" si="36"/>
        <v>4019</v>
      </c>
      <c r="S64" t="str">
        <f t="shared" si="37"/>
        <v>ContGenAdm.exe add -i 4019 -n 20 -m 3 -y 10 -t 250000 -r 25</v>
      </c>
    </row>
    <row r="65" spans="2:19" x14ac:dyDescent="0.35">
      <c r="B65">
        <f t="shared" si="38"/>
        <v>20</v>
      </c>
      <c r="C65">
        <f t="shared" si="42"/>
        <v>95</v>
      </c>
      <c r="D65">
        <v>20</v>
      </c>
      <c r="E65">
        <v>250000</v>
      </c>
      <c r="F65">
        <v>10</v>
      </c>
      <c r="G65">
        <v>25</v>
      </c>
      <c r="H65" s="1" t="str">
        <f t="shared" si="39"/>
        <v>004_020</v>
      </c>
      <c r="J65" t="s">
        <v>17</v>
      </c>
      <c r="K65" s="5" t="str">
        <f t="shared" si="41"/>
        <v>(Some 0.95)</v>
      </c>
      <c r="M65" s="5"/>
      <c r="N65" s="5"/>
      <c r="O65" s="5"/>
      <c r="P65" s="5"/>
      <c r="Q65" t="str">
        <f t="shared" si="40"/>
        <v>Defaults_004_020.defaultValue</v>
      </c>
      <c r="R65">
        <f t="shared" si="36"/>
        <v>4020</v>
      </c>
      <c r="S65" t="str">
        <f t="shared" si="37"/>
        <v>ContGenAdm.exe add -i 4020 -n 20 -m 3 -y 10 -t 250000 -r 25</v>
      </c>
    </row>
    <row r="68" spans="2:19" x14ac:dyDescent="0.35">
      <c r="B68">
        <v>0</v>
      </c>
      <c r="C68">
        <v>20</v>
      </c>
      <c r="D68">
        <v>20</v>
      </c>
      <c r="E68">
        <v>250000</v>
      </c>
      <c r="F68">
        <v>10</v>
      </c>
      <c r="G68">
        <v>25</v>
      </c>
      <c r="H68" s="1" t="str">
        <f>"005_" &amp; RIGHT("00" &amp; B68, 3)</f>
        <v>005_000</v>
      </c>
      <c r="J68" t="s">
        <v>40</v>
      </c>
      <c r="K68" s="5" t="str">
        <f t="shared" ref="K68" si="43">"(Some 0." &amp; RIGHT("00" &amp; C68, 2) &amp; ")"</f>
        <v>(Some 0.20)</v>
      </c>
      <c r="Q68" t="str">
        <f t="shared" ref="Q68" si="44">"Defaults_" &amp; H68 &amp; ".defaultValue"</f>
        <v>Defaults_005_000.defaultValue</v>
      </c>
      <c r="R68">
        <f>VALUE(SUBSTITUTE(H68, "_", ""))</f>
        <v>5000</v>
      </c>
      <c r="S68" t="str">
        <f>"ContGenAdm.exe add -i " &amp; R68 &amp; " -n " &amp; D68 &amp; " -m 3 -y " &amp; F68 &amp; " -t " &amp; E68 &amp; " -r " &amp; G68</f>
        <v>ContGenAdm.exe add -i 5000 -n 20 -m 3 -y 10 -t 250000 -r 25</v>
      </c>
    </row>
    <row r="71" spans="2:19" x14ac:dyDescent="0.35">
      <c r="B71">
        <v>0</v>
      </c>
      <c r="C71">
        <v>30</v>
      </c>
      <c r="D71">
        <v>11</v>
      </c>
      <c r="E71">
        <v>100000</v>
      </c>
      <c r="F71">
        <v>10</v>
      </c>
      <c r="G71">
        <v>25</v>
      </c>
      <c r="H71" s="1" t="str">
        <f>"006_" &amp; RIGHT("00" &amp; B71, 3)</f>
        <v>006_000</v>
      </c>
      <c r="J71" t="s">
        <v>41</v>
      </c>
      <c r="K71" s="5" t="str">
        <f t="shared" ref="K71:K73" si="45">"(Some 0." &amp; RIGHT("00" &amp; C71, 2) &amp; ")"</f>
        <v>(Some 0.30)</v>
      </c>
      <c r="N71" t="s">
        <v>44</v>
      </c>
      <c r="O71" t="s">
        <v>48</v>
      </c>
      <c r="P71" t="s">
        <v>18</v>
      </c>
      <c r="Q71" t="str">
        <f t="shared" ref="Q71" si="46">"Defaults_" &amp; H71 &amp; ".defaultValue"</f>
        <v>Defaults_006_000.defaultValue</v>
      </c>
      <c r="R71">
        <f t="shared" ref="R71:R77" si="47">VALUE(SUBSTITUTE(H71, "_", ""))</f>
        <v>6000</v>
      </c>
      <c r="S71" t="str">
        <f t="shared" ref="S71:S77" si="48">"ContGenAdm.exe add -i " &amp; R71 &amp; " -n " &amp; D71 &amp; " -m 3 -y " &amp; F71 &amp; " -t " &amp; E71 &amp; " -r " &amp; G71</f>
        <v>ContGenAdm.exe add -i 6000 -n 11 -m 3 -y 10 -t 100000 -r 25</v>
      </c>
    </row>
    <row r="72" spans="2:19" x14ac:dyDescent="0.35">
      <c r="B72">
        <f t="shared" ref="B72:B77" si="49">1+B71</f>
        <v>1</v>
      </c>
      <c r="C72">
        <v>20</v>
      </c>
      <c r="D72">
        <v>11</v>
      </c>
      <c r="E72">
        <v>100000</v>
      </c>
      <c r="F72">
        <v>10</v>
      </c>
      <c r="G72">
        <v>25</v>
      </c>
      <c r="H72" s="1" t="str">
        <f>"006_" &amp; RIGHT("00" &amp; B72, 3)</f>
        <v>006_001</v>
      </c>
      <c r="J72" t="s">
        <v>42</v>
      </c>
      <c r="K72" s="5" t="str">
        <f t="shared" si="45"/>
        <v>(Some 0.20)</v>
      </c>
      <c r="N72" t="s">
        <v>44</v>
      </c>
      <c r="O72" t="s">
        <v>48</v>
      </c>
      <c r="P72" t="s">
        <v>18</v>
      </c>
      <c r="Q72" t="str">
        <f t="shared" ref="Q72:Q77" si="50">"Defaults_" &amp; H72 &amp; ".defaultValue"</f>
        <v>Defaults_006_001.defaultValue</v>
      </c>
      <c r="R72">
        <f t="shared" si="47"/>
        <v>6001</v>
      </c>
      <c r="S72" t="str">
        <f t="shared" si="48"/>
        <v>ContGenAdm.exe add -i 6001 -n 11 -m 3 -y 10 -t 100000 -r 25</v>
      </c>
    </row>
    <row r="73" spans="2:19" x14ac:dyDescent="0.35">
      <c r="B73">
        <f t="shared" si="49"/>
        <v>2</v>
      </c>
      <c r="C73">
        <v>20</v>
      </c>
      <c r="D73">
        <v>11</v>
      </c>
      <c r="E73">
        <v>100000</v>
      </c>
      <c r="F73">
        <v>10</v>
      </c>
      <c r="G73">
        <v>25</v>
      </c>
      <c r="H73" s="1" t="str">
        <f>"006_" &amp; RIGHT("00" &amp; B73, 3)</f>
        <v>006_002</v>
      </c>
      <c r="J73" t="s">
        <v>42</v>
      </c>
      <c r="K73" s="5" t="str">
        <f t="shared" si="45"/>
        <v>(Some 0.20)</v>
      </c>
      <c r="N73" t="s">
        <v>45</v>
      </c>
      <c r="O73" t="s">
        <v>48</v>
      </c>
      <c r="P73" t="s">
        <v>18</v>
      </c>
      <c r="Q73" t="str">
        <f t="shared" si="50"/>
        <v>Defaults_006_002.defaultValue</v>
      </c>
      <c r="R73">
        <f t="shared" si="47"/>
        <v>6002</v>
      </c>
      <c r="S73" t="str">
        <f t="shared" si="48"/>
        <v>ContGenAdm.exe add -i 6002 -n 11 -m 3 -y 10 -t 100000 -r 25</v>
      </c>
    </row>
    <row r="74" spans="2:19" x14ac:dyDescent="0.35">
      <c r="B74">
        <f t="shared" si="49"/>
        <v>3</v>
      </c>
      <c r="C74">
        <v>20</v>
      </c>
      <c r="D74">
        <v>11</v>
      </c>
      <c r="E74">
        <v>100000</v>
      </c>
      <c r="F74">
        <v>10</v>
      </c>
      <c r="G74">
        <v>25</v>
      </c>
      <c r="H74" s="1" t="str">
        <f t="shared" ref="H74:H77" si="51">"006_" &amp; RIGHT("00" &amp; B74, 3)</f>
        <v>006_003</v>
      </c>
      <c r="J74" t="s">
        <v>42</v>
      </c>
      <c r="K74" s="5" t="str">
        <f t="shared" ref="K74" si="52">"(Some 0." &amp; RIGHT("00" &amp; C74, 2) &amp; ")"</f>
        <v>(Some 0.20)</v>
      </c>
      <c r="N74" t="s">
        <v>49</v>
      </c>
      <c r="O74" t="s">
        <v>48</v>
      </c>
      <c r="P74" t="s">
        <v>18</v>
      </c>
      <c r="Q74" t="str">
        <f t="shared" si="50"/>
        <v>Defaults_006_003.defaultValue</v>
      </c>
      <c r="R74">
        <f t="shared" si="47"/>
        <v>6003</v>
      </c>
      <c r="S74" t="str">
        <f t="shared" si="48"/>
        <v>ContGenAdm.exe add -i 6003 -n 11 -m 3 -y 10 -t 100000 -r 25</v>
      </c>
    </row>
    <row r="75" spans="2:19" x14ac:dyDescent="0.35">
      <c r="B75">
        <f t="shared" si="49"/>
        <v>4</v>
      </c>
      <c r="C75">
        <v>20</v>
      </c>
      <c r="D75">
        <v>11</v>
      </c>
      <c r="E75">
        <v>100000</v>
      </c>
      <c r="F75">
        <v>10</v>
      </c>
      <c r="G75">
        <v>25</v>
      </c>
      <c r="H75" s="1" t="str">
        <f t="shared" si="51"/>
        <v>006_004</v>
      </c>
      <c r="J75" t="s">
        <v>42</v>
      </c>
      <c r="K75" s="5" t="str">
        <f t="shared" ref="K75:K76" si="53">"(Some 0." &amp; RIGHT("00" &amp; C75, 2) &amp; ")"</f>
        <v>(Some 0.20)</v>
      </c>
      <c r="N75" t="s">
        <v>45</v>
      </c>
      <c r="O75" t="s">
        <v>50</v>
      </c>
      <c r="P75" t="s">
        <v>18</v>
      </c>
      <c r="Q75" t="str">
        <f t="shared" si="50"/>
        <v>Defaults_006_004.defaultValue</v>
      </c>
      <c r="R75">
        <f t="shared" si="47"/>
        <v>6004</v>
      </c>
      <c r="S75" t="str">
        <f t="shared" si="48"/>
        <v>ContGenAdm.exe add -i 6004 -n 11 -m 3 -y 10 -t 100000 -r 25</v>
      </c>
    </row>
    <row r="76" spans="2:19" x14ac:dyDescent="0.35">
      <c r="B76">
        <f t="shared" si="49"/>
        <v>5</v>
      </c>
      <c r="C76">
        <v>20</v>
      </c>
      <c r="D76">
        <v>11</v>
      </c>
      <c r="E76">
        <v>100000</v>
      </c>
      <c r="F76">
        <v>10</v>
      </c>
      <c r="G76">
        <v>25</v>
      </c>
      <c r="H76" s="1" t="str">
        <f t="shared" si="51"/>
        <v>006_005</v>
      </c>
      <c r="J76" t="s">
        <v>42</v>
      </c>
      <c r="K76" s="5" t="str">
        <f t="shared" si="53"/>
        <v>(Some 0.20)</v>
      </c>
      <c r="N76" t="s">
        <v>45</v>
      </c>
      <c r="O76" t="s">
        <v>51</v>
      </c>
      <c r="P76" t="s">
        <v>18</v>
      </c>
      <c r="Q76" t="str">
        <f t="shared" si="50"/>
        <v>Defaults_006_005.defaultValue</v>
      </c>
      <c r="R76">
        <f t="shared" si="47"/>
        <v>6005</v>
      </c>
      <c r="S76" t="str">
        <f t="shared" si="48"/>
        <v>ContGenAdm.exe add -i 6005 -n 11 -m 3 -y 10 -t 100000 -r 25</v>
      </c>
    </row>
    <row r="77" spans="2:19" x14ac:dyDescent="0.35">
      <c r="B77">
        <f t="shared" si="49"/>
        <v>6</v>
      </c>
      <c r="C77">
        <v>20</v>
      </c>
      <c r="D77">
        <v>11</v>
      </c>
      <c r="E77">
        <v>100000</v>
      </c>
      <c r="F77">
        <v>10</v>
      </c>
      <c r="G77">
        <v>25</v>
      </c>
      <c r="H77" s="1" t="str">
        <f t="shared" si="51"/>
        <v>006_006</v>
      </c>
      <c r="J77" t="s">
        <v>41</v>
      </c>
      <c r="K77" s="5" t="str">
        <f t="shared" ref="K77" si="54">"(Some 0." &amp; RIGHT("00" &amp; C77, 2) &amp; ")"</f>
        <v>(Some 0.20)</v>
      </c>
      <c r="N77" t="s">
        <v>49</v>
      </c>
      <c r="O77" t="s">
        <v>52</v>
      </c>
      <c r="P77" t="s">
        <v>18</v>
      </c>
      <c r="Q77" t="str">
        <f t="shared" si="50"/>
        <v>Defaults_006_006.defaultValue</v>
      </c>
      <c r="R77">
        <f t="shared" si="47"/>
        <v>6006</v>
      </c>
      <c r="S77" t="str">
        <f t="shared" si="48"/>
        <v>ContGenAdm.exe add -i 6006 -n 11 -m 3 -y 10 -t 100000 -r 25</v>
      </c>
    </row>
    <row r="78" spans="2:19" x14ac:dyDescent="0.35">
      <c r="J78"/>
    </row>
    <row r="79" spans="2:19" x14ac:dyDescent="0.35">
      <c r="J79"/>
    </row>
    <row r="80" spans="2:19" x14ac:dyDescent="0.35">
      <c r="B80">
        <v>0</v>
      </c>
      <c r="C80">
        <v>30</v>
      </c>
      <c r="D80">
        <v>20</v>
      </c>
      <c r="E80">
        <v>250000</v>
      </c>
      <c r="F80">
        <v>10</v>
      </c>
      <c r="G80">
        <v>25</v>
      </c>
      <c r="H80" s="1" t="str">
        <f>"007_" &amp; RIGHT("00" &amp; B80, 3)</f>
        <v>007_000</v>
      </c>
      <c r="J80" s="11" t="s">
        <v>41</v>
      </c>
      <c r="K80" s="12" t="str">
        <f t="shared" ref="K80" si="55">"(Some 0." &amp; RIGHT("00" &amp; C80, 2) &amp; ")"</f>
        <v>(Some 0.30)</v>
      </c>
      <c r="L80" s="11" t="s">
        <v>17</v>
      </c>
      <c r="M80" s="12" t="str">
        <f t="shared" ref="M80" si="56">"(Some 0." &amp; C80 &amp; ")"</f>
        <v>(Some 0.30)</v>
      </c>
      <c r="N80" s="11"/>
      <c r="O80" s="11"/>
      <c r="P80" s="11"/>
      <c r="Q80" t="str">
        <f t="shared" ref="Q80" si="57">"Defaults_" &amp; H80 &amp; ".defaultValue"</f>
        <v>Defaults_007_000.defaultValue</v>
      </c>
      <c r="R80">
        <f t="shared" ref="R80" si="58">VALUE(SUBSTITUTE(H80, "_", ""))</f>
        <v>7000</v>
      </c>
      <c r="S80" t="str">
        <f t="shared" ref="S80" si="59">"ContGenAdm.exe add -i " &amp; R80 &amp; " -n " &amp; D80 &amp; " -m 3 -y " &amp; F80 &amp; " -t " &amp; E80 &amp; " -r " &amp; G80</f>
        <v>ContGenAdm.exe add -i 7000 -n 20 -m 3 -y 10 -t 250000 -r 25</v>
      </c>
    </row>
    <row r="81" spans="2:19" x14ac:dyDescent="0.35">
      <c r="B81">
        <f t="shared" ref="B81:B83" si="60">1+B80</f>
        <v>1</v>
      </c>
      <c r="C81">
        <v>30</v>
      </c>
      <c r="D81">
        <v>20</v>
      </c>
      <c r="E81">
        <v>250000</v>
      </c>
      <c r="F81">
        <v>10</v>
      </c>
      <c r="G81">
        <v>25</v>
      </c>
      <c r="H81" s="1" t="str">
        <f>"007_" &amp; RIGHT("00" &amp; B81, 3)</f>
        <v>007_001</v>
      </c>
      <c r="J81" s="11" t="s">
        <v>41</v>
      </c>
      <c r="K81" s="12" t="str">
        <f t="shared" ref="K81" si="61">"(Some 0." &amp; RIGHT("00" &amp; C81, 2) &amp; ")"</f>
        <v>(Some 0.30)</v>
      </c>
      <c r="L81" s="11" t="s">
        <v>17</v>
      </c>
      <c r="M81" s="12" t="str">
        <f t="shared" ref="M81" si="62">"(Some 0." &amp; C81 &amp; ")"</f>
        <v>(Some 0.30)</v>
      </c>
      <c r="N81" s="11"/>
      <c r="O81" s="11"/>
      <c r="P81" s="11"/>
      <c r="Q81" t="str">
        <f t="shared" ref="Q81" si="63">"Defaults_" &amp; H81 &amp; ".defaultValue"</f>
        <v>Defaults_007_001.defaultValue</v>
      </c>
      <c r="R81">
        <f t="shared" ref="R81" si="64">VALUE(SUBSTITUTE(H81, "_", ""))</f>
        <v>7001</v>
      </c>
      <c r="S81" t="str">
        <f t="shared" ref="S81" si="65">"ContGenAdm.exe add -i " &amp; R81 &amp; " -n " &amp; D81 &amp; " -m 3 -y " &amp; F81 &amp; " -t " &amp; E81 &amp; " -r " &amp; G81</f>
        <v>ContGenAdm.exe add -i 7001 -n 20 -m 3 -y 10 -t 250000 -r 25</v>
      </c>
    </row>
    <row r="82" spans="2:19" x14ac:dyDescent="0.35">
      <c r="B82">
        <f t="shared" si="60"/>
        <v>2</v>
      </c>
      <c r="C82">
        <v>30</v>
      </c>
      <c r="D82">
        <v>20</v>
      </c>
      <c r="E82">
        <v>250000</v>
      </c>
      <c r="F82">
        <v>10</v>
      </c>
      <c r="G82">
        <v>25</v>
      </c>
      <c r="H82" s="1" t="str">
        <f t="shared" ref="H82:H83" si="66">"007_" &amp; RIGHT("00" &amp; B82, 3)</f>
        <v>007_002</v>
      </c>
      <c r="J82" s="11" t="s">
        <v>41</v>
      </c>
      <c r="K82" s="12" t="str">
        <f t="shared" ref="K82:K83" si="67">"(Some 0." &amp; RIGHT("00" &amp; C82, 2) &amp; ")"</f>
        <v>(Some 0.30)</v>
      </c>
      <c r="L82" s="11" t="s">
        <v>17</v>
      </c>
      <c r="M82" s="12" t="str">
        <f t="shared" ref="M82:M83" si="68">"(Some 0." &amp; C82 &amp; ")"</f>
        <v>(Some 0.30)</v>
      </c>
      <c r="N82" s="11"/>
      <c r="O82" s="11"/>
      <c r="P82" s="11"/>
      <c r="Q82" t="str">
        <f t="shared" ref="Q82:Q83" si="69">"Defaults_" &amp; H82 &amp; ".defaultValue"</f>
        <v>Defaults_007_002.defaultValue</v>
      </c>
      <c r="R82">
        <f t="shared" ref="R82:R83" si="70">VALUE(SUBSTITUTE(H82, "_", ""))</f>
        <v>7002</v>
      </c>
      <c r="S82" t="str">
        <f t="shared" ref="S82:S83" si="71">"ContGenAdm.exe add -i " &amp; R82 &amp; " -n " &amp; D82 &amp; " -m 3 -y " &amp; F82 &amp; " -t " &amp; E82 &amp; " -r " &amp; G82</f>
        <v>ContGenAdm.exe add -i 7002 -n 20 -m 3 -y 10 -t 250000 -r 25</v>
      </c>
    </row>
    <row r="83" spans="2:19" x14ac:dyDescent="0.35">
      <c r="B83">
        <f t="shared" si="60"/>
        <v>3</v>
      </c>
      <c r="C83">
        <v>30</v>
      </c>
      <c r="D83">
        <v>20</v>
      </c>
      <c r="E83">
        <v>250000</v>
      </c>
      <c r="F83">
        <v>10</v>
      </c>
      <c r="G83">
        <v>25</v>
      </c>
      <c r="H83" s="1" t="str">
        <f t="shared" si="66"/>
        <v>007_003</v>
      </c>
      <c r="J83" s="11" t="s">
        <v>41</v>
      </c>
      <c r="K83" s="12" t="str">
        <f t="shared" si="67"/>
        <v>(Some 0.30)</v>
      </c>
      <c r="L83" s="11" t="s">
        <v>17</v>
      </c>
      <c r="M83" s="12" t="str">
        <f t="shared" si="68"/>
        <v>(Some 0.30)</v>
      </c>
      <c r="N83" s="11"/>
      <c r="O83" s="11"/>
      <c r="P83" s="11"/>
      <c r="Q83" t="str">
        <f t="shared" si="69"/>
        <v>Defaults_007_003.defaultValue</v>
      </c>
      <c r="R83">
        <f t="shared" si="70"/>
        <v>7003</v>
      </c>
      <c r="S83" t="str">
        <f t="shared" si="71"/>
        <v>ContGenAdm.exe add -i 7003 -n 20 -m 3 -y 10 -t 250000 -r 25</v>
      </c>
    </row>
    <row r="84" spans="2:19" x14ac:dyDescent="0.35">
      <c r="J84" s="11"/>
      <c r="K84" s="13"/>
      <c r="L84" s="11"/>
      <c r="M84" s="11"/>
      <c r="N84" s="11"/>
      <c r="O84" s="11"/>
      <c r="P84" s="11"/>
    </row>
    <row r="85" spans="2:19" x14ac:dyDescent="0.35">
      <c r="J85" s="11"/>
      <c r="K85" s="13"/>
      <c r="L85" s="11"/>
      <c r="M85" s="11"/>
      <c r="N85" s="11"/>
      <c r="O85" s="11"/>
      <c r="P85" s="11"/>
    </row>
    <row r="86" spans="2:19" x14ac:dyDescent="0.35">
      <c r="B86">
        <v>0</v>
      </c>
      <c r="C86">
        <v>30</v>
      </c>
      <c r="D86">
        <v>20</v>
      </c>
      <c r="E86">
        <v>250000</v>
      </c>
      <c r="F86">
        <v>10</v>
      </c>
      <c r="G86">
        <v>25</v>
      </c>
      <c r="H86" s="1" t="str">
        <f>"008_" &amp; RIGHT("00" &amp; B86, 3)</f>
        <v>008_000</v>
      </c>
      <c r="J86" s="11" t="s">
        <v>41</v>
      </c>
      <c r="K86" s="12" t="str">
        <f t="shared" ref="K86" si="72">"(Some 0." &amp; RIGHT("00" &amp; C86, 2) &amp; ")"</f>
        <v>(Some 0.30)</v>
      </c>
      <c r="L86" s="11" t="s">
        <v>17</v>
      </c>
      <c r="M86" s="12" t="str">
        <f t="shared" ref="M86" si="73">"(Some 0." &amp; C86 &amp; ")"</f>
        <v>(Some 0.30)</v>
      </c>
      <c r="N86" s="11"/>
      <c r="O86" s="11"/>
      <c r="P86" s="11"/>
      <c r="Q86" t="str">
        <f t="shared" ref="Q86" si="74">"Defaults_" &amp; H86 &amp; ".defaultValue"</f>
        <v>Defaults_008_000.defaultValue</v>
      </c>
      <c r="R86">
        <f t="shared" ref="R86" si="75">VALUE(SUBSTITUTE(H86, "_", ""))</f>
        <v>8000</v>
      </c>
      <c r="S86" t="str">
        <f t="shared" ref="S86" si="76">"ContGenAdm.exe add -i " &amp; R86 &amp; " -n " &amp; D86 &amp; " -m 3 -y " &amp; F86 &amp; " -t " &amp; E86 &amp; " -r " &amp; G86</f>
        <v>ContGenAdm.exe add -i 8000 -n 20 -m 3 -y 10 -t 250000 -r 25</v>
      </c>
    </row>
    <row r="87" spans="2:19" x14ac:dyDescent="0.35">
      <c r="B87">
        <f t="shared" ref="B87:B89" si="77">1+B86</f>
        <v>1</v>
      </c>
      <c r="C87">
        <v>30</v>
      </c>
      <c r="D87">
        <v>20</v>
      </c>
      <c r="E87">
        <v>250000</v>
      </c>
      <c r="F87">
        <v>10</v>
      </c>
      <c r="G87">
        <v>25</v>
      </c>
      <c r="H87" s="1" t="str">
        <f>"008_" &amp; RIGHT("00" &amp; B87, 3)</f>
        <v>008_001</v>
      </c>
      <c r="J87" s="11" t="s">
        <v>41</v>
      </c>
      <c r="K87" s="12" t="str">
        <f t="shared" ref="K87" si="78">"(Some 0." &amp; RIGHT("00" &amp; C87, 2) &amp; ")"</f>
        <v>(Some 0.30)</v>
      </c>
      <c r="L87" s="11" t="s">
        <v>17</v>
      </c>
      <c r="M87" s="12" t="str">
        <f t="shared" ref="M87" si="79">"(Some 0." &amp; C87 &amp; ")"</f>
        <v>(Some 0.30)</v>
      </c>
      <c r="N87" s="11"/>
      <c r="O87" s="11"/>
      <c r="P87" s="11"/>
      <c r="Q87" t="str">
        <f t="shared" ref="Q87" si="80">"Defaults_" &amp; H87 &amp; ".defaultValue"</f>
        <v>Defaults_008_001.defaultValue</v>
      </c>
      <c r="R87">
        <f t="shared" ref="R87" si="81">VALUE(SUBSTITUTE(H87, "_", ""))</f>
        <v>8001</v>
      </c>
      <c r="S87" t="str">
        <f t="shared" ref="S87" si="82">"ContGenAdm.exe add -i " &amp; R87 &amp; " -n " &amp; D87 &amp; " -m 3 -y " &amp; F87 &amp; " -t " &amp; E87 &amp; " -r " &amp; G87</f>
        <v>ContGenAdm.exe add -i 8001 -n 20 -m 3 -y 10 -t 250000 -r 25</v>
      </c>
    </row>
    <row r="88" spans="2:19" x14ac:dyDescent="0.35">
      <c r="B88">
        <f t="shared" si="77"/>
        <v>2</v>
      </c>
      <c r="C88">
        <v>30</v>
      </c>
      <c r="D88">
        <v>20</v>
      </c>
      <c r="E88">
        <v>250000</v>
      </c>
      <c r="F88">
        <v>10</v>
      </c>
      <c r="G88">
        <v>25</v>
      </c>
      <c r="H88" s="1" t="str">
        <f t="shared" ref="H88:H89" si="83">"008_" &amp; RIGHT("00" &amp; B88, 3)</f>
        <v>008_002</v>
      </c>
      <c r="J88" s="11" t="s">
        <v>41</v>
      </c>
      <c r="K88" s="12" t="str">
        <f t="shared" ref="K88:K89" si="84">"(Some 0." &amp; RIGHT("00" &amp; C88, 2) &amp; ")"</f>
        <v>(Some 0.30)</v>
      </c>
      <c r="L88" s="11" t="s">
        <v>17</v>
      </c>
      <c r="M88" s="12" t="str">
        <f t="shared" ref="M88:M89" si="85">"(Some 0." &amp; C88 &amp; ")"</f>
        <v>(Some 0.30)</v>
      </c>
      <c r="N88" s="11"/>
      <c r="O88" s="11"/>
      <c r="P88" s="11"/>
      <c r="Q88" t="str">
        <f t="shared" ref="Q88:Q89" si="86">"Defaults_" &amp; H88 &amp; ".defaultValue"</f>
        <v>Defaults_008_002.defaultValue</v>
      </c>
      <c r="R88">
        <f t="shared" ref="R88:R89" si="87">VALUE(SUBSTITUTE(H88, "_", ""))</f>
        <v>8002</v>
      </c>
      <c r="S88" t="str">
        <f t="shared" ref="S88:S89" si="88">"ContGenAdm.exe add -i " &amp; R88 &amp; " -n " &amp; D88 &amp; " -m 3 -y " &amp; F88 &amp; " -t " &amp; E88 &amp; " -r " &amp; G88</f>
        <v>ContGenAdm.exe add -i 8002 -n 20 -m 3 -y 10 -t 250000 -r 25</v>
      </c>
    </row>
    <row r="89" spans="2:19" x14ac:dyDescent="0.35">
      <c r="B89">
        <f t="shared" si="77"/>
        <v>3</v>
      </c>
      <c r="C89">
        <v>30</v>
      </c>
      <c r="D89">
        <v>20</v>
      </c>
      <c r="E89">
        <v>250000</v>
      </c>
      <c r="F89">
        <v>10</v>
      </c>
      <c r="G89">
        <v>25</v>
      </c>
      <c r="H89" s="1" t="str">
        <f t="shared" si="83"/>
        <v>008_003</v>
      </c>
      <c r="J89" s="11" t="s">
        <v>41</v>
      </c>
      <c r="K89" s="12" t="str">
        <f t="shared" si="84"/>
        <v>(Some 0.30)</v>
      </c>
      <c r="L89" s="11" t="s">
        <v>17</v>
      </c>
      <c r="M89" s="12" t="str">
        <f t="shared" si="85"/>
        <v>(Some 0.30)</v>
      </c>
      <c r="N89" s="11"/>
      <c r="O89" s="11"/>
      <c r="P89" s="11"/>
      <c r="Q89" t="str">
        <f t="shared" si="86"/>
        <v>Defaults_008_003.defaultValue</v>
      </c>
      <c r="R89">
        <f t="shared" si="87"/>
        <v>8003</v>
      </c>
      <c r="S89" t="str">
        <f t="shared" si="88"/>
        <v>ContGenAdm.exe add -i 8003 -n 20 -m 3 -y 10 -t 250000 -r 25</v>
      </c>
    </row>
    <row r="90" spans="2:19" x14ac:dyDescent="0.35">
      <c r="J90"/>
    </row>
    <row r="91" spans="2:19" x14ac:dyDescent="0.35">
      <c r="J91"/>
    </row>
    <row r="92" spans="2:19" x14ac:dyDescent="0.35">
      <c r="B92">
        <v>0</v>
      </c>
      <c r="C92">
        <v>30</v>
      </c>
      <c r="D92">
        <v>20</v>
      </c>
      <c r="E92">
        <v>250000</v>
      </c>
      <c r="F92">
        <v>10</v>
      </c>
      <c r="G92">
        <v>25</v>
      </c>
      <c r="H92" s="1" t="str">
        <f>"009_" &amp; RIGHT("00" &amp; B92, 3)</f>
        <v>009_000</v>
      </c>
      <c r="J92" s="11" t="s">
        <v>41</v>
      </c>
      <c r="K92" s="12" t="str">
        <f t="shared" ref="K92:K93" si="89">"(Some 0." &amp; RIGHT("00" &amp; C92, 2) &amp; ")"</f>
        <v>(Some 0.30)</v>
      </c>
      <c r="L92" s="11" t="s">
        <v>17</v>
      </c>
      <c r="M92" s="12"/>
      <c r="N92" s="11"/>
      <c r="O92" s="11"/>
      <c r="P92" s="11"/>
      <c r="Q92" t="str">
        <f t="shared" ref="Q92:Q93" si="90">"Defaults_" &amp; H92 &amp; ".defaultValue"</f>
        <v>Defaults_009_000.defaultValue</v>
      </c>
      <c r="R92">
        <f t="shared" ref="R92:R93" si="91">VALUE(SUBSTITUTE(H92, "_", ""))</f>
        <v>9000</v>
      </c>
      <c r="S92" t="str">
        <f t="shared" ref="S92:S93" si="92">"ContGenAdm.exe add -i " &amp; R92 &amp; " -n " &amp; D92 &amp; " -m 3 -y " &amp; F92 &amp; " -t " &amp; E92 &amp; " -r " &amp; G92</f>
        <v>ContGenAdm.exe add -i 9000 -n 20 -m 3 -y 10 -t 250000 -r 25</v>
      </c>
    </row>
    <row r="93" spans="2:19" x14ac:dyDescent="0.35">
      <c r="B93">
        <f t="shared" ref="B93:B100" si="93">1+B92</f>
        <v>1</v>
      </c>
      <c r="C93">
        <v>30</v>
      </c>
      <c r="D93">
        <v>20</v>
      </c>
      <c r="E93">
        <v>250000</v>
      </c>
      <c r="F93">
        <v>10</v>
      </c>
      <c r="G93">
        <v>25</v>
      </c>
      <c r="H93" s="1" t="str">
        <f>"009_" &amp; RIGHT("00" &amp; B93, 3)</f>
        <v>009_001</v>
      </c>
      <c r="J93" s="11" t="s">
        <v>41</v>
      </c>
      <c r="K93" s="12" t="str">
        <f t="shared" si="89"/>
        <v>(Some 0.30)</v>
      </c>
      <c r="L93" s="11" t="s">
        <v>17</v>
      </c>
      <c r="M93" s="12"/>
      <c r="N93" s="11"/>
      <c r="O93" s="11"/>
      <c r="P93" s="11"/>
      <c r="Q93" t="str">
        <f t="shared" si="90"/>
        <v>Defaults_009_001.defaultValue</v>
      </c>
      <c r="R93">
        <f t="shared" si="91"/>
        <v>9001</v>
      </c>
      <c r="S93" t="str">
        <f t="shared" si="92"/>
        <v>ContGenAdm.exe add -i 9001 -n 20 -m 3 -y 10 -t 250000 -r 25</v>
      </c>
    </row>
    <row r="94" spans="2:19" x14ac:dyDescent="0.35">
      <c r="B94">
        <f t="shared" si="93"/>
        <v>2</v>
      </c>
      <c r="C94">
        <v>30</v>
      </c>
      <c r="D94">
        <v>20</v>
      </c>
      <c r="E94">
        <v>250000</v>
      </c>
      <c r="F94">
        <v>10</v>
      </c>
      <c r="G94">
        <v>25</v>
      </c>
      <c r="H94" s="1" t="str">
        <f t="shared" ref="H94:H100" si="94">"009_" &amp; RIGHT("00" &amp; B94, 3)</f>
        <v>009_002</v>
      </c>
      <c r="J94" s="11" t="s">
        <v>41</v>
      </c>
      <c r="K94" s="12" t="str">
        <f t="shared" ref="K94:K100" si="95">"(Some 0." &amp; RIGHT("00" &amp; C94, 2) &amp; ")"</f>
        <v>(Some 0.30)</v>
      </c>
      <c r="L94" s="11" t="s">
        <v>17</v>
      </c>
      <c r="M94" s="12"/>
      <c r="N94" s="11"/>
      <c r="O94" s="11"/>
      <c r="P94" s="11"/>
      <c r="Q94" t="str">
        <f t="shared" ref="Q94:Q100" si="96">"Defaults_" &amp; H94 &amp; ".defaultValue"</f>
        <v>Defaults_009_002.defaultValue</v>
      </c>
      <c r="R94">
        <f t="shared" ref="R94:R100" si="97">VALUE(SUBSTITUTE(H94, "_", ""))</f>
        <v>9002</v>
      </c>
      <c r="S94" t="str">
        <f t="shared" ref="S94:S100" si="98">"ContGenAdm.exe add -i " &amp; R94 &amp; " -n " &amp; D94 &amp; " -m 3 -y " &amp; F94 &amp; " -t " &amp; E94 &amp; " -r " &amp; G94</f>
        <v>ContGenAdm.exe add -i 9002 -n 20 -m 3 -y 10 -t 250000 -r 25</v>
      </c>
    </row>
    <row r="95" spans="2:19" x14ac:dyDescent="0.35">
      <c r="B95">
        <f t="shared" si="93"/>
        <v>3</v>
      </c>
      <c r="C95">
        <v>30</v>
      </c>
      <c r="D95">
        <v>20</v>
      </c>
      <c r="E95">
        <v>250000</v>
      </c>
      <c r="F95">
        <v>10</v>
      </c>
      <c r="G95">
        <v>25</v>
      </c>
      <c r="H95" s="1" t="str">
        <f t="shared" si="94"/>
        <v>009_003</v>
      </c>
      <c r="J95" s="11" t="s">
        <v>41</v>
      </c>
      <c r="K95" s="12" t="str">
        <f t="shared" si="95"/>
        <v>(Some 0.30)</v>
      </c>
      <c r="L95" s="11" t="s">
        <v>17</v>
      </c>
      <c r="M95" s="12"/>
      <c r="N95" s="11"/>
      <c r="O95" s="11"/>
      <c r="P95" s="11"/>
      <c r="Q95" t="str">
        <f t="shared" si="96"/>
        <v>Defaults_009_003.defaultValue</v>
      </c>
      <c r="R95">
        <f t="shared" si="97"/>
        <v>9003</v>
      </c>
      <c r="S95" t="str">
        <f t="shared" si="98"/>
        <v>ContGenAdm.exe add -i 9003 -n 20 -m 3 -y 10 -t 250000 -r 25</v>
      </c>
    </row>
    <row r="96" spans="2:19" x14ac:dyDescent="0.35">
      <c r="B96">
        <f t="shared" si="93"/>
        <v>4</v>
      </c>
      <c r="C96">
        <v>30</v>
      </c>
      <c r="D96">
        <v>20</v>
      </c>
      <c r="E96">
        <v>250000</v>
      </c>
      <c r="F96">
        <v>10</v>
      </c>
      <c r="G96">
        <v>25</v>
      </c>
      <c r="H96" s="1" t="str">
        <f t="shared" si="94"/>
        <v>009_004</v>
      </c>
      <c r="J96" s="11" t="s">
        <v>41</v>
      </c>
      <c r="K96" s="12" t="str">
        <f t="shared" si="95"/>
        <v>(Some 0.30)</v>
      </c>
      <c r="L96" s="11" t="s">
        <v>17</v>
      </c>
      <c r="M96" s="12"/>
      <c r="N96" s="11"/>
      <c r="O96" s="11"/>
      <c r="P96" s="11"/>
      <c r="Q96" t="str">
        <f t="shared" si="96"/>
        <v>Defaults_009_004.defaultValue</v>
      </c>
      <c r="R96">
        <f t="shared" si="97"/>
        <v>9004</v>
      </c>
      <c r="S96" t="str">
        <f t="shared" si="98"/>
        <v>ContGenAdm.exe add -i 9004 -n 20 -m 3 -y 10 -t 250000 -r 25</v>
      </c>
    </row>
    <row r="97" spans="2:19" x14ac:dyDescent="0.35">
      <c r="B97">
        <f t="shared" si="93"/>
        <v>5</v>
      </c>
      <c r="C97">
        <v>30</v>
      </c>
      <c r="D97">
        <v>20</v>
      </c>
      <c r="E97">
        <v>250000</v>
      </c>
      <c r="F97">
        <v>10</v>
      </c>
      <c r="G97">
        <v>25</v>
      </c>
      <c r="H97" s="1" t="str">
        <f t="shared" si="94"/>
        <v>009_005</v>
      </c>
      <c r="J97" s="11" t="s">
        <v>41</v>
      </c>
      <c r="K97" s="12" t="str">
        <f t="shared" si="95"/>
        <v>(Some 0.30)</v>
      </c>
      <c r="L97" s="11" t="s">
        <v>17</v>
      </c>
      <c r="M97" s="12"/>
      <c r="N97" s="11"/>
      <c r="O97" s="11"/>
      <c r="P97" s="11"/>
      <c r="Q97" t="str">
        <f t="shared" si="96"/>
        <v>Defaults_009_005.defaultValue</v>
      </c>
      <c r="R97">
        <f t="shared" si="97"/>
        <v>9005</v>
      </c>
      <c r="S97" t="str">
        <f t="shared" si="98"/>
        <v>ContGenAdm.exe add -i 9005 -n 20 -m 3 -y 10 -t 250000 -r 25</v>
      </c>
    </row>
    <row r="98" spans="2:19" x14ac:dyDescent="0.35">
      <c r="B98">
        <f t="shared" si="93"/>
        <v>6</v>
      </c>
      <c r="C98">
        <v>30</v>
      </c>
      <c r="D98">
        <v>20</v>
      </c>
      <c r="E98">
        <v>250000</v>
      </c>
      <c r="F98">
        <v>10</v>
      </c>
      <c r="G98">
        <v>25</v>
      </c>
      <c r="H98" s="1" t="str">
        <f t="shared" si="94"/>
        <v>009_006</v>
      </c>
      <c r="J98" s="11" t="s">
        <v>41</v>
      </c>
      <c r="K98" s="12" t="str">
        <f t="shared" si="95"/>
        <v>(Some 0.30)</v>
      </c>
      <c r="L98" s="11" t="s">
        <v>17</v>
      </c>
      <c r="M98" s="12"/>
      <c r="N98" s="11"/>
      <c r="O98" s="11"/>
      <c r="P98" s="11"/>
      <c r="Q98" t="str">
        <f t="shared" si="96"/>
        <v>Defaults_009_006.defaultValue</v>
      </c>
      <c r="R98">
        <f t="shared" si="97"/>
        <v>9006</v>
      </c>
      <c r="S98" t="str">
        <f t="shared" si="98"/>
        <v>ContGenAdm.exe add -i 9006 -n 20 -m 3 -y 10 -t 250000 -r 25</v>
      </c>
    </row>
    <row r="99" spans="2:19" x14ac:dyDescent="0.35">
      <c r="B99">
        <f t="shared" si="93"/>
        <v>7</v>
      </c>
      <c r="C99">
        <v>30</v>
      </c>
      <c r="D99">
        <v>20</v>
      </c>
      <c r="E99">
        <v>250000</v>
      </c>
      <c r="F99">
        <v>10</v>
      </c>
      <c r="G99">
        <v>25</v>
      </c>
      <c r="H99" s="1" t="str">
        <f t="shared" si="94"/>
        <v>009_007</v>
      </c>
      <c r="J99" s="11" t="s">
        <v>41</v>
      </c>
      <c r="K99" s="12" t="str">
        <f t="shared" si="95"/>
        <v>(Some 0.30)</v>
      </c>
      <c r="L99" s="11" t="s">
        <v>17</v>
      </c>
      <c r="M99" s="12"/>
      <c r="N99" s="11"/>
      <c r="O99" s="11"/>
      <c r="P99" s="11"/>
      <c r="Q99" t="str">
        <f t="shared" si="96"/>
        <v>Defaults_009_007.defaultValue</v>
      </c>
      <c r="R99">
        <f t="shared" si="97"/>
        <v>9007</v>
      </c>
      <c r="S99" t="str">
        <f t="shared" si="98"/>
        <v>ContGenAdm.exe add -i 9007 -n 20 -m 3 -y 10 -t 250000 -r 25</v>
      </c>
    </row>
    <row r="100" spans="2:19" x14ac:dyDescent="0.35">
      <c r="B100">
        <f t="shared" si="93"/>
        <v>8</v>
      </c>
      <c r="C100">
        <v>30</v>
      </c>
      <c r="D100">
        <v>20</v>
      </c>
      <c r="E100">
        <v>250000</v>
      </c>
      <c r="F100">
        <v>10</v>
      </c>
      <c r="G100">
        <v>25</v>
      </c>
      <c r="H100" s="1" t="str">
        <f t="shared" si="94"/>
        <v>009_008</v>
      </c>
      <c r="J100" s="11" t="s">
        <v>41</v>
      </c>
      <c r="K100" s="12" t="str">
        <f t="shared" si="95"/>
        <v>(Some 0.30)</v>
      </c>
      <c r="L100" s="11" t="s">
        <v>17</v>
      </c>
      <c r="M100" s="12"/>
      <c r="N100" s="11"/>
      <c r="O100" s="11"/>
      <c r="P100" s="11"/>
      <c r="Q100" t="str">
        <f t="shared" si="96"/>
        <v>Defaults_009_008.defaultValue</v>
      </c>
      <c r="R100">
        <f t="shared" si="97"/>
        <v>9008</v>
      </c>
      <c r="S100" t="str">
        <f t="shared" si="98"/>
        <v>ContGenAdm.exe add -i 9008 -n 20 -m 3 -y 10 -t 250000 -r 25</v>
      </c>
    </row>
    <row r="103" spans="2:19" x14ac:dyDescent="0.35">
      <c r="B103">
        <v>0</v>
      </c>
      <c r="C103">
        <v>30</v>
      </c>
      <c r="D103">
        <v>20</v>
      </c>
      <c r="E103">
        <v>250000</v>
      </c>
      <c r="F103">
        <v>10</v>
      </c>
      <c r="G103">
        <v>25</v>
      </c>
      <c r="H103" s="1" t="str">
        <f>"010_" &amp; RIGHT("00" &amp; B103, 3)</f>
        <v>010_000</v>
      </c>
      <c r="J103" s="11" t="s">
        <v>41</v>
      </c>
      <c r="K103" s="12" t="str">
        <f t="shared" ref="K103:K104" si="99">"(Some 0." &amp; RIGHT("00" &amp; C103, 2) &amp; ")"</f>
        <v>(Some 0.30)</v>
      </c>
      <c r="L103" s="11" t="s">
        <v>17</v>
      </c>
      <c r="M103" s="12"/>
      <c r="N103" s="11"/>
      <c r="O103" s="11"/>
      <c r="P103" s="11"/>
      <c r="Q103" t="str">
        <f t="shared" ref="Q103:Q104" si="100">"Defaults_" &amp; H103 &amp; ".defaultValue"</f>
        <v>Defaults_010_000.defaultValue</v>
      </c>
      <c r="R103">
        <f t="shared" ref="R103:R104" si="101">VALUE(SUBSTITUTE(H103, "_", ""))</f>
        <v>10000</v>
      </c>
      <c r="S103" t="str">
        <f t="shared" ref="S103:S104" si="102">"ContGenAdm.exe add -i " &amp; R103 &amp; " -n " &amp; D103 &amp; " -m 3 -y " &amp; F103 &amp; " -t " &amp; E103 &amp; " -r " &amp; G103</f>
        <v>ContGenAdm.exe add -i 10000 -n 20 -m 3 -y 10 -t 250000 -r 25</v>
      </c>
    </row>
    <row r="104" spans="2:19" x14ac:dyDescent="0.35">
      <c r="B104">
        <f t="shared" ref="B104" si="103">1+B103</f>
        <v>1</v>
      </c>
      <c r="C104">
        <v>30</v>
      </c>
      <c r="D104">
        <v>20</v>
      </c>
      <c r="E104">
        <v>250000</v>
      </c>
      <c r="F104">
        <v>10</v>
      </c>
      <c r="G104">
        <v>25</v>
      </c>
      <c r="H104" s="1" t="str">
        <f>"010_" &amp; RIGHT("00" &amp; B104, 3)</f>
        <v>010_001</v>
      </c>
      <c r="J104" s="11" t="s">
        <v>41</v>
      </c>
      <c r="K104" s="12" t="str">
        <f t="shared" si="99"/>
        <v>(Some 0.30)</v>
      </c>
      <c r="L104" s="11" t="s">
        <v>17</v>
      </c>
      <c r="M104" s="12"/>
      <c r="N104" s="11"/>
      <c r="O104" s="11"/>
      <c r="P104" s="11"/>
      <c r="Q104" t="str">
        <f t="shared" si="100"/>
        <v>Defaults_010_001.defaultValue</v>
      </c>
      <c r="R104">
        <f t="shared" si="101"/>
        <v>10001</v>
      </c>
      <c r="S104" t="str">
        <f t="shared" si="102"/>
        <v>ContGenAdm.exe add -i 10001 -n 20 -m 3 -y 10 -t 250000 -r 25</v>
      </c>
    </row>
    <row r="107" spans="2:19" x14ac:dyDescent="0.35">
      <c r="B107">
        <v>0</v>
      </c>
      <c r="D107">
        <v>20</v>
      </c>
      <c r="E107">
        <v>250000</v>
      </c>
      <c r="F107">
        <v>10</v>
      </c>
      <c r="G107">
        <v>25</v>
      </c>
      <c r="H107" s="1" t="str">
        <f>"011_" &amp; RIGHT("00" &amp; B107, 3)</f>
        <v>011_000</v>
      </c>
      <c r="J107" s="11" t="s">
        <v>41</v>
      </c>
      <c r="K107" s="12" t="str">
        <f t="shared" ref="K107:K108" si="104">"(Some 0." &amp; RIGHT("00" &amp; C107, 2) &amp; ")"</f>
        <v>(Some 0.00)</v>
      </c>
      <c r="L107" s="11" t="s">
        <v>17</v>
      </c>
      <c r="M107" s="12"/>
      <c r="N107" s="11"/>
      <c r="O107" s="11"/>
      <c r="P107" s="11"/>
      <c r="R107">
        <f t="shared" ref="R107:R108" si="105">VALUE(SUBSTITUTE(H107, "_", ""))</f>
        <v>11000</v>
      </c>
      <c r="S107" t="str">
        <f t="shared" ref="S107:S108" si="106">"ContGenAdm.exe add -i " &amp; R107 &amp; " -n " &amp; D107 &amp; " -m 3 -y " &amp; F107 &amp; " -t " &amp; E107 &amp; " -r " &amp; G107</f>
        <v>ContGenAdm.exe add -i 11000 -n 20 -m 3 -y 10 -t 250000 -r 25</v>
      </c>
    </row>
    <row r="108" spans="2:19" x14ac:dyDescent="0.35">
      <c r="B108">
        <f t="shared" ref="B108:B117" si="107">1+B107</f>
        <v>1</v>
      </c>
      <c r="D108">
        <v>20</v>
      </c>
      <c r="E108">
        <v>250000</v>
      </c>
      <c r="F108">
        <v>10</v>
      </c>
      <c r="G108">
        <v>25</v>
      </c>
      <c r="H108" s="1" t="str">
        <f>"011_" &amp; RIGHT("00" &amp; B108, 3)</f>
        <v>011_001</v>
      </c>
      <c r="J108" s="11" t="s">
        <v>41</v>
      </c>
      <c r="K108" s="12" t="str">
        <f t="shared" si="104"/>
        <v>(Some 0.00)</v>
      </c>
      <c r="L108" s="11" t="s">
        <v>17</v>
      </c>
      <c r="M108" s="12"/>
      <c r="N108" s="11"/>
      <c r="O108" s="11"/>
      <c r="P108" s="11"/>
      <c r="R108">
        <f t="shared" si="105"/>
        <v>11001</v>
      </c>
      <c r="S108" t="str">
        <f t="shared" si="106"/>
        <v>ContGenAdm.exe add -i 11001 -n 20 -m 3 -y 10 -t 250000 -r 25</v>
      </c>
    </row>
    <row r="109" spans="2:19" x14ac:dyDescent="0.35">
      <c r="B109">
        <f t="shared" si="107"/>
        <v>2</v>
      </c>
      <c r="D109">
        <v>20</v>
      </c>
      <c r="E109">
        <v>250000</v>
      </c>
      <c r="F109">
        <v>10</v>
      </c>
      <c r="G109">
        <v>25</v>
      </c>
      <c r="H109" s="1" t="str">
        <f t="shared" ref="H109:H117" si="108">"011_" &amp; RIGHT("00" &amp; B109, 3)</f>
        <v>011_002</v>
      </c>
      <c r="J109" s="11" t="s">
        <v>41</v>
      </c>
      <c r="K109" s="12" t="str">
        <f t="shared" ref="K109:K117" si="109">"(Some 0." &amp; RIGHT("00" &amp; C109, 2) &amp; ")"</f>
        <v>(Some 0.00)</v>
      </c>
      <c r="L109" s="11" t="s">
        <v>17</v>
      </c>
      <c r="M109" s="12"/>
      <c r="N109" s="11"/>
      <c r="O109" s="11"/>
      <c r="P109" s="11"/>
      <c r="R109">
        <f t="shared" ref="R109:R117" si="110">VALUE(SUBSTITUTE(H109, "_", ""))</f>
        <v>11002</v>
      </c>
      <c r="S109" t="str">
        <f t="shared" ref="S109:S117" si="111">"ContGenAdm.exe add -i " &amp; R109 &amp; " -n " &amp; D109 &amp; " -m 3 -y " &amp; F109 &amp; " -t " &amp; E109 &amp; " -r " &amp; G109</f>
        <v>ContGenAdm.exe add -i 11002 -n 20 -m 3 -y 10 -t 250000 -r 25</v>
      </c>
    </row>
    <row r="110" spans="2:19" x14ac:dyDescent="0.35">
      <c r="B110">
        <f t="shared" si="107"/>
        <v>3</v>
      </c>
      <c r="D110">
        <v>20</v>
      </c>
      <c r="E110">
        <v>250000</v>
      </c>
      <c r="F110">
        <v>10</v>
      </c>
      <c r="G110">
        <v>25</v>
      </c>
      <c r="H110" s="1" t="str">
        <f t="shared" si="108"/>
        <v>011_003</v>
      </c>
      <c r="J110" s="11" t="s">
        <v>41</v>
      </c>
      <c r="K110" s="12" t="str">
        <f t="shared" si="109"/>
        <v>(Some 0.00)</v>
      </c>
      <c r="L110" s="11" t="s">
        <v>17</v>
      </c>
      <c r="M110" s="12"/>
      <c r="N110" s="11"/>
      <c r="O110" s="11"/>
      <c r="P110" s="11"/>
      <c r="R110">
        <f t="shared" si="110"/>
        <v>11003</v>
      </c>
      <c r="S110" t="str">
        <f t="shared" si="111"/>
        <v>ContGenAdm.exe add -i 11003 -n 20 -m 3 -y 10 -t 250000 -r 25</v>
      </c>
    </row>
    <row r="111" spans="2:19" x14ac:dyDescent="0.35">
      <c r="B111">
        <f t="shared" si="107"/>
        <v>4</v>
      </c>
      <c r="D111">
        <v>20</v>
      </c>
      <c r="E111">
        <v>250000</v>
      </c>
      <c r="F111">
        <v>10</v>
      </c>
      <c r="G111">
        <v>25</v>
      </c>
      <c r="H111" s="1" t="str">
        <f t="shared" si="108"/>
        <v>011_004</v>
      </c>
      <c r="J111" s="11" t="s">
        <v>41</v>
      </c>
      <c r="K111" s="12" t="str">
        <f t="shared" si="109"/>
        <v>(Some 0.00)</v>
      </c>
      <c r="L111" s="11" t="s">
        <v>17</v>
      </c>
      <c r="M111" s="12"/>
      <c r="N111" s="11"/>
      <c r="O111" s="11"/>
      <c r="P111" s="11"/>
      <c r="R111">
        <f t="shared" si="110"/>
        <v>11004</v>
      </c>
      <c r="S111" t="str">
        <f t="shared" si="111"/>
        <v>ContGenAdm.exe add -i 11004 -n 20 -m 3 -y 10 -t 250000 -r 25</v>
      </c>
    </row>
    <row r="112" spans="2:19" x14ac:dyDescent="0.35">
      <c r="B112">
        <f t="shared" si="107"/>
        <v>5</v>
      </c>
      <c r="D112">
        <v>20</v>
      </c>
      <c r="E112">
        <v>250000</v>
      </c>
      <c r="F112">
        <v>10</v>
      </c>
      <c r="G112">
        <v>25</v>
      </c>
      <c r="H112" s="1" t="str">
        <f t="shared" si="108"/>
        <v>011_005</v>
      </c>
      <c r="J112" s="11" t="s">
        <v>41</v>
      </c>
      <c r="K112" s="12" t="str">
        <f t="shared" si="109"/>
        <v>(Some 0.00)</v>
      </c>
      <c r="L112" s="11" t="s">
        <v>17</v>
      </c>
      <c r="M112" s="12"/>
      <c r="N112" s="11"/>
      <c r="O112" s="11"/>
      <c r="P112" s="11"/>
      <c r="R112">
        <f t="shared" si="110"/>
        <v>11005</v>
      </c>
      <c r="S112" t="str">
        <f t="shared" si="111"/>
        <v>ContGenAdm.exe add -i 11005 -n 20 -m 3 -y 10 -t 250000 -r 25</v>
      </c>
    </row>
    <row r="113" spans="2:19" x14ac:dyDescent="0.35">
      <c r="B113">
        <f t="shared" si="107"/>
        <v>6</v>
      </c>
      <c r="D113">
        <v>20</v>
      </c>
      <c r="E113">
        <v>250000</v>
      </c>
      <c r="F113">
        <v>10</v>
      </c>
      <c r="G113">
        <v>25</v>
      </c>
      <c r="H113" s="1" t="str">
        <f t="shared" si="108"/>
        <v>011_006</v>
      </c>
      <c r="J113" s="11" t="s">
        <v>41</v>
      </c>
      <c r="K113" s="12" t="str">
        <f t="shared" si="109"/>
        <v>(Some 0.00)</v>
      </c>
      <c r="L113" s="11" t="s">
        <v>17</v>
      </c>
      <c r="M113" s="12"/>
      <c r="N113" s="11"/>
      <c r="O113" s="11"/>
      <c r="P113" s="11"/>
      <c r="R113">
        <f t="shared" si="110"/>
        <v>11006</v>
      </c>
      <c r="S113" t="str">
        <f t="shared" si="111"/>
        <v>ContGenAdm.exe add -i 11006 -n 20 -m 3 -y 10 -t 250000 -r 25</v>
      </c>
    </row>
    <row r="114" spans="2:19" x14ac:dyDescent="0.35">
      <c r="B114">
        <f t="shared" si="107"/>
        <v>7</v>
      </c>
      <c r="D114">
        <v>20</v>
      </c>
      <c r="E114">
        <v>250000</v>
      </c>
      <c r="F114">
        <v>10</v>
      </c>
      <c r="G114">
        <v>25</v>
      </c>
      <c r="H114" s="1" t="str">
        <f t="shared" si="108"/>
        <v>011_007</v>
      </c>
      <c r="J114" s="11" t="s">
        <v>41</v>
      </c>
      <c r="K114" s="12" t="str">
        <f t="shared" si="109"/>
        <v>(Some 0.00)</v>
      </c>
      <c r="L114" s="11" t="s">
        <v>17</v>
      </c>
      <c r="M114" s="12"/>
      <c r="N114" s="11"/>
      <c r="O114" s="11"/>
      <c r="P114" s="11"/>
      <c r="R114">
        <f t="shared" si="110"/>
        <v>11007</v>
      </c>
      <c r="S114" t="str">
        <f t="shared" si="111"/>
        <v>ContGenAdm.exe add -i 11007 -n 20 -m 3 -y 10 -t 250000 -r 25</v>
      </c>
    </row>
    <row r="115" spans="2:19" x14ac:dyDescent="0.35">
      <c r="B115">
        <f t="shared" si="107"/>
        <v>8</v>
      </c>
      <c r="D115">
        <v>20</v>
      </c>
      <c r="E115">
        <v>250000</v>
      </c>
      <c r="F115">
        <v>10</v>
      </c>
      <c r="G115">
        <v>25</v>
      </c>
      <c r="H115" s="1" t="str">
        <f t="shared" si="108"/>
        <v>011_008</v>
      </c>
      <c r="J115" s="11" t="s">
        <v>41</v>
      </c>
      <c r="K115" s="12" t="str">
        <f t="shared" si="109"/>
        <v>(Some 0.00)</v>
      </c>
      <c r="L115" s="11" t="s">
        <v>17</v>
      </c>
      <c r="M115" s="12"/>
      <c r="N115" s="11"/>
      <c r="O115" s="11"/>
      <c r="P115" s="11"/>
      <c r="R115">
        <f t="shared" si="110"/>
        <v>11008</v>
      </c>
      <c r="S115" t="str">
        <f t="shared" si="111"/>
        <v>ContGenAdm.exe add -i 11008 -n 20 -m 3 -y 10 -t 250000 -r 25</v>
      </c>
    </row>
    <row r="116" spans="2:19" x14ac:dyDescent="0.35">
      <c r="B116">
        <f t="shared" si="107"/>
        <v>9</v>
      </c>
      <c r="D116">
        <v>20</v>
      </c>
      <c r="E116">
        <v>250000</v>
      </c>
      <c r="F116">
        <v>10</v>
      </c>
      <c r="G116">
        <v>25</v>
      </c>
      <c r="H116" s="1" t="str">
        <f t="shared" si="108"/>
        <v>011_009</v>
      </c>
      <c r="J116" s="11" t="s">
        <v>41</v>
      </c>
      <c r="K116" s="12" t="str">
        <f t="shared" si="109"/>
        <v>(Some 0.00)</v>
      </c>
      <c r="L116" s="11" t="s">
        <v>17</v>
      </c>
      <c r="M116" s="12"/>
      <c r="N116" s="11"/>
      <c r="O116" s="11"/>
      <c r="P116" s="11"/>
      <c r="R116">
        <f t="shared" si="110"/>
        <v>11009</v>
      </c>
      <c r="S116" t="str">
        <f t="shared" si="111"/>
        <v>ContGenAdm.exe add -i 11009 -n 20 -m 3 -y 10 -t 250000 -r 25</v>
      </c>
    </row>
    <row r="117" spans="2:19" x14ac:dyDescent="0.35">
      <c r="B117">
        <f t="shared" si="107"/>
        <v>10</v>
      </c>
      <c r="D117">
        <v>20</v>
      </c>
      <c r="E117">
        <v>250000</v>
      </c>
      <c r="F117">
        <v>10</v>
      </c>
      <c r="G117">
        <v>25</v>
      </c>
      <c r="H117" s="1" t="str">
        <f t="shared" si="108"/>
        <v>011_010</v>
      </c>
      <c r="J117" s="11" t="s">
        <v>41</v>
      </c>
      <c r="K117" s="12" t="str">
        <f t="shared" si="109"/>
        <v>(Some 0.00)</v>
      </c>
      <c r="L117" s="11" t="s">
        <v>17</v>
      </c>
      <c r="M117" s="12"/>
      <c r="N117" s="11"/>
      <c r="O117" s="11"/>
      <c r="P117" s="11"/>
      <c r="R117">
        <f t="shared" si="110"/>
        <v>11010</v>
      </c>
      <c r="S117" t="str">
        <f t="shared" si="111"/>
        <v>ContGenAdm.exe add -i 11010 -n 20 -m 3 -y 10 -t 250000 -r 25</v>
      </c>
    </row>
    <row r="120" spans="2:19" x14ac:dyDescent="0.35">
      <c r="B120">
        <v>0</v>
      </c>
      <c r="D120">
        <v>20</v>
      </c>
      <c r="E120">
        <v>250000</v>
      </c>
      <c r="F120">
        <v>10</v>
      </c>
      <c r="G120">
        <v>25</v>
      </c>
      <c r="H120" s="1" t="str">
        <f>"012_" &amp; RIGHT("00" &amp; B120, 3)</f>
        <v>012_000</v>
      </c>
      <c r="J120" s="11" t="s">
        <v>41</v>
      </c>
      <c r="K120" s="12" t="str">
        <f t="shared" ref="K120:K121" si="112">"(Some 0." &amp; RIGHT("00" &amp; C120, 2) &amp; ")"</f>
        <v>(Some 0.00)</v>
      </c>
      <c r="L120" s="11" t="s">
        <v>17</v>
      </c>
      <c r="M120" s="12"/>
      <c r="N120" s="11"/>
      <c r="O120" s="11"/>
      <c r="P120" s="11"/>
      <c r="R120">
        <f t="shared" ref="R120:R121" si="113">VALUE(SUBSTITUTE(H120, "_", ""))</f>
        <v>12000</v>
      </c>
      <c r="S120" t="str">
        <f t="shared" ref="S120:S121" si="114">"ContGenAdm.exe add -i " &amp; R120 &amp; " -n " &amp; D120 &amp; " -m 3 -y " &amp; F120 &amp; " -t " &amp; E120 &amp; " -r " &amp; G120</f>
        <v>ContGenAdm.exe add -i 12000 -n 20 -m 3 -y 10 -t 250000 -r 25</v>
      </c>
    </row>
    <row r="121" spans="2:19" x14ac:dyDescent="0.35">
      <c r="B121">
        <f t="shared" ref="B121:B130" si="115">1+B120</f>
        <v>1</v>
      </c>
      <c r="D121">
        <v>20</v>
      </c>
      <c r="E121">
        <v>250000</v>
      </c>
      <c r="F121">
        <v>10</v>
      </c>
      <c r="G121">
        <v>25</v>
      </c>
      <c r="H121" s="1" t="str">
        <f>"012_" &amp; RIGHT("00" &amp; B121, 3)</f>
        <v>012_001</v>
      </c>
      <c r="J121" s="11" t="s">
        <v>41</v>
      </c>
      <c r="K121" s="12" t="str">
        <f t="shared" si="112"/>
        <v>(Some 0.00)</v>
      </c>
      <c r="L121" s="11" t="s">
        <v>17</v>
      </c>
      <c r="M121" s="12"/>
      <c r="N121" s="11"/>
      <c r="O121" s="11"/>
      <c r="P121" s="11"/>
      <c r="R121">
        <f t="shared" si="113"/>
        <v>12001</v>
      </c>
      <c r="S121" t="str">
        <f t="shared" si="114"/>
        <v>ContGenAdm.exe add -i 12001 -n 20 -m 3 -y 10 -t 250000 -r 25</v>
      </c>
    </row>
    <row r="122" spans="2:19" x14ac:dyDescent="0.35">
      <c r="B122">
        <f t="shared" si="115"/>
        <v>2</v>
      </c>
      <c r="D122">
        <v>20</v>
      </c>
      <c r="E122">
        <v>250000</v>
      </c>
      <c r="F122">
        <v>10</v>
      </c>
      <c r="G122">
        <v>25</v>
      </c>
      <c r="H122" s="1" t="str">
        <f t="shared" ref="H122:H130" si="116">"012_" &amp; RIGHT("00" &amp; B122, 3)</f>
        <v>012_002</v>
      </c>
      <c r="J122" s="11" t="s">
        <v>41</v>
      </c>
      <c r="K122" s="12" t="str">
        <f t="shared" ref="K122:K130" si="117">"(Some 0." &amp; RIGHT("00" &amp; C122, 2) &amp; ")"</f>
        <v>(Some 0.00)</v>
      </c>
      <c r="L122" s="11" t="s">
        <v>17</v>
      </c>
      <c r="M122" s="12"/>
      <c r="N122" s="11"/>
      <c r="O122" s="11"/>
      <c r="P122" s="11"/>
      <c r="R122">
        <f t="shared" ref="R122:R130" si="118">VALUE(SUBSTITUTE(H122, "_", ""))</f>
        <v>12002</v>
      </c>
      <c r="S122" t="str">
        <f t="shared" ref="S122:S130" si="119">"ContGenAdm.exe add -i " &amp; R122 &amp; " -n " &amp; D122 &amp; " -m 3 -y " &amp; F122 &amp; " -t " &amp; E122 &amp; " -r " &amp; G122</f>
        <v>ContGenAdm.exe add -i 12002 -n 20 -m 3 -y 10 -t 250000 -r 25</v>
      </c>
    </row>
    <row r="123" spans="2:19" x14ac:dyDescent="0.35">
      <c r="B123">
        <f t="shared" si="115"/>
        <v>3</v>
      </c>
      <c r="D123">
        <v>20</v>
      </c>
      <c r="E123">
        <v>250000</v>
      </c>
      <c r="F123">
        <v>10</v>
      </c>
      <c r="G123">
        <v>25</v>
      </c>
      <c r="H123" s="1" t="str">
        <f t="shared" si="116"/>
        <v>012_003</v>
      </c>
      <c r="J123" s="11" t="s">
        <v>41</v>
      </c>
      <c r="K123" s="12" t="str">
        <f t="shared" si="117"/>
        <v>(Some 0.00)</v>
      </c>
      <c r="L123" s="11" t="s">
        <v>17</v>
      </c>
      <c r="M123" s="12"/>
      <c r="N123" s="11"/>
      <c r="O123" s="11"/>
      <c r="P123" s="11"/>
      <c r="R123">
        <f t="shared" si="118"/>
        <v>12003</v>
      </c>
      <c r="S123" t="str">
        <f t="shared" si="119"/>
        <v>ContGenAdm.exe add -i 12003 -n 20 -m 3 -y 10 -t 250000 -r 25</v>
      </c>
    </row>
    <row r="124" spans="2:19" x14ac:dyDescent="0.35">
      <c r="B124">
        <f t="shared" si="115"/>
        <v>4</v>
      </c>
      <c r="D124">
        <v>20</v>
      </c>
      <c r="E124">
        <v>250000</v>
      </c>
      <c r="F124">
        <v>10</v>
      </c>
      <c r="G124">
        <v>25</v>
      </c>
      <c r="H124" s="1" t="str">
        <f t="shared" si="116"/>
        <v>012_004</v>
      </c>
      <c r="J124" s="11" t="s">
        <v>41</v>
      </c>
      <c r="K124" s="12" t="str">
        <f t="shared" si="117"/>
        <v>(Some 0.00)</v>
      </c>
      <c r="L124" s="11" t="s">
        <v>17</v>
      </c>
      <c r="M124" s="12"/>
      <c r="N124" s="11"/>
      <c r="O124" s="11"/>
      <c r="P124" s="11"/>
      <c r="R124">
        <f t="shared" si="118"/>
        <v>12004</v>
      </c>
      <c r="S124" t="str">
        <f t="shared" si="119"/>
        <v>ContGenAdm.exe add -i 12004 -n 20 -m 3 -y 10 -t 250000 -r 25</v>
      </c>
    </row>
    <row r="125" spans="2:19" x14ac:dyDescent="0.35">
      <c r="B125">
        <f t="shared" si="115"/>
        <v>5</v>
      </c>
      <c r="D125">
        <v>20</v>
      </c>
      <c r="E125">
        <v>250000</v>
      </c>
      <c r="F125">
        <v>10</v>
      </c>
      <c r="G125">
        <v>25</v>
      </c>
      <c r="H125" s="1" t="str">
        <f t="shared" si="116"/>
        <v>012_005</v>
      </c>
      <c r="J125" s="11" t="s">
        <v>41</v>
      </c>
      <c r="K125" s="12" t="str">
        <f t="shared" si="117"/>
        <v>(Some 0.00)</v>
      </c>
      <c r="L125" s="11" t="s">
        <v>17</v>
      </c>
      <c r="M125" s="12"/>
      <c r="N125" s="11"/>
      <c r="O125" s="11"/>
      <c r="P125" s="11"/>
      <c r="R125">
        <f t="shared" si="118"/>
        <v>12005</v>
      </c>
      <c r="S125" t="str">
        <f t="shared" si="119"/>
        <v>ContGenAdm.exe add -i 12005 -n 20 -m 3 -y 10 -t 250000 -r 25</v>
      </c>
    </row>
    <row r="126" spans="2:19" x14ac:dyDescent="0.35">
      <c r="B126">
        <f t="shared" si="115"/>
        <v>6</v>
      </c>
      <c r="D126">
        <v>20</v>
      </c>
      <c r="E126">
        <v>250000</v>
      </c>
      <c r="F126">
        <v>10</v>
      </c>
      <c r="G126">
        <v>25</v>
      </c>
      <c r="H126" s="1" t="str">
        <f t="shared" si="116"/>
        <v>012_006</v>
      </c>
      <c r="J126" s="11" t="s">
        <v>41</v>
      </c>
      <c r="K126" s="12" t="str">
        <f t="shared" si="117"/>
        <v>(Some 0.00)</v>
      </c>
      <c r="L126" s="11" t="s">
        <v>17</v>
      </c>
      <c r="M126" s="12"/>
      <c r="N126" s="11"/>
      <c r="O126" s="11"/>
      <c r="P126" s="11"/>
      <c r="R126">
        <f t="shared" si="118"/>
        <v>12006</v>
      </c>
      <c r="S126" t="str">
        <f t="shared" si="119"/>
        <v>ContGenAdm.exe add -i 12006 -n 20 -m 3 -y 10 -t 250000 -r 25</v>
      </c>
    </row>
    <row r="127" spans="2:19" x14ac:dyDescent="0.35">
      <c r="B127">
        <f t="shared" si="115"/>
        <v>7</v>
      </c>
      <c r="D127">
        <v>20</v>
      </c>
      <c r="E127">
        <v>250000</v>
      </c>
      <c r="F127">
        <v>10</v>
      </c>
      <c r="G127">
        <v>25</v>
      </c>
      <c r="H127" s="1" t="str">
        <f t="shared" si="116"/>
        <v>012_007</v>
      </c>
      <c r="J127" s="11" t="s">
        <v>41</v>
      </c>
      <c r="K127" s="12" t="str">
        <f t="shared" si="117"/>
        <v>(Some 0.00)</v>
      </c>
      <c r="L127" s="11" t="s">
        <v>17</v>
      </c>
      <c r="M127" s="12"/>
      <c r="N127" s="11"/>
      <c r="O127" s="11"/>
      <c r="P127" s="11"/>
      <c r="R127">
        <f t="shared" si="118"/>
        <v>12007</v>
      </c>
      <c r="S127" t="str">
        <f t="shared" si="119"/>
        <v>ContGenAdm.exe add -i 12007 -n 20 -m 3 -y 10 -t 250000 -r 25</v>
      </c>
    </row>
    <row r="128" spans="2:19" x14ac:dyDescent="0.35">
      <c r="B128">
        <f t="shared" si="115"/>
        <v>8</v>
      </c>
      <c r="D128">
        <v>20</v>
      </c>
      <c r="E128">
        <v>250000</v>
      </c>
      <c r="F128">
        <v>10</v>
      </c>
      <c r="G128">
        <v>25</v>
      </c>
      <c r="H128" s="1" t="str">
        <f t="shared" si="116"/>
        <v>012_008</v>
      </c>
      <c r="J128" s="11" t="s">
        <v>41</v>
      </c>
      <c r="K128" s="12" t="str">
        <f t="shared" si="117"/>
        <v>(Some 0.00)</v>
      </c>
      <c r="L128" s="11" t="s">
        <v>17</v>
      </c>
      <c r="M128" s="12"/>
      <c r="N128" s="11"/>
      <c r="O128" s="11"/>
      <c r="P128" s="11"/>
      <c r="R128">
        <f t="shared" si="118"/>
        <v>12008</v>
      </c>
      <c r="S128" t="str">
        <f t="shared" si="119"/>
        <v>ContGenAdm.exe add -i 12008 -n 20 -m 3 -y 10 -t 250000 -r 25</v>
      </c>
    </row>
    <row r="129" spans="2:19" x14ac:dyDescent="0.35">
      <c r="B129">
        <f t="shared" si="115"/>
        <v>9</v>
      </c>
      <c r="D129">
        <v>20</v>
      </c>
      <c r="E129">
        <v>250000</v>
      </c>
      <c r="F129">
        <v>10</v>
      </c>
      <c r="G129">
        <v>25</v>
      </c>
      <c r="H129" s="1" t="str">
        <f t="shared" si="116"/>
        <v>012_009</v>
      </c>
      <c r="J129" s="11" t="s">
        <v>41</v>
      </c>
      <c r="K129" s="12" t="str">
        <f t="shared" si="117"/>
        <v>(Some 0.00)</v>
      </c>
      <c r="L129" s="11" t="s">
        <v>17</v>
      </c>
      <c r="M129" s="12"/>
      <c r="N129" s="11"/>
      <c r="O129" s="11"/>
      <c r="P129" s="11"/>
      <c r="R129">
        <f t="shared" si="118"/>
        <v>12009</v>
      </c>
      <c r="S129" t="str">
        <f t="shared" si="119"/>
        <v>ContGenAdm.exe add -i 12009 -n 20 -m 3 -y 10 -t 250000 -r 25</v>
      </c>
    </row>
    <row r="130" spans="2:19" x14ac:dyDescent="0.35">
      <c r="B130">
        <f t="shared" si="115"/>
        <v>10</v>
      </c>
      <c r="D130">
        <v>20</v>
      </c>
      <c r="E130">
        <v>250000</v>
      </c>
      <c r="F130">
        <v>10</v>
      </c>
      <c r="G130">
        <v>25</v>
      </c>
      <c r="H130" s="1" t="str">
        <f t="shared" si="116"/>
        <v>012_010</v>
      </c>
      <c r="J130" s="11" t="s">
        <v>41</v>
      </c>
      <c r="K130" s="12" t="str">
        <f t="shared" si="117"/>
        <v>(Some 0.00)</v>
      </c>
      <c r="L130" s="11" t="s">
        <v>17</v>
      </c>
      <c r="M130" s="12"/>
      <c r="N130" s="11"/>
      <c r="O130" s="11"/>
      <c r="P130" s="11"/>
      <c r="R130">
        <f t="shared" si="118"/>
        <v>12010</v>
      </c>
      <c r="S130" t="str">
        <f t="shared" si="119"/>
        <v>ContGenAdm.exe add -i 12010 -n 20 -m 3 -y 10 -t 250000 -r 25</v>
      </c>
    </row>
    <row r="133" spans="2:19" x14ac:dyDescent="0.35">
      <c r="B133">
        <v>0</v>
      </c>
      <c r="D133">
        <v>20</v>
      </c>
      <c r="E133">
        <v>250000</v>
      </c>
      <c r="F133">
        <v>10</v>
      </c>
      <c r="G133">
        <v>25</v>
      </c>
      <c r="H133" s="1" t="str">
        <f>"013_" &amp; RIGHT("00" &amp; B133, 3)</f>
        <v>013_000</v>
      </c>
      <c r="J133" s="11" t="s">
        <v>41</v>
      </c>
      <c r="K133" s="12" t="str">
        <f t="shared" ref="K133:K134" si="120">"(Some 0." &amp; RIGHT("00" &amp; C133, 2) &amp; ")"</f>
        <v>(Some 0.00)</v>
      </c>
      <c r="L133" s="11" t="s">
        <v>17</v>
      </c>
      <c r="M133" s="12"/>
      <c r="N133" s="11"/>
      <c r="O133" s="11"/>
      <c r="P133" s="11"/>
      <c r="R133">
        <f t="shared" ref="R133:R134" si="121">VALUE(SUBSTITUTE(H133, "_", ""))</f>
        <v>13000</v>
      </c>
      <c r="S133" t="str">
        <f t="shared" ref="S133:S134" si="122">"ContGenAdm.exe add -i " &amp; R133 &amp; " -n " &amp; D133 &amp; " -m 3 -y " &amp; F133 &amp; " -t " &amp; E133 &amp; " -r " &amp; G133</f>
        <v>ContGenAdm.exe add -i 13000 -n 20 -m 3 -y 10 -t 250000 -r 25</v>
      </c>
    </row>
    <row r="134" spans="2:19" x14ac:dyDescent="0.35">
      <c r="B134">
        <f t="shared" ref="B134:B135" si="123">1+B133</f>
        <v>1</v>
      </c>
      <c r="D134">
        <v>20</v>
      </c>
      <c r="E134">
        <v>250000</v>
      </c>
      <c r="F134">
        <v>10</v>
      </c>
      <c r="G134">
        <v>25</v>
      </c>
      <c r="H134" s="1" t="str">
        <f t="shared" ref="H134:H135" si="124">"013_" &amp; RIGHT("00" &amp; B134, 3)</f>
        <v>013_001</v>
      </c>
      <c r="J134" s="11" t="s">
        <v>41</v>
      </c>
      <c r="K134" s="12" t="str">
        <f t="shared" si="120"/>
        <v>(Some 0.00)</v>
      </c>
      <c r="L134" s="11" t="s">
        <v>17</v>
      </c>
      <c r="M134" s="12"/>
      <c r="N134" s="11"/>
      <c r="O134" s="11"/>
      <c r="P134" s="11"/>
      <c r="R134">
        <f t="shared" si="121"/>
        <v>13001</v>
      </c>
      <c r="S134" t="str">
        <f t="shared" si="122"/>
        <v>ContGenAdm.exe add -i 13001 -n 20 -m 3 -y 10 -t 250000 -r 25</v>
      </c>
    </row>
    <row r="135" spans="2:19" x14ac:dyDescent="0.35">
      <c r="B135">
        <f t="shared" si="123"/>
        <v>2</v>
      </c>
      <c r="D135">
        <v>20</v>
      </c>
      <c r="E135">
        <v>250000</v>
      </c>
      <c r="F135">
        <v>10</v>
      </c>
      <c r="G135">
        <v>25</v>
      </c>
      <c r="H135" s="1" t="str">
        <f t="shared" si="124"/>
        <v>013_002</v>
      </c>
      <c r="J135" s="11" t="s">
        <v>41</v>
      </c>
      <c r="K135" s="12" t="str">
        <f t="shared" ref="K135" si="125">"(Some 0." &amp; RIGHT("00" &amp; C135, 2) &amp; ")"</f>
        <v>(Some 0.00)</v>
      </c>
      <c r="L135" s="11" t="s">
        <v>17</v>
      </c>
      <c r="M135" s="12"/>
      <c r="N135" s="11"/>
      <c r="O135" s="11"/>
      <c r="P135" s="11"/>
      <c r="R135">
        <f t="shared" ref="R135" si="126">VALUE(SUBSTITUTE(H135, "_", ""))</f>
        <v>13002</v>
      </c>
      <c r="S135" t="str">
        <f t="shared" ref="S135" si="127">"ContGenAdm.exe add -i " &amp; R135 &amp; " -n " &amp; D135 &amp; " -m 3 -y " &amp; F135 &amp; " -t " &amp; E135 &amp; " -r " &amp; G135</f>
        <v>ContGenAdm.exe add -i 13002 -n 20 -m 3 -y 10 -t 250000 -r 25</v>
      </c>
    </row>
    <row r="136" spans="2:19" x14ac:dyDescent="0.35">
      <c r="J136" s="11"/>
      <c r="K136" s="12"/>
      <c r="L136" s="11"/>
      <c r="M136" s="12"/>
      <c r="N136" s="11"/>
      <c r="O136" s="11"/>
      <c r="P136" s="11"/>
    </row>
    <row r="138" spans="2:19" x14ac:dyDescent="0.35">
      <c r="B138">
        <v>0</v>
      </c>
      <c r="D138">
        <v>20</v>
      </c>
      <c r="E138">
        <v>250000</v>
      </c>
      <c r="F138">
        <v>10</v>
      </c>
      <c r="G138">
        <v>25</v>
      </c>
      <c r="H138" s="1" t="str">
        <f>"014_" &amp; RIGHT("00" &amp; B138, 3)</f>
        <v>014_000</v>
      </c>
      <c r="J138" s="11" t="s">
        <v>41</v>
      </c>
      <c r="K138" s="12" t="str">
        <f t="shared" ref="K138:K139" si="128">"(Some 0." &amp; RIGHT("00" &amp; C138, 2) &amp; ")"</f>
        <v>(Some 0.00)</v>
      </c>
      <c r="L138" s="11" t="s">
        <v>17</v>
      </c>
      <c r="M138" s="12"/>
      <c r="N138" s="11"/>
      <c r="O138" s="11"/>
      <c r="P138" s="11"/>
      <c r="R138">
        <f t="shared" ref="R138:R139" si="129">VALUE(SUBSTITUTE(H138, "_", ""))</f>
        <v>14000</v>
      </c>
      <c r="S138" t="str">
        <f t="shared" ref="S138:S139" si="130">"ContGenAdm.exe add -i " &amp; R138 &amp; " -n " &amp; D138 &amp; " -m 3 -y " &amp; F138 &amp; " -t " &amp; E138 &amp; " -r " &amp; G138</f>
        <v>ContGenAdm.exe add -i 14000 -n 20 -m 3 -y 10 -t 250000 -r 25</v>
      </c>
    </row>
    <row r="139" spans="2:19" x14ac:dyDescent="0.35">
      <c r="B139">
        <f t="shared" ref="B139:B140" si="131">1+B138</f>
        <v>1</v>
      </c>
      <c r="D139">
        <v>20</v>
      </c>
      <c r="E139">
        <v>250000</v>
      </c>
      <c r="F139">
        <v>10</v>
      </c>
      <c r="G139">
        <v>25</v>
      </c>
      <c r="H139" s="1" t="str">
        <f>"014_" &amp; RIGHT("00" &amp; B139, 3)</f>
        <v>014_001</v>
      </c>
      <c r="J139" s="11" t="s">
        <v>41</v>
      </c>
      <c r="K139" s="12" t="str">
        <f t="shared" si="128"/>
        <v>(Some 0.00)</v>
      </c>
      <c r="L139" s="11" t="s">
        <v>17</v>
      </c>
      <c r="M139" s="12"/>
      <c r="N139" s="11"/>
      <c r="O139" s="11"/>
      <c r="P139" s="11"/>
      <c r="R139">
        <f t="shared" si="129"/>
        <v>14001</v>
      </c>
      <c r="S139" t="str">
        <f t="shared" si="130"/>
        <v>ContGenAdm.exe add -i 14001 -n 20 -m 3 -y 10 -t 250000 -r 25</v>
      </c>
    </row>
    <row r="140" spans="2:19" x14ac:dyDescent="0.35">
      <c r="B140">
        <f t="shared" si="131"/>
        <v>2</v>
      </c>
      <c r="D140">
        <v>20</v>
      </c>
      <c r="E140">
        <v>250000</v>
      </c>
      <c r="F140">
        <v>10</v>
      </c>
      <c r="G140">
        <v>25</v>
      </c>
      <c r="H140" s="1" t="str">
        <f>"014_" &amp; RIGHT("00" &amp; B140, 3)</f>
        <v>014_002</v>
      </c>
      <c r="J140" s="11" t="s">
        <v>41</v>
      </c>
      <c r="K140" s="12" t="str">
        <f t="shared" ref="K140" si="132">"(Some 0." &amp; RIGHT("00" &amp; C140, 2) &amp; ")"</f>
        <v>(Some 0.00)</v>
      </c>
      <c r="L140" s="11" t="s">
        <v>17</v>
      </c>
      <c r="M140" s="12"/>
      <c r="N140" s="11"/>
      <c r="O140" s="11"/>
      <c r="P140" s="11"/>
      <c r="R140">
        <f t="shared" ref="R140" si="133">VALUE(SUBSTITUTE(H140, "_", ""))</f>
        <v>14002</v>
      </c>
      <c r="S140" t="str">
        <f t="shared" ref="S140" si="134">"ContGenAdm.exe add -i " &amp; R140 &amp; " -n " &amp; D140 &amp; " -m 3 -y " &amp; F140 &amp; " -t " &amp; E140 &amp; " -r " &amp; G140</f>
        <v>ContGenAdm.exe add -i 14002 -n 20 -m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K51"/>
  <sheetViews>
    <sheetView tabSelected="1" workbookViewId="0">
      <selection activeCell="D21" sqref="D21"/>
    </sheetView>
  </sheetViews>
  <sheetFormatPr defaultRowHeight="14.5" x14ac:dyDescent="0.35"/>
  <cols>
    <col min="2" max="2" width="8.90625" style="2" bestFit="1" customWidth="1"/>
    <col min="3" max="3" width="9.6328125" style="2" bestFit="1" customWidth="1"/>
    <col min="5" max="5" width="8.81640625" style="2"/>
    <col min="6" max="6" width="12.08984375" customWidth="1"/>
    <col min="7" max="7" width="13.90625" customWidth="1"/>
  </cols>
  <sheetData>
    <row r="1" spans="1:8" x14ac:dyDescent="0.35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8" x14ac:dyDescent="0.35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8" x14ac:dyDescent="0.35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8" x14ac:dyDescent="0.35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8" x14ac:dyDescent="0.35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8" x14ac:dyDescent="0.35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8" x14ac:dyDescent="0.35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8" x14ac:dyDescent="0.35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8" x14ac:dyDescent="0.35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8" x14ac:dyDescent="0.35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8" x14ac:dyDescent="0.35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  <c r="H11" s="14">
        <f>G11/B21</f>
        <v>51.314275703426105</v>
      </c>
    </row>
    <row r="12" spans="1:8" x14ac:dyDescent="0.35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8" x14ac:dyDescent="0.35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8" x14ac:dyDescent="0.35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8" x14ac:dyDescent="0.35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8" x14ac:dyDescent="0.35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11" x14ac:dyDescent="0.35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11" x14ac:dyDescent="0.35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11" x14ac:dyDescent="0.35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11" x14ac:dyDescent="0.35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11" x14ac:dyDescent="0.35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2.0000000000000002E-5</v>
      </c>
      <c r="E21" s="9">
        <f>C21*D21</f>
        <v>12.8</v>
      </c>
      <c r="F21" s="8">
        <f t="shared" si="2"/>
        <v>2625643</v>
      </c>
      <c r="G21" s="8">
        <f t="shared" si="3"/>
        <v>105025643</v>
      </c>
      <c r="I21" s="14">
        <f>G21/B21</f>
        <v>1599.9519065246866</v>
      </c>
      <c r="K21" s="15">
        <f>SQRT(C21*D21*(1-D21))</f>
        <v>3.5776729867331363</v>
      </c>
    </row>
    <row r="22" spans="1:11" x14ac:dyDescent="0.35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11" x14ac:dyDescent="0.35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11" x14ac:dyDescent="0.35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11" x14ac:dyDescent="0.35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11" x14ac:dyDescent="0.35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11" x14ac:dyDescent="0.35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11" x14ac:dyDescent="0.35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11" x14ac:dyDescent="0.35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11" x14ac:dyDescent="0.35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11" x14ac:dyDescent="0.35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11" x14ac:dyDescent="0.35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35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35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35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35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35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35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35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35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35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35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35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35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35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35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35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35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35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35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35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53CE-E639-47C3-895C-8A0523FACC4E}">
  <dimension ref="A1:F12"/>
  <sheetViews>
    <sheetView workbookViewId="0">
      <selection activeCell="D15" sqref="D15"/>
    </sheetView>
  </sheetViews>
  <sheetFormatPr defaultRowHeight="14.5" x14ac:dyDescent="0.35"/>
  <sheetData>
    <row r="1" spans="1:6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35">
      <c r="A2">
        <v>5</v>
      </c>
      <c r="B2">
        <v>2000</v>
      </c>
      <c r="C2">
        <v>25</v>
      </c>
      <c r="D2">
        <v>0</v>
      </c>
      <c r="E2">
        <v>0</v>
      </c>
      <c r="F2">
        <v>1.78</v>
      </c>
    </row>
    <row r="3" spans="1:6" x14ac:dyDescent="0.35">
      <c r="A3">
        <v>11</v>
      </c>
      <c r="B3">
        <v>6000</v>
      </c>
      <c r="C3">
        <v>4</v>
      </c>
      <c r="D3">
        <v>0</v>
      </c>
      <c r="E3">
        <v>0</v>
      </c>
      <c r="F3">
        <v>1.85</v>
      </c>
    </row>
    <row r="4" spans="1:6" x14ac:dyDescent="0.35">
      <c r="A4">
        <v>11</v>
      </c>
      <c r="B4">
        <v>6001</v>
      </c>
      <c r="C4">
        <v>3</v>
      </c>
      <c r="D4">
        <v>0</v>
      </c>
      <c r="E4">
        <v>0</v>
      </c>
      <c r="F4">
        <v>2.2799999999999998</v>
      </c>
    </row>
    <row r="5" spans="1:6" x14ac:dyDescent="0.35">
      <c r="A5">
        <v>11</v>
      </c>
      <c r="B5">
        <v>6002</v>
      </c>
      <c r="C5">
        <v>3</v>
      </c>
      <c r="D5">
        <v>0</v>
      </c>
      <c r="E5">
        <v>0</v>
      </c>
      <c r="F5">
        <v>2.29</v>
      </c>
    </row>
    <row r="6" spans="1:6" x14ac:dyDescent="0.35">
      <c r="A6">
        <v>11</v>
      </c>
      <c r="B6">
        <v>6003</v>
      </c>
      <c r="C6">
        <v>3</v>
      </c>
      <c r="D6">
        <v>1</v>
      </c>
      <c r="E6">
        <v>0.33329999999999999</v>
      </c>
      <c r="F6">
        <v>1.38</v>
      </c>
    </row>
    <row r="7" spans="1:6" x14ac:dyDescent="0.35">
      <c r="A7">
        <v>11</v>
      </c>
      <c r="B7">
        <v>6004</v>
      </c>
      <c r="C7">
        <v>1</v>
      </c>
      <c r="D7">
        <v>1</v>
      </c>
      <c r="E7">
        <v>1</v>
      </c>
      <c r="F7">
        <v>3.27</v>
      </c>
    </row>
    <row r="8" spans="1:6" x14ac:dyDescent="0.35">
      <c r="A8">
        <v>11</v>
      </c>
      <c r="B8">
        <v>6005</v>
      </c>
      <c r="C8">
        <v>3</v>
      </c>
      <c r="D8">
        <v>2</v>
      </c>
      <c r="E8">
        <v>0.66669999999999996</v>
      </c>
      <c r="F8">
        <v>2.74</v>
      </c>
    </row>
    <row r="9" spans="1:6" x14ac:dyDescent="0.35">
      <c r="A9">
        <v>20</v>
      </c>
      <c r="B9">
        <v>0</v>
      </c>
      <c r="C9">
        <v>25</v>
      </c>
      <c r="D9">
        <v>0</v>
      </c>
      <c r="E9">
        <v>0</v>
      </c>
      <c r="F9">
        <v>1.01</v>
      </c>
    </row>
    <row r="10" spans="1:6" x14ac:dyDescent="0.35">
      <c r="A10">
        <v>20</v>
      </c>
      <c r="B10">
        <v>4000</v>
      </c>
      <c r="C10">
        <v>25</v>
      </c>
      <c r="D10">
        <v>0</v>
      </c>
      <c r="E10">
        <v>0</v>
      </c>
      <c r="F10">
        <v>0.88</v>
      </c>
    </row>
    <row r="11" spans="1:6" x14ac:dyDescent="0.35">
      <c r="A11">
        <v>20</v>
      </c>
      <c r="B11">
        <v>4002</v>
      </c>
      <c r="C11">
        <v>25</v>
      </c>
      <c r="D11">
        <v>0</v>
      </c>
      <c r="E11">
        <v>0</v>
      </c>
      <c r="F11">
        <v>0.94</v>
      </c>
    </row>
    <row r="12" spans="1:6" x14ac:dyDescent="0.35">
      <c r="A12">
        <v>20</v>
      </c>
      <c r="B12">
        <v>4008</v>
      </c>
      <c r="C12">
        <v>25</v>
      </c>
      <c r="D12">
        <v>0</v>
      </c>
      <c r="E12">
        <v>0</v>
      </c>
      <c r="F12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550C-090F-4895-978F-F30B867BB2A1}">
  <dimension ref="A1:F6"/>
  <sheetViews>
    <sheetView workbookViewId="0">
      <selection activeCell="F26" sqref="F26"/>
    </sheetView>
  </sheetViews>
  <sheetFormatPr defaultRowHeight="14.5" x14ac:dyDescent="0.35"/>
  <sheetData>
    <row r="1" spans="1:6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35">
      <c r="A2">
        <v>11</v>
      </c>
      <c r="B2">
        <v>6000</v>
      </c>
      <c r="C2">
        <v>3</v>
      </c>
      <c r="D2">
        <v>0</v>
      </c>
      <c r="E2">
        <v>0</v>
      </c>
      <c r="F2">
        <v>2.31</v>
      </c>
    </row>
    <row r="3" spans="1:6" x14ac:dyDescent="0.35">
      <c r="A3">
        <v>11</v>
      </c>
      <c r="B3">
        <v>6001</v>
      </c>
      <c r="C3">
        <v>3</v>
      </c>
      <c r="D3">
        <v>0</v>
      </c>
      <c r="E3">
        <v>0</v>
      </c>
      <c r="F3">
        <v>1.97</v>
      </c>
    </row>
    <row r="4" spans="1:6" x14ac:dyDescent="0.35">
      <c r="A4">
        <v>11</v>
      </c>
      <c r="B4">
        <v>6002</v>
      </c>
      <c r="C4">
        <v>2</v>
      </c>
      <c r="D4">
        <v>1</v>
      </c>
      <c r="E4">
        <v>0.5</v>
      </c>
      <c r="F4">
        <v>3.07</v>
      </c>
    </row>
    <row r="5" spans="1:6" x14ac:dyDescent="0.35">
      <c r="A5">
        <v>11</v>
      </c>
      <c r="B5">
        <v>6003</v>
      </c>
      <c r="C5">
        <v>1</v>
      </c>
      <c r="D5">
        <v>0</v>
      </c>
      <c r="E5">
        <v>0</v>
      </c>
      <c r="F5">
        <v>2.2000000000000002</v>
      </c>
    </row>
    <row r="6" spans="1:6" x14ac:dyDescent="0.35">
      <c r="A6">
        <v>11</v>
      </c>
      <c r="B6">
        <v>6005</v>
      </c>
      <c r="C6">
        <v>3</v>
      </c>
      <c r="D6">
        <v>2</v>
      </c>
      <c r="E6">
        <v>0.66669999999999996</v>
      </c>
      <c r="F6">
        <v>2.08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Defaults</vt:lpstr>
      <vt:lpstr>NumberOfSubstances</vt:lpstr>
      <vt:lpstr>CLM-20190610-01</vt:lpstr>
      <vt:lpstr>THUNDER-20190610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2019-10-14T21:05:32Z</dcterms:modified>
</cp:coreProperties>
</file>