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49E46E43-CD8A-4B16-A5B0-CD36DB4A2421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G160" i="4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L3" i="4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I16" i="4" s="1"/>
  <c r="G24" i="4"/>
  <c r="G32" i="4"/>
  <c r="G40" i="4"/>
  <c r="H40" i="4" s="1"/>
  <c r="G72" i="4"/>
  <c r="H72" i="4" s="1"/>
  <c r="G136" i="4"/>
  <c r="I136" i="4" s="1"/>
  <c r="G74" i="4"/>
  <c r="I74" i="4" s="1"/>
  <c r="G92" i="4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I24" i="4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G18" i="4" l="1"/>
  <c r="G84" i="4"/>
  <c r="I84" i="4" s="1"/>
  <c r="G88" i="4"/>
  <c r="H88" i="4" s="1"/>
  <c r="G82" i="4"/>
  <c r="I82" i="4" s="1"/>
  <c r="G26" i="4"/>
  <c r="I32" i="4"/>
  <c r="G96" i="4"/>
  <c r="H96" i="4" s="1"/>
  <c r="G138" i="4"/>
  <c r="G80" i="4"/>
  <c r="I80" i="4" s="1"/>
  <c r="G104" i="4"/>
  <c r="AJ87" i="4" s="1"/>
  <c r="G90" i="4"/>
  <c r="H90" i="4" s="1"/>
  <c r="F48" i="4"/>
  <c r="AF30" i="4"/>
  <c r="G120" i="4"/>
  <c r="I120" i="4" s="1"/>
  <c r="G50" i="4"/>
  <c r="I50" i="4" s="1"/>
  <c r="AJ58" i="4"/>
  <c r="AK58" i="4"/>
  <c r="AJ46" i="4"/>
  <c r="AK46" i="4"/>
  <c r="G112" i="4"/>
  <c r="AJ84" i="4" s="1"/>
  <c r="G108" i="4"/>
  <c r="G34" i="4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F28" i="4"/>
  <c r="G116" i="4"/>
  <c r="H116" i="4" s="1"/>
  <c r="F9" i="4"/>
  <c r="I9" i="4" s="1"/>
  <c r="G140" i="4"/>
  <c r="I140" i="4" s="1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F15" i="4"/>
  <c r="AQ15" i="4"/>
  <c r="AH18" i="4"/>
  <c r="AS18" i="4"/>
  <c r="AQ17" i="4"/>
  <c r="AR15" i="4"/>
  <c r="AU19" i="4"/>
  <c r="AQ18" i="4"/>
  <c r="AG16" i="4"/>
  <c r="AR16" i="4"/>
  <c r="AT15" i="4"/>
  <c r="AJ13" i="4"/>
  <c r="W35" i="4" s="1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T18" i="4"/>
  <c r="AK8" i="4"/>
  <c r="AK18" i="4"/>
  <c r="AJ10" i="4"/>
  <c r="AI41" i="4"/>
  <c r="AI72" i="4"/>
  <c r="AI47" i="4"/>
  <c r="I41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H104" i="4"/>
  <c r="AK28" i="4"/>
  <c r="I88" i="4"/>
  <c r="AD27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AF26" i="4"/>
  <c r="AI46" i="4"/>
  <c r="AI28" i="4"/>
  <c r="AG30" i="4"/>
  <c r="I131" i="4"/>
  <c r="AE33" i="4"/>
  <c r="AI57" i="4"/>
  <c r="H120" i="4"/>
  <c r="AK5" i="4"/>
  <c r="AI62" i="4"/>
  <c r="AG31" i="4"/>
  <c r="AK26" i="4"/>
  <c r="H84" i="4"/>
  <c r="H82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AF31" i="4"/>
  <c r="I72" i="4"/>
  <c r="AK30" i="4"/>
  <c r="AI33" i="4"/>
  <c r="H16" i="4"/>
  <c r="H24" i="4"/>
  <c r="AJ28" i="4"/>
  <c r="AD6" i="4"/>
  <c r="H10" i="4"/>
  <c r="AG32" i="4"/>
  <c r="AD7" i="4"/>
  <c r="H33" i="4"/>
  <c r="H50" i="4"/>
  <c r="AJ26" i="4"/>
  <c r="AJ3" i="4"/>
  <c r="S35" i="4" s="1"/>
  <c r="I8" i="4"/>
  <c r="H74" i="4"/>
  <c r="H132" i="4"/>
  <c r="I17" i="4"/>
  <c r="I96" i="4"/>
  <c r="H34" i="4"/>
  <c r="I34" i="4"/>
  <c r="I92" i="4"/>
  <c r="H92" i="4"/>
  <c r="H138" i="4"/>
  <c r="I138" i="4"/>
  <c r="I90" i="4"/>
  <c r="I58" i="4"/>
  <c r="I18" i="4"/>
  <c r="H18" i="4"/>
  <c r="H32" i="4"/>
  <c r="H128" i="4"/>
  <c r="H59" i="4"/>
  <c r="I108" i="4"/>
  <c r="I26" i="4"/>
  <c r="H26" i="4"/>
  <c r="I48" i="4"/>
  <c r="H4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I7" i="4" l="1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<sst xmlns="http://schemas.openxmlformats.org/spreadsheetml/2006/main" count="339" uniqueCount="67">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</sst>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0.66889609512228076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0.28326205062998494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</c:v>
                </c:pt>
                <c:pt idx="4">
                  <c:v>0.39839050560884404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0.79345670852610706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0.32881402355519035</c:v>
                  </c:pt>
                  <c:pt idx="7">
                    <c:v>0.32881402355519035</c:v>
                  </c:pt>
                  <c:pt idx="8">
                    <c:v>0.32881402355519035</c:v>
                  </c:pt>
                  <c:pt idx="9">
                    <c:v>0.32881402355519035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0.32881402355519035</c:v>
                  </c:pt>
                  <c:pt idx="7">
                    <c:v>0.32881402355519035</c:v>
                  </c:pt>
                  <c:pt idx="8">
                    <c:v>0.32881402355519035</c:v>
                  </c:pt>
                  <c:pt idx="9">
                    <c:v>0.32881402355519035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0.32881402355519035</c:v>
                </c:pt>
                <c:pt idx="7">
                  <c:v>0.32881402355519035</c:v>
                </c:pt>
                <c:pt idx="8">
                  <c:v>0.32881402355519035</c:v>
                </c:pt>
                <c:pt idx="9">
                  <c:v>0.32881402355519035</c:v>
                </c:pt>
                <c:pt idx="10">
                  <c:v>0.60327164573694647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0.32881402355519035</c:v>
                  </c:pt>
                  <c:pt idx="9">
                    <c:v>0.32881402355519035</c:v>
                  </c:pt>
                  <c:pt idx="10">
                    <c:v>0.32881402355519035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0.32881402355519035</c:v>
                  </c:pt>
                  <c:pt idx="9">
                    <c:v>0.32881402355519035</c:v>
                  </c:pt>
                  <c:pt idx="10">
                    <c:v>0.32881402355519035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0.5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0.32881402355519035</c:v>
                </c:pt>
                <c:pt idx="7">
                  <c:v>0.60327164573694647</c:v>
                </c:pt>
                <c:pt idx="8">
                  <c:v>0.32881402355519035</c:v>
                </c:pt>
                <c:pt idx="9">
                  <c:v>0.32881402355519035</c:v>
                </c:pt>
                <c:pt idx="10">
                  <c:v>0.32881402355519035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165" sqref="B165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>
      <selection activeCell="N2" sqref="N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1.28125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10</v>
      </c>
      <c r="D29">
        <v>5</v>
      </c>
      <c r="E29" s="1">
        <v>0.5</v>
      </c>
      <c r="F29" s="2">
        <v>4.3600000000000003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8</v>
      </c>
      <c r="D31">
        <v>6</v>
      </c>
      <c r="E31" s="1">
        <v>0.75</v>
      </c>
      <c r="F31" s="2">
        <v>4.2300000000000004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10</v>
      </c>
      <c r="D38">
        <v>2</v>
      </c>
      <c r="E38" s="1">
        <v>0.2</v>
      </c>
      <c r="F38" s="2">
        <v>3.82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10</v>
      </c>
      <c r="D41">
        <v>5</v>
      </c>
      <c r="E41" s="1">
        <v>0.5</v>
      </c>
      <c r="F41" s="2">
        <v>3.53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6</v>
      </c>
      <c r="D42">
        <v>2</v>
      </c>
      <c r="E42" s="1">
        <v>0.33329999999999999</v>
      </c>
      <c r="F42" s="2">
        <v>5.86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6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8.3017307692307689</v>
      </c>
      <c r="O1" t="s">
        <v>58</v>
      </c>
      <c r="P1" s="92">
        <f ca="1">NOW() +N1</f>
        <v>43727.074194195156</v>
      </c>
    </row>
    <row r="2" spans="1:16" x14ac:dyDescent="0.55000000000000004">
      <c r="A2">
        <v>20</v>
      </c>
      <c r="B2">
        <v>7007</v>
      </c>
      <c r="C2">
        <v>1</v>
      </c>
      <c r="D2">
        <v>0</v>
      </c>
      <c r="E2" s="1">
        <v>0</v>
      </c>
      <c r="F2" s="2">
        <v>1.94</v>
      </c>
      <c r="G2">
        <v>0.1</v>
      </c>
      <c r="J2">
        <v>0.2</v>
      </c>
      <c r="K2">
        <v>200</v>
      </c>
      <c r="L2" s="2">
        <v>42.66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1</v>
      </c>
      <c r="D3">
        <v>0</v>
      </c>
      <c r="E3" s="1">
        <v>0</v>
      </c>
      <c r="F3" s="2">
        <v>1.83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1</v>
      </c>
      <c r="D4">
        <v>1</v>
      </c>
      <c r="E4" s="1">
        <v>1</v>
      </c>
      <c r="F4" s="2">
        <v>1.72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1</v>
      </c>
      <c r="D5">
        <v>1</v>
      </c>
      <c r="E5" s="1">
        <v>1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1</v>
      </c>
      <c r="D10">
        <v>1</v>
      </c>
      <c r="E10" s="1">
        <v>1</v>
      </c>
      <c r="F10" s="2">
        <v>1.78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1</v>
      </c>
      <c r="D11">
        <v>0</v>
      </c>
      <c r="E11" s="1">
        <v>0</v>
      </c>
      <c r="F11" s="2">
        <v>1.81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1</v>
      </c>
      <c r="D12">
        <v>0</v>
      </c>
      <c r="E12" s="1">
        <v>0</v>
      </c>
      <c r="F12" s="2">
        <v>2.2200000000000002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1</v>
      </c>
      <c r="D14">
        <v>0</v>
      </c>
      <c r="E14" s="1">
        <v>0</v>
      </c>
      <c r="F14" s="2">
        <v>2.11</v>
      </c>
      <c r="G14">
        <v>0.1</v>
      </c>
      <c r="H14">
        <v>0.2</v>
      </c>
      <c r="I14">
        <v>200</v>
      </c>
      <c r="L14" s="2">
        <v>46.51</v>
      </c>
    </row>
    <row r="15" spans="1:16" x14ac:dyDescent="0.55000000000000004">
      <c r="A15">
        <v>20</v>
      </c>
      <c r="B15">
        <v>10007</v>
      </c>
      <c r="C15">
        <v>1</v>
      </c>
      <c r="D15">
        <v>0</v>
      </c>
      <c r="E15" s="1">
        <v>0</v>
      </c>
      <c r="F15" s="2">
        <v>1.79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1</v>
      </c>
      <c r="D16">
        <v>0</v>
      </c>
      <c r="E16" s="1">
        <v>0</v>
      </c>
      <c r="F16" s="2">
        <v>1.1299999999999999</v>
      </c>
      <c r="G16">
        <v>0.1</v>
      </c>
      <c r="J16">
        <v>0</v>
      </c>
      <c r="K16">
        <v>20</v>
      </c>
      <c r="L16" s="2">
        <v>24.93</v>
      </c>
    </row>
    <row r="17" spans="1:12" x14ac:dyDescent="0.55000000000000004">
      <c r="A17">
        <v>20</v>
      </c>
      <c r="B17">
        <v>11006</v>
      </c>
      <c r="C17">
        <v>2</v>
      </c>
      <c r="D17">
        <v>0</v>
      </c>
      <c r="E17" s="1">
        <v>0</v>
      </c>
      <c r="F17" s="2">
        <v>1.1299999999999999</v>
      </c>
      <c r="G17">
        <v>0.1</v>
      </c>
      <c r="J17">
        <v>0.6</v>
      </c>
      <c r="K17">
        <v>20</v>
      </c>
      <c r="L17" s="2">
        <v>24.93</v>
      </c>
    </row>
    <row r="18" spans="1:12" x14ac:dyDescent="0.55000000000000004">
      <c r="A18">
        <v>20</v>
      </c>
      <c r="B18">
        <v>11007</v>
      </c>
      <c r="C18">
        <v>2</v>
      </c>
      <c r="D18">
        <v>0</v>
      </c>
      <c r="E18" s="1">
        <v>0</v>
      </c>
      <c r="F18" s="2">
        <v>1.28</v>
      </c>
      <c r="G18">
        <v>0.1</v>
      </c>
      <c r="J18">
        <v>0.7</v>
      </c>
      <c r="K18">
        <v>20</v>
      </c>
      <c r="L18" s="2">
        <v>28.07</v>
      </c>
    </row>
    <row r="19" spans="1:12" x14ac:dyDescent="0.55000000000000004">
      <c r="A19">
        <v>20</v>
      </c>
      <c r="B19">
        <v>11008</v>
      </c>
      <c r="C19">
        <v>2</v>
      </c>
      <c r="D19">
        <v>0</v>
      </c>
      <c r="E19" s="1">
        <v>0</v>
      </c>
      <c r="F19" s="2">
        <v>1.19</v>
      </c>
      <c r="G19">
        <v>0.1</v>
      </c>
      <c r="J19">
        <v>0.8</v>
      </c>
      <c r="K19">
        <v>20</v>
      </c>
      <c r="L19" s="2">
        <v>26.21</v>
      </c>
    </row>
    <row r="20" spans="1:12" x14ac:dyDescent="0.55000000000000004">
      <c r="A20">
        <v>20</v>
      </c>
      <c r="B20">
        <v>11009</v>
      </c>
      <c r="C20">
        <v>2</v>
      </c>
      <c r="D20">
        <v>0</v>
      </c>
      <c r="E20" s="1">
        <v>0</v>
      </c>
      <c r="F20" s="2">
        <v>1.05</v>
      </c>
      <c r="G20">
        <v>0.1</v>
      </c>
      <c r="J20">
        <v>0.9</v>
      </c>
      <c r="K20">
        <v>20</v>
      </c>
      <c r="L20" s="2">
        <v>23.08</v>
      </c>
    </row>
    <row r="21" spans="1:12" x14ac:dyDescent="0.55000000000000004">
      <c r="A21">
        <v>20</v>
      </c>
      <c r="B21">
        <v>11010</v>
      </c>
      <c r="C21">
        <v>1</v>
      </c>
      <c r="D21">
        <v>1</v>
      </c>
      <c r="E21" s="1">
        <v>1</v>
      </c>
      <c r="F21" s="2">
        <v>1.22</v>
      </c>
      <c r="G21">
        <v>0.1</v>
      </c>
      <c r="J21">
        <v>1</v>
      </c>
      <c r="K21">
        <v>20</v>
      </c>
      <c r="L21" s="2">
        <v>26.75</v>
      </c>
    </row>
    <row r="22" spans="1:12" x14ac:dyDescent="0.55000000000000004">
      <c r="A22">
        <v>20</v>
      </c>
      <c r="B22">
        <v>12000</v>
      </c>
      <c r="C22">
        <v>2</v>
      </c>
      <c r="D22">
        <v>1</v>
      </c>
      <c r="E22" s="1">
        <v>0.5</v>
      </c>
      <c r="F22" s="2">
        <v>1.31</v>
      </c>
      <c r="G22">
        <v>0.1</v>
      </c>
      <c r="H22">
        <v>0</v>
      </c>
      <c r="I22">
        <v>20</v>
      </c>
      <c r="L22" s="2">
        <v>28.77</v>
      </c>
    </row>
    <row r="23" spans="1:12" x14ac:dyDescent="0.55000000000000004">
      <c r="A23">
        <v>20</v>
      </c>
      <c r="B23">
        <v>12006</v>
      </c>
      <c r="C23">
        <v>2</v>
      </c>
      <c r="D23">
        <v>0</v>
      </c>
      <c r="E23" s="1">
        <v>0</v>
      </c>
      <c r="F23" s="2">
        <v>1.28</v>
      </c>
      <c r="G23">
        <v>0.1</v>
      </c>
      <c r="H23">
        <v>0.6</v>
      </c>
      <c r="I23">
        <v>20</v>
      </c>
      <c r="L23" s="2">
        <v>28.1</v>
      </c>
    </row>
    <row r="24" spans="1:12" x14ac:dyDescent="0.55000000000000004">
      <c r="A24">
        <v>20</v>
      </c>
      <c r="B24">
        <v>12007</v>
      </c>
      <c r="C24">
        <v>1</v>
      </c>
      <c r="D24">
        <v>1</v>
      </c>
      <c r="E24" s="1">
        <v>1</v>
      </c>
      <c r="F24" s="2">
        <v>1.29</v>
      </c>
      <c r="G24">
        <v>0.1</v>
      </c>
      <c r="H24">
        <v>0.7</v>
      </c>
      <c r="I24">
        <v>20</v>
      </c>
      <c r="L24" s="2">
        <v>28.33</v>
      </c>
    </row>
    <row r="25" spans="1:12" x14ac:dyDescent="0.55000000000000004">
      <c r="A25">
        <v>20</v>
      </c>
      <c r="B25">
        <v>12008</v>
      </c>
      <c r="C25">
        <v>2</v>
      </c>
      <c r="D25">
        <v>0</v>
      </c>
      <c r="E25" s="1">
        <v>0</v>
      </c>
      <c r="F25" s="2">
        <v>1.33</v>
      </c>
      <c r="G25">
        <v>0.1</v>
      </c>
      <c r="H25">
        <v>0.8</v>
      </c>
      <c r="I25">
        <v>20</v>
      </c>
      <c r="L25" s="2">
        <v>29.2</v>
      </c>
    </row>
    <row r="26" spans="1:12" x14ac:dyDescent="0.55000000000000004">
      <c r="A26">
        <v>20</v>
      </c>
      <c r="B26">
        <v>12009</v>
      </c>
      <c r="C26">
        <v>2</v>
      </c>
      <c r="D26">
        <v>0</v>
      </c>
      <c r="E26" s="1">
        <v>0</v>
      </c>
      <c r="F26" s="2">
        <v>2.0299999999999998</v>
      </c>
      <c r="G26">
        <v>0.1</v>
      </c>
      <c r="H26">
        <v>0.9</v>
      </c>
      <c r="I26">
        <v>20</v>
      </c>
      <c r="L26" s="2">
        <v>44.73</v>
      </c>
    </row>
    <row r="27" spans="1:12" x14ac:dyDescent="0.55000000000000004">
      <c r="A27">
        <v>20</v>
      </c>
      <c r="B27">
        <v>12010</v>
      </c>
      <c r="C27">
        <v>2</v>
      </c>
      <c r="D27">
        <v>0</v>
      </c>
      <c r="E27" s="1">
        <v>0</v>
      </c>
      <c r="F27" s="2">
        <v>1.34</v>
      </c>
      <c r="G27">
        <v>0.1</v>
      </c>
      <c r="H27">
        <v>1</v>
      </c>
      <c r="I27">
        <v>20</v>
      </c>
      <c r="L27" s="2">
        <v>29.42</v>
      </c>
    </row>
    <row r="28" spans="1:12" x14ac:dyDescent="0.55000000000000004">
      <c r="A28">
        <v>20</v>
      </c>
      <c r="B28">
        <v>15008</v>
      </c>
      <c r="C28">
        <v>6</v>
      </c>
      <c r="D28">
        <v>1</v>
      </c>
      <c r="E28" s="1">
        <v>0.16669999999999999</v>
      </c>
      <c r="F28" s="2">
        <v>1.19</v>
      </c>
      <c r="G28">
        <v>10</v>
      </c>
      <c r="H28">
        <v>0.2</v>
      </c>
      <c r="I28">
        <v>20</v>
      </c>
      <c r="J28">
        <v>0.2</v>
      </c>
      <c r="K28">
        <v>20</v>
      </c>
      <c r="L28" s="2">
        <v>0</v>
      </c>
    </row>
    <row r="29" spans="1:12" x14ac:dyDescent="0.55000000000000004">
      <c r="A29">
        <v>20</v>
      </c>
      <c r="B29">
        <v>15016</v>
      </c>
      <c r="C29">
        <v>9</v>
      </c>
      <c r="D29">
        <v>6</v>
      </c>
      <c r="E29" s="1">
        <v>0.66669999999999996</v>
      </c>
      <c r="F29" s="2">
        <v>1.29</v>
      </c>
      <c r="G29">
        <v>10</v>
      </c>
      <c r="H29">
        <v>0.2</v>
      </c>
      <c r="I29">
        <v>20</v>
      </c>
      <c r="J29">
        <v>0.2</v>
      </c>
      <c r="K29">
        <v>50</v>
      </c>
      <c r="L29" s="2">
        <v>0</v>
      </c>
    </row>
    <row r="30" spans="1:12" x14ac:dyDescent="0.55000000000000004">
      <c r="A30">
        <v>20</v>
      </c>
      <c r="B30">
        <v>15017</v>
      </c>
      <c r="C30">
        <v>8</v>
      </c>
      <c r="D30">
        <v>5</v>
      </c>
      <c r="E30" s="1">
        <v>0.625</v>
      </c>
      <c r="F30" s="2">
        <v>1.68</v>
      </c>
      <c r="G30">
        <v>10</v>
      </c>
      <c r="H30">
        <v>0.2</v>
      </c>
      <c r="I30">
        <v>20</v>
      </c>
      <c r="J30">
        <v>0.2</v>
      </c>
      <c r="K30">
        <v>100</v>
      </c>
      <c r="L30" s="2">
        <v>0</v>
      </c>
    </row>
    <row r="31" spans="1:12" x14ac:dyDescent="0.55000000000000004">
      <c r="A31">
        <v>20</v>
      </c>
      <c r="B31">
        <v>15027</v>
      </c>
      <c r="C31">
        <v>9</v>
      </c>
      <c r="D31">
        <v>4</v>
      </c>
      <c r="E31" s="1">
        <v>0.44440000000000002</v>
      </c>
      <c r="F31" s="2">
        <v>1.63</v>
      </c>
      <c r="G31">
        <v>10</v>
      </c>
      <c r="H31">
        <v>0.2</v>
      </c>
      <c r="I31">
        <v>50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15028</v>
      </c>
      <c r="C32">
        <v>8</v>
      </c>
      <c r="D32">
        <v>4</v>
      </c>
      <c r="E32" s="1">
        <v>0.5</v>
      </c>
      <c r="F32" s="2">
        <v>1.71</v>
      </c>
      <c r="G32">
        <v>10</v>
      </c>
      <c r="H32">
        <v>0.2</v>
      </c>
      <c r="I32">
        <v>50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15029</v>
      </c>
      <c r="C33">
        <v>9</v>
      </c>
      <c r="D33">
        <v>6</v>
      </c>
      <c r="E33" s="1">
        <v>0.66669999999999996</v>
      </c>
      <c r="F33" s="2">
        <v>1.69</v>
      </c>
      <c r="G33">
        <v>10</v>
      </c>
      <c r="H33">
        <v>0.2</v>
      </c>
      <c r="I33">
        <v>50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15033</v>
      </c>
      <c r="C34">
        <v>9</v>
      </c>
      <c r="D34">
        <v>4</v>
      </c>
      <c r="E34" s="1">
        <v>0.44440000000000002</v>
      </c>
      <c r="F34" s="2">
        <v>1.68</v>
      </c>
      <c r="G34">
        <v>10</v>
      </c>
      <c r="H34">
        <v>0.2</v>
      </c>
      <c r="I34">
        <v>100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15034</v>
      </c>
      <c r="C35">
        <v>8</v>
      </c>
      <c r="D35">
        <v>6</v>
      </c>
      <c r="E35" s="1">
        <v>0.75</v>
      </c>
      <c r="F35" s="2">
        <v>1.45</v>
      </c>
      <c r="G35">
        <v>10</v>
      </c>
      <c r="H35">
        <v>0.2</v>
      </c>
      <c r="I35">
        <v>100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15035</v>
      </c>
      <c r="C36">
        <v>7</v>
      </c>
      <c r="D36">
        <v>2</v>
      </c>
      <c r="E36" s="1">
        <v>0.28570000000000001</v>
      </c>
      <c r="F36" s="2">
        <v>1.43</v>
      </c>
      <c r="G36">
        <v>10</v>
      </c>
      <c r="H36">
        <v>0.2</v>
      </c>
      <c r="I36">
        <v>100</v>
      </c>
      <c r="J36">
        <v>0.2</v>
      </c>
      <c r="K36">
        <v>100</v>
      </c>
      <c r="L36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J1" zoomScaleNormal="100" workbookViewId="0">
      <selection activeCell="AH46" sqref="AH46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8.3017307692307689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1.28125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0.39672835426305353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0.60327164573694647</v>
      </c>
      <c r="AG4" s="58">
        <f ca="1">IFERROR(VLOOKUP(BC4, $B$1:$F1001, 5), "")</f>
        <v>0.39672835426305353</v>
      </c>
      <c r="AH4" s="58">
        <f ca="1">IFERROR(VLOOKUP(BD4, $B$1:$F1001, 5), "")</f>
        <v>0.60327164573694647</v>
      </c>
      <c r="AI4" s="59">
        <f ca="1">IFERROR(VLOOKUP(BE4, $B$1:$F1001, 5), "")</f>
        <v>0.39672835426305353</v>
      </c>
      <c r="AJ4" s="58">
        <f ca="1">IFERROR(VLOOKUP(BF4, $B$1:$F1001, 5), "")</f>
        <v>0.21101606750664662</v>
      </c>
      <c r="AK4" s="96">
        <f ca="1">IFERROR(VLOOKUP(BG4, $B$1:$F1001, 5), "")</f>
        <v>0.39672835426305353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0.66889609512228076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1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0.39672835426305353</v>
      </c>
      <c r="G9" s="39">
        <f>IFERROR((Params!$B$3/(1+Params!$B$3^2/C9))*SQRT(E9*(1-E9)/C9 + (Params!$B$3/(2*C9))^2), NA())</f>
        <v>0.39672835426305358</v>
      </c>
      <c r="H9" s="39">
        <f t="shared" si="1"/>
        <v>0</v>
      </c>
      <c r="I9" s="39">
        <f t="shared" si="2"/>
        <v>0.79345670852610706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0.60327164573694647</v>
      </c>
      <c r="AF9" s="39">
        <f ca="1">IFERROR(VLOOKUP(BB9, $B$1:$F1006, 5), "")</f>
        <v>0.41555195243885962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0.39672835426305353</v>
      </c>
      <c r="AE10" s="63">
        <f ca="1">IFERROR(VLOOKUP(BA10, $B$1:$F1007, 5), "")</f>
        <v>0.32881402355519035</v>
      </c>
      <c r="AF10" s="55">
        <f ca="1">IFERROR(VLOOKUP(BB10, $B$1:$F1007, 5), "")</f>
        <v>0.28326205062998494</v>
      </c>
      <c r="AG10" s="55">
        <f ca="1">IFERROR(VLOOKUP(BC10, $B$1:$F1007, 5), "")</f>
        <v>0.38319212559182658</v>
      </c>
      <c r="AH10" s="55">
        <f ca="1">IFERROR(VLOOKUP(BD10, $B$1:$F1007, 5), "")</f>
        <v>0.5722459831233383</v>
      </c>
      <c r="AI10" s="56">
        <f ca="1">IFERROR(VLOOKUP(BE10, $B$1:$F1007, 5), "")</f>
        <v>0.5</v>
      </c>
      <c r="AJ10" s="55">
        <f ca="1">IFERROR(VLOOKUP(BF10, $B$1:$F1007, 5), "")</f>
        <v>0.39839050560884404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0.39672835426305358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1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0.39672835426305358</v>
      </c>
      <c r="AG14" s="58">
        <f ca="1">IFERROR(VLOOKUP(BC4, $B$1:$G1001, 6), "")</f>
        <v>0.39672835426305358</v>
      </c>
      <c r="AH14" s="58">
        <f ca="1">IFERROR(VLOOKUP(BD4, $B$1:$G1001, 6), "")</f>
        <v>0.39672835426305358</v>
      </c>
      <c r="AI14" s="58">
        <f ca="1">IFERROR(VLOOKUP(BE4, $B$1:$G1001, 6), "")</f>
        <v>0.39672835426305358</v>
      </c>
      <c r="AJ14" s="58">
        <f ca="1">IFERROR(VLOOKUP(BF4, $B$1:$G1001, 6), "")</f>
        <v>0.19314031799092549</v>
      </c>
      <c r="AK14" s="60">
        <f ca="1">IFERROR(VLOOKUP(BG4, $B$1:$G1001, 6), "")</f>
        <v>0.39672835426305358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1</v>
      </c>
      <c r="AR14" s="88">
        <f ca="1">IFERROR(VLOOKUP(BC4, $B$1:$G1001, 2), "")</f>
        <v>1</v>
      </c>
      <c r="AS14" s="88">
        <f ca="1">IFERROR(VLOOKUP(BD4, $B$1:$G1001, 2), "")</f>
        <v>1</v>
      </c>
      <c r="AT14" s="88">
        <f ca="1">IFERROR(VLOOKUP(BE4, $B$1:$G1001, 2), "")</f>
        <v>1</v>
      </c>
      <c r="AU14" s="88">
        <f ca="1">IFERROR(VLOOKUP(BF4, $B$1:$G1001, 2), "")</f>
        <v>10</v>
      </c>
      <c r="AV14" s="88">
        <f ca="1">IFERROR(VLOOKUP(BG4, $B$1:$G1001, 2), "")</f>
        <v>1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0.26341040638451269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10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0.2596262160196916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8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1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0.39672835426305353</v>
      </c>
      <c r="G19" s="39">
        <f>IFERROR((Params!$B$3/(1+Params!$B$3^2/C19))*SQRT(E19*(1-E19)/C19 + (Params!$B$3/(2*C19))^2), NA())</f>
        <v>0.39672835426305358</v>
      </c>
      <c r="H19" s="39">
        <f t="shared" si="1"/>
        <v>0</v>
      </c>
      <c r="I19" s="39">
        <f t="shared" si="2"/>
        <v>0.79345670852610706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0.39672835426305358</v>
      </c>
      <c r="AF19" s="39">
        <f ca="1">IFERROR(VLOOKUP(BB9, $B$1:$G1006, 6), "")</f>
        <v>0.27871019297733857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1</v>
      </c>
      <c r="AQ19" s="88">
        <f ca="1">IFERROR(VLOOKUP(BB9, $B$1:$G1006, 2), "")</f>
        <v>8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0.39672835426305358</v>
      </c>
      <c r="AE20" s="63">
        <f ca="1">IFERROR(VLOOKUP(BA10, $B$1:$G1007, 6), "")</f>
        <v>0.32881402355519035</v>
      </c>
      <c r="AF20" s="55">
        <f ca="1">IFERROR(VLOOKUP(BB10, $B$1:$G1007, 6), "")</f>
        <v>0.22658110264929165</v>
      </c>
      <c r="AG20" s="55">
        <f ca="1">IFERROR(VLOOKUP(BC10, $B$1:$G1007, 6), "")</f>
        <v>0.26261052690908371</v>
      </c>
      <c r="AH20" s="55">
        <f ca="1">IFERROR(VLOOKUP(BD10, $B$1:$G1007, 6), "")</f>
        <v>0.25957643567315197</v>
      </c>
      <c r="AI20" s="55">
        <f ca="1">IFERROR(VLOOKUP(BE10, $B$1:$G1007, 6), "")</f>
        <v>0.26341040638451269</v>
      </c>
      <c r="AJ20" s="55">
        <f ca="1">IFERROR(VLOOKUP(BF10, $B$1:$G1007, 6), "")</f>
        <v>0.30162117304962721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1</v>
      </c>
      <c r="AP20" s="88">
        <f ca="1">IFERROR(VLOOKUP(BA10, $B$1:$G1007, 2), "")</f>
        <v>2</v>
      </c>
      <c r="AQ20" s="88">
        <f ca="1">IFERROR(VLOOKUP(BB10, $B$1:$G1007, 2), "")</f>
        <v>10</v>
      </c>
      <c r="AR20" s="88">
        <f ca="1">IFERROR(VLOOKUP(BC10, $B$1:$G1007, 2), "")</f>
        <v>9</v>
      </c>
      <c r="AS20" s="88">
        <f ca="1">IFERROR(VLOOKUP(BD10, $B$1:$G1007, 2), "")</f>
        <v>10</v>
      </c>
      <c r="AT20" s="88">
        <f ca="1">IFERROR(VLOOKUP(BE10, $B$1:$G1007, 2), "")</f>
        <v>10</v>
      </c>
      <c r="AU20" s="90">
        <f ca="1">IFERROR(VLOOKUP(BF10, $B$1:$G1007, 2), "")</f>
        <v>6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1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1</v>
      </c>
      <c r="F22" s="53">
        <f>IFERROR((E22 + Params!$B$3^2/(2 * C22))/(1 + Params!$B$3^2/C22), NA())</f>
        <v>0.60327164573694647</v>
      </c>
      <c r="G22" s="39">
        <f>IFERROR((Params!$B$3/(1+Params!$B$3^2/C22))*SQRT(E22*(1-E22)/C22 + (Params!$B$3/(2*C22))^2), NA())</f>
        <v>0.39672835426305358</v>
      </c>
      <c r="H22" s="39">
        <f t="shared" si="1"/>
        <v>0.20654329147389289</v>
      </c>
      <c r="I22" s="39">
        <f t="shared" si="2"/>
        <v>1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0.375</v>
      </c>
      <c r="F24" s="53">
        <f>IFERROR((E24 + Params!$B$3^2/(2 * C24))/(1 + Params!$B$3^2/C24), NA())</f>
        <v>0.41555195243885962</v>
      </c>
      <c r="G24" s="39">
        <f>IFERROR((Params!$B$3/(1+Params!$B$3^2/C24))*SQRT(E24*(1-E24)/C24 + (Params!$B$3/(2*C24))^2), NA())</f>
        <v>0.27871019297733857</v>
      </c>
      <c r="H24" s="39">
        <f t="shared" si="1"/>
        <v>0.13684175946152105</v>
      </c>
      <c r="I24" s="39">
        <f t="shared" si="2"/>
        <v>0.69426214541619813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1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1</v>
      </c>
      <c r="F25" s="53">
        <f>IFERROR((E25 + Params!$B$3^2/(2 * C25))/(1 + Params!$B$3^2/C25), NA())</f>
        <v>0.60327164573694647</v>
      </c>
      <c r="G25" s="39">
        <f>IFERROR((Params!$B$3/(1+Params!$B$3^2/C25))*SQRT(E25*(1-E25)/C25 + (Params!$B$3/(2*C25))^2), NA())</f>
        <v>0.39672835426305358</v>
      </c>
      <c r="H25" s="39">
        <f t="shared" si="1"/>
        <v>0.20654329147389289</v>
      </c>
      <c r="I25" s="39">
        <f t="shared" si="2"/>
        <v>1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0.29678101121768818</v>
      </c>
      <c r="AI30" s="50">
        <f ca="1">IFERROR(VLOOKUP(BE30, $B$1:$F1027, 5), "")</f>
        <v>0.46106404186394218</v>
      </c>
      <c r="AJ30" s="39">
        <f ca="1">IFERROR(VLOOKUP(BF30, $B$1:$F1027, 5), "")</f>
        <v>0.46106404186394218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0.61680787440817342</v>
      </c>
      <c r="AI31" s="40">
        <f ca="1">IFERROR(VLOOKUP(BE31, $B$1:$F1028, 5), "")</f>
        <v>0.56684313253656315</v>
      </c>
      <c r="AJ31" s="50">
        <f ca="1">IFERROR(VLOOKUP(BF31, $B$1:$F1028, 5), "")</f>
        <v>0.66889609512228076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0.58444804756114044</v>
      </c>
      <c r="AI32" s="50">
        <f ca="1">IFERROR(VLOOKUP(BE32, $B$1:$F1029, 5), "")</f>
        <v>0.61680787440817342</v>
      </c>
      <c r="AJ32" s="40">
        <f ca="1">IFERROR(VLOOKUP(BF32, $B$1:$F1029, 5), "")</f>
        <v>0.36164403778040138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1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1</v>
      </c>
      <c r="F33" s="53">
        <f>IFERROR((E33 + Params!$B$3^2/(2 * C33))/(1 + Params!$B$3^2/C33), NA())</f>
        <v>0.60327164573694647</v>
      </c>
      <c r="G33" s="39">
        <f>IFERROR((Params!$B$3/(1+Params!$B$3^2/C33))*SQRT(E33*(1-E33)/C33 + (Params!$B$3/(2*C33))^2), NA())</f>
        <v>0.39672835426305358</v>
      </c>
      <c r="H33" s="39">
        <f t="shared" si="1"/>
        <v>0.20654329147389289</v>
      </c>
      <c r="I33" s="39">
        <f t="shared" si="2"/>
        <v>1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1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0.39672835426305353</v>
      </c>
      <c r="G34" s="39">
        <f>IFERROR((Params!$B$3/(1+Params!$B$3^2/C34))*SQRT(E34*(1-E34)/C34 + (Params!$B$3/(2*C34))^2), NA())</f>
        <v>0.39672835426305358</v>
      </c>
      <c r="H34" s="39">
        <f t="shared" si="1"/>
        <v>0</v>
      </c>
      <c r="I34" s="39">
        <f t="shared" si="2"/>
        <v>0.79345670852610706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0.39672835426305353</v>
      </c>
      <c r="S36" s="1">
        <f t="shared" ca="1" si="14"/>
        <v>0.39672835426305353</v>
      </c>
      <c r="T36" s="1">
        <f t="shared" ca="1" si="15"/>
        <v>0.79345670852610706</v>
      </c>
      <c r="U36" s="1">
        <f t="shared" ca="1" si="13"/>
        <v>0.24665585731657882</v>
      </c>
      <c r="V36" s="1">
        <f t="shared" ca="1" si="16"/>
        <v>0.39672835426305358</v>
      </c>
      <c r="W36" s="1">
        <f t="shared" ca="1" si="17"/>
        <v>0.39672835426305358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  <c r="AK39" s="41">
        <f ca="1">IFERROR(VLOOKUP(AH39, $B$1:$G1000, 2), "")</f>
        <v>1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 t="str">
        <f ca="1">IFERROR(VLOOKUP(AH40, $B$1:$F1001, 5), "")</f>
        <v/>
      </c>
      <c r="AJ40" s="39" t="str">
        <f ca="1">IFERROR(VLOOKUP(AH40, $B$1:$G1001, 6), "")</f>
        <v/>
      </c>
      <c r="AK40" s="41">
        <f ca="1">IFERROR(VLOOKUP(AH40, $B$1:$G1001, 2), "")</f>
        <v>0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</v>
      </c>
      <c r="F42" s="53">
        <f>IFERROR((E42 + Params!$B$3^2/(2 * C42))/(1 + Params!$B$3^2/C42), NA())</f>
        <v>0.5</v>
      </c>
      <c r="G42" s="39">
        <f>IFERROR((Params!$B$3/(1+Params!$B$3^2/C42))*SQRT(E42*(1-E42)/C42 + (Params!$B$3/(2*C42))^2), NA())</f>
        <v>0.26341040638451269</v>
      </c>
      <c r="H42" s="39">
        <f t="shared" si="1"/>
        <v>0.23658959361548731</v>
      </c>
      <c r="I42" s="39">
        <f t="shared" si="2"/>
        <v>0.76341040638451263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8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6</v>
      </c>
      <c r="E44" s="53">
        <f t="shared" si="0"/>
        <v>0.75</v>
      </c>
      <c r="F44" s="53">
        <f>IFERROR((E44 + Params!$B$3^2/(2 * C44))/(1 + Params!$B$3^2/C44), NA())</f>
        <v>0.66889609512228076</v>
      </c>
      <c r="G44" s="39">
        <f>IFERROR((Params!$B$3/(1+Params!$B$3^2/C44))*SQRT(E44*(1-E44)/C44 + (Params!$B$3/(2*C44))^2), NA())</f>
        <v>0.2596262160196916</v>
      </c>
      <c r="H44" s="39">
        <f t="shared" si="1"/>
        <v>0.40926987910258916</v>
      </c>
      <c r="I44" s="39">
        <f t="shared" si="2"/>
        <v>0.92852231114197237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0.32881402355519035</v>
      </c>
      <c r="AJ45" s="39">
        <f ca="1">IFERROR(VLOOKUP(AH45, $B$1:$G1006, 6), "")</f>
        <v>0.32881402355519035</v>
      </c>
      <c r="AK45" s="41">
        <f ca="1">IFERROR(VLOOKUP(AH45, $B$1:$G1006, 2), "")</f>
        <v>2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1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0.39672835426305353</v>
      </c>
      <c r="G46" s="39">
        <f>IFERROR((Params!$B$3/(1+Params!$B$3^2/C46))*SQRT(E46*(1-E46)/C46 + (Params!$B$3/(2*C46))^2), NA())</f>
        <v>0.39672835426305358</v>
      </c>
      <c r="H46" s="39">
        <f t="shared" si="1"/>
        <v>0</v>
      </c>
      <c r="I46" s="39">
        <f t="shared" si="2"/>
        <v>0.79345670852610706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0.32881402355519035</v>
      </c>
      <c r="AJ46" s="39">
        <f ca="1">IFERROR(VLOOKUP(AH46, $B$1:$G1007, 6), "")</f>
        <v>0.32881402355519035</v>
      </c>
      <c r="AK46" s="41">
        <f ca="1">IFERROR(VLOOKUP(AH46, $B$1:$G1007, 2), "")</f>
        <v>2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0.32881402355519035</v>
      </c>
      <c r="AJ47" s="39">
        <f ca="1">IFERROR(VLOOKUP(AH47, $B$1:$G1008, 6), "")</f>
        <v>0.32881402355519035</v>
      </c>
      <c r="AK47" s="41">
        <f ca="1">IFERROR(VLOOKUP(AH47, $B$1:$G1008, 2), "")</f>
        <v>2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0.32881402355519035</v>
      </c>
      <c r="AJ48" s="39">
        <f ca="1">IFERROR(VLOOKUP(AH48, $B$1:$G1009, 6), "")</f>
        <v>0.32881402355519035</v>
      </c>
      <c r="AK48" s="41">
        <f ca="1">IFERROR(VLOOKUP(AH48, $B$1:$G1009, 2), "")</f>
        <v>2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0.60327164573694647</v>
      </c>
      <c r="AJ49" s="39">
        <f ca="1">IFERROR(VLOOKUP(AH49, $B$1:$G1010, 6), "")</f>
        <v>0.39672835426305358</v>
      </c>
      <c r="AK49" s="41">
        <f ca="1">IFERROR(VLOOKUP(AH49, $B$1:$G1010, 2), "")</f>
        <v>1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10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53">
        <f t="shared" si="0"/>
        <v>0.2</v>
      </c>
      <c r="F54" s="53">
        <f>IFERROR((E54 + Params!$B$3^2/(2 * C54))/(1 + Params!$B$3^2/C54), NA())</f>
        <v>0.28326205062998494</v>
      </c>
      <c r="G54" s="39">
        <f>IFERROR((Params!$B$3/(1+Params!$B$3^2/C54))*SQRT(E54*(1-E54)/C54 + (Params!$B$3/(2*C54))^2), NA())</f>
        <v>0.22658110264929165</v>
      </c>
      <c r="H54" s="39">
        <f t="shared" si="1"/>
        <v>5.6680947980693286E-2</v>
      </c>
      <c r="I54" s="39">
        <f t="shared" si="2"/>
        <v>0.50984315327927665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0.5</v>
      </c>
      <c r="AJ54" s="39">
        <f ca="1">IFERROR(VLOOKUP(AH54, $B$1:$G1015, 6), "")</f>
        <v>0.40547134519913386</v>
      </c>
      <c r="AK54" s="41">
        <f ca="1">IFERROR(VLOOKUP(AH54, $B$1:$G1015, 2), "")</f>
        <v>2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0.33333333333333331</v>
      </c>
      <c r="F55" s="53">
        <f>IFERROR((E55 + Params!$B$3^2/(2 * C55))/(1 + Params!$B$3^2/C55), NA())</f>
        <v>0.38319212559182658</v>
      </c>
      <c r="G55" s="39">
        <f>IFERROR((Params!$B$3/(1+Params!$B$3^2/C55))*SQRT(E55*(1-E55)/C55 + (Params!$B$3/(2*C55))^2), NA())</f>
        <v>0.26261052690908371</v>
      </c>
      <c r="H55" s="39">
        <f t="shared" si="1"/>
        <v>0.12058159868274287</v>
      </c>
      <c r="I55" s="39">
        <f t="shared" si="2"/>
        <v>0.64580265250091029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10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</v>
      </c>
      <c r="F57" s="53">
        <f>IFERROR((E57 + Params!$B$3^2/(2 * C57))/(1 + Params!$B$3^2/C57), NA())</f>
        <v>0.5</v>
      </c>
      <c r="G57" s="39">
        <f>IFERROR((Params!$B$3/(1+Params!$B$3^2/C57))*SQRT(E57*(1-E57)/C57 + (Params!$B$3/(2*C57))^2), NA())</f>
        <v>0.26341040638451269</v>
      </c>
      <c r="H57" s="39">
        <f t="shared" si="1"/>
        <v>0.23658959361548731</v>
      </c>
      <c r="I57" s="39">
        <f t="shared" si="2"/>
        <v>0.76341040638451263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6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0.33333333333333331</v>
      </c>
      <c r="F58" s="53">
        <f>IFERROR((E58 + Params!$B$3^2/(2 * C58))/(1 + Params!$B$3^2/C58), NA())</f>
        <v>0.39839050560884404</v>
      </c>
      <c r="G58" s="39">
        <f>IFERROR((Params!$B$3/(1+Params!$B$3^2/C58))*SQRT(E58*(1-E58)/C58 + (Params!$B$3/(2*C58))^2), NA())</f>
        <v>0.30162117304962721</v>
      </c>
      <c r="H58" s="39">
        <f t="shared" si="1"/>
        <v>9.6769332559216825E-2</v>
      </c>
      <c r="I58" s="39">
        <f t="shared" si="2"/>
        <v>0.70001167865847125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0.32881402355519035</v>
      </c>
      <c r="AJ60" s="39">
        <f ca="1">IFERROR(VLOOKUP(AH60, $B$1:$G1021, 6), "")</f>
        <v>0.32881402355519035</v>
      </c>
      <c r="AK60" s="41">
        <f ca="1">IFERROR(VLOOKUP(AH60, $B$1:$G1021, 2), "")</f>
        <v>2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  <c r="AK61" s="41">
        <f ca="1">IFERROR(VLOOKUP(AH61, $B$1:$G1022, 2), "")</f>
        <v>1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0.32881402355519035</v>
      </c>
      <c r="AJ62" s="39">
        <f ca="1">IFERROR(VLOOKUP(AH62, $B$1:$G1023, 6), "")</f>
        <v>0.32881402355519035</v>
      </c>
      <c r="AK62" s="41">
        <f ca="1">IFERROR(VLOOKUP(AH62, $B$1:$G1023, 2), "")</f>
        <v>2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0.32881402355519035</v>
      </c>
      <c r="AJ63" s="39">
        <f ca="1">IFERROR(VLOOKUP(AH63, $B$1:$G1024, 6), "")</f>
        <v>0.32881402355519035</v>
      </c>
      <c r="AK63" s="41">
        <f ca="1">IFERROR(VLOOKUP(AH63, $B$1:$G1024, 2), "")</f>
        <v>2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0.32881402355519035</v>
      </c>
      <c r="AJ64" s="39">
        <f ca="1">IFERROR(VLOOKUP(AH64, $B$1:$G1025, 6), "")</f>
        <v>0.32881402355519035</v>
      </c>
      <c r="AK64" s="41">
        <f ca="1">IFERROR(VLOOKUP(AH64, $B$1:$G1025, 2), "")</f>
        <v>2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1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0.39672835426305353</v>
      </c>
      <c r="G65" s="39">
        <f>IFERROR((Params!$B$3/(1+Params!$B$3^2/C65))*SQRT(E65*(1-E65)/C65 + (Params!$B$3/(2*C65))^2), NA())</f>
        <v>0.39672835426305358</v>
      </c>
      <c r="H65" s="39">
        <f t="shared" si="1"/>
        <v>0</v>
      </c>
      <c r="I65" s="39">
        <f t="shared" si="2"/>
        <v>0.79345670852610706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1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0.39672835426305353</v>
      </c>
      <c r="G66" s="39">
        <f>IFERROR((Params!$B$3/(1+Params!$B$3^2/C66))*SQRT(E66*(1-E66)/C66 + (Params!$B$3/(2*C66))^2), NA())</f>
        <v>0.39672835426305358</v>
      </c>
      <c r="H66" s="39">
        <f t="shared" si="1"/>
        <v>0</v>
      </c>
      <c r="I66" s="39">
        <f t="shared" si="2"/>
        <v>0.79345670852610706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 t="e">
        <f t="shared" si="21"/>
        <v>#N/A</v>
      </c>
      <c r="F68" s="53" t="e">
        <f>IFERROR((E68 + Params!$B$3^2/(2 * C68))/(1 + Params!$B$3^2/C68), NA())</f>
        <v>#N/A</v>
      </c>
      <c r="G68" s="39" t="e">
        <f>IFERROR((Params!$B$3/(1+Params!$B$3^2/C68))*SQRT(E68*(1-E68)/C68 + (Params!$B$3/(2*C68))^2), NA())</f>
        <v>#N/A</v>
      </c>
      <c r="H68" s="39" t="e">
        <f t="shared" si="22"/>
        <v>#N/A</v>
      </c>
      <c r="I68" s="39" t="e">
        <f t="shared" si="23"/>
        <v>#N/A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  <c r="AK69" s="41">
        <f ca="1">IFERROR(VLOOKUP(AH69, $B$1:$G1030, 2), "")</f>
        <v>0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2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0.32881402355519035</v>
      </c>
      <c r="G73" s="39">
        <f>IFERROR((Params!$B$3/(1+Params!$B$3^2/C73))*SQRT(E73*(1-E73)/C73 + (Params!$B$3/(2*C73))^2), NA())</f>
        <v>0.32881402355519035</v>
      </c>
      <c r="H73" s="39">
        <f t="shared" si="22"/>
        <v>0</v>
      </c>
      <c r="I73" s="39">
        <f t="shared" si="23"/>
        <v>0.6576280471103807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2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0.32881402355519035</v>
      </c>
      <c r="G74" s="39">
        <f>IFERROR((Params!$B$3/(1+Params!$B$3^2/C74))*SQRT(E74*(1-E74)/C74 + (Params!$B$3/(2*C74))^2), NA())</f>
        <v>0.32881402355519035</v>
      </c>
      <c r="H74" s="39">
        <f t="shared" si="22"/>
        <v>0</v>
      </c>
      <c r="I74" s="39">
        <f t="shared" si="23"/>
        <v>0.6576280471103807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2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0.32881402355519035</v>
      </c>
      <c r="G75" s="39">
        <f>IFERROR((Params!$B$3/(1+Params!$B$3^2/C75))*SQRT(E75*(1-E75)/C75 + (Params!$B$3/(2*C75))^2), NA())</f>
        <v>0.32881402355519035</v>
      </c>
      <c r="H75" s="39">
        <f t="shared" si="22"/>
        <v>0</v>
      </c>
      <c r="I75" s="39">
        <f t="shared" si="23"/>
        <v>0.6576280471103807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0.32881402355519035</v>
      </c>
      <c r="G76" s="39">
        <f>IFERROR((Params!$B$3/(1+Params!$B$3^2/C76))*SQRT(E76*(1-E76)/C76 + (Params!$B$3/(2*C76))^2), NA())</f>
        <v>0.32881402355519035</v>
      </c>
      <c r="H76" s="39">
        <f t="shared" si="22"/>
        <v>0</v>
      </c>
      <c r="I76" s="39">
        <f t="shared" si="23"/>
        <v>0.6576280471103807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1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1</v>
      </c>
      <c r="E77" s="53">
        <f t="shared" si="21"/>
        <v>1</v>
      </c>
      <c r="F77" s="53">
        <f>IFERROR((E77 + Params!$B$3^2/(2 * C77))/(1 + Params!$B$3^2/C77), NA())</f>
        <v>0.60327164573694647</v>
      </c>
      <c r="G77" s="39">
        <f>IFERROR((Params!$B$3/(1+Params!$B$3^2/C77))*SQRT(E77*(1-E77)/C77 + (Params!$B$3/(2*C77))^2), NA())</f>
        <v>0.39672835426305358</v>
      </c>
      <c r="H77" s="39">
        <f t="shared" si="22"/>
        <v>0.20654329147389289</v>
      </c>
      <c r="I77" s="39">
        <f t="shared" si="23"/>
        <v>1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0.5</v>
      </c>
      <c r="F78" s="53">
        <f>IFERROR((E78 + Params!$B$3^2/(2 * C78))/(1 + Params!$B$3^2/C78), NA())</f>
        <v>0.5</v>
      </c>
      <c r="G78" s="39">
        <f>IFERROR((Params!$B$3/(1+Params!$B$3^2/C78))*SQRT(E78*(1-E78)/C78 + (Params!$B$3/(2*C78))^2), NA())</f>
        <v>0.40547134519913386</v>
      </c>
      <c r="H78" s="39">
        <f t="shared" si="22"/>
        <v>9.4528654800866141E-2</v>
      </c>
      <c r="I78" s="39">
        <f t="shared" si="23"/>
        <v>0.90547134519913386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2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0.32881402355519035</v>
      </c>
      <c r="G84" s="39">
        <f>IFERROR((Params!$B$3/(1+Params!$B$3^2/C84))*SQRT(E84*(1-E84)/C84 + (Params!$B$3/(2*C84))^2), NA())</f>
        <v>0.32881402355519035</v>
      </c>
      <c r="H84" s="39">
        <f t="shared" si="22"/>
        <v>0</v>
      </c>
      <c r="I84" s="39">
        <f t="shared" si="23"/>
        <v>0.6576280471103807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  <c r="AK84" s="41">
        <f ca="1">IFERROR(VLOOKUP(AH84, $B$1:$G1045, 2), "")</f>
        <v>0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0.32881402355519035</v>
      </c>
      <c r="G86" s="39">
        <f>IFERROR((Params!$B$3/(1+Params!$B$3^2/C86))*SQRT(E86*(1-E86)/C86 + (Params!$B$3/(2*C86))^2), NA())</f>
        <v>0.32881402355519035</v>
      </c>
      <c r="H86" s="39">
        <f t="shared" si="22"/>
        <v>0</v>
      </c>
      <c r="I86" s="39">
        <f t="shared" si="23"/>
        <v>0.6576280471103807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2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>
        <f t="shared" si="21"/>
        <v>0</v>
      </c>
      <c r="F87" s="53">
        <f>IFERROR((E87 + Params!$B$3^2/(2 * C87))/(1 + Params!$B$3^2/C87), NA())</f>
        <v>0.32881402355519035</v>
      </c>
      <c r="G87" s="39">
        <f>IFERROR((Params!$B$3/(1+Params!$B$3^2/C87))*SQRT(E87*(1-E87)/C87 + (Params!$B$3/(2*C87))^2), NA())</f>
        <v>0.32881402355519035</v>
      </c>
      <c r="H87" s="39">
        <f t="shared" si="22"/>
        <v>0</v>
      </c>
      <c r="I87" s="39">
        <f t="shared" si="23"/>
        <v>0.6576280471103807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0.32881402355519035</v>
      </c>
      <c r="G88" s="39">
        <f>IFERROR((Params!$B$3/(1+Params!$B$3^2/C88))*SQRT(E88*(1-E88)/C88 + (Params!$B$3/(2*C88))^2), NA())</f>
        <v>0.32881402355519035</v>
      </c>
      <c r="H88" s="39">
        <f t="shared" si="22"/>
        <v>0</v>
      </c>
      <c r="I88" s="39">
        <f t="shared" si="23"/>
        <v>0.6576280471103807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6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0.16666666666666666</v>
      </c>
      <c r="F123" s="53">
        <f>IFERROR((E123 + Params!$B$3^2/(2 * C123))/(1 + Params!$B$3^2/C123), NA())</f>
        <v>0.29678101121768818</v>
      </c>
      <c r="G123" s="39">
        <f>IFERROR((Params!$B$3/(1+Params!$B$3^2/C123))*SQRT(E123*(1-E123)/C123 + (Params!$B$3/(2*C123))^2), NA())</f>
        <v>0.26672842534595786</v>
      </c>
      <c r="H123" s="39">
        <f t="shared" si="22"/>
        <v>3.005258587173032E-2</v>
      </c>
      <c r="I123" s="39">
        <f t="shared" si="23"/>
        <v>0.56350943656364605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9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0.66666666666666663</v>
      </c>
      <c r="F131" s="53">
        <f>IFERROR((E131 + Params!$B$3^2/(2 * C131))/(1 + Params!$B$3^2/C131), NA())</f>
        <v>0.61680787440817342</v>
      </c>
      <c r="G131" s="39">
        <f>IFERROR((Params!$B$3/(1+Params!$B$3^2/C131))*SQRT(E131*(1-E131)/C131 + (Params!$B$3/(2*C131))^2), NA())</f>
        <v>0.26261052690908371</v>
      </c>
      <c r="H131" s="39">
        <f t="shared" ref="H131:H140" si="28">F131-G131</f>
        <v>0.35419734749908971</v>
      </c>
      <c r="I131" s="39">
        <f t="shared" ref="I131:I140" si="29">F131+G131</f>
        <v>0.87941840131725713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8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0.625</v>
      </c>
      <c r="F132" s="53">
        <f>IFERROR((E132 + Params!$B$3^2/(2 * C132))/(1 + Params!$B$3^2/C132), NA())</f>
        <v>0.58444804756114044</v>
      </c>
      <c r="G132" s="39">
        <f>IFERROR((Params!$B$3/(1+Params!$B$3^2/C132))*SQRT(E132*(1-E132)/C132 + (Params!$B$3/(2*C132))^2), NA())</f>
        <v>0.27871019297733857</v>
      </c>
      <c r="H132" s="39">
        <f t="shared" si="28"/>
        <v>0.30573785458380187</v>
      </c>
      <c r="I132" s="39">
        <f t="shared" si="29"/>
        <v>0.863158240538479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9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0.44444444444444442</v>
      </c>
      <c r="F142" s="53">
        <f>IFERROR((E142 + Params!$B$3^2/(2 * C142))/(1 + Params!$B$3^2/C142), NA())</f>
        <v>0.46106404186394218</v>
      </c>
      <c r="G142" s="39">
        <f>IFERROR((Params!$B$3/(1+Params!$B$3^2/C142))*SQRT(E142*(1-E142)/C142 + (Params!$B$3/(2*C142))^2), NA())</f>
        <v>0.27228861239202817</v>
      </c>
      <c r="H142" s="39">
        <f t="shared" si="31"/>
        <v>0.188775429471914</v>
      </c>
      <c r="I142" s="39">
        <f t="shared" si="32"/>
        <v>0.73335265425597029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56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32</v>
      </c>
      <c r="E143" s="53">
        <f t="shared" si="30"/>
        <v>0.5714285714285714</v>
      </c>
      <c r="F143" s="53">
        <f>IFERROR((E143 + Params!$B$3^2/(2 * C143))/(1 + Params!$B$3^2/C143), NA())</f>
        <v>0.56684313253656315</v>
      </c>
      <c r="G143" s="39">
        <f>IFERROR((Params!$B$3/(1+Params!$B$3^2/C143))*SQRT(E143*(1-E143)/C143 + (Params!$B$3/(2*C143))^2), NA())</f>
        <v>0.12546924333250761</v>
      </c>
      <c r="H143" s="39">
        <f t="shared" si="31"/>
        <v>0.44137388920405551</v>
      </c>
      <c r="I143" s="39">
        <f t="shared" si="32"/>
        <v>0.6923123758690708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9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0.66666666666666663</v>
      </c>
      <c r="F144" s="53">
        <f>IFERROR((E144 + Params!$B$3^2/(2 * C144))/(1 + Params!$B$3^2/C144), NA())</f>
        <v>0.61680787440817342</v>
      </c>
      <c r="G144" s="39">
        <f>IFERROR((Params!$B$3/(1+Params!$B$3^2/C144))*SQRT(E144*(1-E144)/C144 + (Params!$B$3/(2*C144))^2), NA())</f>
        <v>0.26261052690908371</v>
      </c>
      <c r="H144" s="39">
        <f t="shared" si="31"/>
        <v>0.35419734749908971</v>
      </c>
      <c r="I144" s="39">
        <f t="shared" si="32"/>
        <v>0.87941840131725713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9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0.44444444444444442</v>
      </c>
      <c r="F148" s="53">
        <f>IFERROR((E148 + Params!$B$3^2/(2 * C148))/(1 + Params!$B$3^2/C148), NA())</f>
        <v>0.46106404186394218</v>
      </c>
      <c r="G148" s="39">
        <f>IFERROR((Params!$B$3/(1+Params!$B$3^2/C148))*SQRT(E148*(1-E148)/C148 + (Params!$B$3/(2*C148))^2), NA())</f>
        <v>0.27228861239202817</v>
      </c>
      <c r="H148" s="39">
        <f t="shared" si="31"/>
        <v>0.188775429471914</v>
      </c>
      <c r="I148" s="39">
        <f t="shared" si="32"/>
        <v>0.73335265425597029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8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6</v>
      </c>
      <c r="E149" s="53">
        <f t="shared" si="30"/>
        <v>0.75</v>
      </c>
      <c r="F149" s="53">
        <f>IFERROR((E149 + Params!$B$3^2/(2 * C149))/(1 + Params!$B$3^2/C149), NA())</f>
        <v>0.66889609512228076</v>
      </c>
      <c r="G149" s="39">
        <f>IFERROR((Params!$B$3/(1+Params!$B$3^2/C149))*SQRT(E149*(1-E149)/C149 + (Params!$B$3/(2*C149))^2), NA())</f>
        <v>0.2596262160196916</v>
      </c>
      <c r="H149" s="39">
        <f t="shared" si="31"/>
        <v>0.40926987910258916</v>
      </c>
      <c r="I149" s="39">
        <f t="shared" si="32"/>
        <v>0.92852231114197237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7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0.2857142857142857</v>
      </c>
      <c r="F150" s="53">
        <f>IFERROR((E150 + Params!$B$3^2/(2 * C150))/(1 + Params!$B$3^2/C150), NA())</f>
        <v>0.36164403778040138</v>
      </c>
      <c r="G150" s="39">
        <f>IFERROR((Params!$B$3/(1+Params!$B$3^2/C150))*SQRT(E150*(1-E150)/C150 + (Params!$B$3/(2*C150))^2), NA())</f>
        <v>0.27942687207138589</v>
      </c>
      <c r="H150" s="39">
        <f t="shared" si="31"/>
        <v>8.2217165709015494E-2</v>
      </c>
      <c r="I150" s="39">
        <f t="shared" si="32"/>
        <v>0.64107090985178727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2019-09-10T22:32:20Z</dcterms:modified>
</cp:coreProperties>
</file>