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B45CF784-A953-4AFC-A3D9-395637EF1061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F159" i="4"/>
  <c r="AF72" i="4"/>
  <c r="AF71" i="4"/>
  <c r="AF70" i="4"/>
  <c r="AF69" i="4"/>
  <c r="G160" i="4" l="1"/>
  <c r="H160" i="4" s="1"/>
  <c r="G163" i="4"/>
  <c r="I163" i="4" s="1"/>
  <c r="G162" i="4"/>
  <c r="I162" i="4" s="1"/>
  <c r="G158" i="4"/>
  <c r="I158" i="4" s="1"/>
  <c r="G161" i="4"/>
  <c r="I161" i="4" s="1"/>
  <c r="H163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7" i="4" l="1"/>
  <c r="H147" i="4" s="1"/>
  <c r="G155" i="4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I152" i="4"/>
  <c r="H152" i="4"/>
  <c r="N1" i="6"/>
  <c r="N1" i="8"/>
  <c r="L3" i="4" s="1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G24" i="4"/>
  <c r="G32" i="4"/>
  <c r="I32" i="4" s="1"/>
  <c r="G40" i="4"/>
  <c r="G72" i="4"/>
  <c r="G80" i="4"/>
  <c r="G88" i="4"/>
  <c r="G96" i="4"/>
  <c r="H96" i="4" s="1"/>
  <c r="G104" i="4"/>
  <c r="AJ87" i="4" s="1"/>
  <c r="G120" i="4"/>
  <c r="I120" i="4" s="1"/>
  <c r="G136" i="4"/>
  <c r="G18" i="4"/>
  <c r="G26" i="4"/>
  <c r="G50" i="4"/>
  <c r="I50" i="4" s="1"/>
  <c r="G74" i="4"/>
  <c r="I74" i="4" s="1"/>
  <c r="G82" i="4"/>
  <c r="G90" i="4"/>
  <c r="G138" i="4"/>
  <c r="G84" i="4"/>
  <c r="I84" i="4" s="1"/>
  <c r="G92" i="4"/>
  <c r="AG73" i="4"/>
  <c r="AH73" i="4" s="1"/>
  <c r="AG69" i="4"/>
  <c r="AH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U33" i="4"/>
  <c r="AG71" i="4"/>
  <c r="AH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F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H40" i="4"/>
  <c r="E15" i="4"/>
  <c r="F15" i="4" s="1"/>
  <c r="E79" i="4"/>
  <c r="F79" i="4" s="1"/>
  <c r="H72" i="4"/>
  <c r="E71" i="4"/>
  <c r="F71" i="4" s="1"/>
  <c r="E111" i="4"/>
  <c r="F111" i="4" s="1"/>
  <c r="E87" i="4"/>
  <c r="F87" i="4" s="1"/>
  <c r="E63" i="4"/>
  <c r="F63" i="4" s="1"/>
  <c r="I16" i="4"/>
  <c r="H88" i="4"/>
  <c r="I24" i="4"/>
  <c r="E2" i="4"/>
  <c r="F2" i="4" s="1"/>
  <c r="F48" i="4"/>
  <c r="F10" i="4"/>
  <c r="I82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H136" i="4"/>
  <c r="BF6" i="4"/>
  <c r="BF7" i="4"/>
  <c r="BF8" i="4"/>
  <c r="BF9" i="4"/>
  <c r="BB5" i="4"/>
  <c r="BB6" i="4"/>
  <c r="BB10" i="4"/>
  <c r="BC8" i="4"/>
  <c r="BC9" i="4"/>
  <c r="BD9" i="4"/>
  <c r="AJ58" i="4" l="1"/>
  <c r="AK58" i="4"/>
  <c r="AJ46" i="4"/>
  <c r="AK46" i="4"/>
  <c r="G112" i="4"/>
  <c r="AJ84" i="4" s="1"/>
  <c r="I104" i="4"/>
  <c r="G108" i="4"/>
  <c r="G34" i="4"/>
  <c r="G56" i="4"/>
  <c r="H56" i="4" s="1"/>
  <c r="AJ71" i="4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I27" i="4"/>
  <c r="G124" i="4"/>
  <c r="F41" i="4"/>
  <c r="AF28" i="4"/>
  <c r="G116" i="4"/>
  <c r="H116" i="4" s="1"/>
  <c r="F9" i="4"/>
  <c r="G140" i="4"/>
  <c r="I140" i="4" s="1"/>
  <c r="AJ72" i="4"/>
  <c r="AI73" i="4"/>
  <c r="AJ73" i="4"/>
  <c r="AI64" i="4"/>
  <c r="AJ64" i="4"/>
  <c r="AI60" i="4"/>
  <c r="AJ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G127" i="4"/>
  <c r="H127" i="4" s="1"/>
  <c r="G53" i="4"/>
  <c r="H53" i="4" s="1"/>
  <c r="G63" i="4"/>
  <c r="I63" i="4" s="1"/>
  <c r="G102" i="4"/>
  <c r="H102" i="4" s="1"/>
  <c r="G38" i="4"/>
  <c r="G109" i="4"/>
  <c r="I109" i="4" s="1"/>
  <c r="G45" i="4"/>
  <c r="H45" i="4" s="1"/>
  <c r="G60" i="4"/>
  <c r="I60" i="4" s="1"/>
  <c r="G139" i="4"/>
  <c r="G75" i="4"/>
  <c r="AJ47" i="4" s="1"/>
  <c r="G11" i="4"/>
  <c r="AG15" i="4" s="1"/>
  <c r="G105" i="4"/>
  <c r="G119" i="4"/>
  <c r="G55" i="4"/>
  <c r="I55" i="4" s="1"/>
  <c r="G49" i="4"/>
  <c r="H49" i="4" s="1"/>
  <c r="G94" i="4"/>
  <c r="I94" i="4" s="1"/>
  <c r="G30" i="4"/>
  <c r="G101" i="4"/>
  <c r="I101" i="4" s="1"/>
  <c r="G37" i="4"/>
  <c r="I37" i="4" s="1"/>
  <c r="G52" i="4"/>
  <c r="I52" i="4" s="1"/>
  <c r="G131" i="4"/>
  <c r="G67" i="4"/>
  <c r="H67" i="4" s="1"/>
  <c r="G3" i="4"/>
  <c r="AD17" i="4" s="1"/>
  <c r="V33" i="4" s="1"/>
  <c r="G97" i="4"/>
  <c r="G33" i="4"/>
  <c r="I33" i="4" s="1"/>
  <c r="G111" i="4"/>
  <c r="H111" i="4" s="1"/>
  <c r="G47" i="4"/>
  <c r="I47" i="4" s="1"/>
  <c r="G86" i="4"/>
  <c r="H86" i="4" s="1"/>
  <c r="G22" i="4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G65" i="4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AQ16" i="4"/>
  <c r="AQ20" i="4"/>
  <c r="AJ15" i="4"/>
  <c r="AU15" i="4"/>
  <c r="AV15" i="4"/>
  <c r="AI19" i="4"/>
  <c r="AT19" i="4"/>
  <c r="AV20" i="4"/>
  <c r="AF15" i="4"/>
  <c r="AQ15" i="4"/>
  <c r="AH18" i="4"/>
  <c r="AS18" i="4"/>
  <c r="AQ17" i="4"/>
  <c r="AR15" i="4"/>
  <c r="AU19" i="4"/>
  <c r="AQ18" i="4"/>
  <c r="AG16" i="4"/>
  <c r="AR16" i="4"/>
  <c r="AT15" i="4"/>
  <c r="AJ13" i="4"/>
  <c r="W35" i="4" s="1"/>
  <c r="AU13" i="4"/>
  <c r="AH16" i="4"/>
  <c r="AS16" i="4"/>
  <c r="AS19" i="4"/>
  <c r="AU18" i="4"/>
  <c r="AH15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I18" i="4"/>
  <c r="AT18" i="4"/>
  <c r="AK8" i="4"/>
  <c r="AK18" i="4"/>
  <c r="AJ10" i="4"/>
  <c r="AI41" i="4"/>
  <c r="AI72" i="4"/>
  <c r="AI47" i="4"/>
  <c r="I41" i="4"/>
  <c r="AI70" i="4"/>
  <c r="I38" i="4"/>
  <c r="AF32" i="4"/>
  <c r="F123" i="4"/>
  <c r="AH30" i="4" s="1"/>
  <c r="AF29" i="4"/>
  <c r="AI71" i="4"/>
  <c r="AD30" i="4"/>
  <c r="AI54" i="4"/>
  <c r="AK10" i="4"/>
  <c r="AL10" i="4" s="1"/>
  <c r="AI63" i="4"/>
  <c r="AI69" i="4"/>
  <c r="AI43" i="4"/>
  <c r="AH32" i="4"/>
  <c r="AD29" i="4"/>
  <c r="AI55" i="4"/>
  <c r="I97" i="4"/>
  <c r="AG29" i="4"/>
  <c r="AE27" i="4"/>
  <c r="AI26" i="4"/>
  <c r="AI59" i="4"/>
  <c r="AJ31" i="4"/>
  <c r="AF27" i="4"/>
  <c r="AI42" i="4"/>
  <c r="AE29" i="4"/>
  <c r="AI40" i="4"/>
  <c r="AD33" i="4"/>
  <c r="I127" i="4"/>
  <c r="AD32" i="4"/>
  <c r="AF33" i="4"/>
  <c r="I129" i="4"/>
  <c r="AF10" i="4"/>
  <c r="H104" i="4"/>
  <c r="AK28" i="4"/>
  <c r="I88" i="4"/>
  <c r="AD27" i="4"/>
  <c r="I65" i="4"/>
  <c r="I46" i="4"/>
  <c r="I40" i="4"/>
  <c r="AE31" i="4"/>
  <c r="AE30" i="4"/>
  <c r="AE26" i="4"/>
  <c r="AI45" i="4"/>
  <c r="AK33" i="4"/>
  <c r="AG28" i="4"/>
  <c r="H41" i="4"/>
  <c r="AE32" i="4"/>
  <c r="AH28" i="4"/>
  <c r="AG27" i="4"/>
  <c r="AH27" i="4"/>
  <c r="I78" i="4"/>
  <c r="I39" i="4"/>
  <c r="AF26" i="4"/>
  <c r="AI46" i="4"/>
  <c r="AI28" i="4"/>
  <c r="AG30" i="4"/>
  <c r="I56" i="4"/>
  <c r="I131" i="4"/>
  <c r="H30" i="4"/>
  <c r="H46" i="4"/>
  <c r="AE33" i="4"/>
  <c r="AI57" i="4"/>
  <c r="H120" i="4"/>
  <c r="AK5" i="4"/>
  <c r="AI62" i="4"/>
  <c r="H139" i="4"/>
  <c r="I119" i="4"/>
  <c r="AG31" i="4"/>
  <c r="AK26" i="4"/>
  <c r="H84" i="4"/>
  <c r="H82" i="4"/>
  <c r="AK7" i="4"/>
  <c r="AI58" i="4"/>
  <c r="AI30" i="4"/>
  <c r="AI29" i="4"/>
  <c r="H7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I139" i="4"/>
  <c r="AF31" i="4"/>
  <c r="I72" i="4"/>
  <c r="AK30" i="4"/>
  <c r="H114" i="4"/>
  <c r="H22" i="4"/>
  <c r="AI33" i="4"/>
  <c r="I9" i="4"/>
  <c r="H16" i="4"/>
  <c r="H24" i="4"/>
  <c r="H9" i="4"/>
  <c r="AJ28" i="4"/>
  <c r="AD6" i="4"/>
  <c r="H13" i="4"/>
  <c r="H10" i="4"/>
  <c r="AG32" i="4"/>
  <c r="H106" i="4"/>
  <c r="I91" i="4"/>
  <c r="AD7" i="4"/>
  <c r="H33" i="4"/>
  <c r="H91" i="4"/>
  <c r="H50" i="4"/>
  <c r="AJ26" i="4"/>
  <c r="AJ3" i="4"/>
  <c r="S35" i="4" s="1"/>
  <c r="I8" i="4"/>
  <c r="H74" i="4"/>
  <c r="H132" i="4"/>
  <c r="I17" i="4"/>
  <c r="I96" i="4"/>
  <c r="H34" i="4"/>
  <c r="I34" i="4"/>
  <c r="H76" i="4"/>
  <c r="I92" i="4"/>
  <c r="H92" i="4"/>
  <c r="H60" i="4"/>
  <c r="I7" i="4"/>
  <c r="I122" i="4"/>
  <c r="H138" i="4"/>
  <c r="I138" i="4"/>
  <c r="I90" i="4"/>
  <c r="H90" i="4"/>
  <c r="I58" i="4"/>
  <c r="I18" i="4"/>
  <c r="H18" i="4"/>
  <c r="H94" i="4"/>
  <c r="H32" i="4"/>
  <c r="I124" i="4"/>
  <c r="I28" i="4"/>
  <c r="H83" i="4"/>
  <c r="H61" i="4"/>
  <c r="H128" i="4"/>
  <c r="H59" i="4"/>
  <c r="I108" i="4"/>
  <c r="I26" i="4"/>
  <c r="H26" i="4"/>
  <c r="H20" i="4"/>
  <c r="I112" i="4"/>
  <c r="H112" i="4"/>
  <c r="I80" i="4"/>
  <c r="H80" i="4"/>
  <c r="I48" i="4"/>
  <c r="H48" i="4"/>
  <c r="H62" i="4"/>
  <c r="H126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H42" i="4" l="1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<sst xmlns="http://schemas.openxmlformats.org/spreadsheetml/2006/main" count="337" uniqueCount="67">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</sst>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#N/A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TOTAL!$AJ$39:$AJ$48</c:f>
                <c:numCache>
                  <c:formatCode>General</c:formatCode>
                  <c:ptCount val="10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0.39672835426305358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0.39672835426305358</c:v>
                  </c:pt>
                  <c:pt idx="10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0.39672835426305353</c:v>
                </c:pt>
                <c:pt idx="7">
                  <c:v>0.39672835426305353</c:v>
                </c:pt>
                <c:pt idx="8">
                  <c:v>0.39672835426305353</c:v>
                </c:pt>
                <c:pt idx="9">
                  <c:v>0.39672835426305353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0.39672835426305358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0.39672835426305358</c:v>
                  </c:pt>
                  <c:pt idx="7">
                    <c:v>0.39672835426305358</c:v>
                  </c:pt>
                  <c:pt idx="8">
                    <c:v>0.39672835426305358</c:v>
                  </c:pt>
                  <c:pt idx="9">
                    <c:v>0</c:v>
                  </c:pt>
                  <c:pt idx="10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0.39672835426305353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0.39672835426305353</c:v>
                </c:pt>
                <c:pt idx="7">
                  <c:v>0.60327164573694647</c:v>
                </c:pt>
                <c:pt idx="8">
                  <c:v>0.39672835426305353</c:v>
                </c:pt>
                <c:pt idx="9">
                  <c:v>0</c:v>
                </c:pt>
                <c:pt idx="10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165" sqref="B165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25" workbookViewId="0">
      <selection activeCell="D12" sqref="D1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17.448653846153846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58.04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53.13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24"/>
  <sheetViews>
    <sheetView workbookViewId="0">
      <selection activeCell="A19" sqref="A19:XFD19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17.382884615384611</v>
      </c>
      <c r="O1" t="s">
        <v>58</v>
      </c>
      <c r="P1" s="92">
        <f ca="1">NOW() +N1</f>
        <v>43734.864400819089</v>
      </c>
    </row>
    <row r="2" spans="1:16" x14ac:dyDescent="0.55000000000000004">
      <c r="A2">
        <v>20</v>
      </c>
      <c r="B2">
        <v>9019</v>
      </c>
      <c r="C2">
        <v>1</v>
      </c>
      <c r="D2">
        <v>0</v>
      </c>
      <c r="E2" s="1">
        <v>0</v>
      </c>
      <c r="F2" s="2">
        <v>1.1000000000000001</v>
      </c>
      <c r="G2">
        <v>0.1</v>
      </c>
      <c r="H2">
        <v>0.2</v>
      </c>
      <c r="I2">
        <v>2</v>
      </c>
      <c r="J2">
        <v>0.2</v>
      </c>
      <c r="K2">
        <v>5</v>
      </c>
      <c r="L2" s="2">
        <v>25.25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9020</v>
      </c>
      <c r="C3">
        <v>1</v>
      </c>
      <c r="D3">
        <v>0</v>
      </c>
      <c r="E3" s="1">
        <v>0</v>
      </c>
      <c r="F3" s="2">
        <v>1.33</v>
      </c>
      <c r="G3">
        <v>0.1</v>
      </c>
      <c r="H3">
        <v>0.2</v>
      </c>
      <c r="I3">
        <v>2</v>
      </c>
      <c r="J3">
        <v>0.2</v>
      </c>
      <c r="K3">
        <v>10</v>
      </c>
      <c r="L3" s="2">
        <v>30.6</v>
      </c>
    </row>
    <row r="4" spans="1:16" x14ac:dyDescent="0.55000000000000004">
      <c r="A4">
        <v>20</v>
      </c>
      <c r="B4">
        <v>9021</v>
      </c>
      <c r="C4">
        <v>1</v>
      </c>
      <c r="D4">
        <v>0</v>
      </c>
      <c r="E4" s="1">
        <v>0</v>
      </c>
      <c r="F4" s="2">
        <v>1.49</v>
      </c>
      <c r="G4">
        <v>0.1</v>
      </c>
      <c r="H4">
        <v>0.2</v>
      </c>
      <c r="I4">
        <v>2</v>
      </c>
      <c r="J4">
        <v>0.2</v>
      </c>
      <c r="K4">
        <v>20</v>
      </c>
      <c r="L4" s="2">
        <v>34.32</v>
      </c>
    </row>
    <row r="5" spans="1:16" x14ac:dyDescent="0.55000000000000004">
      <c r="A5">
        <v>20</v>
      </c>
      <c r="B5">
        <v>9022</v>
      </c>
      <c r="C5">
        <v>1</v>
      </c>
      <c r="D5">
        <v>0</v>
      </c>
      <c r="E5" s="1">
        <v>0</v>
      </c>
      <c r="F5" s="2">
        <v>1.49</v>
      </c>
      <c r="G5">
        <v>0.1</v>
      </c>
      <c r="H5">
        <v>0.2</v>
      </c>
      <c r="I5">
        <v>2</v>
      </c>
      <c r="J5">
        <v>0.2</v>
      </c>
      <c r="K5">
        <v>50</v>
      </c>
      <c r="L5" s="2">
        <v>34.36</v>
      </c>
    </row>
    <row r="6" spans="1:16" x14ac:dyDescent="0.55000000000000004">
      <c r="A6">
        <v>20</v>
      </c>
      <c r="B6">
        <v>11000</v>
      </c>
      <c r="C6">
        <v>1</v>
      </c>
      <c r="D6">
        <v>0</v>
      </c>
      <c r="E6" s="1">
        <v>0</v>
      </c>
      <c r="F6" s="2">
        <v>1.1299999999999999</v>
      </c>
      <c r="G6">
        <v>0.1</v>
      </c>
      <c r="J6">
        <v>0</v>
      </c>
      <c r="K6">
        <v>20</v>
      </c>
      <c r="L6" s="2">
        <v>26.07</v>
      </c>
    </row>
    <row r="7" spans="1:16" x14ac:dyDescent="0.55000000000000004">
      <c r="A7">
        <v>20</v>
      </c>
      <c r="B7">
        <v>11006</v>
      </c>
      <c r="C7">
        <v>1</v>
      </c>
      <c r="D7">
        <v>0</v>
      </c>
      <c r="E7" s="1">
        <v>0</v>
      </c>
      <c r="F7" s="2">
        <v>1.1599999999999999</v>
      </c>
      <c r="G7">
        <v>0.1</v>
      </c>
      <c r="J7">
        <v>0.6</v>
      </c>
      <c r="K7">
        <v>20</v>
      </c>
      <c r="L7" s="2">
        <v>26.69</v>
      </c>
    </row>
    <row r="8" spans="1:16" x14ac:dyDescent="0.55000000000000004">
      <c r="A8">
        <v>20</v>
      </c>
      <c r="B8">
        <v>11007</v>
      </c>
      <c r="C8">
        <v>1</v>
      </c>
      <c r="D8">
        <v>0</v>
      </c>
      <c r="E8" s="1">
        <v>0</v>
      </c>
      <c r="F8" s="2">
        <v>1.34</v>
      </c>
      <c r="G8">
        <v>0.1</v>
      </c>
      <c r="J8">
        <v>0.7</v>
      </c>
      <c r="K8">
        <v>20</v>
      </c>
      <c r="L8" s="2">
        <v>30.91</v>
      </c>
    </row>
    <row r="9" spans="1:16" x14ac:dyDescent="0.55000000000000004">
      <c r="A9">
        <v>20</v>
      </c>
      <c r="B9">
        <v>11008</v>
      </c>
      <c r="C9">
        <v>1</v>
      </c>
      <c r="D9">
        <v>0</v>
      </c>
      <c r="E9" s="1">
        <v>0</v>
      </c>
      <c r="F9" s="2">
        <v>1.1399999999999999</v>
      </c>
      <c r="G9">
        <v>0.1</v>
      </c>
      <c r="J9">
        <v>0.8</v>
      </c>
      <c r="K9">
        <v>20</v>
      </c>
      <c r="L9" s="2">
        <v>26.27</v>
      </c>
    </row>
    <row r="10" spans="1:16" x14ac:dyDescent="0.55000000000000004">
      <c r="A10">
        <v>20</v>
      </c>
      <c r="B10">
        <v>11009</v>
      </c>
      <c r="C10">
        <v>1</v>
      </c>
      <c r="D10">
        <v>0</v>
      </c>
      <c r="E10" s="1">
        <v>0</v>
      </c>
      <c r="F10" s="2">
        <v>1.1599999999999999</v>
      </c>
      <c r="G10">
        <v>0.1</v>
      </c>
      <c r="J10">
        <v>0.9</v>
      </c>
      <c r="K10">
        <v>20</v>
      </c>
      <c r="L10" s="2">
        <v>26.72</v>
      </c>
    </row>
    <row r="11" spans="1:16" x14ac:dyDescent="0.55000000000000004">
      <c r="A11">
        <v>20</v>
      </c>
      <c r="B11">
        <v>12000</v>
      </c>
      <c r="C11">
        <v>1</v>
      </c>
      <c r="D11">
        <v>0</v>
      </c>
      <c r="E11" s="1">
        <v>0</v>
      </c>
      <c r="F11" s="2">
        <v>1.22</v>
      </c>
      <c r="G11">
        <v>0.1</v>
      </c>
      <c r="H11">
        <v>0</v>
      </c>
      <c r="I11">
        <v>20</v>
      </c>
      <c r="L11" s="2">
        <v>27.95</v>
      </c>
    </row>
    <row r="12" spans="1:16" x14ac:dyDescent="0.55000000000000004">
      <c r="A12">
        <v>20</v>
      </c>
      <c r="B12">
        <v>12006</v>
      </c>
      <c r="C12">
        <v>1</v>
      </c>
      <c r="D12">
        <v>0</v>
      </c>
      <c r="E12" s="1">
        <v>0</v>
      </c>
      <c r="F12" s="2">
        <v>1.27</v>
      </c>
      <c r="G12">
        <v>0.1</v>
      </c>
      <c r="H12">
        <v>0.6</v>
      </c>
      <c r="I12">
        <v>20</v>
      </c>
      <c r="L12" s="2">
        <v>29.32</v>
      </c>
    </row>
    <row r="13" spans="1:16" x14ac:dyDescent="0.55000000000000004">
      <c r="A13">
        <v>20</v>
      </c>
      <c r="B13">
        <v>12007</v>
      </c>
      <c r="C13">
        <v>1</v>
      </c>
      <c r="D13">
        <v>1</v>
      </c>
      <c r="E13" s="1">
        <v>1</v>
      </c>
      <c r="F13" s="2">
        <v>1.29</v>
      </c>
      <c r="G13">
        <v>0.1</v>
      </c>
      <c r="H13">
        <v>0.7</v>
      </c>
      <c r="I13">
        <v>20</v>
      </c>
      <c r="L13" s="2">
        <v>29.61</v>
      </c>
    </row>
    <row r="14" spans="1:16" x14ac:dyDescent="0.55000000000000004">
      <c r="A14">
        <v>20</v>
      </c>
      <c r="B14">
        <v>12008</v>
      </c>
      <c r="C14">
        <v>1</v>
      </c>
      <c r="D14">
        <v>0</v>
      </c>
      <c r="E14" s="1">
        <v>0</v>
      </c>
      <c r="F14" s="2">
        <v>1.23</v>
      </c>
      <c r="G14">
        <v>0.1</v>
      </c>
      <c r="H14">
        <v>0.8</v>
      </c>
      <c r="I14">
        <v>20</v>
      </c>
      <c r="L14" s="2">
        <v>28.24</v>
      </c>
    </row>
    <row r="15" spans="1:16" x14ac:dyDescent="0.55000000000000004">
      <c r="A15">
        <v>20</v>
      </c>
      <c r="B15">
        <v>12010</v>
      </c>
      <c r="C15">
        <v>1</v>
      </c>
      <c r="D15">
        <v>0</v>
      </c>
      <c r="E15" s="1">
        <v>0</v>
      </c>
      <c r="F15" s="2">
        <v>1.37</v>
      </c>
      <c r="G15">
        <v>0.1</v>
      </c>
      <c r="H15">
        <v>1</v>
      </c>
      <c r="I15">
        <v>20</v>
      </c>
      <c r="L15" s="2">
        <v>31.56</v>
      </c>
    </row>
    <row r="16" spans="1:16" x14ac:dyDescent="0.55000000000000004">
      <c r="A16">
        <v>20</v>
      </c>
      <c r="B16">
        <v>15008</v>
      </c>
      <c r="C16">
        <v>5</v>
      </c>
      <c r="D16">
        <v>0</v>
      </c>
      <c r="E16" s="1">
        <v>0</v>
      </c>
      <c r="F16" s="2">
        <v>1.18</v>
      </c>
      <c r="G16">
        <v>10</v>
      </c>
      <c r="H16">
        <v>0.2</v>
      </c>
      <c r="I16">
        <v>20</v>
      </c>
      <c r="J16">
        <v>0.2</v>
      </c>
      <c r="K16">
        <v>20</v>
      </c>
      <c r="L16" s="2">
        <v>46.1</v>
      </c>
    </row>
    <row r="17" spans="1:12" x14ac:dyDescent="0.55000000000000004">
      <c r="A17">
        <v>20</v>
      </c>
      <c r="B17">
        <v>15016</v>
      </c>
      <c r="C17">
        <v>8</v>
      </c>
      <c r="D17">
        <v>5</v>
      </c>
      <c r="E17" s="1">
        <v>0.625</v>
      </c>
      <c r="F17" s="2">
        <v>1.31</v>
      </c>
      <c r="G17">
        <v>10</v>
      </c>
      <c r="H17">
        <v>0.2</v>
      </c>
      <c r="I17">
        <v>20</v>
      </c>
      <c r="J17">
        <v>0.2</v>
      </c>
      <c r="K17">
        <v>50</v>
      </c>
      <c r="L17" s="2">
        <v>51.16</v>
      </c>
    </row>
    <row r="18" spans="1:12" x14ac:dyDescent="0.55000000000000004">
      <c r="A18">
        <v>20</v>
      </c>
      <c r="B18">
        <v>15017</v>
      </c>
      <c r="C18">
        <v>6</v>
      </c>
      <c r="D18">
        <v>3</v>
      </c>
      <c r="E18" s="1">
        <v>0.5</v>
      </c>
      <c r="F18" s="2">
        <v>1.39</v>
      </c>
      <c r="G18">
        <v>10</v>
      </c>
      <c r="H18">
        <v>0.2</v>
      </c>
      <c r="I18">
        <v>20</v>
      </c>
      <c r="J18">
        <v>0.2</v>
      </c>
      <c r="K18">
        <v>100</v>
      </c>
      <c r="L18" s="2">
        <v>54.02</v>
      </c>
    </row>
    <row r="19" spans="1:12" x14ac:dyDescent="0.55000000000000004">
      <c r="A19">
        <v>20</v>
      </c>
      <c r="B19">
        <v>15027</v>
      </c>
      <c r="C19">
        <v>8</v>
      </c>
      <c r="D19">
        <v>4</v>
      </c>
      <c r="E19" s="1">
        <v>0.5</v>
      </c>
      <c r="F19" s="2">
        <v>1.66</v>
      </c>
      <c r="G19">
        <v>10</v>
      </c>
      <c r="H19">
        <v>0.2</v>
      </c>
      <c r="I19">
        <v>50</v>
      </c>
      <c r="J19">
        <v>0.2</v>
      </c>
      <c r="K19">
        <v>20</v>
      </c>
      <c r="L19" s="2">
        <v>64.63</v>
      </c>
    </row>
    <row r="20" spans="1:12" x14ac:dyDescent="0.55000000000000004">
      <c r="A20">
        <v>20</v>
      </c>
      <c r="B20">
        <v>15028</v>
      </c>
      <c r="C20">
        <v>6</v>
      </c>
      <c r="D20">
        <v>3</v>
      </c>
      <c r="E20" s="1">
        <v>0.5</v>
      </c>
      <c r="F20" s="2">
        <v>1.47</v>
      </c>
      <c r="G20">
        <v>10</v>
      </c>
      <c r="H20">
        <v>0.2</v>
      </c>
      <c r="I20">
        <v>50</v>
      </c>
      <c r="J20">
        <v>0.2</v>
      </c>
      <c r="K20">
        <v>50</v>
      </c>
      <c r="L20" s="2">
        <v>57.22</v>
      </c>
    </row>
    <row r="21" spans="1:12" x14ac:dyDescent="0.55000000000000004">
      <c r="A21">
        <v>20</v>
      </c>
      <c r="B21">
        <v>15029</v>
      </c>
      <c r="C21">
        <v>7</v>
      </c>
      <c r="D21">
        <v>5</v>
      </c>
      <c r="E21" s="1">
        <v>0.71430000000000005</v>
      </c>
      <c r="F21" s="2">
        <v>1.39</v>
      </c>
      <c r="G21">
        <v>10</v>
      </c>
      <c r="H21">
        <v>0.2</v>
      </c>
      <c r="I21">
        <v>50</v>
      </c>
      <c r="J21">
        <v>0.2</v>
      </c>
      <c r="K21">
        <v>100</v>
      </c>
      <c r="L21" s="2">
        <v>54.05</v>
      </c>
    </row>
    <row r="22" spans="1:12" x14ac:dyDescent="0.55000000000000004">
      <c r="A22">
        <v>20</v>
      </c>
      <c r="B22">
        <v>15033</v>
      </c>
      <c r="C22">
        <v>7</v>
      </c>
      <c r="D22">
        <v>3</v>
      </c>
      <c r="E22" s="1">
        <v>0.42859999999999998</v>
      </c>
      <c r="F22" s="2">
        <v>1.44</v>
      </c>
      <c r="G22">
        <v>10</v>
      </c>
      <c r="H22">
        <v>0.2</v>
      </c>
      <c r="I22">
        <v>100</v>
      </c>
      <c r="J22">
        <v>0.2</v>
      </c>
      <c r="K22">
        <v>20</v>
      </c>
      <c r="L22" s="2">
        <v>56.31</v>
      </c>
    </row>
    <row r="23" spans="1:12" x14ac:dyDescent="0.55000000000000004">
      <c r="A23">
        <v>20</v>
      </c>
      <c r="B23">
        <v>15034</v>
      </c>
      <c r="C23">
        <v>7</v>
      </c>
      <c r="D23">
        <v>5</v>
      </c>
      <c r="E23" s="1">
        <v>0.71430000000000005</v>
      </c>
      <c r="F23" s="2">
        <v>1.46</v>
      </c>
      <c r="G23">
        <v>10</v>
      </c>
      <c r="H23">
        <v>0.2</v>
      </c>
      <c r="I23">
        <v>100</v>
      </c>
      <c r="J23">
        <v>0.2</v>
      </c>
      <c r="K23">
        <v>50</v>
      </c>
      <c r="L23" s="2">
        <v>56.86</v>
      </c>
    </row>
    <row r="24" spans="1:12" x14ac:dyDescent="0.55000000000000004">
      <c r="A24">
        <v>20</v>
      </c>
      <c r="B24">
        <v>15035</v>
      </c>
      <c r="C24">
        <v>6</v>
      </c>
      <c r="D24">
        <v>2</v>
      </c>
      <c r="E24" s="1">
        <v>0.33329999999999999</v>
      </c>
      <c r="F24" s="2">
        <v>1.43</v>
      </c>
      <c r="G24">
        <v>10</v>
      </c>
      <c r="H24">
        <v>0.2</v>
      </c>
      <c r="I24">
        <v>100</v>
      </c>
      <c r="J24">
        <v>0.2</v>
      </c>
      <c r="K24">
        <v>100</v>
      </c>
      <c r="L24" s="2">
        <v>55.69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Q37" zoomScaleNormal="100" workbookViewId="0">
      <selection activeCell="AL44" sqref="AL44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6.5781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17.382884615384611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17.448653846153846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 t="str">
        <f ca="1">IFERROR(VLOOKUP(BG3, $B$1:$F1000, 5), "")</f>
        <v/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 t="str">
        <f ca="1">IFERROR(VLOOKUP(BB4, $B$1:$F1001, 5), "")</f>
        <v/>
      </c>
      <c r="AG4" s="58" t="str">
        <f ca="1">IFERROR(VLOOKUP(BC4, $B$1:$F1001, 5), "")</f>
        <v/>
      </c>
      <c r="AH4" s="58" t="str">
        <f ca="1">IFERROR(VLOOKUP(BD4, $B$1:$F1001, 5), "")</f>
        <v/>
      </c>
      <c r="AI4" s="59" t="str">
        <f ca="1">IFERROR(VLOOKUP(BE4, $B$1:$F1001, 5), "")</f>
        <v/>
      </c>
      <c r="AJ4" s="58">
        <f ca="1">IFERROR(VLOOKUP(BF4, $B$1:$F1001, 5), "")</f>
        <v>0.21101606750664662</v>
      </c>
      <c r="AK4" s="96" t="str">
        <f ca="1">IFERROR(VLOOKUP(BG4, $B$1:$F1001, 5), "")</f>
        <v/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0.39672835426305353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0.14957637677547969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0.39672835426305353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0.53893595813605788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0.39672835426305353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0.63835596221959856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 t="e">
        <f t="shared" si="0"/>
        <v>#N/A</v>
      </c>
      <c r="F9" s="53" t="e">
        <f>IFERROR((E9 + Params!$B$3^2/(2 * C9))/(1 + Params!$B$3^2/C9), NA())</f>
        <v>#N/A</v>
      </c>
      <c r="G9" s="39" t="e">
        <f>IFERROR((Params!$B$3/(1+Params!$B$3^2/C9))*SQRT(E9*(1-E9)/C9 + (Params!$B$3/(2*C9))^2), NA())</f>
        <v>#N/A</v>
      </c>
      <c r="H9" s="39" t="e">
        <f t="shared" si="1"/>
        <v>#N/A</v>
      </c>
      <c r="I9" s="39" t="e">
        <f t="shared" si="2"/>
        <v>#N/A</v>
      </c>
      <c r="AC9" s="70">
        <v>100</v>
      </c>
      <c r="AD9" s="74">
        <f ca="1">IFERROR(VLOOKUP(AZ9, $B$1:$F1006, 5), "")</f>
        <v>0.1699347905951506</v>
      </c>
      <c r="AE9" s="61" t="str">
        <f ca="1">IFERROR(VLOOKUP(BA9, $B$1:$F1006, 5), "")</f>
        <v/>
      </c>
      <c r="AF9" s="39">
        <f ca="1">IFERROR(VLOOKUP(BB9, $B$1:$F1006, 5), "")</f>
        <v>0.41555195243885962</v>
      </c>
      <c r="AG9" s="39">
        <f ca="1">IFERROR(VLOOKUP(BC9, $B$1:$F1006, 5), "")</f>
        <v>0.53368909012505383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 t="str">
        <f ca="1">IFERROR(VLOOKUP(AZ10, $B$1:$F1007, 5), "")</f>
        <v/>
      </c>
      <c r="AE10" s="63" t="str">
        <f ca="1">IFERROR(VLOOKUP(BA10, $B$1:$F1007, 5), "")</f>
        <v/>
      </c>
      <c r="AF10" s="55">
        <f ca="1">IFERROR(VLOOKUP(BB10, $B$1:$F1007, 5), "")</f>
        <v>0.33110390487771924</v>
      </c>
      <c r="AG10" s="55">
        <f ca="1">IFERROR(VLOOKUP(BC10, $B$1:$F1007, 5), "")</f>
        <v>0.38319212559182658</v>
      </c>
      <c r="AH10" s="55">
        <f ca="1">IFERROR(VLOOKUP(BD10, $B$1:$F1007, 5), "")</f>
        <v>0.5722459831233383</v>
      </c>
      <c r="AI10" s="56">
        <f ca="1">IFERROR(VLOOKUP(BE10, $B$1:$F1007, 5), "")</f>
        <v>0.53893595813605788</v>
      </c>
      <c r="AJ10" s="55">
        <f ca="1">IFERROR(VLOOKUP(BF10, $B$1:$F1007, 5), "")</f>
        <v>0.33034744842562436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 t="str">
        <f ca="1">IFERROR(VLOOKUP(BG3, $B$1:$G1000, 6), "")</f>
        <v/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0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 t="str">
        <f ca="1">IFERROR(VLOOKUP(BB4, $B$1:$G1001, 6), "")</f>
        <v/>
      </c>
      <c r="AG14" s="58" t="str">
        <f ca="1">IFERROR(VLOOKUP(BC4, $B$1:$G1001, 6), "")</f>
        <v/>
      </c>
      <c r="AH14" s="58" t="str">
        <f ca="1">IFERROR(VLOOKUP(BD4, $B$1:$G1001, 6), "")</f>
        <v/>
      </c>
      <c r="AI14" s="58" t="str">
        <f ca="1">IFERROR(VLOOKUP(BE4, $B$1:$G1001, 6), "")</f>
        <v/>
      </c>
      <c r="AJ14" s="58">
        <f ca="1">IFERROR(VLOOKUP(BF4, $B$1:$G1001, 6), "")</f>
        <v>0.19314031799092549</v>
      </c>
      <c r="AK14" s="60" t="str">
        <f ca="1">IFERROR(VLOOKUP(BG4, $B$1:$G1001, 6), "")</f>
        <v/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0</v>
      </c>
      <c r="AR14" s="88">
        <f ca="1">IFERROR(VLOOKUP(BC4, $B$1:$G1001, 2), "")</f>
        <v>0</v>
      </c>
      <c r="AS14" s="88">
        <f ca="1">IFERROR(VLOOKUP(BD4, $B$1:$G1001, 2), "")</f>
        <v>0</v>
      </c>
      <c r="AT14" s="88">
        <f ca="1">IFERROR(VLOOKUP(BE4, $B$1:$G1001, 2), "")</f>
        <v>0</v>
      </c>
      <c r="AU14" s="88">
        <f ca="1">IFERROR(VLOOKUP(BF4, $B$1:$G1001, 2), "")</f>
        <v>10</v>
      </c>
      <c r="AV14" s="88">
        <f ca="1">IFERROR(VLOOKUP(BG4, $B$1:$G1001, 2), "")</f>
        <v>0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0.39672835426305358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0.14957637677547969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1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9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0.39672835426305358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0.27228861239202817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1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9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0.39672835426305358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1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0.27942687207138589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7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0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 t="e">
        <f t="shared" si="0"/>
        <v>#N/A</v>
      </c>
      <c r="F19" s="53" t="e">
        <f>IFERROR((E19 + Params!$B$3^2/(2 * C19))/(1 + Params!$B$3^2/C19), NA())</f>
        <v>#N/A</v>
      </c>
      <c r="G19" s="39" t="e">
        <f>IFERROR((Params!$B$3/(1+Params!$B$3^2/C19))*SQRT(E19*(1-E19)/C19 + (Params!$B$3/(2*C19))^2), NA())</f>
        <v>#N/A</v>
      </c>
      <c r="H19" s="39" t="e">
        <f t="shared" si="1"/>
        <v>#N/A</v>
      </c>
      <c r="I19" s="39" t="e">
        <f t="shared" si="2"/>
        <v>#N/A</v>
      </c>
      <c r="AC19" s="70">
        <v>100</v>
      </c>
      <c r="AD19" s="61">
        <f ca="1">IFERROR(VLOOKUP(AZ9, $B$1:$G1006, 6), "")</f>
        <v>0.11859277894870295</v>
      </c>
      <c r="AE19" s="61" t="str">
        <f ca="1">IFERROR(VLOOKUP(BA9, $B$1:$G1006, 6), "")</f>
        <v/>
      </c>
      <c r="AF19" s="39">
        <f ca="1">IFERROR(VLOOKUP(BB9, $B$1:$G1006, 6), "")</f>
        <v>0.27871019297733857</v>
      </c>
      <c r="AG19" s="39">
        <f ca="1">IFERROR(VLOOKUP(BC9, $B$1:$G1006, 6), "")</f>
        <v>0.25360133443506561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0</v>
      </c>
      <c r="AQ19" s="88">
        <f ca="1">IFERROR(VLOOKUP(BB9, $B$1:$G1006, 2), "")</f>
        <v>8</v>
      </c>
      <c r="AR19" s="88">
        <f ca="1">IFERROR(VLOOKUP(BC9, $B$1:$G1006, 2), "")</f>
        <v>11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 t="str">
        <f ca="1">IFERROR(VLOOKUP(AZ10, $B$1:$G1007, 6), "")</f>
        <v/>
      </c>
      <c r="AE20" s="63" t="str">
        <f ca="1">IFERROR(VLOOKUP(BA10, $B$1:$G1007, 6), "")</f>
        <v/>
      </c>
      <c r="AF20" s="55">
        <f ca="1">IFERROR(VLOOKUP(BB10, $B$1:$G1007, 6), "")</f>
        <v>0.2596262160196916</v>
      </c>
      <c r="AG20" s="55">
        <f ca="1">IFERROR(VLOOKUP(BC10, $B$1:$G1007, 6), "")</f>
        <v>0.26261052690908371</v>
      </c>
      <c r="AH20" s="55">
        <f ca="1">IFERROR(VLOOKUP(BD10, $B$1:$G1007, 6), "")</f>
        <v>0.25957643567315197</v>
      </c>
      <c r="AI20" s="55">
        <f ca="1">IFERROR(VLOOKUP(BE10, $B$1:$G1007, 6), "")</f>
        <v>0.27228861239202817</v>
      </c>
      <c r="AJ20" s="55">
        <f ca="1">IFERROR(VLOOKUP(BF10, $B$1:$G1007, 6), "")</f>
        <v>0.29412428745583691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0</v>
      </c>
      <c r="AP20" s="88">
        <f ca="1">IFERROR(VLOOKUP(BA10, $B$1:$G1007, 2), "")</f>
        <v>0</v>
      </c>
      <c r="AQ20" s="88">
        <f ca="1">IFERROR(VLOOKUP(BB10, $B$1:$G1007, 2), "")</f>
        <v>8</v>
      </c>
      <c r="AR20" s="88">
        <f ca="1">IFERROR(VLOOKUP(BC10, $B$1:$G1007, 2), "")</f>
        <v>9</v>
      </c>
      <c r="AS20" s="88">
        <f ca="1">IFERROR(VLOOKUP(BD10, $B$1:$G1007, 2), "")</f>
        <v>10</v>
      </c>
      <c r="AT20" s="88">
        <f ca="1">IFERROR(VLOOKUP(BE10, $B$1:$G1007, 2), "")</f>
        <v>9</v>
      </c>
      <c r="AU20" s="90">
        <f ca="1">IFERROR(VLOOKUP(BF10, $B$1:$G1007, 2), "")</f>
        <v>5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11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0.54545454545454541</v>
      </c>
      <c r="F21" s="53">
        <f>IFERROR((E21 + Params!$B$3^2/(2 * C21))/(1 + Params!$B$3^2/C21), NA())</f>
        <v>0.53368909012505383</v>
      </c>
      <c r="G21" s="39">
        <f>IFERROR((Params!$B$3/(1+Params!$B$3^2/C21))*SQRT(E21*(1-E21)/C21 + (Params!$B$3/(2*C21))^2), NA())</f>
        <v>0.25360133443506561</v>
      </c>
      <c r="H21" s="39">
        <f t="shared" si="1"/>
        <v>0.28008775568998823</v>
      </c>
      <c r="I21" s="39">
        <f t="shared" si="2"/>
        <v>0.78729042456011944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0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0</v>
      </c>
      <c r="E22" s="53" t="e">
        <f t="shared" si="0"/>
        <v>#N/A</v>
      </c>
      <c r="F22" s="53" t="e">
        <f>IFERROR((E22 + Params!$B$3^2/(2 * C22))/(1 + Params!$B$3^2/C22), NA())</f>
        <v>#N/A</v>
      </c>
      <c r="G22" s="39" t="e">
        <f>IFERROR((Params!$B$3/(1+Params!$B$3^2/C22))*SQRT(E22*(1-E22)/C22 + (Params!$B$3/(2*C22))^2), NA())</f>
        <v>#N/A</v>
      </c>
      <c r="H22" s="39" t="e">
        <f t="shared" si="1"/>
        <v>#N/A</v>
      </c>
      <c r="I22" s="39" t="e">
        <f t="shared" si="2"/>
        <v>#N/A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0.375</v>
      </c>
      <c r="F24" s="53">
        <f>IFERROR((E24 + Params!$B$3^2/(2 * C24))/(1 + Params!$B$3^2/C24), NA())</f>
        <v>0.41555195243885962</v>
      </c>
      <c r="G24" s="39">
        <f>IFERROR((Params!$B$3/(1+Params!$B$3^2/C24))*SQRT(E24*(1-E24)/C24 + (Params!$B$3/(2*C24))^2), NA())</f>
        <v>0.27871019297733857</v>
      </c>
      <c r="H24" s="39">
        <f t="shared" si="1"/>
        <v>0.13684175946152105</v>
      </c>
      <c r="I24" s="39">
        <f t="shared" si="2"/>
        <v>0.69426214541619813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0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0</v>
      </c>
      <c r="E25" s="53" t="e">
        <f t="shared" si="0"/>
        <v>#N/A</v>
      </c>
      <c r="F25" s="53" t="e">
        <f>IFERROR((E25 + Params!$B$3^2/(2 * C25))/(1 + Params!$B$3^2/C25), NA())</f>
        <v>#N/A</v>
      </c>
      <c r="G25" s="39" t="e">
        <f>IFERROR((Params!$B$3/(1+Params!$B$3^2/C25))*SQRT(E25*(1-E25)/C25 + (Params!$B$3/(2*C25))^2), NA())</f>
        <v>#N/A</v>
      </c>
      <c r="H25" s="39" t="e">
        <f t="shared" si="1"/>
        <v>#N/A</v>
      </c>
      <c r="I25" s="39" t="e">
        <f t="shared" si="2"/>
        <v>#N/A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1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0.39672835426305353</v>
      </c>
      <c r="G29" s="39">
        <f>IFERROR((Params!$B$3/(1+Params!$B$3^2/C29))*SQRT(E29*(1-E29)/C29 + (Params!$B$3/(2*C29))^2), NA())</f>
        <v>0.39672835426305358</v>
      </c>
      <c r="H29" s="39">
        <f t="shared" si="1"/>
        <v>0</v>
      </c>
      <c r="I29" s="39">
        <f t="shared" si="2"/>
        <v>0.79345670852610706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1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0.39672835426305353</v>
      </c>
      <c r="G30" s="39">
        <f>IFERROR((Params!$B$3/(1+Params!$B$3^2/C30))*SQRT(E30*(1-E30)/C30 + (Params!$B$3/(2*C30))^2), NA())</f>
        <v>0.39672835426305358</v>
      </c>
      <c r="H30" s="39">
        <f t="shared" si="1"/>
        <v>0</v>
      </c>
      <c r="I30" s="39">
        <f t="shared" si="2"/>
        <v>0.79345670852610706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0.21724574737604052</v>
      </c>
      <c r="AI30" s="50">
        <f ca="1">IFERROR(VLOOKUP(BE30, $B$1:$F1027, 5), "")</f>
        <v>0.5</v>
      </c>
      <c r="AJ30" s="39">
        <f ca="1">IFERROR(VLOOKUP(BF30, $B$1:$F1027, 5), "")</f>
        <v>0.45388134592680052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1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0.39672835426305353</v>
      </c>
      <c r="G31" s="39">
        <f>IFERROR((Params!$B$3/(1+Params!$B$3^2/C31))*SQRT(E31*(1-E31)/C31 + (Params!$B$3/(2*C31))^2), NA())</f>
        <v>0.39672835426305358</v>
      </c>
      <c r="H31" s="39">
        <f t="shared" si="1"/>
        <v>0</v>
      </c>
      <c r="I31" s="39">
        <f t="shared" si="2"/>
        <v>0.79345670852610706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0.58444804756114044</v>
      </c>
      <c r="AI31" s="40">
        <f ca="1">IFERROR(VLOOKUP(BE31, $B$1:$F1028, 5), "")</f>
        <v>0.56915438023844434</v>
      </c>
      <c r="AJ31" s="50">
        <f ca="1">IFERROR(VLOOKUP(BF31, $B$1:$F1028, 5), "")</f>
        <v>0.63835596221959856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</v>
      </c>
      <c r="AI32" s="50">
        <f ca="1">IFERROR(VLOOKUP(BE32, $B$1:$F1029, 5), "")</f>
        <v>0.63835596221959856</v>
      </c>
      <c r="AJ32" s="40">
        <f ca="1">IFERROR(VLOOKUP(BF32, $B$1:$F1029, 5), "")</f>
        <v>0.39839050560884404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53" t="e">
        <f t="shared" si="0"/>
        <v>#N/A</v>
      </c>
      <c r="F33" s="53" t="e">
        <f>IFERROR((E33 + Params!$B$3^2/(2 * C33))/(1 + Params!$B$3^2/C33), NA())</f>
        <v>#N/A</v>
      </c>
      <c r="G33" s="39" t="e">
        <f>IFERROR((Params!$B$3/(1+Params!$B$3^2/C33))*SQRT(E33*(1-E33)/C33 + (Params!$B$3/(2*C33))^2), NA())</f>
        <v>#N/A</v>
      </c>
      <c r="H33" s="39" t="e">
        <f t="shared" si="1"/>
        <v>#N/A</v>
      </c>
      <c r="I33" s="39" t="e">
        <f t="shared" si="2"/>
        <v>#N/A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0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 t="e">
        <f t="shared" si="0"/>
        <v>#N/A</v>
      </c>
      <c r="F34" s="53" t="e">
        <f>IFERROR((E34 + Params!$B$3^2/(2 * C34))/(1 + Params!$B$3^2/C34), NA())</f>
        <v>#N/A</v>
      </c>
      <c r="G34" s="39" t="e">
        <f>IFERROR((Params!$B$3/(1+Params!$B$3^2/C34))*SQRT(E34*(1-E34)/C34 + (Params!$B$3/(2*C34))^2), NA())</f>
        <v>#N/A</v>
      </c>
      <c r="H34" s="39" t="e">
        <f t="shared" si="1"/>
        <v>#N/A</v>
      </c>
      <c r="I34" s="39" t="e">
        <f t="shared" si="2"/>
        <v>#N/A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 t="str">
        <f t="shared" ca="1" si="12"/>
        <v/>
      </c>
      <c r="S36" s="1" t="str">
        <f t="shared" ca="1" si="14"/>
        <v/>
      </c>
      <c r="T36" s="1" t="e">
        <f t="shared" ca="1" si="15"/>
        <v>#N/A</v>
      </c>
      <c r="U36" s="1">
        <f t="shared" ca="1" si="13"/>
        <v>0.24665585731657882</v>
      </c>
      <c r="V36" s="1" t="str">
        <f t="shared" ca="1" si="16"/>
        <v/>
      </c>
      <c r="W36" s="1" t="str">
        <f t="shared" ca="1" si="17"/>
        <v/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0.39672835426305353</v>
      </c>
      <c r="AJ39" s="39">
        <f ca="1">IFERROR(VLOOKUP(AH39, $B$1:$G1000, 6), "")</f>
        <v>0.39672835426305358</v>
      </c>
      <c r="AK39" s="41">
        <f ca="1">IFERROR(VLOOKUP(AH39, $B$1:$G1000, 2), "")</f>
        <v>1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 t="str">
        <f ca="1">IFERROR(VLOOKUP(AH40, $B$1:$F1001, 5), "")</f>
        <v/>
      </c>
      <c r="AJ40" s="39" t="str">
        <f ca="1">IFERROR(VLOOKUP(AH40, $B$1:$G1001, 6), "")</f>
        <v/>
      </c>
      <c r="AK40" s="41">
        <f ca="1">IFERROR(VLOOKUP(AH40, $B$1:$G1001, 2), "")</f>
        <v>0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0.55555555555555558</v>
      </c>
      <c r="F42" s="53">
        <f>IFERROR((E42 + Params!$B$3^2/(2 * C42))/(1 + Params!$B$3^2/C42), NA())</f>
        <v>0.53893595813605788</v>
      </c>
      <c r="G42" s="39">
        <f>IFERROR((Params!$B$3/(1+Params!$B$3^2/C42))*SQRT(E42*(1-E42)/C42 + (Params!$B$3/(2*C42))^2), NA())</f>
        <v>0.27228861239202817</v>
      </c>
      <c r="H42" s="39">
        <f t="shared" si="1"/>
        <v>0.26664734574402971</v>
      </c>
      <c r="I42" s="39">
        <f t="shared" si="2"/>
        <v>0.81122457052808605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53">
        <f t="shared" si="0"/>
        <v>0.7142857142857143</v>
      </c>
      <c r="F44" s="53">
        <f>IFERROR((E44 + Params!$B$3^2/(2 * C44))/(1 + Params!$B$3^2/C44), NA())</f>
        <v>0.63835596221959856</v>
      </c>
      <c r="G44" s="39">
        <f>IFERROR((Params!$B$3/(1+Params!$B$3^2/C44))*SQRT(E44*(1-E44)/C44 + (Params!$B$3/(2*C44))^2), NA())</f>
        <v>0.27942687207138589</v>
      </c>
      <c r="H44" s="39">
        <f t="shared" si="1"/>
        <v>0.35892909014821267</v>
      </c>
      <c r="I44" s="39">
        <f t="shared" si="2"/>
        <v>0.9177828342909844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0.39672835426305353</v>
      </c>
      <c r="AJ45" s="39">
        <f ca="1">IFERROR(VLOOKUP(AH45, $B$1:$G1006, 6), "")</f>
        <v>0.39672835426305358</v>
      </c>
      <c r="AK45" s="41">
        <f ca="1">IFERROR(VLOOKUP(AH45, $B$1:$G1006, 2), "")</f>
        <v>1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 t="e">
        <f t="shared" si="0"/>
        <v>#N/A</v>
      </c>
      <c r="F46" s="53" t="e">
        <f>IFERROR((E46 + Params!$B$3^2/(2 * C46))/(1 + Params!$B$3^2/C46), NA())</f>
        <v>#N/A</v>
      </c>
      <c r="G46" s="39" t="e">
        <f>IFERROR((Params!$B$3/(1+Params!$B$3^2/C46))*SQRT(E46*(1-E46)/C46 + (Params!$B$3/(2*C46))^2), NA())</f>
        <v>#N/A</v>
      </c>
      <c r="H46" s="39" t="e">
        <f t="shared" si="1"/>
        <v>#N/A</v>
      </c>
      <c r="I46" s="39" t="e">
        <f t="shared" si="2"/>
        <v>#N/A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0.39672835426305353</v>
      </c>
      <c r="AJ46" s="39">
        <f ca="1">IFERROR(VLOOKUP(AH46, $B$1:$G1007, 6), "")</f>
        <v>0.39672835426305358</v>
      </c>
      <c r="AK46" s="41">
        <f ca="1">IFERROR(VLOOKUP(AH46, $B$1:$G1007, 2), "")</f>
        <v>1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0.14957637677547969</v>
      </c>
      <c r="G47" s="39">
        <f>IFERROR((Params!$B$3/(1+Params!$B$3^2/C47))*SQRT(E47*(1-E47)/C47 + (Params!$B$3/(2*C47))^2), NA())</f>
        <v>0.14957637677547969</v>
      </c>
      <c r="H47" s="39">
        <f t="shared" si="1"/>
        <v>0</v>
      </c>
      <c r="I47" s="39">
        <f t="shared" si="2"/>
        <v>0.29915275355095938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0.39672835426305353</v>
      </c>
      <c r="AJ47" s="39">
        <f ca="1">IFERROR(VLOOKUP(AH47, $B$1:$G1008, 6), "")</f>
        <v>0.39672835426305358</v>
      </c>
      <c r="AK47" s="41">
        <f ca="1">IFERROR(VLOOKUP(AH47, $B$1:$G1008, 2), "")</f>
        <v>1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0.39672835426305353</v>
      </c>
      <c r="AJ48" s="39">
        <f ca="1">IFERROR(VLOOKUP(AH48, $B$1:$G1009, 6), "")</f>
        <v>0.39672835426305358</v>
      </c>
      <c r="AK48" s="41">
        <f ca="1">IFERROR(VLOOKUP(AH48, $B$1:$G1009, 2), "")</f>
        <v>1</v>
      </c>
    </row>
    <row r="49" spans="1:39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 t="str">
        <f ca="1">IFERROR(VLOOKUP(AH49, $B$1:$F1010, 5), "")</f>
        <v/>
      </c>
      <c r="AJ49" s="39" t="str">
        <f ca="1">IFERROR(VLOOKUP(AH49, $B$1:$G1010, 6), "")</f>
        <v/>
      </c>
      <c r="AK49" s="41">
        <f ca="1">IFERROR(VLOOKUP(AH49, $B$1:$G1010, 2), "")</f>
        <v>0</v>
      </c>
    </row>
    <row r="50" spans="1:39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9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9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9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0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 t="e">
        <f t="shared" si="0"/>
        <v>#N/A</v>
      </c>
      <c r="F53" s="53" t="e">
        <f>IFERROR((E53 + Params!$B$3^2/(2 * C53))/(1 + Params!$B$3^2/C53), NA())</f>
        <v>#N/A</v>
      </c>
      <c r="G53" s="39" t="e">
        <f>IFERROR((Params!$B$3/(1+Params!$B$3^2/C53))*SQRT(E53*(1-E53)/C53 + (Params!$B$3/(2*C53))^2), NA())</f>
        <v>#N/A</v>
      </c>
      <c r="H53" s="39" t="e">
        <f t="shared" si="1"/>
        <v>#N/A</v>
      </c>
      <c r="I53" s="39" t="e">
        <f t="shared" si="2"/>
        <v>#N/A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39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8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53">
        <f t="shared" si="0"/>
        <v>0.25</v>
      </c>
      <c r="F54" s="53">
        <f>IFERROR((E54 + Params!$B$3^2/(2 * C54))/(1 + Params!$B$3^2/C54), NA())</f>
        <v>0.33110390487771924</v>
      </c>
      <c r="G54" s="39">
        <f>IFERROR((Params!$B$3/(1+Params!$B$3^2/C54))*SQRT(E54*(1-E54)/C54 + (Params!$B$3/(2*C54))^2), NA())</f>
        <v>0.2596262160196916</v>
      </c>
      <c r="H54" s="39">
        <f t="shared" si="1"/>
        <v>7.1477688858027633E-2</v>
      </c>
      <c r="I54" s="39">
        <f t="shared" si="2"/>
        <v>0.59073012089741084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0.39672835426305353</v>
      </c>
      <c r="AJ54" s="39">
        <f ca="1">IFERROR(VLOOKUP(AH54, $B$1:$G1015, 6), "")</f>
        <v>0.39672835426305358</v>
      </c>
      <c r="AK54" s="41">
        <f ca="1">IFERROR(VLOOKUP(AH54, $B$1:$G1015, 2), "")</f>
        <v>1</v>
      </c>
    </row>
    <row r="55" spans="1:39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0.33333333333333331</v>
      </c>
      <c r="F55" s="53">
        <f>IFERROR((E55 + Params!$B$3^2/(2 * C55))/(1 + Params!$B$3^2/C55), NA())</f>
        <v>0.38319212559182658</v>
      </c>
      <c r="G55" s="39">
        <f>IFERROR((Params!$B$3/(1+Params!$B$3^2/C55))*SQRT(E55*(1-E55)/C55 + (Params!$B$3/(2*C55))^2), NA())</f>
        <v>0.26261052690908371</v>
      </c>
      <c r="H55" s="39">
        <f t="shared" si="1"/>
        <v>0.12058159868274287</v>
      </c>
      <c r="I55" s="39">
        <f t="shared" si="2"/>
        <v>0.64580265250091029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39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</row>
    <row r="57" spans="1:39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0.55555555555555558</v>
      </c>
      <c r="F57" s="53">
        <f>IFERROR((E57 + Params!$B$3^2/(2 * C57))/(1 + Params!$B$3^2/C57), NA())</f>
        <v>0.53893595813605788</v>
      </c>
      <c r="G57" s="39">
        <f>IFERROR((Params!$B$3/(1+Params!$B$3^2/C57))*SQRT(E57*(1-E57)/C57 + (Params!$B$3/(2*C57))^2), NA())</f>
        <v>0.27228861239202817</v>
      </c>
      <c r="H57" s="39">
        <f t="shared" si="1"/>
        <v>0.26664734574402971</v>
      </c>
      <c r="I57" s="39">
        <f t="shared" si="2"/>
        <v>0.81122457052808605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39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53">
        <f t="shared" si="0"/>
        <v>0.2</v>
      </c>
      <c r="F58" s="53">
        <f>IFERROR((E58 + Params!$B$3^2/(2 * C58))/(1 + Params!$B$3^2/C58), NA())</f>
        <v>0.33034744842562436</v>
      </c>
      <c r="G58" s="39">
        <f>IFERROR((Params!$B$3/(1+Params!$B$3^2/C58))*SQRT(E58*(1-E58)/C58 + (Params!$B$3/(2*C58))^2), NA())</f>
        <v>0.29412428745583691</v>
      </c>
      <c r="H58" s="39">
        <f t="shared" si="1"/>
        <v>3.6223160969787449E-2</v>
      </c>
      <c r="I58" s="39">
        <f t="shared" si="2"/>
        <v>0.62447173588146132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39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39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0.39672835426305353</v>
      </c>
      <c r="AJ60" s="39">
        <f ca="1">IFERROR(VLOOKUP(AH60, $B$1:$G1021, 6), "")</f>
        <v>0.39672835426305358</v>
      </c>
      <c r="AK60" s="41">
        <f ca="1">IFERROR(VLOOKUP(AH60, $B$1:$G1021, 2), "")</f>
        <v>1</v>
      </c>
    </row>
    <row r="61" spans="1:39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  <c r="AK61" s="41">
        <f ca="1">IFERROR(VLOOKUP(AH61, $B$1:$G1022, 2), "")</f>
        <v>1</v>
      </c>
    </row>
    <row r="62" spans="1:39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0.39672835426305353</v>
      </c>
      <c r="AJ62" s="39">
        <f ca="1">IFERROR(VLOOKUP(AH62, $B$1:$G1023, 6), "")</f>
        <v>0.39672835426305358</v>
      </c>
      <c r="AK62" s="41">
        <f ca="1">IFERROR(VLOOKUP(AH62, $B$1:$G1023, 2), "")</f>
        <v>1</v>
      </c>
    </row>
    <row r="63" spans="1:39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 t="str">
        <f ca="1">IFERROR(VLOOKUP(AH63, $B$1:$F1024, 5), "")</f>
        <v/>
      </c>
      <c r="AJ63" s="39" t="str">
        <f ca="1">IFERROR(VLOOKUP(AH63, $B$1:$G1024, 6), "")</f>
        <v/>
      </c>
      <c r="AK63" s="41">
        <f ca="1">IFERROR(VLOOKUP(AH63, $B$1:$G1024, 2), "")</f>
        <v>0</v>
      </c>
    </row>
    <row r="64" spans="1:39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0.39672835426305353</v>
      </c>
      <c r="AJ64" s="39">
        <f ca="1">IFERROR(VLOOKUP(AH64, $B$1:$G1025, 6), "")</f>
        <v>0.39672835426305358</v>
      </c>
      <c r="AK64" s="41">
        <f ca="1">IFERROR(VLOOKUP(AH64, $B$1:$G1025, 2), "")</f>
        <v>1</v>
      </c>
    </row>
    <row r="65" spans="1:36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 t="e">
        <f t="shared" si="0"/>
        <v>#N/A</v>
      </c>
      <c r="F65" s="53" t="e">
        <f>IFERROR((E65 + Params!$B$3^2/(2 * C65))/(1 + Params!$B$3^2/C65), NA())</f>
        <v>#N/A</v>
      </c>
      <c r="G65" s="39" t="e">
        <f>IFERROR((Params!$B$3/(1+Params!$B$3^2/C65))*SQRT(E65*(1-E65)/C65 + (Params!$B$3/(2*C65))^2), NA())</f>
        <v>#N/A</v>
      </c>
      <c r="H65" s="39" t="e">
        <f t="shared" si="1"/>
        <v>#N/A</v>
      </c>
      <c r="I65" s="39" t="e">
        <f t="shared" si="2"/>
        <v>#N/A</v>
      </c>
    </row>
    <row r="66" spans="1:36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 t="e">
        <f t="shared" si="0"/>
        <v>#N/A</v>
      </c>
      <c r="F66" s="53" t="e">
        <f>IFERROR((E66 + Params!$B$3^2/(2 * C66))/(1 + Params!$B$3^2/C66), NA())</f>
        <v>#N/A</v>
      </c>
      <c r="G66" s="39" t="e">
        <f>IFERROR((Params!$B$3/(1+Params!$B$3^2/C66))*SQRT(E66*(1-E66)/C66 + (Params!$B$3/(2*C66))^2), NA())</f>
        <v>#N/A</v>
      </c>
      <c r="H66" s="39" t="e">
        <f t="shared" si="1"/>
        <v>#N/A</v>
      </c>
      <c r="I66" s="39" t="e">
        <f t="shared" si="2"/>
        <v>#N/A</v>
      </c>
    </row>
    <row r="67" spans="1:36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1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0.39672835426305353</v>
      </c>
      <c r="G67" s="39">
        <f>IFERROR((Params!$B$3/(1+Params!$B$3^2/C67))*SQRT(E67*(1-E67)/C67 + (Params!$B$3/(2*C67))^2), NA())</f>
        <v>0.39672835426305358</v>
      </c>
      <c r="H67" s="39">
        <f t="shared" ref="H67:H130" si="22">F67-G67</f>
        <v>0</v>
      </c>
      <c r="I67" s="39">
        <f t="shared" ref="I67:I130" si="23">F67+G67</f>
        <v>0.79345670852610706</v>
      </c>
    </row>
    <row r="68" spans="1:36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 t="e">
        <f t="shared" si="21"/>
        <v>#N/A</v>
      </c>
      <c r="F68" s="53" t="e">
        <f>IFERROR((E68 + Params!$B$3^2/(2 * C68))/(1 + Params!$B$3^2/C68), NA())</f>
        <v>#N/A</v>
      </c>
      <c r="G68" s="39" t="e">
        <f>IFERROR((Params!$B$3/(1+Params!$B$3^2/C68))*SQRT(E68*(1-E68)/C68 + (Params!$B$3/(2*C68))^2), NA())</f>
        <v>#N/A</v>
      </c>
      <c r="H68" s="39" t="e">
        <f t="shared" si="22"/>
        <v>#N/A</v>
      </c>
      <c r="I68" s="39" t="e">
        <f t="shared" si="23"/>
        <v>#N/A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</row>
    <row r="69" spans="1:36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 t="str">
        <f ca="1">IFERROR(VLOOKUP(AH69, $B$1:$F1030, 5), "")</f>
        <v/>
      </c>
      <c r="AJ69" s="39" t="str">
        <f ca="1">IFERROR(VLOOKUP(AH69, $B$1:$G1030, 6), "")</f>
        <v/>
      </c>
    </row>
    <row r="70" spans="1:36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</row>
    <row r="71" spans="1:36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</row>
    <row r="72" spans="1:36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</row>
    <row r="73" spans="1:36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1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0.39672835426305353</v>
      </c>
      <c r="G73" s="39">
        <f>IFERROR((Params!$B$3/(1+Params!$B$3^2/C73))*SQRT(E73*(1-E73)/C73 + (Params!$B$3/(2*C73))^2), NA())</f>
        <v>0.39672835426305358</v>
      </c>
      <c r="H73" s="39">
        <f t="shared" si="22"/>
        <v>0</v>
      </c>
      <c r="I73" s="39">
        <f t="shared" si="23"/>
        <v>0.79345670852610706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</row>
    <row r="74" spans="1:36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1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0.39672835426305353</v>
      </c>
      <c r="G74" s="39">
        <f>IFERROR((Params!$B$3/(1+Params!$B$3^2/C74))*SQRT(E74*(1-E74)/C74 + (Params!$B$3/(2*C74))^2), NA())</f>
        <v>0.39672835426305358</v>
      </c>
      <c r="H74" s="39">
        <f t="shared" si="22"/>
        <v>0</v>
      </c>
      <c r="I74" s="39">
        <f t="shared" si="23"/>
        <v>0.79345670852610706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</row>
    <row r="75" spans="1:36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1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0.39672835426305353</v>
      </c>
      <c r="G75" s="39">
        <f>IFERROR((Params!$B$3/(1+Params!$B$3^2/C75))*SQRT(E75*(1-E75)/C75 + (Params!$B$3/(2*C75))^2), NA())</f>
        <v>0.39672835426305358</v>
      </c>
      <c r="H75" s="39">
        <f t="shared" si="22"/>
        <v>0</v>
      </c>
      <c r="I75" s="39">
        <f t="shared" si="23"/>
        <v>0.79345670852610706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</row>
    <row r="76" spans="1:36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1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0.39672835426305353</v>
      </c>
      <c r="G76" s="39">
        <f>IFERROR((Params!$B$3/(1+Params!$B$3^2/C76))*SQRT(E76*(1-E76)/C76 + (Params!$B$3/(2*C76))^2), NA())</f>
        <v>0.39672835426305358</v>
      </c>
      <c r="H76" s="39">
        <f t="shared" si="22"/>
        <v>0</v>
      </c>
      <c r="I76" s="39">
        <f t="shared" si="23"/>
        <v>0.79345670852610706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</row>
    <row r="77" spans="1:36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53" t="e">
        <f t="shared" si="21"/>
        <v>#N/A</v>
      </c>
      <c r="F77" s="53" t="e">
        <f>IFERROR((E77 + Params!$B$3^2/(2 * C77))/(1 + Params!$B$3^2/C77), NA())</f>
        <v>#N/A</v>
      </c>
      <c r="G77" s="39" t="e">
        <f>IFERROR((Params!$B$3/(1+Params!$B$3^2/C77))*SQRT(E77*(1-E77)/C77 + (Params!$B$3/(2*C77))^2), NA())</f>
        <v>#N/A</v>
      </c>
      <c r="H77" s="39" t="e">
        <f t="shared" si="22"/>
        <v>#N/A</v>
      </c>
      <c r="I77" s="39" t="e">
        <f t="shared" si="23"/>
        <v>#N/A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</row>
    <row r="78" spans="1:36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1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53">
        <f t="shared" si="21"/>
        <v>0</v>
      </c>
      <c r="F78" s="53">
        <f>IFERROR((E78 + Params!$B$3^2/(2 * C78))/(1 + Params!$B$3^2/C78), NA())</f>
        <v>0.39672835426305353</v>
      </c>
      <c r="G78" s="39">
        <f>IFERROR((Params!$B$3/(1+Params!$B$3^2/C78))*SQRT(E78*(1-E78)/C78 + (Params!$B$3/(2*C78))^2), NA())</f>
        <v>0.39672835426305358</v>
      </c>
      <c r="H78" s="39">
        <f t="shared" si="22"/>
        <v>0</v>
      </c>
      <c r="I78" s="39">
        <f t="shared" si="23"/>
        <v>0.79345670852610706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</row>
    <row r="79" spans="1:36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</row>
    <row r="80" spans="1:36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6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6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6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</row>
    <row r="84" spans="1:36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1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0.39672835426305353</v>
      </c>
      <c r="G84" s="39">
        <f>IFERROR((Params!$B$3/(1+Params!$B$3^2/C84))*SQRT(E84*(1-E84)/C84 + (Params!$B$3/(2*C84))^2), NA())</f>
        <v>0.39672835426305358</v>
      </c>
      <c r="H84" s="39">
        <f t="shared" si="22"/>
        <v>0</v>
      </c>
      <c r="I84" s="39">
        <f t="shared" si="23"/>
        <v>0.79345670852610706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 t="str">
        <f ca="1">IFERROR(VLOOKUP(AH84, $B$1:$F1045, 5), "")</f>
        <v/>
      </c>
      <c r="AJ84" s="39" t="str">
        <f ca="1">IFERROR(VLOOKUP(AH84, $B$1:$G1045, 6), "")</f>
        <v/>
      </c>
    </row>
    <row r="85" spans="1:36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</row>
    <row r="86" spans="1:36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1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0.39672835426305353</v>
      </c>
      <c r="G86" s="39">
        <f>IFERROR((Params!$B$3/(1+Params!$B$3^2/C86))*SQRT(E86*(1-E86)/C86 + (Params!$B$3/(2*C86))^2), NA())</f>
        <v>0.39672835426305358</v>
      </c>
      <c r="H86" s="39">
        <f t="shared" si="22"/>
        <v>0</v>
      </c>
      <c r="I86" s="39">
        <f t="shared" si="23"/>
        <v>0.79345670852610706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</row>
    <row r="87" spans="1:36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 t="e">
        <f t="shared" si="21"/>
        <v>#N/A</v>
      </c>
      <c r="F87" s="53" t="e">
        <f>IFERROR((E87 + Params!$B$3^2/(2 * C87))/(1 + Params!$B$3^2/C87), NA())</f>
        <v>#N/A</v>
      </c>
      <c r="G87" s="39" t="e">
        <f>IFERROR((Params!$B$3/(1+Params!$B$3^2/C87))*SQRT(E87*(1-E87)/C87 + (Params!$B$3/(2*C87))^2), NA())</f>
        <v>#N/A</v>
      </c>
      <c r="H87" s="39" t="e">
        <f t="shared" si="22"/>
        <v>#N/A</v>
      </c>
      <c r="I87" s="39" t="e">
        <f t="shared" si="23"/>
        <v>#N/A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</row>
    <row r="88" spans="1:36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1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0.39672835426305353</v>
      </c>
      <c r="G88" s="39">
        <f>IFERROR((Params!$B$3/(1+Params!$B$3^2/C88))*SQRT(E88*(1-E88)/C88 + (Params!$B$3/(2*C88))^2), NA())</f>
        <v>0.39672835426305358</v>
      </c>
      <c r="H88" s="39">
        <f t="shared" si="22"/>
        <v>0</v>
      </c>
      <c r="I88" s="39">
        <f t="shared" si="23"/>
        <v>0.79345670852610706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</row>
    <row r="89" spans="1:36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</row>
    <row r="90" spans="1:36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</row>
    <row r="91" spans="1:36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</row>
    <row r="92" spans="1:36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</row>
    <row r="93" spans="1:36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</row>
    <row r="94" spans="1:36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</row>
    <row r="95" spans="1:36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6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 t="e">
        <f t="shared" si="21"/>
        <v>#N/A</v>
      </c>
      <c r="F99" s="53" t="e">
        <f>IFERROR((E99 + Params!$B$3^2/(2 * C99))/(1 + Params!$B$3^2/C99), NA())</f>
        <v>#N/A</v>
      </c>
      <c r="G99" s="39" t="e">
        <f>IFERROR((Params!$B$3/(1+Params!$B$3^2/C99))*SQRT(E99*(1-E99)/C99 + (Params!$B$3/(2*C99))^2), NA())</f>
        <v>#N/A</v>
      </c>
      <c r="H99" s="39" t="e">
        <f t="shared" si="22"/>
        <v>#N/A</v>
      </c>
      <c r="I99" s="39" t="e">
        <f t="shared" si="23"/>
        <v>#N/A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 t="e">
        <f t="shared" si="21"/>
        <v>#N/A</v>
      </c>
      <c r="F112" s="53" t="e">
        <f>IFERROR((E112 + Params!$B$3^2/(2 * C112))/(1 + Params!$B$3^2/C112), NA())</f>
        <v>#N/A</v>
      </c>
      <c r="G112" s="39" t="e">
        <f>IFERROR((Params!$B$3/(1+Params!$B$3^2/C112))*SQRT(E112*(1-E112)/C112 + (Params!$B$3/(2*C112))^2), NA())</f>
        <v>#N/A</v>
      </c>
      <c r="H112" s="39" t="e">
        <f t="shared" si="22"/>
        <v>#N/A</v>
      </c>
      <c r="I112" s="39" t="e">
        <f t="shared" si="23"/>
        <v>#N/A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5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53">
        <f t="shared" si="21"/>
        <v>0</v>
      </c>
      <c r="F123" s="53">
        <f>IFERROR((E123 + Params!$B$3^2/(2 * C123))/(1 + Params!$B$3^2/C123), NA())</f>
        <v>0.21724574737604052</v>
      </c>
      <c r="G123" s="39">
        <f>IFERROR((Params!$B$3/(1+Params!$B$3^2/C123))*SQRT(E123*(1-E123)/C123 + (Params!$B$3/(2*C123))^2), NA())</f>
        <v>0.21724574737604055</v>
      </c>
      <c r="H123" s="39">
        <f t="shared" si="22"/>
        <v>0</v>
      </c>
      <c r="I123" s="39">
        <f t="shared" si="23"/>
        <v>0.43449149475208104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8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5</v>
      </c>
      <c r="E131" s="53">
        <f t="shared" ref="E131:E140" si="27">IFERROR(D131/C131, NA())</f>
        <v>0.625</v>
      </c>
      <c r="F131" s="53">
        <f>IFERROR((E131 + Params!$B$3^2/(2 * C131))/(1 + Params!$B$3^2/C131), NA())</f>
        <v>0.58444804756114044</v>
      </c>
      <c r="G131" s="39">
        <f>IFERROR((Params!$B$3/(1+Params!$B$3^2/C131))*SQRT(E131*(1-E131)/C131 + (Params!$B$3/(2*C131))^2), NA())</f>
        <v>0.27871019297733857</v>
      </c>
      <c r="H131" s="39">
        <f t="shared" ref="H131:H140" si="28">F131-G131</f>
        <v>0.30573785458380187</v>
      </c>
      <c r="I131" s="39">
        <f t="shared" ref="I131:I140" si="29">F131+G131</f>
        <v>0.863158240538479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6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3</v>
      </c>
      <c r="E132" s="53">
        <f t="shared" si="27"/>
        <v>0.5</v>
      </c>
      <c r="F132" s="53">
        <f>IFERROR((E132 + Params!$B$3^2/(2 * C132))/(1 + Params!$B$3^2/C132), NA())</f>
        <v>0.5</v>
      </c>
      <c r="G132" s="39">
        <f>IFERROR((Params!$B$3/(1+Params!$B$3^2/C132))*SQRT(E132*(1-E132)/C132 + (Params!$B$3/(2*C132))^2), NA())</f>
        <v>0.31238719310059126</v>
      </c>
      <c r="H132" s="39">
        <f t="shared" si="28"/>
        <v>0.18761280689940874</v>
      </c>
      <c r="I132" s="39">
        <f t="shared" si="29"/>
        <v>0.81238719310059126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8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0.5</v>
      </c>
      <c r="F142" s="53">
        <f>IFERROR((E142 + Params!$B$3^2/(2 * C142))/(1 + Params!$B$3^2/C142), NA())</f>
        <v>0.5</v>
      </c>
      <c r="G142" s="39">
        <f>IFERROR((Params!$B$3/(1+Params!$B$3^2/C142))*SQRT(E142*(1-E142)/C142 + (Params!$B$3/(2*C142))^2), NA())</f>
        <v>0.28478747317555814</v>
      </c>
      <c r="H142" s="39">
        <f t="shared" si="31"/>
        <v>0.21521252682444186</v>
      </c>
      <c r="I142" s="39">
        <f t="shared" si="32"/>
        <v>0.78478747317555819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54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31</v>
      </c>
      <c r="E143" s="53">
        <f t="shared" si="30"/>
        <v>0.57407407407407407</v>
      </c>
      <c r="F143" s="53">
        <f>IFERROR((E143 + Params!$B$3^2/(2 * C143))/(1 + Params!$B$3^2/C143), NA())</f>
        <v>0.56915438023844434</v>
      </c>
      <c r="G143" s="39">
        <f>IFERROR((Params!$B$3/(1+Params!$B$3^2/C143))*SQRT(E143*(1-E143)/C143 + (Params!$B$3/(2*C143))^2), NA())</f>
        <v>0.12752940177498129</v>
      </c>
      <c r="H143" s="39">
        <f t="shared" si="31"/>
        <v>0.44162497846346305</v>
      </c>
      <c r="I143" s="39">
        <f t="shared" si="32"/>
        <v>0.69668378201342562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7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5</v>
      </c>
      <c r="E144" s="53">
        <f t="shared" si="30"/>
        <v>0.7142857142857143</v>
      </c>
      <c r="F144" s="53">
        <f>IFERROR((E144 + Params!$B$3^2/(2 * C144))/(1 + Params!$B$3^2/C144), NA())</f>
        <v>0.63835596221959856</v>
      </c>
      <c r="G144" s="39">
        <f>IFERROR((Params!$B$3/(1+Params!$B$3^2/C144))*SQRT(E144*(1-E144)/C144 + (Params!$B$3/(2*C144))^2), NA())</f>
        <v>0.27942687207138589</v>
      </c>
      <c r="H144" s="39">
        <f t="shared" si="31"/>
        <v>0.35892909014821267</v>
      </c>
      <c r="I144" s="39">
        <f t="shared" si="32"/>
        <v>0.9177828342909844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7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3</v>
      </c>
      <c r="E148" s="53">
        <f t="shared" si="30"/>
        <v>0.42857142857142855</v>
      </c>
      <c r="F148" s="53">
        <f>IFERROR((E148 + Params!$B$3^2/(2 * C148))/(1 + Params!$B$3^2/C148), NA())</f>
        <v>0.45388134592680052</v>
      </c>
      <c r="G148" s="39">
        <f>IFERROR((Params!$B$3/(1+Params!$B$3^2/C148))*SQRT(E148*(1-E148)/C148 + (Params!$B$3/(2*C148))^2), NA())</f>
        <v>0.29566442366417367</v>
      </c>
      <c r="H148" s="39">
        <f t="shared" si="31"/>
        <v>0.15821692226262685</v>
      </c>
      <c r="I148" s="39">
        <f t="shared" si="32"/>
        <v>0.74954576959097419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7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5</v>
      </c>
      <c r="E149" s="53">
        <f t="shared" si="30"/>
        <v>0.7142857142857143</v>
      </c>
      <c r="F149" s="53">
        <f>IFERROR((E149 + Params!$B$3^2/(2 * C149))/(1 + Params!$B$3^2/C149), NA())</f>
        <v>0.63835596221959856</v>
      </c>
      <c r="G149" s="39">
        <f>IFERROR((Params!$B$3/(1+Params!$B$3^2/C149))*SQRT(E149*(1-E149)/C149 + (Params!$B$3/(2*C149))^2), NA())</f>
        <v>0.27942687207138589</v>
      </c>
      <c r="H149" s="39">
        <f t="shared" si="31"/>
        <v>0.35892909014821267</v>
      </c>
      <c r="I149" s="39">
        <f t="shared" si="32"/>
        <v>0.9177828342909844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6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0.33333333333333331</v>
      </c>
      <c r="F150" s="53">
        <f>IFERROR((E150 + Params!$B$3^2/(2 * C150))/(1 + Params!$B$3^2/C150), NA())</f>
        <v>0.39839050560884404</v>
      </c>
      <c r="G150" s="39">
        <f>IFERROR((Params!$B$3/(1+Params!$B$3^2/C150))*SQRT(E150*(1-E150)/C150 + (Params!$B$3/(2*C150))^2), NA())</f>
        <v>0.30162117304962721</v>
      </c>
      <c r="H150" s="39">
        <f t="shared" si="31"/>
        <v>9.6769332559216825E-2</v>
      </c>
      <c r="I150" s="39">
        <f t="shared" si="32"/>
        <v>0.70001167865847125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2019-09-09T15:33:23Z</dcterms:modified>
</cp:coreProperties>
</file>