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DD7DD87-F5E7-4467-B0C1-570701FA80D8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63" i="4" l="1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N1" i="6"/>
  <c r="L3" i="4"/>
  <c r="N1" i="12"/>
  <c r="H152" i="4" l="1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24" i="4"/>
  <c r="G32" i="4"/>
  <c r="G72" i="4"/>
  <c r="H72" i="4" s="1"/>
  <c r="G136" i="4"/>
  <c r="I136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24" i="4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BF6" i="4"/>
  <c r="BF7" i="4"/>
  <c r="BF8" i="4"/>
  <c r="BF9" i="4"/>
  <c r="BB5" i="4"/>
  <c r="BB6" i="4"/>
  <c r="BB10" i="4"/>
  <c r="BC8" i="4"/>
  <c r="BC9" i="4"/>
  <c r="BD9" i="4"/>
  <c r="AH26" i="4" l="1"/>
  <c r="G92" i="4"/>
  <c r="H136" i="4"/>
  <c r="G74" i="4"/>
  <c r="I74" i="4" s="1"/>
  <c r="G40" i="4"/>
  <c r="H40" i="4" s="1"/>
  <c r="G18" i="4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J73" i="4"/>
  <c r="AI64" i="4"/>
  <c r="AI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I40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I92" i="4"/>
  <c r="H92" i="4"/>
  <c r="I18" i="4"/>
  <c r="H18" i="4"/>
  <c r="H32" i="4"/>
  <c r="H59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AJ46" i="4" l="1"/>
  <c r="AF15" i="4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<sst xmlns="http://schemas.openxmlformats.org/spreadsheetml/2006/main" count="339" uniqueCount="67">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</sst>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0.69467979068028907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0.35550803375332329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0.35550803375332329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0.36164403778040138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0.60956706377969927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0.32881402355519035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0.28075304022450887</c:v>
                  </c:pt>
                  <c:pt idx="8">
                    <c:v>0.24495001020199958</c:v>
                  </c:pt>
                  <c:pt idx="9">
                    <c:v>0.28075304022450887</c:v>
                  </c:pt>
                  <c:pt idx="10">
                    <c:v>0.34996429117982852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0.32881402355519035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0.28075304022450887</c:v>
                  </c:pt>
                  <c:pt idx="8">
                    <c:v>0.24495001020199958</c:v>
                  </c:pt>
                  <c:pt idx="9">
                    <c:v>0.28075304022450887</c:v>
                  </c:pt>
                  <c:pt idx="10">
                    <c:v>0.34996429117982852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0.32881402355519035</c:v>
                </c:pt>
                <c:pt idx="1">
                  <c:v>0.32881402355519035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0.24495001020199958</c:v>
                </c:pt>
                <c:pt idx="7">
                  <c:v>0.28075304022450887</c:v>
                </c:pt>
                <c:pt idx="8">
                  <c:v>0.24495001020199958</c:v>
                </c:pt>
                <c:pt idx="9">
                  <c:v>0.28075304022450887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0.28075304022450887</c:v>
                  </c:pt>
                  <c:pt idx="7">
                    <c:v>0.40547134519913386</c:v>
                  </c:pt>
                  <c:pt idx="8">
                    <c:v>0.32881402355519035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0.28075304022450887</c:v>
                  </c:pt>
                  <c:pt idx="7">
                    <c:v>0.40547134519913386</c:v>
                  </c:pt>
                  <c:pt idx="8">
                    <c:v>0.32881402355519035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0.28075304022450887</c:v>
                </c:pt>
                <c:pt idx="7">
                  <c:v>0.5</c:v>
                </c:pt>
                <c:pt idx="8">
                  <c:v>0.32881402355519035</c:v>
                </c:pt>
                <c:pt idx="9">
                  <c:v>0.28075304022450887</c:v>
                </c:pt>
                <c:pt idx="10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0.32881402355519035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6" workbookViewId="0">
      <selection activeCell="A37" sqref="A37:XFD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1.28125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10</v>
      </c>
      <c r="D19">
        <v>3</v>
      </c>
      <c r="E19" s="1">
        <v>0.3</v>
      </c>
      <c r="F19" s="2">
        <v>4.3099999999999996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9</v>
      </c>
      <c r="D31">
        <v>7</v>
      </c>
      <c r="E31" s="1">
        <v>0.77780000000000005</v>
      </c>
      <c r="F31" s="2">
        <v>5.37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10</v>
      </c>
      <c r="D39">
        <v>3</v>
      </c>
      <c r="E39" s="1">
        <v>0.3</v>
      </c>
      <c r="F39" s="2">
        <v>3.87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7</v>
      </c>
      <c r="D42">
        <v>2</v>
      </c>
      <c r="E42" s="1">
        <v>0.28570000000000001</v>
      </c>
      <c r="F42" s="2">
        <v>6.86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sheetPr filterMode="1"/>
  <dimension ref="A1:P39"/>
  <sheetViews>
    <sheetView workbookViewId="0">
      <selection activeCell="A25" sqref="A25:XFD25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9.0738461538461532</v>
      </c>
      <c r="O1" t="s">
        <v>58</v>
      </c>
      <c r="P1" s="92">
        <f ca="1">NOW() +N1</f>
        <v>43728.873747195517</v>
      </c>
    </row>
    <row r="2" spans="1:16" x14ac:dyDescent="0.55000000000000004">
      <c r="A2">
        <v>20</v>
      </c>
      <c r="B2">
        <v>7007</v>
      </c>
      <c r="C2">
        <v>2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200</v>
      </c>
      <c r="L2" s="2">
        <v>31.47</v>
      </c>
      <c r="O2" s="92" t="s">
        <v>59</v>
      </c>
      <c r="P2" s="93">
        <v>43723.118290286679</v>
      </c>
    </row>
    <row r="3" spans="1:16" hidden="1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hidden="1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hidden="1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hidden="1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hidden="1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hidden="1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hidden="1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hidden="1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hidden="1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hidden="1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hidden="1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3</v>
      </c>
      <c r="D14">
        <v>0</v>
      </c>
      <c r="E14" s="1">
        <v>0</v>
      </c>
      <c r="F14" s="2">
        <v>1.9</v>
      </c>
      <c r="G14">
        <v>0.1</v>
      </c>
      <c r="H14">
        <v>0.2</v>
      </c>
      <c r="I14">
        <v>200</v>
      </c>
      <c r="L14" s="2">
        <v>38.04</v>
      </c>
    </row>
    <row r="15" spans="1:16" hidden="1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2</v>
      </c>
      <c r="D16">
        <v>0</v>
      </c>
      <c r="E16" s="1">
        <v>0</v>
      </c>
      <c r="F16" s="2">
        <v>0.93</v>
      </c>
      <c r="G16">
        <v>0.1</v>
      </c>
      <c r="J16">
        <v>0</v>
      </c>
      <c r="K16">
        <v>20</v>
      </c>
      <c r="L16" s="2">
        <v>18.579999999999998</v>
      </c>
    </row>
    <row r="17" spans="1:12" x14ac:dyDescent="0.55000000000000004">
      <c r="A17">
        <v>20</v>
      </c>
      <c r="B17">
        <v>11001</v>
      </c>
      <c r="C17">
        <v>2</v>
      </c>
      <c r="D17">
        <v>0</v>
      </c>
      <c r="E17" s="1">
        <v>0</v>
      </c>
      <c r="F17" s="2">
        <v>1.56</v>
      </c>
      <c r="G17">
        <v>0.1</v>
      </c>
      <c r="J17">
        <v>0.1</v>
      </c>
      <c r="K17">
        <v>20</v>
      </c>
      <c r="L17" s="2">
        <v>32.81</v>
      </c>
    </row>
    <row r="18" spans="1:12" x14ac:dyDescent="0.55000000000000004">
      <c r="A18">
        <v>20</v>
      </c>
      <c r="B18">
        <v>11006</v>
      </c>
      <c r="C18">
        <v>4</v>
      </c>
      <c r="D18">
        <v>0</v>
      </c>
      <c r="E18" s="1">
        <v>0</v>
      </c>
      <c r="F18" s="2">
        <v>0.96</v>
      </c>
      <c r="G18">
        <v>0.1</v>
      </c>
      <c r="J18">
        <v>0.6</v>
      </c>
      <c r="K18">
        <v>20</v>
      </c>
      <c r="L18" s="2">
        <v>19.11</v>
      </c>
    </row>
    <row r="19" spans="1:12" x14ac:dyDescent="0.55000000000000004">
      <c r="A19">
        <v>20</v>
      </c>
      <c r="B19">
        <v>11007</v>
      </c>
      <c r="C19">
        <v>3</v>
      </c>
      <c r="D19">
        <v>0</v>
      </c>
      <c r="E19" s="1">
        <v>0</v>
      </c>
      <c r="F19" s="2">
        <v>1.1100000000000001</v>
      </c>
      <c r="G19">
        <v>0.1</v>
      </c>
      <c r="J19">
        <v>0.7</v>
      </c>
      <c r="K19">
        <v>20</v>
      </c>
      <c r="L19" s="2">
        <v>22.13</v>
      </c>
    </row>
    <row r="20" spans="1:12" x14ac:dyDescent="0.55000000000000004">
      <c r="A20">
        <v>20</v>
      </c>
      <c r="B20">
        <v>11008</v>
      </c>
      <c r="C20">
        <v>4</v>
      </c>
      <c r="D20">
        <v>0</v>
      </c>
      <c r="E20" s="1">
        <v>0</v>
      </c>
      <c r="F20" s="2">
        <v>1</v>
      </c>
      <c r="G20">
        <v>0.1</v>
      </c>
      <c r="J20">
        <v>0.8</v>
      </c>
      <c r="K20">
        <v>20</v>
      </c>
      <c r="L20" s="2">
        <v>19.95</v>
      </c>
    </row>
    <row r="21" spans="1:12" x14ac:dyDescent="0.55000000000000004">
      <c r="A21">
        <v>20</v>
      </c>
      <c r="B21">
        <v>11009</v>
      </c>
      <c r="C21">
        <v>3</v>
      </c>
      <c r="D21">
        <v>0</v>
      </c>
      <c r="E21" s="1">
        <v>0</v>
      </c>
      <c r="F21" s="2">
        <v>0.97</v>
      </c>
      <c r="G21">
        <v>0.1</v>
      </c>
      <c r="J21">
        <v>0.9</v>
      </c>
      <c r="K21">
        <v>20</v>
      </c>
      <c r="L21" s="2">
        <v>19.43</v>
      </c>
    </row>
    <row r="22" spans="1:12" x14ac:dyDescent="0.55000000000000004">
      <c r="A22">
        <v>20</v>
      </c>
      <c r="B22">
        <v>11010</v>
      </c>
      <c r="C22">
        <v>4</v>
      </c>
      <c r="D22">
        <v>2</v>
      </c>
      <c r="E22" s="1">
        <v>0.5</v>
      </c>
      <c r="F22" s="2">
        <v>1.55</v>
      </c>
      <c r="G22">
        <v>0.1</v>
      </c>
      <c r="J22">
        <v>1</v>
      </c>
      <c r="K22">
        <v>20</v>
      </c>
      <c r="L22" s="2">
        <v>30.98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26.15</v>
      </c>
    </row>
    <row r="24" spans="1:12" x14ac:dyDescent="0.55000000000000004">
      <c r="A24">
        <v>20</v>
      </c>
      <c r="B24">
        <v>12006</v>
      </c>
      <c r="C24">
        <v>3</v>
      </c>
      <c r="D24">
        <v>0</v>
      </c>
      <c r="E24" s="1">
        <v>0</v>
      </c>
      <c r="F24" s="2">
        <v>1.17</v>
      </c>
      <c r="G24">
        <v>0.1</v>
      </c>
      <c r="H24">
        <v>0.6</v>
      </c>
      <c r="I24">
        <v>20</v>
      </c>
      <c r="L24" s="2">
        <v>23.46</v>
      </c>
    </row>
    <row r="25" spans="1:12" x14ac:dyDescent="0.55000000000000004">
      <c r="A25">
        <v>20</v>
      </c>
      <c r="B25">
        <v>12007</v>
      </c>
      <c r="C25">
        <v>2</v>
      </c>
      <c r="D25">
        <v>1</v>
      </c>
      <c r="E25" s="1">
        <v>0.5</v>
      </c>
      <c r="F25" s="2">
        <v>1.21</v>
      </c>
      <c r="G25">
        <v>0.1</v>
      </c>
      <c r="H25">
        <v>0.7</v>
      </c>
      <c r="I25">
        <v>20</v>
      </c>
      <c r="L25" s="2">
        <v>24.18</v>
      </c>
    </row>
    <row r="26" spans="1:12" x14ac:dyDescent="0.55000000000000004">
      <c r="A26">
        <v>20</v>
      </c>
      <c r="B26">
        <v>12008</v>
      </c>
      <c r="C26">
        <v>2</v>
      </c>
      <c r="D26">
        <v>0</v>
      </c>
      <c r="E26" s="1">
        <v>0</v>
      </c>
      <c r="F26" s="2">
        <v>1.33</v>
      </c>
      <c r="G26">
        <v>0.1</v>
      </c>
      <c r="H26">
        <v>0.8</v>
      </c>
      <c r="I26">
        <v>20</v>
      </c>
      <c r="L26" s="2">
        <v>26.54</v>
      </c>
    </row>
    <row r="27" spans="1:12" x14ac:dyDescent="0.55000000000000004">
      <c r="A27">
        <v>20</v>
      </c>
      <c r="B27">
        <v>12009</v>
      </c>
      <c r="C27">
        <v>3</v>
      </c>
      <c r="D27">
        <v>0</v>
      </c>
      <c r="E27" s="1">
        <v>0</v>
      </c>
      <c r="F27" s="2">
        <v>1.66</v>
      </c>
      <c r="G27">
        <v>0.1</v>
      </c>
      <c r="H27">
        <v>0.9</v>
      </c>
      <c r="I27">
        <v>20</v>
      </c>
      <c r="L27" s="2">
        <v>33.119999999999997</v>
      </c>
    </row>
    <row r="28" spans="1:12" x14ac:dyDescent="0.55000000000000004">
      <c r="A28">
        <v>20</v>
      </c>
      <c r="B28">
        <v>12010</v>
      </c>
      <c r="C28">
        <v>3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25.19</v>
      </c>
    </row>
    <row r="29" spans="1:12" x14ac:dyDescent="0.55000000000000004">
      <c r="A29">
        <v>20</v>
      </c>
      <c r="B29">
        <v>13010</v>
      </c>
      <c r="C29">
        <v>2</v>
      </c>
      <c r="D29">
        <v>0</v>
      </c>
      <c r="E29" s="1">
        <v>0</v>
      </c>
      <c r="F29" s="2">
        <v>1.76</v>
      </c>
      <c r="G29">
        <v>0.01</v>
      </c>
      <c r="J29">
        <v>0.2</v>
      </c>
      <c r="K29">
        <v>20</v>
      </c>
      <c r="L29" s="2">
        <v>36.909999999999997</v>
      </c>
    </row>
    <row r="30" spans="1:12" x14ac:dyDescent="0.55000000000000004">
      <c r="A30">
        <v>20</v>
      </c>
      <c r="B30">
        <v>14010</v>
      </c>
      <c r="C30">
        <v>1</v>
      </c>
      <c r="D30">
        <v>0</v>
      </c>
      <c r="E30" s="1">
        <v>0</v>
      </c>
      <c r="F30" s="2">
        <v>2.09</v>
      </c>
      <c r="G30">
        <v>0.01</v>
      </c>
      <c r="H30">
        <v>0.2</v>
      </c>
      <c r="I30">
        <v>20</v>
      </c>
      <c r="L30" s="2">
        <v>43.79</v>
      </c>
    </row>
    <row r="31" spans="1:12" hidden="1" x14ac:dyDescent="0.55000000000000004">
      <c r="A31">
        <v>20</v>
      </c>
      <c r="B31">
        <v>15008</v>
      </c>
      <c r="C31">
        <v>6</v>
      </c>
      <c r="D31">
        <v>1</v>
      </c>
      <c r="E31" s="1">
        <v>0.16669999999999999</v>
      </c>
      <c r="F31" s="2">
        <v>1.19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hidden="1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hidden="1" x14ac:dyDescent="0.55000000000000004">
      <c r="A33">
        <v>20</v>
      </c>
      <c r="B33">
        <v>15017</v>
      </c>
      <c r="C33">
        <v>8</v>
      </c>
      <c r="D33">
        <v>5</v>
      </c>
      <c r="E33" s="1">
        <v>0.625</v>
      </c>
      <c r="F33" s="2">
        <v>1.68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hidden="1" x14ac:dyDescent="0.55000000000000004">
      <c r="A34">
        <v>20</v>
      </c>
      <c r="B34">
        <v>15027</v>
      </c>
      <c r="C34">
        <v>9</v>
      </c>
      <c r="D34">
        <v>4</v>
      </c>
      <c r="E34" s="1">
        <v>0.44440000000000002</v>
      </c>
      <c r="F34" s="2">
        <v>1.63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hidden="1" x14ac:dyDescent="0.55000000000000004">
      <c r="A35">
        <v>20</v>
      </c>
      <c r="B35">
        <v>15028</v>
      </c>
      <c r="C35">
        <v>8</v>
      </c>
      <c r="D35">
        <v>4</v>
      </c>
      <c r="E35" s="1">
        <v>0.5</v>
      </c>
      <c r="F35" s="2">
        <v>1.71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hidden="1" x14ac:dyDescent="0.55000000000000004">
      <c r="A36">
        <v>20</v>
      </c>
      <c r="B36">
        <v>15029</v>
      </c>
      <c r="C36">
        <v>9</v>
      </c>
      <c r="D36">
        <v>6</v>
      </c>
      <c r="E36" s="1">
        <v>0.66669999999999996</v>
      </c>
      <c r="F36" s="2">
        <v>1.69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hidden="1" x14ac:dyDescent="0.55000000000000004">
      <c r="A37">
        <v>20</v>
      </c>
      <c r="B37">
        <v>15033</v>
      </c>
      <c r="C37">
        <v>9</v>
      </c>
      <c r="D37">
        <v>4</v>
      </c>
      <c r="E37" s="1">
        <v>0.44440000000000002</v>
      </c>
      <c r="F37" s="2">
        <v>1.68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hidden="1" x14ac:dyDescent="0.55000000000000004">
      <c r="A38">
        <v>20</v>
      </c>
      <c r="B38">
        <v>15034</v>
      </c>
      <c r="C38">
        <v>9</v>
      </c>
      <c r="D38">
        <v>6</v>
      </c>
      <c r="E38" s="1">
        <v>0.66669999999999996</v>
      </c>
      <c r="F38" s="2">
        <v>1.81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hidden="1" x14ac:dyDescent="0.55000000000000004">
      <c r="A39">
        <v>20</v>
      </c>
      <c r="B39">
        <v>15035</v>
      </c>
      <c r="C39">
        <v>7</v>
      </c>
      <c r="D39">
        <v>2</v>
      </c>
      <c r="E39" s="1">
        <v>0.28570000000000001</v>
      </c>
      <c r="F39" s="2">
        <v>1.43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autoFilter ref="A1:L39" xr:uid="{4BD76EA8-0ACF-4F49-B867-3BE2900E2422}">
    <filterColumn colId="11">
      <filters>
        <filter val="18.58"/>
        <filter val="19.11"/>
        <filter val="19.43"/>
        <filter val="19.95"/>
        <filter val="22.13"/>
        <filter val="23.46"/>
        <filter val="24.18"/>
        <filter val="25.19"/>
        <filter val="26.15"/>
        <filter val="26.54"/>
        <filter val="30.98"/>
        <filter val="31.47"/>
        <filter val="32.81"/>
        <filter val="33.12"/>
        <filter val="36.91"/>
        <filter val="38.04"/>
        <filter val="43.79"/>
      </filters>
    </filterColumn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T49" zoomScaleNormal="100" workbookViewId="0">
      <selection activeCell="Z95" sqref="Z95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9.0738461538461532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1.28125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0.28075304022450887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0.69467979068028907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2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0.32881402355519035</v>
      </c>
      <c r="G9" s="39">
        <f>IFERROR((Params!$B$3/(1+Params!$B$3^2/C9))*SQRT(E9*(1-E9)/C9 + (Params!$B$3/(2*C9))^2), NA())</f>
        <v>0.32881402355519035</v>
      </c>
      <c r="H9" s="39">
        <f t="shared" si="1"/>
        <v>0</v>
      </c>
      <c r="I9" s="39">
        <f t="shared" si="2"/>
        <v>0.6576280471103807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0.35550803375332329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0.32881402355519035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0.35550803375332329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0.36164403778040138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0.28075304022450887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3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0.24209644700748373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9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0.24771874626711146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10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0.32881402355519035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0.24771874626711146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0.27942687207138589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2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10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7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10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</v>
      </c>
      <c r="F24" s="53">
        <f>IFERROR((E24 + Params!$B$3^2/(2 * C24))/(1 + Params!$B$3^2/C24), NA())</f>
        <v>0.35550803375332329</v>
      </c>
      <c r="G24" s="39">
        <f>IFERROR((Params!$B$3/(1+Params!$B$3^2/C24))*SQRT(E24*(1-E24)/C24 + (Params!$B$3/(2*C24))^2), NA())</f>
        <v>0.24771874626711146</v>
      </c>
      <c r="H24" s="39">
        <f t="shared" si="1"/>
        <v>0.10778928748621183</v>
      </c>
      <c r="I24" s="39">
        <f t="shared" si="2"/>
        <v>0.60322678002043473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0.46106404186394218</v>
      </c>
      <c r="AJ30" s="39">
        <f ca="1">IFERROR(VLOOKUP(BF30, $B$1:$F1027, 5), "")</f>
        <v>0.46106404186394218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0.32881402355519035</v>
      </c>
      <c r="S36" s="1">
        <f t="shared" ca="1" si="14"/>
        <v>0.28075304022450887</v>
      </c>
      <c r="T36" s="1">
        <f t="shared" ca="1" si="15"/>
        <v>0.60956706377969927</v>
      </c>
      <c r="U36" s="1">
        <f t="shared" ca="1" si="13"/>
        <v>0.24665585731657882</v>
      </c>
      <c r="V36" s="1">
        <f t="shared" ca="1" si="16"/>
        <v>0.32881402355519035</v>
      </c>
      <c r="W36" s="1">
        <f t="shared" ca="1" si="17"/>
        <v>0.28075304022450887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0.32881402355519035</v>
      </c>
      <c r="AJ39" s="39">
        <f ca="1">IFERROR(VLOOKUP(AH39, $B$1:$G1000, 6), "")</f>
        <v>0.32881402355519035</v>
      </c>
      <c r="AK39" s="41">
        <f ca="1">IFERROR(VLOOKUP(AH39, $B$1:$G1000, 2), "")</f>
        <v>2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0.32881402355519035</v>
      </c>
      <c r="AJ40" s="39">
        <f ca="1">IFERROR(VLOOKUP(AH40, $B$1:$G1001, 6), "")</f>
        <v>0.32881402355519035</v>
      </c>
      <c r="AK40" s="41">
        <f ca="1">IFERROR(VLOOKUP(AH40, $B$1:$G1001, 2), "")</f>
        <v>2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9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7</v>
      </c>
      <c r="E44" s="53">
        <f t="shared" si="0"/>
        <v>0.77777777777777779</v>
      </c>
      <c r="F44" s="53">
        <f>IFERROR((E44 + Params!$B$3^2/(2 * C44))/(1 + Params!$B$3^2/C44), NA())</f>
        <v>0.69467979068028907</v>
      </c>
      <c r="G44" s="39">
        <f>IFERROR((Params!$B$3/(1+Params!$B$3^2/C44))*SQRT(E44*(1-E44)/C44 + (Params!$B$3/(2*C44))^2), NA())</f>
        <v>0.24209644700748373</v>
      </c>
      <c r="H44" s="39">
        <f t="shared" si="1"/>
        <v>0.45258334367280534</v>
      </c>
      <c r="I44" s="39">
        <f t="shared" si="2"/>
        <v>0.93677623768777285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0.24495001020199958</v>
      </c>
      <c r="AJ45" s="39">
        <f ca="1">IFERROR(VLOOKUP(AH45, $B$1:$G1006, 6), "")</f>
        <v>0.24495001020199958</v>
      </c>
      <c r="AK45" s="41">
        <f ca="1">IFERROR(VLOOKUP(AH45, $B$1:$G1006, 2), "")</f>
        <v>4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0.28075304022450887</v>
      </c>
      <c r="AJ46" s="39">
        <f ca="1">IFERROR(VLOOKUP(AH46, $B$1:$G1007, 6), "")</f>
        <v>0.28075304022450887</v>
      </c>
      <c r="AK46" s="41">
        <f ca="1">IFERROR(VLOOKUP(AH46, $B$1:$G1007, 2), "")</f>
        <v>3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0.24495001020199958</v>
      </c>
      <c r="AJ47" s="39">
        <f ca="1">IFERROR(VLOOKUP(AH47, $B$1:$G1008, 6), "")</f>
        <v>0.24495001020199958</v>
      </c>
      <c r="AK47" s="41">
        <f ca="1">IFERROR(VLOOKUP(AH47, $B$1:$G1008, 2), "")</f>
        <v>4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0.28075304022450887</v>
      </c>
      <c r="AJ48" s="39">
        <f ca="1">IFERROR(VLOOKUP(AH48, $B$1:$G1009, 6), "")</f>
        <v>0.28075304022450887</v>
      </c>
      <c r="AK48" s="41">
        <f ca="1">IFERROR(VLOOKUP(AH48, $B$1:$G1009, 2), "")</f>
        <v>3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0.5</v>
      </c>
      <c r="AJ49" s="39">
        <f ca="1">IFERROR(VLOOKUP(AH49, $B$1:$G1010, 6), "")</f>
        <v>0.34996429117982852</v>
      </c>
      <c r="AK49" s="41">
        <f ca="1">IFERROR(VLOOKUP(AH49, $B$1:$G1010, 2), "")</f>
        <v>4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</v>
      </c>
      <c r="F55" s="53">
        <f>IFERROR((E55 + Params!$B$3^2/(2 * C55))/(1 + Params!$B$3^2/C55), NA())</f>
        <v>0.35550803375332329</v>
      </c>
      <c r="G55" s="39">
        <f>IFERROR((Params!$B$3/(1+Params!$B$3^2/C55))*SQRT(E55*(1-E55)/C55 + (Params!$B$3/(2*C55))^2), NA())</f>
        <v>0.24771874626711146</v>
      </c>
      <c r="H55" s="39">
        <f t="shared" si="1"/>
        <v>0.10778928748621183</v>
      </c>
      <c r="I55" s="39">
        <f t="shared" si="2"/>
        <v>0.60322678002043473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7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0.2857142857142857</v>
      </c>
      <c r="F58" s="53">
        <f>IFERROR((E58 + Params!$B$3^2/(2 * C58))/(1 + Params!$B$3^2/C58), NA())</f>
        <v>0.36164403778040138</v>
      </c>
      <c r="G58" s="39">
        <f>IFERROR((Params!$B$3/(1+Params!$B$3^2/C58))*SQRT(E58*(1-E58)/C58 + (Params!$B$3/(2*C58))^2), NA())</f>
        <v>0.27942687207138589</v>
      </c>
      <c r="H58" s="39">
        <f t="shared" si="1"/>
        <v>8.2217165709015494E-2</v>
      </c>
      <c r="I58" s="39">
        <f t="shared" si="2"/>
        <v>0.64107090985178727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0.28075304022450887</v>
      </c>
      <c r="AJ60" s="39">
        <f ca="1">IFERROR(VLOOKUP(AH60, $B$1:$G1021, 6), "")</f>
        <v>0.28075304022450887</v>
      </c>
      <c r="AK60" s="41">
        <f ca="1">IFERROR(VLOOKUP(AH60, $B$1:$G1021, 2), "")</f>
        <v>3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0.5</v>
      </c>
      <c r="AJ61" s="39">
        <f ca="1">IFERROR(VLOOKUP(AH61, $B$1:$G1022, 6), "")</f>
        <v>0.40547134519913386</v>
      </c>
      <c r="AK61" s="41">
        <f ca="1">IFERROR(VLOOKUP(AH61, $B$1:$G1022, 2), "")</f>
        <v>2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0.32881402355519035</v>
      </c>
      <c r="AJ62" s="39">
        <f ca="1">IFERROR(VLOOKUP(AH62, $B$1:$G1023, 6), "")</f>
        <v>0.32881402355519035</v>
      </c>
      <c r="AK62" s="41">
        <f ca="1">IFERROR(VLOOKUP(AH62, $B$1:$G1023, 2), "")</f>
        <v>2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0.28075304022450887</v>
      </c>
      <c r="AJ63" s="39">
        <f ca="1">IFERROR(VLOOKUP(AH63, $B$1:$G1024, 6), "")</f>
        <v>0.28075304022450887</v>
      </c>
      <c r="AK63" s="41">
        <f ca="1">IFERROR(VLOOKUP(AH63, $B$1:$G1024, 2), "")</f>
        <v>3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0.28075304022450887</v>
      </c>
      <c r="AJ64" s="39">
        <f ca="1">IFERROR(VLOOKUP(AH64, $B$1:$G1025, 6), "")</f>
        <v>0.28075304022450887</v>
      </c>
      <c r="AK64" s="41">
        <f ca="1">IFERROR(VLOOKUP(AH64, $B$1:$G1025, 2), "")</f>
        <v>3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3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0.28075304022450887</v>
      </c>
      <c r="G65" s="39">
        <f>IFERROR((Params!$B$3/(1+Params!$B$3^2/C65))*SQRT(E65*(1-E65)/C65 + (Params!$B$3/(2*C65))^2), NA())</f>
        <v>0.28075304022450887</v>
      </c>
      <c r="H65" s="39">
        <f t="shared" si="1"/>
        <v>0</v>
      </c>
      <c r="I65" s="39">
        <f t="shared" si="2"/>
        <v>0.56150608044901773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0.32881402355519035</v>
      </c>
      <c r="G67" s="39">
        <f>IFERROR((Params!$B$3/(1+Params!$B$3^2/C67))*SQRT(E67*(1-E67)/C67 + (Params!$B$3/(2*C67))^2), NA())</f>
        <v>0.32881402355519035</v>
      </c>
      <c r="H67" s="39">
        <f t="shared" ref="H67:H130" si="22">F67-G67</f>
        <v>0</v>
      </c>
      <c r="I67" s="39">
        <f t="shared" ref="I67:I130" si="23">F67+G67</f>
        <v>0.6576280471103807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0.32881402355519035</v>
      </c>
      <c r="G68" s="39">
        <f>IFERROR((Params!$B$3/(1+Params!$B$3^2/C68))*SQRT(E68*(1-E68)/C68 + (Params!$B$3/(2*C68))^2), NA())</f>
        <v>0.32881402355519035</v>
      </c>
      <c r="H68" s="39">
        <f t="shared" si="22"/>
        <v>0</v>
      </c>
      <c r="I68" s="39">
        <f t="shared" si="23"/>
        <v>0.6576280471103807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0.32881402355519035</v>
      </c>
      <c r="AJ69" s="39">
        <f ca="1">IFERROR(VLOOKUP(AH69, $B$1:$G1030, 6), "")</f>
        <v>0.32881402355519035</v>
      </c>
      <c r="AK69" s="41">
        <f ca="1">IFERROR(VLOOKUP(AH69, $B$1:$G1030, 2), "")</f>
        <v>2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4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0.24495001020199958</v>
      </c>
      <c r="G73" s="39">
        <f>IFERROR((Params!$B$3/(1+Params!$B$3^2/C73))*SQRT(E73*(1-E73)/C73 + (Params!$B$3/(2*C73))^2), NA())</f>
        <v>0.24495001020199958</v>
      </c>
      <c r="H73" s="39">
        <f t="shared" si="22"/>
        <v>0</v>
      </c>
      <c r="I73" s="39">
        <f t="shared" si="23"/>
        <v>0.48990002040399916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3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0.28075304022450887</v>
      </c>
      <c r="G74" s="39">
        <f>IFERROR((Params!$B$3/(1+Params!$B$3^2/C74))*SQRT(E74*(1-E74)/C74 + (Params!$B$3/(2*C74))^2), NA())</f>
        <v>0.28075304022450887</v>
      </c>
      <c r="H74" s="39">
        <f t="shared" si="22"/>
        <v>0</v>
      </c>
      <c r="I74" s="39">
        <f t="shared" si="23"/>
        <v>0.56150608044901773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4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0.24495001020199958</v>
      </c>
      <c r="G75" s="39">
        <f>IFERROR((Params!$B$3/(1+Params!$B$3^2/C75))*SQRT(E75*(1-E75)/C75 + (Params!$B$3/(2*C75))^2), NA())</f>
        <v>0.24495001020199958</v>
      </c>
      <c r="H75" s="39">
        <f t="shared" si="22"/>
        <v>0</v>
      </c>
      <c r="I75" s="39">
        <f t="shared" si="23"/>
        <v>0.48990002040399916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3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0.28075304022450887</v>
      </c>
      <c r="G76" s="39">
        <f>IFERROR((Params!$B$3/(1+Params!$B$3^2/C76))*SQRT(E76*(1-E76)/C76 + (Params!$B$3/(2*C76))^2), NA())</f>
        <v>0.28075304022450887</v>
      </c>
      <c r="H76" s="39">
        <f t="shared" si="22"/>
        <v>0</v>
      </c>
      <c r="I76" s="39">
        <f t="shared" si="23"/>
        <v>0.56150608044901773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4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0.5</v>
      </c>
      <c r="F77" s="53">
        <f>IFERROR((E77 + Params!$B$3^2/(2 * C77))/(1 + Params!$B$3^2/C77), NA())</f>
        <v>0.5</v>
      </c>
      <c r="G77" s="39">
        <f>IFERROR((Params!$B$3/(1+Params!$B$3^2/C77))*SQRT(E77*(1-E77)/C77 + (Params!$B$3/(2*C77))^2), NA())</f>
        <v>0.34996429117982852</v>
      </c>
      <c r="H77" s="39">
        <f t="shared" si="22"/>
        <v>0.15003570882017148</v>
      </c>
      <c r="I77" s="39">
        <f t="shared" si="23"/>
        <v>0.84996429117982852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3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0.28075304022450887</v>
      </c>
      <c r="G84" s="39">
        <f>IFERROR((Params!$B$3/(1+Params!$B$3^2/C84))*SQRT(E84*(1-E84)/C84 + (Params!$B$3/(2*C84))^2), NA())</f>
        <v>0.28075304022450887</v>
      </c>
      <c r="H84" s="39">
        <f t="shared" si="22"/>
        <v>0</v>
      </c>
      <c r="I84" s="39">
        <f t="shared" si="23"/>
        <v>0.56150608044901773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0.39672835426305353</v>
      </c>
      <c r="AJ84" s="39">
        <f ca="1">IFERROR(VLOOKUP(AH84, $B$1:$G1045, 6), "")</f>
        <v>0.39672835426305358</v>
      </c>
      <c r="AK84" s="41">
        <f ca="1">IFERROR(VLOOKUP(AH84, $B$1:$G1045, 2), "")</f>
        <v>1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2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0.5</v>
      </c>
      <c r="F85" s="53">
        <f>IFERROR((E85 + Params!$B$3^2/(2 * C85))/(1 + Params!$B$3^2/C85), NA())</f>
        <v>0.5</v>
      </c>
      <c r="G85" s="39">
        <f>IFERROR((Params!$B$3/(1+Params!$B$3^2/C85))*SQRT(E85*(1-E85)/C85 + (Params!$B$3/(2*C85))^2), NA())</f>
        <v>0.40547134519913386</v>
      </c>
      <c r="H85" s="39">
        <f t="shared" si="22"/>
        <v>9.4528654800866141E-2</v>
      </c>
      <c r="I85" s="39">
        <f t="shared" si="23"/>
        <v>0.90547134519913386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0.32881402355519035</v>
      </c>
      <c r="G86" s="39">
        <f>IFERROR((Params!$B$3/(1+Params!$B$3^2/C86))*SQRT(E86*(1-E86)/C86 + (Params!$B$3/(2*C86))^2), NA())</f>
        <v>0.32881402355519035</v>
      </c>
      <c r="H86" s="39">
        <f t="shared" si="22"/>
        <v>0</v>
      </c>
      <c r="I86" s="39">
        <f t="shared" si="23"/>
        <v>0.6576280471103807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3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0.28075304022450887</v>
      </c>
      <c r="G87" s="39">
        <f>IFERROR((Params!$B$3/(1+Params!$B$3^2/C87))*SQRT(E87*(1-E87)/C87 + (Params!$B$3/(2*C87))^2), NA())</f>
        <v>0.28075304022450887</v>
      </c>
      <c r="H87" s="39">
        <f t="shared" si="22"/>
        <v>0</v>
      </c>
      <c r="I87" s="39">
        <f t="shared" si="23"/>
        <v>0.56150608044901773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3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0.28075304022450887</v>
      </c>
      <c r="G88" s="39">
        <f>IFERROR((Params!$B$3/(1+Params!$B$3^2/C88))*SQRT(E88*(1-E88)/C88 + (Params!$B$3/(2*C88))^2), NA())</f>
        <v>0.28075304022450887</v>
      </c>
      <c r="H88" s="39">
        <f t="shared" si="22"/>
        <v>0</v>
      </c>
      <c r="I88" s="39">
        <f t="shared" si="23"/>
        <v>0.56150608044901773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2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>
        <f t="shared" si="21"/>
        <v>0</v>
      </c>
      <c r="F99" s="53">
        <f>IFERROR((E99 + Params!$B$3^2/(2 * C99))/(1 + Params!$B$3^2/C99), NA())</f>
        <v>0.32881402355519035</v>
      </c>
      <c r="G99" s="39">
        <f>IFERROR((Params!$B$3/(1+Params!$B$3^2/C99))*SQRT(E99*(1-E99)/C99 + (Params!$B$3/(2*C99))^2), NA())</f>
        <v>0.32881402355519035</v>
      </c>
      <c r="H99" s="39">
        <f t="shared" si="22"/>
        <v>0</v>
      </c>
      <c r="I99" s="39">
        <f t="shared" si="23"/>
        <v>0.6576280471103807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1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0.39672835426305353</v>
      </c>
      <c r="G112" s="39">
        <f>IFERROR((Params!$B$3/(1+Params!$B$3^2/C112))*SQRT(E112*(1-E112)/C112 + (Params!$B$3/(2*C112))^2), NA())</f>
        <v>0.39672835426305358</v>
      </c>
      <c r="H112" s="39">
        <f t="shared" si="22"/>
        <v>0</v>
      </c>
      <c r="I112" s="39">
        <f t="shared" si="23"/>
        <v>0.79345670852610706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9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0.44444444444444442</v>
      </c>
      <c r="F148" s="53">
        <f>IFERROR((E148 + Params!$B$3^2/(2 * C148))/(1 + Params!$B$3^2/C148), NA())</f>
        <v>0.46106404186394218</v>
      </c>
      <c r="G148" s="39">
        <f>IFERROR((Params!$B$3/(1+Params!$B$3^2/C148))*SQRT(E148*(1-E148)/C148 + (Params!$B$3/(2*C148))^2), NA())</f>
        <v>0.27228861239202817</v>
      </c>
      <c r="H148" s="39">
        <f t="shared" si="31"/>
        <v>0.188775429471914</v>
      </c>
      <c r="I148" s="39">
        <f t="shared" si="32"/>
        <v>0.73335265425597029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2019-09-11T23:11:51Z</dcterms:modified>
</cp:coreProperties>
</file>