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EF00FF8-2DA0-4035-BBE6-BA804D335AFD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N1" i="12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AO56" i="4" s="1"/>
  <c r="C79" i="4"/>
  <c r="C78" i="4"/>
  <c r="C77" i="4"/>
  <c r="C76" i="4"/>
  <c r="C75" i="4"/>
  <c r="C74" i="4"/>
  <c r="C73" i="4"/>
  <c r="C72" i="4"/>
  <c r="C71" i="4"/>
  <c r="C70" i="4"/>
  <c r="C69" i="4"/>
  <c r="AO41" i="4" s="1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H74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33" i="4" l="1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15" i="4" l="1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<sst xmlns="http://schemas.openxmlformats.org/spreadsheetml/2006/main" count="339" uniqueCount="67">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</sst>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0.21101606750664662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0.47031160934828048</c:v>
                </c:pt>
                <c:pt idx="2">
                  <c:v>0.35550803375332329</c:v>
                </c:pt>
                <c:pt idx="3">
                  <c:v>0.6684454506252695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0.36164403778040138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0.21724574737604055</c:v>
                  </c:pt>
                  <c:pt idx="1">
                    <c:v>0.28075304022450887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0.29412428745583691</c:v>
                  </c:pt>
                  <c:pt idx="8">
                    <c:v>0.24495001020199958</c:v>
                  </c:pt>
                  <c:pt idx="9">
                    <c:v>0.21724574737604055</c:v>
                  </c:pt>
                  <c:pt idx="10">
                    <c:v>0.30162117304962721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0.21724574737604055</c:v>
                  </c:pt>
                  <c:pt idx="1">
                    <c:v>0.28075304022450887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0.29412428745583691</c:v>
                  </c:pt>
                  <c:pt idx="8">
                    <c:v>0.24495001020199958</c:v>
                  </c:pt>
                  <c:pt idx="9">
                    <c:v>0.21724574737604055</c:v>
                  </c:pt>
                  <c:pt idx="10">
                    <c:v>0.30162117304962721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0.21724574737604052</c:v>
                </c:pt>
                <c:pt idx="1">
                  <c:v>0.28075304022450887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0.33034744842562436</c:v>
                </c:pt>
                <c:pt idx="8">
                  <c:v>0.24495001020199958</c:v>
                </c:pt>
                <c:pt idx="9">
                  <c:v>0.21724574737604052</c:v>
                </c:pt>
                <c:pt idx="10">
                  <c:v>0.39839050560884404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0.32688894245636357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0.29412428745583691</c:v>
                  </c:pt>
                  <c:pt idx="8">
                    <c:v>0.21724574737604055</c:v>
                  </c:pt>
                  <c:pt idx="9">
                    <c:v>0.29412428745583691</c:v>
                  </c:pt>
                  <c:pt idx="10">
                    <c:v>0.21724574737604055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0.32688894245636357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0.29412428745583691</c:v>
                  </c:pt>
                  <c:pt idx="8">
                    <c:v>0.21724574737604055</c:v>
                  </c:pt>
                  <c:pt idx="9">
                    <c:v>0.29412428745583691</c:v>
                  </c:pt>
                  <c:pt idx="10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0.37247500510099979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0.24495001020199958</c:v>
                </c:pt>
                <c:pt idx="7">
                  <c:v>0.33034744842562436</c:v>
                </c:pt>
                <c:pt idx="8">
                  <c:v>0.21724574737604052</c:v>
                </c:pt>
                <c:pt idx="9">
                  <c:v>0.33034744842562436</c:v>
                </c:pt>
                <c:pt idx="10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0.32881402355519035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sheetPr filterMode="1"/>
  <dimension ref="A1:N48"/>
  <sheetViews>
    <sheetView workbookViewId="0">
      <selection activeCell="I55" sqref="I55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0.18312500000000001</v>
      </c>
    </row>
    <row r="2" spans="1:14" hidden="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hidden="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hidden="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hidden="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hidden="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hidden="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hidden="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hidden="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hidden="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hidden="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hidden="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hidden="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hidden="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hidden="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hidden="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hidden="1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hidden="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hidden="1" x14ac:dyDescent="0.55000000000000004">
      <c r="A19">
        <v>20</v>
      </c>
      <c r="B19">
        <v>9014</v>
      </c>
      <c r="C19">
        <v>11</v>
      </c>
      <c r="D19">
        <v>3</v>
      </c>
      <c r="E19" s="1">
        <v>0.2727</v>
      </c>
      <c r="F19" s="2">
        <v>5.09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hidden="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hidden="1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hidden="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hidden="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hidden="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hidden="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hidden="1" x14ac:dyDescent="0.55000000000000004">
      <c r="A26">
        <v>20</v>
      </c>
      <c r="B26">
        <v>9029</v>
      </c>
      <c r="C26">
        <v>11</v>
      </c>
      <c r="D26">
        <v>8</v>
      </c>
      <c r="E26" s="1">
        <v>0.72729999999999995</v>
      </c>
      <c r="F26" s="2">
        <v>4.93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hidden="1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hidden="1" x14ac:dyDescent="0.55000000000000004">
      <c r="A28">
        <v>20</v>
      </c>
      <c r="B28">
        <v>9031</v>
      </c>
      <c r="C28">
        <v>10</v>
      </c>
      <c r="D28">
        <v>1</v>
      </c>
      <c r="E28" s="1">
        <v>0.1</v>
      </c>
      <c r="F28" s="2">
        <v>4.12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hidden="1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hidden="1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hidden="1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hidden="1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hidden="1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hidden="1" x14ac:dyDescent="0.55000000000000004">
      <c r="A34">
        <v>20</v>
      </c>
      <c r="B34">
        <v>9039</v>
      </c>
      <c r="C34">
        <v>10</v>
      </c>
      <c r="D34">
        <v>5</v>
      </c>
      <c r="E34" s="1">
        <v>0.5</v>
      </c>
      <c r="F34" s="2">
        <v>4.74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hidden="1" x14ac:dyDescent="0.55000000000000004">
      <c r="A35">
        <v>20</v>
      </c>
      <c r="B35">
        <v>9040</v>
      </c>
      <c r="C35">
        <v>8</v>
      </c>
      <c r="D35">
        <v>3</v>
      </c>
      <c r="E35" s="1">
        <v>0.375</v>
      </c>
      <c r="F35" s="2">
        <v>3.9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hidden="1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5.86</v>
      </c>
    </row>
    <row r="38" spans="1:12" hidden="1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hidden="1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hidden="1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hidden="1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hidden="1" x14ac:dyDescent="0.55000000000000004">
      <c r="A42">
        <v>20</v>
      </c>
      <c r="B42">
        <v>9048</v>
      </c>
      <c r="C42">
        <v>7</v>
      </c>
      <c r="D42">
        <v>2</v>
      </c>
      <c r="E42" s="1">
        <v>0.28570000000000001</v>
      </c>
      <c r="F42" s="2">
        <v>6.86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hidden="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hidden="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hidden="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hidden="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hidden="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hidden="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autoFilter ref="A1:L48" xr:uid="{D0D8AD8E-ECE6-4894-A762-61B89BB60499}">
    <filterColumn colId="11">
      <filters>
        <filter val="5.86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8.2799999999999994</v>
      </c>
      <c r="O1" t="s">
        <v>58</v>
      </c>
      <c r="P1" s="92">
        <f ca="1">NOW() +N1</f>
        <v>43730.033880092589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33.83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30.98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5</v>
      </c>
      <c r="D16">
        <v>0</v>
      </c>
      <c r="E16" s="1">
        <v>0</v>
      </c>
      <c r="F16" s="2">
        <v>1.3</v>
      </c>
      <c r="G16">
        <v>0.1</v>
      </c>
      <c r="J16">
        <v>0</v>
      </c>
      <c r="K16">
        <v>20</v>
      </c>
      <c r="L16" s="2">
        <v>23.35</v>
      </c>
    </row>
    <row r="17" spans="1:12" x14ac:dyDescent="0.55000000000000004">
      <c r="A17">
        <v>20</v>
      </c>
      <c r="B17">
        <v>11001</v>
      </c>
      <c r="C17">
        <v>3</v>
      </c>
      <c r="D17">
        <v>0</v>
      </c>
      <c r="E17" s="1">
        <v>0</v>
      </c>
      <c r="F17" s="2">
        <v>1.52</v>
      </c>
      <c r="G17">
        <v>0.1</v>
      </c>
      <c r="J17">
        <v>0.1</v>
      </c>
      <c r="K17">
        <v>20</v>
      </c>
      <c r="L17" s="2">
        <v>28.94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16.329999999999998</v>
      </c>
    </row>
    <row r="19" spans="1:12" x14ac:dyDescent="0.55000000000000004">
      <c r="A19">
        <v>20</v>
      </c>
      <c r="B19">
        <v>11007</v>
      </c>
      <c r="C19">
        <v>5</v>
      </c>
      <c r="D19">
        <v>1</v>
      </c>
      <c r="E19" s="1">
        <v>0.2</v>
      </c>
      <c r="F19" s="2">
        <v>0.99</v>
      </c>
      <c r="G19">
        <v>0.1</v>
      </c>
      <c r="J19">
        <v>0.7</v>
      </c>
      <c r="K19">
        <v>20</v>
      </c>
      <c r="L19" s="2">
        <v>17.809999999999999</v>
      </c>
    </row>
    <row r="20" spans="1:12" x14ac:dyDescent="0.55000000000000004">
      <c r="A20">
        <v>20</v>
      </c>
      <c r="B20">
        <v>11008</v>
      </c>
      <c r="C20">
        <v>4</v>
      </c>
      <c r="D20">
        <v>0</v>
      </c>
      <c r="E20" s="1">
        <v>0</v>
      </c>
      <c r="F20" s="2">
        <v>1</v>
      </c>
      <c r="G20">
        <v>0.1</v>
      </c>
      <c r="J20">
        <v>0.8</v>
      </c>
      <c r="K20">
        <v>20</v>
      </c>
      <c r="L20" s="2">
        <v>17.96</v>
      </c>
    </row>
    <row r="21" spans="1:12" x14ac:dyDescent="0.55000000000000004">
      <c r="A21">
        <v>20</v>
      </c>
      <c r="B21">
        <v>11009</v>
      </c>
      <c r="C21">
        <v>5</v>
      </c>
      <c r="D21">
        <v>0</v>
      </c>
      <c r="E21" s="1">
        <v>0</v>
      </c>
      <c r="F21" s="2">
        <v>0.95</v>
      </c>
      <c r="G21">
        <v>0.1</v>
      </c>
      <c r="J21">
        <v>0.9</v>
      </c>
      <c r="K21">
        <v>20</v>
      </c>
      <c r="L21" s="2">
        <v>17.100000000000001</v>
      </c>
    </row>
    <row r="22" spans="1:12" x14ac:dyDescent="0.55000000000000004">
      <c r="A22">
        <v>20</v>
      </c>
      <c r="B22">
        <v>11010</v>
      </c>
      <c r="C22">
        <v>6</v>
      </c>
      <c r="D22">
        <v>2</v>
      </c>
      <c r="E22" s="1">
        <v>0.33329999999999999</v>
      </c>
      <c r="F22" s="2">
        <v>1.43</v>
      </c>
      <c r="G22">
        <v>0.1</v>
      </c>
      <c r="J22">
        <v>1</v>
      </c>
      <c r="K22">
        <v>20</v>
      </c>
      <c r="L22" s="2">
        <v>25.7</v>
      </c>
    </row>
    <row r="23" spans="1:12" x14ac:dyDescent="0.55000000000000004">
      <c r="A23">
        <v>20</v>
      </c>
      <c r="B23">
        <v>12000</v>
      </c>
      <c r="C23">
        <v>4</v>
      </c>
      <c r="D23">
        <v>1</v>
      </c>
      <c r="E23" s="1">
        <v>0.25</v>
      </c>
      <c r="F23" s="2">
        <v>1.63</v>
      </c>
      <c r="G23">
        <v>0.1</v>
      </c>
      <c r="H23">
        <v>0</v>
      </c>
      <c r="I23">
        <v>20</v>
      </c>
      <c r="L23" s="2">
        <v>29.29</v>
      </c>
    </row>
    <row r="24" spans="1:12" x14ac:dyDescent="0.55000000000000004">
      <c r="A24">
        <v>20</v>
      </c>
      <c r="B24">
        <v>12006</v>
      </c>
      <c r="C24">
        <v>4</v>
      </c>
      <c r="D24">
        <v>0</v>
      </c>
      <c r="E24" s="1">
        <v>0</v>
      </c>
      <c r="F24" s="2">
        <v>1.1100000000000001</v>
      </c>
      <c r="G24">
        <v>0.1</v>
      </c>
      <c r="H24">
        <v>0.6</v>
      </c>
      <c r="I24">
        <v>20</v>
      </c>
      <c r="L24" s="2">
        <v>19.97</v>
      </c>
    </row>
    <row r="25" spans="1:12" x14ac:dyDescent="0.55000000000000004">
      <c r="A25">
        <v>20</v>
      </c>
      <c r="B25">
        <v>12007</v>
      </c>
      <c r="C25">
        <v>5</v>
      </c>
      <c r="D25">
        <v>1</v>
      </c>
      <c r="E25" s="1">
        <v>0.2</v>
      </c>
      <c r="F25" s="2">
        <v>1.63</v>
      </c>
      <c r="G25">
        <v>0.1</v>
      </c>
      <c r="H25">
        <v>0.7</v>
      </c>
      <c r="I25">
        <v>20</v>
      </c>
      <c r="L25" s="2">
        <v>29.33</v>
      </c>
    </row>
    <row r="26" spans="1:12" x14ac:dyDescent="0.55000000000000004">
      <c r="A26">
        <v>20</v>
      </c>
      <c r="B26">
        <v>12008</v>
      </c>
      <c r="C26">
        <v>5</v>
      </c>
      <c r="D26">
        <v>0</v>
      </c>
      <c r="E26" s="1">
        <v>0</v>
      </c>
      <c r="F26" s="2">
        <v>1.47</v>
      </c>
      <c r="G26">
        <v>0.1</v>
      </c>
      <c r="H26">
        <v>0.8</v>
      </c>
      <c r="I26">
        <v>20</v>
      </c>
      <c r="L26" s="2">
        <v>26.53</v>
      </c>
    </row>
    <row r="27" spans="1:12" x14ac:dyDescent="0.55000000000000004">
      <c r="A27">
        <v>20</v>
      </c>
      <c r="B27">
        <v>12009</v>
      </c>
      <c r="C27">
        <v>5</v>
      </c>
      <c r="D27">
        <v>1</v>
      </c>
      <c r="E27" s="1">
        <v>0.2</v>
      </c>
      <c r="F27" s="2">
        <v>1.49</v>
      </c>
      <c r="G27">
        <v>0.1</v>
      </c>
      <c r="H27">
        <v>0.9</v>
      </c>
      <c r="I27">
        <v>20</v>
      </c>
      <c r="L27" s="2">
        <v>26.89</v>
      </c>
    </row>
    <row r="28" spans="1:12" x14ac:dyDescent="0.55000000000000004">
      <c r="A28">
        <v>20</v>
      </c>
      <c r="B28">
        <v>12010</v>
      </c>
      <c r="C28">
        <v>5</v>
      </c>
      <c r="D28">
        <v>0</v>
      </c>
      <c r="E28" s="1">
        <v>0</v>
      </c>
      <c r="F28" s="2">
        <v>1.29</v>
      </c>
      <c r="G28">
        <v>0.1</v>
      </c>
      <c r="H28">
        <v>1</v>
      </c>
      <c r="I28">
        <v>20</v>
      </c>
      <c r="L28" s="2">
        <v>23.14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30.25</v>
      </c>
    </row>
    <row r="30" spans="1:12" x14ac:dyDescent="0.55000000000000004">
      <c r="A30">
        <v>20</v>
      </c>
      <c r="B30">
        <v>14010</v>
      </c>
      <c r="C30">
        <v>2</v>
      </c>
      <c r="D30">
        <v>0</v>
      </c>
      <c r="E30" s="1">
        <v>0</v>
      </c>
      <c r="F30" s="2">
        <v>1.75</v>
      </c>
      <c r="G30">
        <v>0.01</v>
      </c>
      <c r="H30">
        <v>0.2</v>
      </c>
      <c r="I30">
        <v>20</v>
      </c>
      <c r="L30" s="2">
        <v>33.159999999999997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P7" zoomScale="130" zoomScaleNormal="130" workbookViewId="0">
      <selection activeCell="AJ19" sqref="AJ19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8.2799999999999994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0.18312500000000001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0.21101606750664662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0.41555195243885962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0.33155454937473045</v>
      </c>
      <c r="AG9" s="39">
        <f ca="1">IFERROR(VLOOKUP(BC9, $B$1:$F1006, 5), "")</f>
        <v>0.47031160934828048</v>
      </c>
      <c r="AH9" s="39">
        <f ca="1">IFERROR(VLOOKUP(BD9, $B$1:$F1006, 5), "")</f>
        <v>0.35550803375332329</v>
      </c>
      <c r="AI9" s="50">
        <f ca="1">IFERROR(VLOOKUP(BE9, $B$1:$F1006, 5), "")</f>
        <v>0.6684454506252695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0.36164403778040138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0.19314031799092549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10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0.26341040638451269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10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0.27871019297733857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8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0.23409574363551577</v>
      </c>
      <c r="AG19" s="39">
        <f ca="1">IFERROR(VLOOKUP(BC9, $B$1:$G1006, 6), "")</f>
        <v>0.23825406633339907</v>
      </c>
      <c r="AH19" s="39">
        <f ca="1">IFERROR(VLOOKUP(BD9, $B$1:$G1006, 6), "")</f>
        <v>0.24771874626711146</v>
      </c>
      <c r="AI19" s="39">
        <f ca="1">IFERROR(VLOOKUP(BE9, $B$1:$G1006, 6), "")</f>
        <v>0.23409574363551577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11</v>
      </c>
      <c r="AR19" s="88">
        <f ca="1">IFERROR(VLOOKUP(BC9, $B$1:$G1006, 2), "")</f>
        <v>13</v>
      </c>
      <c r="AS19" s="88">
        <f ca="1">IFERROR(VLOOKUP(BD9, $B$1:$G1006, 2), "")</f>
        <v>10</v>
      </c>
      <c r="AT19" s="90">
        <f ca="1">IFERROR(VLOOKUP(BE9, $B$1:$G1006, 2), "")</f>
        <v>11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0.27942687207138589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7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11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0.27272727272727271</v>
      </c>
      <c r="F24" s="53">
        <f>IFERROR((E24 + Params!$B$3^2/(2 * C24))/(1 + Params!$B$3^2/C24), NA())</f>
        <v>0.33155454937473045</v>
      </c>
      <c r="G24" s="39">
        <f>IFERROR((Params!$B$3/(1+Params!$B$3^2/C24))*SQRT(E24*(1-E24)/C24 + (Params!$B$3/(2*C24))^2), NA())</f>
        <v>0.23409574363551577</v>
      </c>
      <c r="H24" s="39">
        <f t="shared" si="1"/>
        <v>9.7458805739214671E-2</v>
      </c>
      <c r="I24" s="39">
        <f t="shared" si="2"/>
        <v>0.56565029301024627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0.24665585731657882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11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8</v>
      </c>
      <c r="E39" s="53">
        <f t="shared" si="0"/>
        <v>0.72727272727272729</v>
      </c>
      <c r="F39" s="53">
        <f>IFERROR((E39 + Params!$B$3^2/(2 * C39))/(1 + Params!$B$3^2/C39), NA())</f>
        <v>0.6684454506252695</v>
      </c>
      <c r="G39" s="39">
        <f>IFERROR((Params!$B$3/(1+Params!$B$3^2/C39))*SQRT(E39*(1-E39)/C39 + (Params!$B$3/(2*C39))^2), NA())</f>
        <v>0.23409574363551577</v>
      </c>
      <c r="H39" s="39">
        <f t="shared" si="1"/>
        <v>0.43434970698975373</v>
      </c>
      <c r="I39" s="39">
        <f t="shared" si="2"/>
        <v>0.90254119426078527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0.21724574737604052</v>
      </c>
      <c r="AJ39" s="39">
        <f ca="1">IFERROR(VLOOKUP(AH39, $B$1:$G1000, 6), "")</f>
        <v>0.21724574737604055</v>
      </c>
      <c r="AK39" s="41">
        <f ca="1">IFERROR(VLOOKUP(AH39, $B$1:$G1000, 2), "")</f>
        <v>5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0.28075304022450887</v>
      </c>
      <c r="AJ40" s="39">
        <f ca="1">IFERROR(VLOOKUP(AH40, $B$1:$G1001, 6), "")</f>
        <v>0.28075304022450887</v>
      </c>
      <c r="AK40" s="41">
        <f ca="1">IFERROR(VLOOKUP(AH40, $B$1:$G1001, 2), "")</f>
        <v>3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10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</v>
      </c>
      <c r="F41" s="53">
        <f>IFERROR((E41 + Params!$B$3^2/(2 * C41))/(1 + Params!$B$3^2/C41), NA())</f>
        <v>0.21101606750664662</v>
      </c>
      <c r="G41" s="39">
        <f>IFERROR((Params!$B$3/(1+Params!$B$3^2/C41))*SQRT(E41*(1-E41)/C41 + (Params!$B$3/(2*C41))^2), NA())</f>
        <v>0.19314031799092549</v>
      </c>
      <c r="H41" s="39">
        <f t="shared" si="1"/>
        <v>1.7875749515721129E-2</v>
      </c>
      <c r="I41" s="39">
        <f t="shared" si="2"/>
        <v>0.4041563854975721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0.33034744842562436</v>
      </c>
      <c r="AJ46" s="39">
        <f ca="1">IFERROR(VLOOKUP(AH46, $B$1:$G1007, 6), "")</f>
        <v>0.29412428745583691</v>
      </c>
      <c r="AK46" s="41">
        <f ca="1">IFERROR(VLOOKUP(AH46, $B$1:$G1007, 2), "")</f>
        <v>5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0.24495001020199958</v>
      </c>
      <c r="AJ47" s="39">
        <f ca="1">IFERROR(VLOOKUP(AH47, $B$1:$G1008, 6), "")</f>
        <v>0.24495001020199958</v>
      </c>
      <c r="AK47" s="41">
        <f ca="1">IFERROR(VLOOKUP(AH47, $B$1:$G1008, 2), "")</f>
        <v>4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0.21724574737604052</v>
      </c>
      <c r="AJ48" s="39">
        <f ca="1">IFERROR(VLOOKUP(AH48, $B$1:$G1009, 6), "")</f>
        <v>0.21724574737604055</v>
      </c>
      <c r="AK48" s="41">
        <f ca="1">IFERROR(VLOOKUP(AH48, $B$1:$G1009, 2), "")</f>
        <v>5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10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</v>
      </c>
      <c r="F49" s="53">
        <f>IFERROR((E49 + Params!$B$3^2/(2 * C49))/(1 + Params!$B$3^2/C49), NA())</f>
        <v>0.5</v>
      </c>
      <c r="G49" s="39">
        <f>IFERROR((Params!$B$3/(1+Params!$B$3^2/C49))*SQRT(E49*(1-E49)/C49 + (Params!$B$3/(2*C49))^2), NA())</f>
        <v>0.26341040638451269</v>
      </c>
      <c r="H49" s="39">
        <f t="shared" si="1"/>
        <v>0.23658959361548731</v>
      </c>
      <c r="I49" s="39">
        <f t="shared" si="2"/>
        <v>0.76341040638451263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0.39839050560884404</v>
      </c>
      <c r="AJ49" s="39">
        <f ca="1">IFERROR(VLOOKUP(AH49, $B$1:$G1010, 6), "")</f>
        <v>0.30162117304962721</v>
      </c>
      <c r="AK49" s="41">
        <f ca="1">IFERROR(VLOOKUP(AH49, $B$1:$G1010, 2), "")</f>
        <v>6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0.375</v>
      </c>
      <c r="F50" s="53">
        <f>IFERROR((E50 + Params!$B$3^2/(2 * C50))/(1 + Params!$B$3^2/C50), NA())</f>
        <v>0.41555195243885962</v>
      </c>
      <c r="G50" s="39">
        <f>IFERROR((Params!$B$3/(1+Params!$B$3^2/C50))*SQRT(E50*(1-E50)/C50 + (Params!$B$3/(2*C50))^2), NA())</f>
        <v>0.27871019297733857</v>
      </c>
      <c r="H50" s="39">
        <f t="shared" si="1"/>
        <v>0.13684175946152105</v>
      </c>
      <c r="I50" s="39">
        <f t="shared" si="2"/>
        <v>0.69426214541619813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0.37247500510099979</v>
      </c>
      <c r="AJ54" s="39">
        <f ca="1">IFERROR(VLOOKUP(AH54, $B$1:$G1015, 6), "")</f>
        <v>0.32688894245636357</v>
      </c>
      <c r="AK54" s="41">
        <f ca="1">IFERROR(VLOOKUP(AH54, $B$1:$G1015, 2), "")</f>
        <v>4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7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0.2857142857142857</v>
      </c>
      <c r="F58" s="53">
        <f>IFERROR((E58 + Params!$B$3^2/(2 * C58))/(1 + Params!$B$3^2/C58), NA())</f>
        <v>0.36164403778040138</v>
      </c>
      <c r="G58" s="39">
        <f>IFERROR((Params!$B$3/(1+Params!$B$3^2/C58))*SQRT(E58*(1-E58)/C58 + (Params!$B$3/(2*C58))^2), NA())</f>
        <v>0.27942687207138589</v>
      </c>
      <c r="H58" s="39">
        <f t="shared" si="1"/>
        <v>8.2217165709015494E-2</v>
      </c>
      <c r="I58" s="39">
        <f t="shared" si="2"/>
        <v>0.64107090985178727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0.24495001020199958</v>
      </c>
      <c r="AJ60" s="39">
        <f ca="1">IFERROR(VLOOKUP(AH60, $B$1:$G1021, 6), "")</f>
        <v>0.24495001020199958</v>
      </c>
      <c r="AK60" s="41">
        <f ca="1">IFERROR(VLOOKUP(AH60, $B$1:$G1021, 2), "")</f>
        <v>4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0.33034744842562436</v>
      </c>
      <c r="AJ61" s="39">
        <f ca="1">IFERROR(VLOOKUP(AH61, $B$1:$G1022, 6), "")</f>
        <v>0.29412428745583691</v>
      </c>
      <c r="AK61" s="41">
        <f ca="1">IFERROR(VLOOKUP(AH61, $B$1:$G1022, 2), "")</f>
        <v>5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0.21724574737604052</v>
      </c>
      <c r="AJ62" s="39">
        <f ca="1">IFERROR(VLOOKUP(AH62, $B$1:$G1023, 6), "")</f>
        <v>0.21724574737604055</v>
      </c>
      <c r="AK62" s="41">
        <f ca="1">IFERROR(VLOOKUP(AH62, $B$1:$G1023, 2), "")</f>
        <v>5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0.33034744842562436</v>
      </c>
      <c r="AJ63" s="39">
        <f ca="1">IFERROR(VLOOKUP(AH63, $B$1:$G1024, 6), "")</f>
        <v>0.29412428745583691</v>
      </c>
      <c r="AK63" s="41">
        <f ca="1">IFERROR(VLOOKUP(AH63, $B$1:$G1024, 2), "")</f>
        <v>5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0.21724574737604052</v>
      </c>
      <c r="AJ64" s="39">
        <f ca="1">IFERROR(VLOOKUP(AH64, $B$1:$G1025, 6), "")</f>
        <v>0.21724574737604055</v>
      </c>
      <c r="AK64" s="41">
        <f ca="1">IFERROR(VLOOKUP(AH64, $B$1:$G1025, 2), "")</f>
        <v>5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5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0.21724574737604052</v>
      </c>
      <c r="G67" s="39">
        <f>IFERROR((Params!$B$3/(1+Params!$B$3^2/C67))*SQRT(E67*(1-E67)/C67 + (Params!$B$3/(2*C67))^2), NA())</f>
        <v>0.21724574737604055</v>
      </c>
      <c r="H67" s="39">
        <f t="shared" ref="H67:H130" si="22">F67-G67</f>
        <v>0</v>
      </c>
      <c r="I67" s="39">
        <f t="shared" ref="I67:I130" si="23">F67+G67</f>
        <v>0.43449149475208104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3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0.28075304022450887</v>
      </c>
      <c r="G68" s="39">
        <f>IFERROR((Params!$B$3/(1+Params!$B$3^2/C68))*SQRT(E68*(1-E68)/C68 + (Params!$B$3/(2*C68))^2), NA())</f>
        <v>0.28075304022450887</v>
      </c>
      <c r="H68" s="39">
        <f t="shared" si="22"/>
        <v>0</v>
      </c>
      <c r="I68" s="39">
        <f t="shared" si="23"/>
        <v>0.56150608044901773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5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1</v>
      </c>
      <c r="E74" s="53">
        <f t="shared" si="21"/>
        <v>0.2</v>
      </c>
      <c r="F74" s="53">
        <f>IFERROR((E74 + Params!$B$3^2/(2 * C74))/(1 + Params!$B$3^2/C74), NA())</f>
        <v>0.33034744842562436</v>
      </c>
      <c r="G74" s="39">
        <f>IFERROR((Params!$B$3/(1+Params!$B$3^2/C74))*SQRT(E74*(1-E74)/C74 + (Params!$B$3/(2*C74))^2), NA())</f>
        <v>0.29412428745583691</v>
      </c>
      <c r="H74" s="39">
        <f t="shared" si="22"/>
        <v>3.6223160969787449E-2</v>
      </c>
      <c r="I74" s="39">
        <f t="shared" si="23"/>
        <v>0.62447173588146132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4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0.24495001020199958</v>
      </c>
      <c r="G75" s="39">
        <f>IFERROR((Params!$B$3/(1+Params!$B$3^2/C75))*SQRT(E75*(1-E75)/C75 + (Params!$B$3/(2*C75))^2), NA())</f>
        <v>0.24495001020199958</v>
      </c>
      <c r="H75" s="39">
        <f t="shared" si="22"/>
        <v>0</v>
      </c>
      <c r="I75" s="39">
        <f t="shared" si="23"/>
        <v>0.48990002040399916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5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0.21724574737604052</v>
      </c>
      <c r="G76" s="39">
        <f>IFERROR((Params!$B$3/(1+Params!$B$3^2/C76))*SQRT(E76*(1-E76)/C76 + (Params!$B$3/(2*C76))^2), NA())</f>
        <v>0.21724574737604055</v>
      </c>
      <c r="H76" s="39">
        <f t="shared" si="22"/>
        <v>0</v>
      </c>
      <c r="I76" s="39">
        <f t="shared" si="23"/>
        <v>0.43449149475208104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6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0.33333333333333331</v>
      </c>
      <c r="F77" s="53">
        <f>IFERROR((E77 + Params!$B$3^2/(2 * C77))/(1 + Params!$B$3^2/C77), NA())</f>
        <v>0.39839050560884404</v>
      </c>
      <c r="G77" s="39">
        <f>IFERROR((Params!$B$3/(1+Params!$B$3^2/C77))*SQRT(E77*(1-E77)/C77 + (Params!$B$3/(2*C77))^2), NA())</f>
        <v>0.30162117304962721</v>
      </c>
      <c r="H77" s="39">
        <f t="shared" si="22"/>
        <v>9.6769332559216825E-2</v>
      </c>
      <c r="I77" s="39">
        <f t="shared" si="23"/>
        <v>0.70001167865847125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4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0.25</v>
      </c>
      <c r="F78" s="53">
        <f>IFERROR((E78 + Params!$B$3^2/(2 * C78))/(1 + Params!$B$3^2/C78), NA())</f>
        <v>0.37247500510099979</v>
      </c>
      <c r="G78" s="39">
        <f>IFERROR((Params!$B$3/(1+Params!$B$3^2/C78))*SQRT(E78*(1-E78)/C78 + (Params!$B$3/(2*C78))^2), NA())</f>
        <v>0.32688894245636357</v>
      </c>
      <c r="H78" s="39">
        <f t="shared" si="22"/>
        <v>4.5586062644636216E-2</v>
      </c>
      <c r="I78" s="39">
        <f t="shared" si="23"/>
        <v>0.69936394755736342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4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0.24495001020199958</v>
      </c>
      <c r="G84" s="39">
        <f>IFERROR((Params!$B$3/(1+Params!$B$3^2/C84))*SQRT(E84*(1-E84)/C84 + (Params!$B$3/(2*C84))^2), NA())</f>
        <v>0.24495001020199958</v>
      </c>
      <c r="H84" s="39">
        <f t="shared" si="22"/>
        <v>0</v>
      </c>
      <c r="I84" s="39">
        <f t="shared" si="23"/>
        <v>0.48990002040399916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0.32881402355519035</v>
      </c>
      <c r="AJ84" s="39">
        <f ca="1">IFERROR(VLOOKUP(AH84, $B$1:$G1045, 6), "")</f>
        <v>0.32881402355519035</v>
      </c>
      <c r="AK84" s="41">
        <f ca="1">IFERROR(VLOOKUP(AH84, $B$1:$G1045, 2), "")</f>
        <v>2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5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0.2</v>
      </c>
      <c r="F85" s="53">
        <f>IFERROR((E85 + Params!$B$3^2/(2 * C85))/(1 + Params!$B$3^2/C85), NA())</f>
        <v>0.33034744842562436</v>
      </c>
      <c r="G85" s="39">
        <f>IFERROR((Params!$B$3/(1+Params!$B$3^2/C85))*SQRT(E85*(1-E85)/C85 + (Params!$B$3/(2*C85))^2), NA())</f>
        <v>0.29412428745583691</v>
      </c>
      <c r="H85" s="39">
        <f t="shared" si="22"/>
        <v>3.6223160969787449E-2</v>
      </c>
      <c r="I85" s="39">
        <f t="shared" si="23"/>
        <v>0.62447173588146132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5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0.21724574737604052</v>
      </c>
      <c r="G86" s="39">
        <f>IFERROR((Params!$B$3/(1+Params!$B$3^2/C86))*SQRT(E86*(1-E86)/C86 + (Params!$B$3/(2*C86))^2), NA())</f>
        <v>0.21724574737604055</v>
      </c>
      <c r="H86" s="39">
        <f t="shared" si="22"/>
        <v>0</v>
      </c>
      <c r="I86" s="39">
        <f t="shared" si="23"/>
        <v>0.43449149475208104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5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1</v>
      </c>
      <c r="E87" s="53">
        <f t="shared" si="21"/>
        <v>0.2</v>
      </c>
      <c r="F87" s="53">
        <f>IFERROR((E87 + Params!$B$3^2/(2 * C87))/(1 + Params!$B$3^2/C87), NA())</f>
        <v>0.33034744842562436</v>
      </c>
      <c r="G87" s="39">
        <f>IFERROR((Params!$B$3/(1+Params!$B$3^2/C87))*SQRT(E87*(1-E87)/C87 + (Params!$B$3/(2*C87))^2), NA())</f>
        <v>0.29412428745583691</v>
      </c>
      <c r="H87" s="39">
        <f t="shared" si="22"/>
        <v>3.6223160969787449E-2</v>
      </c>
      <c r="I87" s="39">
        <f t="shared" si="23"/>
        <v>0.62447173588146132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5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0.21724574737604052</v>
      </c>
      <c r="G88" s="39">
        <f>IFERROR((Params!$B$3/(1+Params!$B$3^2/C88))*SQRT(E88*(1-E88)/C88 + (Params!$B$3/(2*C88))^2), NA())</f>
        <v>0.21724574737604055</v>
      </c>
      <c r="H88" s="39">
        <f t="shared" si="22"/>
        <v>0</v>
      </c>
      <c r="I88" s="39">
        <f t="shared" si="23"/>
        <v>0.43449149475208104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2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0.32881402355519035</v>
      </c>
      <c r="G112" s="39">
        <f>IFERROR((Params!$B$3/(1+Params!$B$3^2/C112))*SQRT(E112*(1-E112)/C112 + (Params!$B$3/(2*C112))^2), NA())</f>
        <v>0.32881402355519035</v>
      </c>
      <c r="H112" s="39">
        <f t="shared" si="22"/>
        <v>0</v>
      </c>
      <c r="I112" s="39">
        <f t="shared" si="23"/>
        <v>0.6576280471103807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2019-09-13T22:05:35Z</dcterms:modified>
</cp:coreProperties>
</file>