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sypk/Desktop/Studying/Semester_2/Physics/Lab 3.06/"/>
    </mc:Choice>
  </mc:AlternateContent>
  <xr:revisionPtr revIDLastSave="0" documentId="13_ncr:1_{EB0EB30E-6181-7846-956C-934D925C5AF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1" l="1"/>
  <c r="F5" i="1"/>
  <c r="H18" i="1"/>
  <c r="H19" i="1"/>
  <c r="F19" i="1"/>
  <c r="G54" i="1"/>
  <c r="F42" i="1"/>
  <c r="F54" i="1"/>
  <c r="I3" i="1"/>
  <c r="I6" i="1"/>
  <c r="I7" i="1"/>
  <c r="I10" i="1"/>
  <c r="I11" i="1"/>
  <c r="I14" i="1"/>
  <c r="I15" i="1"/>
  <c r="I18" i="1"/>
  <c r="I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T3" i="1"/>
  <c r="U3" i="1"/>
  <c r="V3" i="1"/>
  <c r="W3" i="1"/>
  <c r="X3" i="1"/>
  <c r="T4" i="1"/>
  <c r="U4" i="1"/>
  <c r="V4" i="1"/>
  <c r="W4" i="1"/>
  <c r="X4" i="1"/>
  <c r="I4" i="1" s="1"/>
  <c r="T5" i="1"/>
  <c r="U5" i="1"/>
  <c r="V5" i="1"/>
  <c r="W5" i="1"/>
  <c r="X5" i="1"/>
  <c r="I5" i="1" s="1"/>
  <c r="K5" i="1" s="1"/>
  <c r="T6" i="1"/>
  <c r="U6" i="1"/>
  <c r="V6" i="1"/>
  <c r="W6" i="1"/>
  <c r="X6" i="1"/>
  <c r="T7" i="1"/>
  <c r="U7" i="1"/>
  <c r="V7" i="1"/>
  <c r="W7" i="1"/>
  <c r="X7" i="1"/>
  <c r="T8" i="1"/>
  <c r="U8" i="1"/>
  <c r="V8" i="1"/>
  <c r="W8" i="1"/>
  <c r="X8" i="1"/>
  <c r="I8" i="1" s="1"/>
  <c r="T9" i="1"/>
  <c r="U9" i="1"/>
  <c r="V9" i="1"/>
  <c r="W9" i="1"/>
  <c r="X9" i="1"/>
  <c r="I9" i="1" s="1"/>
  <c r="T10" i="1"/>
  <c r="U10" i="1"/>
  <c r="V10" i="1"/>
  <c r="W10" i="1"/>
  <c r="X10" i="1"/>
  <c r="T11" i="1"/>
  <c r="U11" i="1"/>
  <c r="V11" i="1"/>
  <c r="W11" i="1"/>
  <c r="X11" i="1"/>
  <c r="T12" i="1"/>
  <c r="U12" i="1"/>
  <c r="V12" i="1"/>
  <c r="W12" i="1"/>
  <c r="X12" i="1"/>
  <c r="I12" i="1" s="1"/>
  <c r="T13" i="1"/>
  <c r="U13" i="1"/>
  <c r="V13" i="1"/>
  <c r="W13" i="1"/>
  <c r="X13" i="1"/>
  <c r="I13" i="1" s="1"/>
  <c r="T14" i="1"/>
  <c r="U14" i="1"/>
  <c r="V14" i="1"/>
  <c r="W14" i="1"/>
  <c r="X14" i="1"/>
  <c r="T15" i="1"/>
  <c r="U15" i="1"/>
  <c r="V15" i="1"/>
  <c r="W15" i="1"/>
  <c r="X15" i="1"/>
  <c r="T16" i="1"/>
  <c r="U16" i="1"/>
  <c r="V16" i="1"/>
  <c r="W16" i="1"/>
  <c r="X16" i="1"/>
  <c r="I16" i="1" s="1"/>
  <c r="T17" i="1"/>
  <c r="U17" i="1"/>
  <c r="V17" i="1"/>
  <c r="W17" i="1"/>
  <c r="X17" i="1"/>
  <c r="I17" i="1" s="1"/>
  <c r="K17" i="1" s="1"/>
  <c r="T18" i="1"/>
  <c r="U18" i="1"/>
  <c r="V18" i="1"/>
  <c r="W18" i="1"/>
  <c r="X18" i="1"/>
  <c r="T19" i="1"/>
  <c r="U19" i="1"/>
  <c r="V19" i="1"/>
  <c r="W19" i="1"/>
  <c r="X19" i="1"/>
  <c r="X2" i="1"/>
  <c r="I2" i="1" s="1"/>
  <c r="U2" i="1"/>
  <c r="V2" i="1"/>
  <c r="W2" i="1"/>
  <c r="T2" i="1"/>
  <c r="F18" i="1"/>
  <c r="J18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3" i="1"/>
  <c r="F40" i="1" s="1"/>
  <c r="F4" i="1"/>
  <c r="F6" i="1"/>
  <c r="F43" i="1" s="1"/>
  <c r="F7" i="1"/>
  <c r="F44" i="1" s="1"/>
  <c r="F8" i="1"/>
  <c r="F45" i="1" s="1"/>
  <c r="F9" i="1"/>
  <c r="F46" i="1" s="1"/>
  <c r="F10" i="1"/>
  <c r="F47" i="1" s="1"/>
  <c r="F11" i="1"/>
  <c r="F48" i="1" s="1"/>
  <c r="F12" i="1"/>
  <c r="F49" i="1" s="1"/>
  <c r="F13" i="1"/>
  <c r="F50" i="1" s="1"/>
  <c r="F14" i="1"/>
  <c r="F51" i="1" s="1"/>
  <c r="F15" i="1"/>
  <c r="F52" i="1" s="1"/>
  <c r="F16" i="1"/>
  <c r="F53" i="1" s="1"/>
  <c r="F17" i="1"/>
  <c r="F2" i="1"/>
  <c r="F39" i="1" s="1"/>
  <c r="K15" i="1" l="1"/>
  <c r="K13" i="1"/>
  <c r="K11" i="1"/>
  <c r="K9" i="1"/>
  <c r="K8" i="1"/>
  <c r="K7" i="1"/>
  <c r="K4" i="1"/>
  <c r="K3" i="1"/>
  <c r="K16" i="1"/>
  <c r="K12" i="1"/>
  <c r="K19" i="1"/>
  <c r="K14" i="1"/>
  <c r="K10" i="1"/>
  <c r="K6" i="1"/>
  <c r="K2" i="1"/>
  <c r="K18" i="1"/>
  <c r="J19" i="1"/>
  <c r="J2" i="1"/>
  <c r="G39" i="1" s="1"/>
  <c r="J14" i="1"/>
  <c r="G51" i="1" s="1"/>
  <c r="J10" i="1"/>
  <c r="G47" i="1" s="1"/>
  <c r="J6" i="1"/>
  <c r="G43" i="1" s="1"/>
  <c r="J17" i="1"/>
  <c r="J13" i="1"/>
  <c r="G50" i="1" s="1"/>
  <c r="J9" i="1"/>
  <c r="G46" i="1" s="1"/>
  <c r="J5" i="1"/>
  <c r="G42" i="1" s="1"/>
  <c r="J16" i="1"/>
  <c r="G53" i="1" s="1"/>
  <c r="J12" i="1"/>
  <c r="G49" i="1" s="1"/>
  <c r="J8" i="1"/>
  <c r="G45" i="1" s="1"/>
  <c r="J4" i="1"/>
  <c r="G41" i="1" s="1"/>
  <c r="J15" i="1"/>
  <c r="G52" i="1" s="1"/>
  <c r="J11" i="1"/>
  <c r="G48" i="1" s="1"/>
  <c r="J7" i="1"/>
  <c r="G44" i="1" s="1"/>
  <c r="J3" i="1"/>
  <c r="G40" i="1" s="1"/>
</calcChain>
</file>

<file path=xl/sharedStrings.xml><?xml version="1.0" encoding="utf-8"?>
<sst xmlns="http://schemas.openxmlformats.org/spreadsheetml/2006/main" count="25" uniqueCount="25">
  <si>
    <t>U, В</t>
  </si>
  <si>
    <t>K_x, В/дел</t>
  </si>
  <si>
    <t>K_y, В/дел</t>
  </si>
  <si>
    <t>X, дел</t>
  </si>
  <si>
    <t>Y, дел</t>
  </si>
  <si>
    <t>E, В/м</t>
  </si>
  <si>
    <t>D, Кл/м^2</t>
  </si>
  <si>
    <t>ε</t>
  </si>
  <si>
    <t>R_1, кОм</t>
  </si>
  <si>
    <t>R_2, кОм</t>
  </si>
  <si>
    <t>d, м</t>
  </si>
  <si>
    <t>С_1, Ф</t>
  </si>
  <si>
    <t>S, м^2</t>
  </si>
  <si>
    <t>ΔX, дел</t>
  </si>
  <si>
    <t>ΔY, дел</t>
  </si>
  <si>
    <t>ΔE, В/м</t>
  </si>
  <si>
    <t>ΔD, Кл/м^2</t>
  </si>
  <si>
    <t>Δε</t>
  </si>
  <si>
    <t>ε_0, Ф/м</t>
  </si>
  <si>
    <t>ΔR_1, кОм</t>
  </si>
  <si>
    <t>ΔR_2, кОм</t>
  </si>
  <si>
    <t>Δd, м</t>
  </si>
  <si>
    <t>ΔС_1, Ф</t>
  </si>
  <si>
    <t>ΔS, м^2</t>
  </si>
  <si>
    <t>0.06562118955194524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</si>
</sst>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8.9618110236220475E-2"/>
                  <c:y val="-0.158107319918343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Sheet1!$A$21:$A$30</c:f>
              <c:numCache>
                <c:formatCode>General</c:formatCode>
                <c:ptCount val="10"/>
                <c:pt idx="0">
                  <c:v>-2.6</c:v>
                </c:pt>
                <c:pt idx="1">
                  <c:v>-2</c:v>
                </c:pt>
                <c:pt idx="2">
                  <c:v>-1.7</c:v>
                </c:pt>
                <c:pt idx="3">
                  <c:v>-1</c:v>
                </c:pt>
                <c:pt idx="4">
                  <c:v>-0.5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2</c:v>
                </c:pt>
                <c:pt idx="9">
                  <c:v>2.6</c:v>
                </c:pt>
              </c:numCache>
            </c:numRef>
          </c:xVal>
          <c:yVal>
            <c:numRef>
              <c:f>Sheet1!$B$21:$B$30</c:f>
              <c:numCache>
                <c:formatCode>General</c:formatCode>
                <c:ptCount val="10"/>
                <c:pt idx="0">
                  <c:v>-2.9</c:v>
                </c:pt>
                <c:pt idx="1">
                  <c:v>-2.5</c:v>
                </c:pt>
                <c:pt idx="2">
                  <c:v>-2</c:v>
                </c:pt>
                <c:pt idx="3">
                  <c:v>-1.1000000000000001</c:v>
                </c:pt>
                <c:pt idx="4">
                  <c:v>0</c:v>
                </c:pt>
                <c:pt idx="5">
                  <c:v>1.2</c:v>
                </c:pt>
                <c:pt idx="6">
                  <c:v>2</c:v>
                </c:pt>
                <c:pt idx="7">
                  <c:v>2.5</c:v>
                </c:pt>
                <c:pt idx="8">
                  <c:v>2.9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43-4BC9-8773-39AC19CD05BF}"/>
            </c:ext>
          </c:extLst>
        </c:ser>
        <c:ser>
          <c:idx val="1"/>
          <c:order val="1"/>
          <c:tx>
            <c:v>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-8.7520997375328077E-2"/>
                  <c:y val="-5.74496937882764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Sheet1!$A$36:$A$46</c:f>
              <c:numCache>
                <c:formatCode>General</c:formatCode>
                <c:ptCount val="11"/>
                <c:pt idx="0">
                  <c:v>-2.6</c:v>
                </c:pt>
                <c:pt idx="1">
                  <c:v>-2</c:v>
                </c:pt>
                <c:pt idx="2">
                  <c:v>-1</c:v>
                </c:pt>
                <c:pt idx="3">
                  <c:v>-0.5</c:v>
                </c:pt>
                <c:pt idx="4">
                  <c:v>0</c:v>
                </c:pt>
                <c:pt idx="5">
                  <c:v>0.7</c:v>
                </c:pt>
                <c:pt idx="6">
                  <c:v>1</c:v>
                </c:pt>
                <c:pt idx="7">
                  <c:v>1.2</c:v>
                </c:pt>
                <c:pt idx="8">
                  <c:v>1.6</c:v>
                </c:pt>
                <c:pt idx="9">
                  <c:v>2</c:v>
                </c:pt>
                <c:pt idx="10">
                  <c:v>2.6</c:v>
                </c:pt>
              </c:numCache>
            </c:numRef>
          </c:xVal>
          <c:yVal>
            <c:numRef>
              <c:f>Sheet1!$B$36:$B$46</c:f>
              <c:numCache>
                <c:formatCode>General</c:formatCode>
                <c:ptCount val="11"/>
                <c:pt idx="0">
                  <c:v>-2.9</c:v>
                </c:pt>
                <c:pt idx="1">
                  <c:v>-2.8</c:v>
                </c:pt>
                <c:pt idx="2">
                  <c:v>-2.4</c:v>
                </c:pt>
                <c:pt idx="3">
                  <c:v>-2</c:v>
                </c:pt>
                <c:pt idx="4">
                  <c:v>-1.3</c:v>
                </c:pt>
                <c:pt idx="5">
                  <c:v>0</c:v>
                </c:pt>
                <c:pt idx="6">
                  <c:v>0.7</c:v>
                </c:pt>
                <c:pt idx="7">
                  <c:v>1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43-4BC9-8773-39AC19CD0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423504"/>
        <c:axId val="1910421424"/>
      </c:scatterChart>
      <c:valAx>
        <c:axId val="191042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0421424"/>
        <c:crosses val="autoZero"/>
        <c:crossBetween val="midCat"/>
      </c:valAx>
      <c:valAx>
        <c:axId val="19104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042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</a:t>
            </a:r>
            <a:endParaRPr lang="en-US"/>
          </a:p>
        </c:rich>
      </c:tx>
      <c:layout>
        <c:manualLayout>
          <c:xMode val="edge"/>
          <c:yMode val="edge"/>
          <c:x val="0.190006780402449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459492563429571"/>
          <c:y val="0.16245370370370371"/>
          <c:w val="0.7679606299212598"/>
          <c:h val="0.706967410323709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Sheet1!$F$2:$F$17</c:f>
              <c:numCache>
                <c:formatCode>General</c:formatCode>
                <c:ptCount val="16"/>
                <c:pt idx="0">
                  <c:v>297000</c:v>
                </c:pt>
                <c:pt idx="1">
                  <c:v>264000</c:v>
                </c:pt>
                <c:pt idx="2">
                  <c:v>231000</c:v>
                </c:pt>
                <c:pt idx="3">
                  <c:v>187000</c:v>
                </c:pt>
                <c:pt idx="4">
                  <c:v>158400</c:v>
                </c:pt>
                <c:pt idx="5">
                  <c:v>123199.99999999999</c:v>
                </c:pt>
                <c:pt idx="6">
                  <c:v>88000</c:v>
                </c:pt>
                <c:pt idx="7">
                  <c:v>77000</c:v>
                </c:pt>
                <c:pt idx="8">
                  <c:v>66000</c:v>
                </c:pt>
                <c:pt idx="9">
                  <c:v>55000</c:v>
                </c:pt>
                <c:pt idx="10">
                  <c:v>46200</c:v>
                </c:pt>
                <c:pt idx="11">
                  <c:v>35200</c:v>
                </c:pt>
                <c:pt idx="12">
                  <c:v>24200.000000000004</c:v>
                </c:pt>
                <c:pt idx="13">
                  <c:v>13640.000000000002</c:v>
                </c:pt>
                <c:pt idx="14">
                  <c:v>6820.0000000000009</c:v>
                </c:pt>
                <c:pt idx="15">
                  <c:v>3190</c:v>
                </c:pt>
              </c:numCache>
            </c:numRef>
          </c:xVal>
          <c:yVal>
            <c:numRef>
              <c:f>Sheet1!$H$2:$H$17</c:f>
              <c:numCache>
                <c:formatCode>General</c:formatCode>
                <c:ptCount val="16"/>
                <c:pt idx="0">
                  <c:v>3.2999999999999995E-2</c:v>
                </c:pt>
                <c:pt idx="1">
                  <c:v>3.2999999999999995E-2</c:v>
                </c:pt>
                <c:pt idx="2">
                  <c:v>3.1E-2</c:v>
                </c:pt>
                <c:pt idx="3">
                  <c:v>2.5999999999999999E-2</c:v>
                </c:pt>
                <c:pt idx="4">
                  <c:v>2.0999999999999998E-2</c:v>
                </c:pt>
                <c:pt idx="5">
                  <c:v>1.44E-2</c:v>
                </c:pt>
                <c:pt idx="6">
                  <c:v>7.0000000000000001E-3</c:v>
                </c:pt>
                <c:pt idx="7">
                  <c:v>4.9999999999999992E-3</c:v>
                </c:pt>
                <c:pt idx="8">
                  <c:v>3.2999999999999995E-3</c:v>
                </c:pt>
                <c:pt idx="9">
                  <c:v>2.2000000000000001E-3</c:v>
                </c:pt>
                <c:pt idx="10">
                  <c:v>1.3599999999999999E-3</c:v>
                </c:pt>
                <c:pt idx="11">
                  <c:v>6.9999999999999999E-4</c:v>
                </c:pt>
                <c:pt idx="12">
                  <c:v>3.9999999999999996E-4</c:v>
                </c:pt>
                <c:pt idx="13">
                  <c:v>1.56E-4</c:v>
                </c:pt>
                <c:pt idx="14">
                  <c:v>6.7999999999999999E-5</c:v>
                </c:pt>
                <c:pt idx="15">
                  <c:v>2.8E-5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5-46A7-8A53-9E6C54225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401408"/>
        <c:axId val="2039401824"/>
      </c:scatterChart>
      <c:valAx>
        <c:axId val="2039401408"/>
        <c:scaling>
          <c:orientation val="minMax"/>
          <c:max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401824"/>
        <c:crosses val="autoZero"/>
        <c:crossBetween val="midCat"/>
      </c:valAx>
      <c:valAx>
        <c:axId val="20394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40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</a:t>
            </a:r>
          </a:p>
        </c:rich>
      </c:tx>
      <c:layout>
        <c:manualLayout>
          <c:xMode val="edge"/>
          <c:yMode val="edge"/>
          <c:x val="0.178895669291338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1039370078740153E-2"/>
          <c:y val="0.21800925925925929"/>
          <c:w val="0.80596062992125983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Sheet1!$F$39:$F$54</c:f>
              <c:numCache>
                <c:formatCode>General</c:formatCode>
                <c:ptCount val="16"/>
                <c:pt idx="0">
                  <c:v>297000</c:v>
                </c:pt>
                <c:pt idx="1">
                  <c:v>264000</c:v>
                </c:pt>
                <c:pt idx="2">
                  <c:v>231000</c:v>
                </c:pt>
                <c:pt idx="3">
                  <c:v>187000</c:v>
                </c:pt>
                <c:pt idx="4">
                  <c:v>158400</c:v>
                </c:pt>
                <c:pt idx="5">
                  <c:v>123199.99999999999</c:v>
                </c:pt>
                <c:pt idx="6">
                  <c:v>88000</c:v>
                </c:pt>
                <c:pt idx="7">
                  <c:v>77000</c:v>
                </c:pt>
                <c:pt idx="8">
                  <c:v>66000</c:v>
                </c:pt>
                <c:pt idx="9">
                  <c:v>55000</c:v>
                </c:pt>
                <c:pt idx="10">
                  <c:v>46200</c:v>
                </c:pt>
                <c:pt idx="11">
                  <c:v>35200</c:v>
                </c:pt>
                <c:pt idx="12">
                  <c:v>24200.000000000004</c:v>
                </c:pt>
                <c:pt idx="13">
                  <c:v>13640.000000000002</c:v>
                </c:pt>
                <c:pt idx="14">
                  <c:v>6820.0000000000009</c:v>
                </c:pt>
                <c:pt idx="15">
                  <c:v>3190</c:v>
                </c:pt>
              </c:numCache>
            </c:numRef>
          </c:xVal>
          <c:yVal>
            <c:numRef>
              <c:f>Sheet1!$G$39:$G$54</c:f>
              <c:numCache>
                <c:formatCode>General</c:formatCode>
                <c:ptCount val="16"/>
                <c:pt idx="0">
                  <c:v>12.549255829129331</c:v>
                </c:pt>
                <c:pt idx="1">
                  <c:v>14.117912807770498</c:v>
                </c:pt>
                <c:pt idx="2">
                  <c:v>15.156893404013351</c:v>
                </c:pt>
                <c:pt idx="3">
                  <c:v>15.703346866397135</c:v>
                </c:pt>
                <c:pt idx="4">
                  <c:v>14.973543887029317</c:v>
                </c:pt>
                <c:pt idx="5">
                  <c:v>13.201165222850339</c:v>
                </c:pt>
                <c:pt idx="6">
                  <c:v>8.9841263322175902</c:v>
                </c:pt>
                <c:pt idx="7">
                  <c:v>7.3339806793612992</c:v>
                </c:pt>
                <c:pt idx="8">
                  <c:v>5.6471651231081985</c:v>
                </c:pt>
                <c:pt idx="9">
                  <c:v>4.5177320984865608</c:v>
                </c:pt>
                <c:pt idx="10">
                  <c:v>3.3247379079771218</c:v>
                </c:pt>
                <c:pt idx="11">
                  <c:v>2.2460315830543975</c:v>
                </c:pt>
                <c:pt idx="12">
                  <c:v>1.866831445655603</c:v>
                </c:pt>
                <c:pt idx="13">
                  <c:v>1.2917269196552479</c:v>
                </c:pt>
                <c:pt idx="14">
                  <c:v>1.1261209043148315</c:v>
                </c:pt>
                <c:pt idx="15">
                  <c:v>0.99135187114125145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4-4E61-B8A1-9F0ABA37B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084432"/>
        <c:axId val="1972086928"/>
      </c:scatterChart>
      <c:valAx>
        <c:axId val="1972084432"/>
        <c:scaling>
          <c:orientation val="minMax"/>
          <c:max val="3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2086928"/>
        <c:crosses val="autoZero"/>
        <c:crossBetween val="midCat"/>
      </c:valAx>
      <c:valAx>
        <c:axId val="197208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208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19</xdr:row>
      <xdr:rowOff>157162</xdr:rowOff>
    </xdr:from>
    <xdr:to>
      <xdr:col>9</xdr:col>
      <xdr:colOff>238125</xdr:colOff>
      <xdr:row>34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B21C5-4826-4DF1-BB50-0FF390CBE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203897</xdr:colOff>
      <xdr:row>23</xdr:row>
      <xdr:rowOff>161414</xdr:rowOff>
    </xdr:from>
    <xdr:to>
      <xdr:col>17</xdr:col>
      <xdr:colOff>506456</xdr:colOff>
      <xdr:row>38</xdr:row>
      <xdr:rowOff>47114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F16C37-AB8B-4E2C-ACCA-83D966D47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333707</xdr:colOff>
      <xdr:row>38</xdr:row>
      <xdr:rowOff>169018</xdr:rowOff>
    </xdr:from>
    <xdr:to>
      <xdr:col>14</xdr:col>
      <xdr:colOff>486107</xdr:colOff>
      <xdr:row>53</xdr:row>
      <xdr:rowOff>54718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776F9F0-D61D-4AA7-BB62-CE159EFFC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0.54363</cdr:x>
      <cdr:y>0.03019</cdr:y>
    </cdr:from>
    <cdr:to>
      <cdr:x>0.76309</cdr:x>
      <cdr:y>0.15174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0BF5A98F-4D2D-4E16-9851-A856067D455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2501347" y="82826"/>
          <a:ext cx="1009791" cy="333422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0.09941</cdr:x>
      <cdr:y>0.01812</cdr:y>
    </cdr:from>
    <cdr:to>
      <cdr:x>0.18636</cdr:x>
      <cdr:y>0.15355</cdr:y>
    </cdr:to>
    <cdr:pic>
      <cdr:nvPicPr>
        <cdr:cNvPr id="5" name="chart">
          <a:extLst xmlns:a="http://schemas.openxmlformats.org/drawingml/2006/main">
            <a:ext uri="{FF2B5EF4-FFF2-40B4-BE49-F238E27FC236}">
              <a16:creationId xmlns:a16="http://schemas.microsoft.com/office/drawing/2014/main" id="{60B06AB2-D528-425D-8C89-3B9A49B6AB01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457387" y="49696"/>
          <a:ext cx="400106" cy="37152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0.89464</cdr:x>
      <cdr:y>0.66425</cdr:y>
    </cdr:from>
    <cdr:to>
      <cdr:x>0.97746</cdr:x>
      <cdr:y>0.81705</cdr:y>
    </cdr:to>
    <cdr:pic>
      <cdr:nvPicPr>
        <cdr:cNvPr id="6" name="chart">
          <a:extLst xmlns:a="http://schemas.openxmlformats.org/drawingml/2006/main">
            <a:ext uri="{FF2B5EF4-FFF2-40B4-BE49-F238E27FC236}">
              <a16:creationId xmlns:a16="http://schemas.microsoft.com/office/drawing/2014/main" id="{550409FA-6A32-4444-BAFD-32D1084406B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cdr:blipFill>
      <cdr:spPr>
        <a:xfrm xmlns:a="http://schemas.openxmlformats.org/drawingml/2006/main">
          <a:off x="4116456" y="1822174"/>
          <a:ext cx="381053" cy="419158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0.90208</cdr:x>
      <cdr:y>0.71181</cdr:y>
    </cdr:from>
    <cdr:to>
      <cdr:x>0.98126</cdr:x>
      <cdr:y>0.85419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666F222B-51F1-4E28-9CF4-2D13849C6AB0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124325" y="1952625"/>
          <a:ext cx="362001" cy="39058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0.55306</cdr:x>
      <cdr:y>0.02938</cdr:y>
    </cdr:from>
    <cdr:to>
      <cdr:x>0.78859</cdr:x>
      <cdr:y>0.15093</cdr:y>
    </cdr:to>
    <cdr:pic>
      <cdr:nvPicPr>
        <cdr:cNvPr id="7" name="chart">
          <a:extLst xmlns:a="http://schemas.openxmlformats.org/drawingml/2006/main">
            <a:ext uri="{FF2B5EF4-FFF2-40B4-BE49-F238E27FC236}">
              <a16:creationId xmlns:a16="http://schemas.microsoft.com/office/drawing/2014/main" id="{97445714-82CE-4AD1-8646-837737728F7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2527789" y="80596"/>
          <a:ext cx="1076475" cy="333422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0.02917</cdr:x>
      <cdr:y>0.08333</cdr:y>
    </cdr:from>
    <cdr:to>
      <cdr:x>0.11868</cdr:x>
      <cdr:y>0.15793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5C9EBA4F-56D3-47D3-91C3-0EB450081F4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cdr:blipFill>
      <cdr:spPr>
        <a:xfrm xmlns:a="http://schemas.openxmlformats.org/drawingml/2006/main">
          <a:off x="133350" y="228601"/>
          <a:ext cx="409243" cy="204622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topLeftCell="A12" zoomScaleNormal="100" workbookViewId="0">
      <selection activeCell="Q42" sqref="Q42"/>
    </sheetView>
  </sheetViews>
  <sheetFormatPr baseColWidth="10" defaultColWidth="8.83203125" defaultRowHeight="15" x14ac:dyDescent="0.2"/>
  <cols>
    <col min="2" max="2" width="13.1640625" customWidth="1"/>
    <col min="3" max="3" width="15.6640625" customWidth="1"/>
    <col min="7" max="7" width="15.1640625" customWidth="1"/>
    <col min="8" max="8" width="14.33203125" customWidth="1"/>
    <col min="9" max="9" width="19.5" customWidth="1"/>
    <col min="10" max="10" width="10.5" customWidth="1"/>
    <col min="11" max="11" width="8.83203125" customWidth="1"/>
    <col min="15" max="15" width="9.6640625" customWidth="1"/>
    <col min="19" max="19" width="8.1640625" customWidth="1"/>
    <col min="20" max="20" width="12.1640625" customWidth="1"/>
    <col min="21" max="21" width="12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16</v>
      </c>
      <c r="J1" s="1" t="s">
        <v>7</v>
      </c>
      <c r="K1" s="1" t="s">
        <v>17</v>
      </c>
      <c r="L1" s="1" t="s">
        <v>13</v>
      </c>
      <c r="M1" s="1" t="s">
        <v>14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17</v>
      </c>
      <c r="B2">
        <v>5</v>
      </c>
      <c r="C2">
        <v>5</v>
      </c>
      <c r="D2">
        <v>2.7</v>
      </c>
      <c r="E2">
        <v>3.3</v>
      </c>
      <c r="F2">
        <f t="shared" ref="F2:F17" si="0">(N2+O2)/N2*B2*D2/P2</f>
        <v>297000</v>
      </c>
      <c r="G2">
        <f>B2*D2/N2/P2*SQRT((2/3*(N2+O2)/D2*L2)^2+(O2/N2*T2)^2+U2^2+((N2+O2)/P2*V2)^2)</f>
        <v>48513.239888142336</v>
      </c>
      <c r="H2">
        <f t="shared" ref="H2:H17" si="1">Q2*C2*E2/R2</f>
        <v>3.2999999999999995E-2</v>
      </c>
      <c r="I2">
        <f>C2*E2*Q2/R2*SQRT((2*M2/3/E2)^2+(W2/Q2)^2+(X2/R2)^2)</f>
        <v>4.6787937666786629E-3</v>
      </c>
      <c r="J2">
        <f t="shared" ref="J2:J17" si="2">H2/S2/F2</f>
        <v>12549.255829129332</v>
      </c>
      <c r="K2">
        <f>1/S2/F2*SQRT(H2^2/F2^2*G2^2+I2^2)</f>
        <v>2714.3367869852718</v>
      </c>
      <c r="L2">
        <v>0.05</v>
      </c>
      <c r="M2">
        <v>0.05</v>
      </c>
      <c r="N2">
        <v>47</v>
      </c>
      <c r="O2">
        <v>470</v>
      </c>
      <c r="P2">
        <v>5.0000000000000001E-4</v>
      </c>
      <c r="Q2">
        <v>9.9999999999999995E-7</v>
      </c>
      <c r="R2">
        <v>5.0000000000000001E-4</v>
      </c>
      <c r="S2" s="2">
        <v>8.8539999999999992E-12</v>
      </c>
      <c r="T2">
        <f>N2*0.1</f>
        <v>4.7</v>
      </c>
      <c r="U2">
        <f t="shared" ref="U2:X2" si="3">O2*0.1</f>
        <v>47</v>
      </c>
      <c r="V2">
        <f t="shared" si="3"/>
        <v>5.0000000000000002E-5</v>
      </c>
      <c r="W2">
        <f t="shared" si="3"/>
        <v>9.9999999999999995E-8</v>
      </c>
      <c r="X2">
        <f t="shared" si="3"/>
        <v>5.0000000000000002E-5</v>
      </c>
    </row>
    <row r="3" spans="1:24" x14ac:dyDescent="0.2">
      <c r="A3">
        <v>15</v>
      </c>
      <c r="B3">
        <v>5</v>
      </c>
      <c r="C3">
        <v>5</v>
      </c>
      <c r="D3">
        <v>2.4</v>
      </c>
      <c r="E3">
        <v>3.3</v>
      </c>
      <c r="F3">
        <f t="shared" si="0"/>
        <v>264000</v>
      </c>
      <c r="G3">
        <f t="shared" ref="G3:G19" si="4">B3*D3/N3/P3*SQRT((2/3*(N3+O3)/D3*L3)^2+(O3/N3*T3)^2+U3^2+((N3+O3)/P3*V3)^2)</f>
        <v>43155.584162938227</v>
      </c>
      <c r="H3">
        <f t="shared" si="1"/>
        <v>3.2999999999999995E-2</v>
      </c>
      <c r="I3">
        <f t="shared" ref="I3:I19" si="5">C3*E3*Q3/R3*SQRT((2*M3/3/E3)^2+(W3/Q3)^2+(X3/R3)^2)</f>
        <v>4.6787937666786629E-3</v>
      </c>
      <c r="J3">
        <f t="shared" si="2"/>
        <v>14117.912807770497</v>
      </c>
      <c r="K3">
        <f t="shared" ref="K3:K19" si="6">1/S3/F3*SQRT(H3^2/F3^2*G3^2+I3^2)</f>
        <v>3054.9498759440635</v>
      </c>
      <c r="L3">
        <v>0.05</v>
      </c>
      <c r="M3">
        <v>0.05</v>
      </c>
      <c r="N3">
        <v>47</v>
      </c>
      <c r="O3">
        <v>470</v>
      </c>
      <c r="P3">
        <v>5.0000000000000001E-4</v>
      </c>
      <c r="Q3">
        <v>9.9999999999999995E-7</v>
      </c>
      <c r="R3">
        <v>5.0000000000000001E-4</v>
      </c>
      <c r="S3" s="2">
        <v>8.8539999999999992E-12</v>
      </c>
      <c r="T3">
        <f t="shared" ref="T3:T19" si="7">N3*0.1</f>
        <v>4.7</v>
      </c>
      <c r="U3">
        <f t="shared" ref="U3:U19" si="8">O3*0.1</f>
        <v>47</v>
      </c>
      <c r="V3">
        <f t="shared" ref="V3:V19" si="9">P3*0.1</f>
        <v>5.0000000000000002E-5</v>
      </c>
      <c r="W3">
        <f t="shared" ref="W3:W19" si="10">Q3*0.1</f>
        <v>9.9999999999999995E-8</v>
      </c>
      <c r="X3">
        <f t="shared" ref="X3:X19" si="11">R3*0.1</f>
        <v>5.0000000000000002E-5</v>
      </c>
    </row>
    <row r="4" spans="1:24" x14ac:dyDescent="0.2">
      <c r="A4">
        <v>13</v>
      </c>
      <c r="B4">
        <v>5</v>
      </c>
      <c r="C4">
        <v>5</v>
      </c>
      <c r="D4">
        <v>2.1</v>
      </c>
      <c r="E4">
        <v>3.1</v>
      </c>
      <c r="F4">
        <f t="shared" si="0"/>
        <v>231000</v>
      </c>
      <c r="G4">
        <f t="shared" si="4"/>
        <v>37802.836460303399</v>
      </c>
      <c r="H4">
        <f t="shared" si="1"/>
        <v>3.1E-2</v>
      </c>
      <c r="I4">
        <f t="shared" si="5"/>
        <v>4.3967159461478873E-3</v>
      </c>
      <c r="J4">
        <f t="shared" si="2"/>
        <v>15156.893404013352</v>
      </c>
      <c r="K4">
        <f t="shared" si="6"/>
        <v>3282.3161176998597</v>
      </c>
      <c r="L4">
        <v>0.05</v>
      </c>
      <c r="M4">
        <v>0.05</v>
      </c>
      <c r="N4">
        <v>47</v>
      </c>
      <c r="O4">
        <v>470</v>
      </c>
      <c r="P4">
        <v>5.0000000000000001E-4</v>
      </c>
      <c r="Q4">
        <v>9.9999999999999995E-7</v>
      </c>
      <c r="R4">
        <v>5.0000000000000001E-4</v>
      </c>
      <c r="S4" s="2">
        <v>8.8539999999999992E-12</v>
      </c>
      <c r="T4">
        <f t="shared" si="7"/>
        <v>4.7</v>
      </c>
      <c r="U4">
        <f t="shared" si="8"/>
        <v>47</v>
      </c>
      <c r="V4">
        <f t="shared" si="9"/>
        <v>5.0000000000000002E-5</v>
      </c>
      <c r="W4">
        <f t="shared" si="10"/>
        <v>9.9999999999999995E-8</v>
      </c>
      <c r="X4">
        <f t="shared" si="11"/>
        <v>5.0000000000000002E-5</v>
      </c>
    </row>
    <row r="5" spans="1:24" x14ac:dyDescent="0.2">
      <c r="A5">
        <v>11</v>
      </c>
      <c r="B5">
        <v>5</v>
      </c>
      <c r="C5">
        <v>5</v>
      </c>
      <c r="D5">
        <v>1.7</v>
      </c>
      <c r="E5">
        <v>2.6</v>
      </c>
      <c r="F5">
        <f>(N5+O5)/N5*B5*D5/P5</f>
        <v>187000</v>
      </c>
      <c r="G5">
        <f t="shared" si="4"/>
        <v>30677.914603904297</v>
      </c>
      <c r="H5">
        <f t="shared" si="1"/>
        <v>2.5999999999999999E-2</v>
      </c>
      <c r="I5">
        <f t="shared" si="5"/>
        <v>3.6920334656001036E-3</v>
      </c>
      <c r="J5">
        <f t="shared" si="2"/>
        <v>15703.346866397134</v>
      </c>
      <c r="K5">
        <f t="shared" si="6"/>
        <v>3407.2195030423291</v>
      </c>
      <c r="L5">
        <v>0.05</v>
      </c>
      <c r="M5">
        <v>0.05</v>
      </c>
      <c r="N5">
        <v>47</v>
      </c>
      <c r="O5">
        <v>470</v>
      </c>
      <c r="P5">
        <v>5.0000000000000001E-4</v>
      </c>
      <c r="Q5">
        <v>9.9999999999999995E-7</v>
      </c>
      <c r="R5">
        <v>5.0000000000000001E-4</v>
      </c>
      <c r="S5" s="2">
        <v>8.8539999999999992E-12</v>
      </c>
      <c r="T5">
        <f t="shared" si="7"/>
        <v>4.7</v>
      </c>
      <c r="U5">
        <f t="shared" si="8"/>
        <v>47</v>
      </c>
      <c r="V5">
        <f t="shared" si="9"/>
        <v>5.0000000000000002E-5</v>
      </c>
      <c r="W5">
        <f t="shared" si="10"/>
        <v>9.9999999999999995E-8</v>
      </c>
      <c r="X5">
        <f t="shared" si="11"/>
        <v>5.0000000000000002E-5</v>
      </c>
    </row>
    <row r="6" spans="1:24" x14ac:dyDescent="0.2">
      <c r="A6">
        <v>9</v>
      </c>
      <c r="B6">
        <v>2</v>
      </c>
      <c r="C6">
        <v>5</v>
      </c>
      <c r="D6">
        <v>3.6</v>
      </c>
      <c r="E6">
        <v>2.1</v>
      </c>
      <c r="F6">
        <f t="shared" si="0"/>
        <v>158400</v>
      </c>
      <c r="G6">
        <f t="shared" si="4"/>
        <v>25841.375952358092</v>
      </c>
      <c r="H6">
        <f t="shared" si="1"/>
        <v>2.0999999999999998E-2</v>
      </c>
      <c r="I6">
        <f t="shared" si="5"/>
        <v>2.9884964632923877E-3</v>
      </c>
      <c r="J6">
        <f t="shared" si="2"/>
        <v>14973.543887029316</v>
      </c>
      <c r="K6">
        <f t="shared" si="6"/>
        <v>3241.5772830404371</v>
      </c>
      <c r="L6">
        <v>0.05</v>
      </c>
      <c r="M6">
        <v>0.05</v>
      </c>
      <c r="N6">
        <v>47</v>
      </c>
      <c r="O6">
        <v>470</v>
      </c>
      <c r="P6">
        <v>5.0000000000000001E-4</v>
      </c>
      <c r="Q6">
        <v>9.9999999999999995E-7</v>
      </c>
      <c r="R6">
        <v>5.0000000000000001E-4</v>
      </c>
      <c r="S6" s="2">
        <v>8.8539999999999992E-12</v>
      </c>
      <c r="T6">
        <f t="shared" si="7"/>
        <v>4.7</v>
      </c>
      <c r="U6">
        <f t="shared" si="8"/>
        <v>47</v>
      </c>
      <c r="V6">
        <f t="shared" si="9"/>
        <v>5.0000000000000002E-5</v>
      </c>
      <c r="W6">
        <f t="shared" si="10"/>
        <v>9.9999999999999995E-8</v>
      </c>
      <c r="X6">
        <f t="shared" si="11"/>
        <v>5.0000000000000002E-5</v>
      </c>
    </row>
    <row r="7" spans="1:24" x14ac:dyDescent="0.2">
      <c r="A7">
        <v>7</v>
      </c>
      <c r="B7">
        <v>2</v>
      </c>
      <c r="C7">
        <v>2</v>
      </c>
      <c r="D7">
        <v>2.8</v>
      </c>
      <c r="E7">
        <v>3.6</v>
      </c>
      <c r="F7">
        <f t="shared" si="0"/>
        <v>123199.99999999999</v>
      </c>
      <c r="G7">
        <f t="shared" si="4"/>
        <v>20119.977910303754</v>
      </c>
      <c r="H7">
        <f t="shared" si="1"/>
        <v>1.44E-2</v>
      </c>
      <c r="I7">
        <f t="shared" si="5"/>
        <v>2.040827718789065E-3</v>
      </c>
      <c r="J7">
        <f t="shared" si="2"/>
        <v>13201.165222850339</v>
      </c>
      <c r="K7">
        <f t="shared" si="6"/>
        <v>2854.5175646735456</v>
      </c>
      <c r="L7">
        <v>0.05</v>
      </c>
      <c r="M7">
        <v>0.05</v>
      </c>
      <c r="N7">
        <v>47</v>
      </c>
      <c r="O7">
        <v>470</v>
      </c>
      <c r="P7">
        <v>5.0000000000000001E-4</v>
      </c>
      <c r="Q7">
        <v>9.9999999999999995E-7</v>
      </c>
      <c r="R7">
        <v>5.0000000000000001E-4</v>
      </c>
      <c r="S7" s="2">
        <v>8.8539999999999992E-12</v>
      </c>
      <c r="T7">
        <f t="shared" si="7"/>
        <v>4.7</v>
      </c>
      <c r="U7">
        <f t="shared" si="8"/>
        <v>47</v>
      </c>
      <c r="V7">
        <f t="shared" si="9"/>
        <v>5.0000000000000002E-5</v>
      </c>
      <c r="W7">
        <f t="shared" si="10"/>
        <v>9.9999999999999995E-8</v>
      </c>
      <c r="X7">
        <f t="shared" si="11"/>
        <v>5.0000000000000002E-5</v>
      </c>
    </row>
    <row r="8" spans="1:24" x14ac:dyDescent="0.2">
      <c r="A8">
        <v>5</v>
      </c>
      <c r="B8">
        <v>2</v>
      </c>
      <c r="C8">
        <v>1</v>
      </c>
      <c r="D8">
        <v>2</v>
      </c>
      <c r="E8">
        <v>3.5</v>
      </c>
      <c r="F8">
        <f t="shared" si="0"/>
        <v>88000</v>
      </c>
      <c r="G8">
        <f t="shared" si="4"/>
        <v>14408.02245664238</v>
      </c>
      <c r="H8">
        <f t="shared" si="1"/>
        <v>7.0000000000000001E-3</v>
      </c>
      <c r="I8">
        <f t="shared" si="5"/>
        <v>9.9219173774248116E-4</v>
      </c>
      <c r="J8">
        <f t="shared" si="2"/>
        <v>8984.126332217591</v>
      </c>
      <c r="K8">
        <f t="shared" si="6"/>
        <v>1945.5852388447013</v>
      </c>
      <c r="L8">
        <v>0.05</v>
      </c>
      <c r="M8">
        <v>0.05</v>
      </c>
      <c r="N8">
        <v>47</v>
      </c>
      <c r="O8">
        <v>470</v>
      </c>
      <c r="P8">
        <v>5.0000000000000001E-4</v>
      </c>
      <c r="Q8">
        <v>9.9999999999999995E-7</v>
      </c>
      <c r="R8">
        <v>5.0000000000000001E-4</v>
      </c>
      <c r="S8" s="2">
        <v>8.8539999999999992E-12</v>
      </c>
      <c r="T8">
        <f t="shared" si="7"/>
        <v>4.7</v>
      </c>
      <c r="U8">
        <f t="shared" si="8"/>
        <v>47</v>
      </c>
      <c r="V8">
        <f t="shared" si="9"/>
        <v>5.0000000000000002E-5</v>
      </c>
      <c r="W8">
        <f t="shared" si="10"/>
        <v>9.9999999999999995E-8</v>
      </c>
      <c r="X8">
        <f t="shared" si="11"/>
        <v>5.0000000000000002E-5</v>
      </c>
    </row>
    <row r="9" spans="1:24" x14ac:dyDescent="0.2">
      <c r="A9">
        <v>4.4000000000000004</v>
      </c>
      <c r="B9">
        <v>1</v>
      </c>
      <c r="C9">
        <v>1</v>
      </c>
      <c r="D9">
        <v>3.5</v>
      </c>
      <c r="E9">
        <v>2.5</v>
      </c>
      <c r="F9">
        <f t="shared" si="0"/>
        <v>77000</v>
      </c>
      <c r="G9">
        <f t="shared" si="4"/>
        <v>12562.952589967765</v>
      </c>
      <c r="H9">
        <f t="shared" si="1"/>
        <v>4.9999999999999992E-3</v>
      </c>
      <c r="I9">
        <f t="shared" si="5"/>
        <v>7.1024252508875051E-4</v>
      </c>
      <c r="J9">
        <f t="shared" si="2"/>
        <v>7333.9806793612988</v>
      </c>
      <c r="K9">
        <f t="shared" si="6"/>
        <v>1586.5386387735971</v>
      </c>
      <c r="L9">
        <v>0.05</v>
      </c>
      <c r="M9">
        <v>0.05</v>
      </c>
      <c r="N9">
        <v>47</v>
      </c>
      <c r="O9">
        <v>470</v>
      </c>
      <c r="P9">
        <v>5.0000000000000001E-4</v>
      </c>
      <c r="Q9">
        <v>9.9999999999999995E-7</v>
      </c>
      <c r="R9">
        <v>5.0000000000000001E-4</v>
      </c>
      <c r="S9" s="2">
        <v>8.8539999999999992E-12</v>
      </c>
      <c r="T9">
        <f t="shared" si="7"/>
        <v>4.7</v>
      </c>
      <c r="U9">
        <f t="shared" si="8"/>
        <v>47</v>
      </c>
      <c r="V9">
        <f t="shared" si="9"/>
        <v>5.0000000000000002E-5</v>
      </c>
      <c r="W9">
        <f t="shared" si="10"/>
        <v>9.9999999999999995E-8</v>
      </c>
      <c r="X9">
        <f t="shared" si="11"/>
        <v>5.0000000000000002E-5</v>
      </c>
    </row>
    <row r="10" spans="1:24" x14ac:dyDescent="0.2">
      <c r="A10">
        <v>3.8</v>
      </c>
      <c r="B10">
        <v>1</v>
      </c>
      <c r="C10">
        <v>0.5</v>
      </c>
      <c r="D10">
        <v>3</v>
      </c>
      <c r="E10">
        <v>3.3</v>
      </c>
      <c r="F10">
        <f t="shared" si="0"/>
        <v>66000</v>
      </c>
      <c r="G10">
        <f t="shared" si="4"/>
        <v>10774.867877509114</v>
      </c>
      <c r="H10">
        <f t="shared" si="1"/>
        <v>3.2999999999999995E-3</v>
      </c>
      <c r="I10">
        <f t="shared" si="5"/>
        <v>4.6787937666786626E-4</v>
      </c>
      <c r="J10">
        <f t="shared" si="2"/>
        <v>5647.1651231081987</v>
      </c>
      <c r="K10">
        <f t="shared" si="6"/>
        <v>1221.0734551532628</v>
      </c>
      <c r="L10">
        <v>0.05</v>
      </c>
      <c r="M10">
        <v>0.05</v>
      </c>
      <c r="N10">
        <v>47</v>
      </c>
      <c r="O10">
        <v>470</v>
      </c>
      <c r="P10">
        <v>5.0000000000000001E-4</v>
      </c>
      <c r="Q10">
        <v>9.9999999999999995E-7</v>
      </c>
      <c r="R10">
        <v>5.0000000000000001E-4</v>
      </c>
      <c r="S10" s="2">
        <v>8.8539999999999992E-12</v>
      </c>
      <c r="T10">
        <f t="shared" si="7"/>
        <v>4.7</v>
      </c>
      <c r="U10">
        <f t="shared" si="8"/>
        <v>47</v>
      </c>
      <c r="V10">
        <f t="shared" si="9"/>
        <v>5.0000000000000002E-5</v>
      </c>
      <c r="W10">
        <f t="shared" si="10"/>
        <v>9.9999999999999995E-8</v>
      </c>
      <c r="X10">
        <f t="shared" si="11"/>
        <v>5.0000000000000002E-5</v>
      </c>
    </row>
    <row r="11" spans="1:24" x14ac:dyDescent="0.2">
      <c r="A11">
        <v>3.2</v>
      </c>
      <c r="B11">
        <v>1</v>
      </c>
      <c r="C11">
        <v>0.5</v>
      </c>
      <c r="D11">
        <v>2.5</v>
      </c>
      <c r="E11">
        <v>2.2000000000000002</v>
      </c>
      <c r="F11">
        <f t="shared" si="0"/>
        <v>55000</v>
      </c>
      <c r="G11">
        <f t="shared" si="4"/>
        <v>8988.2021437981566</v>
      </c>
      <c r="H11">
        <f t="shared" si="1"/>
        <v>2.2000000000000001E-3</v>
      </c>
      <c r="I11">
        <f t="shared" si="5"/>
        <v>3.1290751207203562E-4</v>
      </c>
      <c r="J11">
        <f t="shared" si="2"/>
        <v>4517.732098486561</v>
      </c>
      <c r="K11">
        <f t="shared" si="6"/>
        <v>978.75674686155605</v>
      </c>
      <c r="L11">
        <v>0.05</v>
      </c>
      <c r="M11">
        <v>0.05</v>
      </c>
      <c r="N11">
        <v>47</v>
      </c>
      <c r="O11">
        <v>470</v>
      </c>
      <c r="P11">
        <v>5.0000000000000001E-4</v>
      </c>
      <c r="Q11">
        <v>9.9999999999999995E-7</v>
      </c>
      <c r="R11">
        <v>5.0000000000000001E-4</v>
      </c>
      <c r="S11" s="2">
        <v>8.8539999999999992E-12</v>
      </c>
      <c r="T11">
        <f t="shared" si="7"/>
        <v>4.7</v>
      </c>
      <c r="U11">
        <f t="shared" si="8"/>
        <v>47</v>
      </c>
      <c r="V11">
        <f t="shared" si="9"/>
        <v>5.0000000000000002E-5</v>
      </c>
      <c r="W11">
        <f t="shared" si="10"/>
        <v>9.9999999999999995E-8</v>
      </c>
      <c r="X11">
        <f t="shared" si="11"/>
        <v>5.0000000000000002E-5</v>
      </c>
    </row>
    <row r="12" spans="1:24" x14ac:dyDescent="0.2">
      <c r="A12">
        <v>2.6</v>
      </c>
      <c r="B12">
        <v>1</v>
      </c>
      <c r="C12">
        <v>0.2</v>
      </c>
      <c r="D12">
        <v>2.1</v>
      </c>
      <c r="E12">
        <v>3.4</v>
      </c>
      <c r="F12">
        <f t="shared" si="0"/>
        <v>46200</v>
      </c>
      <c r="G12">
        <f t="shared" si="4"/>
        <v>7560.5672920606812</v>
      </c>
      <c r="H12">
        <f t="shared" si="1"/>
        <v>1.3599999999999999E-3</v>
      </c>
      <c r="I12">
        <f t="shared" si="5"/>
        <v>1.9279465183914669E-4</v>
      </c>
      <c r="J12">
        <f t="shared" si="2"/>
        <v>3324.7379079771217</v>
      </c>
      <c r="K12">
        <f t="shared" si="6"/>
        <v>719.84219106596163</v>
      </c>
      <c r="L12">
        <v>0.05</v>
      </c>
      <c r="M12">
        <v>0.05</v>
      </c>
      <c r="N12">
        <v>47</v>
      </c>
      <c r="O12">
        <v>470</v>
      </c>
      <c r="P12">
        <v>5.0000000000000001E-4</v>
      </c>
      <c r="Q12">
        <v>9.9999999999999995E-7</v>
      </c>
      <c r="R12">
        <v>5.0000000000000001E-4</v>
      </c>
      <c r="S12" s="2">
        <v>8.8539999999999992E-12</v>
      </c>
      <c r="T12">
        <f t="shared" si="7"/>
        <v>4.7</v>
      </c>
      <c r="U12">
        <f t="shared" si="8"/>
        <v>47</v>
      </c>
      <c r="V12">
        <f t="shared" si="9"/>
        <v>5.0000000000000002E-5</v>
      </c>
      <c r="W12">
        <f t="shared" si="10"/>
        <v>9.9999999999999995E-8</v>
      </c>
      <c r="X12">
        <f t="shared" si="11"/>
        <v>5.0000000000000002E-5</v>
      </c>
    </row>
    <row r="13" spans="1:24" x14ac:dyDescent="0.2">
      <c r="A13">
        <v>2</v>
      </c>
      <c r="B13">
        <v>0.5</v>
      </c>
      <c r="C13">
        <v>0.1</v>
      </c>
      <c r="D13">
        <v>3.2</v>
      </c>
      <c r="E13">
        <v>3.5</v>
      </c>
      <c r="F13">
        <f t="shared" si="0"/>
        <v>35200</v>
      </c>
      <c r="G13">
        <f t="shared" si="4"/>
        <v>5744.9842858309412</v>
      </c>
      <c r="H13">
        <f t="shared" si="1"/>
        <v>6.9999999999999999E-4</v>
      </c>
      <c r="I13">
        <f t="shared" si="5"/>
        <v>9.9219173774248138E-5</v>
      </c>
      <c r="J13">
        <f t="shared" si="2"/>
        <v>2246.0315830543977</v>
      </c>
      <c r="K13">
        <f t="shared" si="6"/>
        <v>485.51772023146742</v>
      </c>
      <c r="L13">
        <v>0.05</v>
      </c>
      <c r="M13">
        <v>0.05</v>
      </c>
      <c r="N13">
        <v>47</v>
      </c>
      <c r="O13">
        <v>470</v>
      </c>
      <c r="P13">
        <v>5.0000000000000001E-4</v>
      </c>
      <c r="Q13">
        <v>9.9999999999999995E-7</v>
      </c>
      <c r="R13">
        <v>5.0000000000000001E-4</v>
      </c>
      <c r="S13" s="2">
        <v>8.8539999999999992E-12</v>
      </c>
      <c r="T13">
        <f t="shared" si="7"/>
        <v>4.7</v>
      </c>
      <c r="U13">
        <f t="shared" si="8"/>
        <v>47</v>
      </c>
      <c r="V13">
        <f t="shared" si="9"/>
        <v>5.0000000000000002E-5</v>
      </c>
      <c r="W13">
        <f t="shared" si="10"/>
        <v>9.9999999999999995E-8</v>
      </c>
      <c r="X13">
        <f t="shared" si="11"/>
        <v>5.0000000000000002E-5</v>
      </c>
    </row>
    <row r="14" spans="1:24" x14ac:dyDescent="0.2">
      <c r="A14">
        <v>1.4</v>
      </c>
      <c r="B14">
        <v>0.5</v>
      </c>
      <c r="C14">
        <v>0.1</v>
      </c>
      <c r="D14">
        <v>2.2000000000000002</v>
      </c>
      <c r="E14">
        <v>2</v>
      </c>
      <c r="F14">
        <f t="shared" si="0"/>
        <v>24200.000000000004</v>
      </c>
      <c r="G14">
        <f t="shared" si="4"/>
        <v>3958.6417423712955</v>
      </c>
      <c r="H14">
        <f t="shared" si="1"/>
        <v>3.9999999999999996E-4</v>
      </c>
      <c r="I14">
        <f t="shared" si="5"/>
        <v>5.6960024968783548E-5</v>
      </c>
      <c r="J14">
        <f t="shared" si="2"/>
        <v>1866.8314456556029</v>
      </c>
      <c r="K14">
        <f t="shared" si="6"/>
        <v>404.87555224144057</v>
      </c>
      <c r="L14">
        <v>0.05</v>
      </c>
      <c r="M14">
        <v>0.05</v>
      </c>
      <c r="N14">
        <v>47</v>
      </c>
      <c r="O14">
        <v>470</v>
      </c>
      <c r="P14">
        <v>5.0000000000000001E-4</v>
      </c>
      <c r="Q14">
        <v>9.9999999999999995E-7</v>
      </c>
      <c r="R14">
        <v>5.0000000000000001E-4</v>
      </c>
      <c r="S14" s="2">
        <v>8.8539999999999992E-12</v>
      </c>
      <c r="T14">
        <f t="shared" si="7"/>
        <v>4.7</v>
      </c>
      <c r="U14">
        <f t="shared" si="8"/>
        <v>47</v>
      </c>
      <c r="V14">
        <f t="shared" si="9"/>
        <v>5.0000000000000002E-5</v>
      </c>
      <c r="W14">
        <f t="shared" si="10"/>
        <v>9.9999999999999995E-8</v>
      </c>
      <c r="X14">
        <f t="shared" si="11"/>
        <v>5.0000000000000002E-5</v>
      </c>
    </row>
    <row r="15" spans="1:24" x14ac:dyDescent="0.2">
      <c r="A15">
        <v>0.8</v>
      </c>
      <c r="B15">
        <v>0.2</v>
      </c>
      <c r="C15">
        <v>0.02</v>
      </c>
      <c r="D15">
        <v>3.1</v>
      </c>
      <c r="E15">
        <v>3.9</v>
      </c>
      <c r="F15">
        <f t="shared" si="0"/>
        <v>13640.000000000002</v>
      </c>
      <c r="G15">
        <f t="shared" si="4"/>
        <v>2226.4786347753516</v>
      </c>
      <c r="H15">
        <f t="shared" si="1"/>
        <v>1.56E-4</v>
      </c>
      <c r="I15">
        <f t="shared" si="5"/>
        <v>2.2101985833353933E-5</v>
      </c>
      <c r="J15">
        <f t="shared" si="2"/>
        <v>1291.7269196552479</v>
      </c>
      <c r="K15">
        <f t="shared" si="6"/>
        <v>279.19713644508778</v>
      </c>
      <c r="L15">
        <v>0.05</v>
      </c>
      <c r="M15">
        <v>0.05</v>
      </c>
      <c r="N15">
        <v>47</v>
      </c>
      <c r="O15">
        <v>470</v>
      </c>
      <c r="P15">
        <v>5.0000000000000001E-4</v>
      </c>
      <c r="Q15">
        <v>9.9999999999999995E-7</v>
      </c>
      <c r="R15">
        <v>5.0000000000000001E-4</v>
      </c>
      <c r="S15" s="2">
        <v>8.8539999999999992E-12</v>
      </c>
      <c r="T15">
        <f t="shared" si="7"/>
        <v>4.7</v>
      </c>
      <c r="U15">
        <f t="shared" si="8"/>
        <v>47</v>
      </c>
      <c r="V15">
        <f t="shared" si="9"/>
        <v>5.0000000000000002E-5</v>
      </c>
      <c r="W15">
        <f t="shared" si="10"/>
        <v>9.9999999999999995E-8</v>
      </c>
      <c r="X15">
        <f t="shared" si="11"/>
        <v>5.0000000000000002E-5</v>
      </c>
    </row>
    <row r="16" spans="1:24" x14ac:dyDescent="0.2">
      <c r="A16">
        <v>0.4</v>
      </c>
      <c r="B16">
        <v>0.1</v>
      </c>
      <c r="C16">
        <v>0.02</v>
      </c>
      <c r="D16">
        <v>3.1</v>
      </c>
      <c r="E16">
        <v>1.7</v>
      </c>
      <c r="F16">
        <f t="shared" si="0"/>
        <v>6820.0000000000009</v>
      </c>
      <c r="G16">
        <f t="shared" si="4"/>
        <v>1113.2393173876758</v>
      </c>
      <c r="H16">
        <f t="shared" si="1"/>
        <v>6.7999999999999999E-5</v>
      </c>
      <c r="I16">
        <f t="shared" si="5"/>
        <v>9.708644487145349E-6</v>
      </c>
      <c r="J16">
        <f t="shared" si="2"/>
        <v>1126.1209043148315</v>
      </c>
      <c r="K16">
        <f t="shared" si="6"/>
        <v>244.21253657762296</v>
      </c>
      <c r="L16">
        <v>0.05</v>
      </c>
      <c r="M16">
        <v>0.05</v>
      </c>
      <c r="N16">
        <v>47</v>
      </c>
      <c r="O16">
        <v>470</v>
      </c>
      <c r="P16">
        <v>5.0000000000000001E-4</v>
      </c>
      <c r="Q16">
        <v>9.9999999999999995E-7</v>
      </c>
      <c r="R16">
        <v>5.0000000000000001E-4</v>
      </c>
      <c r="S16" s="2">
        <v>8.8539999999999992E-12</v>
      </c>
      <c r="T16">
        <f t="shared" si="7"/>
        <v>4.7</v>
      </c>
      <c r="U16">
        <f t="shared" si="8"/>
        <v>47</v>
      </c>
      <c r="V16">
        <f t="shared" si="9"/>
        <v>5.0000000000000002E-5</v>
      </c>
      <c r="W16">
        <f t="shared" si="10"/>
        <v>9.9999999999999995E-8</v>
      </c>
      <c r="X16">
        <f t="shared" si="11"/>
        <v>5.0000000000000002E-5</v>
      </c>
    </row>
    <row r="17" spans="1:24" x14ac:dyDescent="0.2">
      <c r="A17">
        <v>0.2</v>
      </c>
      <c r="B17">
        <v>0.05</v>
      </c>
      <c r="C17">
        <v>0.02</v>
      </c>
      <c r="D17">
        <v>2.9</v>
      </c>
      <c r="E17">
        <v>0.7</v>
      </c>
      <c r="F17">
        <f t="shared" si="0"/>
        <v>3190</v>
      </c>
      <c r="G17">
        <f t="shared" si="4"/>
        <v>520.86989205025509</v>
      </c>
      <c r="H17">
        <f t="shared" si="1"/>
        <v>2.8E-5</v>
      </c>
      <c r="I17">
        <f t="shared" si="5"/>
        <v>4.1782505642646395E-6</v>
      </c>
      <c r="J17">
        <f t="shared" si="2"/>
        <v>991.35187114125142</v>
      </c>
      <c r="K17">
        <f t="shared" si="6"/>
        <v>219.28519003942404</v>
      </c>
      <c r="L17">
        <v>0.05</v>
      </c>
      <c r="M17">
        <v>0.05</v>
      </c>
      <c r="N17">
        <v>47</v>
      </c>
      <c r="O17">
        <v>470</v>
      </c>
      <c r="P17">
        <v>5.0000000000000001E-4</v>
      </c>
      <c r="Q17">
        <v>9.9999999999999995E-7</v>
      </c>
      <c r="R17">
        <v>5.0000000000000001E-4</v>
      </c>
      <c r="S17" s="2">
        <v>8.8539999999999992E-12</v>
      </c>
      <c r="T17">
        <f t="shared" si="7"/>
        <v>4.7</v>
      </c>
      <c r="U17">
        <f t="shared" si="8"/>
        <v>47</v>
      </c>
      <c r="V17">
        <f t="shared" si="9"/>
        <v>5.0000000000000002E-5</v>
      </c>
      <c r="W17">
        <f t="shared" si="10"/>
        <v>9.9999999999999995E-8</v>
      </c>
      <c r="X17">
        <f t="shared" si="11"/>
        <v>5.0000000000000002E-5</v>
      </c>
    </row>
    <row r="18" spans="1:24" x14ac:dyDescent="0.2">
      <c r="A18">
        <v>17</v>
      </c>
      <c r="B18">
        <v>5</v>
      </c>
      <c r="C18">
        <v>5</v>
      </c>
      <c r="D18">
        <v>0.9</v>
      </c>
      <c r="E18">
        <v>0.8</v>
      </c>
      <c r="F18">
        <f t="shared" ref="F18:F19" si="12">(N18+O18)/N18*B18*D18/P18</f>
        <v>99000</v>
      </c>
      <c r="G18">
        <f t="shared" si="4"/>
        <v>16536.458038057743</v>
      </c>
      <c r="H18">
        <f>Q18*C18*E18/R18</f>
        <v>8.0000000000000002E-3</v>
      </c>
      <c r="I18">
        <f t="shared" si="5"/>
        <v>1.1794537341969422E-3</v>
      </c>
      <c r="J18">
        <f t="shared" ref="J18:J19" si="13">H18/S18/F18</f>
        <v>9126.7315120940602</v>
      </c>
      <c r="K18">
        <f t="shared" si="6"/>
        <v>2033.3730816466277</v>
      </c>
      <c r="L18">
        <v>0.05</v>
      </c>
      <c r="M18">
        <v>0.05</v>
      </c>
      <c r="N18">
        <v>47</v>
      </c>
      <c r="O18">
        <v>470</v>
      </c>
      <c r="P18">
        <v>5.0000000000000001E-4</v>
      </c>
      <c r="Q18">
        <v>9.9999999999999995E-7</v>
      </c>
      <c r="R18">
        <v>5.0000000000000001E-4</v>
      </c>
      <c r="S18" s="2">
        <v>8.8539999999999992E-12</v>
      </c>
      <c r="T18">
        <f t="shared" si="7"/>
        <v>4.7</v>
      </c>
      <c r="U18">
        <f t="shared" si="8"/>
        <v>47</v>
      </c>
      <c r="V18">
        <f t="shared" si="9"/>
        <v>5.0000000000000002E-5</v>
      </c>
      <c r="W18">
        <f t="shared" si="10"/>
        <v>9.9999999999999995E-8</v>
      </c>
      <c r="X18">
        <f t="shared" si="11"/>
        <v>5.0000000000000002E-5</v>
      </c>
    </row>
    <row r="19" spans="1:24" x14ac:dyDescent="0.2">
      <c r="A19">
        <v>17</v>
      </c>
      <c r="B19">
        <v>5</v>
      </c>
      <c r="C19">
        <v>5</v>
      </c>
      <c r="D19">
        <v>2.7</v>
      </c>
      <c r="E19">
        <v>3.1</v>
      </c>
      <c r="F19">
        <f>(N19+O19)/N19*B19*D19/P19</f>
        <v>297000</v>
      </c>
      <c r="G19">
        <f t="shared" si="4"/>
        <v>48513.239888142336</v>
      </c>
      <c r="H19">
        <f>Q19*C19*E19/R19</f>
        <v>3.1E-2</v>
      </c>
      <c r="I19">
        <f t="shared" si="5"/>
        <v>4.3967159461478873E-3</v>
      </c>
      <c r="J19">
        <f t="shared" si="13"/>
        <v>11788.694869788162</v>
      </c>
      <c r="K19">
        <f t="shared" si="6"/>
        <v>2550.2018450028609</v>
      </c>
      <c r="L19">
        <v>0.05</v>
      </c>
      <c r="M19">
        <v>0.05</v>
      </c>
      <c r="N19">
        <v>47</v>
      </c>
      <c r="O19">
        <v>470</v>
      </c>
      <c r="P19">
        <v>5.0000000000000001E-4</v>
      </c>
      <c r="Q19">
        <v>9.9999999999999995E-7</v>
      </c>
      <c r="R19">
        <v>5.0000000000000001E-4</v>
      </c>
      <c r="S19" s="2">
        <v>8.8539999999999992E-12</v>
      </c>
      <c r="T19">
        <f t="shared" si="7"/>
        <v>4.7</v>
      </c>
      <c r="U19">
        <f t="shared" si="8"/>
        <v>47</v>
      </c>
      <c r="V19">
        <f t="shared" si="9"/>
        <v>5.0000000000000002E-5</v>
      </c>
      <c r="W19">
        <f t="shared" si="10"/>
        <v>9.9999999999999995E-8</v>
      </c>
      <c r="X19">
        <f t="shared" si="11"/>
        <v>5.0000000000000002E-5</v>
      </c>
    </row>
    <row r="21" spans="1:24" x14ac:dyDescent="0.2">
      <c r="A21">
        <v>-2.6</v>
      </c>
      <c r="B21">
        <v>-2.9</v>
      </c>
    </row>
    <row r="22" spans="1:24" x14ac:dyDescent="0.2">
      <c r="A22">
        <v>-2</v>
      </c>
      <c r="B22">
        <v>-2.5</v>
      </c>
    </row>
    <row r="23" spans="1:24" x14ac:dyDescent="0.2">
      <c r="A23">
        <v>-1.7</v>
      </c>
      <c r="B23">
        <v>-2</v>
      </c>
      <c r="O23" t="s">
        <v>24</v>
      </c>
    </row>
    <row r="24" spans="1:24" x14ac:dyDescent="0.2">
      <c r="A24">
        <v>-1</v>
      </c>
      <c r="B24">
        <v>-1.1000000000000001</v>
      </c>
    </row>
    <row r="25" spans="1:24" x14ac:dyDescent="0.2">
      <c r="A25">
        <v>-0.5</v>
      </c>
      <c r="B25">
        <v>0</v>
      </c>
    </row>
    <row r="26" spans="1:24" x14ac:dyDescent="0.2">
      <c r="A26">
        <v>0</v>
      </c>
      <c r="B26">
        <v>1.2</v>
      </c>
    </row>
    <row r="27" spans="1:24" x14ac:dyDescent="0.2">
      <c r="A27">
        <v>0.5</v>
      </c>
      <c r="B27">
        <v>2</v>
      </c>
    </row>
    <row r="28" spans="1:24" x14ac:dyDescent="0.2">
      <c r="A28">
        <v>1</v>
      </c>
      <c r="B28">
        <v>2.5</v>
      </c>
    </row>
    <row r="29" spans="1:24" x14ac:dyDescent="0.2">
      <c r="A29">
        <v>2</v>
      </c>
      <c r="B29">
        <v>2.9</v>
      </c>
    </row>
    <row r="30" spans="1:24" x14ac:dyDescent="0.2">
      <c r="A30">
        <v>2.6</v>
      </c>
      <c r="B30">
        <v>3</v>
      </c>
    </row>
    <row r="36" spans="1:7" x14ac:dyDescent="0.2">
      <c r="A36">
        <v>-2.6</v>
      </c>
      <c r="B36">
        <v>-2.9</v>
      </c>
    </row>
    <row r="37" spans="1:7" x14ac:dyDescent="0.2">
      <c r="A37">
        <v>-2</v>
      </c>
      <c r="B37">
        <v>-2.8</v>
      </c>
    </row>
    <row r="38" spans="1:7" x14ac:dyDescent="0.2">
      <c r="A38">
        <v>-1</v>
      </c>
      <c r="B38">
        <v>-2.4</v>
      </c>
    </row>
    <row r="39" spans="1:7" x14ac:dyDescent="0.2">
      <c r="A39">
        <v>-0.5</v>
      </c>
      <c r="B39">
        <v>-2</v>
      </c>
      <c r="F39">
        <f>F2</f>
        <v>297000</v>
      </c>
      <c r="G39">
        <f>J2/10^3</f>
        <v>12.549255829129331</v>
      </c>
    </row>
    <row r="40" spans="1:7" x14ac:dyDescent="0.2">
      <c r="A40">
        <v>0</v>
      </c>
      <c r="B40">
        <v>-1.3</v>
      </c>
      <c r="F40">
        <f t="shared" ref="F40:F54" si="14">F3</f>
        <v>264000</v>
      </c>
      <c r="G40">
        <f t="shared" ref="G40:G54" si="15">J3/10^3</f>
        <v>14.117912807770498</v>
      </c>
    </row>
    <row r="41" spans="1:7" x14ac:dyDescent="0.2">
      <c r="A41">
        <v>0.7</v>
      </c>
      <c r="B41">
        <v>0</v>
      </c>
      <c r="F41">
        <f>F4</f>
        <v>231000</v>
      </c>
      <c r="G41">
        <f t="shared" si="15"/>
        <v>15.156893404013351</v>
      </c>
    </row>
    <row r="42" spans="1:7" x14ac:dyDescent="0.2">
      <c r="A42">
        <v>1</v>
      </c>
      <c r="B42">
        <v>0.7</v>
      </c>
      <c r="F42">
        <f t="shared" si="14"/>
        <v>187000</v>
      </c>
      <c r="G42">
        <f t="shared" si="15"/>
        <v>15.703346866397135</v>
      </c>
    </row>
    <row r="43" spans="1:7" x14ac:dyDescent="0.2">
      <c r="A43">
        <v>1.2</v>
      </c>
      <c r="B43">
        <v>1</v>
      </c>
      <c r="F43">
        <f t="shared" si="14"/>
        <v>158400</v>
      </c>
      <c r="G43">
        <f t="shared" si="15"/>
        <v>14.973543887029317</v>
      </c>
    </row>
    <row r="44" spans="1:7" x14ac:dyDescent="0.2">
      <c r="A44">
        <v>1.6</v>
      </c>
      <c r="B44">
        <v>2</v>
      </c>
      <c r="F44">
        <f t="shared" si="14"/>
        <v>123199.99999999999</v>
      </c>
      <c r="G44">
        <f t="shared" si="15"/>
        <v>13.201165222850339</v>
      </c>
    </row>
    <row r="45" spans="1:7" x14ac:dyDescent="0.2">
      <c r="A45">
        <v>2</v>
      </c>
      <c r="B45">
        <v>2.5</v>
      </c>
      <c r="F45">
        <f t="shared" si="14"/>
        <v>88000</v>
      </c>
      <c r="G45">
        <f t="shared" si="15"/>
        <v>8.9841263322175902</v>
      </c>
    </row>
    <row r="46" spans="1:7" x14ac:dyDescent="0.2">
      <c r="A46">
        <v>2.6</v>
      </c>
      <c r="B46">
        <v>3</v>
      </c>
      <c r="F46">
        <f t="shared" si="14"/>
        <v>77000</v>
      </c>
      <c r="G46">
        <f t="shared" si="15"/>
        <v>7.3339806793612992</v>
      </c>
    </row>
    <row r="47" spans="1:7" x14ac:dyDescent="0.2">
      <c r="F47">
        <f t="shared" si="14"/>
        <v>66000</v>
      </c>
      <c r="G47">
        <f t="shared" si="15"/>
        <v>5.6471651231081985</v>
      </c>
    </row>
    <row r="48" spans="1:7" x14ac:dyDescent="0.2">
      <c r="F48">
        <f t="shared" si="14"/>
        <v>55000</v>
      </c>
      <c r="G48">
        <f t="shared" si="15"/>
        <v>4.5177320984865608</v>
      </c>
    </row>
    <row r="49" spans="6:7" x14ac:dyDescent="0.2">
      <c r="F49">
        <f t="shared" si="14"/>
        <v>46200</v>
      </c>
      <c r="G49">
        <f t="shared" si="15"/>
        <v>3.3247379079771218</v>
      </c>
    </row>
    <row r="50" spans="6:7" x14ac:dyDescent="0.2">
      <c r="F50">
        <f t="shared" si="14"/>
        <v>35200</v>
      </c>
      <c r="G50">
        <f t="shared" si="15"/>
        <v>2.2460315830543975</v>
      </c>
    </row>
    <row r="51" spans="6:7" x14ac:dyDescent="0.2">
      <c r="F51">
        <f t="shared" si="14"/>
        <v>24200.000000000004</v>
      </c>
      <c r="G51">
        <f t="shared" si="15"/>
        <v>1.866831445655603</v>
      </c>
    </row>
    <row r="52" spans="6:7" x14ac:dyDescent="0.2">
      <c r="F52">
        <f t="shared" si="14"/>
        <v>13640.000000000002</v>
      </c>
      <c r="G52">
        <f t="shared" si="15"/>
        <v>1.2917269196552479</v>
      </c>
    </row>
    <row r="53" spans="6:7" x14ac:dyDescent="0.2">
      <c r="F53">
        <f t="shared" si="14"/>
        <v>6820.0000000000009</v>
      </c>
      <c r="G53">
        <f t="shared" si="15"/>
        <v>1.1261209043148315</v>
      </c>
    </row>
    <row r="54" spans="6:7" x14ac:dyDescent="0.2">
      <c r="F54">
        <f t="shared" si="14"/>
        <v>3190</v>
      </c>
      <c r="G54">
        <f t="shared" si="15"/>
        <v>0.99135187114125145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Гадеев</dc:creator>
  <cp:lastModifiedBy>Microsoft Office User</cp:lastModifiedBy>
  <dcterms:created xsi:type="dcterms:W3CDTF">2015-06-05T18:17:20Z</dcterms:created>
  <dcterms:modified xsi:type="dcterms:W3CDTF">2021-05-01T20:00:45Z</dcterms:modified>
</cp:coreProperties>
</file>