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ipl\"/>
    </mc:Choice>
  </mc:AlternateContent>
  <xr:revisionPtr revIDLastSave="0" documentId="13_ncr:1_{49A6AC1F-3E45-4181-8F4D-C8D510AFFED9}" xr6:coauthVersionLast="47" xr6:coauthVersionMax="47" xr10:uidLastSave="{00000000-0000-0000-0000-000000000000}"/>
  <bookViews>
    <workbookView xWindow="120" yWindow="540" windowWidth="30960" windowHeight="18435" activeTab="2" xr2:uid="{00000000-000D-0000-FFFF-FFFF00000000}"/>
  </bookViews>
  <sheets>
    <sheet name="оригинальный продууукт" sheetId="1" r:id="rId1"/>
    <sheet name="векторизация тематик( 13 призн)" sheetId="4" r:id="rId2"/>
    <sheet name="правки" sheetId="3" r:id="rId3"/>
    <sheet name="Лист2" sheetId="2" r:id="rId4"/>
    <sheet name="вект акт(слишком много призн)" sheetId="5" r:id="rId5"/>
  </sheets>
  <definedNames>
    <definedName name="_xlchart.v1.0" hidden="1">'оригинальный продууукт'!$Y$2:$Y$117</definedName>
    <definedName name="_xlchart.v1.1" hidden="1">Лист2!$A$1:$A$5</definedName>
    <definedName name="activityVect" localSheetId="4">'вект акт(слишком много призн)'!$B$2:$AE$117</definedName>
    <definedName name="themeVect_1" localSheetId="1">'векторизация тематик( 13 призн)'!$B$2:$N$117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3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F70" i="3"/>
  <c r="G70" i="3"/>
  <c r="H70" i="3"/>
  <c r="I70" i="3"/>
  <c r="J70" i="3"/>
  <c r="F71" i="3"/>
  <c r="G71" i="3"/>
  <c r="H71" i="3"/>
  <c r="I71" i="3"/>
  <c r="J71" i="3"/>
  <c r="F72" i="3"/>
  <c r="G72" i="3"/>
  <c r="H72" i="3"/>
  <c r="I72" i="3"/>
  <c r="J72" i="3"/>
  <c r="F73" i="3"/>
  <c r="G73" i="3"/>
  <c r="H73" i="3"/>
  <c r="I73" i="3"/>
  <c r="J73" i="3"/>
  <c r="F74" i="3"/>
  <c r="G74" i="3"/>
  <c r="H74" i="3"/>
  <c r="I74" i="3"/>
  <c r="J74" i="3"/>
  <c r="F75" i="3"/>
  <c r="G75" i="3"/>
  <c r="H75" i="3"/>
  <c r="I75" i="3"/>
  <c r="J75" i="3"/>
  <c r="F76" i="3"/>
  <c r="G76" i="3"/>
  <c r="H76" i="3"/>
  <c r="I76" i="3"/>
  <c r="J76" i="3"/>
  <c r="F77" i="3"/>
  <c r="G77" i="3"/>
  <c r="H77" i="3"/>
  <c r="I77" i="3"/>
  <c r="J77" i="3"/>
  <c r="F78" i="3"/>
  <c r="G78" i="3"/>
  <c r="H78" i="3"/>
  <c r="I78" i="3"/>
  <c r="J78" i="3"/>
  <c r="F79" i="3"/>
  <c r="G79" i="3"/>
  <c r="H79" i="3"/>
  <c r="I79" i="3"/>
  <c r="J79" i="3"/>
  <c r="F80" i="3"/>
  <c r="G80" i="3"/>
  <c r="H80" i="3"/>
  <c r="I80" i="3"/>
  <c r="J80" i="3"/>
  <c r="F81" i="3"/>
  <c r="G81" i="3"/>
  <c r="H81" i="3"/>
  <c r="I81" i="3"/>
  <c r="J81" i="3"/>
  <c r="F82" i="3"/>
  <c r="G82" i="3"/>
  <c r="H82" i="3"/>
  <c r="I82" i="3"/>
  <c r="J82" i="3"/>
  <c r="F83" i="3"/>
  <c r="G83" i="3"/>
  <c r="H83" i="3"/>
  <c r="I83" i="3"/>
  <c r="J83" i="3"/>
  <c r="F84" i="3"/>
  <c r="G84" i="3"/>
  <c r="H84" i="3"/>
  <c r="I84" i="3"/>
  <c r="J84" i="3"/>
  <c r="F85" i="3"/>
  <c r="G85" i="3"/>
  <c r="H85" i="3"/>
  <c r="I85" i="3"/>
  <c r="J85" i="3"/>
  <c r="F86" i="3"/>
  <c r="G86" i="3"/>
  <c r="H86" i="3"/>
  <c r="I86" i="3"/>
  <c r="J86" i="3"/>
  <c r="F87" i="3"/>
  <c r="G87" i="3"/>
  <c r="H87" i="3"/>
  <c r="I87" i="3"/>
  <c r="J87" i="3"/>
  <c r="F88" i="3"/>
  <c r="G88" i="3"/>
  <c r="H88" i="3"/>
  <c r="I88" i="3"/>
  <c r="J88" i="3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F96" i="3"/>
  <c r="G96" i="3"/>
  <c r="H96" i="3"/>
  <c r="I96" i="3"/>
  <c r="J96" i="3"/>
  <c r="F97" i="3"/>
  <c r="G97" i="3"/>
  <c r="H97" i="3"/>
  <c r="I97" i="3"/>
  <c r="J97" i="3"/>
  <c r="F98" i="3"/>
  <c r="G98" i="3"/>
  <c r="H98" i="3"/>
  <c r="I98" i="3"/>
  <c r="J98" i="3"/>
  <c r="F99" i="3"/>
  <c r="G99" i="3"/>
  <c r="H99" i="3"/>
  <c r="I99" i="3"/>
  <c r="J99" i="3"/>
  <c r="F100" i="3"/>
  <c r="G100" i="3"/>
  <c r="H100" i="3"/>
  <c r="I100" i="3"/>
  <c r="J100" i="3"/>
  <c r="F101" i="3"/>
  <c r="G101" i="3"/>
  <c r="H101" i="3"/>
  <c r="I101" i="3"/>
  <c r="J101" i="3"/>
  <c r="F102" i="3"/>
  <c r="G102" i="3"/>
  <c r="H102" i="3"/>
  <c r="I102" i="3"/>
  <c r="J102" i="3"/>
  <c r="F103" i="3"/>
  <c r="G103" i="3"/>
  <c r="H103" i="3"/>
  <c r="I103" i="3"/>
  <c r="J103" i="3"/>
  <c r="F104" i="3"/>
  <c r="G104" i="3"/>
  <c r="H104" i="3"/>
  <c r="I104" i="3"/>
  <c r="J104" i="3"/>
  <c r="F105" i="3"/>
  <c r="G105" i="3"/>
  <c r="H105" i="3"/>
  <c r="I105" i="3"/>
  <c r="J105" i="3"/>
  <c r="F106" i="3"/>
  <c r="G106" i="3"/>
  <c r="H106" i="3"/>
  <c r="I106" i="3"/>
  <c r="J106" i="3"/>
  <c r="F107" i="3"/>
  <c r="G107" i="3"/>
  <c r="H107" i="3"/>
  <c r="I107" i="3"/>
  <c r="J107" i="3"/>
  <c r="F108" i="3"/>
  <c r="G108" i="3"/>
  <c r="H108" i="3"/>
  <c r="I108" i="3"/>
  <c r="J108" i="3"/>
  <c r="F109" i="3"/>
  <c r="G109" i="3"/>
  <c r="H109" i="3"/>
  <c r="I109" i="3"/>
  <c r="J109" i="3"/>
  <c r="F110" i="3"/>
  <c r="G110" i="3"/>
  <c r="H110" i="3"/>
  <c r="I110" i="3"/>
  <c r="J110" i="3"/>
  <c r="F111" i="3"/>
  <c r="G111" i="3"/>
  <c r="H111" i="3"/>
  <c r="I111" i="3"/>
  <c r="J111" i="3"/>
  <c r="F112" i="3"/>
  <c r="G112" i="3"/>
  <c r="H112" i="3"/>
  <c r="I112" i="3"/>
  <c r="J112" i="3"/>
  <c r="F113" i="3"/>
  <c r="G113" i="3"/>
  <c r="H113" i="3"/>
  <c r="I113" i="3"/>
  <c r="J113" i="3"/>
  <c r="F114" i="3"/>
  <c r="G114" i="3"/>
  <c r="H114" i="3"/>
  <c r="I114" i="3"/>
  <c r="J114" i="3"/>
  <c r="F115" i="3"/>
  <c r="G115" i="3"/>
  <c r="H115" i="3"/>
  <c r="I115" i="3"/>
  <c r="J115" i="3"/>
  <c r="F116" i="3"/>
  <c r="G116" i="3"/>
  <c r="H116" i="3"/>
  <c r="I116" i="3"/>
  <c r="J116" i="3"/>
  <c r="F117" i="3"/>
  <c r="G117" i="3"/>
  <c r="H117" i="3"/>
  <c r="I117" i="3"/>
  <c r="J117" i="3"/>
  <c r="F118" i="3"/>
  <c r="G118" i="3"/>
  <c r="H118" i="3"/>
  <c r="I118" i="3"/>
  <c r="J118" i="3"/>
  <c r="F3" i="3"/>
  <c r="G3" i="3"/>
  <c r="H3" i="3"/>
  <c r="I3" i="3"/>
  <c r="J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4" i="3"/>
  <c r="E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3" i="3"/>
  <c r="Z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3" i="3"/>
  <c r="T5" i="3"/>
  <c r="T6" i="3"/>
  <c r="T7" i="3"/>
  <c r="T8" i="3"/>
  <c r="T9" i="3"/>
  <c r="T1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2" i="3"/>
  <c r="T93" i="3"/>
  <c r="T94" i="3"/>
  <c r="T95" i="3"/>
  <c r="T98" i="3"/>
  <c r="T100" i="3"/>
  <c r="T101" i="3"/>
  <c r="T102" i="3"/>
  <c r="T103" i="3"/>
  <c r="T104" i="3"/>
  <c r="T105" i="3"/>
  <c r="T106" i="3"/>
  <c r="T108" i="3"/>
  <c r="T109" i="3"/>
  <c r="T110" i="3"/>
  <c r="T111" i="3"/>
  <c r="T112" i="3"/>
  <c r="T113" i="3"/>
  <c r="T114" i="3"/>
  <c r="T115" i="3"/>
  <c r="T116" i="3"/>
  <c r="T117" i="3"/>
  <c r="T118" i="3"/>
  <c r="T4" i="3"/>
  <c r="T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C118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3" i="3"/>
  <c r="AD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O78" i="3"/>
  <c r="P78" i="3"/>
  <c r="Q78" i="3"/>
  <c r="R78" i="3"/>
  <c r="S78" i="3"/>
  <c r="O79" i="3"/>
  <c r="P79" i="3"/>
  <c r="Q79" i="3"/>
  <c r="R79" i="3"/>
  <c r="S79" i="3"/>
  <c r="O80" i="3"/>
  <c r="P80" i="3"/>
  <c r="Q80" i="3"/>
  <c r="R80" i="3"/>
  <c r="S80" i="3"/>
  <c r="O81" i="3"/>
  <c r="P81" i="3"/>
  <c r="Q81" i="3"/>
  <c r="R81" i="3"/>
  <c r="S81" i="3"/>
  <c r="O82" i="3"/>
  <c r="P82" i="3"/>
  <c r="Q82" i="3"/>
  <c r="R82" i="3"/>
  <c r="S82" i="3"/>
  <c r="O83" i="3"/>
  <c r="P83" i="3"/>
  <c r="Q83" i="3"/>
  <c r="R83" i="3"/>
  <c r="S83" i="3"/>
  <c r="O84" i="3"/>
  <c r="P84" i="3"/>
  <c r="Q84" i="3"/>
  <c r="R84" i="3"/>
  <c r="S84" i="3"/>
  <c r="O85" i="3"/>
  <c r="P85" i="3"/>
  <c r="Q85" i="3"/>
  <c r="R85" i="3"/>
  <c r="S85" i="3"/>
  <c r="O86" i="3"/>
  <c r="P86" i="3"/>
  <c r="Q86" i="3"/>
  <c r="R86" i="3"/>
  <c r="S86" i="3"/>
  <c r="O87" i="3"/>
  <c r="P87" i="3"/>
  <c r="Q87" i="3"/>
  <c r="R87" i="3"/>
  <c r="S87" i="3"/>
  <c r="O88" i="3"/>
  <c r="P88" i="3"/>
  <c r="Q88" i="3"/>
  <c r="R88" i="3"/>
  <c r="S88" i="3"/>
  <c r="O89" i="3"/>
  <c r="P89" i="3"/>
  <c r="Q89" i="3"/>
  <c r="R89" i="3"/>
  <c r="S89" i="3"/>
  <c r="O90" i="3"/>
  <c r="P90" i="3"/>
  <c r="Q90" i="3"/>
  <c r="R90" i="3"/>
  <c r="S90" i="3"/>
  <c r="O91" i="3"/>
  <c r="P91" i="3"/>
  <c r="Q91" i="3"/>
  <c r="R91" i="3"/>
  <c r="S91" i="3"/>
  <c r="O92" i="3"/>
  <c r="P92" i="3"/>
  <c r="Q92" i="3"/>
  <c r="R92" i="3"/>
  <c r="S92" i="3"/>
  <c r="O93" i="3"/>
  <c r="P93" i="3"/>
  <c r="Q93" i="3"/>
  <c r="R93" i="3"/>
  <c r="S93" i="3"/>
  <c r="O94" i="3"/>
  <c r="P94" i="3"/>
  <c r="Q94" i="3"/>
  <c r="R94" i="3"/>
  <c r="S94" i="3"/>
  <c r="O95" i="3"/>
  <c r="P95" i="3"/>
  <c r="Q95" i="3"/>
  <c r="R95" i="3"/>
  <c r="S95" i="3"/>
  <c r="O96" i="3"/>
  <c r="P96" i="3"/>
  <c r="Q96" i="3"/>
  <c r="R96" i="3"/>
  <c r="S96" i="3"/>
  <c r="O97" i="3"/>
  <c r="P97" i="3"/>
  <c r="Q97" i="3"/>
  <c r="R97" i="3"/>
  <c r="S97" i="3"/>
  <c r="O98" i="3"/>
  <c r="P98" i="3"/>
  <c r="Q98" i="3"/>
  <c r="R98" i="3"/>
  <c r="S98" i="3"/>
  <c r="O99" i="3"/>
  <c r="P99" i="3"/>
  <c r="Q99" i="3"/>
  <c r="R99" i="3"/>
  <c r="S99" i="3"/>
  <c r="O100" i="3"/>
  <c r="P100" i="3"/>
  <c r="Q100" i="3"/>
  <c r="R100" i="3"/>
  <c r="S100" i="3"/>
  <c r="O101" i="3"/>
  <c r="P101" i="3"/>
  <c r="Q101" i="3"/>
  <c r="R101" i="3"/>
  <c r="S101" i="3"/>
  <c r="O102" i="3"/>
  <c r="P102" i="3"/>
  <c r="Q102" i="3"/>
  <c r="R102" i="3"/>
  <c r="S102" i="3"/>
  <c r="O103" i="3"/>
  <c r="P103" i="3"/>
  <c r="Q103" i="3"/>
  <c r="R103" i="3"/>
  <c r="S103" i="3"/>
  <c r="O104" i="3"/>
  <c r="P104" i="3"/>
  <c r="Q104" i="3"/>
  <c r="R104" i="3"/>
  <c r="S104" i="3"/>
  <c r="O105" i="3"/>
  <c r="P105" i="3"/>
  <c r="Q105" i="3"/>
  <c r="R105" i="3"/>
  <c r="S105" i="3"/>
  <c r="O106" i="3"/>
  <c r="P106" i="3"/>
  <c r="Q106" i="3"/>
  <c r="R106" i="3"/>
  <c r="S106" i="3"/>
  <c r="O107" i="3"/>
  <c r="P107" i="3"/>
  <c r="Q107" i="3"/>
  <c r="R107" i="3"/>
  <c r="S107" i="3"/>
  <c r="O108" i="3"/>
  <c r="P108" i="3"/>
  <c r="Q108" i="3"/>
  <c r="R108" i="3"/>
  <c r="S108" i="3"/>
  <c r="O109" i="3"/>
  <c r="P109" i="3"/>
  <c r="Q109" i="3"/>
  <c r="R109" i="3"/>
  <c r="S109" i="3"/>
  <c r="O110" i="3"/>
  <c r="P110" i="3"/>
  <c r="Q110" i="3"/>
  <c r="R110" i="3"/>
  <c r="S110" i="3"/>
  <c r="O111" i="3"/>
  <c r="P111" i="3"/>
  <c r="Q111" i="3"/>
  <c r="R111" i="3"/>
  <c r="S111" i="3"/>
  <c r="O112" i="3"/>
  <c r="P112" i="3"/>
  <c r="Q112" i="3"/>
  <c r="R112" i="3"/>
  <c r="S112" i="3"/>
  <c r="O113" i="3"/>
  <c r="P113" i="3"/>
  <c r="Q113" i="3"/>
  <c r="R113" i="3"/>
  <c r="S113" i="3"/>
  <c r="O114" i="3"/>
  <c r="P114" i="3"/>
  <c r="Q114" i="3"/>
  <c r="R114" i="3"/>
  <c r="S114" i="3"/>
  <c r="O115" i="3"/>
  <c r="P115" i="3"/>
  <c r="Q115" i="3"/>
  <c r="R115" i="3"/>
  <c r="S115" i="3"/>
  <c r="O116" i="3"/>
  <c r="P116" i="3"/>
  <c r="Q116" i="3"/>
  <c r="R116" i="3"/>
  <c r="S116" i="3"/>
  <c r="O117" i="3"/>
  <c r="P117" i="3"/>
  <c r="Q117" i="3"/>
  <c r="R117" i="3"/>
  <c r="S117" i="3"/>
  <c r="O118" i="3"/>
  <c r="P118" i="3"/>
  <c r="Q118" i="3"/>
  <c r="R118" i="3"/>
  <c r="S118" i="3"/>
  <c r="P3" i="3"/>
  <c r="Q3" i="3"/>
  <c r="R3" i="3"/>
  <c r="S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3" i="3"/>
  <c r="AL3" i="3"/>
  <c r="AM3" i="3"/>
  <c r="X2" i="1"/>
  <c r="Y3" i="1"/>
  <c r="D4" i="3" s="1"/>
  <c r="Y4" i="1"/>
  <c r="D5" i="3" s="1"/>
  <c r="Y5" i="1"/>
  <c r="D6" i="3" s="1"/>
  <c r="Y6" i="1"/>
  <c r="D7" i="3" s="1"/>
  <c r="Y7" i="1"/>
  <c r="Y8" i="1"/>
  <c r="D9" i="3" s="1"/>
  <c r="Y9" i="1"/>
  <c r="Y10" i="1"/>
  <c r="D11" i="3" s="1"/>
  <c r="Y11" i="1"/>
  <c r="Y12" i="1"/>
  <c r="D13" i="3" s="1"/>
  <c r="Y13" i="1"/>
  <c r="D14" i="3" s="1"/>
  <c r="Y14" i="1"/>
  <c r="D15" i="3" s="1"/>
  <c r="Y15" i="1"/>
  <c r="D16" i="3" s="1"/>
  <c r="Y16" i="1"/>
  <c r="D17" i="3" s="1"/>
  <c r="Y17" i="1"/>
  <c r="D18" i="3" s="1"/>
  <c r="Y18" i="1"/>
  <c r="D19" i="3" s="1"/>
  <c r="Y19" i="1"/>
  <c r="Y20" i="1"/>
  <c r="Y21" i="1"/>
  <c r="D22" i="3" s="1"/>
  <c r="Y22" i="1"/>
  <c r="D23" i="3" s="1"/>
  <c r="Y23" i="1"/>
  <c r="D24" i="3" s="1"/>
  <c r="Y24" i="1"/>
  <c r="D25" i="3" s="1"/>
  <c r="Y25" i="1"/>
  <c r="D26" i="3" s="1"/>
  <c r="Y26" i="1"/>
  <c r="D27" i="3" s="1"/>
  <c r="Y27" i="1"/>
  <c r="D28" i="3" s="1"/>
  <c r="Y28" i="1"/>
  <c r="D29" i="3" s="1"/>
  <c r="Y29" i="1"/>
  <c r="Y30" i="1"/>
  <c r="D31" i="3" s="1"/>
  <c r="Y31" i="1"/>
  <c r="Y32" i="1"/>
  <c r="Y33" i="1"/>
  <c r="Y34" i="1"/>
  <c r="D35" i="3" s="1"/>
  <c r="Y35" i="1"/>
  <c r="Y36" i="1"/>
  <c r="D37" i="3" s="1"/>
  <c r="Y37" i="1"/>
  <c r="D38" i="3" s="1"/>
  <c r="Y38" i="1"/>
  <c r="D39" i="3" s="1"/>
  <c r="Y39" i="1"/>
  <c r="D40" i="3" s="1"/>
  <c r="Y40" i="1"/>
  <c r="D41" i="3" s="1"/>
  <c r="Y41" i="1"/>
  <c r="Y42" i="1"/>
  <c r="D43" i="3" s="1"/>
  <c r="Y43" i="1"/>
  <c r="Y44" i="1"/>
  <c r="D45" i="3" s="1"/>
  <c r="Y45" i="1"/>
  <c r="Y46" i="1"/>
  <c r="D47" i="3" s="1"/>
  <c r="Y47" i="1"/>
  <c r="Y48" i="1"/>
  <c r="Y49" i="1"/>
  <c r="D50" i="3" s="1"/>
  <c r="Y50" i="1"/>
  <c r="D51" i="3" s="1"/>
  <c r="Y51" i="1"/>
  <c r="D52" i="3" s="1"/>
  <c r="Y52" i="1"/>
  <c r="D53" i="3" s="1"/>
  <c r="Y53" i="1"/>
  <c r="Y54" i="1"/>
  <c r="D55" i="3" s="1"/>
  <c r="Y55" i="1"/>
  <c r="Y56" i="1"/>
  <c r="D57" i="3" s="1"/>
  <c r="Y57" i="1"/>
  <c r="Y58" i="1"/>
  <c r="D59" i="3" s="1"/>
  <c r="Y59" i="1"/>
  <c r="D60" i="3" s="1"/>
  <c r="Y60" i="1"/>
  <c r="D61" i="3" s="1"/>
  <c r="Y61" i="1"/>
  <c r="D62" i="3" s="1"/>
  <c r="Y62" i="1"/>
  <c r="D63" i="3" s="1"/>
  <c r="Y63" i="1"/>
  <c r="D64" i="3" s="1"/>
  <c r="Y64" i="1"/>
  <c r="D65" i="3" s="1"/>
  <c r="Y65" i="1"/>
  <c r="D66" i="3" s="1"/>
  <c r="Y66" i="1"/>
  <c r="D67" i="3" s="1"/>
  <c r="Y67" i="1"/>
  <c r="Y68" i="1"/>
  <c r="Y69" i="1"/>
  <c r="D70" i="3" s="1"/>
  <c r="Y70" i="1"/>
  <c r="Y71" i="1"/>
  <c r="Y72" i="1"/>
  <c r="D73" i="3" s="1"/>
  <c r="Y73" i="1"/>
  <c r="D74" i="3" s="1"/>
  <c r="Y74" i="1"/>
  <c r="D75" i="3" s="1"/>
  <c r="Y75" i="1"/>
  <c r="D76" i="3" s="1"/>
  <c r="Y76" i="1"/>
  <c r="D77" i="3" s="1"/>
  <c r="Y77" i="1"/>
  <c r="D78" i="3" s="1"/>
  <c r="Y78" i="1"/>
  <c r="Y79" i="1"/>
  <c r="D80" i="3" s="1"/>
  <c r="Y80" i="1"/>
  <c r="D81" i="3" s="1"/>
  <c r="Y81" i="1"/>
  <c r="Y82" i="1"/>
  <c r="D83" i="3" s="1"/>
  <c r="Y83" i="1"/>
  <c r="Y84" i="1"/>
  <c r="D85" i="3" s="1"/>
  <c r="Y85" i="1"/>
  <c r="D86" i="3" s="1"/>
  <c r="Y86" i="1"/>
  <c r="D87" i="3" s="1"/>
  <c r="Y87" i="1"/>
  <c r="Y88" i="1"/>
  <c r="D89" i="3" s="1"/>
  <c r="Y89" i="1"/>
  <c r="Y90" i="1"/>
  <c r="Y91" i="1"/>
  <c r="D92" i="3" s="1"/>
  <c r="Y92" i="1"/>
  <c r="D93" i="3" s="1"/>
  <c r="Y93" i="1"/>
  <c r="Y94" i="1"/>
  <c r="D95" i="3" s="1"/>
  <c r="Y95" i="1"/>
  <c r="D96" i="3" s="1"/>
  <c r="Y96" i="1"/>
  <c r="D97" i="3" s="1"/>
  <c r="Y97" i="1"/>
  <c r="D98" i="3" s="1"/>
  <c r="Y98" i="1"/>
  <c r="D99" i="3" s="1"/>
  <c r="Y99" i="1"/>
  <c r="Y100" i="1"/>
  <c r="D101" i="3" s="1"/>
  <c r="Y101" i="1"/>
  <c r="D102" i="3" s="1"/>
  <c r="Y102" i="1"/>
  <c r="Y103" i="1"/>
  <c r="D104" i="3" s="1"/>
  <c r="Y104" i="1"/>
  <c r="D105" i="3" s="1"/>
  <c r="Y105" i="1"/>
  <c r="Y106" i="1"/>
  <c r="Y107" i="1"/>
  <c r="D108" i="3" s="1"/>
  <c r="Y108" i="1"/>
  <c r="D109" i="3" s="1"/>
  <c r="Y109" i="1"/>
  <c r="D110" i="3" s="1"/>
  <c r="Y110" i="1"/>
  <c r="D111" i="3" s="1"/>
  <c r="Y111" i="1"/>
  <c r="D112" i="3" s="1"/>
  <c r="Y112" i="1"/>
  <c r="Y113" i="1"/>
  <c r="D114" i="3" s="1"/>
  <c r="Y114" i="1"/>
  <c r="Y115" i="1"/>
  <c r="D116" i="3" s="1"/>
  <c r="Y116" i="1"/>
  <c r="Y117" i="1"/>
  <c r="Y2" i="1"/>
  <c r="D3" i="3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D8" i="3"/>
  <c r="D10" i="3"/>
  <c r="D12" i="3"/>
  <c r="D20" i="3"/>
  <c r="D21" i="3"/>
  <c r="D30" i="3"/>
  <c r="D32" i="3"/>
  <c r="D33" i="3"/>
  <c r="D34" i="3"/>
  <c r="D36" i="3"/>
  <c r="D42" i="3"/>
  <c r="D44" i="3"/>
  <c r="D46" i="3"/>
  <c r="D48" i="3"/>
  <c r="D49" i="3"/>
  <c r="D54" i="3"/>
  <c r="D56" i="3"/>
  <c r="D58" i="3"/>
  <c r="D68" i="3"/>
  <c r="D69" i="3"/>
  <c r="D71" i="3"/>
  <c r="D72" i="3"/>
  <c r="D79" i="3"/>
  <c r="D82" i="3"/>
  <c r="D84" i="3"/>
  <c r="D88" i="3"/>
  <c r="D90" i="3"/>
  <c r="D91" i="3"/>
  <c r="D94" i="3"/>
  <c r="D100" i="3"/>
  <c r="D103" i="3"/>
  <c r="D106" i="3"/>
  <c r="D107" i="3"/>
  <c r="D113" i="3"/>
  <c r="D115" i="3"/>
  <c r="D117" i="3"/>
  <c r="D118" i="3"/>
  <c r="B4" i="3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3" i="3"/>
  <c r="C3" i="3" s="1"/>
  <c r="C4" i="3"/>
  <c r="C1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E103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 IVANOV</author>
  </authors>
  <commentList>
    <comment ref="A108" authorId="0" shapeId="0" xr:uid="{C9C4C374-CD3B-48F7-8616-75E3E73E0DB7}">
      <text>
        <r>
          <rPr>
            <b/>
            <sz val="9"/>
            <color indexed="81"/>
            <rFont val="Tahoma"/>
            <charset val="1"/>
          </rPr>
          <t>kos IVANOV:</t>
        </r>
        <r>
          <rPr>
            <sz val="9"/>
            <color indexed="81"/>
            <rFont val="Tahoma"/>
            <charset val="1"/>
          </rPr>
          <t xml:space="preserve">
Корпоративный тур не для организаций ЛОЛ!!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5A466-16E8-4195-9248-7908EA5CF1D7}" name="activityVect" type="6" refreshedVersion="7" background="1" saveData="1">
    <textPr codePage="866" sourceFile="D:\dipl\activityVect.csv" decimal="," thousands=" 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9DC863-B6E8-492C-93AD-22BE41089F37}" name="themeVect" type="6" refreshedVersion="7" background="1" saveData="1">
    <textPr codePage="866" sourceFile="D:\dipl\themeVect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<sst xmlns="http://schemas.openxmlformats.org/spreadsheetml/2006/main" count="2043" uniqueCount="295">
  <si>
    <t>продолжительность</t>
  </si>
  <si>
    <t>4 дня 3 ночи</t>
  </si>
  <si>
    <t>3 дня 2 ночи</t>
  </si>
  <si>
    <t>Сезон</t>
  </si>
  <si>
    <t>стоимость(взрослый)</t>
  </si>
  <si>
    <t>ст(дети)</t>
  </si>
  <si>
    <t>ст(пенсионеры)</t>
  </si>
  <si>
    <t>Зимний</t>
  </si>
  <si>
    <t>тип отдыха</t>
  </si>
  <si>
    <t>активность</t>
  </si>
  <si>
    <t>активности</t>
  </si>
  <si>
    <t>тематика</t>
  </si>
  <si>
    <t>способы перемещения в течение  тура</t>
  </si>
  <si>
    <t>время трансфера</t>
  </si>
  <si>
    <t>В России</t>
  </si>
  <si>
    <t>нужна ли виза</t>
  </si>
  <si>
    <t>Город</t>
  </si>
  <si>
    <t xml:space="preserve">одиночный, семейный, групповой </t>
  </si>
  <si>
    <t>проживание</t>
  </si>
  <si>
    <t xml:space="preserve">доступность </t>
  </si>
  <si>
    <t>язык</t>
  </si>
  <si>
    <t>переводчик</t>
  </si>
  <si>
    <t>количество раз в день от организаторов</t>
  </si>
  <si>
    <t>шведский стол, меню заранее запланировано.</t>
  </si>
  <si>
    <t>домашние животные</t>
  </si>
  <si>
    <t>нет</t>
  </si>
  <si>
    <t>автобус</t>
  </si>
  <si>
    <t>да</t>
  </si>
  <si>
    <t>Петрозаводск</t>
  </si>
  <si>
    <t>групповой</t>
  </si>
  <si>
    <t>В выбранной гостинице</t>
  </si>
  <si>
    <t>Для детей от 5 лет, Не для организаций, Не для школьников, Не для иностранных граждан.</t>
  </si>
  <si>
    <t>Летний</t>
  </si>
  <si>
    <t>русский</t>
  </si>
  <si>
    <t>4 завтрака, 3 обеда</t>
  </si>
  <si>
    <t>3 завтрака, 1 обед</t>
  </si>
  <si>
    <t>не указано</t>
  </si>
  <si>
    <t xml:space="preserve">переезды около 300 км </t>
  </si>
  <si>
    <t>1  день</t>
  </si>
  <si>
    <t>не указан</t>
  </si>
  <si>
    <t>автобус, водный транспорт</t>
  </si>
  <si>
    <t>без проживания</t>
  </si>
  <si>
    <t xml:space="preserve">Для детей с 5 лет, Не для организации, Не для школьников, Не для иностранных граждан. </t>
  </si>
  <si>
    <t>обед</t>
  </si>
  <si>
    <t>5 дней 4 ночи</t>
  </si>
  <si>
    <t>Для детей от 7 лет,Не для организаций, Не для школьников, Не для иностранных граждан.</t>
  </si>
  <si>
    <t>не предоставляется</t>
  </si>
  <si>
    <t>Новый год</t>
  </si>
  <si>
    <t>Экскурсии, развлечения, посещение резиденции Деда Мороза</t>
  </si>
  <si>
    <t>Посещение достопримечательностей, пешие прогулки</t>
  </si>
  <si>
    <t>История, культура, природа.</t>
  </si>
  <si>
    <t xml:space="preserve">История, культура, религия, природа. </t>
  </si>
  <si>
    <t>Экскурсионный, природный.</t>
  </si>
  <si>
    <t xml:space="preserve"> Посещение достопримечательностей, пешие прогулки</t>
  </si>
  <si>
    <t>7 дней / 6 ночей</t>
  </si>
  <si>
    <t>экскурсии, пешие прогулки</t>
  </si>
  <si>
    <t>отель</t>
  </si>
  <si>
    <t>7 завтраков, 4 обеда</t>
  </si>
  <si>
    <t>4 дня / 3 ночи</t>
  </si>
  <si>
    <t>3 дня / 2 ночи</t>
  </si>
  <si>
    <t>25 100 р</t>
  </si>
  <si>
    <t>Природа, история, культура</t>
  </si>
  <si>
    <t>экскурсии</t>
  </si>
  <si>
    <t>3 завтрака</t>
  </si>
  <si>
    <t>экскурсии, сплав на рафтах</t>
  </si>
  <si>
    <t>Природа</t>
  </si>
  <si>
    <t>1 день</t>
  </si>
  <si>
    <t>Не для организаций, Не для школьников, Не для иностранных граждан.</t>
  </si>
  <si>
    <t xml:space="preserve">не указано </t>
  </si>
  <si>
    <t>8 дней / 7 ночей</t>
  </si>
  <si>
    <t>7 завтраков, 4 обеда, 1 пикник</t>
  </si>
  <si>
    <t>культура, история</t>
  </si>
  <si>
    <t>автомобиль</t>
  </si>
  <si>
    <t>природа</t>
  </si>
  <si>
    <t xml:space="preserve"> История, природа, культура</t>
  </si>
  <si>
    <t xml:space="preserve"> История, природа, культура, религия</t>
  </si>
  <si>
    <t xml:space="preserve"> История, культура</t>
  </si>
  <si>
    <t>чаепитие</t>
  </si>
  <si>
    <t>автобус, автомобиль</t>
  </si>
  <si>
    <t>природа, культура</t>
  </si>
  <si>
    <t>водный транспорт</t>
  </si>
  <si>
    <t>История, культура, природа</t>
  </si>
  <si>
    <t>дегустация</t>
  </si>
  <si>
    <t>История, культура, религия</t>
  </si>
  <si>
    <t>Кемь</t>
  </si>
  <si>
    <t xml:space="preserve"> Природа, история, культура, </t>
  </si>
  <si>
    <t>гостиницы</t>
  </si>
  <si>
    <t>5 завтраков, 2 обеда, 1 пикник</t>
  </si>
  <si>
    <t>сплав на рафтах</t>
  </si>
  <si>
    <t>Для детей от 14 лет,Не для организаций, Не для школьников, Не для иностранных граждан.</t>
  </si>
  <si>
    <t>пикник</t>
  </si>
  <si>
    <t>пешие прогулки</t>
  </si>
  <si>
    <t>4 завтрака, 1 обед, пикник</t>
  </si>
  <si>
    <t>8 дней/7 ночей</t>
  </si>
  <si>
    <t>8 завтраков, 4 обеда, 1 ужин</t>
  </si>
  <si>
    <t>экскурсии, посещение достопримечательностей</t>
  </si>
  <si>
    <t>6 дней/5 ночей</t>
  </si>
  <si>
    <t>Сортавала</t>
  </si>
  <si>
    <t>6 завтраков, 2 обеда, 1 ужин</t>
  </si>
  <si>
    <t>4 дня/3 ночи</t>
  </si>
  <si>
    <t>4 завтрака, 1 обед, 1 ужин</t>
  </si>
  <si>
    <t>5 дней/4 ночи</t>
  </si>
  <si>
    <t>3 дня/2 ночи</t>
  </si>
  <si>
    <t>предосотвляется</t>
  </si>
  <si>
    <t>Отель Карелия</t>
  </si>
  <si>
    <t>Питание по программе</t>
  </si>
  <si>
    <t>4 завтрака, 1 обед, чаепитие с калитками</t>
  </si>
  <si>
    <t>Тула</t>
  </si>
  <si>
    <t>экскурсии, мастер-класс</t>
  </si>
  <si>
    <t>составная</t>
  </si>
  <si>
    <t>Белгород</t>
  </si>
  <si>
    <t>отель Карелия</t>
  </si>
  <si>
    <t xml:space="preserve"> 5 завтраков, 1 обед, чаепитие с калитками</t>
  </si>
  <si>
    <t>Весенний</t>
  </si>
  <si>
    <t xml:space="preserve"> Отель Карелия</t>
  </si>
  <si>
    <t>3 завтрака, 1 обед, чаепитие с калитками</t>
  </si>
  <si>
    <t>завтрак, обед</t>
  </si>
  <si>
    <t xml:space="preserve">Белгород </t>
  </si>
  <si>
    <t>1/2 дня</t>
  </si>
  <si>
    <t>завтрак</t>
  </si>
  <si>
    <t>Отель</t>
  </si>
  <si>
    <t>гостиница</t>
  </si>
  <si>
    <t>осенний</t>
  </si>
  <si>
    <t>4 завтрака</t>
  </si>
  <si>
    <t>Без физических нагрузок!</t>
  </si>
  <si>
    <t>Для детей от 6 лет,Не для организаций, Не для школьников, Не для иностранных граждан.</t>
  </si>
  <si>
    <t>3 завтрака, 2 обеда</t>
  </si>
  <si>
    <t xml:space="preserve"> Гостиница "Теремок" в г. Кондопога</t>
  </si>
  <si>
    <t>4 завтрака, 2 обеда, 2 ужина</t>
  </si>
  <si>
    <t xml:space="preserve"> 3 завтрака, 3 обеда</t>
  </si>
  <si>
    <t>экскурсии, катание на собачих упряжках</t>
  </si>
  <si>
    <t>4 дней, 3 ночей</t>
  </si>
  <si>
    <t>4 завтрака, 3 обеда, 2 ужина</t>
  </si>
  <si>
    <t>4 дня/3ночи</t>
  </si>
  <si>
    <t>культура, история, рождество</t>
  </si>
  <si>
    <t>экскурсии, катание на собачих упряжках, катание на оленьих упряжках</t>
  </si>
  <si>
    <t>4 дня /3 ночи</t>
  </si>
  <si>
    <t>Соловецкая Слобода</t>
  </si>
  <si>
    <t>4 завтрака и 1 обед</t>
  </si>
  <si>
    <t>пешие прогулки, экскурсии</t>
  </si>
  <si>
    <t>2 дня/1 ночь</t>
  </si>
  <si>
    <t>39700\58 701</t>
  </si>
  <si>
    <t>22700\21900</t>
  </si>
  <si>
    <t>Причал</t>
  </si>
  <si>
    <t>2 завтрака, 1 обед</t>
  </si>
  <si>
    <t>5 завтраков, 1 обед</t>
  </si>
  <si>
    <t>Причал или "Соловки Отель"</t>
  </si>
  <si>
    <t>5 дней / 4 ночи</t>
  </si>
  <si>
    <t>49100\71750</t>
  </si>
  <si>
    <t xml:space="preserve">Беломорск </t>
  </si>
  <si>
    <t>Беломорск</t>
  </si>
  <si>
    <t>"Причал", "Соловки Отель",  "Соловецкая Слобода"</t>
  </si>
  <si>
    <t>4 завтрака, 1 обед</t>
  </si>
  <si>
    <t>42 400/57000</t>
  </si>
  <si>
    <t>скидка 1500</t>
  </si>
  <si>
    <t>3 дня /2 ночи</t>
  </si>
  <si>
    <t>32950/44950</t>
  </si>
  <si>
    <t>"Соловецкая Слобода"</t>
  </si>
  <si>
    <t>2 дня /1 ночь</t>
  </si>
  <si>
    <t>2 завтрака и 1 обед</t>
  </si>
  <si>
    <t xml:space="preserve">Кемь </t>
  </si>
  <si>
    <t>предоставляется</t>
  </si>
  <si>
    <t>"Соловки Отель", "Соловецкая Слобода"</t>
  </si>
  <si>
    <t>История, природа, культура</t>
  </si>
  <si>
    <t xml:space="preserve"> "Соловецкая Слобода", "Причал"</t>
  </si>
  <si>
    <t>Саратов</t>
  </si>
  <si>
    <t>2 дня</t>
  </si>
  <si>
    <t>5 завтраков, 1 ужин, чаепитие</t>
  </si>
  <si>
    <t>экскурсии, Развлекательные программы</t>
  </si>
  <si>
    <t>Ростов-на-Дону</t>
  </si>
  <si>
    <t>5 завтраков, 1 ужин, чаепитие с калитками</t>
  </si>
  <si>
    <t>База отдыха Карелия</t>
  </si>
  <si>
    <t>8 завтраков, чаепитие</t>
  </si>
  <si>
    <t>семейный</t>
  </si>
  <si>
    <t>6 завтраков, чаепитие</t>
  </si>
  <si>
    <t>3 завтрака, 1 обед, чаепитие</t>
  </si>
  <si>
    <t>завтраки</t>
  </si>
  <si>
    <t>"Карелия Спа"</t>
  </si>
  <si>
    <t>Для детей от 5 лет,Не для организаций, Не для школьников, Не для иностранных граждан.</t>
  </si>
  <si>
    <t xml:space="preserve"> 2 завтрака</t>
  </si>
  <si>
    <t>Обед</t>
  </si>
  <si>
    <t>Животные, природа</t>
  </si>
  <si>
    <t>катание на собачих упряжках</t>
  </si>
  <si>
    <t>"причал"</t>
  </si>
  <si>
    <t>личный транспорт</t>
  </si>
  <si>
    <t>групповой, семейный</t>
  </si>
  <si>
    <t>база отдыха "Карелия"</t>
  </si>
  <si>
    <t>Природа, активный отдых</t>
  </si>
  <si>
    <t>История, религия, природа</t>
  </si>
  <si>
    <t>д.Ватнаволок</t>
  </si>
  <si>
    <t>активный отдых</t>
  </si>
  <si>
    <t>4 дня/4 ночи</t>
  </si>
  <si>
    <t>"причал", "Соло"</t>
  </si>
  <si>
    <t>поезд</t>
  </si>
  <si>
    <t>Москва</t>
  </si>
  <si>
    <t xml:space="preserve"> Природа, история, культура, животные</t>
  </si>
  <si>
    <t>экскурсии, олени, собаки</t>
  </si>
  <si>
    <t>3 завтрака, 3 обеда, 3 ужина</t>
  </si>
  <si>
    <t>включено в стоимость</t>
  </si>
  <si>
    <t>Религия, история, природа</t>
  </si>
  <si>
    <t>Кондопога</t>
  </si>
  <si>
    <t>культура</t>
  </si>
  <si>
    <t>"питер ин"</t>
  </si>
  <si>
    <t>2 дня/1 ночи</t>
  </si>
  <si>
    <t>групповой, школьный</t>
  </si>
  <si>
    <t>по программе</t>
  </si>
  <si>
    <t>Не для организаций, Не для иностранных граждан.</t>
  </si>
  <si>
    <t>праздничное меню</t>
  </si>
  <si>
    <t>культура, природа</t>
  </si>
  <si>
    <t>4 завтрака, 1 обед, чаепитие с калитками,</t>
  </si>
  <si>
    <t>завтраки, обед</t>
  </si>
  <si>
    <t>3 дня/2ночи</t>
  </si>
  <si>
    <t>3 завтрака, 1 обед, чаепитие с калитками,</t>
  </si>
  <si>
    <t>Зима, природа</t>
  </si>
  <si>
    <t>экстримальный</t>
  </si>
  <si>
    <t>Снегоход</t>
  </si>
  <si>
    <t>катание на снегоходах</t>
  </si>
  <si>
    <t>не для детей, Не для организаций, Не для школьников, Не для иностранных граждан.</t>
  </si>
  <si>
    <t>завтраки, обед, ужин</t>
  </si>
  <si>
    <t>3 завтрака, 1 обед , 1 ужин, чаепитие с калитками</t>
  </si>
  <si>
    <t>отель "Карелия"</t>
  </si>
  <si>
    <t>Нижний Новгород</t>
  </si>
  <si>
    <t>4 завтрака, 1 обед , 1 ужин, чаепитие с калитками</t>
  </si>
  <si>
    <t>1 день/1 ночь</t>
  </si>
  <si>
    <t>новый год</t>
  </si>
  <si>
    <t>Праздничное меню</t>
  </si>
  <si>
    <t>Новогодняя программа</t>
  </si>
  <si>
    <t>новый год, животные</t>
  </si>
  <si>
    <t>Чаепитие</t>
  </si>
  <si>
    <t>посещение резиденции деда мороза, экскурсии</t>
  </si>
  <si>
    <t>2 завтрака, обед, ужин, чаепитие с калитками</t>
  </si>
  <si>
    <t>завтрак, обед , ужин</t>
  </si>
  <si>
    <t>6 дней / 5 ночей</t>
  </si>
  <si>
    <t>3 завтрака, обед, ужин, чаепитие с калитками</t>
  </si>
  <si>
    <t>4 завтрака, обед, ужин, чаепитие с калитками</t>
  </si>
  <si>
    <t>3 завтрака, обед, чаепитие с калитками</t>
  </si>
  <si>
    <t>3 завтрака, обед, чаепитие с калитками, перекус на маршруте</t>
  </si>
  <si>
    <t>4 завтрака, обед, чаепитие с калитками, перекус на маршруте</t>
  </si>
  <si>
    <t>2 завтрака, чаепитие с калитками, перекус на маршруте</t>
  </si>
  <si>
    <t>6 дней /5 ночей</t>
  </si>
  <si>
    <t>6 завтраков, 3 обеда</t>
  </si>
  <si>
    <t>5 дней /4 ночи</t>
  </si>
  <si>
    <t>"Petra", "PIIPUN PIHA"</t>
  </si>
  <si>
    <t>рождество</t>
  </si>
  <si>
    <t>питание по программе</t>
  </si>
  <si>
    <t xml:space="preserve">завтрак </t>
  </si>
  <si>
    <t>животные</t>
  </si>
  <si>
    <t xml:space="preserve"> 3 завтрака, 1 пикник на сплаве</t>
  </si>
  <si>
    <t>Природа, история, культура, религия</t>
  </si>
  <si>
    <t>История, археология, культура, природа</t>
  </si>
  <si>
    <t>экскурсии, сплав на рафтах, пешие прогулки</t>
  </si>
  <si>
    <t>5 завтраков, 1 обед, чаепитие с калитками</t>
  </si>
  <si>
    <t xml:space="preserve">Минск </t>
  </si>
  <si>
    <t>до 9000</t>
  </si>
  <si>
    <t>до 20000</t>
  </si>
  <si>
    <t>до 30000</t>
  </si>
  <si>
    <t>более 30000</t>
  </si>
  <si>
    <t>пустая</t>
  </si>
  <si>
    <t xml:space="preserve">дней </t>
  </si>
  <si>
    <t>ночей</t>
  </si>
  <si>
    <t>стоимость взрослый</t>
  </si>
  <si>
    <t>количество приемов пищи от организаторов</t>
  </si>
  <si>
    <t>ужин</t>
  </si>
  <si>
    <t>доп питание</t>
  </si>
  <si>
    <t>снегоход</t>
  </si>
  <si>
    <t>для иностранных граждан</t>
  </si>
  <si>
    <t>для организаций</t>
  </si>
  <si>
    <t>для школьников</t>
  </si>
  <si>
    <t>для детей от</t>
  </si>
  <si>
    <t>Семейный, праздничный</t>
  </si>
  <si>
    <t>Экскурсионный, природный</t>
  </si>
  <si>
    <t>Экскурсионный, религиозный, природный</t>
  </si>
  <si>
    <t>Активный</t>
  </si>
  <si>
    <t xml:space="preserve">Семейный, праздничный, </t>
  </si>
  <si>
    <t>Экскурсионный, природный, приключенческий</t>
  </si>
  <si>
    <t>приключенческий</t>
  </si>
  <si>
    <t>Экскурсионный, природный, религиозный</t>
  </si>
  <si>
    <t xml:space="preserve">школьный, семейный, групповой </t>
  </si>
  <si>
    <t>школьный</t>
  </si>
  <si>
    <t>экскурсионный</t>
  </si>
  <si>
    <t>праздничный</t>
  </si>
  <si>
    <t>религиозный</t>
  </si>
  <si>
    <t>природный</t>
  </si>
  <si>
    <t>экскурсии, концерт</t>
  </si>
  <si>
    <t>экскурсии, мастер-класс, анимационная шоу программа</t>
  </si>
  <si>
    <t>активный</t>
  </si>
  <si>
    <t>археология</t>
  </si>
  <si>
    <t>природа, археология, мистика</t>
  </si>
  <si>
    <t>год</t>
  </si>
  <si>
    <t>зима</t>
  </si>
  <si>
    <t>история</t>
  </si>
  <si>
    <t>мистика</t>
  </si>
  <si>
    <t>новый</t>
  </si>
  <si>
    <t>отдых</t>
  </si>
  <si>
    <t>религия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</si>
</sst>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Alignment="1">
      <alignment wrapText="1" shrinkToFit="1"/>
    </xf>
    <xf numFmtId="3" fontId="0" fillId="0" borderId="0" xfId="0" applyNumberForma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" fontId="0" fillId="0" borderId="0" xfId="0" applyNumberFormat="1" applyAlignment="1">
      <alignment shrinkToFit="1"/>
    </xf>
    <xf numFmtId="0" fontId="0" fillId="0" borderId="0" xfId="0" quotePrefix="1"/>
    <xf numFmtId="0" fontId="0" fillId="0" borderId="0" xfId="0" applyAlignment="1">
      <alignment horizontal="center" shrinkToFit="1"/>
    </xf>
    <xf numFmtId="0" fontId="1" fillId="0" borderId="0" xfId="0" applyFont="1" applyAlignment="1">
      <alignment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9E9803D-57F1-4CED-8982-245AE397013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251732</xdr:colOff>
      <xdr:row>2</xdr:row>
      <xdr:rowOff>730702</xdr:rowOff>
    </xdr:from>
    <xdr:to>
      <xdr:col>37</xdr:col>
      <xdr:colOff>571500</xdr:colOff>
      <xdr:row>9</xdr:row>
      <xdr:rowOff>544286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260010F-AB07-4205-9319-32D1130EDA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30707" y="2483302"/>
              <a:ext cx="7634968" cy="5147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meVect_1" connectionId="2" xr16:uid="{AA7FB730-D9A1-4708-87E2-3E090BF4DD5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ivityVect" connectionId="1" xr16:uid="{B1ED6188-D848-41BD-B1A0-907FEC4E98A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zoomScale="68" zoomScaleNormal="68" workbookViewId="0">
      <selection activeCell="J5" sqref="J1:J1048576"/>
    </sheetView>
  </sheetViews>
  <sheetFormatPr defaultRowHeight="15" x14ac:dyDescent="0.25"/>
  <cols>
    <col min="1" max="1" width="9.140625" style="1"/>
    <col min="2" max="2" width="19.5703125" style="1" customWidth="1"/>
    <col min="3" max="3" width="9.140625" style="1"/>
    <col min="4" max="4" width="10.85546875" style="1" customWidth="1"/>
    <col min="5" max="5" width="8.5703125" style="1" customWidth="1"/>
    <col min="6" max="6" width="16.85546875" style="1" customWidth="1"/>
    <col min="7" max="7" width="13.5703125" style="1" customWidth="1"/>
    <col min="8" max="8" width="16.7109375" style="1" customWidth="1"/>
    <col min="9" max="9" width="20.28515625" style="1" customWidth="1"/>
    <col min="10" max="10" width="15.28515625" style="1" customWidth="1"/>
    <col min="11" max="11" width="13.5703125" style="1" customWidth="1"/>
    <col min="12" max="12" width="12.42578125" style="1" customWidth="1"/>
    <col min="13" max="14" width="9.140625" style="1"/>
    <col min="15" max="15" width="13.5703125" style="1" customWidth="1"/>
    <col min="16" max="16" width="12.42578125" style="1" customWidth="1"/>
    <col min="17" max="17" width="13" style="1" customWidth="1"/>
    <col min="18" max="18" width="31.28515625" style="1" customWidth="1"/>
    <col min="19" max="19" width="9.140625" style="1"/>
    <col min="20" max="20" width="11.7109375" style="1" customWidth="1"/>
    <col min="21" max="21" width="13.42578125" style="1" customWidth="1"/>
    <col min="22" max="22" width="15.42578125" style="1" customWidth="1"/>
    <col min="23" max="23" width="11.5703125" style="1" customWidth="1"/>
    <col min="24" max="16384" width="9.140625" style="1"/>
  </cols>
  <sheetData>
    <row r="1" spans="1:25" ht="63" x14ac:dyDescent="0.25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5" ht="75" x14ac:dyDescent="0.25">
      <c r="A2" s="1">
        <v>113</v>
      </c>
      <c r="B2" s="1" t="s">
        <v>1</v>
      </c>
      <c r="C2" s="1" t="s">
        <v>7</v>
      </c>
      <c r="D2" s="1">
        <v>26900</v>
      </c>
      <c r="E2" s="1" t="s">
        <v>25</v>
      </c>
      <c r="F2" s="1" t="s">
        <v>25</v>
      </c>
      <c r="G2" s="1" t="s">
        <v>269</v>
      </c>
      <c r="H2" s="1" t="s">
        <v>91</v>
      </c>
      <c r="I2" s="1" t="s">
        <v>48</v>
      </c>
      <c r="J2" s="1" t="s">
        <v>47</v>
      </c>
      <c r="K2" s="1" t="s">
        <v>26</v>
      </c>
      <c r="L2" s="1" t="s">
        <v>36</v>
      </c>
      <c r="M2" s="1" t="s">
        <v>27</v>
      </c>
      <c r="N2" s="1" t="s">
        <v>25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33</v>
      </c>
      <c r="T2" s="1" t="s">
        <v>25</v>
      </c>
      <c r="U2" s="1" t="s">
        <v>34</v>
      </c>
      <c r="X2" s="1" t="str">
        <f>IF(D2="", "пустая",IF(D2&lt;10000,"до 10000", IF(D2&lt;20000,"до 20000", IF(D2&lt;30000,"до 30000","более 30000"))))</f>
        <v>до 30000</v>
      </c>
      <c r="Y2" s="1">
        <f>IF(D2="", -1,IF(D2&lt;10000,0, IF(D2&lt;20000,1, IF(D2&lt;30000,2,3))))</f>
        <v>2</v>
      </c>
    </row>
    <row r="3" spans="1:25" ht="60" x14ac:dyDescent="0.25">
      <c r="A3" s="1">
        <v>114</v>
      </c>
      <c r="B3" s="1" t="s">
        <v>2</v>
      </c>
      <c r="C3" s="1" t="s">
        <v>32</v>
      </c>
      <c r="D3" s="1">
        <v>26900</v>
      </c>
      <c r="E3" s="1" t="s">
        <v>25</v>
      </c>
      <c r="F3" s="1" t="s">
        <v>25</v>
      </c>
      <c r="G3" s="1" t="s">
        <v>270</v>
      </c>
      <c r="H3" s="1" t="s">
        <v>91</v>
      </c>
      <c r="I3" s="1" t="s">
        <v>49</v>
      </c>
      <c r="J3" s="1" t="s">
        <v>50</v>
      </c>
      <c r="K3" s="1" t="s">
        <v>26</v>
      </c>
      <c r="L3" s="1" t="s">
        <v>37</v>
      </c>
      <c r="M3" s="1" t="s">
        <v>27</v>
      </c>
      <c r="N3" s="1" t="s">
        <v>25</v>
      </c>
      <c r="O3" s="1" t="s">
        <v>28</v>
      </c>
      <c r="P3" s="1" t="s">
        <v>29</v>
      </c>
      <c r="Q3" s="1" t="s">
        <v>30</v>
      </c>
      <c r="R3" s="1" t="s">
        <v>45</v>
      </c>
      <c r="S3" s="1" t="s">
        <v>33</v>
      </c>
      <c r="T3" s="1" t="s">
        <v>25</v>
      </c>
      <c r="U3" s="1" t="s">
        <v>35</v>
      </c>
      <c r="X3" s="1" t="str">
        <f t="shared" ref="X3:X66" si="0">IF(D3="", "пустая",IF(D3&lt;10000,"до 10000", IF(D3&lt;20000,"до 20000", IF(D3&lt;30000,"до 30000","более 30000"))))</f>
        <v>до 30000</v>
      </c>
      <c r="Y3" s="1">
        <f t="shared" ref="Y3:Y66" si="1">IF(D3="", -1,IF(D3&lt;10000,0, IF(D3&lt;20000,1, IF(D3&lt;30000,2,3))))</f>
        <v>2</v>
      </c>
    </row>
    <row r="4" spans="1:25" ht="60" x14ac:dyDescent="0.25">
      <c r="A4" s="1">
        <v>115</v>
      </c>
      <c r="B4" s="1" t="s">
        <v>38</v>
      </c>
      <c r="C4" s="1" t="s">
        <v>39</v>
      </c>
      <c r="D4" s="1">
        <v>7900</v>
      </c>
      <c r="E4" s="1">
        <v>6000</v>
      </c>
      <c r="F4" s="1" t="s">
        <v>25</v>
      </c>
      <c r="G4" s="1" t="s">
        <v>271</v>
      </c>
      <c r="H4" s="1" t="s">
        <v>91</v>
      </c>
      <c r="I4" s="1" t="s">
        <v>49</v>
      </c>
      <c r="J4" s="1" t="s">
        <v>51</v>
      </c>
      <c r="K4" s="1" t="s">
        <v>40</v>
      </c>
      <c r="L4" s="1" t="s">
        <v>36</v>
      </c>
      <c r="M4" s="1" t="s">
        <v>27</v>
      </c>
      <c r="N4" s="1" t="s">
        <v>25</v>
      </c>
      <c r="O4" s="1" t="s">
        <v>28</v>
      </c>
      <c r="P4" s="1" t="s">
        <v>29</v>
      </c>
      <c r="Q4" s="1" t="s">
        <v>41</v>
      </c>
      <c r="R4" s="1" t="s">
        <v>42</v>
      </c>
      <c r="S4" s="1" t="s">
        <v>33</v>
      </c>
      <c r="T4" s="1" t="s">
        <v>25</v>
      </c>
      <c r="U4" s="1" t="s">
        <v>43</v>
      </c>
      <c r="X4" s="1" t="str">
        <f t="shared" si="0"/>
        <v>до 10000</v>
      </c>
      <c r="Y4" s="1">
        <f t="shared" si="1"/>
        <v>0</v>
      </c>
    </row>
    <row r="5" spans="1:25" ht="60" x14ac:dyDescent="0.25">
      <c r="A5" s="1">
        <v>116</v>
      </c>
      <c r="B5" s="1" t="s">
        <v>44</v>
      </c>
      <c r="C5" s="1" t="s">
        <v>32</v>
      </c>
      <c r="D5" s="1">
        <v>44500</v>
      </c>
      <c r="E5" s="1">
        <v>41500</v>
      </c>
      <c r="F5" s="1" t="s">
        <v>25</v>
      </c>
      <c r="G5" s="1" t="s">
        <v>270</v>
      </c>
      <c r="H5" s="1" t="s">
        <v>91</v>
      </c>
      <c r="I5" s="1" t="s">
        <v>53</v>
      </c>
      <c r="J5" s="1" t="s">
        <v>50</v>
      </c>
      <c r="K5" s="1" t="s">
        <v>26</v>
      </c>
      <c r="L5" s="1" t="s">
        <v>37</v>
      </c>
      <c r="M5" s="1" t="s">
        <v>27</v>
      </c>
      <c r="N5" s="1" t="s">
        <v>25</v>
      </c>
      <c r="O5" s="1" t="s">
        <v>28</v>
      </c>
      <c r="P5" s="1" t="s">
        <v>29</v>
      </c>
      <c r="Q5" s="1" t="s">
        <v>41</v>
      </c>
      <c r="R5" s="1" t="s">
        <v>45</v>
      </c>
      <c r="S5" s="1" t="s">
        <v>33</v>
      </c>
      <c r="T5" s="1" t="s">
        <v>25</v>
      </c>
      <c r="U5" s="1" t="s">
        <v>46</v>
      </c>
      <c r="X5" s="1" t="str">
        <f t="shared" si="0"/>
        <v>более 30000</v>
      </c>
      <c r="Y5" s="1">
        <f t="shared" si="1"/>
        <v>3</v>
      </c>
    </row>
    <row r="6" spans="1:25" ht="60" x14ac:dyDescent="0.25">
      <c r="A6" s="1">
        <v>117</v>
      </c>
      <c r="B6" s="1" t="s">
        <v>54</v>
      </c>
      <c r="C6" s="1" t="s">
        <v>32</v>
      </c>
      <c r="D6" s="3">
        <v>60600</v>
      </c>
      <c r="E6" s="1">
        <v>57600</v>
      </c>
      <c r="F6" s="1" t="s">
        <v>25</v>
      </c>
      <c r="G6" s="1" t="s">
        <v>270</v>
      </c>
      <c r="H6" s="1" t="s">
        <v>91</v>
      </c>
      <c r="I6" s="1" t="s">
        <v>55</v>
      </c>
      <c r="J6" s="1" t="s">
        <v>61</v>
      </c>
      <c r="K6" s="1" t="s">
        <v>26</v>
      </c>
      <c r="L6" s="1" t="s">
        <v>37</v>
      </c>
      <c r="M6" s="1" t="s">
        <v>27</v>
      </c>
      <c r="N6" s="1" t="s">
        <v>25</v>
      </c>
      <c r="O6" s="1" t="s">
        <v>28</v>
      </c>
      <c r="P6" s="1" t="s">
        <v>29</v>
      </c>
      <c r="Q6" s="1" t="s">
        <v>56</v>
      </c>
      <c r="R6" s="1" t="s">
        <v>45</v>
      </c>
      <c r="S6" s="1" t="s">
        <v>33</v>
      </c>
      <c r="T6" s="1" t="s">
        <v>25</v>
      </c>
      <c r="U6" s="1" t="s">
        <v>57</v>
      </c>
      <c r="X6" s="1" t="str">
        <f t="shared" si="0"/>
        <v>более 30000</v>
      </c>
      <c r="Y6" s="1">
        <f t="shared" si="1"/>
        <v>3</v>
      </c>
    </row>
    <row r="7" spans="1:25" ht="60" x14ac:dyDescent="0.25">
      <c r="A7" s="1">
        <v>118</v>
      </c>
      <c r="B7" s="1" t="s">
        <v>58</v>
      </c>
      <c r="C7" s="1" t="s">
        <v>32</v>
      </c>
      <c r="D7" s="3">
        <v>32400</v>
      </c>
      <c r="E7" s="1" t="s">
        <v>25</v>
      </c>
      <c r="F7" s="1" t="s">
        <v>25</v>
      </c>
      <c r="G7" s="1" t="s">
        <v>270</v>
      </c>
      <c r="H7" s="1" t="s">
        <v>272</v>
      </c>
      <c r="I7" s="1" t="s">
        <v>62</v>
      </c>
      <c r="J7" s="1" t="s">
        <v>61</v>
      </c>
      <c r="K7" s="1" t="s">
        <v>26</v>
      </c>
      <c r="L7" s="1" t="s">
        <v>37</v>
      </c>
      <c r="M7" s="1" t="s">
        <v>27</v>
      </c>
      <c r="N7" s="1" t="s">
        <v>25</v>
      </c>
      <c r="O7" s="1" t="s">
        <v>28</v>
      </c>
      <c r="P7" s="1" t="s">
        <v>29</v>
      </c>
      <c r="Q7" s="1" t="s">
        <v>56</v>
      </c>
      <c r="R7" s="1" t="s">
        <v>45</v>
      </c>
      <c r="S7" s="1" t="s">
        <v>33</v>
      </c>
      <c r="T7" s="1" t="s">
        <v>25</v>
      </c>
      <c r="U7" s="1" t="s">
        <v>35</v>
      </c>
      <c r="X7" s="1" t="str">
        <f t="shared" si="0"/>
        <v>более 30000</v>
      </c>
      <c r="Y7" s="1">
        <f t="shared" si="1"/>
        <v>3</v>
      </c>
    </row>
    <row r="8" spans="1:25" ht="60" x14ac:dyDescent="0.25">
      <c r="A8" s="1">
        <v>119</v>
      </c>
      <c r="B8" s="1" t="s">
        <v>59</v>
      </c>
      <c r="C8" s="1" t="s">
        <v>32</v>
      </c>
      <c r="D8" s="1" t="s">
        <v>60</v>
      </c>
      <c r="E8" s="1" t="s">
        <v>25</v>
      </c>
      <c r="F8" s="1" t="s">
        <v>25</v>
      </c>
      <c r="G8" s="1" t="s">
        <v>270</v>
      </c>
      <c r="H8" s="1" t="s">
        <v>91</v>
      </c>
      <c r="I8" s="1" t="s">
        <v>62</v>
      </c>
      <c r="J8" s="1" t="s">
        <v>61</v>
      </c>
      <c r="K8" s="1" t="s">
        <v>26</v>
      </c>
      <c r="L8" s="1" t="s">
        <v>37</v>
      </c>
      <c r="M8" s="1" t="s">
        <v>27</v>
      </c>
      <c r="N8" s="1" t="s">
        <v>25</v>
      </c>
      <c r="O8" s="1" t="s">
        <v>28</v>
      </c>
      <c r="P8" s="1" t="s">
        <v>29</v>
      </c>
      <c r="Q8" s="1" t="s">
        <v>56</v>
      </c>
      <c r="R8" s="1" t="s">
        <v>45</v>
      </c>
      <c r="S8" s="1" t="s">
        <v>33</v>
      </c>
      <c r="T8" s="1" t="s">
        <v>25</v>
      </c>
      <c r="U8" s="1" t="s">
        <v>63</v>
      </c>
      <c r="X8" s="1" t="str">
        <f t="shared" si="0"/>
        <v>более 30000</v>
      </c>
      <c r="Y8" s="1">
        <f t="shared" si="1"/>
        <v>3</v>
      </c>
    </row>
    <row r="9" spans="1:25" ht="60" x14ac:dyDescent="0.25">
      <c r="A9" s="1">
        <v>120</v>
      </c>
      <c r="B9" s="1" t="s">
        <v>59</v>
      </c>
      <c r="C9" s="1" t="s">
        <v>32</v>
      </c>
      <c r="D9" s="3">
        <v>23800</v>
      </c>
      <c r="E9" s="1" t="s">
        <v>25</v>
      </c>
      <c r="F9" s="1" t="s">
        <v>25</v>
      </c>
      <c r="G9" s="1" t="s">
        <v>270</v>
      </c>
      <c r="H9" s="1" t="s">
        <v>272</v>
      </c>
      <c r="I9" s="1" t="s">
        <v>64</v>
      </c>
      <c r="J9" s="1" t="s">
        <v>65</v>
      </c>
      <c r="K9" s="1" t="s">
        <v>26</v>
      </c>
      <c r="L9" s="1" t="s">
        <v>37</v>
      </c>
      <c r="M9" s="1" t="s">
        <v>27</v>
      </c>
      <c r="N9" s="1" t="s">
        <v>25</v>
      </c>
      <c r="O9" s="1" t="s">
        <v>28</v>
      </c>
      <c r="P9" s="1" t="s">
        <v>29</v>
      </c>
      <c r="Q9" s="1" t="s">
        <v>56</v>
      </c>
      <c r="R9" s="1" t="s">
        <v>45</v>
      </c>
      <c r="S9" s="1" t="s">
        <v>33</v>
      </c>
      <c r="T9" s="1" t="s">
        <v>25</v>
      </c>
      <c r="U9" s="1" t="s">
        <v>63</v>
      </c>
      <c r="X9" s="1" t="str">
        <f t="shared" si="0"/>
        <v>до 30000</v>
      </c>
      <c r="Y9" s="1">
        <f t="shared" si="1"/>
        <v>2</v>
      </c>
    </row>
    <row r="10" spans="1:25" ht="45" x14ac:dyDescent="0.25">
      <c r="A10" s="1">
        <v>121</v>
      </c>
      <c r="B10" s="1" t="s">
        <v>66</v>
      </c>
      <c r="D10" s="3">
        <v>2600</v>
      </c>
      <c r="E10" s="1">
        <v>2400</v>
      </c>
      <c r="F10" s="1">
        <v>2400</v>
      </c>
      <c r="G10" s="1" t="s">
        <v>270</v>
      </c>
      <c r="H10" s="1" t="s">
        <v>91</v>
      </c>
      <c r="I10" s="1" t="s">
        <v>62</v>
      </c>
      <c r="J10" s="1" t="s">
        <v>65</v>
      </c>
      <c r="K10" s="1" t="s">
        <v>26</v>
      </c>
      <c r="L10" s="1" t="s">
        <v>68</v>
      </c>
      <c r="M10" s="1" t="s">
        <v>27</v>
      </c>
      <c r="N10" s="1" t="s">
        <v>25</v>
      </c>
      <c r="O10" s="1" t="s">
        <v>28</v>
      </c>
      <c r="P10" s="1" t="s">
        <v>29</v>
      </c>
      <c r="Q10" s="1" t="s">
        <v>41</v>
      </c>
      <c r="R10" s="1" t="s">
        <v>67</v>
      </c>
      <c r="S10" s="1" t="s">
        <v>33</v>
      </c>
      <c r="T10" s="1" t="s">
        <v>25</v>
      </c>
      <c r="U10" s="1" t="s">
        <v>43</v>
      </c>
      <c r="X10" s="1" t="str">
        <f t="shared" si="0"/>
        <v>до 10000</v>
      </c>
      <c r="Y10" s="1">
        <f t="shared" si="1"/>
        <v>0</v>
      </c>
    </row>
    <row r="11" spans="1:25" ht="45" x14ac:dyDescent="0.25">
      <c r="A11" s="1">
        <v>122</v>
      </c>
      <c r="B11" s="1" t="s">
        <v>66</v>
      </c>
      <c r="D11" s="1">
        <v>3600</v>
      </c>
      <c r="E11" s="1">
        <v>3400</v>
      </c>
      <c r="F11" s="1">
        <v>3400</v>
      </c>
      <c r="G11" s="1" t="s">
        <v>270</v>
      </c>
      <c r="H11" s="1" t="s">
        <v>91</v>
      </c>
      <c r="I11" s="1" t="s">
        <v>55</v>
      </c>
      <c r="J11" s="1" t="s">
        <v>65</v>
      </c>
      <c r="K11" s="1" t="s">
        <v>26</v>
      </c>
      <c r="L11" s="1" t="s">
        <v>68</v>
      </c>
      <c r="M11" s="1" t="s">
        <v>27</v>
      </c>
      <c r="N11" s="1" t="s">
        <v>25</v>
      </c>
      <c r="O11" s="1" t="s">
        <v>28</v>
      </c>
      <c r="P11" s="1" t="s">
        <v>29</v>
      </c>
      <c r="Q11" s="1" t="s">
        <v>41</v>
      </c>
      <c r="R11" s="1" t="s">
        <v>67</v>
      </c>
      <c r="S11" s="1" t="s">
        <v>33</v>
      </c>
      <c r="T11" s="1" t="s">
        <v>25</v>
      </c>
      <c r="U11" s="1" t="s">
        <v>46</v>
      </c>
      <c r="X11" s="1" t="str">
        <f t="shared" si="0"/>
        <v>до 10000</v>
      </c>
      <c r="Y11" s="1">
        <f t="shared" si="1"/>
        <v>0</v>
      </c>
    </row>
    <row r="12" spans="1:25" ht="45" x14ac:dyDescent="0.25">
      <c r="A12" s="1">
        <v>123</v>
      </c>
      <c r="B12" s="1" t="s">
        <v>66</v>
      </c>
      <c r="D12" s="1">
        <v>5500</v>
      </c>
      <c r="E12" s="1">
        <v>3500</v>
      </c>
      <c r="F12" s="1">
        <v>5000</v>
      </c>
      <c r="G12" s="1" t="s">
        <v>270</v>
      </c>
      <c r="H12" s="1" t="s">
        <v>91</v>
      </c>
      <c r="I12" s="1" t="s">
        <v>62</v>
      </c>
      <c r="J12" s="1" t="s">
        <v>61</v>
      </c>
      <c r="K12" s="1" t="s">
        <v>26</v>
      </c>
      <c r="L12" s="1" t="s">
        <v>68</v>
      </c>
      <c r="M12" s="1" t="s">
        <v>27</v>
      </c>
      <c r="N12" s="1" t="s">
        <v>25</v>
      </c>
      <c r="O12" s="1" t="s">
        <v>28</v>
      </c>
      <c r="P12" s="1" t="s">
        <v>29</v>
      </c>
      <c r="Q12" s="1" t="s">
        <v>41</v>
      </c>
      <c r="R12" s="1" t="s">
        <v>67</v>
      </c>
      <c r="S12" s="1" t="s">
        <v>33</v>
      </c>
      <c r="T12" s="1" t="s">
        <v>25</v>
      </c>
      <c r="U12" s="1" t="s">
        <v>46</v>
      </c>
      <c r="X12" s="1" t="str">
        <f t="shared" si="0"/>
        <v>до 10000</v>
      </c>
      <c r="Y12" s="1">
        <f t="shared" si="1"/>
        <v>0</v>
      </c>
    </row>
    <row r="13" spans="1:25" ht="60" x14ac:dyDescent="0.25">
      <c r="A13" s="1">
        <v>124</v>
      </c>
      <c r="B13" s="1" t="s">
        <v>69</v>
      </c>
      <c r="C13" s="1" t="s">
        <v>32</v>
      </c>
      <c r="D13" s="1">
        <v>66400</v>
      </c>
      <c r="E13" s="1">
        <f>D13-3000</f>
        <v>63400</v>
      </c>
      <c r="G13" s="1" t="s">
        <v>270</v>
      </c>
      <c r="H13" s="1" t="s">
        <v>272</v>
      </c>
      <c r="I13" s="1" t="s">
        <v>64</v>
      </c>
      <c r="J13" s="1" t="s">
        <v>73</v>
      </c>
      <c r="K13" s="1" t="s">
        <v>26</v>
      </c>
      <c r="L13" s="1" t="s">
        <v>37</v>
      </c>
      <c r="M13" s="1" t="s">
        <v>27</v>
      </c>
      <c r="N13" s="1" t="s">
        <v>25</v>
      </c>
      <c r="O13" s="1" t="s">
        <v>28</v>
      </c>
      <c r="P13" s="1" t="s">
        <v>29</v>
      </c>
      <c r="Q13" s="1" t="s">
        <v>30</v>
      </c>
      <c r="R13" s="1" t="s">
        <v>45</v>
      </c>
      <c r="S13" s="1" t="s">
        <v>33</v>
      </c>
      <c r="T13" s="1" t="s">
        <v>25</v>
      </c>
      <c r="U13" s="1" t="s">
        <v>70</v>
      </c>
      <c r="X13" s="1" t="str">
        <f t="shared" si="0"/>
        <v>более 30000</v>
      </c>
      <c r="Y13" s="1">
        <f t="shared" si="1"/>
        <v>3</v>
      </c>
    </row>
    <row r="14" spans="1:25" ht="45" x14ac:dyDescent="0.25">
      <c r="A14" s="1">
        <v>125</v>
      </c>
      <c r="B14" s="1" t="s">
        <v>66</v>
      </c>
      <c r="D14" s="1">
        <v>1000</v>
      </c>
      <c r="E14" s="1">
        <v>900</v>
      </c>
      <c r="G14" s="1" t="s">
        <v>270</v>
      </c>
      <c r="H14" s="1" t="s">
        <v>91</v>
      </c>
      <c r="I14" s="1" t="s">
        <v>62</v>
      </c>
      <c r="J14" s="1" t="s">
        <v>71</v>
      </c>
      <c r="K14" s="1" t="s">
        <v>26</v>
      </c>
      <c r="L14" s="1" t="s">
        <v>36</v>
      </c>
      <c r="M14" s="1" t="s">
        <v>27</v>
      </c>
      <c r="N14" s="1" t="s">
        <v>25</v>
      </c>
      <c r="O14" s="1" t="s">
        <v>28</v>
      </c>
      <c r="P14" s="1" t="s">
        <v>29</v>
      </c>
      <c r="Q14" s="1" t="s">
        <v>41</v>
      </c>
      <c r="R14" s="1" t="s">
        <v>67</v>
      </c>
      <c r="S14" s="1" t="s">
        <v>33</v>
      </c>
      <c r="T14" s="1" t="s">
        <v>25</v>
      </c>
      <c r="U14" s="1" t="s">
        <v>46</v>
      </c>
      <c r="X14" s="1" t="str">
        <f t="shared" si="0"/>
        <v>до 10000</v>
      </c>
      <c r="Y14" s="1">
        <f t="shared" si="1"/>
        <v>0</v>
      </c>
    </row>
    <row r="15" spans="1:25" ht="45" x14ac:dyDescent="0.25">
      <c r="A15" s="1">
        <v>126</v>
      </c>
      <c r="B15" s="1" t="s">
        <v>66</v>
      </c>
      <c r="D15" s="1">
        <v>2500</v>
      </c>
      <c r="E15" s="1">
        <v>2200</v>
      </c>
      <c r="F15" s="1">
        <v>2300</v>
      </c>
      <c r="G15" s="1" t="s">
        <v>270</v>
      </c>
      <c r="H15" s="1" t="s">
        <v>91</v>
      </c>
      <c r="I15" s="1" t="s">
        <v>62</v>
      </c>
      <c r="J15" s="1" t="s">
        <v>65</v>
      </c>
      <c r="K15" s="1" t="s">
        <v>26</v>
      </c>
      <c r="L15" s="1" t="s">
        <v>36</v>
      </c>
      <c r="M15" s="1" t="s">
        <v>27</v>
      </c>
      <c r="N15" s="1" t="s">
        <v>25</v>
      </c>
      <c r="O15" s="1" t="s">
        <v>28</v>
      </c>
      <c r="P15" s="1" t="s">
        <v>29</v>
      </c>
      <c r="Q15" s="1" t="s">
        <v>41</v>
      </c>
      <c r="R15" s="1" t="s">
        <v>67</v>
      </c>
      <c r="S15" s="1" t="s">
        <v>33</v>
      </c>
      <c r="T15" s="1" t="s">
        <v>25</v>
      </c>
      <c r="U15" s="1" t="s">
        <v>46</v>
      </c>
      <c r="X15" s="1" t="str">
        <f t="shared" si="0"/>
        <v>до 10000</v>
      </c>
      <c r="Y15" s="1">
        <f t="shared" si="1"/>
        <v>0</v>
      </c>
    </row>
    <row r="16" spans="1:25" ht="45" x14ac:dyDescent="0.25">
      <c r="A16" s="1">
        <v>127</v>
      </c>
      <c r="B16" s="1" t="s">
        <v>66</v>
      </c>
      <c r="D16" s="1">
        <v>2000</v>
      </c>
      <c r="G16" s="1" t="s">
        <v>270</v>
      </c>
      <c r="H16" s="1" t="s">
        <v>91</v>
      </c>
      <c r="I16" s="1" t="s">
        <v>62</v>
      </c>
      <c r="J16" s="1" t="s">
        <v>74</v>
      </c>
      <c r="K16" s="1" t="s">
        <v>72</v>
      </c>
      <c r="L16" s="1" t="s">
        <v>36</v>
      </c>
      <c r="M16" s="1" t="s">
        <v>27</v>
      </c>
      <c r="N16" s="1" t="s">
        <v>25</v>
      </c>
      <c r="O16" s="1" t="s">
        <v>28</v>
      </c>
      <c r="P16" s="1" t="s">
        <v>29</v>
      </c>
      <c r="Q16" s="1" t="s">
        <v>41</v>
      </c>
      <c r="R16" s="1" t="s">
        <v>67</v>
      </c>
      <c r="S16" s="1" t="s">
        <v>33</v>
      </c>
      <c r="T16" s="1" t="s">
        <v>25</v>
      </c>
      <c r="U16" s="1" t="s">
        <v>46</v>
      </c>
      <c r="X16" s="1" t="str">
        <f t="shared" si="0"/>
        <v>до 10000</v>
      </c>
      <c r="Y16" s="1">
        <f t="shared" si="1"/>
        <v>0</v>
      </c>
    </row>
    <row r="17" spans="1:25" ht="60" x14ac:dyDescent="0.25">
      <c r="A17" s="1">
        <v>128</v>
      </c>
      <c r="B17" s="1" t="s">
        <v>66</v>
      </c>
      <c r="D17" s="1">
        <v>11000</v>
      </c>
      <c r="E17" s="1">
        <v>8700</v>
      </c>
      <c r="F17" s="1">
        <v>10000</v>
      </c>
      <c r="G17" s="1" t="s">
        <v>276</v>
      </c>
      <c r="H17" s="1" t="s">
        <v>91</v>
      </c>
      <c r="I17" s="1" t="s">
        <v>62</v>
      </c>
      <c r="J17" s="1" t="s">
        <v>75</v>
      </c>
      <c r="K17" s="1" t="s">
        <v>40</v>
      </c>
      <c r="L17" s="1" t="s">
        <v>36</v>
      </c>
      <c r="M17" s="1" t="s">
        <v>27</v>
      </c>
      <c r="N17" s="1" t="s">
        <v>25</v>
      </c>
      <c r="O17" s="1" t="s">
        <v>28</v>
      </c>
      <c r="P17" s="1" t="s">
        <v>29</v>
      </c>
      <c r="Q17" s="1" t="s">
        <v>41</v>
      </c>
      <c r="R17" s="1" t="s">
        <v>67</v>
      </c>
      <c r="S17" s="1" t="s">
        <v>33</v>
      </c>
      <c r="T17" s="1" t="s">
        <v>25</v>
      </c>
      <c r="U17" s="1" t="s">
        <v>46</v>
      </c>
      <c r="X17" s="1" t="str">
        <f t="shared" si="0"/>
        <v>до 20000</v>
      </c>
      <c r="Y17" s="1">
        <f t="shared" si="1"/>
        <v>1</v>
      </c>
    </row>
    <row r="18" spans="1:25" ht="45" x14ac:dyDescent="0.25">
      <c r="A18" s="1">
        <v>129</v>
      </c>
      <c r="B18" s="1" t="s">
        <v>66</v>
      </c>
      <c r="C18" s="1" t="s">
        <v>7</v>
      </c>
      <c r="D18" s="1">
        <v>7500</v>
      </c>
      <c r="E18" s="1">
        <v>7300</v>
      </c>
      <c r="F18" s="1">
        <v>7300</v>
      </c>
      <c r="G18" s="1" t="s">
        <v>270</v>
      </c>
      <c r="H18" s="1" t="s">
        <v>91</v>
      </c>
      <c r="I18" s="1" t="s">
        <v>62</v>
      </c>
      <c r="J18" s="1" t="s">
        <v>76</v>
      </c>
      <c r="K18" s="1" t="s">
        <v>40</v>
      </c>
      <c r="L18" s="1" t="s">
        <v>36</v>
      </c>
      <c r="M18" s="1" t="s">
        <v>27</v>
      </c>
      <c r="N18" s="1" t="s">
        <v>25</v>
      </c>
      <c r="O18" s="1" t="s">
        <v>28</v>
      </c>
      <c r="P18" s="1" t="s">
        <v>29</v>
      </c>
      <c r="Q18" s="1" t="s">
        <v>41</v>
      </c>
      <c r="R18" s="1" t="s">
        <v>67</v>
      </c>
      <c r="S18" s="1" t="s">
        <v>33</v>
      </c>
      <c r="T18" s="1" t="s">
        <v>25</v>
      </c>
      <c r="U18" s="1" t="s">
        <v>46</v>
      </c>
      <c r="X18" s="1" t="str">
        <f t="shared" si="0"/>
        <v>до 10000</v>
      </c>
      <c r="Y18" s="1">
        <f t="shared" si="1"/>
        <v>0</v>
      </c>
    </row>
    <row r="19" spans="1:25" ht="75" x14ac:dyDescent="0.25">
      <c r="A19" s="1">
        <v>130</v>
      </c>
      <c r="B19" s="1" t="s">
        <v>66</v>
      </c>
      <c r="C19" s="1" t="s">
        <v>7</v>
      </c>
      <c r="D19" s="1">
        <v>2200</v>
      </c>
      <c r="E19" s="1">
        <v>2000</v>
      </c>
      <c r="G19" s="1" t="s">
        <v>273</v>
      </c>
      <c r="H19" s="1" t="s">
        <v>272</v>
      </c>
      <c r="I19" s="1" t="s">
        <v>48</v>
      </c>
      <c r="J19" s="1" t="s">
        <v>47</v>
      </c>
      <c r="K19" s="1" t="s">
        <v>26</v>
      </c>
      <c r="L19" s="1" t="s">
        <v>36</v>
      </c>
      <c r="M19" s="1" t="s">
        <v>27</v>
      </c>
      <c r="N19" s="1" t="s">
        <v>25</v>
      </c>
      <c r="O19" s="1" t="s">
        <v>28</v>
      </c>
      <c r="P19" s="1" t="s">
        <v>29</v>
      </c>
      <c r="Q19" s="1" t="s">
        <v>41</v>
      </c>
      <c r="R19" s="1" t="s">
        <v>67</v>
      </c>
      <c r="S19" s="1" t="s">
        <v>33</v>
      </c>
      <c r="T19" s="1" t="s">
        <v>25</v>
      </c>
      <c r="U19" s="1" t="s">
        <v>77</v>
      </c>
      <c r="X19" s="1" t="str">
        <f t="shared" si="0"/>
        <v>до 10000</v>
      </c>
      <c r="Y19" s="1">
        <f t="shared" si="1"/>
        <v>0</v>
      </c>
    </row>
    <row r="20" spans="1:25" ht="45" x14ac:dyDescent="0.25">
      <c r="A20" s="1">
        <v>131</v>
      </c>
      <c r="B20" s="1" t="s">
        <v>66</v>
      </c>
      <c r="D20" s="1">
        <v>2500</v>
      </c>
      <c r="G20" s="1" t="s">
        <v>269</v>
      </c>
      <c r="H20" s="1" t="s">
        <v>91</v>
      </c>
      <c r="I20" s="1" t="s">
        <v>283</v>
      </c>
      <c r="J20" s="1" t="s">
        <v>79</v>
      </c>
      <c r="K20" s="1" t="s">
        <v>78</v>
      </c>
      <c r="L20" s="1" t="s">
        <v>36</v>
      </c>
      <c r="M20" s="1" t="s">
        <v>27</v>
      </c>
      <c r="N20" s="1" t="s">
        <v>25</v>
      </c>
      <c r="O20" s="1" t="s">
        <v>28</v>
      </c>
      <c r="P20" s="1" t="s">
        <v>29</v>
      </c>
      <c r="Q20" s="1" t="s">
        <v>41</v>
      </c>
      <c r="R20" s="1" t="s">
        <v>67</v>
      </c>
      <c r="S20" s="1" t="s">
        <v>33</v>
      </c>
      <c r="T20" s="1" t="s">
        <v>25</v>
      </c>
      <c r="U20" s="1" t="s">
        <v>46</v>
      </c>
      <c r="X20" s="1" t="str">
        <f t="shared" si="0"/>
        <v>до 10000</v>
      </c>
      <c r="Y20" s="1">
        <f t="shared" si="1"/>
        <v>0</v>
      </c>
    </row>
    <row r="21" spans="1:25" ht="45" x14ac:dyDescent="0.25">
      <c r="A21" s="1">
        <v>132</v>
      </c>
      <c r="B21" s="1" t="s">
        <v>66</v>
      </c>
      <c r="C21" s="1" t="s">
        <v>7</v>
      </c>
      <c r="D21" s="1">
        <v>7500</v>
      </c>
      <c r="G21" s="1" t="s">
        <v>270</v>
      </c>
      <c r="H21" s="1" t="s">
        <v>91</v>
      </c>
      <c r="I21" s="1" t="s">
        <v>62</v>
      </c>
      <c r="J21" s="1" t="s">
        <v>71</v>
      </c>
      <c r="K21" s="1" t="s">
        <v>80</v>
      </c>
      <c r="L21" s="1" t="s">
        <v>36</v>
      </c>
      <c r="M21" s="1" t="s">
        <v>27</v>
      </c>
      <c r="N21" s="1" t="s">
        <v>25</v>
      </c>
      <c r="O21" s="1" t="s">
        <v>28</v>
      </c>
      <c r="P21" s="1" t="s">
        <v>29</v>
      </c>
      <c r="Q21" s="1" t="s">
        <v>41</v>
      </c>
      <c r="R21" s="1" t="s">
        <v>67</v>
      </c>
      <c r="S21" s="1" t="s">
        <v>33</v>
      </c>
      <c r="T21" s="1" t="s">
        <v>25</v>
      </c>
      <c r="U21" s="1" t="s">
        <v>46</v>
      </c>
      <c r="X21" s="1" t="str">
        <f t="shared" si="0"/>
        <v>до 10000</v>
      </c>
      <c r="Y21" s="1">
        <f t="shared" si="1"/>
        <v>0</v>
      </c>
    </row>
    <row r="22" spans="1:25" ht="45" x14ac:dyDescent="0.25">
      <c r="A22" s="1">
        <v>133</v>
      </c>
      <c r="B22" s="1" t="s">
        <v>66</v>
      </c>
      <c r="D22" s="1">
        <v>7900</v>
      </c>
      <c r="G22" s="1" t="s">
        <v>270</v>
      </c>
      <c r="H22" s="1" t="s">
        <v>91</v>
      </c>
      <c r="I22" s="1" t="s">
        <v>283</v>
      </c>
      <c r="J22" s="1" t="s">
        <v>81</v>
      </c>
      <c r="K22" s="1" t="s">
        <v>26</v>
      </c>
      <c r="L22" s="1" t="s">
        <v>36</v>
      </c>
      <c r="M22" s="1" t="s">
        <v>27</v>
      </c>
      <c r="N22" s="1" t="s">
        <v>25</v>
      </c>
      <c r="O22" s="1" t="s">
        <v>28</v>
      </c>
      <c r="P22" s="1" t="s">
        <v>29</v>
      </c>
      <c r="Q22" s="1" t="s">
        <v>41</v>
      </c>
      <c r="R22" s="1" t="s">
        <v>67</v>
      </c>
      <c r="S22" s="1" t="s">
        <v>33</v>
      </c>
      <c r="T22" s="1" t="s">
        <v>25</v>
      </c>
      <c r="U22" s="1" t="s">
        <v>82</v>
      </c>
      <c r="X22" s="1" t="str">
        <f t="shared" si="0"/>
        <v>до 10000</v>
      </c>
      <c r="Y22" s="1">
        <f t="shared" si="1"/>
        <v>0</v>
      </c>
    </row>
    <row r="23" spans="1:25" ht="45" x14ac:dyDescent="0.25">
      <c r="A23" s="1">
        <v>134</v>
      </c>
      <c r="B23" s="1" t="s">
        <v>66</v>
      </c>
      <c r="D23" s="1">
        <v>3300</v>
      </c>
      <c r="G23" s="1" t="s">
        <v>270</v>
      </c>
      <c r="H23" s="1" t="s">
        <v>91</v>
      </c>
      <c r="I23" s="1" t="s">
        <v>62</v>
      </c>
      <c r="J23" s="1" t="s">
        <v>47</v>
      </c>
      <c r="K23" s="1" t="s">
        <v>78</v>
      </c>
      <c r="L23" s="1" t="s">
        <v>36</v>
      </c>
      <c r="M23" s="1" t="s">
        <v>27</v>
      </c>
      <c r="N23" s="1" t="s">
        <v>25</v>
      </c>
      <c r="O23" s="1" t="s">
        <v>28</v>
      </c>
      <c r="P23" s="1" t="s">
        <v>29</v>
      </c>
      <c r="Q23" s="1" t="s">
        <v>41</v>
      </c>
      <c r="R23" s="1" t="s">
        <v>67</v>
      </c>
      <c r="S23" s="1" t="s">
        <v>33</v>
      </c>
      <c r="T23" s="1" t="s">
        <v>25</v>
      </c>
      <c r="U23" s="1" t="s">
        <v>77</v>
      </c>
      <c r="X23" s="1" t="str">
        <f t="shared" si="0"/>
        <v>до 10000</v>
      </c>
      <c r="Y23" s="1">
        <f t="shared" si="1"/>
        <v>0</v>
      </c>
    </row>
    <row r="24" spans="1:25" ht="60" x14ac:dyDescent="0.25">
      <c r="A24" s="1">
        <v>135</v>
      </c>
      <c r="B24" s="1" t="s">
        <v>66</v>
      </c>
      <c r="C24" s="1" t="s">
        <v>32</v>
      </c>
      <c r="D24" s="1">
        <v>8500</v>
      </c>
      <c r="E24" s="1">
        <v>6500</v>
      </c>
      <c r="G24" s="1" t="s">
        <v>276</v>
      </c>
      <c r="H24" s="1" t="s">
        <v>91</v>
      </c>
      <c r="I24" s="1" t="s">
        <v>62</v>
      </c>
      <c r="J24" s="1" t="s">
        <v>83</v>
      </c>
      <c r="K24" s="1" t="s">
        <v>80</v>
      </c>
      <c r="L24" s="1" t="s">
        <v>36</v>
      </c>
      <c r="M24" s="1" t="s">
        <v>27</v>
      </c>
      <c r="N24" s="1" t="s">
        <v>25</v>
      </c>
      <c r="O24" s="1" t="s">
        <v>84</v>
      </c>
      <c r="P24" s="1" t="s">
        <v>29</v>
      </c>
      <c r="Q24" s="1" t="s">
        <v>41</v>
      </c>
      <c r="R24" s="1" t="s">
        <v>67</v>
      </c>
      <c r="S24" s="1" t="s">
        <v>33</v>
      </c>
      <c r="T24" s="1" t="s">
        <v>25</v>
      </c>
      <c r="U24" s="1" t="s">
        <v>43</v>
      </c>
      <c r="X24" s="1" t="str">
        <f t="shared" si="0"/>
        <v>до 10000</v>
      </c>
      <c r="Y24" s="1">
        <f t="shared" si="1"/>
        <v>0</v>
      </c>
    </row>
    <row r="25" spans="1:25" ht="75" x14ac:dyDescent="0.25">
      <c r="A25" s="1">
        <v>136</v>
      </c>
      <c r="B25" s="1" t="s">
        <v>232</v>
      </c>
      <c r="C25" s="1" t="s">
        <v>32</v>
      </c>
      <c r="D25" s="1">
        <v>50500</v>
      </c>
      <c r="E25" s="1">
        <v>47500</v>
      </c>
      <c r="G25" s="1" t="s">
        <v>274</v>
      </c>
      <c r="H25" s="1" t="s">
        <v>272</v>
      </c>
      <c r="I25" s="1" t="s">
        <v>64</v>
      </c>
      <c r="J25" s="1" t="s">
        <v>85</v>
      </c>
      <c r="K25" s="1" t="s">
        <v>26</v>
      </c>
      <c r="L25" s="1" t="s">
        <v>37</v>
      </c>
      <c r="M25" s="1" t="s">
        <v>27</v>
      </c>
      <c r="N25" s="1" t="s">
        <v>25</v>
      </c>
      <c r="O25" s="1" t="s">
        <v>28</v>
      </c>
      <c r="P25" s="1" t="s">
        <v>29</v>
      </c>
      <c r="Q25" s="1" t="s">
        <v>86</v>
      </c>
      <c r="R25" s="1" t="s">
        <v>45</v>
      </c>
      <c r="S25" s="1" t="s">
        <v>33</v>
      </c>
      <c r="T25" s="1" t="s">
        <v>25</v>
      </c>
      <c r="U25" s="1" t="s">
        <v>87</v>
      </c>
      <c r="X25" s="1" t="str">
        <f t="shared" si="0"/>
        <v>более 30000</v>
      </c>
      <c r="Y25" s="1">
        <f t="shared" si="1"/>
        <v>3</v>
      </c>
    </row>
    <row r="26" spans="1:25" ht="75" x14ac:dyDescent="0.25">
      <c r="A26" s="1">
        <v>137</v>
      </c>
      <c r="B26" s="1" t="s">
        <v>66</v>
      </c>
      <c r="C26" s="1" t="s">
        <v>32</v>
      </c>
      <c r="D26" s="1">
        <v>2700</v>
      </c>
      <c r="E26" s="1">
        <v>2500</v>
      </c>
      <c r="G26" s="1" t="s">
        <v>274</v>
      </c>
      <c r="H26" s="1" t="s">
        <v>272</v>
      </c>
      <c r="I26" s="1" t="s">
        <v>88</v>
      </c>
      <c r="J26" s="1" t="s">
        <v>73</v>
      </c>
      <c r="K26" s="1" t="s">
        <v>26</v>
      </c>
      <c r="L26" s="1" t="s">
        <v>36</v>
      </c>
      <c r="M26" s="1" t="s">
        <v>27</v>
      </c>
      <c r="N26" s="1" t="s">
        <v>25</v>
      </c>
      <c r="O26" s="1" t="s">
        <v>28</v>
      </c>
      <c r="P26" s="1" t="s">
        <v>29</v>
      </c>
      <c r="Q26" s="1" t="s">
        <v>41</v>
      </c>
      <c r="R26" s="1" t="s">
        <v>89</v>
      </c>
      <c r="S26" s="1" t="s">
        <v>33</v>
      </c>
      <c r="T26" s="1" t="s">
        <v>25</v>
      </c>
      <c r="U26" s="1" t="s">
        <v>90</v>
      </c>
      <c r="X26" s="1" t="str">
        <f t="shared" si="0"/>
        <v>до 10000</v>
      </c>
      <c r="Y26" s="1">
        <f t="shared" si="1"/>
        <v>0</v>
      </c>
    </row>
    <row r="27" spans="1:25" ht="45" x14ac:dyDescent="0.25">
      <c r="A27" s="1">
        <v>138</v>
      </c>
      <c r="B27" s="1" t="s">
        <v>66</v>
      </c>
      <c r="C27" s="1" t="s">
        <v>32</v>
      </c>
      <c r="D27" s="1">
        <v>7000</v>
      </c>
      <c r="G27" s="1" t="s">
        <v>270</v>
      </c>
      <c r="H27" s="1" t="s">
        <v>91</v>
      </c>
      <c r="I27" s="1" t="s">
        <v>91</v>
      </c>
      <c r="J27" s="1" t="s">
        <v>287</v>
      </c>
      <c r="K27" s="1" t="s">
        <v>26</v>
      </c>
      <c r="L27" s="1" t="s">
        <v>36</v>
      </c>
      <c r="M27" s="1" t="s">
        <v>27</v>
      </c>
      <c r="N27" s="1" t="s">
        <v>25</v>
      </c>
      <c r="O27" s="1" t="s">
        <v>28</v>
      </c>
      <c r="P27" s="1" t="s">
        <v>29</v>
      </c>
      <c r="Q27" s="1" t="s">
        <v>41</v>
      </c>
      <c r="R27" s="1" t="s">
        <v>67</v>
      </c>
      <c r="S27" s="1" t="s">
        <v>33</v>
      </c>
      <c r="T27" s="1" t="s">
        <v>25</v>
      </c>
      <c r="U27" s="1" t="s">
        <v>43</v>
      </c>
      <c r="X27" s="1" t="str">
        <f t="shared" si="0"/>
        <v>до 10000</v>
      </c>
      <c r="Y27" s="1">
        <f t="shared" si="1"/>
        <v>0</v>
      </c>
    </row>
    <row r="28" spans="1:25" ht="75" x14ac:dyDescent="0.25">
      <c r="A28" s="1">
        <v>139</v>
      </c>
      <c r="B28" s="1" t="s">
        <v>58</v>
      </c>
      <c r="C28" s="1" t="s">
        <v>32</v>
      </c>
      <c r="D28" s="1">
        <v>32900</v>
      </c>
      <c r="G28" s="1" t="s">
        <v>274</v>
      </c>
      <c r="H28" s="1" t="s">
        <v>272</v>
      </c>
      <c r="I28" s="1" t="s">
        <v>64</v>
      </c>
      <c r="J28" s="1" t="s">
        <v>61</v>
      </c>
      <c r="K28" s="1" t="s">
        <v>26</v>
      </c>
      <c r="L28" s="1" t="s">
        <v>36</v>
      </c>
      <c r="M28" s="1" t="s">
        <v>27</v>
      </c>
      <c r="N28" s="1" t="s">
        <v>25</v>
      </c>
      <c r="O28" s="1" t="s">
        <v>28</v>
      </c>
      <c r="P28" s="1" t="s">
        <v>29</v>
      </c>
      <c r="Q28" s="1" t="s">
        <v>56</v>
      </c>
      <c r="R28" s="1" t="s">
        <v>67</v>
      </c>
      <c r="S28" s="1" t="s">
        <v>33</v>
      </c>
      <c r="T28" s="1" t="s">
        <v>25</v>
      </c>
      <c r="U28" s="1" t="s">
        <v>92</v>
      </c>
      <c r="X28" s="1" t="str">
        <f t="shared" si="0"/>
        <v>более 30000</v>
      </c>
      <c r="Y28" s="1">
        <f t="shared" si="1"/>
        <v>3</v>
      </c>
    </row>
    <row r="29" spans="1:25" ht="60" x14ac:dyDescent="0.25">
      <c r="A29" s="1">
        <v>140</v>
      </c>
      <c r="B29" s="1" t="s">
        <v>93</v>
      </c>
      <c r="C29" s="1" t="s">
        <v>32</v>
      </c>
      <c r="D29" s="1">
        <v>68000</v>
      </c>
      <c r="E29" s="1">
        <v>65000</v>
      </c>
      <c r="G29" s="1" t="s">
        <v>270</v>
      </c>
      <c r="H29" s="1" t="s">
        <v>91</v>
      </c>
      <c r="I29" s="1" t="s">
        <v>95</v>
      </c>
      <c r="J29" s="1" t="s">
        <v>61</v>
      </c>
      <c r="K29" s="1" t="s">
        <v>40</v>
      </c>
      <c r="L29" s="1" t="s">
        <v>37</v>
      </c>
      <c r="M29" s="1" t="s">
        <v>27</v>
      </c>
      <c r="N29" s="1" t="s">
        <v>25</v>
      </c>
      <c r="O29" s="1" t="s">
        <v>28</v>
      </c>
      <c r="P29" s="1" t="s">
        <v>29</v>
      </c>
      <c r="Q29" s="1" t="s">
        <v>30</v>
      </c>
      <c r="R29" s="1" t="s">
        <v>45</v>
      </c>
      <c r="S29" s="1" t="s">
        <v>33</v>
      </c>
      <c r="T29" s="1" t="s">
        <v>25</v>
      </c>
      <c r="U29" s="1" t="s">
        <v>94</v>
      </c>
      <c r="X29" s="1" t="str">
        <f t="shared" si="0"/>
        <v>более 30000</v>
      </c>
      <c r="Y29" s="1">
        <f t="shared" si="1"/>
        <v>3</v>
      </c>
    </row>
    <row r="30" spans="1:25" ht="60" x14ac:dyDescent="0.25">
      <c r="A30" s="1">
        <v>141</v>
      </c>
      <c r="B30" s="1" t="s">
        <v>96</v>
      </c>
      <c r="C30" s="1" t="s">
        <v>32</v>
      </c>
      <c r="D30" s="1">
        <v>52000</v>
      </c>
      <c r="E30" s="1">
        <v>49000</v>
      </c>
      <c r="G30" s="1" t="s">
        <v>270</v>
      </c>
      <c r="H30" s="1" t="s">
        <v>91</v>
      </c>
      <c r="I30" s="1" t="s">
        <v>95</v>
      </c>
      <c r="J30" s="1" t="s">
        <v>79</v>
      </c>
      <c r="K30" s="1" t="s">
        <v>40</v>
      </c>
      <c r="L30" s="1" t="s">
        <v>37</v>
      </c>
      <c r="M30" s="1" t="s">
        <v>27</v>
      </c>
      <c r="N30" s="1" t="s">
        <v>25</v>
      </c>
      <c r="O30" s="1" t="s">
        <v>97</v>
      </c>
      <c r="P30" s="1" t="s">
        <v>29</v>
      </c>
      <c r="Q30" s="1" t="s">
        <v>30</v>
      </c>
      <c r="R30" s="1" t="s">
        <v>45</v>
      </c>
      <c r="S30" s="1" t="s">
        <v>33</v>
      </c>
      <c r="T30" s="1" t="s">
        <v>25</v>
      </c>
      <c r="U30" s="1" t="s">
        <v>98</v>
      </c>
      <c r="X30" s="1" t="str">
        <f t="shared" si="0"/>
        <v>более 30000</v>
      </c>
      <c r="Y30" s="1">
        <f t="shared" si="1"/>
        <v>3</v>
      </c>
    </row>
    <row r="31" spans="1:25" ht="60" x14ac:dyDescent="0.25">
      <c r="A31" s="1">
        <v>142</v>
      </c>
      <c r="B31" s="1" t="s">
        <v>99</v>
      </c>
      <c r="C31" s="1" t="s">
        <v>32</v>
      </c>
      <c r="D31" s="1">
        <v>36800</v>
      </c>
      <c r="G31" s="1" t="s">
        <v>270</v>
      </c>
      <c r="H31" s="1" t="s">
        <v>91</v>
      </c>
      <c r="I31" s="1" t="s">
        <v>62</v>
      </c>
      <c r="J31" s="1" t="s">
        <v>73</v>
      </c>
      <c r="K31" s="1" t="s">
        <v>26</v>
      </c>
      <c r="L31" s="1" t="s">
        <v>37</v>
      </c>
      <c r="M31" s="1" t="s">
        <v>27</v>
      </c>
      <c r="N31" s="1" t="s">
        <v>25</v>
      </c>
      <c r="O31" s="1" t="s">
        <v>28</v>
      </c>
      <c r="P31" s="1" t="s">
        <v>29</v>
      </c>
      <c r="Q31" s="1" t="s">
        <v>30</v>
      </c>
      <c r="R31" s="1" t="s">
        <v>45</v>
      </c>
      <c r="S31" s="1" t="s">
        <v>33</v>
      </c>
      <c r="T31" s="1" t="s">
        <v>25</v>
      </c>
      <c r="U31" s="1" t="s">
        <v>100</v>
      </c>
      <c r="X31" s="1" t="str">
        <f t="shared" si="0"/>
        <v>более 30000</v>
      </c>
      <c r="Y31" s="1">
        <f t="shared" si="1"/>
        <v>3</v>
      </c>
    </row>
    <row r="32" spans="1:25" ht="60" x14ac:dyDescent="0.25">
      <c r="A32" s="1">
        <v>143</v>
      </c>
      <c r="B32" s="1" t="s">
        <v>101</v>
      </c>
      <c r="C32" s="1" t="s">
        <v>32</v>
      </c>
      <c r="D32" s="1">
        <v>42800</v>
      </c>
      <c r="G32" s="1" t="s">
        <v>270</v>
      </c>
      <c r="H32" s="1" t="s">
        <v>91</v>
      </c>
      <c r="I32" s="1" t="s">
        <v>62</v>
      </c>
      <c r="J32" s="1" t="s">
        <v>61</v>
      </c>
      <c r="K32" s="1" t="s">
        <v>40</v>
      </c>
      <c r="L32" s="1" t="s">
        <v>37</v>
      </c>
      <c r="M32" s="1" t="s">
        <v>27</v>
      </c>
      <c r="N32" s="1" t="s">
        <v>25</v>
      </c>
      <c r="O32" s="1" t="s">
        <v>28</v>
      </c>
      <c r="P32" s="1" t="s">
        <v>29</v>
      </c>
      <c r="Q32" s="1" t="s">
        <v>30</v>
      </c>
      <c r="R32" s="1" t="s">
        <v>45</v>
      </c>
      <c r="S32" s="1" t="s">
        <v>33</v>
      </c>
      <c r="T32" s="1" t="s">
        <v>25</v>
      </c>
      <c r="U32" s="1" t="s">
        <v>103</v>
      </c>
      <c r="X32" s="1" t="str">
        <f t="shared" si="0"/>
        <v>более 30000</v>
      </c>
      <c r="Y32" s="1">
        <f t="shared" si="1"/>
        <v>3</v>
      </c>
    </row>
    <row r="33" spans="1:25" ht="45" x14ac:dyDescent="0.25">
      <c r="A33" s="1">
        <v>144</v>
      </c>
      <c r="B33" s="1" t="s">
        <v>102</v>
      </c>
      <c r="C33" s="1" t="s">
        <v>32</v>
      </c>
      <c r="D33" s="1">
        <v>34500</v>
      </c>
      <c r="G33" s="1" t="s">
        <v>270</v>
      </c>
      <c r="H33" s="1" t="s">
        <v>91</v>
      </c>
      <c r="I33" s="1" t="s">
        <v>62</v>
      </c>
      <c r="J33" s="1" t="s">
        <v>71</v>
      </c>
      <c r="K33" s="1" t="s">
        <v>40</v>
      </c>
      <c r="L33" s="1" t="s">
        <v>37</v>
      </c>
      <c r="M33" s="1" t="s">
        <v>27</v>
      </c>
      <c r="N33" s="1" t="s">
        <v>25</v>
      </c>
      <c r="O33" s="1" t="s">
        <v>28</v>
      </c>
      <c r="P33" s="1" t="s">
        <v>29</v>
      </c>
      <c r="Q33" s="1" t="s">
        <v>56</v>
      </c>
      <c r="R33" s="1" t="s">
        <v>67</v>
      </c>
      <c r="S33" s="1" t="s">
        <v>33</v>
      </c>
      <c r="T33" s="1" t="s">
        <v>25</v>
      </c>
      <c r="U33" s="1" t="s">
        <v>105</v>
      </c>
      <c r="X33" s="1" t="str">
        <f t="shared" si="0"/>
        <v>более 30000</v>
      </c>
      <c r="Y33" s="1">
        <f t="shared" si="1"/>
        <v>3</v>
      </c>
    </row>
    <row r="34" spans="1:25" ht="60" x14ac:dyDescent="0.25">
      <c r="A34" s="1">
        <v>145</v>
      </c>
      <c r="B34" s="1" t="s">
        <v>96</v>
      </c>
      <c r="C34" s="1" t="s">
        <v>32</v>
      </c>
      <c r="D34" s="1" t="s">
        <v>109</v>
      </c>
      <c r="G34" s="1" t="s">
        <v>270</v>
      </c>
      <c r="H34" s="1" t="s">
        <v>91</v>
      </c>
      <c r="I34" s="1" t="s">
        <v>108</v>
      </c>
      <c r="J34" s="1" t="s">
        <v>61</v>
      </c>
      <c r="K34" s="1" t="s">
        <v>40</v>
      </c>
      <c r="L34" s="1" t="s">
        <v>118</v>
      </c>
      <c r="M34" s="1" t="s">
        <v>27</v>
      </c>
      <c r="N34" s="1" t="s">
        <v>25</v>
      </c>
      <c r="O34" s="1" t="s">
        <v>107</v>
      </c>
      <c r="P34" s="1" t="s">
        <v>29</v>
      </c>
      <c r="Q34" s="1" t="s">
        <v>104</v>
      </c>
      <c r="R34" s="1" t="s">
        <v>67</v>
      </c>
      <c r="S34" s="1" t="s">
        <v>33</v>
      </c>
      <c r="T34" s="1" t="s">
        <v>25</v>
      </c>
      <c r="U34" s="1" t="s">
        <v>106</v>
      </c>
      <c r="X34" s="1" t="str">
        <f t="shared" si="0"/>
        <v>более 30000</v>
      </c>
      <c r="Y34" s="1">
        <f t="shared" si="1"/>
        <v>3</v>
      </c>
    </row>
    <row r="35" spans="1:25" ht="60" x14ac:dyDescent="0.25">
      <c r="A35" s="1">
        <v>146</v>
      </c>
      <c r="B35" s="1" t="s">
        <v>93</v>
      </c>
      <c r="C35" s="1" t="s">
        <v>32</v>
      </c>
      <c r="D35" s="1" t="s">
        <v>109</v>
      </c>
      <c r="G35" s="1" t="s">
        <v>270</v>
      </c>
      <c r="H35" s="1" t="s">
        <v>91</v>
      </c>
      <c r="I35" s="1" t="s">
        <v>108</v>
      </c>
      <c r="J35" s="1" t="s">
        <v>61</v>
      </c>
      <c r="K35" s="1" t="s">
        <v>40</v>
      </c>
      <c r="L35" s="1" t="s">
        <v>118</v>
      </c>
      <c r="M35" s="1" t="s">
        <v>27</v>
      </c>
      <c r="N35" s="1" t="s">
        <v>25</v>
      </c>
      <c r="O35" s="1" t="s">
        <v>110</v>
      </c>
      <c r="P35" s="1" t="s">
        <v>29</v>
      </c>
      <c r="Q35" s="1" t="s">
        <v>111</v>
      </c>
      <c r="R35" s="1" t="s">
        <v>67</v>
      </c>
      <c r="S35" s="1" t="s">
        <v>33</v>
      </c>
      <c r="T35" s="1" t="s">
        <v>25</v>
      </c>
      <c r="U35" s="1" t="s">
        <v>112</v>
      </c>
      <c r="X35" s="1" t="str">
        <f t="shared" si="0"/>
        <v>более 30000</v>
      </c>
      <c r="Y35" s="1">
        <f t="shared" si="1"/>
        <v>3</v>
      </c>
    </row>
    <row r="36" spans="1:25" ht="60" x14ac:dyDescent="0.25">
      <c r="A36" s="1">
        <v>147</v>
      </c>
      <c r="B36" s="1" t="s">
        <v>96</v>
      </c>
      <c r="C36" s="1" t="s">
        <v>113</v>
      </c>
      <c r="D36" s="1">
        <v>15000</v>
      </c>
      <c r="G36" s="1" t="s">
        <v>270</v>
      </c>
      <c r="H36" s="1" t="s">
        <v>91</v>
      </c>
      <c r="I36" s="1" t="s">
        <v>108</v>
      </c>
      <c r="J36" s="1" t="s">
        <v>61</v>
      </c>
      <c r="K36" s="1" t="s">
        <v>40</v>
      </c>
      <c r="L36" s="1" t="s">
        <v>118</v>
      </c>
      <c r="M36" s="1" t="s">
        <v>27</v>
      </c>
      <c r="N36" s="1" t="s">
        <v>25</v>
      </c>
      <c r="O36" s="1" t="s">
        <v>117</v>
      </c>
      <c r="P36" s="1" t="s">
        <v>29</v>
      </c>
      <c r="Q36" s="1" t="s">
        <v>114</v>
      </c>
      <c r="R36" s="1" t="s">
        <v>67</v>
      </c>
      <c r="S36" s="1" t="s">
        <v>33</v>
      </c>
      <c r="T36" s="1" t="s">
        <v>25</v>
      </c>
      <c r="U36" s="1" t="s">
        <v>115</v>
      </c>
      <c r="V36" s="1" t="s">
        <v>116</v>
      </c>
      <c r="X36" s="1" t="str">
        <f t="shared" si="0"/>
        <v>до 20000</v>
      </c>
      <c r="Y36" s="1">
        <f t="shared" si="1"/>
        <v>1</v>
      </c>
    </row>
    <row r="37" spans="1:25" ht="60" x14ac:dyDescent="0.25">
      <c r="A37" s="1">
        <v>148</v>
      </c>
      <c r="B37" s="1" t="s">
        <v>102</v>
      </c>
      <c r="C37" s="1" t="s">
        <v>113</v>
      </c>
      <c r="D37" s="1">
        <v>17300</v>
      </c>
      <c r="G37" s="1" t="s">
        <v>270</v>
      </c>
      <c r="H37" s="1" t="s">
        <v>124</v>
      </c>
      <c r="I37" s="1" t="s">
        <v>62</v>
      </c>
      <c r="J37" s="1" t="s">
        <v>61</v>
      </c>
      <c r="K37" s="1" t="s">
        <v>26</v>
      </c>
      <c r="L37" s="1" t="s">
        <v>36</v>
      </c>
      <c r="M37" s="1" t="s">
        <v>27</v>
      </c>
      <c r="N37" s="1" t="s">
        <v>25</v>
      </c>
      <c r="O37" s="1" t="s">
        <v>28</v>
      </c>
      <c r="P37" s="1" t="s">
        <v>29</v>
      </c>
      <c r="Q37" s="1" t="s">
        <v>120</v>
      </c>
      <c r="R37" s="1" t="s">
        <v>45</v>
      </c>
      <c r="S37" s="1" t="s">
        <v>33</v>
      </c>
      <c r="T37" s="1" t="s">
        <v>25</v>
      </c>
      <c r="U37" s="1" t="s">
        <v>35</v>
      </c>
      <c r="V37" s="1" t="s">
        <v>119</v>
      </c>
      <c r="X37" s="1" t="str">
        <f t="shared" si="0"/>
        <v>до 20000</v>
      </c>
      <c r="Y37" s="1">
        <f t="shared" si="1"/>
        <v>1</v>
      </c>
    </row>
    <row r="38" spans="1:25" ht="60" x14ac:dyDescent="0.25">
      <c r="A38" s="1">
        <v>149</v>
      </c>
      <c r="B38" s="1" t="s">
        <v>102</v>
      </c>
      <c r="C38" s="1" t="s">
        <v>7</v>
      </c>
      <c r="D38" s="1">
        <v>23900</v>
      </c>
      <c r="G38" s="1" t="s">
        <v>270</v>
      </c>
      <c r="H38" s="1" t="s">
        <v>91</v>
      </c>
      <c r="I38" s="1" t="s">
        <v>62</v>
      </c>
      <c r="J38" s="1" t="s">
        <v>61</v>
      </c>
      <c r="K38" s="1" t="s">
        <v>26</v>
      </c>
      <c r="L38" s="1" t="s">
        <v>36</v>
      </c>
      <c r="M38" s="1" t="s">
        <v>27</v>
      </c>
      <c r="N38" s="1" t="s">
        <v>25</v>
      </c>
      <c r="O38" s="1" t="s">
        <v>28</v>
      </c>
      <c r="P38" s="1" t="s">
        <v>29</v>
      </c>
      <c r="Q38" s="1" t="s">
        <v>121</v>
      </c>
      <c r="R38" s="1" t="s">
        <v>45</v>
      </c>
      <c r="S38" s="1" t="s">
        <v>33</v>
      </c>
      <c r="T38" s="1" t="s">
        <v>25</v>
      </c>
      <c r="U38" s="1" t="s">
        <v>63</v>
      </c>
      <c r="X38" s="1" t="str">
        <f t="shared" si="0"/>
        <v>до 30000</v>
      </c>
      <c r="Y38" s="1">
        <f t="shared" si="1"/>
        <v>2</v>
      </c>
    </row>
    <row r="39" spans="1:25" ht="60" x14ac:dyDescent="0.25">
      <c r="A39" s="1">
        <v>150</v>
      </c>
      <c r="B39" s="1" t="s">
        <v>102</v>
      </c>
      <c r="C39" s="1" t="s">
        <v>122</v>
      </c>
      <c r="D39" s="1">
        <v>27000</v>
      </c>
      <c r="G39" s="1" t="s">
        <v>270</v>
      </c>
      <c r="H39" s="1" t="s">
        <v>124</v>
      </c>
      <c r="I39" s="1" t="s">
        <v>62</v>
      </c>
      <c r="J39" s="1" t="s">
        <v>61</v>
      </c>
      <c r="K39" s="1" t="s">
        <v>26</v>
      </c>
      <c r="L39" s="1" t="s">
        <v>36</v>
      </c>
      <c r="M39" s="1" t="s">
        <v>27</v>
      </c>
      <c r="N39" s="1" t="s">
        <v>25</v>
      </c>
      <c r="O39" s="1" t="s">
        <v>28</v>
      </c>
      <c r="P39" s="1" t="s">
        <v>29</v>
      </c>
      <c r="Q39" s="1" t="s">
        <v>120</v>
      </c>
      <c r="R39" s="1" t="s">
        <v>45</v>
      </c>
      <c r="S39" s="1" t="s">
        <v>33</v>
      </c>
      <c r="T39" s="1" t="s">
        <v>25</v>
      </c>
      <c r="U39" s="1" t="s">
        <v>123</v>
      </c>
      <c r="X39" s="1" t="str">
        <f t="shared" si="0"/>
        <v>до 30000</v>
      </c>
      <c r="Y39" s="1">
        <f t="shared" si="1"/>
        <v>2</v>
      </c>
    </row>
    <row r="40" spans="1:25" ht="60" x14ac:dyDescent="0.25">
      <c r="A40" s="1">
        <v>151</v>
      </c>
      <c r="B40" s="1" t="s">
        <v>102</v>
      </c>
      <c r="C40" s="1" t="s">
        <v>7</v>
      </c>
      <c r="D40" s="1">
        <v>20400</v>
      </c>
      <c r="G40" s="1" t="s">
        <v>270</v>
      </c>
      <c r="H40" s="1" t="s">
        <v>91</v>
      </c>
      <c r="I40" s="1" t="s">
        <v>62</v>
      </c>
      <c r="J40" s="1" t="s">
        <v>61</v>
      </c>
      <c r="K40" s="1" t="s">
        <v>26</v>
      </c>
      <c r="L40" s="1" t="s">
        <v>36</v>
      </c>
      <c r="M40" s="1" t="s">
        <v>27</v>
      </c>
      <c r="N40" s="1" t="s">
        <v>25</v>
      </c>
      <c r="O40" s="1" t="s">
        <v>28</v>
      </c>
      <c r="P40" s="1" t="s">
        <v>29</v>
      </c>
      <c r="Q40" s="1" t="s">
        <v>120</v>
      </c>
      <c r="R40" s="1" t="s">
        <v>45</v>
      </c>
      <c r="S40" s="1" t="s">
        <v>33</v>
      </c>
      <c r="T40" s="1" t="s">
        <v>25</v>
      </c>
      <c r="U40" s="1" t="s">
        <v>35</v>
      </c>
      <c r="X40" s="1" t="str">
        <f t="shared" si="0"/>
        <v>до 30000</v>
      </c>
      <c r="Y40" s="1">
        <f t="shared" si="1"/>
        <v>2</v>
      </c>
    </row>
    <row r="41" spans="1:25" ht="60" x14ac:dyDescent="0.25">
      <c r="A41" s="1">
        <v>152</v>
      </c>
      <c r="B41" s="1" t="s">
        <v>102</v>
      </c>
      <c r="C41" s="1" t="s">
        <v>122</v>
      </c>
      <c r="D41" s="3">
        <v>17800</v>
      </c>
      <c r="G41" s="1" t="s">
        <v>270</v>
      </c>
      <c r="H41" s="1" t="s">
        <v>124</v>
      </c>
      <c r="I41" s="1" t="s">
        <v>62</v>
      </c>
      <c r="J41" s="1" t="s">
        <v>61</v>
      </c>
      <c r="K41" s="1" t="s">
        <v>26</v>
      </c>
      <c r="L41" s="1" t="s">
        <v>36</v>
      </c>
      <c r="M41" s="1" t="s">
        <v>27</v>
      </c>
      <c r="N41" s="1" t="s">
        <v>25</v>
      </c>
      <c r="O41" s="1" t="s">
        <v>28</v>
      </c>
      <c r="P41" s="1" t="s">
        <v>29</v>
      </c>
      <c r="Q41" s="1" t="s">
        <v>120</v>
      </c>
      <c r="R41" s="1" t="s">
        <v>125</v>
      </c>
      <c r="S41" s="1" t="s">
        <v>33</v>
      </c>
      <c r="T41" s="1" t="s">
        <v>25</v>
      </c>
      <c r="U41" s="1" t="s">
        <v>126</v>
      </c>
      <c r="X41" s="1" t="str">
        <f t="shared" si="0"/>
        <v>до 20000</v>
      </c>
      <c r="Y41" s="1">
        <f t="shared" si="1"/>
        <v>1</v>
      </c>
    </row>
    <row r="42" spans="1:25" ht="60" x14ac:dyDescent="0.25">
      <c r="A42" s="1">
        <v>153</v>
      </c>
      <c r="B42" s="1" t="s">
        <v>102</v>
      </c>
      <c r="C42" s="1" t="s">
        <v>113</v>
      </c>
      <c r="D42" s="3">
        <v>14100</v>
      </c>
      <c r="G42" s="1" t="s">
        <v>270</v>
      </c>
      <c r="H42" s="1" t="s">
        <v>124</v>
      </c>
      <c r="I42" s="1" t="s">
        <v>62</v>
      </c>
      <c r="J42" s="1" t="s">
        <v>61</v>
      </c>
      <c r="K42" s="1" t="s">
        <v>26</v>
      </c>
      <c r="L42" s="1" t="s">
        <v>36</v>
      </c>
      <c r="M42" s="1" t="s">
        <v>27</v>
      </c>
      <c r="N42" s="1" t="s">
        <v>25</v>
      </c>
      <c r="O42" s="1" t="s">
        <v>28</v>
      </c>
      <c r="P42" s="1" t="s">
        <v>29</v>
      </c>
      <c r="Q42" s="1" t="s">
        <v>120</v>
      </c>
      <c r="R42" s="1" t="s">
        <v>45</v>
      </c>
      <c r="S42" s="1" t="s">
        <v>33</v>
      </c>
      <c r="T42" s="1" t="s">
        <v>25</v>
      </c>
      <c r="U42" s="1" t="s">
        <v>35</v>
      </c>
      <c r="X42" s="1" t="str">
        <f t="shared" si="0"/>
        <v>до 20000</v>
      </c>
      <c r="Y42" s="1">
        <f t="shared" si="1"/>
        <v>1</v>
      </c>
    </row>
    <row r="43" spans="1:25" ht="75" x14ac:dyDescent="0.25">
      <c r="A43" s="1">
        <v>154</v>
      </c>
      <c r="B43" s="1" t="s">
        <v>99</v>
      </c>
      <c r="C43" s="1" t="s">
        <v>7</v>
      </c>
      <c r="D43" s="1">
        <v>31800</v>
      </c>
      <c r="G43" s="1" t="s">
        <v>269</v>
      </c>
      <c r="H43" s="1" t="s">
        <v>272</v>
      </c>
      <c r="I43" s="1" t="s">
        <v>48</v>
      </c>
      <c r="J43" s="1" t="s">
        <v>47</v>
      </c>
      <c r="K43" s="1" t="s">
        <v>26</v>
      </c>
      <c r="L43" s="1" t="s">
        <v>36</v>
      </c>
      <c r="M43" s="1" t="s">
        <v>27</v>
      </c>
      <c r="N43" s="1" t="s">
        <v>25</v>
      </c>
      <c r="O43" s="1" t="s">
        <v>28</v>
      </c>
      <c r="P43" s="1" t="s">
        <v>29</v>
      </c>
      <c r="Q43" s="1" t="s">
        <v>127</v>
      </c>
      <c r="R43" s="1" t="s">
        <v>125</v>
      </c>
      <c r="S43" s="1" t="s">
        <v>33</v>
      </c>
      <c r="T43" s="1" t="s">
        <v>25</v>
      </c>
      <c r="U43" s="1" t="s">
        <v>128</v>
      </c>
      <c r="X43" s="1" t="str">
        <f t="shared" si="0"/>
        <v>более 30000</v>
      </c>
      <c r="Y43" s="1">
        <f t="shared" si="1"/>
        <v>3</v>
      </c>
    </row>
    <row r="44" spans="1:25" ht="75" x14ac:dyDescent="0.25">
      <c r="A44" s="1">
        <v>155</v>
      </c>
      <c r="B44" s="1" t="s">
        <v>102</v>
      </c>
      <c r="C44" s="1" t="s">
        <v>7</v>
      </c>
      <c r="D44" s="3">
        <v>26500</v>
      </c>
      <c r="G44" s="1" t="s">
        <v>274</v>
      </c>
      <c r="H44" s="1" t="s">
        <v>272</v>
      </c>
      <c r="I44" s="1" t="s">
        <v>130</v>
      </c>
      <c r="J44" s="1" t="s">
        <v>47</v>
      </c>
      <c r="K44" s="1" t="s">
        <v>26</v>
      </c>
      <c r="L44" s="1" t="s">
        <v>36</v>
      </c>
      <c r="M44" s="1" t="s">
        <v>27</v>
      </c>
      <c r="N44" s="1" t="s">
        <v>25</v>
      </c>
      <c r="O44" s="1" t="s">
        <v>28</v>
      </c>
      <c r="P44" s="1" t="s">
        <v>29</v>
      </c>
      <c r="Q44" s="1" t="s">
        <v>127</v>
      </c>
      <c r="R44" s="1" t="s">
        <v>45</v>
      </c>
      <c r="S44" s="1" t="s">
        <v>33</v>
      </c>
      <c r="T44" s="1" t="s">
        <v>25</v>
      </c>
      <c r="U44" s="1" t="s">
        <v>129</v>
      </c>
      <c r="X44" s="1" t="str">
        <f t="shared" si="0"/>
        <v>до 30000</v>
      </c>
      <c r="Y44" s="1">
        <f t="shared" si="1"/>
        <v>2</v>
      </c>
    </row>
    <row r="45" spans="1:25" ht="75" x14ac:dyDescent="0.25">
      <c r="A45" s="1">
        <v>156</v>
      </c>
      <c r="B45" s="1" t="s">
        <v>131</v>
      </c>
      <c r="C45" s="1" t="s">
        <v>7</v>
      </c>
      <c r="D45" s="3">
        <v>33500</v>
      </c>
      <c r="G45" s="1" t="s">
        <v>274</v>
      </c>
      <c r="H45" s="1" t="s">
        <v>272</v>
      </c>
      <c r="I45" s="1" t="s">
        <v>130</v>
      </c>
      <c r="J45" s="1" t="s">
        <v>134</v>
      </c>
      <c r="K45" s="1" t="s">
        <v>26</v>
      </c>
      <c r="L45" s="1" t="s">
        <v>36</v>
      </c>
      <c r="M45" s="1" t="s">
        <v>27</v>
      </c>
      <c r="N45" s="1" t="s">
        <v>25</v>
      </c>
      <c r="O45" s="1" t="s">
        <v>28</v>
      </c>
      <c r="P45" s="1" t="s">
        <v>29</v>
      </c>
      <c r="Q45" s="1" t="s">
        <v>127</v>
      </c>
      <c r="R45" s="1" t="s">
        <v>45</v>
      </c>
      <c r="S45" s="1" t="s">
        <v>33</v>
      </c>
      <c r="T45" s="1" t="s">
        <v>25</v>
      </c>
      <c r="U45" s="1" t="s">
        <v>132</v>
      </c>
      <c r="X45" s="1" t="str">
        <f t="shared" si="0"/>
        <v>более 30000</v>
      </c>
      <c r="Y45" s="1">
        <f t="shared" si="1"/>
        <v>3</v>
      </c>
    </row>
    <row r="46" spans="1:25" ht="75" x14ac:dyDescent="0.25">
      <c r="A46" s="1">
        <v>157</v>
      </c>
      <c r="B46" s="1" t="s">
        <v>133</v>
      </c>
      <c r="C46" s="1" t="s">
        <v>7</v>
      </c>
      <c r="D46" s="1">
        <v>26900</v>
      </c>
      <c r="G46" s="1" t="s">
        <v>274</v>
      </c>
      <c r="H46" s="1" t="s">
        <v>272</v>
      </c>
      <c r="I46" s="1" t="s">
        <v>135</v>
      </c>
      <c r="J46" s="1" t="s">
        <v>134</v>
      </c>
      <c r="K46" s="1" t="s">
        <v>26</v>
      </c>
      <c r="L46" s="1" t="s">
        <v>36</v>
      </c>
      <c r="M46" s="1" t="s">
        <v>27</v>
      </c>
      <c r="N46" s="1" t="s">
        <v>25</v>
      </c>
      <c r="O46" s="1" t="s">
        <v>28</v>
      </c>
      <c r="P46" s="1" t="s">
        <v>29</v>
      </c>
      <c r="Q46" s="1" t="s">
        <v>30</v>
      </c>
      <c r="R46" s="1" t="s">
        <v>31</v>
      </c>
      <c r="S46" s="1" t="s">
        <v>33</v>
      </c>
      <c r="T46" s="1" t="s">
        <v>25</v>
      </c>
      <c r="U46" s="1" t="s">
        <v>34</v>
      </c>
      <c r="X46" s="1" t="str">
        <f t="shared" si="0"/>
        <v>до 30000</v>
      </c>
      <c r="Y46" s="1">
        <f t="shared" si="1"/>
        <v>2</v>
      </c>
    </row>
    <row r="47" spans="1:25" ht="45" x14ac:dyDescent="0.25">
      <c r="A47" s="1">
        <v>158</v>
      </c>
      <c r="B47" s="1" t="s">
        <v>136</v>
      </c>
      <c r="C47" s="1" t="s">
        <v>32</v>
      </c>
      <c r="D47" s="3" t="s">
        <v>141</v>
      </c>
      <c r="E47" s="3"/>
      <c r="G47" s="1" t="s">
        <v>270</v>
      </c>
      <c r="H47" s="1" t="s">
        <v>91</v>
      </c>
      <c r="I47" s="1" t="s">
        <v>139</v>
      </c>
      <c r="J47" s="1" t="s">
        <v>81</v>
      </c>
      <c r="K47" s="1" t="s">
        <v>40</v>
      </c>
      <c r="L47" s="1" t="s">
        <v>36</v>
      </c>
      <c r="M47" s="1" t="s">
        <v>27</v>
      </c>
      <c r="N47" s="1" t="s">
        <v>25</v>
      </c>
      <c r="O47" s="1" t="s">
        <v>84</v>
      </c>
      <c r="P47" s="1" t="s">
        <v>29</v>
      </c>
      <c r="Q47" s="1" t="s">
        <v>137</v>
      </c>
      <c r="R47" s="1" t="s">
        <v>67</v>
      </c>
      <c r="S47" s="1" t="s">
        <v>33</v>
      </c>
      <c r="T47" s="1" t="s">
        <v>25</v>
      </c>
      <c r="U47" s="1" t="s">
        <v>138</v>
      </c>
      <c r="X47" s="1" t="str">
        <f t="shared" si="0"/>
        <v>более 30000</v>
      </c>
      <c r="Y47" s="1">
        <f t="shared" si="1"/>
        <v>3</v>
      </c>
    </row>
    <row r="48" spans="1:25" ht="45" x14ac:dyDescent="0.25">
      <c r="A48" s="1">
        <v>159</v>
      </c>
      <c r="B48" s="1" t="s">
        <v>140</v>
      </c>
      <c r="C48" s="1" t="s">
        <v>32</v>
      </c>
      <c r="D48" s="3" t="s">
        <v>142</v>
      </c>
      <c r="G48" s="1" t="s">
        <v>270</v>
      </c>
      <c r="H48" s="1" t="s">
        <v>91</v>
      </c>
      <c r="I48" s="1" t="s">
        <v>62</v>
      </c>
      <c r="J48" s="1" t="s">
        <v>81</v>
      </c>
      <c r="K48" s="1" t="s">
        <v>40</v>
      </c>
      <c r="L48" s="1" t="s">
        <v>36</v>
      </c>
      <c r="M48" s="1" t="s">
        <v>27</v>
      </c>
      <c r="N48" s="1" t="s">
        <v>25</v>
      </c>
      <c r="O48" s="1" t="s">
        <v>149</v>
      </c>
      <c r="P48" s="1" t="s">
        <v>29</v>
      </c>
      <c r="Q48" s="1" t="s">
        <v>143</v>
      </c>
      <c r="R48" s="1" t="s">
        <v>67</v>
      </c>
      <c r="S48" s="1" t="s">
        <v>33</v>
      </c>
      <c r="T48" s="1" t="s">
        <v>25</v>
      </c>
      <c r="U48" s="1" t="s">
        <v>144</v>
      </c>
      <c r="X48" s="1" t="str">
        <f t="shared" si="0"/>
        <v>более 30000</v>
      </c>
      <c r="Y48" s="1">
        <f t="shared" si="1"/>
        <v>3</v>
      </c>
    </row>
    <row r="49" spans="1:25" ht="45" x14ac:dyDescent="0.25">
      <c r="A49" s="1">
        <v>160</v>
      </c>
      <c r="B49" s="1" t="s">
        <v>147</v>
      </c>
      <c r="C49" s="1" t="s">
        <v>32</v>
      </c>
      <c r="D49" s="1" t="s">
        <v>148</v>
      </c>
      <c r="G49" s="1" t="s">
        <v>270</v>
      </c>
      <c r="H49" s="1" t="s">
        <v>91</v>
      </c>
      <c r="I49" s="1" t="s">
        <v>62</v>
      </c>
      <c r="J49" s="1" t="s">
        <v>81</v>
      </c>
      <c r="K49" s="1" t="s">
        <v>40</v>
      </c>
      <c r="L49" s="1" t="s">
        <v>36</v>
      </c>
      <c r="M49" s="1" t="s">
        <v>27</v>
      </c>
      <c r="N49" s="1" t="s">
        <v>25</v>
      </c>
      <c r="O49" s="1" t="s">
        <v>84</v>
      </c>
      <c r="P49" s="1" t="s">
        <v>29</v>
      </c>
      <c r="Q49" s="1" t="s">
        <v>146</v>
      </c>
      <c r="R49" s="1" t="s">
        <v>67</v>
      </c>
      <c r="S49" s="1" t="s">
        <v>33</v>
      </c>
      <c r="T49" s="1" t="s">
        <v>25</v>
      </c>
      <c r="U49" s="1" t="s">
        <v>145</v>
      </c>
      <c r="X49" s="1" t="str">
        <f t="shared" si="0"/>
        <v>более 30000</v>
      </c>
      <c r="Y49" s="1">
        <f t="shared" si="1"/>
        <v>3</v>
      </c>
    </row>
    <row r="50" spans="1:25" ht="51.75" customHeight="1" x14ac:dyDescent="0.25">
      <c r="A50" s="1">
        <v>161</v>
      </c>
      <c r="B50" s="1" t="s">
        <v>136</v>
      </c>
      <c r="C50" s="1" t="s">
        <v>32</v>
      </c>
      <c r="D50" s="1" t="s">
        <v>153</v>
      </c>
      <c r="E50" s="1" t="s">
        <v>154</v>
      </c>
      <c r="G50" s="1" t="s">
        <v>270</v>
      </c>
      <c r="H50" s="1" t="s">
        <v>91</v>
      </c>
      <c r="I50" s="1" t="s">
        <v>62</v>
      </c>
      <c r="J50" s="1" t="s">
        <v>81</v>
      </c>
      <c r="K50" s="1" t="s">
        <v>40</v>
      </c>
      <c r="L50" s="1" t="s">
        <v>36</v>
      </c>
      <c r="M50" s="1" t="s">
        <v>27</v>
      </c>
      <c r="N50" s="1" t="s">
        <v>25</v>
      </c>
      <c r="O50" s="1" t="s">
        <v>150</v>
      </c>
      <c r="P50" s="1" t="s">
        <v>29</v>
      </c>
      <c r="Q50" s="1" t="s">
        <v>151</v>
      </c>
      <c r="R50" s="1" t="s">
        <v>67</v>
      </c>
      <c r="S50" s="1" t="s">
        <v>33</v>
      </c>
      <c r="T50" s="1" t="s">
        <v>25</v>
      </c>
      <c r="U50" s="1" t="s">
        <v>152</v>
      </c>
      <c r="X50" s="1" t="str">
        <f t="shared" si="0"/>
        <v>более 30000</v>
      </c>
      <c r="Y50" s="1">
        <f t="shared" si="1"/>
        <v>3</v>
      </c>
    </row>
    <row r="51" spans="1:25" ht="33" customHeight="1" x14ac:dyDescent="0.25">
      <c r="A51" s="1">
        <v>162</v>
      </c>
      <c r="B51" s="1" t="s">
        <v>155</v>
      </c>
      <c r="C51" s="1" t="s">
        <v>32</v>
      </c>
      <c r="D51" s="1" t="s">
        <v>156</v>
      </c>
      <c r="G51" s="1" t="s">
        <v>270</v>
      </c>
      <c r="H51" s="1" t="s">
        <v>91</v>
      </c>
      <c r="I51" s="1" t="s">
        <v>62</v>
      </c>
      <c r="J51" s="1" t="s">
        <v>81</v>
      </c>
      <c r="K51" s="1" t="s">
        <v>40</v>
      </c>
      <c r="L51" s="1" t="s">
        <v>36</v>
      </c>
      <c r="M51" s="1" t="s">
        <v>27</v>
      </c>
      <c r="N51" s="1" t="s">
        <v>25</v>
      </c>
      <c r="O51" s="1" t="s">
        <v>150</v>
      </c>
      <c r="P51" s="1" t="s">
        <v>29</v>
      </c>
      <c r="Q51" s="1" t="s">
        <v>157</v>
      </c>
      <c r="R51" s="1" t="s">
        <v>67</v>
      </c>
      <c r="U51" s="1" t="s">
        <v>35</v>
      </c>
      <c r="X51" s="1" t="str">
        <f t="shared" si="0"/>
        <v>более 30000</v>
      </c>
      <c r="Y51" s="1">
        <f t="shared" si="1"/>
        <v>3</v>
      </c>
    </row>
    <row r="52" spans="1:25" ht="45" x14ac:dyDescent="0.25">
      <c r="A52" s="1">
        <v>163</v>
      </c>
      <c r="B52" s="1" t="s">
        <v>102</v>
      </c>
      <c r="D52" s="1">
        <v>28350</v>
      </c>
      <c r="G52" s="1" t="s">
        <v>270</v>
      </c>
      <c r="H52" s="1" t="s">
        <v>91</v>
      </c>
      <c r="I52" s="1" t="s">
        <v>62</v>
      </c>
      <c r="J52" s="1" t="s">
        <v>81</v>
      </c>
      <c r="K52" s="1" t="s">
        <v>40</v>
      </c>
      <c r="L52" s="1" t="s">
        <v>36</v>
      </c>
      <c r="M52" s="1" t="s">
        <v>27</v>
      </c>
      <c r="N52" s="1" t="s">
        <v>25</v>
      </c>
      <c r="O52" s="1" t="s">
        <v>160</v>
      </c>
      <c r="P52" s="1" t="s">
        <v>29</v>
      </c>
      <c r="Q52" s="1" t="s">
        <v>161</v>
      </c>
      <c r="R52" s="1" t="s">
        <v>67</v>
      </c>
      <c r="S52" s="1" t="s">
        <v>33</v>
      </c>
      <c r="T52" s="1" t="s">
        <v>25</v>
      </c>
      <c r="U52" s="1" t="s">
        <v>35</v>
      </c>
      <c r="X52" s="1" t="str">
        <f t="shared" si="0"/>
        <v>до 30000</v>
      </c>
      <c r="Y52" s="1">
        <f t="shared" si="1"/>
        <v>2</v>
      </c>
    </row>
    <row r="53" spans="1:25" ht="60" x14ac:dyDescent="0.25">
      <c r="A53" s="1">
        <v>164</v>
      </c>
      <c r="B53" s="1" t="s">
        <v>158</v>
      </c>
      <c r="D53" s="1">
        <v>28350</v>
      </c>
      <c r="G53" s="1" t="s">
        <v>270</v>
      </c>
      <c r="H53" s="1" t="s">
        <v>91</v>
      </c>
      <c r="I53" s="1" t="s">
        <v>62</v>
      </c>
      <c r="J53" s="1" t="s">
        <v>163</v>
      </c>
      <c r="K53" s="1" t="s">
        <v>80</v>
      </c>
      <c r="L53" s="1" t="s">
        <v>36</v>
      </c>
      <c r="M53" s="1" t="s">
        <v>27</v>
      </c>
      <c r="N53" s="1" t="s">
        <v>25</v>
      </c>
      <c r="O53" s="1" t="s">
        <v>84</v>
      </c>
      <c r="P53" s="1" t="s">
        <v>29</v>
      </c>
      <c r="Q53" s="1" t="s">
        <v>162</v>
      </c>
      <c r="R53" s="1" t="s">
        <v>67</v>
      </c>
      <c r="S53" s="1" t="s">
        <v>33</v>
      </c>
      <c r="T53" s="1" t="s">
        <v>25</v>
      </c>
      <c r="U53" s="1" t="s">
        <v>159</v>
      </c>
      <c r="X53" s="1" t="str">
        <f t="shared" si="0"/>
        <v>до 30000</v>
      </c>
      <c r="Y53" s="1">
        <f t="shared" si="1"/>
        <v>2</v>
      </c>
    </row>
    <row r="54" spans="1:25" ht="30.75" customHeight="1" x14ac:dyDescent="0.25">
      <c r="A54" s="1">
        <v>165</v>
      </c>
      <c r="B54" s="1" t="s">
        <v>155</v>
      </c>
      <c r="C54" s="1" t="s">
        <v>32</v>
      </c>
      <c r="D54" s="3">
        <v>32500</v>
      </c>
      <c r="G54" s="1" t="s">
        <v>270</v>
      </c>
      <c r="H54" s="1" t="s">
        <v>91</v>
      </c>
      <c r="I54" s="1" t="s">
        <v>62</v>
      </c>
      <c r="J54" s="1" t="s">
        <v>81</v>
      </c>
      <c r="K54" s="1" t="s">
        <v>80</v>
      </c>
      <c r="L54" s="1" t="s">
        <v>36</v>
      </c>
      <c r="M54" s="1" t="s">
        <v>27</v>
      </c>
      <c r="N54" s="1" t="s">
        <v>25</v>
      </c>
      <c r="O54" s="1" t="s">
        <v>150</v>
      </c>
      <c r="P54" s="1" t="s">
        <v>29</v>
      </c>
      <c r="Q54" s="1" t="s">
        <v>164</v>
      </c>
      <c r="R54" s="1" t="s">
        <v>67</v>
      </c>
      <c r="S54" s="1" t="s">
        <v>33</v>
      </c>
      <c r="T54" s="1" t="s">
        <v>25</v>
      </c>
      <c r="U54" s="1" t="s">
        <v>35</v>
      </c>
      <c r="X54" s="1" t="str">
        <f t="shared" si="0"/>
        <v>более 30000</v>
      </c>
      <c r="Y54" s="1">
        <f t="shared" si="1"/>
        <v>3</v>
      </c>
    </row>
    <row r="55" spans="1:25" ht="49.5" customHeight="1" x14ac:dyDescent="0.25">
      <c r="A55" s="1">
        <v>166</v>
      </c>
      <c r="B55" s="1" t="s">
        <v>93</v>
      </c>
      <c r="D55" s="3">
        <v>29750</v>
      </c>
      <c r="G55" s="1" t="s">
        <v>270</v>
      </c>
      <c r="H55" s="1" t="s">
        <v>91</v>
      </c>
      <c r="I55" s="1" t="s">
        <v>168</v>
      </c>
      <c r="J55" s="1" t="s">
        <v>61</v>
      </c>
      <c r="K55" s="1" t="s">
        <v>26</v>
      </c>
      <c r="L55" s="1" t="s">
        <v>166</v>
      </c>
      <c r="M55" s="1" t="s">
        <v>27</v>
      </c>
      <c r="N55" s="1" t="s">
        <v>25</v>
      </c>
      <c r="O55" s="1" t="s">
        <v>165</v>
      </c>
      <c r="P55" s="1" t="s">
        <v>29</v>
      </c>
      <c r="Q55" s="1" t="s">
        <v>104</v>
      </c>
      <c r="R55" s="1" t="s">
        <v>67</v>
      </c>
      <c r="S55" s="1" t="s">
        <v>33</v>
      </c>
      <c r="T55" s="1" t="s">
        <v>25</v>
      </c>
      <c r="U55" s="1" t="s">
        <v>167</v>
      </c>
      <c r="X55" s="1" t="str">
        <f t="shared" si="0"/>
        <v>до 30000</v>
      </c>
      <c r="Y55" s="1">
        <f t="shared" si="1"/>
        <v>2</v>
      </c>
    </row>
    <row r="56" spans="1:25" ht="60" x14ac:dyDescent="0.25">
      <c r="A56" s="1">
        <v>167</v>
      </c>
      <c r="B56" s="1" t="s">
        <v>93</v>
      </c>
      <c r="C56" s="1" t="s">
        <v>32</v>
      </c>
      <c r="D56" s="1">
        <v>32400</v>
      </c>
      <c r="G56" s="1" t="s">
        <v>270</v>
      </c>
      <c r="H56" s="1" t="s">
        <v>91</v>
      </c>
      <c r="I56" s="1" t="s">
        <v>168</v>
      </c>
      <c r="J56" s="1" t="s">
        <v>61</v>
      </c>
      <c r="K56" s="1" t="s">
        <v>26</v>
      </c>
      <c r="L56" s="1" t="s">
        <v>166</v>
      </c>
      <c r="M56" s="1" t="s">
        <v>27</v>
      </c>
      <c r="N56" s="1" t="s">
        <v>25</v>
      </c>
      <c r="O56" s="1" t="s">
        <v>169</v>
      </c>
      <c r="P56" s="1" t="s">
        <v>29</v>
      </c>
      <c r="Q56" s="1" t="s">
        <v>104</v>
      </c>
      <c r="R56" s="1" t="s">
        <v>67</v>
      </c>
      <c r="S56" s="1" t="s">
        <v>33</v>
      </c>
      <c r="T56" s="1" t="s">
        <v>25</v>
      </c>
      <c r="U56" s="1" t="s">
        <v>170</v>
      </c>
      <c r="X56" s="1" t="str">
        <f t="shared" si="0"/>
        <v>более 30000</v>
      </c>
      <c r="Y56" s="1">
        <f t="shared" si="1"/>
        <v>3</v>
      </c>
    </row>
    <row r="57" spans="1:25" ht="45" x14ac:dyDescent="0.25">
      <c r="A57" s="1">
        <v>168</v>
      </c>
      <c r="B57" s="1" t="s">
        <v>93</v>
      </c>
      <c r="C57" s="1" t="s">
        <v>32</v>
      </c>
      <c r="D57" s="1">
        <v>27700</v>
      </c>
      <c r="G57" s="1" t="s">
        <v>270</v>
      </c>
      <c r="H57" s="1" t="s">
        <v>91</v>
      </c>
      <c r="I57" s="1" t="s">
        <v>168</v>
      </c>
      <c r="J57" s="1" t="s">
        <v>61</v>
      </c>
      <c r="K57" s="1" t="s">
        <v>26</v>
      </c>
      <c r="L57" s="1" t="s">
        <v>36</v>
      </c>
      <c r="M57" s="1" t="s">
        <v>27</v>
      </c>
      <c r="N57" s="1" t="s">
        <v>25</v>
      </c>
      <c r="O57" s="1" t="s">
        <v>28</v>
      </c>
      <c r="P57" s="1" t="s">
        <v>29</v>
      </c>
      <c r="Q57" s="1" t="s">
        <v>171</v>
      </c>
      <c r="R57" s="1" t="s">
        <v>67</v>
      </c>
      <c r="S57" s="1" t="s">
        <v>33</v>
      </c>
      <c r="T57" s="1" t="s">
        <v>25</v>
      </c>
      <c r="U57" s="1" t="s">
        <v>172</v>
      </c>
      <c r="X57" s="1" t="str">
        <f t="shared" si="0"/>
        <v>до 30000</v>
      </c>
      <c r="Y57" s="1">
        <f t="shared" si="1"/>
        <v>2</v>
      </c>
    </row>
    <row r="58" spans="1:25" ht="45" x14ac:dyDescent="0.25">
      <c r="A58" s="1">
        <v>169</v>
      </c>
      <c r="B58" s="1" t="s">
        <v>96</v>
      </c>
      <c r="C58" s="1" t="s">
        <v>32</v>
      </c>
      <c r="D58" s="1">
        <v>20650</v>
      </c>
      <c r="G58" s="1" t="s">
        <v>270</v>
      </c>
      <c r="H58" s="1" t="s">
        <v>91</v>
      </c>
      <c r="I58" s="1" t="s">
        <v>168</v>
      </c>
      <c r="J58" s="1" t="s">
        <v>61</v>
      </c>
      <c r="K58" s="1" t="s">
        <v>26</v>
      </c>
      <c r="L58" s="1" t="s">
        <v>36</v>
      </c>
      <c r="M58" s="1" t="s">
        <v>27</v>
      </c>
      <c r="N58" s="1" t="s">
        <v>25</v>
      </c>
      <c r="O58" s="1" t="s">
        <v>28</v>
      </c>
      <c r="P58" s="1" t="s">
        <v>173</v>
      </c>
      <c r="Q58" s="1" t="s">
        <v>171</v>
      </c>
      <c r="R58" s="1" t="s">
        <v>67</v>
      </c>
      <c r="S58" s="1" t="s">
        <v>33</v>
      </c>
      <c r="T58" s="1" t="s">
        <v>25</v>
      </c>
      <c r="U58" s="1" t="s">
        <v>174</v>
      </c>
      <c r="X58" s="1" t="str">
        <f t="shared" si="0"/>
        <v>до 30000</v>
      </c>
      <c r="Y58" s="1">
        <f t="shared" si="1"/>
        <v>2</v>
      </c>
    </row>
    <row r="59" spans="1:25" ht="45" x14ac:dyDescent="0.25">
      <c r="A59" s="1">
        <v>170</v>
      </c>
      <c r="B59" s="1" t="s">
        <v>102</v>
      </c>
      <c r="C59" s="1" t="s">
        <v>32</v>
      </c>
      <c r="D59" s="1">
        <v>12800</v>
      </c>
      <c r="G59" s="1" t="s">
        <v>270</v>
      </c>
      <c r="H59" s="1" t="s">
        <v>91</v>
      </c>
      <c r="I59" s="1" t="s">
        <v>168</v>
      </c>
      <c r="J59" s="1" t="s">
        <v>61</v>
      </c>
      <c r="K59" s="1" t="s">
        <v>26</v>
      </c>
      <c r="L59" s="1" t="s">
        <v>36</v>
      </c>
      <c r="M59" s="1" t="s">
        <v>27</v>
      </c>
      <c r="N59" s="1" t="s">
        <v>25</v>
      </c>
      <c r="O59" s="1" t="s">
        <v>28</v>
      </c>
      <c r="P59" s="1" t="s">
        <v>29</v>
      </c>
      <c r="Q59" s="1" t="s">
        <v>171</v>
      </c>
      <c r="R59" s="1" t="s">
        <v>67</v>
      </c>
      <c r="S59" s="1" t="s">
        <v>33</v>
      </c>
      <c r="T59" s="1" t="s">
        <v>25</v>
      </c>
      <c r="U59" s="1" t="s">
        <v>175</v>
      </c>
      <c r="V59" s="1" t="s">
        <v>176</v>
      </c>
      <c r="X59" s="1" t="str">
        <f t="shared" si="0"/>
        <v>до 20000</v>
      </c>
      <c r="Y59" s="1">
        <f t="shared" si="1"/>
        <v>1</v>
      </c>
    </row>
    <row r="60" spans="1:25" ht="60" x14ac:dyDescent="0.25">
      <c r="A60" s="1">
        <v>171</v>
      </c>
      <c r="B60" s="1" t="s">
        <v>99</v>
      </c>
      <c r="D60" s="3">
        <v>27500</v>
      </c>
      <c r="G60" s="1" t="s">
        <v>270</v>
      </c>
      <c r="H60" s="1" t="s">
        <v>124</v>
      </c>
      <c r="I60" s="1" t="s">
        <v>62</v>
      </c>
      <c r="J60" s="1" t="s">
        <v>61</v>
      </c>
      <c r="K60" s="1" t="s">
        <v>26</v>
      </c>
      <c r="L60" s="1" t="s">
        <v>36</v>
      </c>
      <c r="M60" s="1" t="s">
        <v>27</v>
      </c>
      <c r="N60" s="1" t="s">
        <v>25</v>
      </c>
      <c r="O60" s="1" t="s">
        <v>28</v>
      </c>
      <c r="P60" s="1" t="s">
        <v>29</v>
      </c>
      <c r="Q60" s="1" t="s">
        <v>56</v>
      </c>
      <c r="R60" s="1" t="s">
        <v>45</v>
      </c>
      <c r="S60" s="1" t="s">
        <v>33</v>
      </c>
      <c r="T60" s="1" t="s">
        <v>25</v>
      </c>
      <c r="U60" s="1" t="s">
        <v>123</v>
      </c>
      <c r="X60" s="1" t="str">
        <f t="shared" si="0"/>
        <v>до 30000</v>
      </c>
      <c r="Y60" s="1">
        <f t="shared" si="1"/>
        <v>2</v>
      </c>
    </row>
    <row r="61" spans="1:25" ht="60" x14ac:dyDescent="0.25">
      <c r="A61" s="1">
        <v>172</v>
      </c>
      <c r="B61" s="1" t="s">
        <v>101</v>
      </c>
      <c r="D61" s="3">
        <v>30500</v>
      </c>
      <c r="G61" s="1" t="s">
        <v>270</v>
      </c>
      <c r="H61" s="1" t="s">
        <v>91</v>
      </c>
      <c r="I61" s="1" t="s">
        <v>62</v>
      </c>
      <c r="J61" s="1" t="s">
        <v>61</v>
      </c>
      <c r="K61" s="1" t="s">
        <v>40</v>
      </c>
      <c r="L61" s="1" t="s">
        <v>36</v>
      </c>
      <c r="M61" s="1" t="s">
        <v>27</v>
      </c>
      <c r="N61" s="1" t="s">
        <v>25</v>
      </c>
      <c r="O61" s="1" t="s">
        <v>28</v>
      </c>
      <c r="P61" s="1" t="s">
        <v>29</v>
      </c>
      <c r="Q61" s="1" t="s">
        <v>121</v>
      </c>
      <c r="R61" s="1" t="s">
        <v>45</v>
      </c>
      <c r="S61" s="1" t="s">
        <v>33</v>
      </c>
      <c r="T61" s="1" t="s">
        <v>25</v>
      </c>
      <c r="U61" s="1" t="s">
        <v>123</v>
      </c>
      <c r="X61" s="1" t="str">
        <f t="shared" si="0"/>
        <v>более 30000</v>
      </c>
      <c r="Y61" s="1">
        <f t="shared" si="1"/>
        <v>3</v>
      </c>
    </row>
    <row r="62" spans="1:25" ht="60" x14ac:dyDescent="0.25">
      <c r="A62" s="1">
        <v>173</v>
      </c>
      <c r="B62" s="1" t="s">
        <v>140</v>
      </c>
      <c r="D62" s="1">
        <v>15900</v>
      </c>
      <c r="G62" s="1" t="s">
        <v>270</v>
      </c>
      <c r="H62" s="1" t="s">
        <v>91</v>
      </c>
      <c r="I62" s="1" t="s">
        <v>55</v>
      </c>
      <c r="J62" s="1" t="s">
        <v>61</v>
      </c>
      <c r="K62" s="1" t="s">
        <v>26</v>
      </c>
      <c r="L62" s="1" t="s">
        <v>36</v>
      </c>
      <c r="M62" s="1" t="s">
        <v>27</v>
      </c>
      <c r="N62" s="1" t="s">
        <v>25</v>
      </c>
      <c r="O62" s="1" t="s">
        <v>28</v>
      </c>
      <c r="P62" s="1" t="s">
        <v>29</v>
      </c>
      <c r="Q62" s="1" t="s">
        <v>177</v>
      </c>
      <c r="R62" s="1" t="s">
        <v>125</v>
      </c>
      <c r="S62" s="1" t="s">
        <v>33</v>
      </c>
      <c r="T62" s="1" t="s">
        <v>25</v>
      </c>
      <c r="U62" s="1" t="s">
        <v>144</v>
      </c>
      <c r="X62" s="1" t="str">
        <f t="shared" si="0"/>
        <v>до 20000</v>
      </c>
      <c r="Y62" s="1">
        <f t="shared" si="1"/>
        <v>1</v>
      </c>
    </row>
    <row r="63" spans="1:25" ht="60" x14ac:dyDescent="0.25">
      <c r="A63" s="1">
        <v>174</v>
      </c>
      <c r="B63" s="1" t="s">
        <v>140</v>
      </c>
      <c r="C63" s="1" t="s">
        <v>32</v>
      </c>
      <c r="D63" s="1">
        <v>14800</v>
      </c>
      <c r="G63" s="1" t="s">
        <v>270</v>
      </c>
      <c r="H63" s="1" t="s">
        <v>91</v>
      </c>
      <c r="I63" s="1" t="s">
        <v>55</v>
      </c>
      <c r="J63" s="1" t="s">
        <v>61</v>
      </c>
      <c r="K63" s="1" t="s">
        <v>26</v>
      </c>
      <c r="L63" s="1" t="s">
        <v>36</v>
      </c>
      <c r="M63" s="1" t="s">
        <v>27</v>
      </c>
      <c r="N63" s="1" t="s">
        <v>25</v>
      </c>
      <c r="O63" s="1" t="s">
        <v>28</v>
      </c>
      <c r="P63" s="1" t="s">
        <v>29</v>
      </c>
      <c r="Q63" s="1" t="s">
        <v>121</v>
      </c>
      <c r="R63" s="1" t="s">
        <v>178</v>
      </c>
      <c r="S63" s="1" t="s">
        <v>33</v>
      </c>
      <c r="T63" s="1" t="s">
        <v>25</v>
      </c>
      <c r="U63" s="1" t="s">
        <v>179</v>
      </c>
      <c r="X63" s="1" t="str">
        <f t="shared" si="0"/>
        <v>до 20000</v>
      </c>
      <c r="Y63" s="1">
        <f t="shared" si="1"/>
        <v>1</v>
      </c>
    </row>
    <row r="64" spans="1:25" ht="60" x14ac:dyDescent="0.25">
      <c r="A64" s="1">
        <v>175</v>
      </c>
      <c r="B64" s="1" t="s">
        <v>66</v>
      </c>
      <c r="D64" s="1">
        <v>6500</v>
      </c>
      <c r="E64" s="3">
        <v>5000</v>
      </c>
      <c r="G64" s="1" t="s">
        <v>270</v>
      </c>
      <c r="H64" s="1" t="s">
        <v>272</v>
      </c>
      <c r="I64" s="1" t="s">
        <v>182</v>
      </c>
      <c r="J64" s="1" t="s">
        <v>181</v>
      </c>
      <c r="K64" s="1" t="s">
        <v>26</v>
      </c>
      <c r="L64" s="1" t="s">
        <v>36</v>
      </c>
      <c r="M64" s="1" t="s">
        <v>27</v>
      </c>
      <c r="N64" s="1" t="s">
        <v>25</v>
      </c>
      <c r="O64" s="1" t="s">
        <v>28</v>
      </c>
      <c r="P64" s="1" t="s">
        <v>29</v>
      </c>
      <c r="Q64" s="1" t="s">
        <v>41</v>
      </c>
      <c r="R64" s="1" t="s">
        <v>178</v>
      </c>
      <c r="S64" s="1" t="s">
        <v>33</v>
      </c>
      <c r="T64" s="1" t="s">
        <v>25</v>
      </c>
      <c r="U64" s="1" t="s">
        <v>180</v>
      </c>
      <c r="X64" s="1" t="str">
        <f t="shared" si="0"/>
        <v>до 10000</v>
      </c>
      <c r="Y64" s="1">
        <f t="shared" si="1"/>
        <v>0</v>
      </c>
    </row>
    <row r="65" spans="1:25" ht="45" x14ac:dyDescent="0.25">
      <c r="A65" s="1">
        <v>179</v>
      </c>
      <c r="B65" s="1" t="s">
        <v>102</v>
      </c>
      <c r="D65" s="1">
        <v>8900</v>
      </c>
      <c r="G65" s="1" t="s">
        <v>270</v>
      </c>
      <c r="H65" s="1" t="s">
        <v>91</v>
      </c>
      <c r="I65" s="1" t="s">
        <v>62</v>
      </c>
      <c r="J65" s="1" t="s">
        <v>61</v>
      </c>
      <c r="K65" s="1" t="s">
        <v>26</v>
      </c>
      <c r="L65" s="1" t="s">
        <v>36</v>
      </c>
      <c r="M65" s="1" t="s">
        <v>27</v>
      </c>
      <c r="N65" s="1" t="s">
        <v>25</v>
      </c>
      <c r="O65" s="1" t="s">
        <v>28</v>
      </c>
      <c r="P65" s="1" t="s">
        <v>29</v>
      </c>
      <c r="Q65" s="1" t="s">
        <v>104</v>
      </c>
      <c r="R65" s="1" t="s">
        <v>67</v>
      </c>
      <c r="S65" s="1" t="s">
        <v>33</v>
      </c>
      <c r="T65" s="1" t="s">
        <v>25</v>
      </c>
      <c r="U65" s="1" t="s">
        <v>63</v>
      </c>
      <c r="V65" s="1" t="s">
        <v>176</v>
      </c>
      <c r="X65" s="1" t="str">
        <f t="shared" si="0"/>
        <v>до 10000</v>
      </c>
      <c r="Y65" s="1">
        <f t="shared" si="1"/>
        <v>0</v>
      </c>
    </row>
    <row r="66" spans="1:25" ht="45" x14ac:dyDescent="0.25">
      <c r="A66" s="1">
        <v>180</v>
      </c>
      <c r="B66" s="1" t="s">
        <v>66</v>
      </c>
      <c r="C66" s="1" t="s">
        <v>32</v>
      </c>
      <c r="D66" s="1">
        <v>12500</v>
      </c>
      <c r="G66" s="1" t="s">
        <v>270</v>
      </c>
      <c r="H66" s="1" t="s">
        <v>91</v>
      </c>
      <c r="I66" s="1" t="s">
        <v>62</v>
      </c>
      <c r="J66" s="1" t="s">
        <v>61</v>
      </c>
      <c r="K66" s="1" t="s">
        <v>40</v>
      </c>
      <c r="L66" s="1" t="s">
        <v>36</v>
      </c>
      <c r="M66" s="1" t="s">
        <v>27</v>
      </c>
      <c r="N66" s="1" t="s">
        <v>25</v>
      </c>
      <c r="O66" s="1" t="s">
        <v>28</v>
      </c>
      <c r="P66" s="1" t="s">
        <v>29</v>
      </c>
      <c r="Q66" s="1" t="s">
        <v>41</v>
      </c>
      <c r="R66" s="1" t="s">
        <v>67</v>
      </c>
      <c r="S66" s="1" t="s">
        <v>33</v>
      </c>
      <c r="T66" s="1" t="s">
        <v>25</v>
      </c>
      <c r="U66" s="1" t="s">
        <v>46</v>
      </c>
      <c r="X66" s="1" t="str">
        <f t="shared" si="0"/>
        <v>до 20000</v>
      </c>
      <c r="Y66" s="1">
        <f t="shared" si="1"/>
        <v>1</v>
      </c>
    </row>
    <row r="67" spans="1:25" ht="45" x14ac:dyDescent="0.25">
      <c r="A67" s="1">
        <v>181</v>
      </c>
      <c r="B67" s="1" t="s">
        <v>140</v>
      </c>
      <c r="C67" s="1" t="s">
        <v>32</v>
      </c>
      <c r="D67" s="3">
        <v>23000</v>
      </c>
      <c r="E67" s="1">
        <v>21500</v>
      </c>
      <c r="G67" s="1" t="s">
        <v>270</v>
      </c>
      <c r="H67" s="1" t="s">
        <v>91</v>
      </c>
      <c r="I67" s="1" t="s">
        <v>55</v>
      </c>
      <c r="J67" s="1" t="s">
        <v>61</v>
      </c>
      <c r="K67" s="1" t="s">
        <v>40</v>
      </c>
      <c r="L67" s="1" t="s">
        <v>36</v>
      </c>
      <c r="M67" s="1" t="s">
        <v>27</v>
      </c>
      <c r="N67" s="1" t="s">
        <v>25</v>
      </c>
      <c r="O67" s="1" t="s">
        <v>28</v>
      </c>
      <c r="P67" s="1" t="s">
        <v>29</v>
      </c>
      <c r="Q67" s="4" t="s">
        <v>183</v>
      </c>
      <c r="R67" s="1" t="s">
        <v>67</v>
      </c>
      <c r="S67" s="1" t="s">
        <v>33</v>
      </c>
      <c r="T67" s="1" t="s">
        <v>25</v>
      </c>
      <c r="U67" s="1" t="s">
        <v>144</v>
      </c>
      <c r="X67" s="1" t="str">
        <f t="shared" ref="X67:X117" si="2">IF(D67="", "пустая",IF(D67&lt;10000,"до 10000", IF(D67&lt;20000,"до 20000", IF(D67&lt;30000,"до 30000","более 30000"))))</f>
        <v>до 30000</v>
      </c>
      <c r="Y67" s="1">
        <f t="shared" ref="Y67:Y117" si="3">IF(D67="", -1,IF(D67&lt;10000,0, IF(D67&lt;20000,1, IF(D67&lt;30000,2,3))))</f>
        <v>2</v>
      </c>
    </row>
    <row r="68" spans="1:25" ht="45" x14ac:dyDescent="0.25">
      <c r="A68" s="1">
        <v>183</v>
      </c>
      <c r="B68" s="1" t="s">
        <v>66</v>
      </c>
      <c r="D68" s="1">
        <v>2900</v>
      </c>
      <c r="G68" s="1" t="s">
        <v>270</v>
      </c>
      <c r="H68" s="1" t="s">
        <v>91</v>
      </c>
      <c r="I68" s="1" t="s">
        <v>190</v>
      </c>
      <c r="J68" s="1" t="s">
        <v>187</v>
      </c>
      <c r="K68" s="1" t="s">
        <v>184</v>
      </c>
      <c r="L68" s="1" t="s">
        <v>36</v>
      </c>
      <c r="M68" s="1" t="s">
        <v>27</v>
      </c>
      <c r="N68" s="1" t="s">
        <v>25</v>
      </c>
      <c r="O68" s="1" t="s">
        <v>189</v>
      </c>
      <c r="P68" s="1" t="s">
        <v>185</v>
      </c>
      <c r="Q68" s="1" t="s">
        <v>186</v>
      </c>
      <c r="R68" s="1" t="s">
        <v>67</v>
      </c>
      <c r="S68" s="1" t="s">
        <v>33</v>
      </c>
      <c r="T68" s="1" t="s">
        <v>25</v>
      </c>
      <c r="U68" s="1" t="s">
        <v>46</v>
      </c>
      <c r="X68" s="1" t="str">
        <f t="shared" si="2"/>
        <v>до 10000</v>
      </c>
      <c r="Y68" s="1">
        <f t="shared" si="3"/>
        <v>0</v>
      </c>
    </row>
    <row r="69" spans="1:25" ht="45" x14ac:dyDescent="0.25">
      <c r="A69" s="1">
        <v>184</v>
      </c>
      <c r="B69" s="1" t="s">
        <v>66</v>
      </c>
      <c r="D69" s="1">
        <v>5000</v>
      </c>
      <c r="E69" s="1">
        <v>2800</v>
      </c>
      <c r="G69" s="1" t="s">
        <v>270</v>
      </c>
      <c r="H69" s="1" t="s">
        <v>91</v>
      </c>
      <c r="I69" s="1" t="s">
        <v>62</v>
      </c>
      <c r="J69" s="1" t="s">
        <v>188</v>
      </c>
      <c r="K69" s="1" t="s">
        <v>80</v>
      </c>
      <c r="L69" s="1" t="s">
        <v>36</v>
      </c>
      <c r="M69" s="1" t="s">
        <v>27</v>
      </c>
      <c r="N69" s="1" t="s">
        <v>25</v>
      </c>
      <c r="O69" s="1" t="s">
        <v>97</v>
      </c>
      <c r="P69" s="1" t="s">
        <v>29</v>
      </c>
      <c r="Q69" s="1" t="s">
        <v>41</v>
      </c>
      <c r="R69" s="1" t="s">
        <v>67</v>
      </c>
      <c r="S69" s="1" t="s">
        <v>33</v>
      </c>
      <c r="T69" s="1" t="s">
        <v>25</v>
      </c>
      <c r="U69" s="1" t="s">
        <v>43</v>
      </c>
      <c r="X69" s="1" t="str">
        <f t="shared" si="2"/>
        <v>до 10000</v>
      </c>
      <c r="Y69" s="1">
        <f t="shared" si="3"/>
        <v>0</v>
      </c>
    </row>
    <row r="70" spans="1:25" ht="45" x14ac:dyDescent="0.25">
      <c r="A70" s="1">
        <v>187</v>
      </c>
      <c r="B70" s="1" t="s">
        <v>191</v>
      </c>
      <c r="D70" s="1">
        <v>39000</v>
      </c>
      <c r="G70" s="1" t="s">
        <v>270</v>
      </c>
      <c r="H70" s="1" t="s">
        <v>91</v>
      </c>
      <c r="I70" s="1" t="s">
        <v>62</v>
      </c>
      <c r="J70" s="1" t="s">
        <v>188</v>
      </c>
      <c r="K70" s="1" t="s">
        <v>193</v>
      </c>
      <c r="L70" s="1" t="s">
        <v>36</v>
      </c>
      <c r="M70" s="1" t="s">
        <v>27</v>
      </c>
      <c r="N70" s="1" t="s">
        <v>25</v>
      </c>
      <c r="O70" s="1" t="s">
        <v>194</v>
      </c>
      <c r="P70" s="1" t="s">
        <v>29</v>
      </c>
      <c r="Q70" s="4" t="s">
        <v>192</v>
      </c>
      <c r="R70" s="1" t="s">
        <v>67</v>
      </c>
      <c r="S70" s="1" t="s">
        <v>33</v>
      </c>
      <c r="T70" s="1" t="s">
        <v>25</v>
      </c>
      <c r="U70" s="1" t="s">
        <v>198</v>
      </c>
      <c r="X70" s="1" t="str">
        <f t="shared" si="2"/>
        <v>более 30000</v>
      </c>
      <c r="Y70" s="1">
        <f t="shared" si="3"/>
        <v>3</v>
      </c>
    </row>
    <row r="71" spans="1:25" ht="60" x14ac:dyDescent="0.25">
      <c r="A71" s="1">
        <v>188</v>
      </c>
      <c r="B71" s="1" t="s">
        <v>102</v>
      </c>
      <c r="C71" s="1" t="s">
        <v>113</v>
      </c>
      <c r="D71" s="1">
        <v>16800</v>
      </c>
      <c r="G71" s="1" t="s">
        <v>270</v>
      </c>
      <c r="H71" s="1" t="s">
        <v>124</v>
      </c>
      <c r="I71" s="1" t="s">
        <v>196</v>
      </c>
      <c r="J71" s="1" t="s">
        <v>195</v>
      </c>
      <c r="K71" s="1" t="s">
        <v>26</v>
      </c>
      <c r="L71" s="1" t="s">
        <v>36</v>
      </c>
      <c r="M71" s="1" t="s">
        <v>27</v>
      </c>
      <c r="N71" s="1" t="s">
        <v>25</v>
      </c>
      <c r="O71" s="1" t="s">
        <v>28</v>
      </c>
      <c r="P71" s="1" t="s">
        <v>29</v>
      </c>
      <c r="Q71" s="1" t="s">
        <v>121</v>
      </c>
      <c r="R71" s="1" t="s">
        <v>45</v>
      </c>
      <c r="S71" s="1" t="s">
        <v>33</v>
      </c>
      <c r="T71" s="1" t="s">
        <v>25</v>
      </c>
      <c r="U71" s="1" t="s">
        <v>63</v>
      </c>
      <c r="X71" s="1" t="str">
        <f t="shared" si="2"/>
        <v>до 20000</v>
      </c>
      <c r="Y71" s="1">
        <f t="shared" si="3"/>
        <v>1</v>
      </c>
    </row>
    <row r="72" spans="1:25" ht="45" x14ac:dyDescent="0.25">
      <c r="A72" s="1">
        <v>189</v>
      </c>
      <c r="B72" s="1" t="s">
        <v>102</v>
      </c>
      <c r="C72" s="1" t="s">
        <v>32</v>
      </c>
      <c r="D72" s="1">
        <v>34500</v>
      </c>
      <c r="G72" s="1" t="s">
        <v>270</v>
      </c>
      <c r="H72" s="1" t="s">
        <v>91</v>
      </c>
      <c r="I72" s="1" t="s">
        <v>108</v>
      </c>
      <c r="J72" s="1" t="s">
        <v>188</v>
      </c>
      <c r="K72" s="1" t="s">
        <v>40</v>
      </c>
      <c r="L72" s="1" t="s">
        <v>36</v>
      </c>
      <c r="M72" s="1" t="s">
        <v>27</v>
      </c>
      <c r="N72" s="1" t="s">
        <v>25</v>
      </c>
      <c r="O72" s="1" t="s">
        <v>97</v>
      </c>
      <c r="P72" s="1" t="s">
        <v>29</v>
      </c>
      <c r="Q72" s="1" t="s">
        <v>121</v>
      </c>
      <c r="R72" s="1" t="s">
        <v>67</v>
      </c>
      <c r="S72" s="1" t="s">
        <v>33</v>
      </c>
      <c r="T72" s="1" t="s">
        <v>25</v>
      </c>
      <c r="U72" s="1" t="s">
        <v>197</v>
      </c>
      <c r="X72" s="1" t="str">
        <f t="shared" si="2"/>
        <v>более 30000</v>
      </c>
      <c r="Y72" s="1">
        <f t="shared" si="3"/>
        <v>3</v>
      </c>
    </row>
    <row r="73" spans="1:25" ht="45" x14ac:dyDescent="0.25">
      <c r="A73" s="1">
        <v>190</v>
      </c>
      <c r="B73" s="1" t="s">
        <v>66</v>
      </c>
      <c r="D73" s="1">
        <v>7000</v>
      </c>
      <c r="G73" s="1" t="s">
        <v>270</v>
      </c>
      <c r="H73" s="1" t="s">
        <v>91</v>
      </c>
      <c r="I73" s="1" t="s">
        <v>62</v>
      </c>
      <c r="J73" s="1" t="s">
        <v>199</v>
      </c>
      <c r="K73" s="1" t="s">
        <v>40</v>
      </c>
      <c r="L73" s="1" t="s">
        <v>36</v>
      </c>
      <c r="M73" s="1" t="s">
        <v>27</v>
      </c>
      <c r="N73" s="1" t="s">
        <v>25</v>
      </c>
      <c r="O73" s="1" t="s">
        <v>200</v>
      </c>
      <c r="P73" s="1" t="s">
        <v>29</v>
      </c>
      <c r="Q73" s="1" t="s">
        <v>41</v>
      </c>
      <c r="R73" s="1" t="s">
        <v>67</v>
      </c>
      <c r="S73" s="1" t="s">
        <v>33</v>
      </c>
      <c r="T73" s="1" t="s">
        <v>25</v>
      </c>
      <c r="U73" s="1" t="s">
        <v>43</v>
      </c>
      <c r="X73" s="1" t="str">
        <f t="shared" si="2"/>
        <v>до 10000</v>
      </c>
      <c r="Y73" s="1">
        <f t="shared" si="3"/>
        <v>0</v>
      </c>
    </row>
    <row r="74" spans="1:25" ht="45" x14ac:dyDescent="0.25">
      <c r="A74" s="1">
        <v>198</v>
      </c>
      <c r="B74" s="1" t="s">
        <v>66</v>
      </c>
      <c r="D74" s="1">
        <v>7700</v>
      </c>
      <c r="G74" s="1" t="s">
        <v>270</v>
      </c>
      <c r="H74" s="1" t="s">
        <v>91</v>
      </c>
      <c r="I74" s="1" t="s">
        <v>62</v>
      </c>
      <c r="J74" s="1" t="s">
        <v>201</v>
      </c>
      <c r="K74" s="1" t="s">
        <v>36</v>
      </c>
      <c r="L74" s="1" t="s">
        <v>36</v>
      </c>
      <c r="M74" s="1" t="s">
        <v>27</v>
      </c>
      <c r="N74" s="1" t="s">
        <v>25</v>
      </c>
      <c r="O74" s="1" t="s">
        <v>28</v>
      </c>
      <c r="P74" s="1" t="s">
        <v>29</v>
      </c>
      <c r="Q74" s="1" t="s">
        <v>41</v>
      </c>
      <c r="R74" s="1" t="s">
        <v>67</v>
      </c>
      <c r="S74" s="1" t="s">
        <v>33</v>
      </c>
      <c r="T74" s="1" t="s">
        <v>25</v>
      </c>
      <c r="U74" s="1" t="s">
        <v>46</v>
      </c>
      <c r="X74" s="1" t="str">
        <f t="shared" si="2"/>
        <v>до 10000</v>
      </c>
      <c r="Y74" s="1">
        <f t="shared" si="3"/>
        <v>0</v>
      </c>
    </row>
    <row r="75" spans="1:25" ht="45" x14ac:dyDescent="0.25">
      <c r="A75" s="1">
        <v>201</v>
      </c>
      <c r="B75" s="1" t="s">
        <v>203</v>
      </c>
      <c r="C75" s="1" t="s">
        <v>122</v>
      </c>
      <c r="D75" s="1">
        <v>14100</v>
      </c>
      <c r="G75" s="1" t="s">
        <v>270</v>
      </c>
      <c r="H75" s="1" t="s">
        <v>91</v>
      </c>
      <c r="I75" s="1" t="s">
        <v>108</v>
      </c>
      <c r="J75" s="1" t="s">
        <v>81</v>
      </c>
      <c r="K75" s="1" t="s">
        <v>26</v>
      </c>
      <c r="L75" s="1" t="s">
        <v>36</v>
      </c>
      <c r="M75" s="1" t="s">
        <v>27</v>
      </c>
      <c r="N75" s="1" t="s">
        <v>25</v>
      </c>
      <c r="O75" s="1" t="s">
        <v>28</v>
      </c>
      <c r="P75" s="1" t="s">
        <v>204</v>
      </c>
      <c r="Q75" s="1" t="s">
        <v>202</v>
      </c>
      <c r="R75" s="1" t="s">
        <v>206</v>
      </c>
      <c r="S75" s="1" t="s">
        <v>33</v>
      </c>
      <c r="T75" s="1" t="s">
        <v>25</v>
      </c>
      <c r="U75" s="1" t="s">
        <v>205</v>
      </c>
      <c r="X75" s="1" t="str">
        <f t="shared" si="2"/>
        <v>до 20000</v>
      </c>
      <c r="Y75" s="1">
        <f t="shared" si="3"/>
        <v>1</v>
      </c>
    </row>
    <row r="76" spans="1:25" ht="45" x14ac:dyDescent="0.25">
      <c r="A76" s="1">
        <v>202</v>
      </c>
      <c r="B76" s="1" t="s">
        <v>66</v>
      </c>
      <c r="C76" s="1" t="s">
        <v>7</v>
      </c>
      <c r="D76" s="1">
        <v>9500</v>
      </c>
      <c r="G76" s="1" t="s">
        <v>269</v>
      </c>
      <c r="H76" s="1" t="s">
        <v>91</v>
      </c>
      <c r="I76" s="1" t="s">
        <v>62</v>
      </c>
      <c r="J76" s="1" t="s">
        <v>47</v>
      </c>
      <c r="K76" s="1" t="s">
        <v>36</v>
      </c>
      <c r="L76" s="1" t="s">
        <v>36</v>
      </c>
      <c r="M76" s="1" t="s">
        <v>27</v>
      </c>
      <c r="N76" s="1" t="s">
        <v>25</v>
      </c>
      <c r="O76" s="1" t="s">
        <v>28</v>
      </c>
      <c r="P76" s="1" t="s">
        <v>29</v>
      </c>
      <c r="Q76" s="1" t="s">
        <v>202</v>
      </c>
      <c r="R76" s="1" t="s">
        <v>67</v>
      </c>
      <c r="S76" s="1" t="s">
        <v>33</v>
      </c>
      <c r="T76" s="1" t="s">
        <v>25</v>
      </c>
      <c r="U76" s="1" t="s">
        <v>207</v>
      </c>
      <c r="X76" s="1" t="str">
        <f t="shared" si="2"/>
        <v>до 10000</v>
      </c>
      <c r="Y76" s="1">
        <f t="shared" si="3"/>
        <v>0</v>
      </c>
    </row>
    <row r="77" spans="1:25" ht="45" x14ac:dyDescent="0.25">
      <c r="A77" s="1">
        <v>203</v>
      </c>
      <c r="B77" s="1" t="s">
        <v>102</v>
      </c>
      <c r="D77" s="1">
        <v>18800</v>
      </c>
      <c r="G77" s="1" t="s">
        <v>270</v>
      </c>
      <c r="H77" s="1" t="s">
        <v>91</v>
      </c>
      <c r="I77" s="1" t="s">
        <v>108</v>
      </c>
      <c r="J77" s="1" t="s">
        <v>81</v>
      </c>
      <c r="K77" s="1" t="s">
        <v>26</v>
      </c>
      <c r="L77" s="1" t="s">
        <v>36</v>
      </c>
      <c r="M77" s="1" t="s">
        <v>27</v>
      </c>
      <c r="N77" s="1" t="s">
        <v>25</v>
      </c>
      <c r="O77" s="1" t="s">
        <v>28</v>
      </c>
      <c r="P77" s="1" t="s">
        <v>204</v>
      </c>
      <c r="Q77" s="1" t="s">
        <v>202</v>
      </c>
      <c r="R77" s="1" t="s">
        <v>206</v>
      </c>
      <c r="S77" s="1" t="s">
        <v>33</v>
      </c>
      <c r="T77" s="1" t="s">
        <v>25</v>
      </c>
      <c r="U77" s="1" t="s">
        <v>105</v>
      </c>
      <c r="X77" s="1" t="str">
        <f t="shared" si="2"/>
        <v>до 20000</v>
      </c>
      <c r="Y77" s="1">
        <f t="shared" si="3"/>
        <v>1</v>
      </c>
    </row>
    <row r="78" spans="1:25" ht="45" x14ac:dyDescent="0.25">
      <c r="A78" s="1">
        <v>204</v>
      </c>
      <c r="B78" s="1" t="s">
        <v>140</v>
      </c>
      <c r="D78" s="1">
        <v>18800</v>
      </c>
      <c r="G78" s="1" t="s">
        <v>270</v>
      </c>
      <c r="H78" s="1" t="s">
        <v>91</v>
      </c>
      <c r="I78" s="1" t="s">
        <v>108</v>
      </c>
      <c r="J78" s="1" t="s">
        <v>81</v>
      </c>
      <c r="K78" s="1" t="s">
        <v>26</v>
      </c>
      <c r="L78" s="1" t="s">
        <v>36</v>
      </c>
      <c r="M78" s="1" t="s">
        <v>27</v>
      </c>
      <c r="N78" s="1" t="s">
        <v>25</v>
      </c>
      <c r="O78" s="1" t="s">
        <v>28</v>
      </c>
      <c r="P78" s="1" t="s">
        <v>204</v>
      </c>
      <c r="Q78" s="1" t="s">
        <v>202</v>
      </c>
      <c r="R78" s="1" t="s">
        <v>206</v>
      </c>
      <c r="S78" s="1" t="s">
        <v>33</v>
      </c>
      <c r="T78" s="1" t="s">
        <v>25</v>
      </c>
      <c r="U78" s="1" t="s">
        <v>105</v>
      </c>
      <c r="X78" s="1" t="str">
        <f t="shared" si="2"/>
        <v>до 20000</v>
      </c>
      <c r="Y78" s="1">
        <f t="shared" si="3"/>
        <v>1</v>
      </c>
    </row>
    <row r="79" spans="1:25" ht="45" x14ac:dyDescent="0.25">
      <c r="A79" s="1">
        <v>205</v>
      </c>
      <c r="B79" s="1" t="s">
        <v>102</v>
      </c>
      <c r="D79" s="1">
        <v>18000</v>
      </c>
      <c r="G79" s="1" t="s">
        <v>270</v>
      </c>
      <c r="H79" s="1" t="s">
        <v>91</v>
      </c>
      <c r="I79" s="1" t="s">
        <v>62</v>
      </c>
      <c r="J79" s="1" t="s">
        <v>81</v>
      </c>
      <c r="K79" s="1" t="s">
        <v>26</v>
      </c>
      <c r="L79" s="1" t="s">
        <v>36</v>
      </c>
      <c r="M79" s="1" t="s">
        <v>27</v>
      </c>
      <c r="N79" s="1" t="s">
        <v>25</v>
      </c>
      <c r="O79" s="1" t="s">
        <v>28</v>
      </c>
      <c r="P79" s="1" t="s">
        <v>204</v>
      </c>
      <c r="Q79" s="1" t="s">
        <v>202</v>
      </c>
      <c r="R79" s="1" t="s">
        <v>206</v>
      </c>
      <c r="S79" s="1" t="s">
        <v>33</v>
      </c>
      <c r="T79" s="1" t="s">
        <v>25</v>
      </c>
      <c r="U79" s="1" t="s">
        <v>105</v>
      </c>
      <c r="X79" s="1" t="str">
        <f t="shared" si="2"/>
        <v>до 20000</v>
      </c>
      <c r="Y79" s="1">
        <f t="shared" si="3"/>
        <v>1</v>
      </c>
    </row>
    <row r="80" spans="1:25" ht="45" x14ac:dyDescent="0.25">
      <c r="A80" s="1">
        <v>206</v>
      </c>
      <c r="B80" s="1" t="s">
        <v>102</v>
      </c>
      <c r="D80" s="1">
        <v>21400</v>
      </c>
      <c r="G80" s="1" t="s">
        <v>270</v>
      </c>
      <c r="H80" s="1" t="s">
        <v>91</v>
      </c>
      <c r="I80" s="1" t="s">
        <v>62</v>
      </c>
      <c r="J80" s="1" t="s">
        <v>208</v>
      </c>
      <c r="K80" s="1" t="s">
        <v>26</v>
      </c>
      <c r="L80" s="1" t="s">
        <v>36</v>
      </c>
      <c r="M80" s="1" t="s">
        <v>27</v>
      </c>
      <c r="N80" s="1" t="s">
        <v>25</v>
      </c>
      <c r="O80" s="1" t="s">
        <v>28</v>
      </c>
      <c r="P80" s="1" t="s">
        <v>204</v>
      </c>
      <c r="Q80" s="1" t="s">
        <v>202</v>
      </c>
      <c r="R80" s="1" t="s">
        <v>206</v>
      </c>
      <c r="S80" s="1" t="s">
        <v>33</v>
      </c>
      <c r="T80" s="1" t="s">
        <v>25</v>
      </c>
      <c r="U80" s="1" t="s">
        <v>105</v>
      </c>
      <c r="X80" s="1" t="str">
        <f t="shared" si="2"/>
        <v>до 30000</v>
      </c>
      <c r="Y80" s="1">
        <f t="shared" si="3"/>
        <v>2</v>
      </c>
    </row>
    <row r="81" spans="1:25" ht="45" x14ac:dyDescent="0.25">
      <c r="A81" s="1">
        <v>207</v>
      </c>
      <c r="B81" s="1" t="s">
        <v>99</v>
      </c>
      <c r="D81" s="1">
        <v>26500</v>
      </c>
      <c r="G81" s="1" t="s">
        <v>270</v>
      </c>
      <c r="H81" s="1" t="s">
        <v>91</v>
      </c>
      <c r="I81" s="1" t="s">
        <v>108</v>
      </c>
      <c r="J81" s="1" t="s">
        <v>208</v>
      </c>
      <c r="K81" s="1" t="s">
        <v>26</v>
      </c>
      <c r="L81" s="1" t="s">
        <v>36</v>
      </c>
      <c r="M81" s="1" t="s">
        <v>27</v>
      </c>
      <c r="N81" s="1" t="s">
        <v>25</v>
      </c>
      <c r="O81" s="1" t="s">
        <v>28</v>
      </c>
      <c r="P81" s="1" t="s">
        <v>204</v>
      </c>
      <c r="Q81" s="1" t="s">
        <v>202</v>
      </c>
      <c r="R81" s="1" t="s">
        <v>206</v>
      </c>
      <c r="S81" s="1" t="s">
        <v>33</v>
      </c>
      <c r="T81" s="1" t="s">
        <v>25</v>
      </c>
      <c r="U81" s="1" t="s">
        <v>105</v>
      </c>
      <c r="X81" s="1" t="str">
        <f t="shared" si="2"/>
        <v>до 30000</v>
      </c>
      <c r="Y81" s="1">
        <f t="shared" si="3"/>
        <v>2</v>
      </c>
    </row>
    <row r="82" spans="1:25" ht="60" x14ac:dyDescent="0.25">
      <c r="A82" s="1">
        <v>208</v>
      </c>
      <c r="B82" s="1" t="s">
        <v>102</v>
      </c>
      <c r="D82" s="1">
        <v>21500</v>
      </c>
      <c r="G82" s="1" t="s">
        <v>270</v>
      </c>
      <c r="H82" s="1" t="s">
        <v>91</v>
      </c>
      <c r="I82" s="1" t="s">
        <v>62</v>
      </c>
      <c r="J82" s="1" t="s">
        <v>81</v>
      </c>
      <c r="K82" s="1" t="s">
        <v>40</v>
      </c>
      <c r="L82" s="1" t="s">
        <v>37</v>
      </c>
      <c r="M82" s="1" t="s">
        <v>27</v>
      </c>
      <c r="N82" s="1" t="s">
        <v>25</v>
      </c>
      <c r="O82" s="1" t="s">
        <v>28</v>
      </c>
      <c r="P82" s="1" t="s">
        <v>29</v>
      </c>
      <c r="Q82" s="1" t="s">
        <v>121</v>
      </c>
      <c r="R82" s="1" t="s">
        <v>45</v>
      </c>
      <c r="S82" s="1" t="s">
        <v>33</v>
      </c>
      <c r="T82" s="1" t="s">
        <v>25</v>
      </c>
      <c r="U82" s="1" t="s">
        <v>63</v>
      </c>
      <c r="X82" s="1" t="str">
        <f t="shared" si="2"/>
        <v>до 30000</v>
      </c>
      <c r="Y82" s="1">
        <f t="shared" si="3"/>
        <v>2</v>
      </c>
    </row>
    <row r="83" spans="1:25" ht="60" x14ac:dyDescent="0.25">
      <c r="A83" s="1">
        <v>209</v>
      </c>
      <c r="B83" s="1" t="s">
        <v>99</v>
      </c>
      <c r="D83" s="1">
        <v>19000</v>
      </c>
      <c r="G83" s="1" t="s">
        <v>270</v>
      </c>
      <c r="H83" s="1" t="s">
        <v>91</v>
      </c>
      <c r="I83" s="1" t="s">
        <v>284</v>
      </c>
      <c r="J83" s="1" t="s">
        <v>81</v>
      </c>
      <c r="K83" s="1" t="s">
        <v>26</v>
      </c>
      <c r="L83" s="1" t="s">
        <v>36</v>
      </c>
      <c r="M83" s="1" t="s">
        <v>27</v>
      </c>
      <c r="N83" s="1" t="s">
        <v>25</v>
      </c>
      <c r="O83" s="1" t="s">
        <v>28</v>
      </c>
      <c r="P83" s="1" t="s">
        <v>29</v>
      </c>
      <c r="Q83" s="1" t="s">
        <v>186</v>
      </c>
      <c r="R83" s="1" t="s">
        <v>67</v>
      </c>
      <c r="S83" s="1" t="s">
        <v>33</v>
      </c>
      <c r="T83" s="1" t="s">
        <v>25</v>
      </c>
      <c r="U83" s="1" t="s">
        <v>209</v>
      </c>
      <c r="V83" s="1" t="s">
        <v>210</v>
      </c>
      <c r="X83" s="1" t="str">
        <f t="shared" si="2"/>
        <v>до 20000</v>
      </c>
      <c r="Y83" s="1">
        <f t="shared" si="3"/>
        <v>1</v>
      </c>
    </row>
    <row r="84" spans="1:25" ht="60" x14ac:dyDescent="0.25">
      <c r="A84" s="1">
        <v>210</v>
      </c>
      <c r="B84" s="1" t="s">
        <v>211</v>
      </c>
      <c r="D84" s="1">
        <v>14600</v>
      </c>
      <c r="G84" s="1" t="s">
        <v>270</v>
      </c>
      <c r="H84" s="1" t="s">
        <v>91</v>
      </c>
      <c r="I84" s="1" t="s">
        <v>284</v>
      </c>
      <c r="J84" s="1" t="s">
        <v>81</v>
      </c>
      <c r="K84" s="1" t="s">
        <v>26</v>
      </c>
      <c r="L84" s="1" t="s">
        <v>36</v>
      </c>
      <c r="M84" s="1" t="s">
        <v>27</v>
      </c>
      <c r="N84" s="1" t="s">
        <v>25</v>
      </c>
      <c r="O84" s="1" t="s">
        <v>28</v>
      </c>
      <c r="P84" s="1" t="s">
        <v>29</v>
      </c>
      <c r="Q84" s="1" t="s">
        <v>186</v>
      </c>
      <c r="R84" s="1" t="s">
        <v>67</v>
      </c>
      <c r="S84" s="1" t="s">
        <v>33</v>
      </c>
      <c r="T84" s="1" t="s">
        <v>25</v>
      </c>
      <c r="U84" s="1" t="s">
        <v>212</v>
      </c>
      <c r="V84" s="1" t="s">
        <v>210</v>
      </c>
      <c r="X84" s="1" t="str">
        <f t="shared" si="2"/>
        <v>до 20000</v>
      </c>
      <c r="Y84" s="1">
        <f t="shared" si="3"/>
        <v>1</v>
      </c>
    </row>
    <row r="85" spans="1:25" ht="60" x14ac:dyDescent="0.25">
      <c r="A85" s="1">
        <v>211</v>
      </c>
      <c r="B85" s="1" t="s">
        <v>133</v>
      </c>
      <c r="D85" s="1">
        <v>19900</v>
      </c>
      <c r="G85" s="1" t="s">
        <v>270</v>
      </c>
      <c r="H85" s="1" t="s">
        <v>91</v>
      </c>
      <c r="I85" s="1" t="s">
        <v>284</v>
      </c>
      <c r="J85" s="1" t="s">
        <v>81</v>
      </c>
      <c r="K85" s="1" t="s">
        <v>26</v>
      </c>
      <c r="L85" s="1" t="s">
        <v>36</v>
      </c>
      <c r="M85" s="1" t="s">
        <v>27</v>
      </c>
      <c r="N85" s="1" t="s">
        <v>25</v>
      </c>
      <c r="O85" s="1" t="s">
        <v>28</v>
      </c>
      <c r="P85" s="1" t="s">
        <v>29</v>
      </c>
      <c r="Q85" s="1" t="s">
        <v>186</v>
      </c>
      <c r="R85" s="1" t="s">
        <v>67</v>
      </c>
      <c r="S85" s="1" t="s">
        <v>33</v>
      </c>
      <c r="T85" s="1" t="s">
        <v>25</v>
      </c>
      <c r="U85" s="1" t="s">
        <v>209</v>
      </c>
      <c r="V85" s="1" t="s">
        <v>210</v>
      </c>
      <c r="X85" s="1" t="str">
        <f t="shared" si="2"/>
        <v>до 20000</v>
      </c>
      <c r="Y85" s="1">
        <f t="shared" si="3"/>
        <v>1</v>
      </c>
    </row>
    <row r="86" spans="1:25" ht="60" x14ac:dyDescent="0.25">
      <c r="A86" s="1">
        <v>212</v>
      </c>
      <c r="B86" s="1" t="s">
        <v>66</v>
      </c>
      <c r="C86" s="1" t="s">
        <v>7</v>
      </c>
      <c r="D86" s="1">
        <v>5000</v>
      </c>
      <c r="G86" s="1" t="s">
        <v>275</v>
      </c>
      <c r="H86" s="1" t="s">
        <v>214</v>
      </c>
      <c r="I86" s="1" t="s">
        <v>216</v>
      </c>
      <c r="J86" s="1" t="s">
        <v>213</v>
      </c>
      <c r="K86" s="1" t="s">
        <v>215</v>
      </c>
      <c r="L86" s="1" t="s">
        <v>36</v>
      </c>
      <c r="M86" s="1" t="s">
        <v>27</v>
      </c>
      <c r="N86" s="1" t="s">
        <v>25</v>
      </c>
      <c r="O86" s="1" t="s">
        <v>28</v>
      </c>
      <c r="P86" s="1" t="s">
        <v>29</v>
      </c>
      <c r="Q86" s="1" t="s">
        <v>41</v>
      </c>
      <c r="R86" s="1" t="s">
        <v>217</v>
      </c>
      <c r="S86" s="1" t="s">
        <v>33</v>
      </c>
      <c r="T86" s="1" t="s">
        <v>25</v>
      </c>
      <c r="U86" s="1" t="s">
        <v>46</v>
      </c>
      <c r="X86" s="1" t="str">
        <f t="shared" si="2"/>
        <v>до 10000</v>
      </c>
      <c r="Y86" s="1">
        <f t="shared" si="3"/>
        <v>0</v>
      </c>
    </row>
    <row r="87" spans="1:25" ht="45" x14ac:dyDescent="0.25">
      <c r="A87" s="1">
        <v>213</v>
      </c>
      <c r="B87" s="1" t="s">
        <v>102</v>
      </c>
      <c r="D87" s="1">
        <v>19700</v>
      </c>
      <c r="G87" s="1" t="s">
        <v>270</v>
      </c>
      <c r="H87" s="1" t="s">
        <v>91</v>
      </c>
      <c r="I87" s="1" t="s">
        <v>62</v>
      </c>
      <c r="J87" s="1" t="s">
        <v>81</v>
      </c>
      <c r="K87" s="1" t="s">
        <v>26</v>
      </c>
      <c r="L87" s="1" t="s">
        <v>36</v>
      </c>
      <c r="M87" s="1" t="s">
        <v>27</v>
      </c>
      <c r="N87" s="1" t="s">
        <v>25</v>
      </c>
      <c r="O87" s="1" t="s">
        <v>28</v>
      </c>
      <c r="P87" s="1" t="s">
        <v>204</v>
      </c>
      <c r="Q87" s="1" t="s">
        <v>202</v>
      </c>
      <c r="R87" s="1" t="s">
        <v>206</v>
      </c>
      <c r="S87" s="1" t="s">
        <v>33</v>
      </c>
      <c r="T87" s="1" t="s">
        <v>25</v>
      </c>
      <c r="U87" s="1" t="s">
        <v>105</v>
      </c>
      <c r="X87" s="1" t="str">
        <f t="shared" si="2"/>
        <v>до 20000</v>
      </c>
      <c r="Y87" s="1">
        <f t="shared" si="3"/>
        <v>1</v>
      </c>
    </row>
    <row r="88" spans="1:25" ht="45" x14ac:dyDescent="0.25">
      <c r="A88" s="1">
        <v>214</v>
      </c>
      <c r="B88" s="1" t="s">
        <v>102</v>
      </c>
      <c r="D88" s="1">
        <v>19900</v>
      </c>
      <c r="G88" s="1" t="s">
        <v>270</v>
      </c>
      <c r="H88" s="1" t="s">
        <v>91</v>
      </c>
      <c r="I88" s="1" t="s">
        <v>62</v>
      </c>
      <c r="J88" s="1" t="s">
        <v>81</v>
      </c>
      <c r="K88" s="1" t="s">
        <v>26</v>
      </c>
      <c r="L88" s="1" t="s">
        <v>36</v>
      </c>
      <c r="M88" s="1" t="s">
        <v>27</v>
      </c>
      <c r="N88" s="1" t="s">
        <v>25</v>
      </c>
      <c r="O88" s="1" t="s">
        <v>28</v>
      </c>
      <c r="P88" s="1" t="s">
        <v>204</v>
      </c>
      <c r="Q88" s="1" t="s">
        <v>202</v>
      </c>
      <c r="R88" s="1" t="s">
        <v>206</v>
      </c>
      <c r="S88" s="1" t="s">
        <v>33</v>
      </c>
      <c r="T88" s="1" t="s">
        <v>25</v>
      </c>
      <c r="U88" s="1" t="s">
        <v>105</v>
      </c>
      <c r="X88" s="1" t="str">
        <f t="shared" si="2"/>
        <v>до 20000</v>
      </c>
      <c r="Y88" s="1">
        <f t="shared" si="3"/>
        <v>1</v>
      </c>
    </row>
    <row r="89" spans="1:25" ht="75" x14ac:dyDescent="0.25">
      <c r="A89" s="1">
        <v>215</v>
      </c>
      <c r="B89" s="1" t="s">
        <v>96</v>
      </c>
      <c r="D89" s="1">
        <v>24000</v>
      </c>
      <c r="G89" s="1" t="s">
        <v>270</v>
      </c>
      <c r="H89" s="1" t="s">
        <v>91</v>
      </c>
      <c r="I89" s="1" t="s">
        <v>108</v>
      </c>
      <c r="J89" s="1" t="s">
        <v>81</v>
      </c>
      <c r="K89" s="1" t="s">
        <v>26</v>
      </c>
      <c r="L89" s="1" t="s">
        <v>166</v>
      </c>
      <c r="M89" s="1" t="s">
        <v>27</v>
      </c>
      <c r="N89" s="1" t="s">
        <v>25</v>
      </c>
      <c r="O89" s="1" t="s">
        <v>110</v>
      </c>
      <c r="P89" s="1" t="s">
        <v>29</v>
      </c>
      <c r="Q89" s="1" t="s">
        <v>220</v>
      </c>
      <c r="R89" s="1" t="s">
        <v>67</v>
      </c>
      <c r="S89" s="1" t="s">
        <v>33</v>
      </c>
      <c r="T89" s="1" t="s">
        <v>25</v>
      </c>
      <c r="U89" s="1" t="s">
        <v>219</v>
      </c>
      <c r="V89" s="1" t="s">
        <v>218</v>
      </c>
      <c r="X89" s="1" t="str">
        <f t="shared" si="2"/>
        <v>до 30000</v>
      </c>
      <c r="Y89" s="1">
        <f t="shared" si="3"/>
        <v>2</v>
      </c>
    </row>
    <row r="90" spans="1:25" ht="75" x14ac:dyDescent="0.25">
      <c r="A90" s="1">
        <v>216</v>
      </c>
      <c r="B90" s="1" t="s">
        <v>96</v>
      </c>
      <c r="D90" s="1">
        <v>22000</v>
      </c>
      <c r="G90" s="1" t="s">
        <v>270</v>
      </c>
      <c r="H90" s="1" t="s">
        <v>91</v>
      </c>
      <c r="I90" s="1" t="s">
        <v>284</v>
      </c>
      <c r="J90" s="1" t="s">
        <v>81</v>
      </c>
      <c r="K90" s="1" t="s">
        <v>26</v>
      </c>
      <c r="L90" s="1" t="s">
        <v>166</v>
      </c>
      <c r="M90" s="1" t="s">
        <v>27</v>
      </c>
      <c r="N90" s="1" t="s">
        <v>25</v>
      </c>
      <c r="O90" s="1" t="s">
        <v>221</v>
      </c>
      <c r="P90" s="1" t="s">
        <v>29</v>
      </c>
      <c r="Q90" s="1" t="s">
        <v>220</v>
      </c>
      <c r="R90" s="1" t="s">
        <v>67</v>
      </c>
      <c r="S90" s="1" t="s">
        <v>33</v>
      </c>
      <c r="T90" s="1" t="s">
        <v>25</v>
      </c>
      <c r="U90" s="1" t="s">
        <v>222</v>
      </c>
      <c r="V90" s="1" t="s">
        <v>218</v>
      </c>
      <c r="X90" s="1" t="str">
        <f t="shared" si="2"/>
        <v>до 30000</v>
      </c>
      <c r="Y90" s="1">
        <f t="shared" si="3"/>
        <v>2</v>
      </c>
    </row>
    <row r="91" spans="1:25" ht="45" x14ac:dyDescent="0.25">
      <c r="A91" s="1">
        <v>218</v>
      </c>
      <c r="B91" s="1" t="s">
        <v>223</v>
      </c>
      <c r="C91" s="1" t="s">
        <v>7</v>
      </c>
      <c r="D91" s="1">
        <v>7800</v>
      </c>
      <c r="G91" s="1" t="s">
        <v>269</v>
      </c>
      <c r="H91" s="1" t="s">
        <v>91</v>
      </c>
      <c r="I91" s="1" t="s">
        <v>226</v>
      </c>
      <c r="J91" s="1" t="s">
        <v>224</v>
      </c>
      <c r="K91" s="1" t="s">
        <v>36</v>
      </c>
      <c r="L91" s="1" t="s">
        <v>36</v>
      </c>
      <c r="M91" s="1" t="s">
        <v>27</v>
      </c>
      <c r="N91" s="1" t="s">
        <v>25</v>
      </c>
      <c r="O91" s="1" t="s">
        <v>200</v>
      </c>
      <c r="P91" s="1" t="s">
        <v>29</v>
      </c>
      <c r="R91" s="1" t="s">
        <v>67</v>
      </c>
      <c r="S91" s="1" t="s">
        <v>33</v>
      </c>
      <c r="T91" s="1" t="s">
        <v>25</v>
      </c>
      <c r="U91" s="1" t="s">
        <v>225</v>
      </c>
      <c r="X91" s="1" t="str">
        <f t="shared" si="2"/>
        <v>до 10000</v>
      </c>
      <c r="Y91" s="1">
        <f t="shared" si="3"/>
        <v>0</v>
      </c>
    </row>
    <row r="92" spans="1:25" ht="45" x14ac:dyDescent="0.25">
      <c r="A92" s="1">
        <v>219</v>
      </c>
      <c r="B92" s="1" t="s">
        <v>140</v>
      </c>
      <c r="C92" s="1" t="s">
        <v>7</v>
      </c>
      <c r="D92" s="1">
        <v>15600</v>
      </c>
      <c r="G92" s="1" t="s">
        <v>270</v>
      </c>
      <c r="H92" s="1" t="s">
        <v>91</v>
      </c>
      <c r="I92" s="1" t="s">
        <v>62</v>
      </c>
      <c r="J92" s="1" t="s">
        <v>81</v>
      </c>
      <c r="K92" s="1" t="s">
        <v>26</v>
      </c>
      <c r="L92" s="1" t="s">
        <v>36</v>
      </c>
      <c r="M92" s="1" t="s">
        <v>27</v>
      </c>
      <c r="N92" s="1" t="s">
        <v>25</v>
      </c>
      <c r="O92" s="1" t="s">
        <v>28</v>
      </c>
      <c r="P92" s="1" t="s">
        <v>204</v>
      </c>
      <c r="Q92" s="1" t="s">
        <v>202</v>
      </c>
      <c r="R92" s="1" t="s">
        <v>206</v>
      </c>
      <c r="S92" s="1" t="s">
        <v>33</v>
      </c>
      <c r="T92" s="1" t="s">
        <v>25</v>
      </c>
      <c r="U92" s="1" t="s">
        <v>105</v>
      </c>
      <c r="X92" s="1" t="str">
        <f t="shared" si="2"/>
        <v>до 20000</v>
      </c>
      <c r="Y92" s="1">
        <f t="shared" si="3"/>
        <v>1</v>
      </c>
    </row>
    <row r="93" spans="1:25" ht="45" x14ac:dyDescent="0.25">
      <c r="A93" s="1">
        <v>220</v>
      </c>
      <c r="B93" s="1" t="s">
        <v>66</v>
      </c>
      <c r="C93" s="1" t="s">
        <v>7</v>
      </c>
      <c r="D93" s="1">
        <v>10500</v>
      </c>
      <c r="H93" s="1" t="s">
        <v>91</v>
      </c>
      <c r="I93" s="1" t="s">
        <v>226</v>
      </c>
      <c r="J93" s="1" t="s">
        <v>224</v>
      </c>
      <c r="K93" s="1" t="s">
        <v>36</v>
      </c>
      <c r="L93" s="1" t="s">
        <v>36</v>
      </c>
      <c r="M93" s="1" t="s">
        <v>27</v>
      </c>
      <c r="N93" s="1" t="s">
        <v>25</v>
      </c>
      <c r="O93" s="1" t="s">
        <v>28</v>
      </c>
      <c r="P93" s="1" t="s">
        <v>29</v>
      </c>
      <c r="Q93" s="1" t="s">
        <v>177</v>
      </c>
      <c r="R93" s="1" t="s">
        <v>67</v>
      </c>
      <c r="S93" s="1" t="s">
        <v>33</v>
      </c>
      <c r="T93" s="1" t="s">
        <v>25</v>
      </c>
      <c r="U93" s="1" t="s">
        <v>207</v>
      </c>
      <c r="X93" s="1" t="str">
        <f t="shared" si="2"/>
        <v>до 20000</v>
      </c>
      <c r="Y93" s="1">
        <f t="shared" si="3"/>
        <v>1</v>
      </c>
    </row>
    <row r="94" spans="1:25" ht="45" x14ac:dyDescent="0.25">
      <c r="A94" s="1">
        <v>221</v>
      </c>
      <c r="B94" s="1" t="s">
        <v>66</v>
      </c>
      <c r="C94" s="1" t="s">
        <v>7</v>
      </c>
      <c r="D94" s="3">
        <v>2750</v>
      </c>
      <c r="E94" s="3">
        <v>2600</v>
      </c>
      <c r="G94" s="1" t="s">
        <v>269</v>
      </c>
      <c r="H94" s="1" t="s">
        <v>91</v>
      </c>
      <c r="I94" s="1" t="s">
        <v>229</v>
      </c>
      <c r="J94" s="1" t="s">
        <v>227</v>
      </c>
      <c r="K94" s="1" t="s">
        <v>36</v>
      </c>
      <c r="L94" s="1" t="s">
        <v>36</v>
      </c>
      <c r="M94" s="1" t="s">
        <v>27</v>
      </c>
      <c r="N94" s="1" t="s">
        <v>25</v>
      </c>
      <c r="O94" s="1" t="s">
        <v>28</v>
      </c>
      <c r="P94" s="1" t="s">
        <v>29</v>
      </c>
      <c r="Q94" s="1" t="s">
        <v>41</v>
      </c>
      <c r="R94" s="1" t="s">
        <v>67</v>
      </c>
      <c r="S94" s="1" t="s">
        <v>33</v>
      </c>
      <c r="T94" s="1" t="s">
        <v>25</v>
      </c>
      <c r="U94" s="1" t="s">
        <v>228</v>
      </c>
      <c r="X94" s="1" t="str">
        <f t="shared" si="2"/>
        <v>до 10000</v>
      </c>
      <c r="Y94" s="1">
        <f t="shared" si="3"/>
        <v>0</v>
      </c>
    </row>
    <row r="95" spans="1:25" ht="60" x14ac:dyDescent="0.25">
      <c r="A95" s="1">
        <v>222</v>
      </c>
      <c r="B95" s="1" t="s">
        <v>147</v>
      </c>
      <c r="C95" s="1" t="s">
        <v>7</v>
      </c>
      <c r="D95" s="1">
        <v>20900</v>
      </c>
      <c r="E95"/>
      <c r="F95"/>
      <c r="G95" s="1" t="s">
        <v>269</v>
      </c>
      <c r="H95" s="1" t="s">
        <v>91</v>
      </c>
      <c r="I95" s="1" t="s">
        <v>108</v>
      </c>
      <c r="J95" s="1" t="s">
        <v>227</v>
      </c>
      <c r="K95" s="1" t="s">
        <v>26</v>
      </c>
      <c r="L95" s="1" t="s">
        <v>166</v>
      </c>
      <c r="M95" s="1" t="s">
        <v>27</v>
      </c>
      <c r="N95" s="1" t="s">
        <v>25</v>
      </c>
      <c r="O95" s="1" t="s">
        <v>110</v>
      </c>
      <c r="P95" s="1" t="s">
        <v>29</v>
      </c>
      <c r="Q95" s="1" t="s">
        <v>220</v>
      </c>
      <c r="R95" s="1" t="s">
        <v>67</v>
      </c>
      <c r="S95" s="1" t="s">
        <v>33</v>
      </c>
      <c r="T95" s="1" t="s">
        <v>25</v>
      </c>
      <c r="U95" s="1" t="s">
        <v>230</v>
      </c>
      <c r="V95" s="1" t="s">
        <v>231</v>
      </c>
      <c r="X95" s="1" t="str">
        <f t="shared" si="2"/>
        <v>до 30000</v>
      </c>
      <c r="Y95" s="1">
        <f t="shared" si="3"/>
        <v>2</v>
      </c>
    </row>
    <row r="96" spans="1:25" ht="60" x14ac:dyDescent="0.25">
      <c r="A96" s="1">
        <v>223</v>
      </c>
      <c r="B96" s="1" t="s">
        <v>232</v>
      </c>
      <c r="C96" s="1" t="s">
        <v>7</v>
      </c>
      <c r="D96" s="1">
        <v>22000</v>
      </c>
      <c r="E96"/>
      <c r="F96"/>
      <c r="G96" s="1" t="s">
        <v>269</v>
      </c>
      <c r="H96" s="1" t="s">
        <v>91</v>
      </c>
      <c r="I96" s="1" t="s">
        <v>108</v>
      </c>
      <c r="J96" s="1" t="s">
        <v>227</v>
      </c>
      <c r="K96" s="1" t="s">
        <v>26</v>
      </c>
      <c r="L96" s="1" t="s">
        <v>166</v>
      </c>
      <c r="M96" s="1" t="s">
        <v>27</v>
      </c>
      <c r="N96" s="1" t="s">
        <v>25</v>
      </c>
      <c r="O96" s="1" t="s">
        <v>221</v>
      </c>
      <c r="P96" s="1" t="s">
        <v>29</v>
      </c>
      <c r="Q96" s="1" t="s">
        <v>186</v>
      </c>
      <c r="R96" s="1" t="s">
        <v>67</v>
      </c>
      <c r="S96" s="1" t="s">
        <v>33</v>
      </c>
      <c r="T96" s="1" t="s">
        <v>25</v>
      </c>
      <c r="U96" s="1" t="s">
        <v>233</v>
      </c>
      <c r="V96" s="1" t="s">
        <v>231</v>
      </c>
      <c r="X96" s="1" t="str">
        <f t="shared" si="2"/>
        <v>до 30000</v>
      </c>
      <c r="Y96" s="1">
        <f t="shared" si="3"/>
        <v>2</v>
      </c>
    </row>
    <row r="97" spans="1:25" ht="60" x14ac:dyDescent="0.25">
      <c r="A97" s="1">
        <v>224</v>
      </c>
      <c r="B97" s="1" t="s">
        <v>136</v>
      </c>
      <c r="C97" s="1" t="s">
        <v>7</v>
      </c>
      <c r="D97" s="1">
        <v>17350</v>
      </c>
      <c r="E97"/>
      <c r="F97"/>
      <c r="G97" s="1" t="s">
        <v>269</v>
      </c>
      <c r="H97" s="1" t="s">
        <v>91</v>
      </c>
      <c r="I97" s="1" t="s">
        <v>284</v>
      </c>
      <c r="J97" s="1" t="s">
        <v>227</v>
      </c>
      <c r="K97" s="1" t="s">
        <v>26</v>
      </c>
      <c r="L97" s="1" t="s">
        <v>36</v>
      </c>
      <c r="M97" s="1" t="s">
        <v>27</v>
      </c>
      <c r="N97" s="1" t="s">
        <v>25</v>
      </c>
      <c r="O97" s="1" t="s">
        <v>28</v>
      </c>
      <c r="P97" s="1" t="s">
        <v>29</v>
      </c>
      <c r="Q97" s="1" t="s">
        <v>220</v>
      </c>
      <c r="R97" s="1" t="s">
        <v>67</v>
      </c>
      <c r="S97" s="1" t="s">
        <v>33</v>
      </c>
      <c r="T97" s="1" t="s">
        <v>25</v>
      </c>
      <c r="U97" s="1" t="s">
        <v>234</v>
      </c>
      <c r="V97" s="1" t="s">
        <v>231</v>
      </c>
      <c r="X97" s="1" t="str">
        <f t="shared" si="2"/>
        <v>до 20000</v>
      </c>
      <c r="Y97" s="1">
        <f t="shared" si="3"/>
        <v>1</v>
      </c>
    </row>
    <row r="98" spans="1:25" ht="60" x14ac:dyDescent="0.25">
      <c r="A98" s="1">
        <v>225</v>
      </c>
      <c r="B98" s="1" t="s">
        <v>232</v>
      </c>
      <c r="C98" s="1" t="s">
        <v>7</v>
      </c>
      <c r="D98" s="1">
        <v>24000</v>
      </c>
      <c r="E98"/>
      <c r="F98"/>
      <c r="G98" s="1" t="s">
        <v>269</v>
      </c>
      <c r="H98" s="1" t="s">
        <v>91</v>
      </c>
      <c r="I98" s="1" t="s">
        <v>108</v>
      </c>
      <c r="J98" s="1" t="s">
        <v>227</v>
      </c>
      <c r="K98" s="1" t="s">
        <v>26</v>
      </c>
      <c r="L98" s="1" t="s">
        <v>166</v>
      </c>
      <c r="M98" s="1" t="s">
        <v>27</v>
      </c>
      <c r="N98" s="1" t="s">
        <v>25</v>
      </c>
      <c r="O98" s="1" t="s">
        <v>110</v>
      </c>
      <c r="P98" s="1" t="s">
        <v>29</v>
      </c>
      <c r="Q98" s="1" t="s">
        <v>220</v>
      </c>
      <c r="R98" s="1" t="s">
        <v>67</v>
      </c>
      <c r="S98" s="1" t="s">
        <v>33</v>
      </c>
      <c r="T98" s="1" t="s">
        <v>25</v>
      </c>
      <c r="U98" s="1" t="s">
        <v>235</v>
      </c>
      <c r="V98" s="1" t="s">
        <v>116</v>
      </c>
      <c r="X98" s="1" t="str">
        <f t="shared" si="2"/>
        <v>до 30000</v>
      </c>
      <c r="Y98" s="1">
        <f t="shared" si="3"/>
        <v>2</v>
      </c>
    </row>
    <row r="99" spans="1:25" ht="90" x14ac:dyDescent="0.25">
      <c r="A99" s="1">
        <v>226</v>
      </c>
      <c r="B99" s="1" t="s">
        <v>102</v>
      </c>
      <c r="C99" s="1" t="s">
        <v>7</v>
      </c>
      <c r="D99" s="1">
        <v>27000</v>
      </c>
      <c r="G99" s="1" t="s">
        <v>269</v>
      </c>
      <c r="H99" s="1" t="s">
        <v>91</v>
      </c>
      <c r="I99" s="1" t="s">
        <v>108</v>
      </c>
      <c r="J99" s="1" t="s">
        <v>73</v>
      </c>
      <c r="K99" s="1" t="s">
        <v>26</v>
      </c>
      <c r="L99" s="1" t="s">
        <v>36</v>
      </c>
      <c r="M99" s="1" t="s">
        <v>27</v>
      </c>
      <c r="N99" s="1" t="s">
        <v>25</v>
      </c>
      <c r="O99" s="1" t="s">
        <v>28</v>
      </c>
      <c r="P99" s="1" t="s">
        <v>29</v>
      </c>
      <c r="Q99" s="1" t="s">
        <v>220</v>
      </c>
      <c r="R99" s="1" t="s">
        <v>67</v>
      </c>
      <c r="S99" s="1" t="s">
        <v>33</v>
      </c>
      <c r="T99" s="1" t="s">
        <v>25</v>
      </c>
      <c r="U99" s="1" t="s">
        <v>236</v>
      </c>
      <c r="X99" s="1" t="str">
        <f t="shared" si="2"/>
        <v>до 30000</v>
      </c>
      <c r="Y99" s="1">
        <f t="shared" si="3"/>
        <v>2</v>
      </c>
    </row>
    <row r="100" spans="1:25" ht="90" x14ac:dyDescent="0.25">
      <c r="A100" s="1">
        <v>227</v>
      </c>
      <c r="B100" s="1" t="s">
        <v>102</v>
      </c>
      <c r="C100" s="1" t="s">
        <v>7</v>
      </c>
      <c r="D100" s="1">
        <v>17900</v>
      </c>
      <c r="G100" s="1" t="s">
        <v>269</v>
      </c>
      <c r="H100" s="1" t="s">
        <v>91</v>
      </c>
      <c r="I100" s="1" t="s">
        <v>108</v>
      </c>
      <c r="J100" s="1" t="s">
        <v>81</v>
      </c>
      <c r="K100" s="1" t="s">
        <v>26</v>
      </c>
      <c r="L100" s="1" t="s">
        <v>36</v>
      </c>
      <c r="M100" s="1" t="s">
        <v>27</v>
      </c>
      <c r="N100" s="1" t="s">
        <v>25</v>
      </c>
      <c r="O100" s="1" t="s">
        <v>28</v>
      </c>
      <c r="P100" s="1" t="s">
        <v>29</v>
      </c>
      <c r="Q100" s="1" t="s">
        <v>220</v>
      </c>
      <c r="R100" s="1" t="s">
        <v>67</v>
      </c>
      <c r="S100" s="1" t="s">
        <v>33</v>
      </c>
      <c r="T100" s="1" t="s">
        <v>25</v>
      </c>
      <c r="U100" s="1" t="s">
        <v>237</v>
      </c>
      <c r="X100" s="1" t="str">
        <f t="shared" si="2"/>
        <v>до 20000</v>
      </c>
      <c r="Y100" s="1">
        <f t="shared" si="3"/>
        <v>1</v>
      </c>
    </row>
    <row r="101" spans="1:25" ht="75" x14ac:dyDescent="0.25">
      <c r="A101" s="1">
        <v>228</v>
      </c>
      <c r="B101" s="1" t="s">
        <v>140</v>
      </c>
      <c r="C101" s="1" t="s">
        <v>7</v>
      </c>
      <c r="D101" s="1">
        <v>23400</v>
      </c>
      <c r="G101" s="1" t="s">
        <v>269</v>
      </c>
      <c r="H101" s="1" t="s">
        <v>91</v>
      </c>
      <c r="I101" s="1" t="s">
        <v>108</v>
      </c>
      <c r="J101" s="1" t="s">
        <v>81</v>
      </c>
      <c r="K101" s="1" t="s">
        <v>26</v>
      </c>
      <c r="L101" s="1" t="s">
        <v>36</v>
      </c>
      <c r="M101" s="1" t="s">
        <v>27</v>
      </c>
      <c r="N101" s="1" t="s">
        <v>25</v>
      </c>
      <c r="O101" s="1" t="s">
        <v>28</v>
      </c>
      <c r="P101" s="1" t="s">
        <v>29</v>
      </c>
      <c r="Q101" s="1" t="s">
        <v>220</v>
      </c>
      <c r="R101" s="1" t="s">
        <v>67</v>
      </c>
      <c r="S101" s="1" t="s">
        <v>33</v>
      </c>
      <c r="T101" s="1" t="s">
        <v>25</v>
      </c>
      <c r="U101" s="1" t="s">
        <v>238</v>
      </c>
      <c r="X101" s="1" t="str">
        <f t="shared" si="2"/>
        <v>до 30000</v>
      </c>
      <c r="Y101" s="1">
        <f t="shared" si="3"/>
        <v>2</v>
      </c>
    </row>
    <row r="102" spans="1:25" ht="60" x14ac:dyDescent="0.25">
      <c r="A102" s="1">
        <v>230</v>
      </c>
      <c r="B102" s="1" t="s">
        <v>239</v>
      </c>
      <c r="C102" s="1" t="s">
        <v>32</v>
      </c>
      <c r="D102" s="1">
        <v>51500</v>
      </c>
      <c r="E102" s="1">
        <v>48500</v>
      </c>
      <c r="G102" s="1" t="s">
        <v>52</v>
      </c>
      <c r="H102" s="1" t="s">
        <v>91</v>
      </c>
      <c r="I102" s="1" t="s">
        <v>62</v>
      </c>
      <c r="J102" s="1" t="s">
        <v>81</v>
      </c>
      <c r="K102" s="1" t="s">
        <v>40</v>
      </c>
      <c r="L102" s="1" t="s">
        <v>37</v>
      </c>
      <c r="M102" s="1" t="s">
        <v>27</v>
      </c>
      <c r="N102" s="1" t="s">
        <v>25</v>
      </c>
      <c r="O102" s="1" t="s">
        <v>28</v>
      </c>
      <c r="P102" s="1" t="s">
        <v>29</v>
      </c>
      <c r="Q102" s="1" t="s">
        <v>30</v>
      </c>
      <c r="R102" s="1" t="s">
        <v>45</v>
      </c>
      <c r="S102" s="1" t="s">
        <v>33</v>
      </c>
      <c r="T102" s="1" t="s">
        <v>25</v>
      </c>
      <c r="U102" s="1" t="s">
        <v>240</v>
      </c>
      <c r="X102" s="1" t="str">
        <f t="shared" si="2"/>
        <v>более 30000</v>
      </c>
      <c r="Y102" s="1">
        <f t="shared" si="3"/>
        <v>3</v>
      </c>
    </row>
    <row r="103" spans="1:25" ht="45" x14ac:dyDescent="0.25">
      <c r="A103" s="1">
        <v>231</v>
      </c>
      <c r="B103" s="1" t="s">
        <v>241</v>
      </c>
      <c r="C103" s="1" t="s">
        <v>7</v>
      </c>
      <c r="D103" s="1">
        <v>61800</v>
      </c>
      <c r="E103" s="1">
        <f>D103-1700</f>
        <v>60100</v>
      </c>
      <c r="G103" s="1" t="s">
        <v>270</v>
      </c>
      <c r="H103" s="1" t="s">
        <v>91</v>
      </c>
      <c r="I103" s="1" t="s">
        <v>62</v>
      </c>
      <c r="J103" s="1" t="s">
        <v>227</v>
      </c>
      <c r="K103" s="1" t="s">
        <v>26</v>
      </c>
      <c r="L103" s="1" t="s">
        <v>36</v>
      </c>
      <c r="M103" s="1" t="s">
        <v>27</v>
      </c>
      <c r="N103" s="1" t="s">
        <v>25</v>
      </c>
      <c r="O103" s="1" t="s">
        <v>28</v>
      </c>
      <c r="P103" s="1" t="s">
        <v>185</v>
      </c>
      <c r="Q103" s="1" t="s">
        <v>242</v>
      </c>
      <c r="R103" s="1" t="s">
        <v>67</v>
      </c>
      <c r="S103" s="1" t="s">
        <v>33</v>
      </c>
      <c r="T103" s="1" t="s">
        <v>25</v>
      </c>
      <c r="U103" s="1" t="s">
        <v>34</v>
      </c>
      <c r="X103" s="1" t="str">
        <f t="shared" si="2"/>
        <v>более 30000</v>
      </c>
      <c r="Y103" s="1">
        <f t="shared" si="3"/>
        <v>3</v>
      </c>
    </row>
    <row r="104" spans="1:25" ht="45" x14ac:dyDescent="0.25">
      <c r="A104" s="1">
        <v>232</v>
      </c>
      <c r="B104" s="1" t="s">
        <v>136</v>
      </c>
      <c r="C104" s="1" t="s">
        <v>7</v>
      </c>
      <c r="D104" s="1">
        <v>33650</v>
      </c>
      <c r="G104" s="1" t="s">
        <v>270</v>
      </c>
      <c r="H104" s="1" t="s">
        <v>91</v>
      </c>
      <c r="I104" s="1" t="s">
        <v>62</v>
      </c>
      <c r="J104" s="1" t="s">
        <v>227</v>
      </c>
      <c r="K104" s="1" t="s">
        <v>26</v>
      </c>
      <c r="L104" s="1" t="s">
        <v>36</v>
      </c>
      <c r="M104" s="1" t="s">
        <v>27</v>
      </c>
      <c r="N104" s="1" t="s">
        <v>25</v>
      </c>
      <c r="O104" s="1" t="s">
        <v>28</v>
      </c>
      <c r="P104" s="1" t="s">
        <v>29</v>
      </c>
      <c r="Q104" s="1" t="s">
        <v>202</v>
      </c>
      <c r="R104" s="1" t="s">
        <v>67</v>
      </c>
      <c r="S104" s="1" t="s">
        <v>33</v>
      </c>
      <c r="T104" s="1" t="s">
        <v>25</v>
      </c>
      <c r="U104" s="1" t="s">
        <v>105</v>
      </c>
      <c r="X104" s="1" t="str">
        <f t="shared" si="2"/>
        <v>более 30000</v>
      </c>
      <c r="Y104" s="1">
        <f t="shared" si="3"/>
        <v>3</v>
      </c>
    </row>
    <row r="105" spans="1:25" ht="45" x14ac:dyDescent="0.25">
      <c r="A105" s="1">
        <v>233</v>
      </c>
      <c r="B105" s="1" t="s">
        <v>241</v>
      </c>
      <c r="C105" s="1" t="s">
        <v>7</v>
      </c>
      <c r="D105" s="1">
        <v>53750</v>
      </c>
      <c r="G105" s="1" t="s">
        <v>270</v>
      </c>
      <c r="H105" s="1" t="s">
        <v>91</v>
      </c>
      <c r="I105" s="1" t="s">
        <v>62</v>
      </c>
      <c r="J105" s="1" t="s">
        <v>243</v>
      </c>
      <c r="K105" s="1" t="s">
        <v>26</v>
      </c>
      <c r="L105" s="1" t="s">
        <v>36</v>
      </c>
      <c r="M105" s="1" t="s">
        <v>27</v>
      </c>
      <c r="N105" s="1" t="s">
        <v>25</v>
      </c>
      <c r="O105" s="1" t="s">
        <v>28</v>
      </c>
      <c r="P105" s="1" t="s">
        <v>29</v>
      </c>
      <c r="Q105" s="1" t="s">
        <v>242</v>
      </c>
      <c r="R105" s="1" t="s">
        <v>67</v>
      </c>
      <c r="S105" s="1" t="s">
        <v>33</v>
      </c>
      <c r="T105" s="1" t="s">
        <v>25</v>
      </c>
      <c r="U105" s="1" t="s">
        <v>244</v>
      </c>
      <c r="X105" s="1" t="str">
        <f t="shared" si="2"/>
        <v>более 30000</v>
      </c>
      <c r="Y105" s="1">
        <f t="shared" si="3"/>
        <v>3</v>
      </c>
    </row>
    <row r="106" spans="1:25" ht="60" x14ac:dyDescent="0.25">
      <c r="A106" s="1">
        <v>248</v>
      </c>
      <c r="B106" s="1" t="s">
        <v>102</v>
      </c>
      <c r="C106" s="1" t="s">
        <v>7</v>
      </c>
      <c r="D106" s="1">
        <v>22500</v>
      </c>
      <c r="G106" s="1" t="s">
        <v>270</v>
      </c>
      <c r="H106" s="1" t="s">
        <v>272</v>
      </c>
      <c r="I106" s="1" t="s">
        <v>62</v>
      </c>
      <c r="J106" s="1" t="s">
        <v>246</v>
      </c>
      <c r="K106" s="1" t="s">
        <v>26</v>
      </c>
      <c r="L106" s="1" t="s">
        <v>36</v>
      </c>
      <c r="M106" s="1" t="s">
        <v>27</v>
      </c>
      <c r="N106" s="1" t="s">
        <v>25</v>
      </c>
      <c r="O106" s="1" t="s">
        <v>28</v>
      </c>
      <c r="P106" s="1" t="s">
        <v>185</v>
      </c>
      <c r="R106" s="1" t="s">
        <v>178</v>
      </c>
      <c r="S106" s="1" t="s">
        <v>33</v>
      </c>
      <c r="T106" s="1" t="s">
        <v>25</v>
      </c>
      <c r="U106" s="1" t="s">
        <v>105</v>
      </c>
      <c r="X106" s="1" t="str">
        <f t="shared" si="2"/>
        <v>до 30000</v>
      </c>
      <c r="Y106" s="1">
        <f t="shared" si="3"/>
        <v>2</v>
      </c>
    </row>
    <row r="107" spans="1:25" ht="60" x14ac:dyDescent="0.25">
      <c r="A107" s="1">
        <v>251</v>
      </c>
      <c r="B107" s="1" t="s">
        <v>136</v>
      </c>
      <c r="C107" s="1" t="s">
        <v>32</v>
      </c>
      <c r="D107" s="1">
        <v>32600</v>
      </c>
      <c r="G107" s="1" t="s">
        <v>270</v>
      </c>
      <c r="H107" s="1" t="s">
        <v>91</v>
      </c>
      <c r="I107" s="1" t="s">
        <v>64</v>
      </c>
      <c r="J107" s="1" t="s">
        <v>61</v>
      </c>
      <c r="K107" s="1" t="s">
        <v>26</v>
      </c>
      <c r="L107" s="1" t="s">
        <v>37</v>
      </c>
      <c r="M107" s="1" t="s">
        <v>27</v>
      </c>
      <c r="N107" s="1" t="s">
        <v>25</v>
      </c>
      <c r="O107" s="1" t="s">
        <v>28</v>
      </c>
      <c r="P107" s="1" t="s">
        <v>29</v>
      </c>
      <c r="Q107" s="1" t="s">
        <v>30</v>
      </c>
      <c r="R107" s="1" t="s">
        <v>45</v>
      </c>
      <c r="S107" s="1" t="s">
        <v>33</v>
      </c>
      <c r="T107" s="1" t="s">
        <v>25</v>
      </c>
      <c r="U107" s="1" t="s">
        <v>247</v>
      </c>
      <c r="X107" s="1" t="str">
        <f t="shared" si="2"/>
        <v>более 30000</v>
      </c>
      <c r="Y107" s="1">
        <f t="shared" si="3"/>
        <v>3</v>
      </c>
    </row>
    <row r="108" spans="1:25" ht="60" x14ac:dyDescent="0.25">
      <c r="A108" s="1">
        <v>252</v>
      </c>
      <c r="B108" s="1" t="s">
        <v>140</v>
      </c>
      <c r="D108" s="1">
        <v>12700</v>
      </c>
      <c r="G108" s="1" t="s">
        <v>270</v>
      </c>
      <c r="H108" s="1" t="s">
        <v>91</v>
      </c>
      <c r="I108" s="1" t="s">
        <v>49</v>
      </c>
      <c r="J108" s="1" t="s">
        <v>61</v>
      </c>
      <c r="K108" s="1" t="s">
        <v>26</v>
      </c>
      <c r="L108" s="1" t="s">
        <v>36</v>
      </c>
      <c r="M108" s="1" t="s">
        <v>27</v>
      </c>
      <c r="N108" s="1" t="s">
        <v>25</v>
      </c>
      <c r="O108" s="1" t="s">
        <v>28</v>
      </c>
      <c r="P108" s="1" t="s">
        <v>29</v>
      </c>
      <c r="Q108" s="1" t="s">
        <v>202</v>
      </c>
      <c r="R108" s="1" t="s">
        <v>67</v>
      </c>
      <c r="S108" s="1" t="s">
        <v>33</v>
      </c>
      <c r="T108" s="1" t="s">
        <v>25</v>
      </c>
      <c r="U108" s="1" t="s">
        <v>105</v>
      </c>
      <c r="X108" s="1" t="str">
        <f t="shared" si="2"/>
        <v>до 20000</v>
      </c>
      <c r="Y108" s="1">
        <f t="shared" si="3"/>
        <v>1</v>
      </c>
    </row>
    <row r="109" spans="1:25" ht="45" x14ac:dyDescent="0.25">
      <c r="A109" s="1">
        <v>253</v>
      </c>
      <c r="B109" s="1" t="s">
        <v>102</v>
      </c>
      <c r="D109" s="1">
        <v>20500</v>
      </c>
      <c r="G109" s="1" t="s">
        <v>270</v>
      </c>
      <c r="H109" s="1" t="s">
        <v>91</v>
      </c>
      <c r="I109" s="1" t="s">
        <v>108</v>
      </c>
      <c r="J109" s="1" t="s">
        <v>61</v>
      </c>
      <c r="K109" s="1" t="s">
        <v>26</v>
      </c>
      <c r="L109" s="1" t="s">
        <v>36</v>
      </c>
      <c r="M109" s="1" t="s">
        <v>27</v>
      </c>
      <c r="N109" s="1" t="s">
        <v>25</v>
      </c>
      <c r="O109" s="1" t="s">
        <v>28</v>
      </c>
      <c r="P109" s="1" t="s">
        <v>29</v>
      </c>
      <c r="Q109" s="1" t="s">
        <v>202</v>
      </c>
      <c r="R109" s="1" t="s">
        <v>67</v>
      </c>
      <c r="S109" s="1" t="s">
        <v>33</v>
      </c>
      <c r="T109" s="1" t="s">
        <v>25</v>
      </c>
      <c r="U109" s="1" t="s">
        <v>105</v>
      </c>
      <c r="X109" s="1" t="str">
        <f t="shared" si="2"/>
        <v>до 30000</v>
      </c>
      <c r="Y109" s="1">
        <f t="shared" si="3"/>
        <v>2</v>
      </c>
    </row>
    <row r="110" spans="1:25" ht="45" x14ac:dyDescent="0.25">
      <c r="A110" s="1">
        <v>254</v>
      </c>
      <c r="B110" s="1" t="s">
        <v>102</v>
      </c>
      <c r="C110" s="1" t="s">
        <v>32</v>
      </c>
      <c r="D110" s="1">
        <v>24200</v>
      </c>
      <c r="G110" s="1" t="s">
        <v>270</v>
      </c>
      <c r="H110" s="1" t="s">
        <v>91</v>
      </c>
      <c r="I110" s="1" t="s">
        <v>62</v>
      </c>
      <c r="J110" s="1" t="s">
        <v>61</v>
      </c>
      <c r="K110" s="1" t="s">
        <v>26</v>
      </c>
      <c r="L110" s="1" t="s">
        <v>36</v>
      </c>
      <c r="M110" s="1" t="s">
        <v>27</v>
      </c>
      <c r="N110" s="1" t="s">
        <v>25</v>
      </c>
      <c r="O110" s="1" t="s">
        <v>28</v>
      </c>
      <c r="P110" s="1" t="s">
        <v>29</v>
      </c>
      <c r="Q110" s="1" t="s">
        <v>202</v>
      </c>
      <c r="R110" s="1" t="s">
        <v>67</v>
      </c>
      <c r="S110" s="1" t="s">
        <v>33</v>
      </c>
      <c r="T110" s="1" t="s">
        <v>25</v>
      </c>
      <c r="U110" s="1" t="s">
        <v>105</v>
      </c>
      <c r="X110" s="1" t="str">
        <f t="shared" si="2"/>
        <v>до 30000</v>
      </c>
      <c r="Y110" s="1">
        <f t="shared" si="3"/>
        <v>2</v>
      </c>
    </row>
    <row r="111" spans="1:25" ht="45" x14ac:dyDescent="0.25">
      <c r="A111" s="1">
        <v>255</v>
      </c>
      <c r="B111" s="1" t="s">
        <v>140</v>
      </c>
      <c r="C111" s="1" t="s">
        <v>32</v>
      </c>
      <c r="D111" s="1">
        <v>18700</v>
      </c>
      <c r="G111" s="1" t="s">
        <v>270</v>
      </c>
      <c r="H111" s="1" t="s">
        <v>91</v>
      </c>
      <c r="I111" s="1" t="s">
        <v>62</v>
      </c>
      <c r="J111" s="1" t="s">
        <v>61</v>
      </c>
      <c r="K111" s="1" t="s">
        <v>26</v>
      </c>
      <c r="L111" s="1" t="s">
        <v>36</v>
      </c>
      <c r="M111" s="1" t="s">
        <v>27</v>
      </c>
      <c r="N111" s="1" t="s">
        <v>25</v>
      </c>
      <c r="O111" s="1" t="s">
        <v>28</v>
      </c>
      <c r="P111" s="1" t="s">
        <v>29</v>
      </c>
      <c r="Q111" s="1" t="s">
        <v>202</v>
      </c>
      <c r="R111" s="1" t="s">
        <v>67</v>
      </c>
      <c r="S111" s="1" t="s">
        <v>33</v>
      </c>
      <c r="T111" s="1" t="s">
        <v>25</v>
      </c>
      <c r="U111" s="1" t="s">
        <v>105</v>
      </c>
      <c r="X111" s="1" t="str">
        <f t="shared" si="2"/>
        <v>до 20000</v>
      </c>
      <c r="Y111" s="1">
        <f t="shared" si="3"/>
        <v>1</v>
      </c>
    </row>
    <row r="112" spans="1:25" ht="60" x14ac:dyDescent="0.25">
      <c r="A112" s="1">
        <v>257</v>
      </c>
      <c r="B112" s="1" t="s">
        <v>66</v>
      </c>
      <c r="D112" s="3">
        <v>6850</v>
      </c>
      <c r="G112" s="1" t="s">
        <v>270</v>
      </c>
      <c r="H112" s="1" t="s">
        <v>91</v>
      </c>
      <c r="I112" s="1" t="s">
        <v>62</v>
      </c>
      <c r="J112" s="1" t="s">
        <v>248</v>
      </c>
      <c r="K112" s="1" t="s">
        <v>40</v>
      </c>
      <c r="L112" s="1" t="s">
        <v>36</v>
      </c>
      <c r="M112" s="1" t="s">
        <v>27</v>
      </c>
      <c r="N112" s="1" t="s">
        <v>25</v>
      </c>
      <c r="O112" s="1" t="s">
        <v>28</v>
      </c>
      <c r="P112" s="1" t="s">
        <v>29</v>
      </c>
      <c r="Q112" s="1" t="s">
        <v>41</v>
      </c>
      <c r="R112" s="1" t="s">
        <v>67</v>
      </c>
      <c r="S112" s="1" t="s">
        <v>33</v>
      </c>
      <c r="T112" s="1" t="s">
        <v>25</v>
      </c>
      <c r="U112" s="1" t="s">
        <v>46</v>
      </c>
      <c r="X112" s="1" t="str">
        <f t="shared" si="2"/>
        <v>до 10000</v>
      </c>
      <c r="Y112" s="1">
        <f t="shared" si="3"/>
        <v>0</v>
      </c>
    </row>
    <row r="113" spans="1:25" ht="60" x14ac:dyDescent="0.25">
      <c r="A113" s="1">
        <v>258</v>
      </c>
      <c r="B113" s="1" t="s">
        <v>66</v>
      </c>
      <c r="D113" s="3">
        <v>5500</v>
      </c>
      <c r="G113" s="1" t="s">
        <v>270</v>
      </c>
      <c r="H113" s="1" t="s">
        <v>91</v>
      </c>
      <c r="I113" s="1" t="s">
        <v>62</v>
      </c>
      <c r="J113" s="1" t="s">
        <v>249</v>
      </c>
      <c r="K113" s="1" t="s">
        <v>40</v>
      </c>
      <c r="L113" s="1" t="s">
        <v>36</v>
      </c>
      <c r="M113" s="1" t="s">
        <v>27</v>
      </c>
      <c r="N113" s="1" t="s">
        <v>25</v>
      </c>
      <c r="O113" s="1" t="s">
        <v>28</v>
      </c>
      <c r="P113" s="1" t="s">
        <v>29</v>
      </c>
      <c r="Q113" s="1" t="s">
        <v>41</v>
      </c>
      <c r="R113" s="1" t="s">
        <v>67</v>
      </c>
      <c r="S113" s="1" t="s">
        <v>33</v>
      </c>
      <c r="T113" s="1" t="s">
        <v>25</v>
      </c>
      <c r="U113" s="1" t="s">
        <v>46</v>
      </c>
      <c r="X113" s="1" t="str">
        <f t="shared" si="2"/>
        <v>до 10000</v>
      </c>
      <c r="Y113" s="1">
        <f t="shared" si="3"/>
        <v>0</v>
      </c>
    </row>
    <row r="114" spans="1:25" ht="60" x14ac:dyDescent="0.25">
      <c r="A114" s="1">
        <v>259</v>
      </c>
      <c r="B114" s="1" t="s">
        <v>96</v>
      </c>
      <c r="C114" s="1" t="s">
        <v>32</v>
      </c>
      <c r="D114" s="3">
        <v>19450</v>
      </c>
      <c r="G114" s="1" t="s">
        <v>270</v>
      </c>
      <c r="H114" s="1" t="s">
        <v>91</v>
      </c>
      <c r="I114" s="1" t="s">
        <v>250</v>
      </c>
      <c r="J114" s="1" t="s">
        <v>61</v>
      </c>
      <c r="K114" s="1" t="s">
        <v>40</v>
      </c>
      <c r="L114" s="1" t="s">
        <v>36</v>
      </c>
      <c r="M114" s="1" t="s">
        <v>27</v>
      </c>
      <c r="N114" s="1" t="s">
        <v>25</v>
      </c>
      <c r="O114" s="1" t="s">
        <v>221</v>
      </c>
      <c r="P114" s="1" t="s">
        <v>29</v>
      </c>
      <c r="Q114" s="1" t="s">
        <v>220</v>
      </c>
      <c r="R114" s="1" t="s">
        <v>67</v>
      </c>
      <c r="S114" s="1" t="s">
        <v>33</v>
      </c>
      <c r="T114" s="1" t="s">
        <v>25</v>
      </c>
      <c r="U114" s="1" t="s">
        <v>115</v>
      </c>
      <c r="X114" s="1" t="str">
        <f t="shared" si="2"/>
        <v>до 20000</v>
      </c>
      <c r="Y114" s="1">
        <f t="shared" si="3"/>
        <v>1</v>
      </c>
    </row>
    <row r="115" spans="1:25" ht="60" x14ac:dyDescent="0.25">
      <c r="A115" s="1">
        <v>260</v>
      </c>
      <c r="B115" s="1" t="s">
        <v>93</v>
      </c>
      <c r="D115" s="1">
        <v>23350</v>
      </c>
      <c r="G115" s="1" t="s">
        <v>270</v>
      </c>
      <c r="H115" s="1" t="s">
        <v>91</v>
      </c>
      <c r="I115" s="1" t="s">
        <v>284</v>
      </c>
      <c r="J115" s="1" t="s">
        <v>61</v>
      </c>
      <c r="K115" s="1" t="s">
        <v>26</v>
      </c>
      <c r="L115" s="1" t="s">
        <v>36</v>
      </c>
      <c r="M115" s="1" t="s">
        <v>27</v>
      </c>
      <c r="N115" s="1" t="s">
        <v>25</v>
      </c>
      <c r="O115" s="1" t="s">
        <v>252</v>
      </c>
      <c r="P115" s="1" t="s">
        <v>29</v>
      </c>
      <c r="Q115" s="1" t="s">
        <v>220</v>
      </c>
      <c r="R115" s="1" t="s">
        <v>67</v>
      </c>
      <c r="S115" s="1" t="s">
        <v>33</v>
      </c>
      <c r="T115" s="1" t="s">
        <v>25</v>
      </c>
      <c r="U115" s="1" t="s">
        <v>251</v>
      </c>
      <c r="X115" s="1" t="str">
        <f t="shared" si="2"/>
        <v>до 30000</v>
      </c>
      <c r="Y115" s="1">
        <f t="shared" si="3"/>
        <v>2</v>
      </c>
    </row>
    <row r="116" spans="1:25" ht="60" x14ac:dyDescent="0.25">
      <c r="A116" s="1">
        <v>261</v>
      </c>
      <c r="B116" s="1" t="s">
        <v>102</v>
      </c>
      <c r="D116" s="1">
        <v>20300</v>
      </c>
      <c r="G116" s="1" t="s">
        <v>270</v>
      </c>
      <c r="H116" s="1" t="s">
        <v>91</v>
      </c>
      <c r="I116" s="1" t="s">
        <v>284</v>
      </c>
      <c r="J116" s="1" t="s">
        <v>61</v>
      </c>
      <c r="K116" s="1" t="s">
        <v>26</v>
      </c>
      <c r="L116" s="1" t="s">
        <v>36</v>
      </c>
      <c r="M116" s="1" t="s">
        <v>27</v>
      </c>
      <c r="N116" s="1" t="s">
        <v>25</v>
      </c>
      <c r="O116" s="1" t="s">
        <v>28</v>
      </c>
      <c r="P116" s="1" t="s">
        <v>29</v>
      </c>
      <c r="Q116" s="1" t="s">
        <v>220</v>
      </c>
      <c r="R116" s="1" t="s">
        <v>67</v>
      </c>
      <c r="S116" s="1" t="s">
        <v>33</v>
      </c>
      <c r="T116" s="1" t="s">
        <v>25</v>
      </c>
      <c r="U116" s="1" t="s">
        <v>105</v>
      </c>
      <c r="X116" s="1" t="str">
        <f t="shared" si="2"/>
        <v>до 30000</v>
      </c>
      <c r="Y116" s="1">
        <f t="shared" si="3"/>
        <v>2</v>
      </c>
    </row>
    <row r="117" spans="1:25" ht="60" x14ac:dyDescent="0.25">
      <c r="A117" s="1">
        <v>262</v>
      </c>
      <c r="B117" s="1" t="s">
        <v>93</v>
      </c>
      <c r="D117" s="1">
        <v>26350</v>
      </c>
      <c r="G117" s="1" t="s">
        <v>270</v>
      </c>
      <c r="H117" s="1" t="s">
        <v>91</v>
      </c>
      <c r="I117" s="1" t="s">
        <v>284</v>
      </c>
      <c r="J117" s="1" t="s">
        <v>61</v>
      </c>
      <c r="K117" s="1" t="s">
        <v>26</v>
      </c>
      <c r="L117" s="1" t="s">
        <v>36</v>
      </c>
      <c r="M117" s="1" t="s">
        <v>27</v>
      </c>
      <c r="N117" s="1" t="s">
        <v>25</v>
      </c>
      <c r="O117" s="1" t="s">
        <v>252</v>
      </c>
      <c r="P117" s="1" t="s">
        <v>29</v>
      </c>
      <c r="Q117" s="1" t="s">
        <v>186</v>
      </c>
      <c r="R117" s="1" t="s">
        <v>67</v>
      </c>
      <c r="S117" s="1" t="s">
        <v>33</v>
      </c>
      <c r="T117" s="1" t="s">
        <v>25</v>
      </c>
      <c r="U117" s="1" t="s">
        <v>251</v>
      </c>
      <c r="X117" s="1" t="str">
        <f t="shared" si="2"/>
        <v>до 30000</v>
      </c>
      <c r="Y117" s="1">
        <f t="shared" si="3"/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A8D5-7804-48E3-94E3-35260C4ADDCC}">
  <dimension ref="A1:AF117"/>
  <sheetViews>
    <sheetView zoomScale="115" zoomScaleNormal="115" workbookViewId="0">
      <selection activeCell="N1" sqref="N1"/>
    </sheetView>
  </sheetViews>
  <sheetFormatPr defaultRowHeight="15" x14ac:dyDescent="0.25"/>
  <cols>
    <col min="2" max="15" width="2.28515625" bestFit="1" customWidth="1"/>
    <col min="16" max="32" width="4" bestFit="1" customWidth="1"/>
  </cols>
  <sheetData>
    <row r="1" spans="1:32" x14ac:dyDescent="0.25">
      <c r="A1" s="11"/>
      <c r="B1" s="5" t="s">
        <v>285</v>
      </c>
      <c r="C1" s="5" t="s">
        <v>286</v>
      </c>
      <c r="D1" s="5" t="s">
        <v>288</v>
      </c>
      <c r="E1" s="5" t="s">
        <v>246</v>
      </c>
      <c r="F1" s="5" t="s">
        <v>289</v>
      </c>
      <c r="G1" s="5" t="s">
        <v>290</v>
      </c>
      <c r="H1" s="5" t="s">
        <v>201</v>
      </c>
      <c r="I1" s="5" t="s">
        <v>291</v>
      </c>
      <c r="J1" s="5" t="s">
        <v>292</v>
      </c>
      <c r="K1" s="5" t="s">
        <v>293</v>
      </c>
      <c r="L1" s="5" t="s">
        <v>73</v>
      </c>
      <c r="M1" s="5" t="s">
        <v>294</v>
      </c>
      <c r="N1" s="5" t="s">
        <v>243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"/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"/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"/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5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5"/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"/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"/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"/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"/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"/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"/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"/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"/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5"/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25">
      <c r="A17" s="5"/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5"/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25">
      <c r="A19" s="5"/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25">
      <c r="A20" s="5"/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25">
      <c r="A21" s="5"/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A22" s="5"/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5">
      <c r="A23" s="5"/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5">
      <c r="A24" s="5"/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5"/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5"/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5"/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5">
      <c r="A28" s="5"/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1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5">
      <c r="A29" s="5"/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5">
      <c r="A30" s="5"/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5">
      <c r="A31" s="5"/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A32" s="5"/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5">
      <c r="A33" s="5"/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5">
      <c r="A34" s="5"/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5">
      <c r="A35" s="5"/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</v>
      </c>
      <c r="H35" s="7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5"/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1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25">
      <c r="A37" s="5"/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A38" s="5"/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v>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5"/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1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s="5"/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A41" s="5"/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A42" s="5"/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A43" s="5"/>
      <c r="B43" s="7">
        <v>0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A44" s="5"/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A45" s="5"/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A46" s="5"/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A47" s="5"/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1</v>
      </c>
      <c r="H47" s="7">
        <v>1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A48" s="5"/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25">
      <c r="A49" s="5"/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1</v>
      </c>
      <c r="H49" s="7">
        <v>1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5">
      <c r="A50" s="5"/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25">
      <c r="A51" s="5"/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1</v>
      </c>
      <c r="H51" s="7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5">
      <c r="A52" s="5"/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5">
      <c r="A53" s="5"/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1</v>
      </c>
      <c r="H53" s="7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25">
      <c r="A54" s="5"/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5"/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5">
      <c r="A56" s="5"/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25">
      <c r="A57" s="5"/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s="5"/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5"/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25">
      <c r="A60" s="5"/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5"/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1</v>
      </c>
      <c r="H61" s="7">
        <v>1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5"/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1</v>
      </c>
      <c r="I62" s="7">
        <v>0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5">
      <c r="A63" s="5"/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1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25">
      <c r="A64" s="5"/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25">
      <c r="A65" s="5"/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1</v>
      </c>
      <c r="H65" s="7">
        <v>1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5">
      <c r="A66" s="5"/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5"/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1</v>
      </c>
      <c r="H67" s="7">
        <v>1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25">
      <c r="A68" s="5"/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1</v>
      </c>
      <c r="M68" s="7">
        <v>0</v>
      </c>
      <c r="N68" s="7"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5"/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1</v>
      </c>
      <c r="M69" s="7">
        <v>1</v>
      </c>
      <c r="N69" s="7">
        <v>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5"/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1</v>
      </c>
      <c r="M70" s="7">
        <v>1</v>
      </c>
      <c r="N70" s="7"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5"/>
      <c r="B71" s="7">
        <v>0</v>
      </c>
      <c r="C71" s="7">
        <v>0</v>
      </c>
      <c r="D71" s="7">
        <v>0</v>
      </c>
      <c r="E71" s="7">
        <v>1</v>
      </c>
      <c r="F71" s="7">
        <v>0</v>
      </c>
      <c r="G71" s="7">
        <v>1</v>
      </c>
      <c r="H71" s="7">
        <v>1</v>
      </c>
      <c r="I71" s="7">
        <v>0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5">
      <c r="A72" s="5"/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1</v>
      </c>
      <c r="N72" s="7"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25">
      <c r="A73" s="5"/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25">
      <c r="A74" s="5"/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25">
      <c r="A75" s="5"/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1</v>
      </c>
      <c r="H75" s="7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25">
      <c r="A76" s="5"/>
      <c r="B76" s="7">
        <v>0</v>
      </c>
      <c r="C76" s="7">
        <v>0</v>
      </c>
      <c r="D76" s="7">
        <v>1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25">
      <c r="A77" s="5"/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1</v>
      </c>
      <c r="H77" s="7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5">
      <c r="A78" s="5"/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1</v>
      </c>
      <c r="H78" s="7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25">
      <c r="A79" s="5"/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25">
      <c r="A80" s="5"/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5">
      <c r="A81" s="5"/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1</v>
      </c>
      <c r="M81" s="7">
        <v>0</v>
      </c>
      <c r="N81" s="7">
        <v>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5">
      <c r="A82" s="5"/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1</v>
      </c>
      <c r="H82" s="7">
        <v>1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5">
      <c r="A83" s="5"/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25">
      <c r="A84" s="5"/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25">
      <c r="A85" s="5"/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1</v>
      </c>
      <c r="H85" s="7">
        <v>1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5"/>
      <c r="B86" s="7">
        <v>0</v>
      </c>
      <c r="C86" s="7">
        <v>0</v>
      </c>
      <c r="D86" s="7">
        <v>0</v>
      </c>
      <c r="E86" s="7">
        <v>0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</v>
      </c>
      <c r="M86" s="7">
        <v>0</v>
      </c>
      <c r="N86" s="7">
        <v>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5"/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1</v>
      </c>
      <c r="I87" s="7">
        <v>0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5"/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0</v>
      </c>
      <c r="K88" s="7">
        <v>0</v>
      </c>
      <c r="L88" s="7">
        <v>1</v>
      </c>
      <c r="M88" s="7">
        <v>0</v>
      </c>
      <c r="N88" s="7">
        <v>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5"/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1</v>
      </c>
      <c r="H89" s="7">
        <v>1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7">
        <v>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5">
      <c r="A90" s="5"/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1</v>
      </c>
      <c r="M90" s="7">
        <v>0</v>
      </c>
      <c r="N90" s="7">
        <v>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5"/>
      <c r="B91" s="7">
        <v>0</v>
      </c>
      <c r="C91" s="7">
        <v>0</v>
      </c>
      <c r="D91" s="7">
        <v>1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5"/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1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5">
      <c r="A93" s="5"/>
      <c r="B93" s="7">
        <v>0</v>
      </c>
      <c r="C93" s="7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5">
      <c r="A94" s="5"/>
      <c r="B94" s="7">
        <v>0</v>
      </c>
      <c r="C94" s="7">
        <v>0</v>
      </c>
      <c r="D94" s="7">
        <v>1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5"/>
      <c r="B95" s="7">
        <v>0</v>
      </c>
      <c r="C95" s="7">
        <v>0</v>
      </c>
      <c r="D95" s="7">
        <v>1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5">
      <c r="A96" s="5"/>
      <c r="B96" s="7">
        <v>0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5">
      <c r="A97" s="5"/>
      <c r="B97" s="7">
        <v>0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5">
      <c r="A98" s="5"/>
      <c r="B98" s="7">
        <v>0</v>
      </c>
      <c r="C98" s="7">
        <v>0</v>
      </c>
      <c r="D98" s="7">
        <v>1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5">
      <c r="A99" s="5"/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1</v>
      </c>
      <c r="M99" s="7">
        <v>0</v>
      </c>
      <c r="N99" s="7">
        <v>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5">
      <c r="A100" s="5"/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1</v>
      </c>
      <c r="H100" s="7">
        <v>1</v>
      </c>
      <c r="I100" s="7">
        <v>0</v>
      </c>
      <c r="J100" s="7">
        <v>0</v>
      </c>
      <c r="K100" s="7">
        <v>0</v>
      </c>
      <c r="L100" s="7">
        <v>1</v>
      </c>
      <c r="M100" s="7">
        <v>0</v>
      </c>
      <c r="N100" s="7"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5">
      <c r="A101" s="5"/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0</v>
      </c>
      <c r="L101" s="7">
        <v>1</v>
      </c>
      <c r="M101" s="7">
        <v>0</v>
      </c>
      <c r="N101" s="7">
        <v>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5">
      <c r="A102" s="5"/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1</v>
      </c>
      <c r="H102" s="7">
        <v>1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7">
        <v>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5">
      <c r="A103" s="5"/>
      <c r="B103" s="7">
        <v>0</v>
      </c>
      <c r="C103" s="7">
        <v>0</v>
      </c>
      <c r="D103" s="7">
        <v>1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5">
      <c r="A104" s="5"/>
      <c r="B104" s="7">
        <v>0</v>
      </c>
      <c r="C104" s="7">
        <v>0</v>
      </c>
      <c r="D104" s="7">
        <v>1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5">
      <c r="A105" s="5"/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5">
      <c r="A106" s="5"/>
      <c r="B106" s="7">
        <v>0</v>
      </c>
      <c r="C106" s="7">
        <v>0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5">
      <c r="A107" s="5"/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1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5">
      <c r="A108" s="5"/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1</v>
      </c>
      <c r="H108" s="7">
        <v>1</v>
      </c>
      <c r="I108" s="7">
        <v>0</v>
      </c>
      <c r="J108" s="7">
        <v>0</v>
      </c>
      <c r="K108" s="7">
        <v>0</v>
      </c>
      <c r="L108" s="7">
        <v>1</v>
      </c>
      <c r="M108" s="7">
        <v>0</v>
      </c>
      <c r="N108" s="7"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5">
      <c r="A109" s="5"/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1</v>
      </c>
      <c r="H109" s="7">
        <v>1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5">
      <c r="A110" s="5"/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1</v>
      </c>
      <c r="H110" s="7">
        <v>1</v>
      </c>
      <c r="I110" s="7">
        <v>0</v>
      </c>
      <c r="J110" s="7">
        <v>0</v>
      </c>
      <c r="K110" s="7">
        <v>0</v>
      </c>
      <c r="L110" s="7">
        <v>1</v>
      </c>
      <c r="M110" s="7">
        <v>0</v>
      </c>
      <c r="N110" s="7">
        <v>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5">
      <c r="A111" s="5"/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1</v>
      </c>
      <c r="H111" s="7">
        <v>1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5">
      <c r="A112" s="5"/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1</v>
      </c>
      <c r="I112" s="7">
        <v>0</v>
      </c>
      <c r="J112" s="7">
        <v>0</v>
      </c>
      <c r="K112" s="7">
        <v>0</v>
      </c>
      <c r="L112" s="7">
        <v>1</v>
      </c>
      <c r="M112" s="7">
        <v>1</v>
      </c>
      <c r="N112" s="7">
        <v>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5">
      <c r="A113" s="5"/>
      <c r="B113" s="7">
        <v>0</v>
      </c>
      <c r="C113" s="7">
        <v>1</v>
      </c>
      <c r="D113" s="7">
        <v>0</v>
      </c>
      <c r="E113" s="7">
        <v>0</v>
      </c>
      <c r="F113" s="7">
        <v>0</v>
      </c>
      <c r="G113" s="7">
        <v>1</v>
      </c>
      <c r="H113" s="7">
        <v>1</v>
      </c>
      <c r="I113" s="7">
        <v>0</v>
      </c>
      <c r="J113" s="7">
        <v>0</v>
      </c>
      <c r="K113" s="7">
        <v>0</v>
      </c>
      <c r="L113" s="7">
        <v>1</v>
      </c>
      <c r="M113" s="7">
        <v>0</v>
      </c>
      <c r="N113" s="7"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5">
      <c r="A114" s="5"/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1</v>
      </c>
      <c r="M114" s="7">
        <v>0</v>
      </c>
      <c r="N114" s="7"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5">
      <c r="A115" s="5"/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  <c r="N115" s="7">
        <v>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5">
      <c r="A116" s="5"/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5">
      <c r="A117" s="5"/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4792-5486-4CB6-A50F-9FA359A46D62}">
  <dimension ref="A1:AM122"/>
  <sheetViews>
    <sheetView tabSelected="1" workbookViewId="0">
      <selection activeCell="G3" sqref="G3"/>
    </sheetView>
  </sheetViews>
  <sheetFormatPr defaultRowHeight="15" x14ac:dyDescent="0.25"/>
  <cols>
    <col min="3" max="3" width="10" customWidth="1"/>
    <col min="5" max="5" width="9.140625" customWidth="1"/>
    <col min="24" max="24" width="11.42578125" customWidth="1"/>
    <col min="25" max="25" width="10.85546875" customWidth="1"/>
    <col min="26" max="26" width="10.5703125" customWidth="1"/>
    <col min="30" max="30" width="7.7109375" customWidth="1"/>
  </cols>
  <sheetData>
    <row r="1" spans="1:39" ht="15.75" x14ac:dyDescent="0.25">
      <c r="A1" s="5"/>
      <c r="B1" s="12" t="s">
        <v>0</v>
      </c>
      <c r="C1" s="12"/>
      <c r="D1" s="5" t="s">
        <v>260</v>
      </c>
      <c r="E1" s="12" t="s">
        <v>8</v>
      </c>
      <c r="F1" s="12"/>
      <c r="G1" s="12"/>
      <c r="H1" s="12"/>
      <c r="I1" s="12"/>
      <c r="J1" s="12"/>
      <c r="K1" s="5" t="s">
        <v>9</v>
      </c>
      <c r="L1" s="5" t="s">
        <v>10</v>
      </c>
      <c r="M1" s="5" t="s">
        <v>11</v>
      </c>
      <c r="N1" s="10" t="s">
        <v>12</v>
      </c>
      <c r="O1" s="10"/>
      <c r="P1" s="10"/>
      <c r="Q1" s="10"/>
      <c r="R1" s="10"/>
      <c r="S1" s="10"/>
      <c r="T1" s="5" t="s">
        <v>13</v>
      </c>
      <c r="U1" s="5" t="s">
        <v>14</v>
      </c>
      <c r="V1" s="5" t="s">
        <v>15</v>
      </c>
      <c r="W1" s="5" t="s">
        <v>16</v>
      </c>
      <c r="X1" s="5" t="s">
        <v>277</v>
      </c>
      <c r="Y1" s="5"/>
      <c r="Z1" s="5"/>
      <c r="AA1" s="5" t="s">
        <v>18</v>
      </c>
      <c r="AB1" s="9" t="s">
        <v>19</v>
      </c>
      <c r="AC1" s="9"/>
      <c r="AD1" s="9"/>
      <c r="AE1" s="9"/>
      <c r="AF1" s="5" t="s">
        <v>20</v>
      </c>
      <c r="AG1" s="5" t="s">
        <v>21</v>
      </c>
      <c r="AH1" s="5" t="s">
        <v>261</v>
      </c>
      <c r="AI1" s="5"/>
      <c r="AJ1" s="5"/>
      <c r="AK1" s="5"/>
      <c r="AL1" s="5" t="s">
        <v>23</v>
      </c>
      <c r="AM1" s="5" t="s">
        <v>24</v>
      </c>
    </row>
    <row r="2" spans="1:39" x14ac:dyDescent="0.25">
      <c r="A2" s="5"/>
      <c r="B2" s="5" t="s">
        <v>258</v>
      </c>
      <c r="C2" s="5" t="s">
        <v>259</v>
      </c>
      <c r="D2" s="5"/>
      <c r="E2" t="s">
        <v>279</v>
      </c>
      <c r="F2" s="5" t="s">
        <v>282</v>
      </c>
      <c r="G2" s="5" t="s">
        <v>280</v>
      </c>
      <c r="H2" s="5" t="s">
        <v>275</v>
      </c>
      <c r="I2" t="s">
        <v>281</v>
      </c>
      <c r="J2" t="s">
        <v>173</v>
      </c>
      <c r="N2" t="s">
        <v>26</v>
      </c>
      <c r="O2" t="s">
        <v>80</v>
      </c>
      <c r="P2" t="s">
        <v>184</v>
      </c>
      <c r="Q2" t="s">
        <v>264</v>
      </c>
      <c r="R2" t="s">
        <v>193</v>
      </c>
      <c r="S2" t="s">
        <v>36</v>
      </c>
      <c r="U2">
        <v>1</v>
      </c>
      <c r="V2">
        <v>0</v>
      </c>
      <c r="X2" t="s">
        <v>278</v>
      </c>
      <c r="Y2" t="s">
        <v>173</v>
      </c>
      <c r="Z2" t="s">
        <v>29</v>
      </c>
      <c r="AB2" t="s">
        <v>265</v>
      </c>
      <c r="AC2" t="s">
        <v>266</v>
      </c>
      <c r="AD2" t="s">
        <v>267</v>
      </c>
      <c r="AE2" t="s">
        <v>268</v>
      </c>
      <c r="AH2" t="s">
        <v>245</v>
      </c>
      <c r="AI2" t="s">
        <v>43</v>
      </c>
      <c r="AJ2" t="s">
        <v>262</v>
      </c>
      <c r="AK2" t="s">
        <v>263</v>
      </c>
    </row>
    <row r="3" spans="1:39" x14ac:dyDescent="0.25">
      <c r="A3" s="5">
        <f>'оригинальный продууукт'!A2</f>
        <v>113</v>
      </c>
      <c r="B3" s="6" t="str">
        <f>IF(MID('оригинальный продууукт'!B2,1,1)="б", 'оригинальный продууукт'!B2,MID('оригинальный продууукт'!B2,1,1))</f>
        <v>4</v>
      </c>
      <c r="C3" s="7">
        <f>B3-1</f>
        <v>3</v>
      </c>
      <c r="D3" s="5">
        <f>'оригинальный продууукт'!Y2</f>
        <v>2</v>
      </c>
      <c r="E3">
        <f>IF(ISNUMBER(SEARCH(правки!E$2,'оригинальный продууукт'!$G2)),1,0)</f>
        <v>0</v>
      </c>
      <c r="F3">
        <f>IF(ISNUMBER(SEARCH(правки!F$2,'оригинальный продууукт'!$G2)),1,0)</f>
        <v>0</v>
      </c>
      <c r="G3">
        <f>IF(ISNUMBER(SEARCH(правки!G$2,'оригинальный продууукт'!$G2)),1,0)</f>
        <v>1</v>
      </c>
      <c r="H3">
        <f>IF(ISNUMBER(SEARCH(правки!H$2,'оригинальный продууукт'!$G2)),1,0)</f>
        <v>0</v>
      </c>
      <c r="I3">
        <f>IF(ISNUMBER(SEARCH(правки!I$2,'оригинальный продууукт'!$G2)),1,0)</f>
        <v>0</v>
      </c>
      <c r="J3">
        <f>IF(ISNUMBER(SEARCH(правки!J$2,'оригинальный продууукт'!$G2)),1,0)</f>
        <v>1</v>
      </c>
      <c r="K3">
        <f>IF('оригинальный продууукт'!H2="Без физических нагрузок!",0,IF('оригинальный продууукт'!H2="пешие прогулки",1,IF('оригинальный продууукт'!H2="Активный",2,IF('оригинальный продууукт'!H2="экстримальный",3,""))))</f>
        <v>1</v>
      </c>
      <c r="N3">
        <f>IF(ISNUMBER(SEARCH(правки!N$2,'оригинальный продууукт'!$K2)),1,0)</f>
        <v>1</v>
      </c>
      <c r="O3">
        <f>IF(ISNUMBER(SEARCH(правки!O$2,'оригинальный продууукт'!$K2)),1,0)</f>
        <v>0</v>
      </c>
      <c r="P3">
        <f>IF(ISNUMBER(SEARCH(правки!P$2,'оригинальный продууукт'!$K2)),1,0)</f>
        <v>0</v>
      </c>
      <c r="Q3">
        <f>IF(ISNUMBER(SEARCH(правки!Q$2,'оригинальный продууукт'!$K2)),1,0)</f>
        <v>0</v>
      </c>
      <c r="R3">
        <f>IF(ISNUMBER(SEARCH(правки!R$2,'оригинальный продууукт'!$K2)),1,0)</f>
        <v>0</v>
      </c>
      <c r="S3">
        <f>IF(ISNUMBER(SEARCH(правки!S$2,'оригинальный продууукт'!$K2)),1,0)</f>
        <v>0</v>
      </c>
      <c r="T3" t="str">
        <f>IF('оригинальный продууукт'!L2="не указано","",IF('оригинальный продууукт'!L2="переезды около 300 км ",6,"глянь"))</f>
        <v/>
      </c>
      <c r="U3">
        <v>1</v>
      </c>
      <c r="V3">
        <v>0</v>
      </c>
      <c r="X3">
        <f>IF(ISNUMBER(SEARCH(правки!X$2,'оригинальный продууукт'!$P2)),1,0)</f>
        <v>0</v>
      </c>
      <c r="Y3">
        <f>IF(ISNUMBER(SEARCH(правки!Y$2,'оригинальный продууукт'!$P2)),1,0)</f>
        <v>0</v>
      </c>
      <c r="Z3">
        <f>IF(ISNUMBER(SEARCH(правки!Z$2,'оригинальный продууукт'!$P2)),1,0)</f>
        <v>1</v>
      </c>
      <c r="AB3">
        <f>IF(ISNUMBER(SEARCH(правки!AB$2,'оригинальный продууукт'!$R2)),0,1)</f>
        <v>0</v>
      </c>
      <c r="AC3">
        <f>IF(ISNUMBER(SEARCH(правки!AC$2,'оригинальный продууукт'!$R2)),0,1)</f>
        <v>0</v>
      </c>
      <c r="AD3">
        <f>IF(ISNUMBER(SEARCH(правки!AD$2,'оригинальный продууукт'!$R2)),0,1)</f>
        <v>0</v>
      </c>
      <c r="AE3">
        <v>5</v>
      </c>
      <c r="AF3" s="8">
        <v>0</v>
      </c>
      <c r="AG3">
        <f>IF('оригинальный продууукт'!$T2="нет",0,1)</f>
        <v>0</v>
      </c>
      <c r="AH3">
        <v>4</v>
      </c>
      <c r="AI3">
        <v>3</v>
      </c>
      <c r="AJ3">
        <v>0</v>
      </c>
      <c r="AK3">
        <v>0</v>
      </c>
      <c r="AL3">
        <f>IF('оригинальный продууукт'!$V2="",0,1)</f>
        <v>0</v>
      </c>
      <c r="AM3">
        <f>IF('оригинальный продууукт'!$W2="",0,1)</f>
        <v>0</v>
      </c>
    </row>
    <row r="4" spans="1:39" x14ac:dyDescent="0.25">
      <c r="A4" s="5">
        <f>'оригинальный продууукт'!A3</f>
        <v>114</v>
      </c>
      <c r="B4" s="6" t="str">
        <f>IF(MID('оригинальный продууукт'!B3,1,1)="б", 'оригинальный продууукт'!B3,MID('оригинальный продууукт'!B3,1,1))</f>
        <v>3</v>
      </c>
      <c r="C4" s="7">
        <f t="shared" ref="C4:C67" si="0">B4-1</f>
        <v>2</v>
      </c>
      <c r="D4" s="5">
        <f>'оригинальный продууукт'!Y3</f>
        <v>2</v>
      </c>
      <c r="E4">
        <f>IF(ISNUMBER(SEARCH(правки!E$2,'оригинальный продууукт'!$G3)),1,0)</f>
        <v>1</v>
      </c>
      <c r="F4">
        <f>IF(ISNUMBER(SEARCH(правки!F$2,'оригинальный продууукт'!$G3)),1,0)</f>
        <v>1</v>
      </c>
      <c r="G4">
        <f>IF(ISNUMBER(SEARCH(правки!G$2,'оригинальный продууукт'!$G3)),1,0)</f>
        <v>0</v>
      </c>
      <c r="H4">
        <f>IF(ISNUMBER(SEARCH(правки!H$2,'оригинальный продууукт'!$G3)),1,0)</f>
        <v>0</v>
      </c>
      <c r="I4">
        <f>IF(ISNUMBER(SEARCH(правки!I$2,'оригинальный продууукт'!$G3)),1,0)</f>
        <v>0</v>
      </c>
      <c r="J4">
        <f>IF(ISNUMBER(SEARCH(правки!J$2,'оригинальный продууукт'!$G3)),1,0)</f>
        <v>0</v>
      </c>
      <c r="K4">
        <f>IF('оригинальный продууукт'!H3="Без физических нагрузок!",0,IF('оригинальный продууукт'!H3="пешие прогулки",1,IF('оригинальный продууукт'!H3="Активный",2,IF('оригинальный продууукт'!H3="экстримальный",3,""))))</f>
        <v>1</v>
      </c>
      <c r="N4">
        <f>IF(ISNUMBER(SEARCH(правки!N$2,'оригинальный продууукт'!$K3)),1,0)</f>
        <v>1</v>
      </c>
      <c r="O4">
        <f>IF(ISNUMBER(SEARCH(правки!O$2,'оригинальный продууукт'!$K3)),1,0)</f>
        <v>0</v>
      </c>
      <c r="P4">
        <f>IF(ISNUMBER(SEARCH(правки!P$2,'оригинальный продууукт'!$K3)),1,0)</f>
        <v>0</v>
      </c>
      <c r="Q4">
        <f>IF(ISNUMBER(SEARCH(правки!Q$2,'оригинальный продууукт'!$K3)),1,0)</f>
        <v>0</v>
      </c>
      <c r="R4">
        <f>IF(ISNUMBER(SEARCH(правки!R$2,'оригинальный продууукт'!$K3)),1,0)</f>
        <v>0</v>
      </c>
      <c r="S4">
        <f>IF(ISNUMBER(SEARCH(правки!S$2,'оригинальный продууукт'!$K3)),1,0)</f>
        <v>0</v>
      </c>
      <c r="T4">
        <f>IF('оригинальный продууукт'!L3="не указано","",IF('оригинальный продууукт'!L3="переезды около 300 км ",6,"глянь"))</f>
        <v>6</v>
      </c>
      <c r="U4">
        <v>1</v>
      </c>
      <c r="V4">
        <v>0</v>
      </c>
      <c r="X4">
        <f>IF(ISNUMBER(SEARCH(правки!X$2,'оригинальный продууукт'!$P3)),1,0)</f>
        <v>0</v>
      </c>
      <c r="Y4">
        <f>IF(ISNUMBER(SEARCH(правки!Y$2,'оригинальный продууукт'!$P3)),1,0)</f>
        <v>0</v>
      </c>
      <c r="Z4">
        <f>IF(ISNUMBER(SEARCH(правки!Z$2,'оригинальный продууукт'!$P3)),1,0)</f>
        <v>1</v>
      </c>
      <c r="AB4">
        <f>IF(ISNUMBER(SEARCH(правки!AB$2,'оригинальный продууукт'!$R3)),0,1)</f>
        <v>0</v>
      </c>
      <c r="AC4">
        <f>IF(ISNUMBER(SEARCH(правки!AC$2,'оригинальный продууукт'!$R3)),0,1)</f>
        <v>0</v>
      </c>
      <c r="AD4">
        <f>IF(ISNUMBER(SEARCH(правки!AD$2,'оригинальный продууукт'!$R3)),0,1)</f>
        <v>0</v>
      </c>
      <c r="AE4">
        <v>7</v>
      </c>
      <c r="AF4" s="8">
        <v>0</v>
      </c>
      <c r="AG4">
        <f>IF('оригинальный продууукт'!$T3="нет",0,1)</f>
        <v>0</v>
      </c>
      <c r="AH4">
        <v>3</v>
      </c>
      <c r="AI4">
        <v>1</v>
      </c>
      <c r="AJ4">
        <v>0</v>
      </c>
      <c r="AK4">
        <v>0</v>
      </c>
      <c r="AL4">
        <f>IF('оригинальный продууукт'!$V3="",0,1)</f>
        <v>0</v>
      </c>
      <c r="AM4">
        <f>IF('оригинальный продууукт'!$W3="",0,1)</f>
        <v>0</v>
      </c>
    </row>
    <row r="5" spans="1:39" x14ac:dyDescent="0.25">
      <c r="A5" s="5">
        <f>'оригинальный продууукт'!A4</f>
        <v>115</v>
      </c>
      <c r="B5" s="6" t="str">
        <f>IF(MID('оригинальный продууукт'!B4,1,1)="б", 'оригинальный продууукт'!B4,MID('оригинальный продууукт'!B4,1,1))</f>
        <v>1</v>
      </c>
      <c r="C5" s="7">
        <f t="shared" si="0"/>
        <v>0</v>
      </c>
      <c r="D5" s="5">
        <f>'оригинальный продууукт'!Y4</f>
        <v>0</v>
      </c>
      <c r="E5">
        <f>IF(ISNUMBER(SEARCH(правки!E$2,'оригинальный продууукт'!$G4)),1,0)</f>
        <v>1</v>
      </c>
      <c r="F5">
        <f>IF(ISNUMBER(SEARCH(правки!F$2,'оригинальный продууукт'!$G4)),1,0)</f>
        <v>1</v>
      </c>
      <c r="G5">
        <f>IF(ISNUMBER(SEARCH(правки!G$2,'оригинальный продууукт'!$G4)),1,0)</f>
        <v>0</v>
      </c>
      <c r="H5">
        <f>IF(ISNUMBER(SEARCH(правки!H$2,'оригинальный продууукт'!$G4)),1,0)</f>
        <v>0</v>
      </c>
      <c r="I5">
        <f>IF(ISNUMBER(SEARCH(правки!I$2,'оригинальный продууукт'!$G4)),1,0)</f>
        <v>1</v>
      </c>
      <c r="J5">
        <f>IF(ISNUMBER(SEARCH(правки!J$2,'оригинальный продууукт'!$G4)),1,0)</f>
        <v>0</v>
      </c>
      <c r="K5">
        <f>IF('оригинальный продууукт'!H4="Без физических нагрузок!",0,IF('оригинальный продууукт'!H4="пешие прогулки",1,IF('оригинальный продууукт'!H4="Активный",2,IF('оригинальный продууукт'!H4="экстримальный",3,""))))</f>
        <v>1</v>
      </c>
      <c r="N5">
        <f>IF(ISNUMBER(SEARCH(правки!N$2,'оригинальный продууукт'!$K4)),1,0)</f>
        <v>1</v>
      </c>
      <c r="O5">
        <f>IF(ISNUMBER(SEARCH(правки!O$2,'оригинальный продууукт'!$K4)),1,0)</f>
        <v>1</v>
      </c>
      <c r="P5">
        <f>IF(ISNUMBER(SEARCH(правки!P$2,'оригинальный продууукт'!$K4)),1,0)</f>
        <v>0</v>
      </c>
      <c r="Q5">
        <f>IF(ISNUMBER(SEARCH(правки!Q$2,'оригинальный продууукт'!$K4)),1,0)</f>
        <v>0</v>
      </c>
      <c r="R5">
        <f>IF(ISNUMBER(SEARCH(правки!R$2,'оригинальный продууукт'!$K4)),1,0)</f>
        <v>0</v>
      </c>
      <c r="S5">
        <f>IF(ISNUMBER(SEARCH(правки!S$2,'оригинальный продууукт'!$K4)),1,0)</f>
        <v>0</v>
      </c>
      <c r="T5" t="str">
        <f>IF('оригинальный продууукт'!L4="не указано","",IF('оригинальный продууукт'!L4="переезды около 300 км ",6,"глянь"))</f>
        <v/>
      </c>
      <c r="U5">
        <v>1</v>
      </c>
      <c r="V5">
        <v>0</v>
      </c>
      <c r="X5">
        <f>IF(ISNUMBER(SEARCH(правки!X$2,'оригинальный продууукт'!$P4)),1,0)</f>
        <v>0</v>
      </c>
      <c r="Y5">
        <f>IF(ISNUMBER(SEARCH(правки!Y$2,'оригинальный продууукт'!$P4)),1,0)</f>
        <v>0</v>
      </c>
      <c r="Z5">
        <f>IF(ISNUMBER(SEARCH(правки!Z$2,'оригинальный продууукт'!$P4)),1,0)</f>
        <v>1</v>
      </c>
      <c r="AB5">
        <f>IF(ISNUMBER(SEARCH(правки!AB$2,'оригинальный продууукт'!$R4)),0,1)</f>
        <v>0</v>
      </c>
      <c r="AC5">
        <f>IF(ISNUMBER(SEARCH(правки!AC$2,'оригинальный продууукт'!$R4)),0,1)</f>
        <v>1</v>
      </c>
      <c r="AD5">
        <f>IF(ISNUMBER(SEARCH(правки!AD$2,'оригинальный продууукт'!$R4)),0,1)</f>
        <v>0</v>
      </c>
      <c r="AE5">
        <v>5</v>
      </c>
      <c r="AF5" s="8">
        <v>0</v>
      </c>
      <c r="AG5">
        <f>IF('оригинальный продууукт'!$T4="нет",0,1)</f>
        <v>0</v>
      </c>
      <c r="AH5">
        <v>0</v>
      </c>
      <c r="AI5">
        <v>1</v>
      </c>
      <c r="AJ5">
        <v>0</v>
      </c>
      <c r="AK5">
        <v>0</v>
      </c>
      <c r="AL5">
        <f>IF('оригинальный продууукт'!$V4="",0,1)</f>
        <v>0</v>
      </c>
      <c r="AM5">
        <f>IF('оригинальный продууукт'!$W4="",0,1)</f>
        <v>0</v>
      </c>
    </row>
    <row r="6" spans="1:39" x14ac:dyDescent="0.25">
      <c r="A6" s="5">
        <f>'оригинальный продууукт'!A5</f>
        <v>116</v>
      </c>
      <c r="B6" s="6" t="str">
        <f>IF(MID('оригинальный продууукт'!B5,1,1)="б", 'оригинальный продууукт'!B5,MID('оригинальный продууукт'!B5,1,1))</f>
        <v>5</v>
      </c>
      <c r="C6" s="7">
        <f t="shared" si="0"/>
        <v>4</v>
      </c>
      <c r="D6" s="5">
        <f>'оригинальный продууукт'!Y5</f>
        <v>3</v>
      </c>
      <c r="E6">
        <f>IF(ISNUMBER(SEARCH(правки!E$2,'оригинальный продууукт'!$G5)),1,0)</f>
        <v>1</v>
      </c>
      <c r="F6">
        <f>IF(ISNUMBER(SEARCH(правки!F$2,'оригинальный продууукт'!$G5)),1,0)</f>
        <v>1</v>
      </c>
      <c r="G6">
        <f>IF(ISNUMBER(SEARCH(правки!G$2,'оригинальный продууукт'!$G5)),1,0)</f>
        <v>0</v>
      </c>
      <c r="H6">
        <f>IF(ISNUMBER(SEARCH(правки!H$2,'оригинальный продууукт'!$G5)),1,0)</f>
        <v>0</v>
      </c>
      <c r="I6">
        <f>IF(ISNUMBER(SEARCH(правки!I$2,'оригинальный продууукт'!$G5)),1,0)</f>
        <v>0</v>
      </c>
      <c r="J6">
        <f>IF(ISNUMBER(SEARCH(правки!J$2,'оригинальный продууукт'!$G5)),1,0)</f>
        <v>0</v>
      </c>
      <c r="K6">
        <f>IF('оригинальный продууукт'!H5="Без физических нагрузок!",0,IF('оригинальный продууукт'!H5="пешие прогулки",1,IF('оригинальный продууукт'!H5="Активный",2,IF('оригинальный продууукт'!H5="экстримальный",3,""))))</f>
        <v>1</v>
      </c>
      <c r="N6">
        <f>IF(ISNUMBER(SEARCH(правки!N$2,'оригинальный продууукт'!$K5)),1,0)</f>
        <v>1</v>
      </c>
      <c r="O6">
        <f>IF(ISNUMBER(SEARCH(правки!O$2,'оригинальный продууукт'!$K5)),1,0)</f>
        <v>0</v>
      </c>
      <c r="P6">
        <f>IF(ISNUMBER(SEARCH(правки!P$2,'оригинальный продууукт'!$K5)),1,0)</f>
        <v>0</v>
      </c>
      <c r="Q6">
        <f>IF(ISNUMBER(SEARCH(правки!Q$2,'оригинальный продууукт'!$K5)),1,0)</f>
        <v>0</v>
      </c>
      <c r="R6">
        <f>IF(ISNUMBER(SEARCH(правки!R$2,'оригинальный продууукт'!$K5)),1,0)</f>
        <v>0</v>
      </c>
      <c r="S6">
        <f>IF(ISNUMBER(SEARCH(правки!S$2,'оригинальный продууукт'!$K5)),1,0)</f>
        <v>0</v>
      </c>
      <c r="T6">
        <f>IF('оригинальный продууукт'!L5="не указано","",IF('оригинальный продууукт'!L5="переезды около 300 км ",6,"глянь"))</f>
        <v>6</v>
      </c>
      <c r="U6">
        <v>1</v>
      </c>
      <c r="V6">
        <v>0</v>
      </c>
      <c r="X6">
        <f>IF(ISNUMBER(SEARCH(правки!X$2,'оригинальный продууукт'!$P5)),1,0)</f>
        <v>0</v>
      </c>
      <c r="Y6">
        <f>IF(ISNUMBER(SEARCH(правки!Y$2,'оригинальный продууукт'!$P5)),1,0)</f>
        <v>0</v>
      </c>
      <c r="Z6">
        <f>IF(ISNUMBER(SEARCH(правки!Z$2,'оригинальный продууукт'!$P5)),1,0)</f>
        <v>1</v>
      </c>
      <c r="AB6">
        <f>IF(ISNUMBER(SEARCH(правки!AB$2,'оригинальный продууукт'!$R5)),0,1)</f>
        <v>0</v>
      </c>
      <c r="AC6">
        <f>IF(ISNUMBER(SEARCH(правки!AC$2,'оригинальный продууукт'!$R5)),0,1)</f>
        <v>0</v>
      </c>
      <c r="AD6">
        <f>IF(ISNUMBER(SEARCH(правки!AD$2,'оригинальный продууукт'!$R5)),0,1)</f>
        <v>0</v>
      </c>
      <c r="AE6">
        <v>7</v>
      </c>
      <c r="AF6" s="8">
        <v>0</v>
      </c>
      <c r="AG6">
        <f>IF('оригинальный продууукт'!$T5="нет",0,1)</f>
        <v>0</v>
      </c>
      <c r="AH6">
        <v>0</v>
      </c>
      <c r="AI6">
        <v>0</v>
      </c>
      <c r="AJ6">
        <v>0</v>
      </c>
      <c r="AK6">
        <v>0</v>
      </c>
      <c r="AL6">
        <f>IF('оригинальный продууукт'!$V5="",0,1)</f>
        <v>0</v>
      </c>
      <c r="AM6">
        <f>IF('оригинальный продууукт'!$W5="",0,1)</f>
        <v>0</v>
      </c>
    </row>
    <row r="7" spans="1:39" x14ac:dyDescent="0.25">
      <c r="A7" s="5">
        <f>'оригинальный продууукт'!A6</f>
        <v>117</v>
      </c>
      <c r="B7" s="6" t="str">
        <f>IF(MID('оригинальный продууукт'!B6,1,1)="б", 'оригинальный продууукт'!B6,MID('оригинальный продууукт'!B6,1,1))</f>
        <v>7</v>
      </c>
      <c r="C7" s="7">
        <f t="shared" si="0"/>
        <v>6</v>
      </c>
      <c r="D7" s="5">
        <f>'оригинальный продууукт'!Y6</f>
        <v>3</v>
      </c>
      <c r="E7">
        <f>IF(ISNUMBER(SEARCH(правки!E$2,'оригинальный продууукт'!$G6)),1,0)</f>
        <v>1</v>
      </c>
      <c r="F7">
        <f>IF(ISNUMBER(SEARCH(правки!F$2,'оригинальный продууукт'!$G6)),1,0)</f>
        <v>1</v>
      </c>
      <c r="G7">
        <f>IF(ISNUMBER(SEARCH(правки!G$2,'оригинальный продууукт'!$G6)),1,0)</f>
        <v>0</v>
      </c>
      <c r="H7">
        <f>IF(ISNUMBER(SEARCH(правки!H$2,'оригинальный продууукт'!$G6)),1,0)</f>
        <v>0</v>
      </c>
      <c r="I7">
        <f>IF(ISNUMBER(SEARCH(правки!I$2,'оригинальный продууукт'!$G6)),1,0)</f>
        <v>0</v>
      </c>
      <c r="J7">
        <f>IF(ISNUMBER(SEARCH(правки!J$2,'оригинальный продууукт'!$G6)),1,0)</f>
        <v>0</v>
      </c>
      <c r="K7">
        <f>IF('оригинальный продууукт'!H6="Без физических нагрузок!",0,IF('оригинальный продууукт'!H6="пешие прогулки",1,IF('оригинальный продууукт'!H6="Активный",2,IF('оригинальный продууукт'!H6="экстримальный",3,""))))</f>
        <v>1</v>
      </c>
      <c r="N7">
        <f>IF(ISNUMBER(SEARCH(правки!N$2,'оригинальный продууукт'!$K6)),1,0)</f>
        <v>1</v>
      </c>
      <c r="O7">
        <f>IF(ISNUMBER(SEARCH(правки!O$2,'оригинальный продууукт'!$K6)),1,0)</f>
        <v>0</v>
      </c>
      <c r="P7">
        <f>IF(ISNUMBER(SEARCH(правки!P$2,'оригинальный продууукт'!$K6)),1,0)</f>
        <v>0</v>
      </c>
      <c r="Q7">
        <f>IF(ISNUMBER(SEARCH(правки!Q$2,'оригинальный продууукт'!$K6)),1,0)</f>
        <v>0</v>
      </c>
      <c r="R7">
        <f>IF(ISNUMBER(SEARCH(правки!R$2,'оригинальный продууукт'!$K6)),1,0)</f>
        <v>0</v>
      </c>
      <c r="S7">
        <f>IF(ISNUMBER(SEARCH(правки!S$2,'оригинальный продууукт'!$K6)),1,0)</f>
        <v>0</v>
      </c>
      <c r="T7">
        <f>IF('оригинальный продууукт'!L6="не указано","",IF('оригинальный продууукт'!L6="переезды около 300 км ",6,"глянь"))</f>
        <v>6</v>
      </c>
      <c r="U7">
        <v>1</v>
      </c>
      <c r="V7">
        <v>0</v>
      </c>
      <c r="X7">
        <f>IF(ISNUMBER(SEARCH(правки!X$2,'оригинальный продууукт'!$P6)),1,0)</f>
        <v>0</v>
      </c>
      <c r="Y7">
        <f>IF(ISNUMBER(SEARCH(правки!Y$2,'оригинальный продууукт'!$P6)),1,0)</f>
        <v>0</v>
      </c>
      <c r="Z7">
        <f>IF(ISNUMBER(SEARCH(правки!Z$2,'оригинальный продууукт'!$P6)),1,0)</f>
        <v>1</v>
      </c>
      <c r="AB7">
        <f>IF(ISNUMBER(SEARCH(правки!AB$2,'оригинальный продууукт'!$R6)),0,1)</f>
        <v>0</v>
      </c>
      <c r="AC7">
        <f>IF(ISNUMBER(SEARCH(правки!AC$2,'оригинальный продууукт'!$R6)),0,1)</f>
        <v>0</v>
      </c>
      <c r="AD7">
        <f>IF(ISNUMBER(SEARCH(правки!AD$2,'оригинальный продууукт'!$R6)),0,1)</f>
        <v>0</v>
      </c>
      <c r="AE7">
        <v>7</v>
      </c>
      <c r="AF7" s="8">
        <v>0</v>
      </c>
      <c r="AG7">
        <f>IF('оригинальный продууукт'!$T6="нет",0,1)</f>
        <v>0</v>
      </c>
      <c r="AH7">
        <v>7</v>
      </c>
      <c r="AI7">
        <v>4</v>
      </c>
      <c r="AJ7">
        <v>0</v>
      </c>
      <c r="AK7">
        <v>0</v>
      </c>
      <c r="AL7">
        <f>IF('оригинальный продууукт'!$V6="",0,1)</f>
        <v>0</v>
      </c>
      <c r="AM7">
        <f>IF('оригинальный продууукт'!$W6="",0,1)</f>
        <v>0</v>
      </c>
    </row>
    <row r="8" spans="1:39" x14ac:dyDescent="0.25">
      <c r="A8" s="5">
        <f>'оригинальный продууукт'!A7</f>
        <v>118</v>
      </c>
      <c r="B8" s="6" t="str">
        <f>IF(MID('оригинальный продууукт'!B7,1,1)="б", 'оригинальный продууукт'!B7,MID('оригинальный продууукт'!B7,1,1))</f>
        <v>4</v>
      </c>
      <c r="C8" s="7">
        <f t="shared" si="0"/>
        <v>3</v>
      </c>
      <c r="D8" s="5">
        <f>'оригинальный продууукт'!Y7</f>
        <v>3</v>
      </c>
      <c r="E8">
        <f>IF(ISNUMBER(SEARCH(правки!E$2,'оригинальный продууукт'!$G7)),1,0)</f>
        <v>1</v>
      </c>
      <c r="F8">
        <f>IF(ISNUMBER(SEARCH(правки!F$2,'оригинальный продууукт'!$G7)),1,0)</f>
        <v>1</v>
      </c>
      <c r="G8">
        <f>IF(ISNUMBER(SEARCH(правки!G$2,'оригинальный продууукт'!$G7)),1,0)</f>
        <v>0</v>
      </c>
      <c r="H8">
        <f>IF(ISNUMBER(SEARCH(правки!H$2,'оригинальный продууукт'!$G7)),1,0)</f>
        <v>0</v>
      </c>
      <c r="I8">
        <f>IF(ISNUMBER(SEARCH(правки!I$2,'оригинальный продууукт'!$G7)),1,0)</f>
        <v>0</v>
      </c>
      <c r="J8">
        <f>IF(ISNUMBER(SEARCH(правки!J$2,'оригинальный продууукт'!$G7)),1,0)</f>
        <v>0</v>
      </c>
      <c r="K8">
        <f>IF('оригинальный продууукт'!H7="Без физических нагрузок!",0,IF('оригинальный продууукт'!H7="пешие прогулки",1,IF('оригинальный продууукт'!H7="Активный",2,IF('оригинальный продууукт'!H7="экстримальный",3,""))))</f>
        <v>2</v>
      </c>
      <c r="N8">
        <f>IF(ISNUMBER(SEARCH(правки!N$2,'оригинальный продууукт'!$K7)),1,0)</f>
        <v>1</v>
      </c>
      <c r="O8">
        <f>IF(ISNUMBER(SEARCH(правки!O$2,'оригинальный продууукт'!$K7)),1,0)</f>
        <v>0</v>
      </c>
      <c r="P8">
        <f>IF(ISNUMBER(SEARCH(правки!P$2,'оригинальный продууукт'!$K7)),1,0)</f>
        <v>0</v>
      </c>
      <c r="Q8">
        <f>IF(ISNUMBER(SEARCH(правки!Q$2,'оригинальный продууукт'!$K7)),1,0)</f>
        <v>0</v>
      </c>
      <c r="R8">
        <f>IF(ISNUMBER(SEARCH(правки!R$2,'оригинальный продууукт'!$K7)),1,0)</f>
        <v>0</v>
      </c>
      <c r="S8">
        <f>IF(ISNUMBER(SEARCH(правки!S$2,'оригинальный продууукт'!$K7)),1,0)</f>
        <v>0</v>
      </c>
      <c r="T8">
        <f>IF('оригинальный продууукт'!L7="не указано","",IF('оригинальный продууукт'!L7="переезды около 300 км ",6,"глянь"))</f>
        <v>6</v>
      </c>
      <c r="U8">
        <v>1</v>
      </c>
      <c r="V8">
        <v>0</v>
      </c>
      <c r="X8">
        <f>IF(ISNUMBER(SEARCH(правки!X$2,'оригинальный продууукт'!$P7)),1,0)</f>
        <v>0</v>
      </c>
      <c r="Y8">
        <f>IF(ISNUMBER(SEARCH(правки!Y$2,'оригинальный продууукт'!$P7)),1,0)</f>
        <v>0</v>
      </c>
      <c r="Z8">
        <f>IF(ISNUMBER(SEARCH(правки!Z$2,'оригинальный продууукт'!$P7)),1,0)</f>
        <v>1</v>
      </c>
      <c r="AB8">
        <f>IF(ISNUMBER(SEARCH(правки!AB$2,'оригинальный продууукт'!$R7)),0,1)</f>
        <v>0</v>
      </c>
      <c r="AC8">
        <f>IF(ISNUMBER(SEARCH(правки!AC$2,'оригинальный продууукт'!$R7)),0,1)</f>
        <v>0</v>
      </c>
      <c r="AD8">
        <f>IF(ISNUMBER(SEARCH(правки!AD$2,'оригинальный продууукт'!$R7)),0,1)</f>
        <v>0</v>
      </c>
      <c r="AE8">
        <v>7</v>
      </c>
      <c r="AF8" s="8">
        <v>0</v>
      </c>
      <c r="AG8">
        <f>IF('оригинальный продууукт'!$T7="нет",0,1)</f>
        <v>0</v>
      </c>
      <c r="AH8">
        <v>3</v>
      </c>
      <c r="AI8">
        <v>1</v>
      </c>
      <c r="AJ8">
        <v>0</v>
      </c>
      <c r="AK8">
        <v>0</v>
      </c>
      <c r="AL8">
        <f>IF('оригинальный продууукт'!$V7="",0,1)</f>
        <v>0</v>
      </c>
      <c r="AM8">
        <f>IF('оригинальный продууукт'!$W7="",0,1)</f>
        <v>0</v>
      </c>
    </row>
    <row r="9" spans="1:39" x14ac:dyDescent="0.25">
      <c r="A9" s="5">
        <f>'оригинальный продууукт'!A8</f>
        <v>119</v>
      </c>
      <c r="B9" s="6" t="str">
        <f>IF(MID('оригинальный продууукт'!B8,1,1)="б", 'оригинальный продууукт'!B8,MID('оригинальный продууукт'!B8,1,1))</f>
        <v>3</v>
      </c>
      <c r="C9" s="7">
        <f t="shared" si="0"/>
        <v>2</v>
      </c>
      <c r="D9" s="5">
        <f>'оригинальный продууукт'!Y8</f>
        <v>3</v>
      </c>
      <c r="E9">
        <f>IF(ISNUMBER(SEARCH(правки!E$2,'оригинальный продууукт'!$G8)),1,0)</f>
        <v>1</v>
      </c>
      <c r="F9">
        <f>IF(ISNUMBER(SEARCH(правки!F$2,'оригинальный продууукт'!$G8)),1,0)</f>
        <v>1</v>
      </c>
      <c r="G9">
        <f>IF(ISNUMBER(SEARCH(правки!G$2,'оригинальный продууукт'!$G8)),1,0)</f>
        <v>0</v>
      </c>
      <c r="H9">
        <f>IF(ISNUMBER(SEARCH(правки!H$2,'оригинальный продууукт'!$G8)),1,0)</f>
        <v>0</v>
      </c>
      <c r="I9">
        <f>IF(ISNUMBER(SEARCH(правки!I$2,'оригинальный продууукт'!$G8)),1,0)</f>
        <v>0</v>
      </c>
      <c r="J9">
        <f>IF(ISNUMBER(SEARCH(правки!J$2,'оригинальный продууукт'!$G8)),1,0)</f>
        <v>0</v>
      </c>
      <c r="K9">
        <f>IF('оригинальный продууукт'!H8="Без физических нагрузок!",0,IF('оригинальный продууукт'!H8="пешие прогулки",1,IF('оригинальный продууукт'!H8="Активный",2,IF('оригинальный продууукт'!H8="экстримальный",3,""))))</f>
        <v>1</v>
      </c>
      <c r="N9">
        <f>IF(ISNUMBER(SEARCH(правки!N$2,'оригинальный продууукт'!$K8)),1,0)</f>
        <v>1</v>
      </c>
      <c r="O9">
        <f>IF(ISNUMBER(SEARCH(правки!O$2,'оригинальный продууукт'!$K8)),1,0)</f>
        <v>0</v>
      </c>
      <c r="P9">
        <f>IF(ISNUMBER(SEARCH(правки!P$2,'оригинальный продууукт'!$K8)),1,0)</f>
        <v>0</v>
      </c>
      <c r="Q9">
        <f>IF(ISNUMBER(SEARCH(правки!Q$2,'оригинальный продууукт'!$K8)),1,0)</f>
        <v>0</v>
      </c>
      <c r="R9">
        <f>IF(ISNUMBER(SEARCH(правки!R$2,'оригинальный продууукт'!$K8)),1,0)</f>
        <v>0</v>
      </c>
      <c r="S9">
        <f>IF(ISNUMBER(SEARCH(правки!S$2,'оригинальный продууукт'!$K8)),1,0)</f>
        <v>0</v>
      </c>
      <c r="T9">
        <f>IF('оригинальный продууукт'!L8="не указано","",IF('оригинальный продууукт'!L8="переезды около 300 км ",6,"глянь"))</f>
        <v>6</v>
      </c>
      <c r="U9">
        <v>1</v>
      </c>
      <c r="V9">
        <v>0</v>
      </c>
      <c r="X9">
        <f>IF(ISNUMBER(SEARCH(правки!X$2,'оригинальный продууукт'!$P8)),1,0)</f>
        <v>0</v>
      </c>
      <c r="Y9">
        <f>IF(ISNUMBER(SEARCH(правки!Y$2,'оригинальный продууукт'!$P8)),1,0)</f>
        <v>0</v>
      </c>
      <c r="Z9">
        <f>IF(ISNUMBER(SEARCH(правки!Z$2,'оригинальный продууукт'!$P8)),1,0)</f>
        <v>1</v>
      </c>
      <c r="AB9">
        <f>IF(ISNUMBER(SEARCH(правки!AB$2,'оригинальный продууукт'!$R8)),0,1)</f>
        <v>0</v>
      </c>
      <c r="AC9">
        <f>IF(ISNUMBER(SEARCH(правки!AC$2,'оригинальный продууукт'!$R8)),0,1)</f>
        <v>0</v>
      </c>
      <c r="AD9">
        <f>IF(ISNUMBER(SEARCH(правки!AD$2,'оригинальный продууукт'!$R8)),0,1)</f>
        <v>0</v>
      </c>
      <c r="AE9">
        <v>7</v>
      </c>
      <c r="AF9" s="8">
        <v>0</v>
      </c>
      <c r="AG9">
        <f>IF('оригинальный продууукт'!$T8="нет",0,1)</f>
        <v>0</v>
      </c>
      <c r="AH9">
        <v>3</v>
      </c>
      <c r="AI9">
        <v>0</v>
      </c>
      <c r="AJ9">
        <v>0</v>
      </c>
      <c r="AK9">
        <v>0</v>
      </c>
      <c r="AL9">
        <f>IF('оригинальный продууукт'!$V8="",0,1)</f>
        <v>0</v>
      </c>
      <c r="AM9">
        <f>IF('оригинальный продууукт'!$W8="",0,1)</f>
        <v>0</v>
      </c>
    </row>
    <row r="10" spans="1:39" x14ac:dyDescent="0.25">
      <c r="A10" s="5">
        <f>'оригинальный продууукт'!A9</f>
        <v>120</v>
      </c>
      <c r="B10" s="6" t="str">
        <f>IF(MID('оригинальный продууукт'!B9,1,1)="б", 'оригинальный продууукт'!B9,MID('оригинальный продууукт'!B9,1,1))</f>
        <v>3</v>
      </c>
      <c r="C10" s="7">
        <f t="shared" si="0"/>
        <v>2</v>
      </c>
      <c r="D10" s="5">
        <f>'оригинальный продууукт'!Y9</f>
        <v>2</v>
      </c>
      <c r="E10">
        <f>IF(ISNUMBER(SEARCH(правки!E$2,'оригинальный продууукт'!$G9)),1,0)</f>
        <v>1</v>
      </c>
      <c r="F10">
        <f>IF(ISNUMBER(SEARCH(правки!F$2,'оригинальный продууукт'!$G9)),1,0)</f>
        <v>1</v>
      </c>
      <c r="G10">
        <f>IF(ISNUMBER(SEARCH(правки!G$2,'оригинальный продууукт'!$G9)),1,0)</f>
        <v>0</v>
      </c>
      <c r="H10">
        <f>IF(ISNUMBER(SEARCH(правки!H$2,'оригинальный продууукт'!$G9)),1,0)</f>
        <v>0</v>
      </c>
      <c r="I10">
        <f>IF(ISNUMBER(SEARCH(правки!I$2,'оригинальный продууукт'!$G9)),1,0)</f>
        <v>0</v>
      </c>
      <c r="J10">
        <f>IF(ISNUMBER(SEARCH(правки!J$2,'оригинальный продууукт'!$G9)),1,0)</f>
        <v>0</v>
      </c>
      <c r="K10">
        <f>IF('оригинальный продууукт'!H9="Без физических нагрузок!",0,IF('оригинальный продууукт'!H9="пешие прогулки",1,IF('оригинальный продууукт'!H9="Активный",2,IF('оригинальный продууукт'!H9="экстримальный",3,""))))</f>
        <v>2</v>
      </c>
      <c r="N10">
        <f>IF(ISNUMBER(SEARCH(правки!N$2,'оригинальный продууукт'!$K9)),1,0)</f>
        <v>1</v>
      </c>
      <c r="O10">
        <f>IF(ISNUMBER(SEARCH(правки!O$2,'оригинальный продууукт'!$K9)),1,0)</f>
        <v>0</v>
      </c>
      <c r="P10">
        <f>IF(ISNUMBER(SEARCH(правки!P$2,'оригинальный продууукт'!$K9)),1,0)</f>
        <v>0</v>
      </c>
      <c r="Q10">
        <f>IF(ISNUMBER(SEARCH(правки!Q$2,'оригинальный продууукт'!$K9)),1,0)</f>
        <v>0</v>
      </c>
      <c r="R10">
        <f>IF(ISNUMBER(SEARCH(правки!R$2,'оригинальный продууукт'!$K9)),1,0)</f>
        <v>0</v>
      </c>
      <c r="S10">
        <f>IF(ISNUMBER(SEARCH(правки!S$2,'оригинальный продууукт'!$K9)),1,0)</f>
        <v>0</v>
      </c>
      <c r="T10">
        <f>IF('оригинальный продууукт'!L9="не указано","",IF('оригинальный продууукт'!L9="переезды около 300 км ",6,"глянь"))</f>
        <v>6</v>
      </c>
      <c r="U10">
        <v>1</v>
      </c>
      <c r="V10">
        <v>0</v>
      </c>
      <c r="X10">
        <f>IF(ISNUMBER(SEARCH(правки!X$2,'оригинальный продууукт'!$P9)),1,0)</f>
        <v>0</v>
      </c>
      <c r="Y10">
        <f>IF(ISNUMBER(SEARCH(правки!Y$2,'оригинальный продууукт'!$P9)),1,0)</f>
        <v>0</v>
      </c>
      <c r="Z10">
        <f>IF(ISNUMBER(SEARCH(правки!Z$2,'оригинальный продууукт'!$P9)),1,0)</f>
        <v>1</v>
      </c>
      <c r="AB10">
        <f>IF(ISNUMBER(SEARCH(правки!AB$2,'оригинальный продууукт'!$R9)),0,1)</f>
        <v>0</v>
      </c>
      <c r="AC10">
        <f>IF(ISNUMBER(SEARCH(правки!AC$2,'оригинальный продууукт'!$R9)),0,1)</f>
        <v>0</v>
      </c>
      <c r="AD10">
        <f>IF(ISNUMBER(SEARCH(правки!AD$2,'оригинальный продууукт'!$R9)),0,1)</f>
        <v>0</v>
      </c>
      <c r="AE10">
        <v>7</v>
      </c>
      <c r="AF10" s="8">
        <v>0</v>
      </c>
      <c r="AG10">
        <f>IF('оригинальный продууукт'!$T9="нет",0,1)</f>
        <v>0</v>
      </c>
      <c r="AH10">
        <v>3</v>
      </c>
      <c r="AI10">
        <v>0</v>
      </c>
      <c r="AJ10">
        <v>0</v>
      </c>
      <c r="AK10">
        <v>0</v>
      </c>
      <c r="AL10">
        <f>IF('оригинальный продууукт'!$V9="",0,1)</f>
        <v>0</v>
      </c>
      <c r="AM10">
        <f>IF('оригинальный продууукт'!$W9="",0,1)</f>
        <v>0</v>
      </c>
    </row>
    <row r="11" spans="1:39" x14ac:dyDescent="0.25">
      <c r="A11" s="5">
        <f>'оригинальный продууукт'!A10</f>
        <v>121</v>
      </c>
      <c r="B11" s="6" t="str">
        <f>IF(MID('оригинальный продууукт'!B10,1,1)="б", 'оригинальный продууукт'!B10,MID('оригинальный продууукт'!B10,1,1))</f>
        <v>1</v>
      </c>
      <c r="C11" s="7">
        <f t="shared" si="0"/>
        <v>0</v>
      </c>
      <c r="D11" s="5">
        <f>'оригинальный продууукт'!Y10</f>
        <v>0</v>
      </c>
      <c r="E11">
        <f>IF(ISNUMBER(SEARCH(правки!E$2,'оригинальный продууукт'!$G10)),1,0)</f>
        <v>1</v>
      </c>
      <c r="F11">
        <f>IF(ISNUMBER(SEARCH(правки!F$2,'оригинальный продууукт'!$G10)),1,0)</f>
        <v>1</v>
      </c>
      <c r="G11">
        <f>IF(ISNUMBER(SEARCH(правки!G$2,'оригинальный продууукт'!$G10)),1,0)</f>
        <v>0</v>
      </c>
      <c r="H11">
        <f>IF(ISNUMBER(SEARCH(правки!H$2,'оригинальный продууукт'!$G10)),1,0)</f>
        <v>0</v>
      </c>
      <c r="I11">
        <f>IF(ISNUMBER(SEARCH(правки!I$2,'оригинальный продууукт'!$G10)),1,0)</f>
        <v>0</v>
      </c>
      <c r="J11">
        <f>IF(ISNUMBER(SEARCH(правки!J$2,'оригинальный продууукт'!$G10)),1,0)</f>
        <v>0</v>
      </c>
      <c r="K11">
        <f>IF('оригинальный продууукт'!H10="Без физических нагрузок!",0,IF('оригинальный продууукт'!H10="пешие прогулки",1,IF('оригинальный продууукт'!H10="Активный",2,IF('оригинальный продууукт'!H10="экстримальный",3,""))))</f>
        <v>1</v>
      </c>
      <c r="N11">
        <f>IF(ISNUMBER(SEARCH(правки!N$2,'оригинальный продууукт'!$K10)),1,0)</f>
        <v>1</v>
      </c>
      <c r="O11">
        <f>IF(ISNUMBER(SEARCH(правки!O$2,'оригинальный продууукт'!$K10)),1,0)</f>
        <v>0</v>
      </c>
      <c r="P11">
        <f>IF(ISNUMBER(SEARCH(правки!P$2,'оригинальный продууукт'!$K10)),1,0)</f>
        <v>0</v>
      </c>
      <c r="Q11">
        <f>IF(ISNUMBER(SEARCH(правки!Q$2,'оригинальный продууукт'!$K10)),1,0)</f>
        <v>0</v>
      </c>
      <c r="R11">
        <f>IF(ISNUMBER(SEARCH(правки!R$2,'оригинальный продууукт'!$K10)),1,0)</f>
        <v>0</v>
      </c>
      <c r="S11">
        <f>IF(ISNUMBER(SEARCH(правки!S$2,'оригинальный продууукт'!$K10)),1,0)</f>
        <v>0</v>
      </c>
      <c r="U11">
        <v>1</v>
      </c>
      <c r="V11">
        <v>0</v>
      </c>
      <c r="X11">
        <f>IF(ISNUMBER(SEARCH(правки!X$2,'оригинальный продууукт'!$P10)),1,0)</f>
        <v>0</v>
      </c>
      <c r="Y11">
        <f>IF(ISNUMBER(SEARCH(правки!Y$2,'оригинальный продууукт'!$P10)),1,0)</f>
        <v>0</v>
      </c>
      <c r="Z11">
        <f>IF(ISNUMBER(SEARCH(правки!Z$2,'оригинальный продууукт'!$P10)),1,0)</f>
        <v>1</v>
      </c>
      <c r="AB11">
        <f>IF(ISNUMBER(SEARCH(правки!AB$2,'оригинальный продууукт'!$R10)),0,1)</f>
        <v>0</v>
      </c>
      <c r="AC11">
        <f>IF(ISNUMBER(SEARCH(правки!AC$2,'оригинальный продууукт'!$R10)),0,1)</f>
        <v>0</v>
      </c>
      <c r="AD11">
        <f>IF(ISNUMBER(SEARCH(правки!AD$2,'оригинальный продууукт'!$R10)),0,1)</f>
        <v>0</v>
      </c>
      <c r="AE11">
        <v>0</v>
      </c>
      <c r="AF11" s="8">
        <v>0</v>
      </c>
      <c r="AG11">
        <f>IF('оригинальный продууукт'!$T10="нет",0,1)</f>
        <v>0</v>
      </c>
      <c r="AH11">
        <v>0</v>
      </c>
      <c r="AI11">
        <v>1</v>
      </c>
      <c r="AJ11">
        <v>0</v>
      </c>
      <c r="AK11">
        <v>0</v>
      </c>
      <c r="AL11">
        <f>IF('оригинальный продууукт'!$V10="",0,1)</f>
        <v>0</v>
      </c>
      <c r="AM11">
        <f>IF('оригинальный продууукт'!$W10="",0,1)</f>
        <v>0</v>
      </c>
    </row>
    <row r="12" spans="1:39" x14ac:dyDescent="0.25">
      <c r="A12" s="5">
        <f>'оригинальный продууукт'!A11</f>
        <v>122</v>
      </c>
      <c r="B12" s="6" t="str">
        <f>IF(MID('оригинальный продууукт'!B11,1,1)="б", 'оригинальный продууукт'!B11,MID('оригинальный продууукт'!B11,1,1))</f>
        <v>1</v>
      </c>
      <c r="C12" s="7">
        <f t="shared" si="0"/>
        <v>0</v>
      </c>
      <c r="D12" s="5">
        <f>'оригинальный продууукт'!Y11</f>
        <v>0</v>
      </c>
      <c r="E12">
        <f>IF(ISNUMBER(SEARCH(правки!E$2,'оригинальный продууукт'!$G11)),1,0)</f>
        <v>1</v>
      </c>
      <c r="F12">
        <f>IF(ISNUMBER(SEARCH(правки!F$2,'оригинальный продууукт'!$G11)),1,0)</f>
        <v>1</v>
      </c>
      <c r="G12">
        <f>IF(ISNUMBER(SEARCH(правки!G$2,'оригинальный продууукт'!$G11)),1,0)</f>
        <v>0</v>
      </c>
      <c r="H12">
        <f>IF(ISNUMBER(SEARCH(правки!H$2,'оригинальный продууукт'!$G11)),1,0)</f>
        <v>0</v>
      </c>
      <c r="I12">
        <f>IF(ISNUMBER(SEARCH(правки!I$2,'оригинальный продууукт'!$G11)),1,0)</f>
        <v>0</v>
      </c>
      <c r="J12">
        <f>IF(ISNUMBER(SEARCH(правки!J$2,'оригинальный продууукт'!$G11)),1,0)</f>
        <v>0</v>
      </c>
      <c r="K12">
        <f>IF('оригинальный продууукт'!H11="Без физических нагрузок!",0,IF('оригинальный продууукт'!H11="пешие прогулки",1,IF('оригинальный продууукт'!H11="Активный",2,IF('оригинальный продууукт'!H11="экстримальный",3,""))))</f>
        <v>1</v>
      </c>
      <c r="N12">
        <f>IF(ISNUMBER(SEARCH(правки!N$2,'оригинальный продууукт'!$K11)),1,0)</f>
        <v>1</v>
      </c>
      <c r="O12">
        <f>IF(ISNUMBER(SEARCH(правки!O$2,'оригинальный продууукт'!$K11)),1,0)</f>
        <v>0</v>
      </c>
      <c r="P12">
        <f>IF(ISNUMBER(SEARCH(правки!P$2,'оригинальный продууукт'!$K11)),1,0)</f>
        <v>0</v>
      </c>
      <c r="Q12">
        <f>IF(ISNUMBER(SEARCH(правки!Q$2,'оригинальный продууукт'!$K11)),1,0)</f>
        <v>0</v>
      </c>
      <c r="R12">
        <f>IF(ISNUMBER(SEARCH(правки!R$2,'оригинальный продууукт'!$K11)),1,0)</f>
        <v>0</v>
      </c>
      <c r="S12">
        <f>IF(ISNUMBER(SEARCH(правки!S$2,'оригинальный продууукт'!$K11)),1,0)</f>
        <v>0</v>
      </c>
      <c r="U12">
        <v>1</v>
      </c>
      <c r="V12">
        <v>0</v>
      </c>
      <c r="X12">
        <f>IF(ISNUMBER(SEARCH(правки!X$2,'оригинальный продууукт'!$P11)),1,0)</f>
        <v>0</v>
      </c>
      <c r="Y12">
        <f>IF(ISNUMBER(SEARCH(правки!Y$2,'оригинальный продууукт'!$P11)),1,0)</f>
        <v>0</v>
      </c>
      <c r="Z12">
        <f>IF(ISNUMBER(SEARCH(правки!Z$2,'оригинальный продууукт'!$P11)),1,0)</f>
        <v>1</v>
      </c>
      <c r="AB12">
        <f>IF(ISNUMBER(SEARCH(правки!AB$2,'оригинальный продууукт'!$R11)),0,1)</f>
        <v>0</v>
      </c>
      <c r="AC12">
        <f>IF(ISNUMBER(SEARCH(правки!AC$2,'оригинальный продууукт'!$R11)),0,1)</f>
        <v>0</v>
      </c>
      <c r="AD12">
        <f>IF(ISNUMBER(SEARCH(правки!AD$2,'оригинальный продууукт'!$R11)),0,1)</f>
        <v>0</v>
      </c>
      <c r="AE12">
        <v>0</v>
      </c>
      <c r="AF12" s="8">
        <v>0</v>
      </c>
      <c r="AG12">
        <f>IF('оригинальный продууукт'!$T11="нет",0,1)</f>
        <v>0</v>
      </c>
      <c r="AH12">
        <v>0</v>
      </c>
      <c r="AI12">
        <v>0</v>
      </c>
      <c r="AJ12">
        <v>0</v>
      </c>
      <c r="AK12">
        <v>0</v>
      </c>
      <c r="AL12">
        <f>IF('оригинальный продууукт'!$V11="",0,1)</f>
        <v>0</v>
      </c>
      <c r="AM12">
        <f>IF('оригинальный продууукт'!$W11="",0,1)</f>
        <v>0</v>
      </c>
    </row>
    <row r="13" spans="1:39" x14ac:dyDescent="0.25">
      <c r="A13" s="5">
        <f>'оригинальный продууукт'!A12</f>
        <v>123</v>
      </c>
      <c r="B13" s="6" t="str">
        <f>IF(MID('оригинальный продууукт'!B12,1,1)="б", 'оригинальный продууукт'!B12,MID('оригинальный продууукт'!B12,1,1))</f>
        <v>1</v>
      </c>
      <c r="C13" s="7">
        <f t="shared" si="0"/>
        <v>0</v>
      </c>
      <c r="D13" s="5">
        <f>'оригинальный продууукт'!Y12</f>
        <v>0</v>
      </c>
      <c r="E13">
        <f>IF(ISNUMBER(SEARCH(правки!E$2,'оригинальный продууукт'!$G12)),1,0)</f>
        <v>1</v>
      </c>
      <c r="F13">
        <f>IF(ISNUMBER(SEARCH(правки!F$2,'оригинальный продууукт'!$G12)),1,0)</f>
        <v>1</v>
      </c>
      <c r="G13">
        <f>IF(ISNUMBER(SEARCH(правки!G$2,'оригинальный продууукт'!$G12)),1,0)</f>
        <v>0</v>
      </c>
      <c r="H13">
        <f>IF(ISNUMBER(SEARCH(правки!H$2,'оригинальный продууукт'!$G12)),1,0)</f>
        <v>0</v>
      </c>
      <c r="I13">
        <f>IF(ISNUMBER(SEARCH(правки!I$2,'оригинальный продууукт'!$G12)),1,0)</f>
        <v>0</v>
      </c>
      <c r="J13">
        <f>IF(ISNUMBER(SEARCH(правки!J$2,'оригинальный продууукт'!$G12)),1,0)</f>
        <v>0</v>
      </c>
      <c r="K13">
        <f>IF('оригинальный продууукт'!H12="Без физических нагрузок!",0,IF('оригинальный продууукт'!H12="пешие прогулки",1,IF('оригинальный продууукт'!H12="Активный",2,IF('оригинальный продууукт'!H12="экстримальный",3,""))))</f>
        <v>1</v>
      </c>
      <c r="N13">
        <f>IF(ISNUMBER(SEARCH(правки!N$2,'оригинальный продууукт'!$K12)),1,0)</f>
        <v>1</v>
      </c>
      <c r="O13">
        <f>IF(ISNUMBER(SEARCH(правки!O$2,'оригинальный продууукт'!$K12)),1,0)</f>
        <v>0</v>
      </c>
      <c r="P13">
        <f>IF(ISNUMBER(SEARCH(правки!P$2,'оригинальный продууукт'!$K12)),1,0)</f>
        <v>0</v>
      </c>
      <c r="Q13">
        <f>IF(ISNUMBER(SEARCH(правки!Q$2,'оригинальный продууукт'!$K12)),1,0)</f>
        <v>0</v>
      </c>
      <c r="R13">
        <f>IF(ISNUMBER(SEARCH(правки!R$2,'оригинальный продууукт'!$K12)),1,0)</f>
        <v>0</v>
      </c>
      <c r="S13">
        <f>IF(ISNUMBER(SEARCH(правки!S$2,'оригинальный продууукт'!$K12)),1,0)</f>
        <v>0</v>
      </c>
      <c r="U13">
        <v>1</v>
      </c>
      <c r="V13">
        <v>0</v>
      </c>
      <c r="X13">
        <f>IF(ISNUMBER(SEARCH(правки!X$2,'оригинальный продууукт'!$P12)),1,0)</f>
        <v>0</v>
      </c>
      <c r="Y13">
        <f>IF(ISNUMBER(SEARCH(правки!Y$2,'оригинальный продууукт'!$P12)),1,0)</f>
        <v>0</v>
      </c>
      <c r="Z13">
        <f>IF(ISNUMBER(SEARCH(правки!Z$2,'оригинальный продууукт'!$P12)),1,0)</f>
        <v>1</v>
      </c>
      <c r="AB13">
        <f>IF(ISNUMBER(SEARCH(правки!AB$2,'оригинальный продууукт'!$R12)),0,1)</f>
        <v>0</v>
      </c>
      <c r="AC13">
        <f>IF(ISNUMBER(SEARCH(правки!AC$2,'оригинальный продууукт'!$R12)),0,1)</f>
        <v>0</v>
      </c>
      <c r="AD13">
        <f>IF(ISNUMBER(SEARCH(правки!AD$2,'оригинальный продууукт'!$R12)),0,1)</f>
        <v>0</v>
      </c>
      <c r="AE13">
        <v>0</v>
      </c>
      <c r="AF13" s="8">
        <v>0</v>
      </c>
      <c r="AG13">
        <f>IF('оригинальный продууукт'!$T12="нет",0,1)</f>
        <v>0</v>
      </c>
      <c r="AH13">
        <v>0</v>
      </c>
      <c r="AI13">
        <v>0</v>
      </c>
      <c r="AJ13">
        <v>0</v>
      </c>
      <c r="AK13">
        <v>0</v>
      </c>
      <c r="AL13">
        <f>IF('оригинальный продууукт'!$V12="",0,1)</f>
        <v>0</v>
      </c>
      <c r="AM13">
        <f>IF('оригинальный продууукт'!$W12="",0,1)</f>
        <v>0</v>
      </c>
    </row>
    <row r="14" spans="1:39" x14ac:dyDescent="0.25">
      <c r="A14" s="5">
        <f>'оригинальный продууукт'!A13</f>
        <v>124</v>
      </c>
      <c r="B14" s="6" t="str">
        <f>IF(MID('оригинальный продууукт'!B13,1,1)="б", 'оригинальный продууукт'!B13,MID('оригинальный продууукт'!B13,1,1))</f>
        <v>8</v>
      </c>
      <c r="C14" s="7">
        <f t="shared" si="0"/>
        <v>7</v>
      </c>
      <c r="D14" s="5">
        <f>'оригинальный продууукт'!Y13</f>
        <v>3</v>
      </c>
      <c r="E14">
        <f>IF(ISNUMBER(SEARCH(правки!E$2,'оригинальный продууукт'!$G13)),1,0)</f>
        <v>1</v>
      </c>
      <c r="F14">
        <f>IF(ISNUMBER(SEARCH(правки!F$2,'оригинальный продууукт'!$G13)),1,0)</f>
        <v>1</v>
      </c>
      <c r="G14">
        <f>IF(ISNUMBER(SEARCH(правки!G$2,'оригинальный продууукт'!$G13)),1,0)</f>
        <v>0</v>
      </c>
      <c r="H14">
        <f>IF(ISNUMBER(SEARCH(правки!H$2,'оригинальный продууукт'!$G13)),1,0)</f>
        <v>0</v>
      </c>
      <c r="I14">
        <f>IF(ISNUMBER(SEARCH(правки!I$2,'оригинальный продууукт'!$G13)),1,0)</f>
        <v>0</v>
      </c>
      <c r="J14">
        <f>IF(ISNUMBER(SEARCH(правки!J$2,'оригинальный продууукт'!$G13)),1,0)</f>
        <v>0</v>
      </c>
      <c r="K14">
        <f>IF('оригинальный продууукт'!H13="Без физических нагрузок!",0,IF('оригинальный продууукт'!H13="пешие прогулки",1,IF('оригинальный продууукт'!H13="Активный",2,IF('оригинальный продууукт'!H13="экстримальный",3,""))))</f>
        <v>2</v>
      </c>
      <c r="N14">
        <f>IF(ISNUMBER(SEARCH(правки!N$2,'оригинальный продууукт'!$K13)),1,0)</f>
        <v>1</v>
      </c>
      <c r="O14">
        <f>IF(ISNUMBER(SEARCH(правки!O$2,'оригинальный продууукт'!$K13)),1,0)</f>
        <v>0</v>
      </c>
      <c r="P14">
        <f>IF(ISNUMBER(SEARCH(правки!P$2,'оригинальный продууукт'!$K13)),1,0)</f>
        <v>0</v>
      </c>
      <c r="Q14">
        <f>IF(ISNUMBER(SEARCH(правки!Q$2,'оригинальный продууукт'!$K13)),1,0)</f>
        <v>0</v>
      </c>
      <c r="R14">
        <f>IF(ISNUMBER(SEARCH(правки!R$2,'оригинальный продууукт'!$K13)),1,0)</f>
        <v>0</v>
      </c>
      <c r="S14">
        <f>IF(ISNUMBER(SEARCH(правки!S$2,'оригинальный продууукт'!$K13)),1,0)</f>
        <v>0</v>
      </c>
      <c r="T14">
        <f>IF('оригинальный продууукт'!L13="не указано","",IF('оригинальный продууукт'!L13="переезды около 300 км ",6,"глянь"))</f>
        <v>6</v>
      </c>
      <c r="U14">
        <v>1</v>
      </c>
      <c r="V14">
        <v>0</v>
      </c>
      <c r="X14">
        <f>IF(ISNUMBER(SEARCH(правки!X$2,'оригинальный продууукт'!$P13)),1,0)</f>
        <v>0</v>
      </c>
      <c r="Y14">
        <f>IF(ISNUMBER(SEARCH(правки!Y$2,'оригинальный продууукт'!$P13)),1,0)</f>
        <v>0</v>
      </c>
      <c r="Z14">
        <f>IF(ISNUMBER(SEARCH(правки!Z$2,'оригинальный продууукт'!$P13)),1,0)</f>
        <v>1</v>
      </c>
      <c r="AB14">
        <f>IF(ISNUMBER(SEARCH(правки!AB$2,'оригинальный продууукт'!$R13)),0,1)</f>
        <v>0</v>
      </c>
      <c r="AC14">
        <f>IF(ISNUMBER(SEARCH(правки!AC$2,'оригинальный продууукт'!$R13)),0,1)</f>
        <v>0</v>
      </c>
      <c r="AD14">
        <f>IF(ISNUMBER(SEARCH(правки!AD$2,'оригинальный продууукт'!$R13)),0,1)</f>
        <v>0</v>
      </c>
      <c r="AE14">
        <v>7</v>
      </c>
      <c r="AF14" s="8">
        <v>0</v>
      </c>
      <c r="AG14">
        <f>IF('оригинальный продууукт'!$T13="нет",0,1)</f>
        <v>0</v>
      </c>
      <c r="AH14">
        <v>7</v>
      </c>
      <c r="AI14">
        <v>4</v>
      </c>
      <c r="AJ14">
        <v>0</v>
      </c>
      <c r="AK14">
        <v>1</v>
      </c>
      <c r="AL14">
        <f>IF('оригинальный продууукт'!$V13="",0,1)</f>
        <v>0</v>
      </c>
      <c r="AM14">
        <f>IF('оригинальный продууукт'!$W13="",0,1)</f>
        <v>0</v>
      </c>
    </row>
    <row r="15" spans="1:39" x14ac:dyDescent="0.25">
      <c r="A15" s="5">
        <f>'оригинальный продууукт'!A14</f>
        <v>125</v>
      </c>
      <c r="B15" s="6" t="str">
        <f>IF(MID('оригинальный продууукт'!B14,1,1)="б", 'оригинальный продууукт'!B14,MID('оригинальный продууукт'!B14,1,1))</f>
        <v>1</v>
      </c>
      <c r="C15" s="7">
        <f t="shared" si="0"/>
        <v>0</v>
      </c>
      <c r="D15" s="5">
        <f>'оригинальный продууукт'!Y14</f>
        <v>0</v>
      </c>
      <c r="E15">
        <f>IF(ISNUMBER(SEARCH(правки!E$2,'оригинальный продууукт'!$G14)),1,0)</f>
        <v>1</v>
      </c>
      <c r="F15">
        <f>IF(ISNUMBER(SEARCH(правки!F$2,'оригинальный продууукт'!$G14)),1,0)</f>
        <v>1</v>
      </c>
      <c r="G15">
        <f>IF(ISNUMBER(SEARCH(правки!G$2,'оригинальный продууукт'!$G14)),1,0)</f>
        <v>0</v>
      </c>
      <c r="H15">
        <f>IF(ISNUMBER(SEARCH(правки!H$2,'оригинальный продууукт'!$G14)),1,0)</f>
        <v>0</v>
      </c>
      <c r="I15">
        <f>IF(ISNUMBER(SEARCH(правки!I$2,'оригинальный продууукт'!$G14)),1,0)</f>
        <v>0</v>
      </c>
      <c r="J15">
        <f>IF(ISNUMBER(SEARCH(правки!J$2,'оригинальный продууукт'!$G14)),1,0)</f>
        <v>0</v>
      </c>
      <c r="K15">
        <f>IF('оригинальный продууукт'!H14="Без физических нагрузок!",0,IF('оригинальный продууукт'!H14="пешие прогулки",1,IF('оригинальный продууукт'!H14="Активный",2,IF('оригинальный продууукт'!H14="экстримальный",3,""))))</f>
        <v>1</v>
      </c>
      <c r="N15">
        <f>IF(ISNUMBER(SEARCH(правки!N$2,'оригинальный продууукт'!$K14)),1,0)</f>
        <v>1</v>
      </c>
      <c r="O15">
        <f>IF(ISNUMBER(SEARCH(правки!O$2,'оригинальный продууукт'!$K14)),1,0)</f>
        <v>0</v>
      </c>
      <c r="P15">
        <f>IF(ISNUMBER(SEARCH(правки!P$2,'оригинальный продууукт'!$K14)),1,0)</f>
        <v>0</v>
      </c>
      <c r="Q15">
        <f>IF(ISNUMBER(SEARCH(правки!Q$2,'оригинальный продууукт'!$K14)),1,0)</f>
        <v>0</v>
      </c>
      <c r="R15">
        <f>IF(ISNUMBER(SEARCH(правки!R$2,'оригинальный продууукт'!$K14)),1,0)</f>
        <v>0</v>
      </c>
      <c r="S15">
        <f>IF(ISNUMBER(SEARCH(правки!S$2,'оригинальный продууукт'!$K14)),1,0)</f>
        <v>0</v>
      </c>
      <c r="T15" t="str">
        <f>IF('оригинальный продууукт'!L14="не указано","",IF('оригинальный продууукт'!L14="переезды около 300 км ",6,"глянь"))</f>
        <v/>
      </c>
      <c r="U15">
        <v>1</v>
      </c>
      <c r="V15">
        <v>0</v>
      </c>
      <c r="X15">
        <f>IF(ISNUMBER(SEARCH(правки!X$2,'оригинальный продууукт'!$P14)),1,0)</f>
        <v>0</v>
      </c>
      <c r="Y15">
        <f>IF(ISNUMBER(SEARCH(правки!Y$2,'оригинальный продууукт'!$P14)),1,0)</f>
        <v>0</v>
      </c>
      <c r="Z15">
        <f>IF(ISNUMBER(SEARCH(правки!Z$2,'оригинальный продууукт'!$P14)),1,0)</f>
        <v>1</v>
      </c>
      <c r="AB15">
        <f>IF(ISNUMBER(SEARCH(правки!AB$2,'оригинальный продууукт'!$R14)),0,1)</f>
        <v>0</v>
      </c>
      <c r="AC15">
        <f>IF(ISNUMBER(SEARCH(правки!AC$2,'оригинальный продууукт'!$R14)),0,1)</f>
        <v>0</v>
      </c>
      <c r="AD15">
        <f>IF(ISNUMBER(SEARCH(правки!AD$2,'оригинальный продууукт'!$R14)),0,1)</f>
        <v>0</v>
      </c>
      <c r="AE15">
        <v>0</v>
      </c>
      <c r="AF15" s="8">
        <v>0</v>
      </c>
      <c r="AG15">
        <f>IF('оригинальный продууукт'!$T14="нет",0,1)</f>
        <v>0</v>
      </c>
      <c r="AH15">
        <v>0</v>
      </c>
      <c r="AI15">
        <v>0</v>
      </c>
      <c r="AJ15">
        <v>0</v>
      </c>
      <c r="AK15">
        <v>0</v>
      </c>
      <c r="AL15">
        <f>IF('оригинальный продууукт'!$V14="",0,1)</f>
        <v>0</v>
      </c>
      <c r="AM15">
        <f>IF('оригинальный продууукт'!$W14="",0,1)</f>
        <v>0</v>
      </c>
    </row>
    <row r="16" spans="1:39" x14ac:dyDescent="0.25">
      <c r="A16" s="5">
        <f>'оригинальный продууукт'!A15</f>
        <v>126</v>
      </c>
      <c r="B16" s="6" t="str">
        <f>IF(MID('оригинальный продууукт'!B15,1,1)="б", 'оригинальный продууукт'!B15,MID('оригинальный продууукт'!B15,1,1))</f>
        <v>1</v>
      </c>
      <c r="C16" s="7">
        <f t="shared" si="0"/>
        <v>0</v>
      </c>
      <c r="D16" s="5">
        <f>'оригинальный продууукт'!Y15</f>
        <v>0</v>
      </c>
      <c r="E16">
        <f>IF(ISNUMBER(SEARCH(правки!E$2,'оригинальный продууукт'!$G15)),1,0)</f>
        <v>1</v>
      </c>
      <c r="F16">
        <f>IF(ISNUMBER(SEARCH(правки!F$2,'оригинальный продууукт'!$G15)),1,0)</f>
        <v>1</v>
      </c>
      <c r="G16">
        <f>IF(ISNUMBER(SEARCH(правки!G$2,'оригинальный продууукт'!$G15)),1,0)</f>
        <v>0</v>
      </c>
      <c r="H16">
        <f>IF(ISNUMBER(SEARCH(правки!H$2,'оригинальный продууукт'!$G15)),1,0)</f>
        <v>0</v>
      </c>
      <c r="I16">
        <f>IF(ISNUMBER(SEARCH(правки!I$2,'оригинальный продууукт'!$G15)),1,0)</f>
        <v>0</v>
      </c>
      <c r="J16">
        <f>IF(ISNUMBER(SEARCH(правки!J$2,'оригинальный продууукт'!$G15)),1,0)</f>
        <v>0</v>
      </c>
      <c r="K16">
        <f>IF('оригинальный продууукт'!H15="Без физических нагрузок!",0,IF('оригинальный продууукт'!H15="пешие прогулки",1,IF('оригинальный продууукт'!H15="Активный",2,IF('оригинальный продууукт'!H15="экстримальный",3,""))))</f>
        <v>1</v>
      </c>
      <c r="N16">
        <f>IF(ISNUMBER(SEARCH(правки!N$2,'оригинальный продууукт'!$K15)),1,0)</f>
        <v>1</v>
      </c>
      <c r="O16">
        <f>IF(ISNUMBER(SEARCH(правки!O$2,'оригинальный продууукт'!$K15)),1,0)</f>
        <v>0</v>
      </c>
      <c r="P16">
        <f>IF(ISNUMBER(SEARCH(правки!P$2,'оригинальный продууукт'!$K15)),1,0)</f>
        <v>0</v>
      </c>
      <c r="Q16">
        <f>IF(ISNUMBER(SEARCH(правки!Q$2,'оригинальный продууукт'!$K15)),1,0)</f>
        <v>0</v>
      </c>
      <c r="R16">
        <f>IF(ISNUMBER(SEARCH(правки!R$2,'оригинальный продууукт'!$K15)),1,0)</f>
        <v>0</v>
      </c>
      <c r="S16">
        <f>IF(ISNUMBER(SEARCH(правки!S$2,'оригинальный продууукт'!$K15)),1,0)</f>
        <v>0</v>
      </c>
      <c r="T16" t="str">
        <f>IF('оригинальный продууукт'!L15="не указано","",IF('оригинальный продууукт'!L15="переезды около 300 км ",6,"глянь"))</f>
        <v/>
      </c>
      <c r="U16">
        <v>1</v>
      </c>
      <c r="V16">
        <v>0</v>
      </c>
      <c r="X16">
        <f>IF(ISNUMBER(SEARCH(правки!X$2,'оригинальный продууукт'!$P15)),1,0)</f>
        <v>0</v>
      </c>
      <c r="Y16">
        <f>IF(ISNUMBER(SEARCH(правки!Y$2,'оригинальный продууукт'!$P15)),1,0)</f>
        <v>0</v>
      </c>
      <c r="Z16">
        <f>IF(ISNUMBER(SEARCH(правки!Z$2,'оригинальный продууукт'!$P15)),1,0)</f>
        <v>1</v>
      </c>
      <c r="AB16">
        <f>IF(ISNUMBER(SEARCH(правки!AB$2,'оригинальный продууукт'!$R15)),0,1)</f>
        <v>0</v>
      </c>
      <c r="AC16">
        <f>IF(ISNUMBER(SEARCH(правки!AC$2,'оригинальный продууукт'!$R15)),0,1)</f>
        <v>0</v>
      </c>
      <c r="AD16">
        <f>IF(ISNUMBER(SEARCH(правки!AD$2,'оригинальный продууукт'!$R15)),0,1)</f>
        <v>0</v>
      </c>
      <c r="AE16">
        <v>0</v>
      </c>
      <c r="AF16" s="8">
        <v>0</v>
      </c>
      <c r="AG16">
        <f>IF('оригинальный продууукт'!$T15="нет",0,1)</f>
        <v>0</v>
      </c>
      <c r="AH16">
        <v>0</v>
      </c>
      <c r="AI16">
        <v>0</v>
      </c>
      <c r="AJ16">
        <v>0</v>
      </c>
      <c r="AK16">
        <v>0</v>
      </c>
      <c r="AL16">
        <f>IF('оригинальный продууукт'!$V15="",0,1)</f>
        <v>0</v>
      </c>
      <c r="AM16">
        <f>IF('оригинальный продууукт'!$W15="",0,1)</f>
        <v>0</v>
      </c>
    </row>
    <row r="17" spans="1:39" x14ac:dyDescent="0.25">
      <c r="A17" s="5">
        <f>'оригинальный продууукт'!A16</f>
        <v>127</v>
      </c>
      <c r="B17" s="6" t="str">
        <f>IF(MID('оригинальный продууукт'!B16,1,1)="б", 'оригинальный продууукт'!B16,MID('оригинальный продууукт'!B16,1,1))</f>
        <v>1</v>
      </c>
      <c r="C17" s="7">
        <f t="shared" si="0"/>
        <v>0</v>
      </c>
      <c r="D17" s="5">
        <f>'оригинальный продууукт'!Y16</f>
        <v>0</v>
      </c>
      <c r="E17">
        <f>IF(ISNUMBER(SEARCH(правки!E$2,'оригинальный продууукт'!$G16)),1,0)</f>
        <v>1</v>
      </c>
      <c r="F17">
        <f>IF(ISNUMBER(SEARCH(правки!F$2,'оригинальный продууукт'!$G16)),1,0)</f>
        <v>1</v>
      </c>
      <c r="G17">
        <f>IF(ISNUMBER(SEARCH(правки!G$2,'оригинальный продууукт'!$G16)),1,0)</f>
        <v>0</v>
      </c>
      <c r="H17">
        <f>IF(ISNUMBER(SEARCH(правки!H$2,'оригинальный продууукт'!$G16)),1,0)</f>
        <v>0</v>
      </c>
      <c r="I17">
        <f>IF(ISNUMBER(SEARCH(правки!I$2,'оригинальный продууукт'!$G16)),1,0)</f>
        <v>0</v>
      </c>
      <c r="J17">
        <f>IF(ISNUMBER(SEARCH(правки!J$2,'оригинальный продууукт'!$G16)),1,0)</f>
        <v>0</v>
      </c>
      <c r="K17">
        <f>IF('оригинальный продууукт'!H16="Без физических нагрузок!",0,IF('оригинальный продууукт'!H16="пешие прогулки",1,IF('оригинальный продууукт'!H16="Активный",2,IF('оригинальный продууукт'!H16="экстримальный",3,""))))</f>
        <v>1</v>
      </c>
      <c r="N17">
        <f>IF(ISNUMBER(SEARCH(правки!N$2,'оригинальный продууукт'!$K16)),1,0)</f>
        <v>0</v>
      </c>
      <c r="O17">
        <f>IF(ISNUMBER(SEARCH(правки!O$2,'оригинальный продууукт'!$K16)),1,0)</f>
        <v>0</v>
      </c>
      <c r="P17">
        <f>IF(ISNUMBER(SEARCH(правки!P$2,'оригинальный продууукт'!$K16)),1,0)</f>
        <v>0</v>
      </c>
      <c r="Q17">
        <f>IF(ISNUMBER(SEARCH(правки!Q$2,'оригинальный продууукт'!$K16)),1,0)</f>
        <v>0</v>
      </c>
      <c r="R17">
        <f>IF(ISNUMBER(SEARCH(правки!R$2,'оригинальный продууукт'!$K16)),1,0)</f>
        <v>0</v>
      </c>
      <c r="S17">
        <f>IF(ISNUMBER(SEARCH(правки!S$2,'оригинальный продууукт'!$K16)),1,0)</f>
        <v>0</v>
      </c>
      <c r="T17" t="str">
        <f>IF('оригинальный продууукт'!L16="не указано","",IF('оригинальный продууукт'!L16="переезды около 300 км ",6,"глянь"))</f>
        <v/>
      </c>
      <c r="U17">
        <v>1</v>
      </c>
      <c r="V17">
        <v>0</v>
      </c>
      <c r="X17">
        <f>IF(ISNUMBER(SEARCH(правки!X$2,'оригинальный продууукт'!$P16)),1,0)</f>
        <v>0</v>
      </c>
      <c r="Y17">
        <f>IF(ISNUMBER(SEARCH(правки!Y$2,'оригинальный продууукт'!$P16)),1,0)</f>
        <v>0</v>
      </c>
      <c r="Z17">
        <f>IF(ISNUMBER(SEARCH(правки!Z$2,'оригинальный продууукт'!$P16)),1,0)</f>
        <v>1</v>
      </c>
      <c r="AB17">
        <f>IF(ISNUMBER(SEARCH(правки!AB$2,'оригинальный продууукт'!$R16)),0,1)</f>
        <v>0</v>
      </c>
      <c r="AC17">
        <f>IF(ISNUMBER(SEARCH(правки!AC$2,'оригинальный продууукт'!$R16)),0,1)</f>
        <v>0</v>
      </c>
      <c r="AD17">
        <f>IF(ISNUMBER(SEARCH(правки!AD$2,'оригинальный продууукт'!$R16)),0,1)</f>
        <v>0</v>
      </c>
      <c r="AE17">
        <v>0</v>
      </c>
      <c r="AF17" s="8">
        <v>0</v>
      </c>
      <c r="AG17">
        <f>IF('оригинальный продууукт'!$T16="нет",0,1)</f>
        <v>0</v>
      </c>
      <c r="AH17">
        <v>0</v>
      </c>
      <c r="AI17">
        <v>0</v>
      </c>
      <c r="AJ17">
        <v>0</v>
      </c>
      <c r="AK17">
        <v>0</v>
      </c>
      <c r="AL17">
        <f>IF('оригинальный продууукт'!$V16="",0,1)</f>
        <v>0</v>
      </c>
      <c r="AM17">
        <f>IF('оригинальный продууукт'!$W16="",0,1)</f>
        <v>0</v>
      </c>
    </row>
    <row r="18" spans="1:39" x14ac:dyDescent="0.25">
      <c r="A18" s="5">
        <f>'оригинальный продууукт'!A17</f>
        <v>128</v>
      </c>
      <c r="B18" s="6" t="str">
        <f>IF(MID('оригинальный продууукт'!B17,1,1)="б", 'оригинальный продууукт'!B17,MID('оригинальный продууукт'!B17,1,1))</f>
        <v>1</v>
      </c>
      <c r="C18" s="7">
        <f t="shared" si="0"/>
        <v>0</v>
      </c>
      <c r="D18" s="5">
        <f>'оригинальный продууукт'!Y17</f>
        <v>1</v>
      </c>
      <c r="E18">
        <f>IF(ISNUMBER(SEARCH(правки!E$2,'оригинальный продууукт'!$G17)),1,0)</f>
        <v>1</v>
      </c>
      <c r="F18">
        <f>IF(ISNUMBER(SEARCH(правки!F$2,'оригинальный продууукт'!$G17)),1,0)</f>
        <v>1</v>
      </c>
      <c r="G18">
        <f>IF(ISNUMBER(SEARCH(правки!G$2,'оригинальный продууукт'!$G17)),1,0)</f>
        <v>0</v>
      </c>
      <c r="H18">
        <f>IF(ISNUMBER(SEARCH(правки!H$2,'оригинальный продууукт'!$G17)),1,0)</f>
        <v>0</v>
      </c>
      <c r="I18">
        <f>IF(ISNUMBER(SEARCH(правки!I$2,'оригинальный продууукт'!$G17)),1,0)</f>
        <v>1</v>
      </c>
      <c r="J18">
        <f>IF(ISNUMBER(SEARCH(правки!J$2,'оригинальный продууукт'!$G17)),1,0)</f>
        <v>0</v>
      </c>
      <c r="K18">
        <f>IF('оригинальный продууукт'!H17="Без физических нагрузок!",0,IF('оригинальный продууукт'!H17="пешие прогулки",1,IF('оригинальный продууукт'!H17="Активный",2,IF('оригинальный продууукт'!H17="экстримальный",3,""))))</f>
        <v>1</v>
      </c>
      <c r="N18">
        <f>IF(ISNUMBER(SEARCH(правки!N$2,'оригинальный продууукт'!$K17)),1,0)</f>
        <v>1</v>
      </c>
      <c r="O18">
        <f>IF(ISNUMBER(SEARCH(правки!O$2,'оригинальный продууукт'!$K17)),1,0)</f>
        <v>1</v>
      </c>
      <c r="P18">
        <f>IF(ISNUMBER(SEARCH(правки!P$2,'оригинальный продууукт'!$K17)),1,0)</f>
        <v>0</v>
      </c>
      <c r="Q18">
        <f>IF(ISNUMBER(SEARCH(правки!Q$2,'оригинальный продууукт'!$K17)),1,0)</f>
        <v>0</v>
      </c>
      <c r="R18">
        <f>IF(ISNUMBER(SEARCH(правки!R$2,'оригинальный продууукт'!$K17)),1,0)</f>
        <v>0</v>
      </c>
      <c r="S18">
        <f>IF(ISNUMBER(SEARCH(правки!S$2,'оригинальный продууукт'!$K17)),1,0)</f>
        <v>0</v>
      </c>
      <c r="T18" t="str">
        <f>IF('оригинальный продууукт'!L17="не указано","",IF('оригинальный продууукт'!L17="переезды около 300 км ",6,"глянь"))</f>
        <v/>
      </c>
      <c r="U18">
        <v>1</v>
      </c>
      <c r="V18">
        <v>0</v>
      </c>
      <c r="X18">
        <f>IF(ISNUMBER(SEARCH(правки!X$2,'оригинальный продууукт'!$P17)),1,0)</f>
        <v>0</v>
      </c>
      <c r="Y18">
        <f>IF(ISNUMBER(SEARCH(правки!Y$2,'оригинальный продууукт'!$P17)),1,0)</f>
        <v>0</v>
      </c>
      <c r="Z18">
        <f>IF(ISNUMBER(SEARCH(правки!Z$2,'оригинальный продууукт'!$P17)),1,0)</f>
        <v>1</v>
      </c>
      <c r="AB18">
        <f>IF(ISNUMBER(SEARCH(правки!AB$2,'оригинальный продууукт'!$R17)),0,1)</f>
        <v>0</v>
      </c>
      <c r="AC18">
        <f>IF(ISNUMBER(SEARCH(правки!AC$2,'оригинальный продууукт'!$R17)),0,1)</f>
        <v>0</v>
      </c>
      <c r="AD18">
        <f>IF(ISNUMBER(SEARCH(правки!AD$2,'оригинальный продууукт'!$R17)),0,1)</f>
        <v>0</v>
      </c>
      <c r="AE18">
        <v>0</v>
      </c>
      <c r="AF18" s="8">
        <v>0</v>
      </c>
      <c r="AG18">
        <f>IF('оригинальный продууукт'!$T17="нет",0,1)</f>
        <v>0</v>
      </c>
      <c r="AH18">
        <v>0</v>
      </c>
      <c r="AI18">
        <v>0</v>
      </c>
      <c r="AJ18">
        <v>0</v>
      </c>
      <c r="AK18">
        <v>0</v>
      </c>
      <c r="AL18">
        <f>IF('оригинальный продууукт'!$V17="",0,1)</f>
        <v>0</v>
      </c>
      <c r="AM18">
        <f>IF('оригинальный продууукт'!$W17="",0,1)</f>
        <v>0</v>
      </c>
    </row>
    <row r="19" spans="1:39" x14ac:dyDescent="0.25">
      <c r="A19" s="5">
        <f>'оригинальный продууукт'!A18</f>
        <v>129</v>
      </c>
      <c r="B19" s="6" t="str">
        <f>IF(MID('оригинальный продууукт'!B18,1,1)="б", 'оригинальный продууукт'!B18,MID('оригинальный продууукт'!B18,1,1))</f>
        <v>1</v>
      </c>
      <c r="C19" s="7">
        <f t="shared" si="0"/>
        <v>0</v>
      </c>
      <c r="D19" s="5">
        <f>'оригинальный продууукт'!Y18</f>
        <v>0</v>
      </c>
      <c r="E19">
        <f>IF(ISNUMBER(SEARCH(правки!E$2,'оригинальный продууукт'!$G18)),1,0)</f>
        <v>1</v>
      </c>
      <c r="F19">
        <f>IF(ISNUMBER(SEARCH(правки!F$2,'оригинальный продууукт'!$G18)),1,0)</f>
        <v>1</v>
      </c>
      <c r="G19">
        <f>IF(ISNUMBER(SEARCH(правки!G$2,'оригинальный продууукт'!$G18)),1,0)</f>
        <v>0</v>
      </c>
      <c r="H19">
        <f>IF(ISNUMBER(SEARCH(правки!H$2,'оригинальный продууукт'!$G18)),1,0)</f>
        <v>0</v>
      </c>
      <c r="I19">
        <f>IF(ISNUMBER(SEARCH(правки!I$2,'оригинальный продууукт'!$G18)),1,0)</f>
        <v>0</v>
      </c>
      <c r="J19">
        <f>IF(ISNUMBER(SEARCH(правки!J$2,'оригинальный продууукт'!$G18)),1,0)</f>
        <v>0</v>
      </c>
      <c r="K19">
        <f>IF('оригинальный продууукт'!H18="Без физических нагрузок!",0,IF('оригинальный продууукт'!H18="пешие прогулки",1,IF('оригинальный продууукт'!H18="Активный",2,IF('оригинальный продууукт'!H18="экстримальный",3,""))))</f>
        <v>1</v>
      </c>
      <c r="N19">
        <f>IF(ISNUMBER(SEARCH(правки!N$2,'оригинальный продууукт'!$K18)),1,0)</f>
        <v>1</v>
      </c>
      <c r="O19">
        <f>IF(ISNUMBER(SEARCH(правки!O$2,'оригинальный продууукт'!$K18)),1,0)</f>
        <v>1</v>
      </c>
      <c r="P19">
        <f>IF(ISNUMBER(SEARCH(правки!P$2,'оригинальный продууукт'!$K18)),1,0)</f>
        <v>0</v>
      </c>
      <c r="Q19">
        <f>IF(ISNUMBER(SEARCH(правки!Q$2,'оригинальный продууукт'!$K18)),1,0)</f>
        <v>0</v>
      </c>
      <c r="R19">
        <f>IF(ISNUMBER(SEARCH(правки!R$2,'оригинальный продууукт'!$K18)),1,0)</f>
        <v>0</v>
      </c>
      <c r="S19">
        <f>IF(ISNUMBER(SEARCH(правки!S$2,'оригинальный продууукт'!$K18)),1,0)</f>
        <v>0</v>
      </c>
      <c r="T19" t="str">
        <f>IF('оригинальный продууукт'!L18="не указано","",IF('оригинальный продууукт'!L18="переезды около 300 км ",6,"глянь"))</f>
        <v/>
      </c>
      <c r="U19">
        <v>1</v>
      </c>
      <c r="V19">
        <v>0</v>
      </c>
      <c r="X19">
        <f>IF(ISNUMBER(SEARCH(правки!X$2,'оригинальный продууукт'!$P18)),1,0)</f>
        <v>0</v>
      </c>
      <c r="Y19">
        <f>IF(ISNUMBER(SEARCH(правки!Y$2,'оригинальный продууукт'!$P18)),1,0)</f>
        <v>0</v>
      </c>
      <c r="Z19">
        <f>IF(ISNUMBER(SEARCH(правки!Z$2,'оригинальный продууукт'!$P18)),1,0)</f>
        <v>1</v>
      </c>
      <c r="AB19">
        <f>IF(ISNUMBER(SEARCH(правки!AB$2,'оригинальный продууукт'!$R18)),0,1)</f>
        <v>0</v>
      </c>
      <c r="AC19">
        <f>IF(ISNUMBER(SEARCH(правки!AC$2,'оригинальный продууукт'!$R18)),0,1)</f>
        <v>0</v>
      </c>
      <c r="AD19">
        <f>IF(ISNUMBER(SEARCH(правки!AD$2,'оригинальный продууукт'!$R18)),0,1)</f>
        <v>0</v>
      </c>
      <c r="AE19">
        <v>0</v>
      </c>
      <c r="AF19" s="8">
        <v>0</v>
      </c>
      <c r="AG19">
        <f>IF('оригинальный продууукт'!$T18="нет",0,1)</f>
        <v>0</v>
      </c>
      <c r="AH19">
        <v>0</v>
      </c>
      <c r="AI19">
        <v>0</v>
      </c>
      <c r="AJ19">
        <v>0</v>
      </c>
      <c r="AK19">
        <v>0</v>
      </c>
      <c r="AL19">
        <f>IF('оригинальный продууукт'!$V18="",0,1)</f>
        <v>0</v>
      </c>
      <c r="AM19">
        <f>IF('оригинальный продууукт'!$W18="",0,1)</f>
        <v>0</v>
      </c>
    </row>
    <row r="20" spans="1:39" x14ac:dyDescent="0.25">
      <c r="A20" s="5">
        <f>'оригинальный продууукт'!A19</f>
        <v>130</v>
      </c>
      <c r="B20" s="6" t="str">
        <f>IF(MID('оригинальный продууукт'!B19,1,1)="б", 'оригинальный продууукт'!B19,MID('оригинальный продууукт'!B19,1,1))</f>
        <v>1</v>
      </c>
      <c r="C20" s="7">
        <f t="shared" si="0"/>
        <v>0</v>
      </c>
      <c r="D20" s="5">
        <f>'оригинальный продууукт'!Y19</f>
        <v>0</v>
      </c>
      <c r="E20">
        <f>IF(ISNUMBER(SEARCH(правки!E$2,'оригинальный продууукт'!$G19)),1,0)</f>
        <v>0</v>
      </c>
      <c r="F20">
        <f>IF(ISNUMBER(SEARCH(правки!F$2,'оригинальный продууукт'!$G19)),1,0)</f>
        <v>0</v>
      </c>
      <c r="G20">
        <f>IF(ISNUMBER(SEARCH(правки!G$2,'оригинальный продууукт'!$G19)),1,0)</f>
        <v>1</v>
      </c>
      <c r="H20">
        <f>IF(ISNUMBER(SEARCH(правки!H$2,'оригинальный продууукт'!$G19)),1,0)</f>
        <v>0</v>
      </c>
      <c r="I20">
        <f>IF(ISNUMBER(SEARCH(правки!I$2,'оригинальный продууукт'!$G19)),1,0)</f>
        <v>0</v>
      </c>
      <c r="J20">
        <f>IF(ISNUMBER(SEARCH(правки!J$2,'оригинальный продууукт'!$G19)),1,0)</f>
        <v>1</v>
      </c>
      <c r="K20">
        <f>IF('оригинальный продууукт'!H19="Без физических нагрузок!",0,IF('оригинальный продууукт'!H19="пешие прогулки",1,IF('оригинальный продууукт'!H19="Активный",2,IF('оригинальный продууукт'!H19="экстримальный",3,""))))</f>
        <v>2</v>
      </c>
      <c r="N20">
        <f>IF(ISNUMBER(SEARCH(правки!N$2,'оригинальный продууукт'!$K19)),1,0)</f>
        <v>1</v>
      </c>
      <c r="O20">
        <f>IF(ISNUMBER(SEARCH(правки!O$2,'оригинальный продууукт'!$K19)),1,0)</f>
        <v>0</v>
      </c>
      <c r="P20">
        <f>IF(ISNUMBER(SEARCH(правки!P$2,'оригинальный продууукт'!$K19)),1,0)</f>
        <v>0</v>
      </c>
      <c r="Q20">
        <f>IF(ISNUMBER(SEARCH(правки!Q$2,'оригинальный продууукт'!$K19)),1,0)</f>
        <v>0</v>
      </c>
      <c r="R20">
        <f>IF(ISNUMBER(SEARCH(правки!R$2,'оригинальный продууукт'!$K19)),1,0)</f>
        <v>0</v>
      </c>
      <c r="S20">
        <f>IF(ISNUMBER(SEARCH(правки!S$2,'оригинальный продууукт'!$K19)),1,0)</f>
        <v>0</v>
      </c>
      <c r="T20" t="str">
        <f>IF('оригинальный продууукт'!L19="не указано","",IF('оригинальный продууукт'!L19="переезды около 300 км ",6,"глянь"))</f>
        <v/>
      </c>
      <c r="U20">
        <v>1</v>
      </c>
      <c r="V20">
        <v>0</v>
      </c>
      <c r="X20">
        <f>IF(ISNUMBER(SEARCH(правки!X$2,'оригинальный продууукт'!$P19)),1,0)</f>
        <v>0</v>
      </c>
      <c r="Y20">
        <f>IF(ISNUMBER(SEARCH(правки!Y$2,'оригинальный продууукт'!$P19)),1,0)</f>
        <v>0</v>
      </c>
      <c r="Z20">
        <f>IF(ISNUMBER(SEARCH(правки!Z$2,'оригинальный продууукт'!$P19)),1,0)</f>
        <v>1</v>
      </c>
      <c r="AB20">
        <f>IF(ISNUMBER(SEARCH(правки!AB$2,'оригинальный продууукт'!$R19)),0,1)</f>
        <v>0</v>
      </c>
      <c r="AC20">
        <f>IF(ISNUMBER(SEARCH(правки!AC$2,'оригинальный продууукт'!$R19)),0,1)</f>
        <v>0</v>
      </c>
      <c r="AD20">
        <f>IF(ISNUMBER(SEARCH(правки!AD$2,'оригинальный продууукт'!$R19)),0,1)</f>
        <v>0</v>
      </c>
      <c r="AE20">
        <v>0</v>
      </c>
      <c r="AF20" s="8">
        <v>0</v>
      </c>
      <c r="AG20">
        <f>IF('оригинальный продууукт'!$T19="нет",0,1)</f>
        <v>0</v>
      </c>
      <c r="AH20">
        <v>0</v>
      </c>
      <c r="AI20">
        <v>0</v>
      </c>
      <c r="AJ20">
        <v>0</v>
      </c>
      <c r="AK20">
        <v>1</v>
      </c>
      <c r="AL20">
        <f>IF('оригинальный продууукт'!$V19="",0,1)</f>
        <v>0</v>
      </c>
      <c r="AM20">
        <f>IF('оригинальный продууукт'!$W19="",0,1)</f>
        <v>0</v>
      </c>
    </row>
    <row r="21" spans="1:39" x14ac:dyDescent="0.25">
      <c r="A21" s="5">
        <f>'оригинальный продууукт'!A20</f>
        <v>131</v>
      </c>
      <c r="B21" s="6" t="str">
        <f>IF(MID('оригинальный продууукт'!B20,1,1)="б", 'оригинальный продууукт'!B20,MID('оригинальный продууукт'!B20,1,1))</f>
        <v>1</v>
      </c>
      <c r="C21" s="7">
        <f t="shared" si="0"/>
        <v>0</v>
      </c>
      <c r="D21" s="5">
        <f>'оригинальный продууукт'!Y20</f>
        <v>0</v>
      </c>
      <c r="E21">
        <f>IF(ISNUMBER(SEARCH(правки!E$2,'оригинальный продууукт'!$G20)),1,0)</f>
        <v>0</v>
      </c>
      <c r="F21">
        <f>IF(ISNUMBER(SEARCH(правки!F$2,'оригинальный продууукт'!$G20)),1,0)</f>
        <v>0</v>
      </c>
      <c r="G21">
        <f>IF(ISNUMBER(SEARCH(правки!G$2,'оригинальный продууукт'!$G20)),1,0)</f>
        <v>1</v>
      </c>
      <c r="H21">
        <f>IF(ISNUMBER(SEARCH(правки!H$2,'оригинальный продууукт'!$G20)),1,0)</f>
        <v>0</v>
      </c>
      <c r="I21">
        <f>IF(ISNUMBER(SEARCH(правки!I$2,'оригинальный продууукт'!$G20)),1,0)</f>
        <v>0</v>
      </c>
      <c r="J21">
        <f>IF(ISNUMBER(SEARCH(правки!J$2,'оригинальный продууукт'!$G20)),1,0)</f>
        <v>1</v>
      </c>
      <c r="K21">
        <f>IF('оригинальный продууукт'!H20="Без физических нагрузок!",0,IF('оригинальный продууукт'!H20="пешие прогулки",1,IF('оригинальный продууукт'!H20="Активный",2,IF('оригинальный продууукт'!H20="экстримальный",3,""))))</f>
        <v>1</v>
      </c>
      <c r="N21">
        <f>IF(ISNUMBER(SEARCH(правки!N$2,'оригинальный продууукт'!$K20)),1,0)</f>
        <v>1</v>
      </c>
      <c r="O21">
        <f>IF(ISNUMBER(SEARCH(правки!O$2,'оригинальный продууукт'!$K20)),1,0)</f>
        <v>0</v>
      </c>
      <c r="P21">
        <f>IF(ISNUMBER(SEARCH(правки!P$2,'оригинальный продууукт'!$K20)),1,0)</f>
        <v>0</v>
      </c>
      <c r="Q21">
        <f>IF(ISNUMBER(SEARCH(правки!Q$2,'оригинальный продууукт'!$K20)),1,0)</f>
        <v>0</v>
      </c>
      <c r="R21">
        <f>IF(ISNUMBER(SEARCH(правки!R$2,'оригинальный продууукт'!$K20)),1,0)</f>
        <v>0</v>
      </c>
      <c r="S21">
        <f>IF(ISNUMBER(SEARCH(правки!S$2,'оригинальный продууукт'!$K20)),1,0)</f>
        <v>0</v>
      </c>
      <c r="T21" t="str">
        <f>IF('оригинальный продууукт'!L20="не указано","",IF('оригинальный продууукт'!L20="переезды около 300 км ",6,"глянь"))</f>
        <v/>
      </c>
      <c r="U21">
        <v>1</v>
      </c>
      <c r="V21">
        <v>0</v>
      </c>
      <c r="X21">
        <f>IF(ISNUMBER(SEARCH(правки!X$2,'оригинальный продууукт'!$P20)),1,0)</f>
        <v>0</v>
      </c>
      <c r="Y21">
        <f>IF(ISNUMBER(SEARCH(правки!Y$2,'оригинальный продууукт'!$P20)),1,0)</f>
        <v>0</v>
      </c>
      <c r="Z21">
        <f>IF(ISNUMBER(SEARCH(правки!Z$2,'оригинальный продууукт'!$P20)),1,0)</f>
        <v>1</v>
      </c>
      <c r="AB21">
        <f>IF(ISNUMBER(SEARCH(правки!AB$2,'оригинальный продууукт'!$R20)),0,1)</f>
        <v>0</v>
      </c>
      <c r="AC21">
        <f>IF(ISNUMBER(SEARCH(правки!AC$2,'оригинальный продууукт'!$R20)),0,1)</f>
        <v>0</v>
      </c>
      <c r="AD21">
        <f>IF(ISNUMBER(SEARCH(правки!AD$2,'оригинальный продууукт'!$R20)),0,1)</f>
        <v>0</v>
      </c>
      <c r="AE21">
        <v>0</v>
      </c>
      <c r="AF21" s="8">
        <v>0</v>
      </c>
      <c r="AG21">
        <f>IF('оригинальный продууукт'!$T20="нет",0,1)</f>
        <v>0</v>
      </c>
      <c r="AH21">
        <v>0</v>
      </c>
      <c r="AI21">
        <v>0</v>
      </c>
      <c r="AJ21">
        <v>0</v>
      </c>
      <c r="AK21">
        <v>0</v>
      </c>
      <c r="AL21">
        <f>IF('оригинальный продууукт'!$V20="",0,1)</f>
        <v>0</v>
      </c>
      <c r="AM21">
        <f>IF('оригинальный продууукт'!$W20="",0,1)</f>
        <v>0</v>
      </c>
    </row>
    <row r="22" spans="1:39" x14ac:dyDescent="0.25">
      <c r="A22" s="5">
        <f>'оригинальный продууукт'!A21</f>
        <v>132</v>
      </c>
      <c r="B22" s="6" t="str">
        <f>IF(MID('оригинальный продууукт'!B21,1,1)="б", 'оригинальный продууукт'!B21,MID('оригинальный продууукт'!B21,1,1))</f>
        <v>1</v>
      </c>
      <c r="C22" s="7">
        <f t="shared" si="0"/>
        <v>0</v>
      </c>
      <c r="D22" s="5">
        <f>'оригинальный продууукт'!Y21</f>
        <v>0</v>
      </c>
      <c r="E22">
        <f>IF(ISNUMBER(SEARCH(правки!E$2,'оригинальный продууукт'!$G21)),1,0)</f>
        <v>1</v>
      </c>
      <c r="F22">
        <f>IF(ISNUMBER(SEARCH(правки!F$2,'оригинальный продууукт'!$G21)),1,0)</f>
        <v>1</v>
      </c>
      <c r="G22">
        <f>IF(ISNUMBER(SEARCH(правки!G$2,'оригинальный продууукт'!$G21)),1,0)</f>
        <v>0</v>
      </c>
      <c r="H22">
        <f>IF(ISNUMBER(SEARCH(правки!H$2,'оригинальный продууукт'!$G21)),1,0)</f>
        <v>0</v>
      </c>
      <c r="I22">
        <f>IF(ISNUMBER(SEARCH(правки!I$2,'оригинальный продууукт'!$G21)),1,0)</f>
        <v>0</v>
      </c>
      <c r="J22">
        <f>IF(ISNUMBER(SEARCH(правки!J$2,'оригинальный продууукт'!$G21)),1,0)</f>
        <v>0</v>
      </c>
      <c r="K22">
        <f>IF('оригинальный продууукт'!H21="Без физических нагрузок!",0,IF('оригинальный продууукт'!H21="пешие прогулки",1,IF('оригинальный продууукт'!H21="Активный",2,IF('оригинальный продууукт'!H21="экстримальный",3,""))))</f>
        <v>1</v>
      </c>
      <c r="N22">
        <f>IF(ISNUMBER(SEARCH(правки!N$2,'оригинальный продууукт'!$K21)),1,0)</f>
        <v>0</v>
      </c>
      <c r="O22">
        <f>IF(ISNUMBER(SEARCH(правки!O$2,'оригинальный продууукт'!$K21)),1,0)</f>
        <v>1</v>
      </c>
      <c r="P22">
        <f>IF(ISNUMBER(SEARCH(правки!P$2,'оригинальный продууукт'!$K21)),1,0)</f>
        <v>0</v>
      </c>
      <c r="Q22">
        <f>IF(ISNUMBER(SEARCH(правки!Q$2,'оригинальный продууукт'!$K21)),1,0)</f>
        <v>0</v>
      </c>
      <c r="R22">
        <f>IF(ISNUMBER(SEARCH(правки!R$2,'оригинальный продууукт'!$K21)),1,0)</f>
        <v>0</v>
      </c>
      <c r="S22">
        <f>IF(ISNUMBER(SEARCH(правки!S$2,'оригинальный продууукт'!$K21)),1,0)</f>
        <v>0</v>
      </c>
      <c r="T22" t="str">
        <f>IF('оригинальный продууукт'!L21="не указано","",IF('оригинальный продууукт'!L21="переезды около 300 км ",6,"глянь"))</f>
        <v/>
      </c>
      <c r="U22">
        <v>1</v>
      </c>
      <c r="V22">
        <v>0</v>
      </c>
      <c r="X22">
        <f>IF(ISNUMBER(SEARCH(правки!X$2,'оригинальный продууукт'!$P21)),1,0)</f>
        <v>0</v>
      </c>
      <c r="Y22">
        <f>IF(ISNUMBER(SEARCH(правки!Y$2,'оригинальный продууукт'!$P21)),1,0)</f>
        <v>0</v>
      </c>
      <c r="Z22">
        <f>IF(ISNUMBER(SEARCH(правки!Z$2,'оригинальный продууукт'!$P21)),1,0)</f>
        <v>1</v>
      </c>
      <c r="AB22">
        <f>IF(ISNUMBER(SEARCH(правки!AB$2,'оригинальный продууукт'!$R21)),0,1)</f>
        <v>0</v>
      </c>
      <c r="AC22">
        <f>IF(ISNUMBER(SEARCH(правки!AC$2,'оригинальный продууукт'!$R21)),0,1)</f>
        <v>0</v>
      </c>
      <c r="AD22">
        <f>IF(ISNUMBER(SEARCH(правки!AD$2,'оригинальный продууукт'!$R21)),0,1)</f>
        <v>0</v>
      </c>
      <c r="AE22">
        <v>0</v>
      </c>
      <c r="AF22" s="8">
        <v>0</v>
      </c>
      <c r="AG22">
        <f>IF('оригинальный продууукт'!$T21="нет",0,1)</f>
        <v>0</v>
      </c>
      <c r="AH22">
        <v>0</v>
      </c>
      <c r="AI22">
        <v>0</v>
      </c>
      <c r="AJ22">
        <v>0</v>
      </c>
      <c r="AK22">
        <v>0</v>
      </c>
      <c r="AL22">
        <f>IF('оригинальный продууукт'!$V21="",0,1)</f>
        <v>0</v>
      </c>
      <c r="AM22">
        <f>IF('оригинальный продууукт'!$W21="",0,1)</f>
        <v>0</v>
      </c>
    </row>
    <row r="23" spans="1:39" x14ac:dyDescent="0.25">
      <c r="A23" s="5">
        <f>'оригинальный продууукт'!A22</f>
        <v>133</v>
      </c>
      <c r="B23" s="6" t="str">
        <f>IF(MID('оригинальный продууукт'!B22,1,1)="б", 'оригинальный продууукт'!B22,MID('оригинальный продууукт'!B22,1,1))</f>
        <v>1</v>
      </c>
      <c r="C23" s="7">
        <f t="shared" si="0"/>
        <v>0</v>
      </c>
      <c r="D23" s="5">
        <f>'оригинальный продууукт'!Y22</f>
        <v>0</v>
      </c>
      <c r="E23">
        <f>IF(ISNUMBER(SEARCH(правки!E$2,'оригинальный продууукт'!$G22)),1,0)</f>
        <v>1</v>
      </c>
      <c r="F23">
        <f>IF(ISNUMBER(SEARCH(правки!F$2,'оригинальный продууукт'!$G22)),1,0)</f>
        <v>1</v>
      </c>
      <c r="G23">
        <f>IF(ISNUMBER(SEARCH(правки!G$2,'оригинальный продууукт'!$G22)),1,0)</f>
        <v>0</v>
      </c>
      <c r="H23">
        <f>IF(ISNUMBER(SEARCH(правки!H$2,'оригинальный продууукт'!$G22)),1,0)</f>
        <v>0</v>
      </c>
      <c r="I23">
        <f>IF(ISNUMBER(SEARCH(правки!I$2,'оригинальный продууукт'!$G22)),1,0)</f>
        <v>0</v>
      </c>
      <c r="J23">
        <f>IF(ISNUMBER(SEARCH(правки!J$2,'оригинальный продууукт'!$G22)),1,0)</f>
        <v>0</v>
      </c>
      <c r="K23">
        <f>IF('оригинальный продууукт'!H22="Без физических нагрузок!",0,IF('оригинальный продууукт'!H22="пешие прогулки",1,IF('оригинальный продууукт'!H22="Активный",2,IF('оригинальный продууукт'!H22="экстримальный",3,""))))</f>
        <v>1</v>
      </c>
      <c r="N23">
        <f>IF(ISNUMBER(SEARCH(правки!N$2,'оригинальный продууукт'!$K22)),1,0)</f>
        <v>1</v>
      </c>
      <c r="O23">
        <f>IF(ISNUMBER(SEARCH(правки!O$2,'оригинальный продууукт'!$K22)),1,0)</f>
        <v>0</v>
      </c>
      <c r="P23">
        <f>IF(ISNUMBER(SEARCH(правки!P$2,'оригинальный продууукт'!$K22)),1,0)</f>
        <v>0</v>
      </c>
      <c r="Q23">
        <f>IF(ISNUMBER(SEARCH(правки!Q$2,'оригинальный продууукт'!$K22)),1,0)</f>
        <v>0</v>
      </c>
      <c r="R23">
        <f>IF(ISNUMBER(SEARCH(правки!R$2,'оригинальный продууукт'!$K22)),1,0)</f>
        <v>0</v>
      </c>
      <c r="S23">
        <f>IF(ISNUMBER(SEARCH(правки!S$2,'оригинальный продууукт'!$K22)),1,0)</f>
        <v>0</v>
      </c>
      <c r="T23" t="str">
        <f>IF('оригинальный продууукт'!L22="не указано","",IF('оригинальный продууукт'!L22="переезды около 300 км ",6,"глянь"))</f>
        <v/>
      </c>
      <c r="U23">
        <v>1</v>
      </c>
      <c r="V23">
        <v>0</v>
      </c>
      <c r="X23">
        <f>IF(ISNUMBER(SEARCH(правки!X$2,'оригинальный продууукт'!$P22)),1,0)</f>
        <v>0</v>
      </c>
      <c r="Y23">
        <f>IF(ISNUMBER(SEARCH(правки!Y$2,'оригинальный продууукт'!$P22)),1,0)</f>
        <v>0</v>
      </c>
      <c r="Z23">
        <f>IF(ISNUMBER(SEARCH(правки!Z$2,'оригинальный продууукт'!$P22)),1,0)</f>
        <v>1</v>
      </c>
      <c r="AB23">
        <f>IF(ISNUMBER(SEARCH(правки!AB$2,'оригинальный продууукт'!$R22)),0,1)</f>
        <v>0</v>
      </c>
      <c r="AC23">
        <f>IF(ISNUMBER(SEARCH(правки!AC$2,'оригинальный продууукт'!$R22)),0,1)</f>
        <v>0</v>
      </c>
      <c r="AD23">
        <f>IF(ISNUMBER(SEARCH(правки!AD$2,'оригинальный продууукт'!$R22)),0,1)</f>
        <v>0</v>
      </c>
      <c r="AE23">
        <v>0</v>
      </c>
      <c r="AF23" s="8">
        <v>0</v>
      </c>
      <c r="AG23">
        <f>IF('оригинальный продууукт'!$T22="нет",0,1)</f>
        <v>0</v>
      </c>
      <c r="AH23">
        <v>0</v>
      </c>
      <c r="AI23">
        <v>0</v>
      </c>
      <c r="AJ23">
        <v>0</v>
      </c>
      <c r="AK23">
        <v>1</v>
      </c>
      <c r="AL23">
        <f>IF('оригинальный продууукт'!$V22="",0,1)</f>
        <v>0</v>
      </c>
      <c r="AM23">
        <f>IF('оригинальный продууукт'!$W22="",0,1)</f>
        <v>0</v>
      </c>
    </row>
    <row r="24" spans="1:39" x14ac:dyDescent="0.25">
      <c r="A24" s="5">
        <f>'оригинальный продууукт'!A23</f>
        <v>134</v>
      </c>
      <c r="B24" s="6" t="str">
        <f>IF(MID('оригинальный продууукт'!B23,1,1)="б", 'оригинальный продууукт'!B23,MID('оригинальный продууукт'!B23,1,1))</f>
        <v>1</v>
      </c>
      <c r="C24" s="7">
        <f t="shared" si="0"/>
        <v>0</v>
      </c>
      <c r="D24" s="5">
        <f>'оригинальный продууукт'!Y23</f>
        <v>0</v>
      </c>
      <c r="E24">
        <f>IF(ISNUMBER(SEARCH(правки!E$2,'оригинальный продууукт'!$G23)),1,0)</f>
        <v>1</v>
      </c>
      <c r="F24">
        <f>IF(ISNUMBER(SEARCH(правки!F$2,'оригинальный продууукт'!$G23)),1,0)</f>
        <v>1</v>
      </c>
      <c r="G24">
        <f>IF(ISNUMBER(SEARCH(правки!G$2,'оригинальный продууукт'!$G23)),1,0)</f>
        <v>0</v>
      </c>
      <c r="H24">
        <f>IF(ISNUMBER(SEARCH(правки!H$2,'оригинальный продууукт'!$G23)),1,0)</f>
        <v>0</v>
      </c>
      <c r="I24">
        <f>IF(ISNUMBER(SEARCH(правки!I$2,'оригинальный продууукт'!$G23)),1,0)</f>
        <v>0</v>
      </c>
      <c r="J24">
        <f>IF(ISNUMBER(SEARCH(правки!J$2,'оригинальный продууукт'!$G23)),1,0)</f>
        <v>0</v>
      </c>
      <c r="K24">
        <f>IF('оригинальный продууукт'!H23="Без физических нагрузок!",0,IF('оригинальный продууукт'!H23="пешие прогулки",1,IF('оригинальный продууукт'!H23="Активный",2,IF('оригинальный продууукт'!H23="экстримальный",3,""))))</f>
        <v>1</v>
      </c>
      <c r="N24">
        <f>IF(ISNUMBER(SEARCH(правки!N$2,'оригинальный продууукт'!$K23)),1,0)</f>
        <v>1</v>
      </c>
      <c r="O24">
        <f>IF(ISNUMBER(SEARCH(правки!O$2,'оригинальный продууукт'!$K23)),1,0)</f>
        <v>0</v>
      </c>
      <c r="P24">
        <f>IF(ISNUMBER(SEARCH(правки!P$2,'оригинальный продууукт'!$K23)),1,0)</f>
        <v>0</v>
      </c>
      <c r="Q24">
        <f>IF(ISNUMBER(SEARCH(правки!Q$2,'оригинальный продууукт'!$K23)),1,0)</f>
        <v>0</v>
      </c>
      <c r="R24">
        <f>IF(ISNUMBER(SEARCH(правки!R$2,'оригинальный продууукт'!$K23)),1,0)</f>
        <v>0</v>
      </c>
      <c r="S24">
        <f>IF(ISNUMBER(SEARCH(правки!S$2,'оригинальный продууукт'!$K23)),1,0)</f>
        <v>0</v>
      </c>
      <c r="T24" t="str">
        <f>IF('оригинальный продууукт'!L23="не указано","",IF('оригинальный продууукт'!L23="переезды около 300 км ",6,"глянь"))</f>
        <v/>
      </c>
      <c r="U24">
        <v>1</v>
      </c>
      <c r="V24">
        <v>0</v>
      </c>
      <c r="X24">
        <f>IF(ISNUMBER(SEARCH(правки!X$2,'оригинальный продууукт'!$P23)),1,0)</f>
        <v>0</v>
      </c>
      <c r="Y24">
        <f>IF(ISNUMBER(SEARCH(правки!Y$2,'оригинальный продууукт'!$P23)),1,0)</f>
        <v>0</v>
      </c>
      <c r="Z24">
        <f>IF(ISNUMBER(SEARCH(правки!Z$2,'оригинальный продууукт'!$P23)),1,0)</f>
        <v>1</v>
      </c>
      <c r="AB24">
        <f>IF(ISNUMBER(SEARCH(правки!AB$2,'оригинальный продууукт'!$R23)),0,1)</f>
        <v>0</v>
      </c>
      <c r="AC24">
        <f>IF(ISNUMBER(SEARCH(правки!AC$2,'оригинальный продууукт'!$R23)),0,1)</f>
        <v>0</v>
      </c>
      <c r="AD24">
        <f>IF(ISNUMBER(SEARCH(правки!AD$2,'оригинальный продууукт'!$R23)),0,1)</f>
        <v>0</v>
      </c>
      <c r="AE24">
        <v>0</v>
      </c>
      <c r="AF24" s="8">
        <v>0</v>
      </c>
      <c r="AG24">
        <f>IF('оригинальный продууукт'!$T23="нет",0,1)</f>
        <v>0</v>
      </c>
      <c r="AH24">
        <v>0</v>
      </c>
      <c r="AI24">
        <v>0</v>
      </c>
      <c r="AJ24">
        <v>0</v>
      </c>
      <c r="AK24">
        <v>1</v>
      </c>
      <c r="AL24">
        <f>IF('оригинальный продууукт'!$V23="",0,1)</f>
        <v>0</v>
      </c>
      <c r="AM24">
        <f>IF('оригинальный продууукт'!$W23="",0,1)</f>
        <v>0</v>
      </c>
    </row>
    <row r="25" spans="1:39" x14ac:dyDescent="0.25">
      <c r="A25" s="5">
        <f>'оригинальный продууукт'!A24</f>
        <v>135</v>
      </c>
      <c r="B25" s="6" t="str">
        <f>IF(MID('оригинальный продууукт'!B24,1,1)="б", 'оригинальный продууукт'!B24,MID('оригинальный продууукт'!B24,1,1))</f>
        <v>1</v>
      </c>
      <c r="C25" s="7">
        <f t="shared" si="0"/>
        <v>0</v>
      </c>
      <c r="D25" s="5">
        <f>'оригинальный продууукт'!Y24</f>
        <v>0</v>
      </c>
      <c r="E25">
        <f>IF(ISNUMBER(SEARCH(правки!E$2,'оригинальный продууукт'!$G24)),1,0)</f>
        <v>1</v>
      </c>
      <c r="F25">
        <f>IF(ISNUMBER(SEARCH(правки!F$2,'оригинальный продууукт'!$G24)),1,0)</f>
        <v>1</v>
      </c>
      <c r="G25">
        <f>IF(ISNUMBER(SEARCH(правки!G$2,'оригинальный продууукт'!$G24)),1,0)</f>
        <v>0</v>
      </c>
      <c r="H25">
        <f>IF(ISNUMBER(SEARCH(правки!H$2,'оригинальный продууукт'!$G24)),1,0)</f>
        <v>0</v>
      </c>
      <c r="I25">
        <f>IF(ISNUMBER(SEARCH(правки!I$2,'оригинальный продууукт'!$G24)),1,0)</f>
        <v>1</v>
      </c>
      <c r="J25">
        <f>IF(ISNUMBER(SEARCH(правки!J$2,'оригинальный продууукт'!$G24)),1,0)</f>
        <v>0</v>
      </c>
      <c r="K25">
        <f>IF('оригинальный продууукт'!H24="Без физических нагрузок!",0,IF('оригинальный продууукт'!H24="пешие прогулки",1,IF('оригинальный продууукт'!H24="Активный",2,IF('оригинальный продууукт'!H24="экстримальный",3,""))))</f>
        <v>1</v>
      </c>
      <c r="N25">
        <f>IF(ISNUMBER(SEARCH(правки!N$2,'оригинальный продууукт'!$K24)),1,0)</f>
        <v>0</v>
      </c>
      <c r="O25">
        <f>IF(ISNUMBER(SEARCH(правки!O$2,'оригинальный продууукт'!$K24)),1,0)</f>
        <v>1</v>
      </c>
      <c r="P25">
        <f>IF(ISNUMBER(SEARCH(правки!P$2,'оригинальный продууукт'!$K24)),1,0)</f>
        <v>0</v>
      </c>
      <c r="Q25">
        <f>IF(ISNUMBER(SEARCH(правки!Q$2,'оригинальный продууукт'!$K24)),1,0)</f>
        <v>0</v>
      </c>
      <c r="R25">
        <f>IF(ISNUMBER(SEARCH(правки!R$2,'оригинальный продууукт'!$K24)),1,0)</f>
        <v>0</v>
      </c>
      <c r="S25">
        <f>IF(ISNUMBER(SEARCH(правки!S$2,'оригинальный продууукт'!$K24)),1,0)</f>
        <v>0</v>
      </c>
      <c r="T25" t="str">
        <f>IF('оригинальный продууукт'!L24="не указано","",IF('оригинальный продууукт'!L24="переезды около 300 км ",6,"глянь"))</f>
        <v/>
      </c>
      <c r="U25">
        <v>1</v>
      </c>
      <c r="V25">
        <v>0</v>
      </c>
      <c r="X25">
        <f>IF(ISNUMBER(SEARCH(правки!X$2,'оригинальный продууукт'!$P24)),1,0)</f>
        <v>0</v>
      </c>
      <c r="Y25">
        <f>IF(ISNUMBER(SEARCH(правки!Y$2,'оригинальный продууукт'!$P24)),1,0)</f>
        <v>0</v>
      </c>
      <c r="Z25">
        <f>IF(ISNUMBER(SEARCH(правки!Z$2,'оригинальный продууукт'!$P24)),1,0)</f>
        <v>1</v>
      </c>
      <c r="AB25">
        <f>IF(ISNUMBER(SEARCH(правки!AB$2,'оригинальный продууукт'!$R24)),0,1)</f>
        <v>0</v>
      </c>
      <c r="AC25">
        <f>IF(ISNUMBER(SEARCH(правки!AC$2,'оригинальный продууукт'!$R24)),0,1)</f>
        <v>0</v>
      </c>
      <c r="AD25">
        <f>IF(ISNUMBER(SEARCH(правки!AD$2,'оригинальный продууукт'!$R24)),0,1)</f>
        <v>0</v>
      </c>
      <c r="AE25">
        <v>0</v>
      </c>
      <c r="AF25" s="8">
        <v>0</v>
      </c>
      <c r="AG25">
        <f>IF('оригинальный продууукт'!$T24="нет",0,1)</f>
        <v>0</v>
      </c>
      <c r="AH25">
        <v>0</v>
      </c>
      <c r="AI25">
        <v>1</v>
      </c>
      <c r="AJ25">
        <v>0</v>
      </c>
      <c r="AK25">
        <v>0</v>
      </c>
      <c r="AL25">
        <f>IF('оригинальный продууукт'!$V24="",0,1)</f>
        <v>0</v>
      </c>
      <c r="AM25">
        <f>IF('оригинальный продууукт'!$W24="",0,1)</f>
        <v>0</v>
      </c>
    </row>
    <row r="26" spans="1:39" x14ac:dyDescent="0.25">
      <c r="A26" s="5">
        <f>'оригинальный продууукт'!A25</f>
        <v>136</v>
      </c>
      <c r="B26" s="6" t="str">
        <f>IF(MID('оригинальный продууукт'!B25,1,1)="б", 'оригинальный продууукт'!B25,MID('оригинальный продууукт'!B25,1,1))</f>
        <v>6</v>
      </c>
      <c r="C26" s="7">
        <f t="shared" si="0"/>
        <v>5</v>
      </c>
      <c r="D26" s="5">
        <f>'оригинальный продууукт'!Y25</f>
        <v>3</v>
      </c>
      <c r="E26">
        <f>IF(ISNUMBER(SEARCH(правки!E$2,'оригинальный продууукт'!$G25)),1,0)</f>
        <v>1</v>
      </c>
      <c r="F26">
        <f>IF(ISNUMBER(SEARCH(правки!F$2,'оригинальный продууукт'!$G25)),1,0)</f>
        <v>1</v>
      </c>
      <c r="G26">
        <f>IF(ISNUMBER(SEARCH(правки!G$2,'оригинальный продууукт'!$G25)),1,0)</f>
        <v>0</v>
      </c>
      <c r="H26">
        <f>IF(ISNUMBER(SEARCH(правки!H$2,'оригинальный продууукт'!$G25)),1,0)</f>
        <v>1</v>
      </c>
      <c r="I26">
        <f>IF(ISNUMBER(SEARCH(правки!I$2,'оригинальный продууукт'!$G25)),1,0)</f>
        <v>0</v>
      </c>
      <c r="J26">
        <f>IF(ISNUMBER(SEARCH(правки!J$2,'оригинальный продууукт'!$G25)),1,0)</f>
        <v>0</v>
      </c>
      <c r="K26">
        <f>IF('оригинальный продууукт'!H25="Без физических нагрузок!",0,IF('оригинальный продууукт'!H25="пешие прогулки",1,IF('оригинальный продууукт'!H25="Активный",2,IF('оригинальный продууукт'!H25="экстримальный",3,""))))</f>
        <v>2</v>
      </c>
      <c r="N26">
        <f>IF(ISNUMBER(SEARCH(правки!N$2,'оригинальный продууукт'!$K25)),1,0)</f>
        <v>1</v>
      </c>
      <c r="O26">
        <f>IF(ISNUMBER(SEARCH(правки!O$2,'оригинальный продууукт'!$K25)),1,0)</f>
        <v>0</v>
      </c>
      <c r="P26">
        <f>IF(ISNUMBER(SEARCH(правки!P$2,'оригинальный продууукт'!$K25)),1,0)</f>
        <v>0</v>
      </c>
      <c r="Q26">
        <f>IF(ISNUMBER(SEARCH(правки!Q$2,'оригинальный продууукт'!$K25)),1,0)</f>
        <v>0</v>
      </c>
      <c r="R26">
        <f>IF(ISNUMBER(SEARCH(правки!R$2,'оригинальный продууукт'!$K25)),1,0)</f>
        <v>0</v>
      </c>
      <c r="S26">
        <f>IF(ISNUMBER(SEARCH(правки!S$2,'оригинальный продууукт'!$K25)),1,0)</f>
        <v>0</v>
      </c>
      <c r="T26">
        <f>IF('оригинальный продууукт'!L25="не указано","",IF('оригинальный продууукт'!L25="переезды около 300 км ",6,"глянь"))</f>
        <v>6</v>
      </c>
      <c r="U26">
        <v>1</v>
      </c>
      <c r="V26">
        <v>0</v>
      </c>
      <c r="X26">
        <f>IF(ISNUMBER(SEARCH(правки!X$2,'оригинальный продууукт'!$P25)),1,0)</f>
        <v>0</v>
      </c>
      <c r="Y26">
        <f>IF(ISNUMBER(SEARCH(правки!Y$2,'оригинальный продууукт'!$P25)),1,0)</f>
        <v>0</v>
      </c>
      <c r="Z26">
        <f>IF(ISNUMBER(SEARCH(правки!Z$2,'оригинальный продууукт'!$P25)),1,0)</f>
        <v>1</v>
      </c>
      <c r="AB26">
        <f>IF(ISNUMBER(SEARCH(правки!AB$2,'оригинальный продууукт'!$R25)),0,1)</f>
        <v>0</v>
      </c>
      <c r="AC26">
        <f>IF(ISNUMBER(SEARCH(правки!AC$2,'оригинальный продууукт'!$R25)),0,1)</f>
        <v>0</v>
      </c>
      <c r="AD26">
        <f>IF(ISNUMBER(SEARCH(правки!AD$2,'оригинальный продууукт'!$R25)),0,1)</f>
        <v>0</v>
      </c>
      <c r="AE26">
        <v>7</v>
      </c>
      <c r="AF26" s="8">
        <v>0</v>
      </c>
      <c r="AG26">
        <f>IF('оригинальный продууукт'!$T25="нет",0,1)</f>
        <v>0</v>
      </c>
      <c r="AH26">
        <v>5</v>
      </c>
      <c r="AI26">
        <v>2</v>
      </c>
      <c r="AJ26">
        <v>0</v>
      </c>
      <c r="AK26">
        <v>1</v>
      </c>
      <c r="AL26">
        <f>IF('оригинальный продууукт'!$V25="",0,1)</f>
        <v>0</v>
      </c>
      <c r="AM26">
        <f>IF('оригинальный продууукт'!$W25="",0,1)</f>
        <v>0</v>
      </c>
    </row>
    <row r="27" spans="1:39" x14ac:dyDescent="0.25">
      <c r="A27" s="5">
        <f>'оригинальный продууукт'!A26</f>
        <v>137</v>
      </c>
      <c r="B27" s="6" t="str">
        <f>IF(MID('оригинальный продууукт'!B26,1,1)="б", 'оригинальный продууукт'!B26,MID('оригинальный продууукт'!B26,1,1))</f>
        <v>1</v>
      </c>
      <c r="C27" s="7">
        <f t="shared" si="0"/>
        <v>0</v>
      </c>
      <c r="D27" s="5">
        <f>'оригинальный продууукт'!Y26</f>
        <v>0</v>
      </c>
      <c r="E27">
        <f>IF(ISNUMBER(SEARCH(правки!E$2,'оригинальный продууукт'!$G26)),1,0)</f>
        <v>1</v>
      </c>
      <c r="F27">
        <f>IF(ISNUMBER(SEARCH(правки!F$2,'оригинальный продууукт'!$G26)),1,0)</f>
        <v>1</v>
      </c>
      <c r="G27">
        <f>IF(ISNUMBER(SEARCH(правки!G$2,'оригинальный продууукт'!$G26)),1,0)</f>
        <v>0</v>
      </c>
      <c r="H27">
        <f>IF(ISNUMBER(SEARCH(правки!H$2,'оригинальный продууукт'!$G26)),1,0)</f>
        <v>1</v>
      </c>
      <c r="I27">
        <f>IF(ISNUMBER(SEARCH(правки!I$2,'оригинальный продууукт'!$G26)),1,0)</f>
        <v>0</v>
      </c>
      <c r="J27">
        <f>IF(ISNUMBER(SEARCH(правки!J$2,'оригинальный продууукт'!$G26)),1,0)</f>
        <v>0</v>
      </c>
      <c r="K27">
        <f>IF('оригинальный продууукт'!H26="Без физических нагрузок!",0,IF('оригинальный продууукт'!H26="пешие прогулки",1,IF('оригинальный продууукт'!H26="Активный",2,IF('оригинальный продууукт'!H26="экстримальный",3,""))))</f>
        <v>2</v>
      </c>
      <c r="N27">
        <f>IF(ISNUMBER(SEARCH(правки!N$2,'оригинальный продууукт'!$K26)),1,0)</f>
        <v>1</v>
      </c>
      <c r="O27">
        <f>IF(ISNUMBER(SEARCH(правки!O$2,'оригинальный продууукт'!$K26)),1,0)</f>
        <v>0</v>
      </c>
      <c r="P27">
        <f>IF(ISNUMBER(SEARCH(правки!P$2,'оригинальный продууукт'!$K26)),1,0)</f>
        <v>0</v>
      </c>
      <c r="Q27">
        <f>IF(ISNUMBER(SEARCH(правки!Q$2,'оригинальный продууукт'!$K26)),1,0)</f>
        <v>0</v>
      </c>
      <c r="R27">
        <f>IF(ISNUMBER(SEARCH(правки!R$2,'оригинальный продууукт'!$K26)),1,0)</f>
        <v>0</v>
      </c>
      <c r="S27">
        <f>IF(ISNUMBER(SEARCH(правки!S$2,'оригинальный продууукт'!$K26)),1,0)</f>
        <v>0</v>
      </c>
      <c r="T27" t="str">
        <f>IF('оригинальный продууукт'!L26="не указано","",IF('оригинальный продууукт'!L26="переезды около 300 км ",6,"глянь"))</f>
        <v/>
      </c>
      <c r="U27">
        <v>1</v>
      </c>
      <c r="V27">
        <v>0</v>
      </c>
      <c r="X27">
        <f>IF(ISNUMBER(SEARCH(правки!X$2,'оригинальный продууукт'!$P26)),1,0)</f>
        <v>0</v>
      </c>
      <c r="Y27">
        <f>IF(ISNUMBER(SEARCH(правки!Y$2,'оригинальный продууукт'!$P26)),1,0)</f>
        <v>0</v>
      </c>
      <c r="Z27">
        <f>IF(ISNUMBER(SEARCH(правки!Z$2,'оригинальный продууукт'!$P26)),1,0)</f>
        <v>1</v>
      </c>
      <c r="AB27">
        <f>IF(ISNUMBER(SEARCH(правки!AB$2,'оригинальный продууукт'!$R26)),0,1)</f>
        <v>0</v>
      </c>
      <c r="AC27">
        <f>IF(ISNUMBER(SEARCH(правки!AC$2,'оригинальный продууукт'!$R26)),0,1)</f>
        <v>0</v>
      </c>
      <c r="AD27">
        <f>IF(ISNUMBER(SEARCH(правки!AD$2,'оригинальный продууукт'!$R26)),0,1)</f>
        <v>0</v>
      </c>
      <c r="AE27">
        <v>14</v>
      </c>
      <c r="AF27" s="8">
        <v>0</v>
      </c>
      <c r="AG27">
        <f>IF('оригинальный продууукт'!$T26="нет",0,1)</f>
        <v>0</v>
      </c>
      <c r="AH27">
        <v>0</v>
      </c>
      <c r="AI27">
        <v>0</v>
      </c>
      <c r="AJ27">
        <v>0</v>
      </c>
      <c r="AK27">
        <v>1</v>
      </c>
      <c r="AL27">
        <f>IF('оригинальный продууукт'!$V26="",0,1)</f>
        <v>0</v>
      </c>
      <c r="AM27">
        <f>IF('оригинальный продууукт'!$W26="",0,1)</f>
        <v>0</v>
      </c>
    </row>
    <row r="28" spans="1:39" x14ac:dyDescent="0.25">
      <c r="A28" s="5">
        <f>'оригинальный продууукт'!A27</f>
        <v>138</v>
      </c>
      <c r="B28" s="6" t="str">
        <f>IF(MID('оригинальный продууукт'!B27,1,1)="б", 'оригинальный продууукт'!B27,MID('оригинальный продууукт'!B27,1,1))</f>
        <v>1</v>
      </c>
      <c r="C28" s="7">
        <f t="shared" si="0"/>
        <v>0</v>
      </c>
      <c r="D28" s="5">
        <f>'оригинальный продууукт'!Y27</f>
        <v>0</v>
      </c>
      <c r="E28">
        <f>IF(ISNUMBER(SEARCH(правки!E$2,'оригинальный продууукт'!$G27)),1,0)</f>
        <v>1</v>
      </c>
      <c r="F28">
        <f>IF(ISNUMBER(SEARCH(правки!F$2,'оригинальный продууукт'!$G27)),1,0)</f>
        <v>1</v>
      </c>
      <c r="G28">
        <f>IF(ISNUMBER(SEARCH(правки!G$2,'оригинальный продууукт'!$G27)),1,0)</f>
        <v>0</v>
      </c>
      <c r="H28">
        <f>IF(ISNUMBER(SEARCH(правки!H$2,'оригинальный продууукт'!$G27)),1,0)</f>
        <v>0</v>
      </c>
      <c r="I28">
        <f>IF(ISNUMBER(SEARCH(правки!I$2,'оригинальный продууукт'!$G27)),1,0)</f>
        <v>0</v>
      </c>
      <c r="J28">
        <f>IF(ISNUMBER(SEARCH(правки!J$2,'оригинальный продууукт'!$G27)),1,0)</f>
        <v>0</v>
      </c>
      <c r="K28">
        <f>IF('оригинальный продууукт'!H27="Без физических нагрузок!",0,IF('оригинальный продууукт'!H27="пешие прогулки",1,IF('оригинальный продууукт'!H27="Активный",2,IF('оригинальный продууукт'!H27="экстримальный",3,""))))</f>
        <v>1</v>
      </c>
      <c r="N28">
        <f>IF(ISNUMBER(SEARCH(правки!N$2,'оригинальный продууукт'!$K27)),1,0)</f>
        <v>1</v>
      </c>
      <c r="O28">
        <f>IF(ISNUMBER(SEARCH(правки!O$2,'оригинальный продууукт'!$K27)),1,0)</f>
        <v>0</v>
      </c>
      <c r="P28">
        <f>IF(ISNUMBER(SEARCH(правки!P$2,'оригинальный продууукт'!$K27)),1,0)</f>
        <v>0</v>
      </c>
      <c r="Q28">
        <f>IF(ISNUMBER(SEARCH(правки!Q$2,'оригинальный продууукт'!$K27)),1,0)</f>
        <v>0</v>
      </c>
      <c r="R28">
        <f>IF(ISNUMBER(SEARCH(правки!R$2,'оригинальный продууукт'!$K27)),1,0)</f>
        <v>0</v>
      </c>
      <c r="S28">
        <f>IF(ISNUMBER(SEARCH(правки!S$2,'оригинальный продууукт'!$K27)),1,0)</f>
        <v>0</v>
      </c>
      <c r="T28" t="str">
        <f>IF('оригинальный продууукт'!L27="не указано","",IF('оригинальный продууукт'!L27="переезды около 300 км ",6,"глянь"))</f>
        <v/>
      </c>
      <c r="U28">
        <v>1</v>
      </c>
      <c r="V28">
        <v>0</v>
      </c>
      <c r="X28">
        <f>IF(ISNUMBER(SEARCH(правки!X$2,'оригинальный продууукт'!$P27)),1,0)</f>
        <v>0</v>
      </c>
      <c r="Y28">
        <f>IF(ISNUMBER(SEARCH(правки!Y$2,'оригинальный продууукт'!$P27)),1,0)</f>
        <v>0</v>
      </c>
      <c r="Z28">
        <f>IF(ISNUMBER(SEARCH(правки!Z$2,'оригинальный продууукт'!$P27)),1,0)</f>
        <v>1</v>
      </c>
      <c r="AB28">
        <f>IF(ISNUMBER(SEARCH(правки!AB$2,'оригинальный продууукт'!$R27)),0,1)</f>
        <v>0</v>
      </c>
      <c r="AC28">
        <f>IF(ISNUMBER(SEARCH(правки!AC$2,'оригинальный продууукт'!$R27)),0,1)</f>
        <v>0</v>
      </c>
      <c r="AD28">
        <f>IF(ISNUMBER(SEARCH(правки!AD$2,'оригинальный продууукт'!$R27)),0,1)</f>
        <v>0</v>
      </c>
      <c r="AE28">
        <v>0</v>
      </c>
      <c r="AF28" s="8">
        <v>0</v>
      </c>
      <c r="AG28">
        <f>IF('оригинальный продууукт'!$T27="нет",0,1)</f>
        <v>0</v>
      </c>
      <c r="AH28">
        <v>0</v>
      </c>
      <c r="AI28">
        <v>1</v>
      </c>
      <c r="AJ28">
        <v>0</v>
      </c>
      <c r="AK28">
        <v>0</v>
      </c>
      <c r="AL28">
        <f>IF('оригинальный продууукт'!$V27="",0,1)</f>
        <v>0</v>
      </c>
      <c r="AM28">
        <f>IF('оригинальный продууукт'!$W27="",0,1)</f>
        <v>0</v>
      </c>
    </row>
    <row r="29" spans="1:39" x14ac:dyDescent="0.25">
      <c r="A29" s="5">
        <f>'оригинальный продууукт'!A28</f>
        <v>139</v>
      </c>
      <c r="B29" s="6" t="str">
        <f>IF(MID('оригинальный продууукт'!B28,1,1)="б", 'оригинальный продууукт'!B28,MID('оригинальный продууукт'!B28,1,1))</f>
        <v>4</v>
      </c>
      <c r="C29" s="7">
        <f t="shared" si="0"/>
        <v>3</v>
      </c>
      <c r="D29" s="5">
        <f>'оригинальный продууукт'!Y28</f>
        <v>3</v>
      </c>
      <c r="E29">
        <f>IF(ISNUMBER(SEARCH(правки!E$2,'оригинальный продууукт'!$G28)),1,0)</f>
        <v>1</v>
      </c>
      <c r="F29">
        <f>IF(ISNUMBER(SEARCH(правки!F$2,'оригинальный продууукт'!$G28)),1,0)</f>
        <v>1</v>
      </c>
      <c r="G29">
        <f>IF(ISNUMBER(SEARCH(правки!G$2,'оригинальный продууукт'!$G28)),1,0)</f>
        <v>0</v>
      </c>
      <c r="H29">
        <f>IF(ISNUMBER(SEARCH(правки!H$2,'оригинальный продууукт'!$G28)),1,0)</f>
        <v>1</v>
      </c>
      <c r="I29">
        <f>IF(ISNUMBER(SEARCH(правки!I$2,'оригинальный продууукт'!$G28)),1,0)</f>
        <v>0</v>
      </c>
      <c r="J29">
        <f>IF(ISNUMBER(SEARCH(правки!J$2,'оригинальный продууукт'!$G28)),1,0)</f>
        <v>0</v>
      </c>
      <c r="K29">
        <f>IF('оригинальный продууукт'!H28="Без физических нагрузок!",0,IF('оригинальный продууукт'!H28="пешие прогулки",1,IF('оригинальный продууукт'!H28="Активный",2,IF('оригинальный продууукт'!H28="экстримальный",3,""))))</f>
        <v>2</v>
      </c>
      <c r="N29">
        <f>IF(ISNUMBER(SEARCH(правки!N$2,'оригинальный продууукт'!$K28)),1,0)</f>
        <v>1</v>
      </c>
      <c r="O29">
        <f>IF(ISNUMBER(SEARCH(правки!O$2,'оригинальный продууукт'!$K28)),1,0)</f>
        <v>0</v>
      </c>
      <c r="P29">
        <f>IF(ISNUMBER(SEARCH(правки!P$2,'оригинальный продууукт'!$K28)),1,0)</f>
        <v>0</v>
      </c>
      <c r="Q29">
        <f>IF(ISNUMBER(SEARCH(правки!Q$2,'оригинальный продууукт'!$K28)),1,0)</f>
        <v>0</v>
      </c>
      <c r="R29">
        <f>IF(ISNUMBER(SEARCH(правки!R$2,'оригинальный продууукт'!$K28)),1,0)</f>
        <v>0</v>
      </c>
      <c r="S29">
        <f>IF(ISNUMBER(SEARCH(правки!S$2,'оригинальный продууукт'!$K28)),1,0)</f>
        <v>0</v>
      </c>
      <c r="T29" t="str">
        <f>IF('оригинальный продууукт'!L28="не указано","",IF('оригинальный продууукт'!L28="переезды около 300 км ",6,"глянь"))</f>
        <v/>
      </c>
      <c r="U29">
        <v>1</v>
      </c>
      <c r="V29">
        <v>0</v>
      </c>
      <c r="X29">
        <f>IF(ISNUMBER(SEARCH(правки!X$2,'оригинальный продууукт'!$P28)),1,0)</f>
        <v>0</v>
      </c>
      <c r="Y29">
        <f>IF(ISNUMBER(SEARCH(правки!Y$2,'оригинальный продууукт'!$P28)),1,0)</f>
        <v>0</v>
      </c>
      <c r="Z29">
        <f>IF(ISNUMBER(SEARCH(правки!Z$2,'оригинальный продууукт'!$P28)),1,0)</f>
        <v>1</v>
      </c>
      <c r="AB29">
        <f>IF(ISNUMBER(SEARCH(правки!AB$2,'оригинальный продууукт'!$R28)),0,1)</f>
        <v>0</v>
      </c>
      <c r="AC29">
        <f>IF(ISNUMBER(SEARCH(правки!AC$2,'оригинальный продууукт'!$R28)),0,1)</f>
        <v>0</v>
      </c>
      <c r="AD29">
        <f>IF(ISNUMBER(SEARCH(правки!AD$2,'оригинальный продууукт'!$R28)),0,1)</f>
        <v>0</v>
      </c>
      <c r="AE29">
        <v>0</v>
      </c>
      <c r="AF29" s="8">
        <v>0</v>
      </c>
      <c r="AG29">
        <f>IF('оригинальный продууукт'!$T28="нет",0,1)</f>
        <v>0</v>
      </c>
      <c r="AH29">
        <v>3</v>
      </c>
      <c r="AI29">
        <v>1</v>
      </c>
      <c r="AJ29">
        <v>0</v>
      </c>
      <c r="AK29">
        <v>1</v>
      </c>
      <c r="AL29">
        <f>IF('оригинальный продууукт'!$V28="",0,1)</f>
        <v>0</v>
      </c>
      <c r="AM29">
        <f>IF('оригинальный продууукт'!$W28="",0,1)</f>
        <v>0</v>
      </c>
    </row>
    <row r="30" spans="1:39" x14ac:dyDescent="0.25">
      <c r="A30" s="5">
        <f>'оригинальный продууукт'!A29</f>
        <v>140</v>
      </c>
      <c r="B30" s="6" t="str">
        <f>IF(MID('оригинальный продууукт'!B29,1,1)="б", 'оригинальный продууукт'!B29,MID('оригинальный продууукт'!B29,1,1))</f>
        <v>8</v>
      </c>
      <c r="C30" s="7">
        <f t="shared" si="0"/>
        <v>7</v>
      </c>
      <c r="D30" s="5">
        <f>'оригинальный продууукт'!Y29</f>
        <v>3</v>
      </c>
      <c r="E30">
        <f>IF(ISNUMBER(SEARCH(правки!E$2,'оригинальный продууукт'!$G29)),1,0)</f>
        <v>1</v>
      </c>
      <c r="F30">
        <f>IF(ISNUMBER(SEARCH(правки!F$2,'оригинальный продууукт'!$G29)),1,0)</f>
        <v>1</v>
      </c>
      <c r="G30">
        <f>IF(ISNUMBER(SEARCH(правки!G$2,'оригинальный продууукт'!$G29)),1,0)</f>
        <v>0</v>
      </c>
      <c r="H30">
        <f>IF(ISNUMBER(SEARCH(правки!H$2,'оригинальный продууукт'!$G29)),1,0)</f>
        <v>0</v>
      </c>
      <c r="I30">
        <f>IF(ISNUMBER(SEARCH(правки!I$2,'оригинальный продууукт'!$G29)),1,0)</f>
        <v>0</v>
      </c>
      <c r="J30">
        <f>IF(ISNUMBER(SEARCH(правки!J$2,'оригинальный продууукт'!$G29)),1,0)</f>
        <v>0</v>
      </c>
      <c r="K30">
        <f>IF('оригинальный продууукт'!H29="Без физических нагрузок!",0,IF('оригинальный продууукт'!H29="пешие прогулки",1,IF('оригинальный продууукт'!H29="Активный",2,IF('оригинальный продууукт'!H29="экстримальный",3,""))))</f>
        <v>1</v>
      </c>
      <c r="N30">
        <f>IF(ISNUMBER(SEARCH(правки!N$2,'оригинальный продууукт'!$K29)),1,0)</f>
        <v>1</v>
      </c>
      <c r="O30">
        <f>IF(ISNUMBER(SEARCH(правки!O$2,'оригинальный продууукт'!$K29)),1,0)</f>
        <v>1</v>
      </c>
      <c r="P30">
        <f>IF(ISNUMBER(SEARCH(правки!P$2,'оригинальный продууукт'!$K29)),1,0)</f>
        <v>0</v>
      </c>
      <c r="Q30">
        <f>IF(ISNUMBER(SEARCH(правки!Q$2,'оригинальный продууукт'!$K29)),1,0)</f>
        <v>0</v>
      </c>
      <c r="R30">
        <f>IF(ISNUMBER(SEARCH(правки!R$2,'оригинальный продууукт'!$K29)),1,0)</f>
        <v>0</v>
      </c>
      <c r="S30">
        <f>IF(ISNUMBER(SEARCH(правки!S$2,'оригинальный продууукт'!$K29)),1,0)</f>
        <v>0</v>
      </c>
      <c r="T30">
        <f>IF('оригинальный продууукт'!L29="не указано","",IF('оригинальный продууукт'!L29="переезды около 300 км ",6,"глянь"))</f>
        <v>6</v>
      </c>
      <c r="U30">
        <v>1</v>
      </c>
      <c r="V30">
        <v>0</v>
      </c>
      <c r="X30">
        <f>IF(ISNUMBER(SEARCH(правки!X$2,'оригинальный продууукт'!$P29)),1,0)</f>
        <v>0</v>
      </c>
      <c r="Y30">
        <f>IF(ISNUMBER(SEARCH(правки!Y$2,'оригинальный продууукт'!$P29)),1,0)</f>
        <v>0</v>
      </c>
      <c r="Z30">
        <f>IF(ISNUMBER(SEARCH(правки!Z$2,'оригинальный продууукт'!$P29)),1,0)</f>
        <v>1</v>
      </c>
      <c r="AB30">
        <f>IF(ISNUMBER(SEARCH(правки!AB$2,'оригинальный продууукт'!$R29)),0,1)</f>
        <v>0</v>
      </c>
      <c r="AC30">
        <f>IF(ISNUMBER(SEARCH(правки!AC$2,'оригинальный продууукт'!$R29)),0,1)</f>
        <v>0</v>
      </c>
      <c r="AD30">
        <f>IF(ISNUMBER(SEARCH(правки!AD$2,'оригинальный продууукт'!$R29)),0,1)</f>
        <v>0</v>
      </c>
      <c r="AE30">
        <v>7</v>
      </c>
      <c r="AF30" s="8">
        <v>0</v>
      </c>
      <c r="AG30">
        <f>IF('оригинальный продууукт'!$T29="нет",0,1)</f>
        <v>0</v>
      </c>
      <c r="AH30">
        <v>8</v>
      </c>
      <c r="AI30">
        <v>4</v>
      </c>
      <c r="AJ30">
        <v>1</v>
      </c>
      <c r="AK30">
        <v>0</v>
      </c>
      <c r="AL30">
        <f>IF('оригинальный продууукт'!$V29="",0,1)</f>
        <v>0</v>
      </c>
      <c r="AM30">
        <f>IF('оригинальный продууукт'!$W29="",0,1)</f>
        <v>0</v>
      </c>
    </row>
    <row r="31" spans="1:39" x14ac:dyDescent="0.25">
      <c r="A31" s="5">
        <f>'оригинальный продууукт'!A30</f>
        <v>141</v>
      </c>
      <c r="B31" s="6" t="str">
        <f>IF(MID('оригинальный продууукт'!B30,1,1)="б", 'оригинальный продууукт'!B30,MID('оригинальный продууукт'!B30,1,1))</f>
        <v>6</v>
      </c>
      <c r="C31" s="7">
        <f t="shared" si="0"/>
        <v>5</v>
      </c>
      <c r="D31" s="5">
        <f>'оригинальный продууукт'!Y30</f>
        <v>3</v>
      </c>
      <c r="E31">
        <f>IF(ISNUMBER(SEARCH(правки!E$2,'оригинальный продууукт'!$G30)),1,0)</f>
        <v>1</v>
      </c>
      <c r="F31">
        <f>IF(ISNUMBER(SEARCH(правки!F$2,'оригинальный продууукт'!$G30)),1,0)</f>
        <v>1</v>
      </c>
      <c r="G31">
        <f>IF(ISNUMBER(SEARCH(правки!G$2,'оригинальный продууукт'!$G30)),1,0)</f>
        <v>0</v>
      </c>
      <c r="H31">
        <f>IF(ISNUMBER(SEARCH(правки!H$2,'оригинальный продууукт'!$G30)),1,0)</f>
        <v>0</v>
      </c>
      <c r="I31">
        <f>IF(ISNUMBER(SEARCH(правки!I$2,'оригинальный продууукт'!$G30)),1,0)</f>
        <v>0</v>
      </c>
      <c r="J31">
        <f>IF(ISNUMBER(SEARCH(правки!J$2,'оригинальный продууукт'!$G30)),1,0)</f>
        <v>0</v>
      </c>
      <c r="K31">
        <f>IF('оригинальный продууукт'!H30="Без физических нагрузок!",0,IF('оригинальный продууукт'!H30="пешие прогулки",1,IF('оригинальный продууукт'!H30="Активный",2,IF('оригинальный продууукт'!H30="экстримальный",3,""))))</f>
        <v>1</v>
      </c>
      <c r="N31">
        <f>IF(ISNUMBER(SEARCH(правки!N$2,'оригинальный продууукт'!$K30)),1,0)</f>
        <v>1</v>
      </c>
      <c r="O31">
        <f>IF(ISNUMBER(SEARCH(правки!O$2,'оригинальный продууукт'!$K30)),1,0)</f>
        <v>1</v>
      </c>
      <c r="P31">
        <f>IF(ISNUMBER(SEARCH(правки!P$2,'оригинальный продууукт'!$K30)),1,0)</f>
        <v>0</v>
      </c>
      <c r="Q31">
        <f>IF(ISNUMBER(SEARCH(правки!Q$2,'оригинальный продууукт'!$K30)),1,0)</f>
        <v>0</v>
      </c>
      <c r="R31">
        <f>IF(ISNUMBER(SEARCH(правки!R$2,'оригинальный продууукт'!$K30)),1,0)</f>
        <v>0</v>
      </c>
      <c r="S31">
        <f>IF(ISNUMBER(SEARCH(правки!S$2,'оригинальный продууукт'!$K30)),1,0)</f>
        <v>0</v>
      </c>
      <c r="T31">
        <f>IF('оригинальный продууукт'!L30="не указано","",IF('оригинальный продууукт'!L30="переезды около 300 км ",6,"глянь"))</f>
        <v>6</v>
      </c>
      <c r="U31">
        <v>1</v>
      </c>
      <c r="V31">
        <v>0</v>
      </c>
      <c r="X31">
        <f>IF(ISNUMBER(SEARCH(правки!X$2,'оригинальный продууукт'!$P30)),1,0)</f>
        <v>0</v>
      </c>
      <c r="Y31">
        <f>IF(ISNUMBER(SEARCH(правки!Y$2,'оригинальный продууукт'!$P30)),1,0)</f>
        <v>0</v>
      </c>
      <c r="Z31">
        <f>IF(ISNUMBER(SEARCH(правки!Z$2,'оригинальный продууукт'!$P30)),1,0)</f>
        <v>1</v>
      </c>
      <c r="AB31">
        <f>IF(ISNUMBER(SEARCH(правки!AB$2,'оригинальный продууукт'!$R30)),0,1)</f>
        <v>0</v>
      </c>
      <c r="AC31">
        <f>IF(ISNUMBER(SEARCH(правки!AC$2,'оригинальный продууукт'!$R30)),0,1)</f>
        <v>0</v>
      </c>
      <c r="AD31">
        <f>IF(ISNUMBER(SEARCH(правки!AD$2,'оригинальный продууукт'!$R30)),0,1)</f>
        <v>0</v>
      </c>
      <c r="AE31">
        <v>7</v>
      </c>
      <c r="AF31" s="8">
        <v>0</v>
      </c>
      <c r="AG31">
        <f>IF('оригинальный продууукт'!$T30="нет",0,1)</f>
        <v>0</v>
      </c>
      <c r="AH31">
        <v>6</v>
      </c>
      <c r="AI31">
        <v>2</v>
      </c>
      <c r="AJ31">
        <v>1</v>
      </c>
      <c r="AK31">
        <v>0</v>
      </c>
      <c r="AL31">
        <f>IF('оригинальный продууукт'!$V30="",0,1)</f>
        <v>0</v>
      </c>
      <c r="AM31">
        <f>IF('оригинальный продууукт'!$W30="",0,1)</f>
        <v>0</v>
      </c>
    </row>
    <row r="32" spans="1:39" x14ac:dyDescent="0.25">
      <c r="A32" s="5">
        <f>'оригинальный продууукт'!A31</f>
        <v>142</v>
      </c>
      <c r="B32" s="6" t="str">
        <f>IF(MID('оригинальный продууукт'!B31,1,1)="б", 'оригинальный продууукт'!B31,MID('оригинальный продууукт'!B31,1,1))</f>
        <v>4</v>
      </c>
      <c r="C32" s="7">
        <f t="shared" si="0"/>
        <v>3</v>
      </c>
      <c r="D32" s="5">
        <f>'оригинальный продууукт'!Y31</f>
        <v>3</v>
      </c>
      <c r="E32">
        <f>IF(ISNUMBER(SEARCH(правки!E$2,'оригинальный продууукт'!$G31)),1,0)</f>
        <v>1</v>
      </c>
      <c r="F32">
        <f>IF(ISNUMBER(SEARCH(правки!F$2,'оригинальный продууукт'!$G31)),1,0)</f>
        <v>1</v>
      </c>
      <c r="G32">
        <f>IF(ISNUMBER(SEARCH(правки!G$2,'оригинальный продууукт'!$G31)),1,0)</f>
        <v>0</v>
      </c>
      <c r="H32">
        <f>IF(ISNUMBER(SEARCH(правки!H$2,'оригинальный продууукт'!$G31)),1,0)</f>
        <v>0</v>
      </c>
      <c r="I32">
        <f>IF(ISNUMBER(SEARCH(правки!I$2,'оригинальный продууукт'!$G31)),1,0)</f>
        <v>0</v>
      </c>
      <c r="J32">
        <f>IF(ISNUMBER(SEARCH(правки!J$2,'оригинальный продууукт'!$G31)),1,0)</f>
        <v>0</v>
      </c>
      <c r="K32">
        <f>IF('оригинальный продууукт'!H31="Без физических нагрузок!",0,IF('оригинальный продууукт'!H31="пешие прогулки",1,IF('оригинальный продууукт'!H31="Активный",2,IF('оригинальный продууукт'!H31="экстримальный",3,""))))</f>
        <v>1</v>
      </c>
      <c r="N32">
        <f>IF(ISNUMBER(SEARCH(правки!N$2,'оригинальный продууукт'!$K31)),1,0)</f>
        <v>1</v>
      </c>
      <c r="O32">
        <f>IF(ISNUMBER(SEARCH(правки!O$2,'оригинальный продууукт'!$K31)),1,0)</f>
        <v>0</v>
      </c>
      <c r="P32">
        <f>IF(ISNUMBER(SEARCH(правки!P$2,'оригинальный продууукт'!$K31)),1,0)</f>
        <v>0</v>
      </c>
      <c r="Q32">
        <f>IF(ISNUMBER(SEARCH(правки!Q$2,'оригинальный продууукт'!$K31)),1,0)</f>
        <v>0</v>
      </c>
      <c r="R32">
        <f>IF(ISNUMBER(SEARCH(правки!R$2,'оригинальный продууукт'!$K31)),1,0)</f>
        <v>0</v>
      </c>
      <c r="S32">
        <f>IF(ISNUMBER(SEARCH(правки!S$2,'оригинальный продууукт'!$K31)),1,0)</f>
        <v>0</v>
      </c>
      <c r="T32">
        <f>IF('оригинальный продууукт'!L31="не указано","",IF('оригинальный продууукт'!L31="переезды около 300 км ",6,"глянь"))</f>
        <v>6</v>
      </c>
      <c r="U32">
        <v>1</v>
      </c>
      <c r="V32">
        <v>0</v>
      </c>
      <c r="X32">
        <f>IF(ISNUMBER(SEARCH(правки!X$2,'оригинальный продууукт'!$P31)),1,0)</f>
        <v>0</v>
      </c>
      <c r="Y32">
        <f>IF(ISNUMBER(SEARCH(правки!Y$2,'оригинальный продууукт'!$P31)),1,0)</f>
        <v>0</v>
      </c>
      <c r="Z32">
        <f>IF(ISNUMBER(SEARCH(правки!Z$2,'оригинальный продууукт'!$P31)),1,0)</f>
        <v>1</v>
      </c>
      <c r="AB32">
        <f>IF(ISNUMBER(SEARCH(правки!AB$2,'оригинальный продууукт'!$R31)),0,1)</f>
        <v>0</v>
      </c>
      <c r="AC32">
        <f>IF(ISNUMBER(SEARCH(правки!AC$2,'оригинальный продууукт'!$R31)),0,1)</f>
        <v>0</v>
      </c>
      <c r="AD32">
        <f>IF(ISNUMBER(SEARCH(правки!AD$2,'оригинальный продууукт'!$R31)),0,1)</f>
        <v>0</v>
      </c>
      <c r="AE32">
        <v>7</v>
      </c>
      <c r="AF32" s="8">
        <v>0</v>
      </c>
      <c r="AG32">
        <f>IF('оригинальный продууукт'!$T31="нет",0,1)</f>
        <v>0</v>
      </c>
      <c r="AH32">
        <v>4</v>
      </c>
      <c r="AI32">
        <v>1</v>
      </c>
      <c r="AJ32">
        <v>1</v>
      </c>
      <c r="AK32">
        <v>0</v>
      </c>
      <c r="AL32">
        <f>IF('оригинальный продууукт'!$V31="",0,1)</f>
        <v>0</v>
      </c>
      <c r="AM32">
        <f>IF('оригинальный продууукт'!$W31="",0,1)</f>
        <v>0</v>
      </c>
    </row>
    <row r="33" spans="1:39" x14ac:dyDescent="0.25">
      <c r="A33" s="5">
        <f>'оригинальный продууукт'!A32</f>
        <v>143</v>
      </c>
      <c r="B33" s="6" t="str">
        <f>IF(MID('оригинальный продууукт'!B32,1,1)="б", 'оригинальный продууукт'!B32,MID('оригинальный продууукт'!B32,1,1))</f>
        <v>5</v>
      </c>
      <c r="C33" s="7">
        <f t="shared" si="0"/>
        <v>4</v>
      </c>
      <c r="D33" s="5">
        <f>'оригинальный продууукт'!Y32</f>
        <v>3</v>
      </c>
      <c r="E33">
        <f>IF(ISNUMBER(SEARCH(правки!E$2,'оригинальный продууукт'!$G32)),1,0)</f>
        <v>1</v>
      </c>
      <c r="F33">
        <f>IF(ISNUMBER(SEARCH(правки!F$2,'оригинальный продууукт'!$G32)),1,0)</f>
        <v>1</v>
      </c>
      <c r="G33">
        <f>IF(ISNUMBER(SEARCH(правки!G$2,'оригинальный продууукт'!$G32)),1,0)</f>
        <v>0</v>
      </c>
      <c r="H33">
        <f>IF(ISNUMBER(SEARCH(правки!H$2,'оригинальный продууукт'!$G32)),1,0)</f>
        <v>0</v>
      </c>
      <c r="I33">
        <f>IF(ISNUMBER(SEARCH(правки!I$2,'оригинальный продууукт'!$G32)),1,0)</f>
        <v>0</v>
      </c>
      <c r="J33">
        <f>IF(ISNUMBER(SEARCH(правки!J$2,'оригинальный продууукт'!$G32)),1,0)</f>
        <v>0</v>
      </c>
      <c r="K33">
        <f>IF('оригинальный продууукт'!H32="Без физических нагрузок!",0,IF('оригинальный продууукт'!H32="пешие прогулки",1,IF('оригинальный продууукт'!H32="Активный",2,IF('оригинальный продууукт'!H32="экстримальный",3,""))))</f>
        <v>1</v>
      </c>
      <c r="N33">
        <f>IF(ISNUMBER(SEARCH(правки!N$2,'оригинальный продууукт'!$K32)),1,0)</f>
        <v>1</v>
      </c>
      <c r="O33">
        <f>IF(ISNUMBER(SEARCH(правки!O$2,'оригинальный продууукт'!$K32)),1,0)</f>
        <v>1</v>
      </c>
      <c r="P33">
        <f>IF(ISNUMBER(SEARCH(правки!P$2,'оригинальный продууукт'!$K32)),1,0)</f>
        <v>0</v>
      </c>
      <c r="Q33">
        <f>IF(ISNUMBER(SEARCH(правки!Q$2,'оригинальный продууукт'!$K32)),1,0)</f>
        <v>0</v>
      </c>
      <c r="R33">
        <f>IF(ISNUMBER(SEARCH(правки!R$2,'оригинальный продууукт'!$K32)),1,0)</f>
        <v>0</v>
      </c>
      <c r="S33">
        <f>IF(ISNUMBER(SEARCH(правки!S$2,'оригинальный продууукт'!$K32)),1,0)</f>
        <v>0</v>
      </c>
      <c r="T33">
        <f>IF('оригинальный продууукт'!L32="не указано","",IF('оригинальный продууукт'!L32="переезды около 300 км ",6,"глянь"))</f>
        <v>6</v>
      </c>
      <c r="U33">
        <v>1</v>
      </c>
      <c r="V33">
        <v>0</v>
      </c>
      <c r="X33">
        <f>IF(ISNUMBER(SEARCH(правки!X$2,'оригинальный продууукт'!$P32)),1,0)</f>
        <v>0</v>
      </c>
      <c r="Y33">
        <f>IF(ISNUMBER(SEARCH(правки!Y$2,'оригинальный продууукт'!$P32)),1,0)</f>
        <v>0</v>
      </c>
      <c r="Z33">
        <f>IF(ISNUMBER(SEARCH(правки!Z$2,'оригинальный продууукт'!$P32)),1,0)</f>
        <v>1</v>
      </c>
      <c r="AB33">
        <f>IF(ISNUMBER(SEARCH(правки!AB$2,'оригинальный продууукт'!$R32)),0,1)</f>
        <v>0</v>
      </c>
      <c r="AC33">
        <f>IF(ISNUMBER(SEARCH(правки!AC$2,'оригинальный продууукт'!$R32)),0,1)</f>
        <v>0</v>
      </c>
      <c r="AD33">
        <f>IF(ISNUMBER(SEARCH(правки!AD$2,'оригинальный продууукт'!$R32)),0,1)</f>
        <v>0</v>
      </c>
      <c r="AE33">
        <v>7</v>
      </c>
      <c r="AF33" s="8">
        <v>0</v>
      </c>
      <c r="AG33">
        <f>IF('оригинальный продууукт'!$T32="нет",0,1)</f>
        <v>0</v>
      </c>
      <c r="AL33">
        <f>IF('оригинальный продууукт'!$V32="",0,1)</f>
        <v>0</v>
      </c>
      <c r="AM33">
        <f>IF('оригинальный продууукт'!$W32="",0,1)</f>
        <v>0</v>
      </c>
    </row>
    <row r="34" spans="1:39" x14ac:dyDescent="0.25">
      <c r="A34" s="5">
        <f>'оригинальный продууукт'!A33</f>
        <v>144</v>
      </c>
      <c r="B34" s="6" t="str">
        <f>IF(MID('оригинальный продууукт'!B33,1,1)="б", 'оригинальный продууукт'!B33,MID('оригинальный продууукт'!B33,1,1))</f>
        <v>3</v>
      </c>
      <c r="C34" s="7">
        <f t="shared" si="0"/>
        <v>2</v>
      </c>
      <c r="D34" s="5">
        <f>'оригинальный продууукт'!Y33</f>
        <v>3</v>
      </c>
      <c r="E34">
        <f>IF(ISNUMBER(SEARCH(правки!E$2,'оригинальный продууукт'!$G33)),1,0)</f>
        <v>1</v>
      </c>
      <c r="F34">
        <f>IF(ISNUMBER(SEARCH(правки!F$2,'оригинальный продууукт'!$G33)),1,0)</f>
        <v>1</v>
      </c>
      <c r="G34">
        <f>IF(ISNUMBER(SEARCH(правки!G$2,'оригинальный продууукт'!$G33)),1,0)</f>
        <v>0</v>
      </c>
      <c r="H34">
        <f>IF(ISNUMBER(SEARCH(правки!H$2,'оригинальный продууукт'!$G33)),1,0)</f>
        <v>0</v>
      </c>
      <c r="I34">
        <f>IF(ISNUMBER(SEARCH(правки!I$2,'оригинальный продууукт'!$G33)),1,0)</f>
        <v>0</v>
      </c>
      <c r="J34">
        <f>IF(ISNUMBER(SEARCH(правки!J$2,'оригинальный продууукт'!$G33)),1,0)</f>
        <v>0</v>
      </c>
      <c r="K34">
        <f>IF('оригинальный продууукт'!H33="Без физических нагрузок!",0,IF('оригинальный продууукт'!H33="пешие прогулки",1,IF('оригинальный продууукт'!H33="Активный",2,IF('оригинальный продууукт'!H33="экстримальный",3,""))))</f>
        <v>1</v>
      </c>
      <c r="N34">
        <f>IF(ISNUMBER(SEARCH(правки!N$2,'оригинальный продууукт'!$K33)),1,0)</f>
        <v>1</v>
      </c>
      <c r="O34">
        <f>IF(ISNUMBER(SEARCH(правки!O$2,'оригинальный продууукт'!$K33)),1,0)</f>
        <v>1</v>
      </c>
      <c r="P34">
        <f>IF(ISNUMBER(SEARCH(правки!P$2,'оригинальный продууукт'!$K33)),1,0)</f>
        <v>0</v>
      </c>
      <c r="Q34">
        <f>IF(ISNUMBER(SEARCH(правки!Q$2,'оригинальный продууукт'!$K33)),1,0)</f>
        <v>0</v>
      </c>
      <c r="R34">
        <f>IF(ISNUMBER(SEARCH(правки!R$2,'оригинальный продууукт'!$K33)),1,0)</f>
        <v>0</v>
      </c>
      <c r="S34">
        <f>IF(ISNUMBER(SEARCH(правки!S$2,'оригинальный продууукт'!$K33)),1,0)</f>
        <v>0</v>
      </c>
      <c r="T34">
        <f>IF('оригинальный продууукт'!L33="не указано","",IF('оригинальный продууукт'!L33="переезды около 300 км ",6,"глянь"))</f>
        <v>6</v>
      </c>
      <c r="U34">
        <v>1</v>
      </c>
      <c r="V34">
        <v>0</v>
      </c>
      <c r="X34">
        <f>IF(ISNUMBER(SEARCH(правки!X$2,'оригинальный продууукт'!$P33)),1,0)</f>
        <v>0</v>
      </c>
      <c r="Y34">
        <f>IF(ISNUMBER(SEARCH(правки!Y$2,'оригинальный продууукт'!$P33)),1,0)</f>
        <v>0</v>
      </c>
      <c r="Z34">
        <f>IF(ISNUMBER(SEARCH(правки!Z$2,'оригинальный продууукт'!$P33)),1,0)</f>
        <v>1</v>
      </c>
      <c r="AB34">
        <f>IF(ISNUMBER(SEARCH(правки!AB$2,'оригинальный продууукт'!$R33)),0,1)</f>
        <v>0</v>
      </c>
      <c r="AC34">
        <f>IF(ISNUMBER(SEARCH(правки!AC$2,'оригинальный продууукт'!$R33)),0,1)</f>
        <v>0</v>
      </c>
      <c r="AD34">
        <f>IF(ISNUMBER(SEARCH(правки!AD$2,'оригинальный продууукт'!$R33)),0,1)</f>
        <v>0</v>
      </c>
      <c r="AE34">
        <v>0</v>
      </c>
      <c r="AF34" s="8">
        <v>0</v>
      </c>
      <c r="AG34">
        <f>IF('оригинальный продууукт'!$T33="нет",0,1)</f>
        <v>0</v>
      </c>
      <c r="AL34">
        <f>IF('оригинальный продууукт'!$V33="",0,1)</f>
        <v>0</v>
      </c>
      <c r="AM34">
        <f>IF('оригинальный продууукт'!$W33="",0,1)</f>
        <v>0</v>
      </c>
    </row>
    <row r="35" spans="1:39" x14ac:dyDescent="0.25">
      <c r="A35" s="5">
        <f>'оригинальный продууукт'!A34</f>
        <v>145</v>
      </c>
      <c r="B35" s="6" t="str">
        <f>IF(MID('оригинальный продууукт'!B34,1,1)="б", 'оригинальный продууукт'!B34,MID('оригинальный продууукт'!B34,1,1))</f>
        <v>6</v>
      </c>
      <c r="C35" s="7">
        <f t="shared" si="0"/>
        <v>5</v>
      </c>
      <c r="D35" s="5">
        <f>'оригинальный продууукт'!Y34</f>
        <v>3</v>
      </c>
      <c r="E35">
        <f>IF(ISNUMBER(SEARCH(правки!E$2,'оригинальный продууукт'!$G34)),1,0)</f>
        <v>1</v>
      </c>
      <c r="F35">
        <f>IF(ISNUMBER(SEARCH(правки!F$2,'оригинальный продууукт'!$G34)),1,0)</f>
        <v>1</v>
      </c>
      <c r="G35">
        <f>IF(ISNUMBER(SEARCH(правки!G$2,'оригинальный продууукт'!$G34)),1,0)</f>
        <v>0</v>
      </c>
      <c r="H35">
        <f>IF(ISNUMBER(SEARCH(правки!H$2,'оригинальный продууукт'!$G34)),1,0)</f>
        <v>0</v>
      </c>
      <c r="I35">
        <f>IF(ISNUMBER(SEARCH(правки!I$2,'оригинальный продууукт'!$G34)),1,0)</f>
        <v>0</v>
      </c>
      <c r="J35">
        <f>IF(ISNUMBER(SEARCH(правки!J$2,'оригинальный продууукт'!$G34)),1,0)</f>
        <v>0</v>
      </c>
      <c r="K35">
        <f>IF('оригинальный продууукт'!H34="Без физических нагрузок!",0,IF('оригинальный продууукт'!H34="пешие прогулки",1,IF('оригинальный продууукт'!H34="Активный",2,IF('оригинальный продууукт'!H34="экстримальный",3,""))))</f>
        <v>1</v>
      </c>
      <c r="N35">
        <f>IF(ISNUMBER(SEARCH(правки!N$2,'оригинальный продууукт'!$K34)),1,0)</f>
        <v>1</v>
      </c>
      <c r="O35">
        <f>IF(ISNUMBER(SEARCH(правки!O$2,'оригинальный продууукт'!$K34)),1,0)</f>
        <v>1</v>
      </c>
      <c r="P35">
        <f>IF(ISNUMBER(SEARCH(правки!P$2,'оригинальный продууукт'!$K34)),1,0)</f>
        <v>0</v>
      </c>
      <c r="Q35">
        <f>IF(ISNUMBER(SEARCH(правки!Q$2,'оригинальный продууукт'!$K34)),1,0)</f>
        <v>0</v>
      </c>
      <c r="R35">
        <f>IF(ISNUMBER(SEARCH(правки!R$2,'оригинальный продууукт'!$K34)),1,0)</f>
        <v>0</v>
      </c>
      <c r="S35">
        <f>IF(ISNUMBER(SEARCH(правки!S$2,'оригинальный продууукт'!$K34)),1,0)</f>
        <v>0</v>
      </c>
      <c r="T35">
        <v>48</v>
      </c>
      <c r="U35">
        <v>1</v>
      </c>
      <c r="V35">
        <v>0</v>
      </c>
      <c r="X35">
        <f>IF(ISNUMBER(SEARCH(правки!X$2,'оригинальный продууукт'!$P34)),1,0)</f>
        <v>0</v>
      </c>
      <c r="Y35">
        <f>IF(ISNUMBER(SEARCH(правки!Y$2,'оригинальный продууукт'!$P34)),1,0)</f>
        <v>0</v>
      </c>
      <c r="Z35">
        <f>IF(ISNUMBER(SEARCH(правки!Z$2,'оригинальный продууукт'!$P34)),1,0)</f>
        <v>1</v>
      </c>
      <c r="AB35">
        <f>IF(ISNUMBER(SEARCH(правки!AB$2,'оригинальный продууукт'!$R34)),0,1)</f>
        <v>0</v>
      </c>
      <c r="AC35">
        <f>IF(ISNUMBER(SEARCH(правки!AC$2,'оригинальный продууукт'!$R34)),0,1)</f>
        <v>0</v>
      </c>
      <c r="AD35">
        <f>IF(ISNUMBER(SEARCH(правки!AD$2,'оригинальный продууукт'!$R34)),0,1)</f>
        <v>0</v>
      </c>
      <c r="AE35">
        <v>0</v>
      </c>
      <c r="AF35" s="8">
        <v>0</v>
      </c>
      <c r="AG35">
        <f>IF('оригинальный продууукт'!$T34="нет",0,1)</f>
        <v>0</v>
      </c>
      <c r="AH35">
        <v>4</v>
      </c>
      <c r="AI35">
        <v>1</v>
      </c>
      <c r="AJ35">
        <v>0</v>
      </c>
      <c r="AK35">
        <v>1</v>
      </c>
      <c r="AL35">
        <f>IF('оригинальный продууукт'!$V34="",0,1)</f>
        <v>0</v>
      </c>
      <c r="AM35">
        <f>IF('оригинальный продууукт'!$W34="",0,1)</f>
        <v>0</v>
      </c>
    </row>
    <row r="36" spans="1:39" x14ac:dyDescent="0.25">
      <c r="A36" s="5">
        <f>'оригинальный продууукт'!A35</f>
        <v>146</v>
      </c>
      <c r="B36" s="6" t="str">
        <f>IF(MID('оригинальный продууукт'!B35,1,1)="б", 'оригинальный продууукт'!B35,MID('оригинальный продууукт'!B35,1,1))</f>
        <v>8</v>
      </c>
      <c r="C36" s="7">
        <f t="shared" si="0"/>
        <v>7</v>
      </c>
      <c r="D36" s="5">
        <f>'оригинальный продууукт'!Y35</f>
        <v>3</v>
      </c>
      <c r="E36">
        <f>IF(ISNUMBER(SEARCH(правки!E$2,'оригинальный продууукт'!$G35)),1,0)</f>
        <v>1</v>
      </c>
      <c r="F36">
        <f>IF(ISNUMBER(SEARCH(правки!F$2,'оригинальный продууукт'!$G35)),1,0)</f>
        <v>1</v>
      </c>
      <c r="G36">
        <f>IF(ISNUMBER(SEARCH(правки!G$2,'оригинальный продууукт'!$G35)),1,0)</f>
        <v>0</v>
      </c>
      <c r="H36">
        <f>IF(ISNUMBER(SEARCH(правки!H$2,'оригинальный продууукт'!$G35)),1,0)</f>
        <v>0</v>
      </c>
      <c r="I36">
        <f>IF(ISNUMBER(SEARCH(правки!I$2,'оригинальный продууукт'!$G35)),1,0)</f>
        <v>0</v>
      </c>
      <c r="J36">
        <f>IF(ISNUMBER(SEARCH(правки!J$2,'оригинальный продууукт'!$G35)),1,0)</f>
        <v>0</v>
      </c>
      <c r="K36">
        <f>IF('оригинальный продууукт'!H35="Без физических нагрузок!",0,IF('оригинальный продууукт'!H35="пешие прогулки",1,IF('оригинальный продууукт'!H35="Активный",2,IF('оригинальный продууукт'!H35="экстримальный",3,""))))</f>
        <v>1</v>
      </c>
      <c r="N36">
        <f>IF(ISNUMBER(SEARCH(правки!N$2,'оригинальный продууукт'!$K35)),1,0)</f>
        <v>1</v>
      </c>
      <c r="O36">
        <f>IF(ISNUMBER(SEARCH(правки!O$2,'оригинальный продууукт'!$K35)),1,0)</f>
        <v>1</v>
      </c>
      <c r="P36">
        <f>IF(ISNUMBER(SEARCH(правки!P$2,'оригинальный продууукт'!$K35)),1,0)</f>
        <v>0</v>
      </c>
      <c r="Q36">
        <f>IF(ISNUMBER(SEARCH(правки!Q$2,'оригинальный продууукт'!$K35)),1,0)</f>
        <v>0</v>
      </c>
      <c r="R36">
        <f>IF(ISNUMBER(SEARCH(правки!R$2,'оригинальный продууукт'!$K35)),1,0)</f>
        <v>0</v>
      </c>
      <c r="S36">
        <f>IF(ISNUMBER(SEARCH(правки!S$2,'оригинальный продууукт'!$K35)),1,0)</f>
        <v>0</v>
      </c>
      <c r="T36">
        <v>48</v>
      </c>
      <c r="U36">
        <v>1</v>
      </c>
      <c r="V36">
        <v>0</v>
      </c>
      <c r="X36">
        <f>IF(ISNUMBER(SEARCH(правки!X$2,'оригинальный продууукт'!$P35)),1,0)</f>
        <v>0</v>
      </c>
      <c r="Y36">
        <f>IF(ISNUMBER(SEARCH(правки!Y$2,'оригинальный продууукт'!$P35)),1,0)</f>
        <v>0</v>
      </c>
      <c r="Z36">
        <f>IF(ISNUMBER(SEARCH(правки!Z$2,'оригинальный продууукт'!$P35)),1,0)</f>
        <v>1</v>
      </c>
      <c r="AB36">
        <f>IF(ISNUMBER(SEARCH(правки!AB$2,'оригинальный продууукт'!$R35)),0,1)</f>
        <v>0</v>
      </c>
      <c r="AC36">
        <f>IF(ISNUMBER(SEARCH(правки!AC$2,'оригинальный продууукт'!$R35)),0,1)</f>
        <v>0</v>
      </c>
      <c r="AD36">
        <f>IF(ISNUMBER(SEARCH(правки!AD$2,'оригинальный продууукт'!$R35)),0,1)</f>
        <v>0</v>
      </c>
      <c r="AE36">
        <v>0</v>
      </c>
      <c r="AF36" s="8">
        <v>0</v>
      </c>
      <c r="AG36">
        <f>IF('оригинальный продууукт'!$T35="нет",0,1)</f>
        <v>0</v>
      </c>
      <c r="AH36">
        <v>5</v>
      </c>
      <c r="AI36">
        <v>1</v>
      </c>
      <c r="AJ36">
        <v>0</v>
      </c>
      <c r="AK36">
        <v>1</v>
      </c>
      <c r="AL36">
        <f>IF('оригинальный продууукт'!$V35="",0,1)</f>
        <v>0</v>
      </c>
      <c r="AM36">
        <f>IF('оригинальный продууукт'!$W35="",0,1)</f>
        <v>0</v>
      </c>
    </row>
    <row r="37" spans="1:39" x14ac:dyDescent="0.25">
      <c r="A37" s="5">
        <f>'оригинальный продууукт'!A36</f>
        <v>147</v>
      </c>
      <c r="B37" s="6" t="str">
        <f>IF(MID('оригинальный продууукт'!B36,1,1)="б", 'оригинальный продууукт'!B36,MID('оригинальный продууукт'!B36,1,1))</f>
        <v>6</v>
      </c>
      <c r="C37" s="7">
        <f t="shared" si="0"/>
        <v>5</v>
      </c>
      <c r="D37" s="5">
        <f>'оригинальный продууукт'!Y36</f>
        <v>1</v>
      </c>
      <c r="E37">
        <f>IF(ISNUMBER(SEARCH(правки!E$2,'оригинальный продууукт'!$G36)),1,0)</f>
        <v>1</v>
      </c>
      <c r="F37">
        <f>IF(ISNUMBER(SEARCH(правки!F$2,'оригинальный продууукт'!$G36)),1,0)</f>
        <v>1</v>
      </c>
      <c r="G37">
        <f>IF(ISNUMBER(SEARCH(правки!G$2,'оригинальный продууукт'!$G36)),1,0)</f>
        <v>0</v>
      </c>
      <c r="H37">
        <f>IF(ISNUMBER(SEARCH(правки!H$2,'оригинальный продууукт'!$G36)),1,0)</f>
        <v>0</v>
      </c>
      <c r="I37">
        <f>IF(ISNUMBER(SEARCH(правки!I$2,'оригинальный продууукт'!$G36)),1,0)</f>
        <v>0</v>
      </c>
      <c r="J37">
        <f>IF(ISNUMBER(SEARCH(правки!J$2,'оригинальный продууукт'!$G36)),1,0)</f>
        <v>0</v>
      </c>
      <c r="K37">
        <f>IF('оригинальный продууукт'!H36="Без физических нагрузок!",0,IF('оригинальный продууукт'!H36="пешие прогулки",1,IF('оригинальный продууукт'!H36="Активный",2,IF('оригинальный продууукт'!H36="экстримальный",3,""))))</f>
        <v>1</v>
      </c>
      <c r="N37">
        <f>IF(ISNUMBER(SEARCH(правки!N$2,'оригинальный продууукт'!$K36)),1,0)</f>
        <v>1</v>
      </c>
      <c r="O37">
        <f>IF(ISNUMBER(SEARCH(правки!O$2,'оригинальный продууукт'!$K36)),1,0)</f>
        <v>1</v>
      </c>
      <c r="P37">
        <f>IF(ISNUMBER(SEARCH(правки!P$2,'оригинальный продууукт'!$K36)),1,0)</f>
        <v>0</v>
      </c>
      <c r="Q37">
        <f>IF(ISNUMBER(SEARCH(правки!Q$2,'оригинальный продууукт'!$K36)),1,0)</f>
        <v>0</v>
      </c>
      <c r="R37">
        <f>IF(ISNUMBER(SEARCH(правки!R$2,'оригинальный продууукт'!$K36)),1,0)</f>
        <v>0</v>
      </c>
      <c r="S37">
        <f>IF(ISNUMBER(SEARCH(правки!S$2,'оригинальный продууукт'!$K36)),1,0)</f>
        <v>0</v>
      </c>
      <c r="T37">
        <v>48</v>
      </c>
      <c r="U37">
        <v>1</v>
      </c>
      <c r="V37">
        <v>0</v>
      </c>
      <c r="X37">
        <f>IF(ISNUMBER(SEARCH(правки!X$2,'оригинальный продууукт'!$P36)),1,0)</f>
        <v>0</v>
      </c>
      <c r="Y37">
        <f>IF(ISNUMBER(SEARCH(правки!Y$2,'оригинальный продууукт'!$P36)),1,0)</f>
        <v>0</v>
      </c>
      <c r="Z37">
        <f>IF(ISNUMBER(SEARCH(правки!Z$2,'оригинальный продууукт'!$P36)),1,0)</f>
        <v>1</v>
      </c>
      <c r="AB37">
        <f>IF(ISNUMBER(SEARCH(правки!AB$2,'оригинальный продууукт'!$R36)),0,1)</f>
        <v>0</v>
      </c>
      <c r="AC37">
        <f>IF(ISNUMBER(SEARCH(правки!AC$2,'оригинальный продууукт'!$R36)),0,1)</f>
        <v>0</v>
      </c>
      <c r="AD37">
        <f>IF(ISNUMBER(SEARCH(правки!AD$2,'оригинальный продууукт'!$R36)),0,1)</f>
        <v>0</v>
      </c>
      <c r="AE37">
        <v>0</v>
      </c>
      <c r="AF37" s="8">
        <v>0</v>
      </c>
      <c r="AG37">
        <f>IF('оригинальный продууукт'!$T36="нет",0,1)</f>
        <v>0</v>
      </c>
      <c r="AH37">
        <v>3</v>
      </c>
      <c r="AI37">
        <v>1</v>
      </c>
      <c r="AJ37">
        <v>0</v>
      </c>
      <c r="AK37">
        <v>1</v>
      </c>
      <c r="AL37">
        <f>IF('оригинальный продууукт'!$V36="",0,1)</f>
        <v>1</v>
      </c>
      <c r="AM37">
        <f>IF('оригинальный продууукт'!$W36="",0,1)</f>
        <v>0</v>
      </c>
    </row>
    <row r="38" spans="1:39" x14ac:dyDescent="0.25">
      <c r="A38" s="5">
        <f>'оригинальный продууукт'!A37</f>
        <v>148</v>
      </c>
      <c r="B38" s="6" t="str">
        <f>IF(MID('оригинальный продууукт'!B37,1,1)="б", 'оригинальный продууукт'!B37,MID('оригинальный продууукт'!B37,1,1))</f>
        <v>3</v>
      </c>
      <c r="C38" s="7">
        <f t="shared" si="0"/>
        <v>2</v>
      </c>
      <c r="D38" s="5">
        <f>'оригинальный продууукт'!Y37</f>
        <v>1</v>
      </c>
      <c r="E38">
        <f>IF(ISNUMBER(SEARCH(правки!E$2,'оригинальный продууукт'!$G37)),1,0)</f>
        <v>1</v>
      </c>
      <c r="F38">
        <f>IF(ISNUMBER(SEARCH(правки!F$2,'оригинальный продууукт'!$G37)),1,0)</f>
        <v>1</v>
      </c>
      <c r="G38">
        <f>IF(ISNUMBER(SEARCH(правки!G$2,'оригинальный продууукт'!$G37)),1,0)</f>
        <v>0</v>
      </c>
      <c r="H38">
        <f>IF(ISNUMBER(SEARCH(правки!H$2,'оригинальный продууукт'!$G37)),1,0)</f>
        <v>0</v>
      </c>
      <c r="I38">
        <f>IF(ISNUMBER(SEARCH(правки!I$2,'оригинальный продууукт'!$G37)),1,0)</f>
        <v>0</v>
      </c>
      <c r="J38">
        <f>IF(ISNUMBER(SEARCH(правки!J$2,'оригинальный продууукт'!$G37)),1,0)</f>
        <v>0</v>
      </c>
      <c r="K38">
        <f>IF('оригинальный продууукт'!H37="Без физических нагрузок!",0,IF('оригинальный продууукт'!H37="пешие прогулки",1,IF('оригинальный продууукт'!H37="Активный",2,IF('оригинальный продууукт'!H37="экстримальный",3,""))))</f>
        <v>0</v>
      </c>
      <c r="N38">
        <f>IF(ISNUMBER(SEARCH(правки!N$2,'оригинальный продууукт'!$K37)),1,0)</f>
        <v>1</v>
      </c>
      <c r="O38">
        <f>IF(ISNUMBER(SEARCH(правки!O$2,'оригинальный продууукт'!$K37)),1,0)</f>
        <v>0</v>
      </c>
      <c r="P38">
        <f>IF(ISNUMBER(SEARCH(правки!P$2,'оригинальный продууукт'!$K37)),1,0)</f>
        <v>0</v>
      </c>
      <c r="Q38">
        <f>IF(ISNUMBER(SEARCH(правки!Q$2,'оригинальный продууукт'!$K37)),1,0)</f>
        <v>0</v>
      </c>
      <c r="R38">
        <f>IF(ISNUMBER(SEARCH(правки!R$2,'оригинальный продууукт'!$K37)),1,0)</f>
        <v>0</v>
      </c>
      <c r="S38">
        <f>IF(ISNUMBER(SEARCH(правки!S$2,'оригинальный продууукт'!$K37)),1,0)</f>
        <v>0</v>
      </c>
      <c r="T38" t="str">
        <f>IF('оригинальный продууукт'!L37="не указано","",IF('оригинальный продууукт'!L37="переезды около 300 км ",6,"глянь"))</f>
        <v/>
      </c>
      <c r="U38">
        <v>1</v>
      </c>
      <c r="V38">
        <v>0</v>
      </c>
      <c r="X38">
        <f>IF(ISNUMBER(SEARCH(правки!X$2,'оригинальный продууукт'!$P37)),1,0)</f>
        <v>0</v>
      </c>
      <c r="Y38">
        <f>IF(ISNUMBER(SEARCH(правки!Y$2,'оригинальный продууукт'!$P37)),1,0)</f>
        <v>0</v>
      </c>
      <c r="Z38">
        <f>IF(ISNUMBER(SEARCH(правки!Z$2,'оригинальный продууукт'!$P37)),1,0)</f>
        <v>1</v>
      </c>
      <c r="AB38">
        <f>IF(ISNUMBER(SEARCH(правки!AB$2,'оригинальный продууукт'!$R37)),0,1)</f>
        <v>0</v>
      </c>
      <c r="AC38">
        <f>IF(ISNUMBER(SEARCH(правки!AC$2,'оригинальный продууукт'!$R37)),0,1)</f>
        <v>0</v>
      </c>
      <c r="AD38">
        <f>IF(ISNUMBER(SEARCH(правки!AD$2,'оригинальный продууукт'!$R37)),0,1)</f>
        <v>0</v>
      </c>
      <c r="AE38">
        <v>7</v>
      </c>
      <c r="AF38" s="8">
        <v>0</v>
      </c>
      <c r="AG38">
        <f>IF('оригинальный продууукт'!$T37="нет",0,1)</f>
        <v>0</v>
      </c>
      <c r="AH38">
        <v>3</v>
      </c>
      <c r="AI38">
        <v>1</v>
      </c>
      <c r="AJ38">
        <v>0</v>
      </c>
      <c r="AK38">
        <v>0</v>
      </c>
      <c r="AL38">
        <f>IF('оригинальный продууукт'!$V37="",0,1)</f>
        <v>1</v>
      </c>
      <c r="AM38">
        <f>IF('оригинальный продууукт'!$W37="",0,1)</f>
        <v>0</v>
      </c>
    </row>
    <row r="39" spans="1:39" x14ac:dyDescent="0.25">
      <c r="A39" s="5">
        <f>'оригинальный продууукт'!A38</f>
        <v>149</v>
      </c>
      <c r="B39" s="6" t="str">
        <f>IF(MID('оригинальный продууукт'!B38,1,1)="б", 'оригинальный продууукт'!B38,MID('оригинальный продууукт'!B38,1,1))</f>
        <v>3</v>
      </c>
      <c r="C39" s="7">
        <f t="shared" si="0"/>
        <v>2</v>
      </c>
      <c r="D39" s="5">
        <f>'оригинальный продууукт'!Y38</f>
        <v>2</v>
      </c>
      <c r="E39">
        <f>IF(ISNUMBER(SEARCH(правки!E$2,'оригинальный продууукт'!$G38)),1,0)</f>
        <v>1</v>
      </c>
      <c r="F39">
        <f>IF(ISNUMBER(SEARCH(правки!F$2,'оригинальный продууукт'!$G38)),1,0)</f>
        <v>1</v>
      </c>
      <c r="G39">
        <f>IF(ISNUMBER(SEARCH(правки!G$2,'оригинальный продууукт'!$G38)),1,0)</f>
        <v>0</v>
      </c>
      <c r="H39">
        <f>IF(ISNUMBER(SEARCH(правки!H$2,'оригинальный продууукт'!$G38)),1,0)</f>
        <v>0</v>
      </c>
      <c r="I39">
        <f>IF(ISNUMBER(SEARCH(правки!I$2,'оригинальный продууукт'!$G38)),1,0)</f>
        <v>0</v>
      </c>
      <c r="J39">
        <f>IF(ISNUMBER(SEARCH(правки!J$2,'оригинальный продууукт'!$G38)),1,0)</f>
        <v>0</v>
      </c>
      <c r="K39">
        <f>IF('оригинальный продууукт'!H38="Без физических нагрузок!",0,IF('оригинальный продууукт'!H38="пешие прогулки",1,IF('оригинальный продууукт'!H38="Активный",2,IF('оригинальный продууукт'!H38="экстримальный",3,""))))</f>
        <v>1</v>
      </c>
      <c r="N39">
        <f>IF(ISNUMBER(SEARCH(правки!N$2,'оригинальный продууукт'!$K38)),1,0)</f>
        <v>1</v>
      </c>
      <c r="O39">
        <f>IF(ISNUMBER(SEARCH(правки!O$2,'оригинальный продууукт'!$K38)),1,0)</f>
        <v>0</v>
      </c>
      <c r="P39">
        <f>IF(ISNUMBER(SEARCH(правки!P$2,'оригинальный продууукт'!$K38)),1,0)</f>
        <v>0</v>
      </c>
      <c r="Q39">
        <f>IF(ISNUMBER(SEARCH(правки!Q$2,'оригинальный продууукт'!$K38)),1,0)</f>
        <v>0</v>
      </c>
      <c r="R39">
        <f>IF(ISNUMBER(SEARCH(правки!R$2,'оригинальный продууукт'!$K38)),1,0)</f>
        <v>0</v>
      </c>
      <c r="S39">
        <f>IF(ISNUMBER(SEARCH(правки!S$2,'оригинальный продууукт'!$K38)),1,0)</f>
        <v>0</v>
      </c>
      <c r="T39" t="str">
        <f>IF('оригинальный продууукт'!L38="не указано","",IF('оригинальный продууукт'!L38="переезды около 300 км ",6,"глянь"))</f>
        <v/>
      </c>
      <c r="U39">
        <v>1</v>
      </c>
      <c r="V39">
        <v>0</v>
      </c>
      <c r="X39">
        <f>IF(ISNUMBER(SEARCH(правки!X$2,'оригинальный продууукт'!$P38)),1,0)</f>
        <v>0</v>
      </c>
      <c r="Y39">
        <f>IF(ISNUMBER(SEARCH(правки!Y$2,'оригинальный продууукт'!$P38)),1,0)</f>
        <v>0</v>
      </c>
      <c r="Z39">
        <f>IF(ISNUMBER(SEARCH(правки!Z$2,'оригинальный продууукт'!$P38)),1,0)</f>
        <v>1</v>
      </c>
      <c r="AB39">
        <f>IF(ISNUMBER(SEARCH(правки!AB$2,'оригинальный продууукт'!$R38)),0,1)</f>
        <v>0</v>
      </c>
      <c r="AC39">
        <f>IF(ISNUMBER(SEARCH(правки!AC$2,'оригинальный продууукт'!$R38)),0,1)</f>
        <v>0</v>
      </c>
      <c r="AD39">
        <f>IF(ISNUMBER(SEARCH(правки!AD$2,'оригинальный продууукт'!$R38)),0,1)</f>
        <v>0</v>
      </c>
      <c r="AE39">
        <v>7</v>
      </c>
      <c r="AF39" s="8">
        <v>0</v>
      </c>
      <c r="AG39">
        <f>IF('оригинальный продууукт'!$T38="нет",0,1)</f>
        <v>0</v>
      </c>
      <c r="AH39">
        <v>3</v>
      </c>
      <c r="AI39">
        <v>0</v>
      </c>
      <c r="AJ39">
        <v>0</v>
      </c>
      <c r="AK39">
        <v>0</v>
      </c>
      <c r="AL39">
        <f>IF('оригинальный продууукт'!$V38="",0,1)</f>
        <v>0</v>
      </c>
      <c r="AM39">
        <f>IF('оригинальный продууукт'!$W38="",0,1)</f>
        <v>0</v>
      </c>
    </row>
    <row r="40" spans="1:39" x14ac:dyDescent="0.25">
      <c r="A40" s="5">
        <f>'оригинальный продууукт'!A39</f>
        <v>150</v>
      </c>
      <c r="B40" s="6" t="str">
        <f>IF(MID('оригинальный продууукт'!B39,1,1)="б", 'оригинальный продууукт'!B39,MID('оригинальный продууукт'!B39,1,1))</f>
        <v>3</v>
      </c>
      <c r="C40" s="7">
        <f t="shared" si="0"/>
        <v>2</v>
      </c>
      <c r="D40" s="5">
        <f>'оригинальный продууукт'!Y39</f>
        <v>2</v>
      </c>
      <c r="E40">
        <f>IF(ISNUMBER(SEARCH(правки!E$2,'оригинальный продууукт'!$G39)),1,0)</f>
        <v>1</v>
      </c>
      <c r="F40">
        <f>IF(ISNUMBER(SEARCH(правки!F$2,'оригинальный продууукт'!$G39)),1,0)</f>
        <v>1</v>
      </c>
      <c r="G40">
        <f>IF(ISNUMBER(SEARCH(правки!G$2,'оригинальный продууукт'!$G39)),1,0)</f>
        <v>0</v>
      </c>
      <c r="H40">
        <f>IF(ISNUMBER(SEARCH(правки!H$2,'оригинальный продууукт'!$G39)),1,0)</f>
        <v>0</v>
      </c>
      <c r="I40">
        <f>IF(ISNUMBER(SEARCH(правки!I$2,'оригинальный продууукт'!$G39)),1,0)</f>
        <v>0</v>
      </c>
      <c r="J40">
        <f>IF(ISNUMBER(SEARCH(правки!J$2,'оригинальный продууукт'!$G39)),1,0)</f>
        <v>0</v>
      </c>
      <c r="K40">
        <f>IF('оригинальный продууукт'!H39="Без физических нагрузок!",0,IF('оригинальный продууукт'!H39="пешие прогулки",1,IF('оригинальный продууукт'!H39="Активный",2,IF('оригинальный продууукт'!H39="экстримальный",3,""))))</f>
        <v>0</v>
      </c>
      <c r="N40">
        <f>IF(ISNUMBER(SEARCH(правки!N$2,'оригинальный продууукт'!$K39)),1,0)</f>
        <v>1</v>
      </c>
      <c r="O40">
        <f>IF(ISNUMBER(SEARCH(правки!O$2,'оригинальный продууукт'!$K39)),1,0)</f>
        <v>0</v>
      </c>
      <c r="P40">
        <f>IF(ISNUMBER(SEARCH(правки!P$2,'оригинальный продууукт'!$K39)),1,0)</f>
        <v>0</v>
      </c>
      <c r="Q40">
        <f>IF(ISNUMBER(SEARCH(правки!Q$2,'оригинальный продууукт'!$K39)),1,0)</f>
        <v>0</v>
      </c>
      <c r="R40">
        <f>IF(ISNUMBER(SEARCH(правки!R$2,'оригинальный продууукт'!$K39)),1,0)</f>
        <v>0</v>
      </c>
      <c r="S40">
        <f>IF(ISNUMBER(SEARCH(правки!S$2,'оригинальный продууукт'!$K39)),1,0)</f>
        <v>0</v>
      </c>
      <c r="T40" t="str">
        <f>IF('оригинальный продууукт'!L39="не указано","",IF('оригинальный продууукт'!L39="переезды около 300 км ",6,"глянь"))</f>
        <v/>
      </c>
      <c r="U40">
        <v>1</v>
      </c>
      <c r="V40">
        <v>0</v>
      </c>
      <c r="X40">
        <f>IF(ISNUMBER(SEARCH(правки!X$2,'оригинальный продууукт'!$P39)),1,0)</f>
        <v>0</v>
      </c>
      <c r="Y40">
        <f>IF(ISNUMBER(SEARCH(правки!Y$2,'оригинальный продууукт'!$P39)),1,0)</f>
        <v>0</v>
      </c>
      <c r="Z40">
        <f>IF(ISNUMBER(SEARCH(правки!Z$2,'оригинальный продууукт'!$P39)),1,0)</f>
        <v>1</v>
      </c>
      <c r="AB40">
        <f>IF(ISNUMBER(SEARCH(правки!AB$2,'оригинальный продууукт'!$R39)),0,1)</f>
        <v>0</v>
      </c>
      <c r="AC40">
        <f>IF(ISNUMBER(SEARCH(правки!AC$2,'оригинальный продууукт'!$R39)),0,1)</f>
        <v>0</v>
      </c>
      <c r="AD40">
        <f>IF(ISNUMBER(SEARCH(правки!AD$2,'оригинальный продууукт'!$R39)),0,1)</f>
        <v>0</v>
      </c>
      <c r="AE40">
        <v>7</v>
      </c>
      <c r="AF40" s="8">
        <v>0</v>
      </c>
      <c r="AG40">
        <f>IF('оригинальный продууукт'!$T39="нет",0,1)</f>
        <v>0</v>
      </c>
      <c r="AH40">
        <v>4</v>
      </c>
      <c r="AI40">
        <v>0</v>
      </c>
      <c r="AJ40">
        <v>0</v>
      </c>
      <c r="AK40">
        <v>0</v>
      </c>
      <c r="AL40">
        <f>IF('оригинальный продууукт'!$V39="",0,1)</f>
        <v>0</v>
      </c>
      <c r="AM40">
        <f>IF('оригинальный продууукт'!$W39="",0,1)</f>
        <v>0</v>
      </c>
    </row>
    <row r="41" spans="1:39" x14ac:dyDescent="0.25">
      <c r="A41" s="5">
        <f>'оригинальный продууукт'!A40</f>
        <v>151</v>
      </c>
      <c r="B41" s="6" t="str">
        <f>IF(MID('оригинальный продууукт'!B40,1,1)="б", 'оригинальный продууукт'!B40,MID('оригинальный продууукт'!B40,1,1))</f>
        <v>3</v>
      </c>
      <c r="C41" s="7">
        <f t="shared" si="0"/>
        <v>2</v>
      </c>
      <c r="D41" s="5">
        <f>'оригинальный продууукт'!Y40</f>
        <v>2</v>
      </c>
      <c r="E41">
        <f>IF(ISNUMBER(SEARCH(правки!E$2,'оригинальный продууукт'!$G40)),1,0)</f>
        <v>1</v>
      </c>
      <c r="F41">
        <f>IF(ISNUMBER(SEARCH(правки!F$2,'оригинальный продууукт'!$G40)),1,0)</f>
        <v>1</v>
      </c>
      <c r="G41">
        <f>IF(ISNUMBER(SEARCH(правки!G$2,'оригинальный продууукт'!$G40)),1,0)</f>
        <v>0</v>
      </c>
      <c r="H41">
        <f>IF(ISNUMBER(SEARCH(правки!H$2,'оригинальный продууукт'!$G40)),1,0)</f>
        <v>0</v>
      </c>
      <c r="I41">
        <f>IF(ISNUMBER(SEARCH(правки!I$2,'оригинальный продууукт'!$G40)),1,0)</f>
        <v>0</v>
      </c>
      <c r="J41">
        <f>IF(ISNUMBER(SEARCH(правки!J$2,'оригинальный продууукт'!$G40)),1,0)</f>
        <v>0</v>
      </c>
      <c r="K41">
        <f>IF('оригинальный продууукт'!H40="Без физических нагрузок!",0,IF('оригинальный продууукт'!H40="пешие прогулки",1,IF('оригинальный продууукт'!H40="Активный",2,IF('оригинальный продууукт'!H40="экстримальный",3,""))))</f>
        <v>1</v>
      </c>
      <c r="N41">
        <f>IF(ISNUMBER(SEARCH(правки!N$2,'оригинальный продууукт'!$K40)),1,0)</f>
        <v>1</v>
      </c>
      <c r="O41">
        <f>IF(ISNUMBER(SEARCH(правки!O$2,'оригинальный продууукт'!$K40)),1,0)</f>
        <v>0</v>
      </c>
      <c r="P41">
        <f>IF(ISNUMBER(SEARCH(правки!P$2,'оригинальный продууукт'!$K40)),1,0)</f>
        <v>0</v>
      </c>
      <c r="Q41">
        <f>IF(ISNUMBER(SEARCH(правки!Q$2,'оригинальный продууукт'!$K40)),1,0)</f>
        <v>0</v>
      </c>
      <c r="R41">
        <f>IF(ISNUMBER(SEARCH(правки!R$2,'оригинальный продууукт'!$K40)),1,0)</f>
        <v>0</v>
      </c>
      <c r="S41">
        <f>IF(ISNUMBER(SEARCH(правки!S$2,'оригинальный продууукт'!$K40)),1,0)</f>
        <v>0</v>
      </c>
      <c r="T41" t="str">
        <f>IF('оригинальный продууукт'!L40="не указано","",IF('оригинальный продууукт'!L40="переезды около 300 км ",6,"глянь"))</f>
        <v/>
      </c>
      <c r="U41">
        <v>1</v>
      </c>
      <c r="V41">
        <v>0</v>
      </c>
      <c r="X41">
        <f>IF(ISNUMBER(SEARCH(правки!X$2,'оригинальный продууукт'!$P40)),1,0)</f>
        <v>0</v>
      </c>
      <c r="Y41">
        <f>IF(ISNUMBER(SEARCH(правки!Y$2,'оригинальный продууукт'!$P40)),1,0)</f>
        <v>0</v>
      </c>
      <c r="Z41">
        <f>IF(ISNUMBER(SEARCH(правки!Z$2,'оригинальный продууукт'!$P40)),1,0)</f>
        <v>1</v>
      </c>
      <c r="AB41">
        <f>IF(ISNUMBER(SEARCH(правки!AB$2,'оригинальный продууукт'!$R40)),0,1)</f>
        <v>0</v>
      </c>
      <c r="AC41">
        <f>IF(ISNUMBER(SEARCH(правки!AC$2,'оригинальный продууукт'!$R40)),0,1)</f>
        <v>0</v>
      </c>
      <c r="AD41">
        <f>IF(ISNUMBER(SEARCH(правки!AD$2,'оригинальный продууукт'!$R40)),0,1)</f>
        <v>0</v>
      </c>
      <c r="AE41">
        <v>7</v>
      </c>
      <c r="AF41" s="8">
        <v>0</v>
      </c>
      <c r="AG41">
        <f>IF('оригинальный продууукт'!$T40="нет",0,1)</f>
        <v>0</v>
      </c>
      <c r="AH41">
        <v>3</v>
      </c>
      <c r="AI41">
        <v>1</v>
      </c>
      <c r="AJ41">
        <v>0</v>
      </c>
      <c r="AK41">
        <v>0</v>
      </c>
      <c r="AL41">
        <f>IF('оригинальный продууукт'!$V40="",0,1)</f>
        <v>0</v>
      </c>
      <c r="AM41">
        <f>IF('оригинальный продууукт'!$W40="",0,1)</f>
        <v>0</v>
      </c>
    </row>
    <row r="42" spans="1:39" x14ac:dyDescent="0.25">
      <c r="A42" s="5">
        <f>'оригинальный продууукт'!A41</f>
        <v>152</v>
      </c>
      <c r="B42" s="6" t="str">
        <f>IF(MID('оригинальный продууукт'!B41,1,1)="б", 'оригинальный продууукт'!B41,MID('оригинальный продууукт'!B41,1,1))</f>
        <v>3</v>
      </c>
      <c r="C42" s="7">
        <f t="shared" si="0"/>
        <v>2</v>
      </c>
      <c r="D42" s="5">
        <f>'оригинальный продууукт'!Y41</f>
        <v>1</v>
      </c>
      <c r="E42">
        <f>IF(ISNUMBER(SEARCH(правки!E$2,'оригинальный продууукт'!$G41)),1,0)</f>
        <v>1</v>
      </c>
      <c r="F42">
        <f>IF(ISNUMBER(SEARCH(правки!F$2,'оригинальный продууукт'!$G41)),1,0)</f>
        <v>1</v>
      </c>
      <c r="G42">
        <f>IF(ISNUMBER(SEARCH(правки!G$2,'оригинальный продууукт'!$G41)),1,0)</f>
        <v>0</v>
      </c>
      <c r="H42">
        <f>IF(ISNUMBER(SEARCH(правки!H$2,'оригинальный продууукт'!$G41)),1,0)</f>
        <v>0</v>
      </c>
      <c r="I42">
        <f>IF(ISNUMBER(SEARCH(правки!I$2,'оригинальный продууукт'!$G41)),1,0)</f>
        <v>0</v>
      </c>
      <c r="J42">
        <f>IF(ISNUMBER(SEARCH(правки!J$2,'оригинальный продууукт'!$G41)),1,0)</f>
        <v>0</v>
      </c>
      <c r="K42">
        <f>IF('оригинальный продууукт'!H41="Без физических нагрузок!",0,IF('оригинальный продууукт'!H41="пешие прогулки",1,IF('оригинальный продууукт'!H41="Активный",2,IF('оригинальный продууукт'!H41="экстримальный",3,""))))</f>
        <v>0</v>
      </c>
      <c r="N42">
        <f>IF(ISNUMBER(SEARCH(правки!N$2,'оригинальный продууукт'!$K41)),1,0)</f>
        <v>1</v>
      </c>
      <c r="O42">
        <f>IF(ISNUMBER(SEARCH(правки!O$2,'оригинальный продууукт'!$K41)),1,0)</f>
        <v>0</v>
      </c>
      <c r="P42">
        <f>IF(ISNUMBER(SEARCH(правки!P$2,'оригинальный продууукт'!$K41)),1,0)</f>
        <v>0</v>
      </c>
      <c r="Q42">
        <f>IF(ISNUMBER(SEARCH(правки!Q$2,'оригинальный продууукт'!$K41)),1,0)</f>
        <v>0</v>
      </c>
      <c r="R42">
        <f>IF(ISNUMBER(SEARCH(правки!R$2,'оригинальный продууукт'!$K41)),1,0)</f>
        <v>0</v>
      </c>
      <c r="S42">
        <f>IF(ISNUMBER(SEARCH(правки!S$2,'оригинальный продууукт'!$K41)),1,0)</f>
        <v>0</v>
      </c>
      <c r="T42" t="str">
        <f>IF('оригинальный продууукт'!L41="не указано","",IF('оригинальный продууукт'!L41="переезды около 300 км ",6,"глянь"))</f>
        <v/>
      </c>
      <c r="U42">
        <v>1</v>
      </c>
      <c r="V42">
        <v>0</v>
      </c>
      <c r="X42">
        <f>IF(ISNUMBER(SEARCH(правки!X$2,'оригинальный продууукт'!$P41)),1,0)</f>
        <v>0</v>
      </c>
      <c r="Y42">
        <f>IF(ISNUMBER(SEARCH(правки!Y$2,'оригинальный продууукт'!$P41)),1,0)</f>
        <v>0</v>
      </c>
      <c r="Z42">
        <f>IF(ISNUMBER(SEARCH(правки!Z$2,'оригинальный продууукт'!$P41)),1,0)</f>
        <v>1</v>
      </c>
      <c r="AB42">
        <f>IF(ISNUMBER(SEARCH(правки!AB$2,'оригинальный продууукт'!$R41)),0,1)</f>
        <v>0</v>
      </c>
      <c r="AC42">
        <f>IF(ISNUMBER(SEARCH(правки!AC$2,'оригинальный продууукт'!$R41)),0,1)</f>
        <v>0</v>
      </c>
      <c r="AD42">
        <f>IF(ISNUMBER(SEARCH(правки!AD$2,'оригинальный продууукт'!$R41)),0,1)</f>
        <v>0</v>
      </c>
      <c r="AE42">
        <v>6</v>
      </c>
      <c r="AF42" s="8">
        <v>0</v>
      </c>
      <c r="AG42">
        <f>IF('оригинальный продууукт'!$T41="нет",0,1)</f>
        <v>0</v>
      </c>
      <c r="AH42">
        <v>3</v>
      </c>
      <c r="AI42">
        <v>2</v>
      </c>
      <c r="AJ42">
        <v>0</v>
      </c>
      <c r="AK42">
        <v>0</v>
      </c>
      <c r="AL42">
        <f>IF('оригинальный продууукт'!$V41="",0,1)</f>
        <v>0</v>
      </c>
      <c r="AM42">
        <f>IF('оригинальный продууукт'!$W41="",0,1)</f>
        <v>0</v>
      </c>
    </row>
    <row r="43" spans="1:39" x14ac:dyDescent="0.25">
      <c r="A43" s="5">
        <f>'оригинальный продууукт'!A42</f>
        <v>153</v>
      </c>
      <c r="B43" s="6" t="str">
        <f>IF(MID('оригинальный продууукт'!B42,1,1)="б", 'оригинальный продууукт'!B42,MID('оригинальный продууукт'!B42,1,1))</f>
        <v>3</v>
      </c>
      <c r="C43" s="7">
        <f t="shared" si="0"/>
        <v>2</v>
      </c>
      <c r="D43" s="5">
        <f>'оригинальный продууукт'!Y42</f>
        <v>1</v>
      </c>
      <c r="E43">
        <f>IF(ISNUMBER(SEARCH(правки!E$2,'оригинальный продууукт'!$G42)),1,0)</f>
        <v>1</v>
      </c>
      <c r="F43">
        <f>IF(ISNUMBER(SEARCH(правки!F$2,'оригинальный продууукт'!$G42)),1,0)</f>
        <v>1</v>
      </c>
      <c r="G43">
        <f>IF(ISNUMBER(SEARCH(правки!G$2,'оригинальный продууукт'!$G42)),1,0)</f>
        <v>0</v>
      </c>
      <c r="H43">
        <f>IF(ISNUMBER(SEARCH(правки!H$2,'оригинальный продууукт'!$G42)),1,0)</f>
        <v>0</v>
      </c>
      <c r="I43">
        <f>IF(ISNUMBER(SEARCH(правки!I$2,'оригинальный продууукт'!$G42)),1,0)</f>
        <v>0</v>
      </c>
      <c r="J43">
        <f>IF(ISNUMBER(SEARCH(правки!J$2,'оригинальный продууукт'!$G42)),1,0)</f>
        <v>0</v>
      </c>
      <c r="K43">
        <f>IF('оригинальный продууукт'!H42="Без физических нагрузок!",0,IF('оригинальный продууукт'!H42="пешие прогулки",1,IF('оригинальный продууукт'!H42="Активный",2,IF('оригинальный продууукт'!H42="экстримальный",3,""))))</f>
        <v>0</v>
      </c>
      <c r="N43">
        <f>IF(ISNUMBER(SEARCH(правки!N$2,'оригинальный продууукт'!$K42)),1,0)</f>
        <v>1</v>
      </c>
      <c r="O43">
        <f>IF(ISNUMBER(SEARCH(правки!O$2,'оригинальный продууукт'!$K42)),1,0)</f>
        <v>0</v>
      </c>
      <c r="P43">
        <f>IF(ISNUMBER(SEARCH(правки!P$2,'оригинальный продууукт'!$K42)),1,0)</f>
        <v>0</v>
      </c>
      <c r="Q43">
        <f>IF(ISNUMBER(SEARCH(правки!Q$2,'оригинальный продууукт'!$K42)),1,0)</f>
        <v>0</v>
      </c>
      <c r="R43">
        <f>IF(ISNUMBER(SEARCH(правки!R$2,'оригинальный продууукт'!$K42)),1,0)</f>
        <v>0</v>
      </c>
      <c r="S43">
        <f>IF(ISNUMBER(SEARCH(правки!S$2,'оригинальный продууукт'!$K42)),1,0)</f>
        <v>0</v>
      </c>
      <c r="T43" t="str">
        <f>IF('оригинальный продууукт'!L42="не указано","",IF('оригинальный продууукт'!L42="переезды около 300 км ",6,"глянь"))</f>
        <v/>
      </c>
      <c r="U43">
        <v>1</v>
      </c>
      <c r="V43">
        <v>0</v>
      </c>
      <c r="X43">
        <f>IF(ISNUMBER(SEARCH(правки!X$2,'оригинальный продууукт'!$P42)),1,0)</f>
        <v>0</v>
      </c>
      <c r="Y43">
        <f>IF(ISNUMBER(SEARCH(правки!Y$2,'оригинальный продууукт'!$P42)),1,0)</f>
        <v>0</v>
      </c>
      <c r="Z43">
        <f>IF(ISNUMBER(SEARCH(правки!Z$2,'оригинальный продууукт'!$P42)),1,0)</f>
        <v>1</v>
      </c>
      <c r="AB43">
        <f>IF(ISNUMBER(SEARCH(правки!AB$2,'оригинальный продууукт'!$R42)),0,1)</f>
        <v>0</v>
      </c>
      <c r="AC43">
        <f>IF(ISNUMBER(SEARCH(правки!AC$2,'оригинальный продууукт'!$R42)),0,1)</f>
        <v>0</v>
      </c>
      <c r="AD43">
        <f>IF(ISNUMBER(SEARCH(правки!AD$2,'оригинальный продууукт'!$R42)),0,1)</f>
        <v>0</v>
      </c>
      <c r="AE43">
        <v>7</v>
      </c>
      <c r="AF43" s="8">
        <v>0</v>
      </c>
      <c r="AG43">
        <f>IF('оригинальный продууукт'!$T42="нет",0,1)</f>
        <v>0</v>
      </c>
      <c r="AH43">
        <v>3</v>
      </c>
      <c r="AI43">
        <v>1</v>
      </c>
      <c r="AJ43">
        <v>0</v>
      </c>
      <c r="AK43">
        <v>0</v>
      </c>
      <c r="AL43">
        <f>IF('оригинальный продууукт'!$V42="",0,1)</f>
        <v>0</v>
      </c>
      <c r="AM43">
        <f>IF('оригинальный продууукт'!$W42="",0,1)</f>
        <v>0</v>
      </c>
    </row>
    <row r="44" spans="1:39" x14ac:dyDescent="0.25">
      <c r="A44" s="5">
        <f>'оригинальный продууукт'!A43</f>
        <v>154</v>
      </c>
      <c r="B44" s="6" t="str">
        <f>IF(MID('оригинальный продууукт'!B43,1,1)="б", 'оригинальный продууукт'!B43,MID('оригинальный продууукт'!B43,1,1))</f>
        <v>4</v>
      </c>
      <c r="C44" s="7">
        <f t="shared" si="0"/>
        <v>3</v>
      </c>
      <c r="D44" s="5">
        <f>'оригинальный продууукт'!Y43</f>
        <v>3</v>
      </c>
      <c r="E44">
        <f>IF(ISNUMBER(SEARCH(правки!E$2,'оригинальный продууукт'!$G43)),1,0)</f>
        <v>0</v>
      </c>
      <c r="F44">
        <f>IF(ISNUMBER(SEARCH(правки!F$2,'оригинальный продууукт'!$G43)),1,0)</f>
        <v>0</v>
      </c>
      <c r="G44">
        <f>IF(ISNUMBER(SEARCH(правки!G$2,'оригинальный продууукт'!$G43)),1,0)</f>
        <v>1</v>
      </c>
      <c r="H44">
        <f>IF(ISNUMBER(SEARCH(правки!H$2,'оригинальный продууукт'!$G43)),1,0)</f>
        <v>0</v>
      </c>
      <c r="I44">
        <f>IF(ISNUMBER(SEARCH(правки!I$2,'оригинальный продууукт'!$G43)),1,0)</f>
        <v>0</v>
      </c>
      <c r="J44">
        <f>IF(ISNUMBER(SEARCH(правки!J$2,'оригинальный продууукт'!$G43)),1,0)</f>
        <v>1</v>
      </c>
      <c r="K44">
        <f>IF('оригинальный продууукт'!H43="Без физических нагрузок!",0,IF('оригинальный продууукт'!H43="пешие прогулки",1,IF('оригинальный продууукт'!H43="Активный",2,IF('оригинальный продууукт'!H43="экстримальный",3,""))))</f>
        <v>2</v>
      </c>
      <c r="N44">
        <f>IF(ISNUMBER(SEARCH(правки!N$2,'оригинальный продууукт'!$K43)),1,0)</f>
        <v>1</v>
      </c>
      <c r="O44">
        <f>IF(ISNUMBER(SEARCH(правки!O$2,'оригинальный продууукт'!$K43)),1,0)</f>
        <v>0</v>
      </c>
      <c r="P44">
        <f>IF(ISNUMBER(SEARCH(правки!P$2,'оригинальный продууукт'!$K43)),1,0)</f>
        <v>0</v>
      </c>
      <c r="Q44">
        <f>IF(ISNUMBER(SEARCH(правки!Q$2,'оригинальный продууукт'!$K43)),1,0)</f>
        <v>0</v>
      </c>
      <c r="R44">
        <f>IF(ISNUMBER(SEARCH(правки!R$2,'оригинальный продууукт'!$K43)),1,0)</f>
        <v>0</v>
      </c>
      <c r="S44">
        <f>IF(ISNUMBER(SEARCH(правки!S$2,'оригинальный продууукт'!$K43)),1,0)</f>
        <v>0</v>
      </c>
      <c r="T44" t="str">
        <f>IF('оригинальный продууукт'!L43="не указано","",IF('оригинальный продууукт'!L43="переезды около 300 км ",6,"глянь"))</f>
        <v/>
      </c>
      <c r="U44">
        <v>1</v>
      </c>
      <c r="V44">
        <v>0</v>
      </c>
      <c r="X44">
        <f>IF(ISNUMBER(SEARCH(правки!X$2,'оригинальный продууукт'!$P43)),1,0)</f>
        <v>0</v>
      </c>
      <c r="Y44">
        <f>IF(ISNUMBER(SEARCH(правки!Y$2,'оригинальный продууукт'!$P43)),1,0)</f>
        <v>0</v>
      </c>
      <c r="Z44">
        <f>IF(ISNUMBER(SEARCH(правки!Z$2,'оригинальный продууукт'!$P43)),1,0)</f>
        <v>1</v>
      </c>
      <c r="AB44">
        <f>IF(ISNUMBER(SEARCH(правки!AB$2,'оригинальный продууукт'!$R43)),0,1)</f>
        <v>0</v>
      </c>
      <c r="AC44">
        <f>IF(ISNUMBER(SEARCH(правки!AC$2,'оригинальный продууукт'!$R43)),0,1)</f>
        <v>0</v>
      </c>
      <c r="AD44">
        <f>IF(ISNUMBER(SEARCH(правки!AD$2,'оригинальный продууукт'!$R43)),0,1)</f>
        <v>0</v>
      </c>
      <c r="AE44">
        <v>6</v>
      </c>
      <c r="AF44" s="8">
        <v>0</v>
      </c>
      <c r="AG44">
        <f>IF('оригинальный продууукт'!$T43="нет",0,1)</f>
        <v>0</v>
      </c>
      <c r="AH44">
        <v>4</v>
      </c>
      <c r="AI44">
        <v>2</v>
      </c>
      <c r="AJ44">
        <v>2</v>
      </c>
      <c r="AK44">
        <v>0</v>
      </c>
      <c r="AL44">
        <f>IF('оригинальный продууукт'!$V43="",0,1)</f>
        <v>0</v>
      </c>
      <c r="AM44">
        <f>IF('оригинальный продууукт'!$W43="",0,1)</f>
        <v>0</v>
      </c>
    </row>
    <row r="45" spans="1:39" x14ac:dyDescent="0.25">
      <c r="A45" s="5">
        <f>'оригинальный продууукт'!A44</f>
        <v>155</v>
      </c>
      <c r="B45" s="6" t="str">
        <f>IF(MID('оригинальный продууукт'!B44,1,1)="б", 'оригинальный продууукт'!B44,MID('оригинальный продууукт'!B44,1,1))</f>
        <v>3</v>
      </c>
      <c r="C45" s="7">
        <f t="shared" si="0"/>
        <v>2</v>
      </c>
      <c r="D45" s="5">
        <f>'оригинальный продууукт'!Y44</f>
        <v>2</v>
      </c>
      <c r="E45">
        <f>IF(ISNUMBER(SEARCH(правки!E$2,'оригинальный продууукт'!$G44)),1,0)</f>
        <v>1</v>
      </c>
      <c r="F45">
        <f>IF(ISNUMBER(SEARCH(правки!F$2,'оригинальный продууукт'!$G44)),1,0)</f>
        <v>1</v>
      </c>
      <c r="G45">
        <f>IF(ISNUMBER(SEARCH(правки!G$2,'оригинальный продууукт'!$G44)),1,0)</f>
        <v>0</v>
      </c>
      <c r="H45">
        <f>IF(ISNUMBER(SEARCH(правки!H$2,'оригинальный продууукт'!$G44)),1,0)</f>
        <v>1</v>
      </c>
      <c r="I45">
        <f>IF(ISNUMBER(SEARCH(правки!I$2,'оригинальный продууукт'!$G44)),1,0)</f>
        <v>0</v>
      </c>
      <c r="J45">
        <f>IF(ISNUMBER(SEARCH(правки!J$2,'оригинальный продууукт'!$G44)),1,0)</f>
        <v>0</v>
      </c>
      <c r="K45">
        <f>IF('оригинальный продууукт'!H44="Без физических нагрузок!",0,IF('оригинальный продууукт'!H44="пешие прогулки",1,IF('оригинальный продууукт'!H44="Активный",2,IF('оригинальный продууукт'!H44="экстримальный",3,""))))</f>
        <v>2</v>
      </c>
      <c r="N45">
        <f>IF(ISNUMBER(SEARCH(правки!N$2,'оригинальный продууукт'!$K44)),1,0)</f>
        <v>1</v>
      </c>
      <c r="O45">
        <f>IF(ISNUMBER(SEARCH(правки!O$2,'оригинальный продууукт'!$K44)),1,0)</f>
        <v>0</v>
      </c>
      <c r="P45">
        <f>IF(ISNUMBER(SEARCH(правки!P$2,'оригинальный продууукт'!$K44)),1,0)</f>
        <v>0</v>
      </c>
      <c r="Q45">
        <f>IF(ISNUMBER(SEARCH(правки!Q$2,'оригинальный продууукт'!$K44)),1,0)</f>
        <v>0</v>
      </c>
      <c r="R45">
        <f>IF(ISNUMBER(SEARCH(правки!R$2,'оригинальный продууукт'!$K44)),1,0)</f>
        <v>0</v>
      </c>
      <c r="S45">
        <f>IF(ISNUMBER(SEARCH(правки!S$2,'оригинальный продууукт'!$K44)),1,0)</f>
        <v>0</v>
      </c>
      <c r="T45" t="str">
        <f>IF('оригинальный продууукт'!L44="не указано","",IF('оригинальный продууукт'!L44="переезды около 300 км ",6,"глянь"))</f>
        <v/>
      </c>
      <c r="U45">
        <v>1</v>
      </c>
      <c r="V45">
        <v>0</v>
      </c>
      <c r="X45">
        <f>IF(ISNUMBER(SEARCH(правки!X$2,'оригинальный продууукт'!$P44)),1,0)</f>
        <v>0</v>
      </c>
      <c r="Y45">
        <f>IF(ISNUMBER(SEARCH(правки!Y$2,'оригинальный продууукт'!$P44)),1,0)</f>
        <v>0</v>
      </c>
      <c r="Z45">
        <f>IF(ISNUMBER(SEARCH(правки!Z$2,'оригинальный продууукт'!$P44)),1,0)</f>
        <v>1</v>
      </c>
      <c r="AB45">
        <f>IF(ISNUMBER(SEARCH(правки!AB$2,'оригинальный продууукт'!$R44)),0,1)</f>
        <v>0</v>
      </c>
      <c r="AC45">
        <f>IF(ISNUMBER(SEARCH(правки!AC$2,'оригинальный продууукт'!$R44)),0,1)</f>
        <v>0</v>
      </c>
      <c r="AD45">
        <f>IF(ISNUMBER(SEARCH(правки!AD$2,'оригинальный продууукт'!$R44)),0,1)</f>
        <v>0</v>
      </c>
      <c r="AE45">
        <v>7</v>
      </c>
      <c r="AF45" s="8">
        <v>0</v>
      </c>
      <c r="AG45">
        <f>IF('оригинальный продууукт'!$T44="нет",0,1)</f>
        <v>0</v>
      </c>
      <c r="AH45">
        <v>3</v>
      </c>
      <c r="AI45">
        <v>3</v>
      </c>
      <c r="AJ45">
        <v>0</v>
      </c>
      <c r="AK45">
        <v>0</v>
      </c>
      <c r="AL45">
        <f>IF('оригинальный продууукт'!$V44="",0,1)</f>
        <v>0</v>
      </c>
      <c r="AM45">
        <f>IF('оригинальный продууукт'!$W44="",0,1)</f>
        <v>0</v>
      </c>
    </row>
    <row r="46" spans="1:39" x14ac:dyDescent="0.25">
      <c r="A46" s="5">
        <f>'оригинальный продууукт'!A45</f>
        <v>156</v>
      </c>
      <c r="B46" s="6" t="str">
        <f>IF(MID('оригинальный продууукт'!B45,1,1)="б", 'оригинальный продууукт'!B45,MID('оригинальный продууукт'!B45,1,1))</f>
        <v>4</v>
      </c>
      <c r="C46" s="7">
        <f t="shared" si="0"/>
        <v>3</v>
      </c>
      <c r="D46" s="5">
        <f>'оригинальный продууукт'!Y45</f>
        <v>3</v>
      </c>
      <c r="E46">
        <f>IF(ISNUMBER(SEARCH(правки!E$2,'оригинальный продууукт'!$G45)),1,0)</f>
        <v>1</v>
      </c>
      <c r="F46">
        <f>IF(ISNUMBER(SEARCH(правки!F$2,'оригинальный продууукт'!$G45)),1,0)</f>
        <v>1</v>
      </c>
      <c r="G46">
        <f>IF(ISNUMBER(SEARCH(правки!G$2,'оригинальный продууукт'!$G45)),1,0)</f>
        <v>0</v>
      </c>
      <c r="H46">
        <f>IF(ISNUMBER(SEARCH(правки!H$2,'оригинальный продууукт'!$G45)),1,0)</f>
        <v>1</v>
      </c>
      <c r="I46">
        <f>IF(ISNUMBER(SEARCH(правки!I$2,'оригинальный продууукт'!$G45)),1,0)</f>
        <v>0</v>
      </c>
      <c r="J46">
        <f>IF(ISNUMBER(SEARCH(правки!J$2,'оригинальный продууукт'!$G45)),1,0)</f>
        <v>0</v>
      </c>
      <c r="K46">
        <f>IF('оригинальный продууукт'!H45="Без физических нагрузок!",0,IF('оригинальный продууукт'!H45="пешие прогулки",1,IF('оригинальный продууукт'!H45="Активный",2,IF('оригинальный продууукт'!H45="экстримальный",3,""))))</f>
        <v>2</v>
      </c>
      <c r="N46">
        <f>IF(ISNUMBER(SEARCH(правки!N$2,'оригинальный продууукт'!$K45)),1,0)</f>
        <v>1</v>
      </c>
      <c r="O46">
        <f>IF(ISNUMBER(SEARCH(правки!O$2,'оригинальный продууукт'!$K45)),1,0)</f>
        <v>0</v>
      </c>
      <c r="P46">
        <f>IF(ISNUMBER(SEARCH(правки!P$2,'оригинальный продууукт'!$K45)),1,0)</f>
        <v>0</v>
      </c>
      <c r="Q46">
        <f>IF(ISNUMBER(SEARCH(правки!Q$2,'оригинальный продууукт'!$K45)),1,0)</f>
        <v>0</v>
      </c>
      <c r="R46">
        <f>IF(ISNUMBER(SEARCH(правки!R$2,'оригинальный продууукт'!$K45)),1,0)</f>
        <v>0</v>
      </c>
      <c r="S46">
        <f>IF(ISNUMBER(SEARCH(правки!S$2,'оригинальный продууукт'!$K45)),1,0)</f>
        <v>0</v>
      </c>
      <c r="T46" t="str">
        <f>IF('оригинальный продууукт'!L45="не указано","",IF('оригинальный продууукт'!L45="переезды около 300 км ",6,"глянь"))</f>
        <v/>
      </c>
      <c r="U46">
        <v>1</v>
      </c>
      <c r="V46">
        <v>0</v>
      </c>
      <c r="X46">
        <f>IF(ISNUMBER(SEARCH(правки!X$2,'оригинальный продууукт'!$P45)),1,0)</f>
        <v>0</v>
      </c>
      <c r="Y46">
        <f>IF(ISNUMBER(SEARCH(правки!Y$2,'оригинальный продууукт'!$P45)),1,0)</f>
        <v>0</v>
      </c>
      <c r="Z46">
        <f>IF(ISNUMBER(SEARCH(правки!Z$2,'оригинальный продууукт'!$P45)),1,0)</f>
        <v>1</v>
      </c>
      <c r="AB46">
        <f>IF(ISNUMBER(SEARCH(правки!AB$2,'оригинальный продууукт'!$R45)),0,1)</f>
        <v>0</v>
      </c>
      <c r="AC46">
        <f>IF(ISNUMBER(SEARCH(правки!AC$2,'оригинальный продууукт'!$R45)),0,1)</f>
        <v>0</v>
      </c>
      <c r="AD46">
        <f>IF(ISNUMBER(SEARCH(правки!AD$2,'оригинальный продууукт'!$R45)),0,1)</f>
        <v>0</v>
      </c>
      <c r="AE46">
        <v>7</v>
      </c>
      <c r="AF46" s="8">
        <v>0</v>
      </c>
      <c r="AG46">
        <f>IF('оригинальный продууукт'!$T45="нет",0,1)</f>
        <v>0</v>
      </c>
      <c r="AH46">
        <v>4</v>
      </c>
      <c r="AI46">
        <v>3</v>
      </c>
      <c r="AJ46">
        <v>2</v>
      </c>
      <c r="AK46">
        <v>0</v>
      </c>
      <c r="AL46">
        <f>IF('оригинальный продууукт'!$V45="",0,1)</f>
        <v>0</v>
      </c>
      <c r="AM46">
        <f>IF('оригинальный продууукт'!$W45="",0,1)</f>
        <v>0</v>
      </c>
    </row>
    <row r="47" spans="1:39" x14ac:dyDescent="0.25">
      <c r="A47" s="5">
        <f>'оригинальный продууукт'!A46</f>
        <v>157</v>
      </c>
      <c r="B47" s="6" t="str">
        <f>IF(MID('оригинальный продууукт'!B46,1,1)="б", 'оригинальный продууукт'!B46,MID('оригинальный продууукт'!B46,1,1))</f>
        <v>4</v>
      </c>
      <c r="C47" s="7">
        <f t="shared" si="0"/>
        <v>3</v>
      </c>
      <c r="D47" s="5">
        <f>'оригинальный продууукт'!Y46</f>
        <v>2</v>
      </c>
      <c r="E47">
        <f>IF(ISNUMBER(SEARCH(правки!E$2,'оригинальный продууукт'!$G46)),1,0)</f>
        <v>1</v>
      </c>
      <c r="F47">
        <f>IF(ISNUMBER(SEARCH(правки!F$2,'оригинальный продууукт'!$G46)),1,0)</f>
        <v>1</v>
      </c>
      <c r="G47">
        <f>IF(ISNUMBER(SEARCH(правки!G$2,'оригинальный продууукт'!$G46)),1,0)</f>
        <v>0</v>
      </c>
      <c r="H47">
        <f>IF(ISNUMBER(SEARCH(правки!H$2,'оригинальный продууукт'!$G46)),1,0)</f>
        <v>1</v>
      </c>
      <c r="I47">
        <f>IF(ISNUMBER(SEARCH(правки!I$2,'оригинальный продууукт'!$G46)),1,0)</f>
        <v>0</v>
      </c>
      <c r="J47">
        <f>IF(ISNUMBER(SEARCH(правки!J$2,'оригинальный продууукт'!$G46)),1,0)</f>
        <v>0</v>
      </c>
      <c r="K47">
        <f>IF('оригинальный продууукт'!H46="Без физических нагрузок!",0,IF('оригинальный продууукт'!H46="пешие прогулки",1,IF('оригинальный продууукт'!H46="Активный",2,IF('оригинальный продууукт'!H46="экстримальный",3,""))))</f>
        <v>2</v>
      </c>
      <c r="N47">
        <f>IF(ISNUMBER(SEARCH(правки!N$2,'оригинальный продууукт'!$K46)),1,0)</f>
        <v>1</v>
      </c>
      <c r="O47">
        <f>IF(ISNUMBER(SEARCH(правки!O$2,'оригинальный продууукт'!$K46)),1,0)</f>
        <v>0</v>
      </c>
      <c r="P47">
        <f>IF(ISNUMBER(SEARCH(правки!P$2,'оригинальный продууукт'!$K46)),1,0)</f>
        <v>0</v>
      </c>
      <c r="Q47">
        <f>IF(ISNUMBER(SEARCH(правки!Q$2,'оригинальный продууукт'!$K46)),1,0)</f>
        <v>0</v>
      </c>
      <c r="R47">
        <f>IF(ISNUMBER(SEARCH(правки!R$2,'оригинальный продууукт'!$K46)),1,0)</f>
        <v>0</v>
      </c>
      <c r="S47">
        <f>IF(ISNUMBER(SEARCH(правки!S$2,'оригинальный продууукт'!$K46)),1,0)</f>
        <v>0</v>
      </c>
      <c r="T47" t="str">
        <f>IF('оригинальный продууукт'!L46="не указано","",IF('оригинальный продууукт'!L46="переезды около 300 км ",6,"глянь"))</f>
        <v/>
      </c>
      <c r="U47">
        <v>1</v>
      </c>
      <c r="V47">
        <v>0</v>
      </c>
      <c r="X47">
        <f>IF(ISNUMBER(SEARCH(правки!X$2,'оригинальный продууукт'!$P46)),1,0)</f>
        <v>0</v>
      </c>
      <c r="Y47">
        <f>IF(ISNUMBER(SEARCH(правки!Y$2,'оригинальный продууукт'!$P46)),1,0)</f>
        <v>0</v>
      </c>
      <c r="Z47">
        <f>IF(ISNUMBER(SEARCH(правки!Z$2,'оригинальный продууукт'!$P46)),1,0)</f>
        <v>1</v>
      </c>
      <c r="AB47">
        <f>IF(ISNUMBER(SEARCH(правки!AB$2,'оригинальный продууукт'!$R46)),0,1)</f>
        <v>0</v>
      </c>
      <c r="AC47">
        <f>IF(ISNUMBER(SEARCH(правки!AC$2,'оригинальный продууукт'!$R46)),0,1)</f>
        <v>0</v>
      </c>
      <c r="AD47">
        <f>IF(ISNUMBER(SEARCH(правки!AD$2,'оригинальный продууукт'!$R46)),0,1)</f>
        <v>0</v>
      </c>
      <c r="AE47">
        <v>5</v>
      </c>
      <c r="AF47" s="8">
        <v>0</v>
      </c>
      <c r="AG47">
        <f>IF('оригинальный продууукт'!$T46="нет",0,1)</f>
        <v>0</v>
      </c>
      <c r="AH47">
        <v>4</v>
      </c>
      <c r="AI47">
        <v>3</v>
      </c>
      <c r="AJ47">
        <v>0</v>
      </c>
      <c r="AK47">
        <v>0</v>
      </c>
      <c r="AL47">
        <f>IF('оригинальный продууукт'!$V46="",0,1)</f>
        <v>0</v>
      </c>
      <c r="AM47">
        <f>IF('оригинальный продууукт'!$W46="",0,1)</f>
        <v>0</v>
      </c>
    </row>
    <row r="48" spans="1:39" x14ac:dyDescent="0.25">
      <c r="A48" s="5">
        <f>'оригинальный продууукт'!A47</f>
        <v>158</v>
      </c>
      <c r="B48" s="6" t="str">
        <f>IF(MID('оригинальный продууукт'!B47,1,1)="б", 'оригинальный продууукт'!B47,MID('оригинальный продууукт'!B47,1,1))</f>
        <v>4</v>
      </c>
      <c r="C48" s="7">
        <f t="shared" si="0"/>
        <v>3</v>
      </c>
      <c r="D48" s="5">
        <f>'оригинальный продууукт'!Y47</f>
        <v>3</v>
      </c>
      <c r="E48">
        <f>IF(ISNUMBER(SEARCH(правки!E$2,'оригинальный продууукт'!$G47)),1,0)</f>
        <v>1</v>
      </c>
      <c r="F48">
        <f>IF(ISNUMBER(SEARCH(правки!F$2,'оригинальный продууукт'!$G47)),1,0)</f>
        <v>1</v>
      </c>
      <c r="G48">
        <f>IF(ISNUMBER(SEARCH(правки!G$2,'оригинальный продууукт'!$G47)),1,0)</f>
        <v>0</v>
      </c>
      <c r="H48">
        <f>IF(ISNUMBER(SEARCH(правки!H$2,'оригинальный продууукт'!$G47)),1,0)</f>
        <v>0</v>
      </c>
      <c r="I48">
        <f>IF(ISNUMBER(SEARCH(правки!I$2,'оригинальный продууукт'!$G47)),1,0)</f>
        <v>0</v>
      </c>
      <c r="J48">
        <f>IF(ISNUMBER(SEARCH(правки!J$2,'оригинальный продууукт'!$G47)),1,0)</f>
        <v>0</v>
      </c>
      <c r="K48">
        <f>IF('оригинальный продууукт'!H47="Без физических нагрузок!",0,IF('оригинальный продууукт'!H47="пешие прогулки",1,IF('оригинальный продууукт'!H47="Активный",2,IF('оригинальный продууукт'!H47="экстримальный",3,""))))</f>
        <v>1</v>
      </c>
      <c r="N48">
        <f>IF(ISNUMBER(SEARCH(правки!N$2,'оригинальный продууукт'!$K47)),1,0)</f>
        <v>1</v>
      </c>
      <c r="O48">
        <f>IF(ISNUMBER(SEARCH(правки!O$2,'оригинальный продууукт'!$K47)),1,0)</f>
        <v>1</v>
      </c>
      <c r="P48">
        <f>IF(ISNUMBER(SEARCH(правки!P$2,'оригинальный продууукт'!$K47)),1,0)</f>
        <v>0</v>
      </c>
      <c r="Q48">
        <f>IF(ISNUMBER(SEARCH(правки!Q$2,'оригинальный продууукт'!$K47)),1,0)</f>
        <v>0</v>
      </c>
      <c r="R48">
        <f>IF(ISNUMBER(SEARCH(правки!R$2,'оригинальный продууукт'!$K47)),1,0)</f>
        <v>0</v>
      </c>
      <c r="S48">
        <f>IF(ISNUMBER(SEARCH(правки!S$2,'оригинальный продууукт'!$K47)),1,0)</f>
        <v>0</v>
      </c>
      <c r="T48" t="str">
        <f>IF('оригинальный продууукт'!L47="не указано","",IF('оригинальный продууукт'!L47="переезды около 300 км ",6,"глянь"))</f>
        <v/>
      </c>
      <c r="U48">
        <v>1</v>
      </c>
      <c r="V48">
        <v>0</v>
      </c>
      <c r="X48">
        <f>IF(ISNUMBER(SEARCH(правки!X$2,'оригинальный продууукт'!$P47)),1,0)</f>
        <v>0</v>
      </c>
      <c r="Y48">
        <f>IF(ISNUMBER(SEARCH(правки!Y$2,'оригинальный продууукт'!$P47)),1,0)</f>
        <v>0</v>
      </c>
      <c r="Z48">
        <f>IF(ISNUMBER(SEARCH(правки!Z$2,'оригинальный продууукт'!$P47)),1,0)</f>
        <v>1</v>
      </c>
      <c r="AB48">
        <f>IF(ISNUMBER(SEARCH(правки!AB$2,'оригинальный продууукт'!$R47)),0,1)</f>
        <v>0</v>
      </c>
      <c r="AC48">
        <f>IF(ISNUMBER(SEARCH(правки!AC$2,'оригинальный продууукт'!$R47)),0,1)</f>
        <v>0</v>
      </c>
      <c r="AD48">
        <f>IF(ISNUMBER(SEARCH(правки!AD$2,'оригинальный продууукт'!$R47)),0,1)</f>
        <v>0</v>
      </c>
      <c r="AE48">
        <v>0</v>
      </c>
      <c r="AF48" s="8">
        <v>0</v>
      </c>
      <c r="AG48">
        <f>IF('оригинальный продууукт'!$T47="нет",0,1)</f>
        <v>0</v>
      </c>
      <c r="AH48">
        <v>4</v>
      </c>
      <c r="AI48">
        <v>1</v>
      </c>
      <c r="AJ48">
        <v>0</v>
      </c>
      <c r="AK48">
        <v>0</v>
      </c>
      <c r="AL48">
        <f>IF('оригинальный продууукт'!$V47="",0,1)</f>
        <v>0</v>
      </c>
      <c r="AM48">
        <f>IF('оригинальный продууукт'!$W47="",0,1)</f>
        <v>0</v>
      </c>
    </row>
    <row r="49" spans="1:39" x14ac:dyDescent="0.25">
      <c r="A49" s="5">
        <f>'оригинальный продууукт'!A48</f>
        <v>159</v>
      </c>
      <c r="B49" s="6" t="str">
        <f>IF(MID('оригинальный продууукт'!B48,1,1)="б", 'оригинальный продууукт'!B48,MID('оригинальный продууукт'!B48,1,1))</f>
        <v>2</v>
      </c>
      <c r="C49" s="7">
        <f t="shared" si="0"/>
        <v>1</v>
      </c>
      <c r="D49" s="5">
        <f>'оригинальный продууукт'!Y48</f>
        <v>3</v>
      </c>
      <c r="E49">
        <f>IF(ISNUMBER(SEARCH(правки!E$2,'оригинальный продууукт'!$G48)),1,0)</f>
        <v>1</v>
      </c>
      <c r="F49">
        <f>IF(ISNUMBER(SEARCH(правки!F$2,'оригинальный продууукт'!$G48)),1,0)</f>
        <v>1</v>
      </c>
      <c r="G49">
        <f>IF(ISNUMBER(SEARCH(правки!G$2,'оригинальный продууукт'!$G48)),1,0)</f>
        <v>0</v>
      </c>
      <c r="H49">
        <f>IF(ISNUMBER(SEARCH(правки!H$2,'оригинальный продууукт'!$G48)),1,0)</f>
        <v>0</v>
      </c>
      <c r="I49">
        <f>IF(ISNUMBER(SEARCH(правки!I$2,'оригинальный продууукт'!$G48)),1,0)</f>
        <v>0</v>
      </c>
      <c r="J49">
        <f>IF(ISNUMBER(SEARCH(правки!J$2,'оригинальный продууукт'!$G48)),1,0)</f>
        <v>0</v>
      </c>
      <c r="K49">
        <f>IF('оригинальный продууукт'!H48="Без физических нагрузок!",0,IF('оригинальный продууукт'!H48="пешие прогулки",1,IF('оригинальный продууукт'!H48="Активный",2,IF('оригинальный продууукт'!H48="экстримальный",3,""))))</f>
        <v>1</v>
      </c>
      <c r="N49">
        <f>IF(ISNUMBER(SEARCH(правки!N$2,'оригинальный продууукт'!$K48)),1,0)</f>
        <v>1</v>
      </c>
      <c r="O49">
        <f>IF(ISNUMBER(SEARCH(правки!O$2,'оригинальный продууукт'!$K48)),1,0)</f>
        <v>1</v>
      </c>
      <c r="P49">
        <f>IF(ISNUMBER(SEARCH(правки!P$2,'оригинальный продууукт'!$K48)),1,0)</f>
        <v>0</v>
      </c>
      <c r="Q49">
        <f>IF(ISNUMBER(SEARCH(правки!Q$2,'оригинальный продууукт'!$K48)),1,0)</f>
        <v>0</v>
      </c>
      <c r="R49">
        <f>IF(ISNUMBER(SEARCH(правки!R$2,'оригинальный продууукт'!$K48)),1,0)</f>
        <v>0</v>
      </c>
      <c r="S49">
        <f>IF(ISNUMBER(SEARCH(правки!S$2,'оригинальный продууукт'!$K48)),1,0)</f>
        <v>0</v>
      </c>
      <c r="T49" t="str">
        <f>IF('оригинальный продууукт'!L48="не указано","",IF('оригинальный продууукт'!L48="переезды около 300 км ",6,"глянь"))</f>
        <v/>
      </c>
      <c r="U49">
        <v>1</v>
      </c>
      <c r="V49">
        <v>0</v>
      </c>
      <c r="X49">
        <f>IF(ISNUMBER(SEARCH(правки!X$2,'оригинальный продууукт'!$P48)),1,0)</f>
        <v>0</v>
      </c>
      <c r="Y49">
        <f>IF(ISNUMBER(SEARCH(правки!Y$2,'оригинальный продууукт'!$P48)),1,0)</f>
        <v>0</v>
      </c>
      <c r="Z49">
        <f>IF(ISNUMBER(SEARCH(правки!Z$2,'оригинальный продууукт'!$P48)),1,0)</f>
        <v>1</v>
      </c>
      <c r="AB49">
        <f>IF(ISNUMBER(SEARCH(правки!AB$2,'оригинальный продууукт'!$R48)),0,1)</f>
        <v>0</v>
      </c>
      <c r="AC49">
        <f>IF(ISNUMBER(SEARCH(правки!AC$2,'оригинальный продууукт'!$R48)),0,1)</f>
        <v>0</v>
      </c>
      <c r="AD49">
        <f>IF(ISNUMBER(SEARCH(правки!AD$2,'оригинальный продууукт'!$R48)),0,1)</f>
        <v>0</v>
      </c>
      <c r="AE49">
        <v>0</v>
      </c>
      <c r="AF49" s="8">
        <v>0</v>
      </c>
      <c r="AG49">
        <f>IF('оригинальный продууукт'!$T48="нет",0,1)</f>
        <v>0</v>
      </c>
      <c r="AH49">
        <v>2</v>
      </c>
      <c r="AI49">
        <v>1</v>
      </c>
      <c r="AJ49">
        <v>0</v>
      </c>
      <c r="AK49">
        <v>0</v>
      </c>
      <c r="AL49">
        <f>IF('оригинальный продууукт'!$V48="",0,1)</f>
        <v>0</v>
      </c>
      <c r="AM49">
        <f>IF('оригинальный продууукт'!$W48="",0,1)</f>
        <v>0</v>
      </c>
    </row>
    <row r="50" spans="1:39" x14ac:dyDescent="0.25">
      <c r="A50" s="5">
        <f>'оригинальный продууукт'!A49</f>
        <v>160</v>
      </c>
      <c r="B50" s="6" t="str">
        <f>IF(MID('оригинальный продууукт'!B49,1,1)="б", 'оригинальный продууукт'!B49,MID('оригинальный продууукт'!B49,1,1))</f>
        <v>5</v>
      </c>
      <c r="C50" s="7">
        <f t="shared" si="0"/>
        <v>4</v>
      </c>
      <c r="D50" s="5">
        <f>'оригинальный продууукт'!Y49</f>
        <v>3</v>
      </c>
      <c r="E50">
        <f>IF(ISNUMBER(SEARCH(правки!E$2,'оригинальный продууукт'!$G49)),1,0)</f>
        <v>1</v>
      </c>
      <c r="F50">
        <f>IF(ISNUMBER(SEARCH(правки!F$2,'оригинальный продууукт'!$G49)),1,0)</f>
        <v>1</v>
      </c>
      <c r="G50">
        <f>IF(ISNUMBER(SEARCH(правки!G$2,'оригинальный продууукт'!$G49)),1,0)</f>
        <v>0</v>
      </c>
      <c r="H50">
        <f>IF(ISNUMBER(SEARCH(правки!H$2,'оригинальный продууукт'!$G49)),1,0)</f>
        <v>0</v>
      </c>
      <c r="I50">
        <f>IF(ISNUMBER(SEARCH(правки!I$2,'оригинальный продууукт'!$G49)),1,0)</f>
        <v>0</v>
      </c>
      <c r="J50">
        <f>IF(ISNUMBER(SEARCH(правки!J$2,'оригинальный продууукт'!$G49)),1,0)</f>
        <v>0</v>
      </c>
      <c r="K50">
        <f>IF('оригинальный продууукт'!H49="Без физических нагрузок!",0,IF('оригинальный продууукт'!H49="пешие прогулки",1,IF('оригинальный продууукт'!H49="Активный",2,IF('оригинальный продууукт'!H49="экстримальный",3,""))))</f>
        <v>1</v>
      </c>
      <c r="N50">
        <f>IF(ISNUMBER(SEARCH(правки!N$2,'оригинальный продууукт'!$K49)),1,0)</f>
        <v>1</v>
      </c>
      <c r="O50">
        <f>IF(ISNUMBER(SEARCH(правки!O$2,'оригинальный продууукт'!$K49)),1,0)</f>
        <v>1</v>
      </c>
      <c r="P50">
        <f>IF(ISNUMBER(SEARCH(правки!P$2,'оригинальный продууукт'!$K49)),1,0)</f>
        <v>0</v>
      </c>
      <c r="Q50">
        <f>IF(ISNUMBER(SEARCH(правки!Q$2,'оригинальный продууукт'!$K49)),1,0)</f>
        <v>0</v>
      </c>
      <c r="R50">
        <f>IF(ISNUMBER(SEARCH(правки!R$2,'оригинальный продууукт'!$K49)),1,0)</f>
        <v>0</v>
      </c>
      <c r="S50">
        <f>IF(ISNUMBER(SEARCH(правки!S$2,'оригинальный продууукт'!$K49)),1,0)</f>
        <v>0</v>
      </c>
      <c r="T50" t="str">
        <f>IF('оригинальный продууукт'!L49="не указано","",IF('оригинальный продууукт'!L49="переезды около 300 км ",6,"глянь"))</f>
        <v/>
      </c>
      <c r="U50">
        <v>1</v>
      </c>
      <c r="V50">
        <v>0</v>
      </c>
      <c r="X50">
        <f>IF(ISNUMBER(SEARCH(правки!X$2,'оригинальный продууукт'!$P49)),1,0)</f>
        <v>0</v>
      </c>
      <c r="Y50">
        <f>IF(ISNUMBER(SEARCH(правки!Y$2,'оригинальный продууукт'!$P49)),1,0)</f>
        <v>0</v>
      </c>
      <c r="Z50">
        <f>IF(ISNUMBER(SEARCH(правки!Z$2,'оригинальный продууукт'!$P49)),1,0)</f>
        <v>1</v>
      </c>
      <c r="AB50">
        <f>IF(ISNUMBER(SEARCH(правки!AB$2,'оригинальный продууукт'!$R49)),0,1)</f>
        <v>0</v>
      </c>
      <c r="AC50">
        <f>IF(ISNUMBER(SEARCH(правки!AC$2,'оригинальный продууукт'!$R49)),0,1)</f>
        <v>0</v>
      </c>
      <c r="AD50">
        <f>IF(ISNUMBER(SEARCH(правки!AD$2,'оригинальный продууукт'!$R49)),0,1)</f>
        <v>0</v>
      </c>
      <c r="AE50">
        <v>0</v>
      </c>
      <c r="AF50" s="8">
        <v>0</v>
      </c>
      <c r="AG50">
        <f>IF('оригинальный продууукт'!$T49="нет",0,1)</f>
        <v>0</v>
      </c>
      <c r="AH50">
        <v>4</v>
      </c>
      <c r="AI50">
        <v>1</v>
      </c>
      <c r="AJ50">
        <v>0</v>
      </c>
      <c r="AK50">
        <v>0</v>
      </c>
      <c r="AL50">
        <f>IF('оригинальный продууукт'!$V49="",0,1)</f>
        <v>0</v>
      </c>
      <c r="AM50">
        <f>IF('оригинальный продууукт'!$W49="",0,1)</f>
        <v>0</v>
      </c>
    </row>
    <row r="51" spans="1:39" x14ac:dyDescent="0.25">
      <c r="A51" s="5">
        <f>'оригинальный продууукт'!A50</f>
        <v>161</v>
      </c>
      <c r="B51" s="6" t="str">
        <f>IF(MID('оригинальный продууукт'!B50,1,1)="б", 'оригинальный продууукт'!B50,MID('оригинальный продууукт'!B50,1,1))</f>
        <v>4</v>
      </c>
      <c r="C51" s="7">
        <f t="shared" si="0"/>
        <v>3</v>
      </c>
      <c r="D51" s="5">
        <f>'оригинальный продууукт'!Y50</f>
        <v>3</v>
      </c>
      <c r="E51">
        <f>IF(ISNUMBER(SEARCH(правки!E$2,'оригинальный продууукт'!$G50)),1,0)</f>
        <v>1</v>
      </c>
      <c r="F51">
        <f>IF(ISNUMBER(SEARCH(правки!F$2,'оригинальный продууукт'!$G50)),1,0)</f>
        <v>1</v>
      </c>
      <c r="G51">
        <f>IF(ISNUMBER(SEARCH(правки!G$2,'оригинальный продууукт'!$G50)),1,0)</f>
        <v>0</v>
      </c>
      <c r="H51">
        <f>IF(ISNUMBER(SEARCH(правки!H$2,'оригинальный продууукт'!$G50)),1,0)</f>
        <v>0</v>
      </c>
      <c r="I51">
        <f>IF(ISNUMBER(SEARCH(правки!I$2,'оригинальный продууукт'!$G50)),1,0)</f>
        <v>0</v>
      </c>
      <c r="J51">
        <f>IF(ISNUMBER(SEARCH(правки!J$2,'оригинальный продууукт'!$G50)),1,0)</f>
        <v>0</v>
      </c>
      <c r="K51">
        <f>IF('оригинальный продууукт'!H50="Без физических нагрузок!",0,IF('оригинальный продууукт'!H50="пешие прогулки",1,IF('оригинальный продууукт'!H50="Активный",2,IF('оригинальный продууукт'!H50="экстримальный",3,""))))</f>
        <v>1</v>
      </c>
      <c r="N51">
        <f>IF(ISNUMBER(SEARCH(правки!N$2,'оригинальный продууукт'!$K50)),1,0)</f>
        <v>1</v>
      </c>
      <c r="O51">
        <f>IF(ISNUMBER(SEARCH(правки!O$2,'оригинальный продууукт'!$K50)),1,0)</f>
        <v>1</v>
      </c>
      <c r="P51">
        <f>IF(ISNUMBER(SEARCH(правки!P$2,'оригинальный продууукт'!$K50)),1,0)</f>
        <v>0</v>
      </c>
      <c r="Q51">
        <f>IF(ISNUMBER(SEARCH(правки!Q$2,'оригинальный продууукт'!$K50)),1,0)</f>
        <v>0</v>
      </c>
      <c r="R51">
        <f>IF(ISNUMBER(SEARCH(правки!R$2,'оригинальный продууукт'!$K50)),1,0)</f>
        <v>0</v>
      </c>
      <c r="S51">
        <f>IF(ISNUMBER(SEARCH(правки!S$2,'оригинальный продууукт'!$K50)),1,0)</f>
        <v>0</v>
      </c>
      <c r="T51" t="str">
        <f>IF('оригинальный продууукт'!L50="не указано","",IF('оригинальный продууукт'!L50="переезды около 300 км ",6,"глянь"))</f>
        <v/>
      </c>
      <c r="U51">
        <v>1</v>
      </c>
      <c r="V51">
        <v>0</v>
      </c>
      <c r="X51">
        <f>IF(ISNUMBER(SEARCH(правки!X$2,'оригинальный продууукт'!$P50)),1,0)</f>
        <v>0</v>
      </c>
      <c r="Y51">
        <f>IF(ISNUMBER(SEARCH(правки!Y$2,'оригинальный продууукт'!$P50)),1,0)</f>
        <v>0</v>
      </c>
      <c r="Z51">
        <f>IF(ISNUMBER(SEARCH(правки!Z$2,'оригинальный продууукт'!$P50)),1,0)</f>
        <v>1</v>
      </c>
      <c r="AB51">
        <f>IF(ISNUMBER(SEARCH(правки!AB$2,'оригинальный продууукт'!$R50)),0,1)</f>
        <v>0</v>
      </c>
      <c r="AC51">
        <f>IF(ISNUMBER(SEARCH(правки!AC$2,'оригинальный продууукт'!$R50)),0,1)</f>
        <v>0</v>
      </c>
      <c r="AD51">
        <f>IF(ISNUMBER(SEARCH(правки!AD$2,'оригинальный продууукт'!$R50)),0,1)</f>
        <v>0</v>
      </c>
      <c r="AE51">
        <v>0</v>
      </c>
      <c r="AF51" s="8">
        <v>0</v>
      </c>
      <c r="AG51">
        <f>IF('оригинальный продууукт'!$T50="нет",0,1)</f>
        <v>0</v>
      </c>
      <c r="AH51">
        <v>4</v>
      </c>
      <c r="AI51">
        <v>1</v>
      </c>
      <c r="AJ51">
        <v>0</v>
      </c>
      <c r="AK51">
        <v>0</v>
      </c>
      <c r="AL51">
        <f>IF('оригинальный продууукт'!$V50="",0,1)</f>
        <v>0</v>
      </c>
      <c r="AM51">
        <f>IF('оригинальный продууукт'!$W50="",0,1)</f>
        <v>0</v>
      </c>
    </row>
    <row r="52" spans="1:39" x14ac:dyDescent="0.25">
      <c r="A52" s="5">
        <f>'оригинальный продууукт'!A51</f>
        <v>162</v>
      </c>
      <c r="B52" s="6" t="str">
        <f>IF(MID('оригинальный продууукт'!B51,1,1)="б", 'оригинальный продууукт'!B51,MID('оригинальный продууукт'!B51,1,1))</f>
        <v>3</v>
      </c>
      <c r="C52" s="7">
        <f t="shared" si="0"/>
        <v>2</v>
      </c>
      <c r="D52" s="5">
        <f>'оригинальный продууукт'!Y51</f>
        <v>3</v>
      </c>
      <c r="E52">
        <f>IF(ISNUMBER(SEARCH(правки!E$2,'оригинальный продууукт'!$G51)),1,0)</f>
        <v>1</v>
      </c>
      <c r="F52">
        <f>IF(ISNUMBER(SEARCH(правки!F$2,'оригинальный продууукт'!$G51)),1,0)</f>
        <v>1</v>
      </c>
      <c r="G52">
        <f>IF(ISNUMBER(SEARCH(правки!G$2,'оригинальный продууукт'!$G51)),1,0)</f>
        <v>0</v>
      </c>
      <c r="H52">
        <f>IF(ISNUMBER(SEARCH(правки!H$2,'оригинальный продууукт'!$G51)),1,0)</f>
        <v>0</v>
      </c>
      <c r="I52">
        <f>IF(ISNUMBER(SEARCH(правки!I$2,'оригинальный продууукт'!$G51)),1,0)</f>
        <v>0</v>
      </c>
      <c r="J52">
        <f>IF(ISNUMBER(SEARCH(правки!J$2,'оригинальный продууукт'!$G51)),1,0)</f>
        <v>0</v>
      </c>
      <c r="K52">
        <f>IF('оригинальный продууукт'!H51="Без физических нагрузок!",0,IF('оригинальный продууукт'!H51="пешие прогулки",1,IF('оригинальный продууукт'!H51="Активный",2,IF('оригинальный продууукт'!H51="экстримальный",3,""))))</f>
        <v>1</v>
      </c>
      <c r="N52">
        <f>IF(ISNUMBER(SEARCH(правки!N$2,'оригинальный продууукт'!$K51)),1,0)</f>
        <v>1</v>
      </c>
      <c r="O52">
        <f>IF(ISNUMBER(SEARCH(правки!O$2,'оригинальный продууукт'!$K51)),1,0)</f>
        <v>1</v>
      </c>
      <c r="P52">
        <f>IF(ISNUMBER(SEARCH(правки!P$2,'оригинальный продууукт'!$K51)),1,0)</f>
        <v>0</v>
      </c>
      <c r="Q52">
        <f>IF(ISNUMBER(SEARCH(правки!Q$2,'оригинальный продууукт'!$K51)),1,0)</f>
        <v>0</v>
      </c>
      <c r="R52">
        <f>IF(ISNUMBER(SEARCH(правки!R$2,'оригинальный продууукт'!$K51)),1,0)</f>
        <v>0</v>
      </c>
      <c r="S52">
        <f>IF(ISNUMBER(SEARCH(правки!S$2,'оригинальный продууукт'!$K51)),1,0)</f>
        <v>0</v>
      </c>
      <c r="T52" t="str">
        <f>IF('оригинальный продууукт'!L51="не указано","",IF('оригинальный продууукт'!L51="переезды около 300 км ",6,"глянь"))</f>
        <v/>
      </c>
      <c r="U52">
        <v>1</v>
      </c>
      <c r="V52">
        <v>0</v>
      </c>
      <c r="X52">
        <f>IF(ISNUMBER(SEARCH(правки!X$2,'оригинальный продууукт'!$P51)),1,0)</f>
        <v>0</v>
      </c>
      <c r="Y52">
        <f>IF(ISNUMBER(SEARCH(правки!Y$2,'оригинальный продууукт'!$P51)),1,0)</f>
        <v>0</v>
      </c>
      <c r="Z52">
        <f>IF(ISNUMBER(SEARCH(правки!Z$2,'оригинальный продууукт'!$P51)),1,0)</f>
        <v>1</v>
      </c>
      <c r="AB52">
        <f>IF(ISNUMBER(SEARCH(правки!AB$2,'оригинальный продууукт'!$R51)),0,1)</f>
        <v>0</v>
      </c>
      <c r="AC52">
        <f>IF(ISNUMBER(SEARCH(правки!AC$2,'оригинальный продууукт'!$R51)),0,1)</f>
        <v>0</v>
      </c>
      <c r="AD52">
        <f>IF(ISNUMBER(SEARCH(правки!AD$2,'оригинальный продууукт'!$R51)),0,1)</f>
        <v>0</v>
      </c>
      <c r="AE52">
        <v>0</v>
      </c>
      <c r="AF52" s="8">
        <v>0</v>
      </c>
      <c r="AG52">
        <f>IF('оригинальный продууукт'!$T51="нет",0,1)</f>
        <v>1</v>
      </c>
      <c r="AH52">
        <v>3</v>
      </c>
      <c r="AI52">
        <v>1</v>
      </c>
      <c r="AJ52">
        <v>0</v>
      </c>
      <c r="AK52">
        <v>0</v>
      </c>
      <c r="AL52">
        <f>IF('оригинальный продууукт'!$V51="",0,1)</f>
        <v>0</v>
      </c>
      <c r="AM52">
        <f>IF('оригинальный продууукт'!$W51="",0,1)</f>
        <v>0</v>
      </c>
    </row>
    <row r="53" spans="1:39" x14ac:dyDescent="0.25">
      <c r="A53" s="5">
        <f>'оригинальный продууукт'!A52</f>
        <v>163</v>
      </c>
      <c r="B53" s="6" t="str">
        <f>IF(MID('оригинальный продууукт'!B52,1,1)="б", 'оригинальный продууукт'!B52,MID('оригинальный продууукт'!B52,1,1))</f>
        <v>3</v>
      </c>
      <c r="C53" s="7">
        <f t="shared" si="0"/>
        <v>2</v>
      </c>
      <c r="D53" s="5">
        <f>'оригинальный продууукт'!Y52</f>
        <v>2</v>
      </c>
      <c r="E53">
        <f>IF(ISNUMBER(SEARCH(правки!E$2,'оригинальный продууукт'!$G52)),1,0)</f>
        <v>1</v>
      </c>
      <c r="F53">
        <f>IF(ISNUMBER(SEARCH(правки!F$2,'оригинальный продууукт'!$G52)),1,0)</f>
        <v>1</v>
      </c>
      <c r="G53">
        <f>IF(ISNUMBER(SEARCH(правки!G$2,'оригинальный продууукт'!$G52)),1,0)</f>
        <v>0</v>
      </c>
      <c r="H53">
        <f>IF(ISNUMBER(SEARCH(правки!H$2,'оригинальный продууукт'!$G52)),1,0)</f>
        <v>0</v>
      </c>
      <c r="I53">
        <f>IF(ISNUMBER(SEARCH(правки!I$2,'оригинальный продууукт'!$G52)),1,0)</f>
        <v>0</v>
      </c>
      <c r="J53">
        <f>IF(ISNUMBER(SEARCH(правки!J$2,'оригинальный продууукт'!$G52)),1,0)</f>
        <v>0</v>
      </c>
      <c r="K53">
        <f>IF('оригинальный продууукт'!H52="Без физических нагрузок!",0,IF('оригинальный продууукт'!H52="пешие прогулки",1,IF('оригинальный продууукт'!H52="Активный",2,IF('оригинальный продууукт'!H52="экстримальный",3,""))))</f>
        <v>1</v>
      </c>
      <c r="N53">
        <f>IF(ISNUMBER(SEARCH(правки!N$2,'оригинальный продууукт'!$K52)),1,0)</f>
        <v>1</v>
      </c>
      <c r="O53">
        <f>IF(ISNUMBER(SEARCH(правки!O$2,'оригинальный продууукт'!$K52)),1,0)</f>
        <v>1</v>
      </c>
      <c r="P53">
        <f>IF(ISNUMBER(SEARCH(правки!P$2,'оригинальный продууукт'!$K52)),1,0)</f>
        <v>0</v>
      </c>
      <c r="Q53">
        <f>IF(ISNUMBER(SEARCH(правки!Q$2,'оригинальный продууукт'!$K52)),1,0)</f>
        <v>0</v>
      </c>
      <c r="R53">
        <f>IF(ISNUMBER(SEARCH(правки!R$2,'оригинальный продууукт'!$K52)),1,0)</f>
        <v>0</v>
      </c>
      <c r="S53">
        <f>IF(ISNUMBER(SEARCH(правки!S$2,'оригинальный продууукт'!$K52)),1,0)</f>
        <v>0</v>
      </c>
      <c r="T53" t="str">
        <f>IF('оригинальный продууукт'!L52="не указано","",IF('оригинальный продууукт'!L52="переезды около 300 км ",6,"глянь"))</f>
        <v/>
      </c>
      <c r="U53">
        <v>1</v>
      </c>
      <c r="V53">
        <v>0</v>
      </c>
      <c r="X53">
        <f>IF(ISNUMBER(SEARCH(правки!X$2,'оригинальный продууукт'!$P52)),1,0)</f>
        <v>0</v>
      </c>
      <c r="Y53">
        <f>IF(ISNUMBER(SEARCH(правки!Y$2,'оригинальный продууукт'!$P52)),1,0)</f>
        <v>0</v>
      </c>
      <c r="Z53">
        <f>IF(ISNUMBER(SEARCH(правки!Z$2,'оригинальный продууукт'!$P52)),1,0)</f>
        <v>1</v>
      </c>
      <c r="AB53">
        <f>IF(ISNUMBER(SEARCH(правки!AB$2,'оригинальный продууукт'!$R52)),0,1)</f>
        <v>0</v>
      </c>
      <c r="AC53">
        <f>IF(ISNUMBER(SEARCH(правки!AC$2,'оригинальный продууукт'!$R52)),0,1)</f>
        <v>0</v>
      </c>
      <c r="AD53">
        <f>IF(ISNUMBER(SEARCH(правки!AD$2,'оригинальный продууукт'!$R52)),0,1)</f>
        <v>0</v>
      </c>
      <c r="AE53">
        <v>0</v>
      </c>
      <c r="AF53" s="8">
        <v>0</v>
      </c>
      <c r="AG53">
        <f>IF('оригинальный продууукт'!$T52="нет",0,1)</f>
        <v>0</v>
      </c>
      <c r="AH53">
        <v>3</v>
      </c>
      <c r="AI53">
        <v>1</v>
      </c>
      <c r="AJ53">
        <v>0</v>
      </c>
      <c r="AK53">
        <v>0</v>
      </c>
      <c r="AL53">
        <f>IF('оригинальный продууукт'!$V52="",0,1)</f>
        <v>0</v>
      </c>
      <c r="AM53">
        <f>IF('оригинальный продууукт'!$W52="",0,1)</f>
        <v>0</v>
      </c>
    </row>
    <row r="54" spans="1:39" x14ac:dyDescent="0.25">
      <c r="A54" s="5">
        <f>'оригинальный продууукт'!A53</f>
        <v>164</v>
      </c>
      <c r="B54" s="6" t="str">
        <f>IF(MID('оригинальный продууукт'!B53,1,1)="б", 'оригинальный продууукт'!B53,MID('оригинальный продууукт'!B53,1,1))</f>
        <v>2</v>
      </c>
      <c r="C54" s="7">
        <f t="shared" si="0"/>
        <v>1</v>
      </c>
      <c r="D54" s="5">
        <f>'оригинальный продууукт'!Y53</f>
        <v>2</v>
      </c>
      <c r="E54">
        <f>IF(ISNUMBER(SEARCH(правки!E$2,'оригинальный продууукт'!$G53)),1,0)</f>
        <v>1</v>
      </c>
      <c r="F54">
        <f>IF(ISNUMBER(SEARCH(правки!F$2,'оригинальный продууукт'!$G53)),1,0)</f>
        <v>1</v>
      </c>
      <c r="G54">
        <f>IF(ISNUMBER(SEARCH(правки!G$2,'оригинальный продууукт'!$G53)),1,0)</f>
        <v>0</v>
      </c>
      <c r="H54">
        <f>IF(ISNUMBER(SEARCH(правки!H$2,'оригинальный продууукт'!$G53)),1,0)</f>
        <v>0</v>
      </c>
      <c r="I54">
        <f>IF(ISNUMBER(SEARCH(правки!I$2,'оригинальный продууукт'!$G53)),1,0)</f>
        <v>0</v>
      </c>
      <c r="J54">
        <f>IF(ISNUMBER(SEARCH(правки!J$2,'оригинальный продууукт'!$G53)),1,0)</f>
        <v>0</v>
      </c>
      <c r="K54">
        <f>IF('оригинальный продууукт'!H53="Без физических нагрузок!",0,IF('оригинальный продууукт'!H53="пешие прогулки",1,IF('оригинальный продууукт'!H53="Активный",2,IF('оригинальный продууукт'!H53="экстримальный",3,""))))</f>
        <v>1</v>
      </c>
      <c r="N54">
        <f>IF(ISNUMBER(SEARCH(правки!N$2,'оригинальный продууукт'!$K53)),1,0)</f>
        <v>0</v>
      </c>
      <c r="O54">
        <f>IF(ISNUMBER(SEARCH(правки!O$2,'оригинальный продууукт'!$K53)),1,0)</f>
        <v>1</v>
      </c>
      <c r="P54">
        <f>IF(ISNUMBER(SEARCH(правки!P$2,'оригинальный продууукт'!$K53)),1,0)</f>
        <v>0</v>
      </c>
      <c r="Q54">
        <f>IF(ISNUMBER(SEARCH(правки!Q$2,'оригинальный продууукт'!$K53)),1,0)</f>
        <v>0</v>
      </c>
      <c r="R54">
        <f>IF(ISNUMBER(SEARCH(правки!R$2,'оригинальный продууукт'!$K53)),1,0)</f>
        <v>0</v>
      </c>
      <c r="S54">
        <f>IF(ISNUMBER(SEARCH(правки!S$2,'оригинальный продууукт'!$K53)),1,0)</f>
        <v>0</v>
      </c>
      <c r="T54" t="str">
        <f>IF('оригинальный продууукт'!L53="не указано","",IF('оригинальный продууукт'!L53="переезды около 300 км ",6,"глянь"))</f>
        <v/>
      </c>
      <c r="U54">
        <v>1</v>
      </c>
      <c r="V54">
        <v>0</v>
      </c>
      <c r="X54">
        <f>IF(ISNUMBER(SEARCH(правки!X$2,'оригинальный продууукт'!$P53)),1,0)</f>
        <v>0</v>
      </c>
      <c r="Y54">
        <f>IF(ISNUMBER(SEARCH(правки!Y$2,'оригинальный продууукт'!$P53)),1,0)</f>
        <v>0</v>
      </c>
      <c r="Z54">
        <f>IF(ISNUMBER(SEARCH(правки!Z$2,'оригинальный продууукт'!$P53)),1,0)</f>
        <v>1</v>
      </c>
      <c r="AB54">
        <f>IF(ISNUMBER(SEARCH(правки!AB$2,'оригинальный продууукт'!$R53)),0,1)</f>
        <v>0</v>
      </c>
      <c r="AC54">
        <f>IF(ISNUMBER(SEARCH(правки!AC$2,'оригинальный продууукт'!$R53)),0,1)</f>
        <v>0</v>
      </c>
      <c r="AD54">
        <f>IF(ISNUMBER(SEARCH(правки!AD$2,'оригинальный продууукт'!$R53)),0,1)</f>
        <v>0</v>
      </c>
      <c r="AE54">
        <v>0</v>
      </c>
      <c r="AF54" s="8">
        <v>0</v>
      </c>
      <c r="AG54">
        <f>IF('оригинальный продууукт'!$T53="нет",0,1)</f>
        <v>0</v>
      </c>
      <c r="AH54">
        <v>2</v>
      </c>
      <c r="AI54">
        <v>1</v>
      </c>
      <c r="AJ54">
        <v>0</v>
      </c>
      <c r="AK54">
        <v>0</v>
      </c>
      <c r="AL54">
        <f>IF('оригинальный продууукт'!$V53="",0,1)</f>
        <v>0</v>
      </c>
      <c r="AM54">
        <f>IF('оригинальный продууукт'!$W53="",0,1)</f>
        <v>0</v>
      </c>
    </row>
    <row r="55" spans="1:39" x14ac:dyDescent="0.25">
      <c r="A55" s="5">
        <f>'оригинальный продууукт'!A54</f>
        <v>165</v>
      </c>
      <c r="B55" s="6" t="str">
        <f>IF(MID('оригинальный продууукт'!B54,1,1)="б", 'оригинальный продууукт'!B54,MID('оригинальный продууукт'!B54,1,1))</f>
        <v>3</v>
      </c>
      <c r="C55" s="7">
        <f t="shared" si="0"/>
        <v>2</v>
      </c>
      <c r="D55" s="5">
        <f>'оригинальный продууукт'!Y54</f>
        <v>3</v>
      </c>
      <c r="E55">
        <f>IF(ISNUMBER(SEARCH(правки!E$2,'оригинальный продууукт'!$G54)),1,0)</f>
        <v>1</v>
      </c>
      <c r="F55">
        <f>IF(ISNUMBER(SEARCH(правки!F$2,'оригинальный продууукт'!$G54)),1,0)</f>
        <v>1</v>
      </c>
      <c r="G55">
        <f>IF(ISNUMBER(SEARCH(правки!G$2,'оригинальный продууукт'!$G54)),1,0)</f>
        <v>0</v>
      </c>
      <c r="H55">
        <f>IF(ISNUMBER(SEARCH(правки!H$2,'оригинальный продууукт'!$G54)),1,0)</f>
        <v>0</v>
      </c>
      <c r="I55">
        <f>IF(ISNUMBER(SEARCH(правки!I$2,'оригинальный продууукт'!$G54)),1,0)</f>
        <v>0</v>
      </c>
      <c r="J55">
        <f>IF(ISNUMBER(SEARCH(правки!J$2,'оригинальный продууукт'!$G54)),1,0)</f>
        <v>0</v>
      </c>
      <c r="K55">
        <f>IF('оригинальный продууукт'!H54="Без физических нагрузок!",0,IF('оригинальный продууукт'!H54="пешие прогулки",1,IF('оригинальный продууукт'!H54="Активный",2,IF('оригинальный продууукт'!H54="экстримальный",3,""))))</f>
        <v>1</v>
      </c>
      <c r="N55">
        <f>IF(ISNUMBER(SEARCH(правки!N$2,'оригинальный продууукт'!$K54)),1,0)</f>
        <v>0</v>
      </c>
      <c r="O55">
        <f>IF(ISNUMBER(SEARCH(правки!O$2,'оригинальный продууукт'!$K54)),1,0)</f>
        <v>1</v>
      </c>
      <c r="P55">
        <f>IF(ISNUMBER(SEARCH(правки!P$2,'оригинальный продууукт'!$K54)),1,0)</f>
        <v>0</v>
      </c>
      <c r="Q55">
        <f>IF(ISNUMBER(SEARCH(правки!Q$2,'оригинальный продууукт'!$K54)),1,0)</f>
        <v>0</v>
      </c>
      <c r="R55">
        <f>IF(ISNUMBER(SEARCH(правки!R$2,'оригинальный продууукт'!$K54)),1,0)</f>
        <v>0</v>
      </c>
      <c r="S55">
        <f>IF(ISNUMBER(SEARCH(правки!S$2,'оригинальный продууукт'!$K54)),1,0)</f>
        <v>0</v>
      </c>
      <c r="T55" t="str">
        <f>IF('оригинальный продууукт'!L54="не указано","",IF('оригинальный продууукт'!L54="переезды около 300 км ",6,"глянь"))</f>
        <v/>
      </c>
      <c r="U55">
        <v>1</v>
      </c>
      <c r="V55">
        <v>0</v>
      </c>
      <c r="X55">
        <f>IF(ISNUMBER(SEARCH(правки!X$2,'оригинальный продууукт'!$P54)),1,0)</f>
        <v>0</v>
      </c>
      <c r="Y55">
        <f>IF(ISNUMBER(SEARCH(правки!Y$2,'оригинальный продууукт'!$P54)),1,0)</f>
        <v>0</v>
      </c>
      <c r="Z55">
        <f>IF(ISNUMBER(SEARCH(правки!Z$2,'оригинальный продууукт'!$P54)),1,0)</f>
        <v>1</v>
      </c>
      <c r="AB55">
        <f>IF(ISNUMBER(SEARCH(правки!AB$2,'оригинальный продууукт'!$R54)),0,1)</f>
        <v>0</v>
      </c>
      <c r="AC55">
        <f>IF(ISNUMBER(SEARCH(правки!AC$2,'оригинальный продууукт'!$R54)),0,1)</f>
        <v>0</v>
      </c>
      <c r="AD55">
        <f>IF(ISNUMBER(SEARCH(правки!AD$2,'оригинальный продууукт'!$R54)),0,1)</f>
        <v>0</v>
      </c>
      <c r="AE55">
        <v>0</v>
      </c>
      <c r="AF55" s="8">
        <v>0</v>
      </c>
      <c r="AG55">
        <f>IF('оригинальный продууукт'!$T54="нет",0,1)</f>
        <v>0</v>
      </c>
      <c r="AH55">
        <v>3</v>
      </c>
      <c r="AI55">
        <v>1</v>
      </c>
      <c r="AJ55">
        <v>0</v>
      </c>
      <c r="AK55">
        <v>0</v>
      </c>
      <c r="AL55">
        <f>IF('оригинальный продууукт'!$V54="",0,1)</f>
        <v>0</v>
      </c>
      <c r="AM55">
        <f>IF('оригинальный продууукт'!$W54="",0,1)</f>
        <v>0</v>
      </c>
    </row>
    <row r="56" spans="1:39" x14ac:dyDescent="0.25">
      <c r="A56" s="5">
        <f>'оригинальный продууукт'!A55</f>
        <v>166</v>
      </c>
      <c r="B56" s="6" t="str">
        <f>IF(MID('оригинальный продууукт'!B55,1,1)="б", 'оригинальный продууукт'!B55,MID('оригинальный продууукт'!B55,1,1))</f>
        <v>8</v>
      </c>
      <c r="C56" s="7">
        <f t="shared" si="0"/>
        <v>7</v>
      </c>
      <c r="D56" s="5">
        <f>'оригинальный продууукт'!Y55</f>
        <v>2</v>
      </c>
      <c r="E56">
        <f>IF(ISNUMBER(SEARCH(правки!E$2,'оригинальный продууукт'!$G55)),1,0)</f>
        <v>1</v>
      </c>
      <c r="F56">
        <f>IF(ISNUMBER(SEARCH(правки!F$2,'оригинальный продууукт'!$G55)),1,0)</f>
        <v>1</v>
      </c>
      <c r="G56">
        <f>IF(ISNUMBER(SEARCH(правки!G$2,'оригинальный продууукт'!$G55)),1,0)</f>
        <v>0</v>
      </c>
      <c r="H56">
        <f>IF(ISNUMBER(SEARCH(правки!H$2,'оригинальный продууукт'!$G55)),1,0)</f>
        <v>0</v>
      </c>
      <c r="I56">
        <f>IF(ISNUMBER(SEARCH(правки!I$2,'оригинальный продууукт'!$G55)),1,0)</f>
        <v>0</v>
      </c>
      <c r="J56">
        <f>IF(ISNUMBER(SEARCH(правки!J$2,'оригинальный продууукт'!$G55)),1,0)</f>
        <v>0</v>
      </c>
      <c r="K56">
        <f>IF('оригинальный продууукт'!H55="Без физических нагрузок!",0,IF('оригинальный продууукт'!H55="пешие прогулки",1,IF('оригинальный продууукт'!H55="Активный",2,IF('оригинальный продууукт'!H55="экстримальный",3,""))))</f>
        <v>1</v>
      </c>
      <c r="N56">
        <f>IF(ISNUMBER(SEARCH(правки!N$2,'оригинальный продууукт'!$K55)),1,0)</f>
        <v>1</v>
      </c>
      <c r="O56">
        <f>IF(ISNUMBER(SEARCH(правки!O$2,'оригинальный продууукт'!$K55)),1,0)</f>
        <v>0</v>
      </c>
      <c r="P56">
        <f>IF(ISNUMBER(SEARCH(правки!P$2,'оригинальный продууукт'!$K55)),1,0)</f>
        <v>0</v>
      </c>
      <c r="Q56">
        <f>IF(ISNUMBER(SEARCH(правки!Q$2,'оригинальный продууукт'!$K55)),1,0)</f>
        <v>0</v>
      </c>
      <c r="R56">
        <f>IF(ISNUMBER(SEARCH(правки!R$2,'оригинальный продууукт'!$K55)),1,0)</f>
        <v>0</v>
      </c>
      <c r="S56">
        <f>IF(ISNUMBER(SEARCH(правки!S$2,'оригинальный продууукт'!$K55)),1,0)</f>
        <v>0</v>
      </c>
      <c r="T56">
        <v>48</v>
      </c>
      <c r="U56">
        <v>1</v>
      </c>
      <c r="V56">
        <v>0</v>
      </c>
      <c r="X56">
        <f>IF(ISNUMBER(SEARCH(правки!X$2,'оригинальный продууукт'!$P55)),1,0)</f>
        <v>0</v>
      </c>
      <c r="Y56">
        <f>IF(ISNUMBER(SEARCH(правки!Y$2,'оригинальный продууукт'!$P55)),1,0)</f>
        <v>0</v>
      </c>
      <c r="Z56">
        <f>IF(ISNUMBER(SEARCH(правки!Z$2,'оригинальный продууукт'!$P55)),1,0)</f>
        <v>1</v>
      </c>
      <c r="AB56">
        <f>IF(ISNUMBER(SEARCH(правки!AB$2,'оригинальный продууукт'!$R55)),0,1)</f>
        <v>0</v>
      </c>
      <c r="AC56">
        <f>IF(ISNUMBER(SEARCH(правки!AC$2,'оригинальный продууукт'!$R55)),0,1)</f>
        <v>0</v>
      </c>
      <c r="AD56">
        <f>IF(ISNUMBER(SEARCH(правки!AD$2,'оригинальный продууукт'!$R55)),0,1)</f>
        <v>0</v>
      </c>
      <c r="AE56">
        <v>0</v>
      </c>
      <c r="AF56" s="8">
        <v>0</v>
      </c>
      <c r="AG56">
        <f>IF('оригинальный продууукт'!$T55="нет",0,1)</f>
        <v>0</v>
      </c>
      <c r="AH56">
        <v>5</v>
      </c>
      <c r="AI56">
        <v>0</v>
      </c>
      <c r="AJ56">
        <v>1</v>
      </c>
      <c r="AK56">
        <v>1</v>
      </c>
      <c r="AL56">
        <f>IF('оригинальный продууукт'!$V55="",0,1)</f>
        <v>0</v>
      </c>
      <c r="AM56">
        <f>IF('оригинальный продууукт'!$W55="",0,1)</f>
        <v>0</v>
      </c>
    </row>
    <row r="57" spans="1:39" x14ac:dyDescent="0.25">
      <c r="A57" s="5">
        <f>'оригинальный продууукт'!A56</f>
        <v>167</v>
      </c>
      <c r="B57" s="6" t="str">
        <f>IF(MID('оригинальный продууукт'!B56,1,1)="б", 'оригинальный продууукт'!B56,MID('оригинальный продууукт'!B56,1,1))</f>
        <v>8</v>
      </c>
      <c r="C57" s="7">
        <f t="shared" si="0"/>
        <v>7</v>
      </c>
      <c r="D57" s="5">
        <f>'оригинальный продууукт'!Y56</f>
        <v>3</v>
      </c>
      <c r="E57">
        <f>IF(ISNUMBER(SEARCH(правки!E$2,'оригинальный продууукт'!$G56)),1,0)</f>
        <v>1</v>
      </c>
      <c r="F57">
        <f>IF(ISNUMBER(SEARCH(правки!F$2,'оригинальный продууукт'!$G56)),1,0)</f>
        <v>1</v>
      </c>
      <c r="G57">
        <f>IF(ISNUMBER(SEARCH(правки!G$2,'оригинальный продууукт'!$G56)),1,0)</f>
        <v>0</v>
      </c>
      <c r="H57">
        <f>IF(ISNUMBER(SEARCH(правки!H$2,'оригинальный продууукт'!$G56)),1,0)</f>
        <v>0</v>
      </c>
      <c r="I57">
        <f>IF(ISNUMBER(SEARCH(правки!I$2,'оригинальный продууукт'!$G56)),1,0)</f>
        <v>0</v>
      </c>
      <c r="J57">
        <f>IF(ISNUMBER(SEARCH(правки!J$2,'оригинальный продууукт'!$G56)),1,0)</f>
        <v>0</v>
      </c>
      <c r="K57">
        <f>IF('оригинальный продууукт'!H56="Без физических нагрузок!",0,IF('оригинальный продууукт'!H56="пешие прогулки",1,IF('оригинальный продууукт'!H56="Активный",2,IF('оригинальный продууукт'!H56="экстримальный",3,""))))</f>
        <v>1</v>
      </c>
      <c r="N57">
        <f>IF(ISNUMBER(SEARCH(правки!N$2,'оригинальный продууукт'!$K56)),1,0)</f>
        <v>1</v>
      </c>
      <c r="O57">
        <f>IF(ISNUMBER(SEARCH(правки!O$2,'оригинальный продууукт'!$K56)),1,0)</f>
        <v>0</v>
      </c>
      <c r="P57">
        <f>IF(ISNUMBER(SEARCH(правки!P$2,'оригинальный продууукт'!$K56)),1,0)</f>
        <v>0</v>
      </c>
      <c r="Q57">
        <f>IF(ISNUMBER(SEARCH(правки!Q$2,'оригинальный продууукт'!$K56)),1,0)</f>
        <v>0</v>
      </c>
      <c r="R57">
        <f>IF(ISNUMBER(SEARCH(правки!R$2,'оригинальный продууукт'!$K56)),1,0)</f>
        <v>0</v>
      </c>
      <c r="S57">
        <f>IF(ISNUMBER(SEARCH(правки!S$2,'оригинальный продууукт'!$K56)),1,0)</f>
        <v>0</v>
      </c>
      <c r="T57">
        <v>48</v>
      </c>
      <c r="U57">
        <v>1</v>
      </c>
      <c r="V57">
        <v>0</v>
      </c>
      <c r="X57">
        <f>IF(ISNUMBER(SEARCH(правки!X$2,'оригинальный продууукт'!$P56)),1,0)</f>
        <v>0</v>
      </c>
      <c r="Y57">
        <f>IF(ISNUMBER(SEARCH(правки!Y$2,'оригинальный продууукт'!$P56)),1,0)</f>
        <v>0</v>
      </c>
      <c r="Z57">
        <f>IF(ISNUMBER(SEARCH(правки!Z$2,'оригинальный продууукт'!$P56)),1,0)</f>
        <v>1</v>
      </c>
      <c r="AB57">
        <f>IF(ISNUMBER(SEARCH(правки!AB$2,'оригинальный продууукт'!$R56)),0,1)</f>
        <v>0</v>
      </c>
      <c r="AC57">
        <f>IF(ISNUMBER(SEARCH(правки!AC$2,'оригинальный продууукт'!$R56)),0,1)</f>
        <v>0</v>
      </c>
      <c r="AD57">
        <f>IF(ISNUMBER(SEARCH(правки!AD$2,'оригинальный продууукт'!$R56)),0,1)</f>
        <v>0</v>
      </c>
      <c r="AE57">
        <v>0</v>
      </c>
      <c r="AF57" s="8">
        <v>0</v>
      </c>
      <c r="AG57">
        <f>IF('оригинальный продууукт'!$T56="нет",0,1)</f>
        <v>0</v>
      </c>
      <c r="AH57">
        <v>5</v>
      </c>
      <c r="AI57">
        <v>0</v>
      </c>
      <c r="AJ57">
        <v>1</v>
      </c>
      <c r="AK57">
        <v>1</v>
      </c>
      <c r="AL57">
        <f>IF('оригинальный продууукт'!$V56="",0,1)</f>
        <v>0</v>
      </c>
      <c r="AM57">
        <f>IF('оригинальный продууукт'!$W56="",0,1)</f>
        <v>0</v>
      </c>
    </row>
    <row r="58" spans="1:39" x14ac:dyDescent="0.25">
      <c r="A58" s="5">
        <f>'оригинальный продууукт'!A57</f>
        <v>168</v>
      </c>
      <c r="B58" s="6" t="str">
        <f>IF(MID('оригинальный продууукт'!B57,1,1)="б", 'оригинальный продууукт'!B57,MID('оригинальный продууукт'!B57,1,1))</f>
        <v>8</v>
      </c>
      <c r="C58" s="7">
        <f t="shared" si="0"/>
        <v>7</v>
      </c>
      <c r="D58" s="5">
        <f>'оригинальный продууукт'!Y57</f>
        <v>2</v>
      </c>
      <c r="E58">
        <f>IF(ISNUMBER(SEARCH(правки!E$2,'оригинальный продууукт'!$G57)),1,0)</f>
        <v>1</v>
      </c>
      <c r="F58">
        <f>IF(ISNUMBER(SEARCH(правки!F$2,'оригинальный продууукт'!$G57)),1,0)</f>
        <v>1</v>
      </c>
      <c r="G58">
        <f>IF(ISNUMBER(SEARCH(правки!G$2,'оригинальный продууукт'!$G57)),1,0)</f>
        <v>0</v>
      </c>
      <c r="H58">
        <f>IF(ISNUMBER(SEARCH(правки!H$2,'оригинальный продууукт'!$G57)),1,0)</f>
        <v>0</v>
      </c>
      <c r="I58">
        <f>IF(ISNUMBER(SEARCH(правки!I$2,'оригинальный продууукт'!$G57)),1,0)</f>
        <v>0</v>
      </c>
      <c r="J58">
        <f>IF(ISNUMBER(SEARCH(правки!J$2,'оригинальный продууукт'!$G57)),1,0)</f>
        <v>0</v>
      </c>
      <c r="K58">
        <f>IF('оригинальный продууукт'!H57="Без физических нагрузок!",0,IF('оригинальный продууукт'!H57="пешие прогулки",1,IF('оригинальный продууукт'!H57="Активный",2,IF('оригинальный продууукт'!H57="экстримальный",3,""))))</f>
        <v>1</v>
      </c>
      <c r="N58">
        <f>IF(ISNUMBER(SEARCH(правки!N$2,'оригинальный продууукт'!$K57)),1,0)</f>
        <v>1</v>
      </c>
      <c r="O58">
        <f>IF(ISNUMBER(SEARCH(правки!O$2,'оригинальный продууукт'!$K57)),1,0)</f>
        <v>0</v>
      </c>
      <c r="P58">
        <f>IF(ISNUMBER(SEARCH(правки!P$2,'оригинальный продууукт'!$K57)),1,0)</f>
        <v>0</v>
      </c>
      <c r="Q58">
        <f>IF(ISNUMBER(SEARCH(правки!Q$2,'оригинальный продууукт'!$K57)),1,0)</f>
        <v>0</v>
      </c>
      <c r="R58">
        <f>IF(ISNUMBER(SEARCH(правки!R$2,'оригинальный продууукт'!$K57)),1,0)</f>
        <v>0</v>
      </c>
      <c r="S58">
        <f>IF(ISNUMBER(SEARCH(правки!S$2,'оригинальный продууукт'!$K57)),1,0)</f>
        <v>0</v>
      </c>
      <c r="T58" t="str">
        <f>IF('оригинальный продууукт'!L57="не указано","",IF('оригинальный продууукт'!L57="переезды около 300 км ",6,"глянь"))</f>
        <v/>
      </c>
      <c r="U58">
        <v>1</v>
      </c>
      <c r="V58">
        <v>0</v>
      </c>
      <c r="X58">
        <f>IF(ISNUMBER(SEARCH(правки!X$2,'оригинальный продууукт'!$P57)),1,0)</f>
        <v>0</v>
      </c>
      <c r="Y58">
        <f>IF(ISNUMBER(SEARCH(правки!Y$2,'оригинальный продууукт'!$P57)),1,0)</f>
        <v>0</v>
      </c>
      <c r="Z58">
        <f>IF(ISNUMBER(SEARCH(правки!Z$2,'оригинальный продууукт'!$P57)),1,0)</f>
        <v>1</v>
      </c>
      <c r="AB58">
        <f>IF(ISNUMBER(SEARCH(правки!AB$2,'оригинальный продууукт'!$R57)),0,1)</f>
        <v>0</v>
      </c>
      <c r="AC58">
        <f>IF(ISNUMBER(SEARCH(правки!AC$2,'оригинальный продууукт'!$R57)),0,1)</f>
        <v>0</v>
      </c>
      <c r="AD58">
        <f>IF(ISNUMBER(SEARCH(правки!AD$2,'оригинальный продууукт'!$R57)),0,1)</f>
        <v>0</v>
      </c>
      <c r="AE58">
        <v>0</v>
      </c>
      <c r="AF58" s="8">
        <v>0</v>
      </c>
      <c r="AG58">
        <f>IF('оригинальный продууукт'!$T57="нет",0,1)</f>
        <v>0</v>
      </c>
      <c r="AH58">
        <v>8</v>
      </c>
      <c r="AI58">
        <v>0</v>
      </c>
      <c r="AJ58">
        <v>0</v>
      </c>
      <c r="AK58">
        <v>1</v>
      </c>
      <c r="AL58">
        <f>IF('оригинальный продууукт'!$V57="",0,1)</f>
        <v>0</v>
      </c>
      <c r="AM58">
        <f>IF('оригинальный продууукт'!$W57="",0,1)</f>
        <v>0</v>
      </c>
    </row>
    <row r="59" spans="1:39" x14ac:dyDescent="0.25">
      <c r="A59" s="5">
        <f>'оригинальный продууукт'!A58</f>
        <v>169</v>
      </c>
      <c r="B59" s="6" t="str">
        <f>IF(MID('оригинальный продууукт'!B58,1,1)="б", 'оригинальный продууукт'!B58,MID('оригинальный продууукт'!B58,1,1))</f>
        <v>6</v>
      </c>
      <c r="C59" s="7">
        <f t="shared" si="0"/>
        <v>5</v>
      </c>
      <c r="D59" s="5">
        <f>'оригинальный продууукт'!Y58</f>
        <v>2</v>
      </c>
      <c r="E59">
        <f>IF(ISNUMBER(SEARCH(правки!E$2,'оригинальный продууукт'!$G58)),1,0)</f>
        <v>1</v>
      </c>
      <c r="F59">
        <f>IF(ISNUMBER(SEARCH(правки!F$2,'оригинальный продууукт'!$G58)),1,0)</f>
        <v>1</v>
      </c>
      <c r="G59">
        <f>IF(ISNUMBER(SEARCH(правки!G$2,'оригинальный продууукт'!$G58)),1,0)</f>
        <v>0</v>
      </c>
      <c r="H59">
        <f>IF(ISNUMBER(SEARCH(правки!H$2,'оригинальный продууукт'!$G58)),1,0)</f>
        <v>0</v>
      </c>
      <c r="I59">
        <f>IF(ISNUMBER(SEARCH(правки!I$2,'оригинальный продууукт'!$G58)),1,0)</f>
        <v>0</v>
      </c>
      <c r="J59">
        <f>IF(ISNUMBER(SEARCH(правки!J$2,'оригинальный продууукт'!$G58)),1,0)</f>
        <v>0</v>
      </c>
      <c r="K59">
        <f>IF('оригинальный продууукт'!H58="Без физических нагрузок!",0,IF('оригинальный продууукт'!H58="пешие прогулки",1,IF('оригинальный продууукт'!H58="Активный",2,IF('оригинальный продууукт'!H58="экстримальный",3,""))))</f>
        <v>1</v>
      </c>
      <c r="N59">
        <f>IF(ISNUMBER(SEARCH(правки!N$2,'оригинальный продууукт'!$K58)),1,0)</f>
        <v>1</v>
      </c>
      <c r="O59">
        <f>IF(ISNUMBER(SEARCH(правки!O$2,'оригинальный продууукт'!$K58)),1,0)</f>
        <v>0</v>
      </c>
      <c r="P59">
        <f>IF(ISNUMBER(SEARCH(правки!P$2,'оригинальный продууукт'!$K58)),1,0)</f>
        <v>0</v>
      </c>
      <c r="Q59">
        <f>IF(ISNUMBER(SEARCH(правки!Q$2,'оригинальный продууукт'!$K58)),1,0)</f>
        <v>0</v>
      </c>
      <c r="R59">
        <f>IF(ISNUMBER(SEARCH(правки!R$2,'оригинальный продууукт'!$K58)),1,0)</f>
        <v>0</v>
      </c>
      <c r="S59">
        <f>IF(ISNUMBER(SEARCH(правки!S$2,'оригинальный продууукт'!$K58)),1,0)</f>
        <v>0</v>
      </c>
      <c r="T59" t="str">
        <f>IF('оригинальный продууукт'!L58="не указано","",IF('оригинальный продууукт'!L58="переезды около 300 км ",6,"глянь"))</f>
        <v/>
      </c>
      <c r="U59">
        <v>1</v>
      </c>
      <c r="V59">
        <v>0</v>
      </c>
      <c r="X59">
        <f>IF(ISNUMBER(SEARCH(правки!X$2,'оригинальный продууукт'!$P58)),1,0)</f>
        <v>0</v>
      </c>
      <c r="Y59">
        <f>IF(ISNUMBER(SEARCH(правки!Y$2,'оригинальный продууукт'!$P58)),1,0)</f>
        <v>1</v>
      </c>
      <c r="Z59">
        <f>IF(ISNUMBER(SEARCH(правки!Z$2,'оригинальный продууукт'!$P58)),1,0)</f>
        <v>0</v>
      </c>
      <c r="AB59">
        <f>IF(ISNUMBER(SEARCH(правки!AB$2,'оригинальный продууукт'!$R58)),0,1)</f>
        <v>0</v>
      </c>
      <c r="AC59">
        <f>IF(ISNUMBER(SEARCH(правки!AC$2,'оригинальный продууукт'!$R58)),0,1)</f>
        <v>0</v>
      </c>
      <c r="AD59">
        <f>IF(ISNUMBER(SEARCH(правки!AD$2,'оригинальный продууукт'!$R58)),0,1)</f>
        <v>0</v>
      </c>
      <c r="AE59">
        <v>0</v>
      </c>
      <c r="AF59" s="8">
        <v>0</v>
      </c>
      <c r="AG59">
        <f>IF('оригинальный продууукт'!$T58="нет",0,1)</f>
        <v>0</v>
      </c>
      <c r="AH59">
        <v>6</v>
      </c>
      <c r="AI59">
        <v>0</v>
      </c>
      <c r="AJ59">
        <v>0</v>
      </c>
      <c r="AK59">
        <v>1</v>
      </c>
      <c r="AL59">
        <f>IF('оригинальный продууукт'!$V58="",0,1)</f>
        <v>0</v>
      </c>
      <c r="AM59">
        <f>IF('оригинальный продууукт'!$W58="",0,1)</f>
        <v>0</v>
      </c>
    </row>
    <row r="60" spans="1:39" x14ac:dyDescent="0.25">
      <c r="A60" s="5">
        <f>'оригинальный продууукт'!A59</f>
        <v>170</v>
      </c>
      <c r="B60" s="6" t="str">
        <f>IF(MID('оригинальный продууукт'!B59,1,1)="б", 'оригинальный продууукт'!B59,MID('оригинальный продууукт'!B59,1,1))</f>
        <v>3</v>
      </c>
      <c r="C60" s="7">
        <f t="shared" si="0"/>
        <v>2</v>
      </c>
      <c r="D60" s="5">
        <f>'оригинальный продууукт'!Y59</f>
        <v>1</v>
      </c>
      <c r="E60">
        <f>IF(ISNUMBER(SEARCH(правки!E$2,'оригинальный продууукт'!$G59)),1,0)</f>
        <v>1</v>
      </c>
      <c r="F60">
        <f>IF(ISNUMBER(SEARCH(правки!F$2,'оригинальный продууукт'!$G59)),1,0)</f>
        <v>1</v>
      </c>
      <c r="G60">
        <f>IF(ISNUMBER(SEARCH(правки!G$2,'оригинальный продууукт'!$G59)),1,0)</f>
        <v>0</v>
      </c>
      <c r="H60">
        <f>IF(ISNUMBER(SEARCH(правки!H$2,'оригинальный продууукт'!$G59)),1,0)</f>
        <v>0</v>
      </c>
      <c r="I60">
        <f>IF(ISNUMBER(SEARCH(правки!I$2,'оригинальный продууукт'!$G59)),1,0)</f>
        <v>0</v>
      </c>
      <c r="J60">
        <f>IF(ISNUMBER(SEARCH(правки!J$2,'оригинальный продууукт'!$G59)),1,0)</f>
        <v>0</v>
      </c>
      <c r="K60">
        <f>IF('оригинальный продууукт'!H59="Без физических нагрузок!",0,IF('оригинальный продууукт'!H59="пешие прогулки",1,IF('оригинальный продууукт'!H59="Активный",2,IF('оригинальный продууукт'!H59="экстримальный",3,""))))</f>
        <v>1</v>
      </c>
      <c r="N60">
        <f>IF(ISNUMBER(SEARCH(правки!N$2,'оригинальный продууукт'!$K59)),1,0)</f>
        <v>1</v>
      </c>
      <c r="O60">
        <f>IF(ISNUMBER(SEARCH(правки!O$2,'оригинальный продууукт'!$K59)),1,0)</f>
        <v>0</v>
      </c>
      <c r="P60">
        <f>IF(ISNUMBER(SEARCH(правки!P$2,'оригинальный продууукт'!$K59)),1,0)</f>
        <v>0</v>
      </c>
      <c r="Q60">
        <f>IF(ISNUMBER(SEARCH(правки!Q$2,'оригинальный продууукт'!$K59)),1,0)</f>
        <v>0</v>
      </c>
      <c r="R60">
        <f>IF(ISNUMBER(SEARCH(правки!R$2,'оригинальный продууукт'!$K59)),1,0)</f>
        <v>0</v>
      </c>
      <c r="S60">
        <f>IF(ISNUMBER(SEARCH(правки!S$2,'оригинальный продууукт'!$K59)),1,0)</f>
        <v>0</v>
      </c>
      <c r="T60" t="str">
        <f>IF('оригинальный продууукт'!L59="не указано","",IF('оригинальный продууукт'!L59="переезды около 300 км ",6,"глянь"))</f>
        <v/>
      </c>
      <c r="U60">
        <v>1</v>
      </c>
      <c r="V60">
        <v>0</v>
      </c>
      <c r="X60">
        <f>IF(ISNUMBER(SEARCH(правки!X$2,'оригинальный продууукт'!$P59)),1,0)</f>
        <v>0</v>
      </c>
      <c r="Y60">
        <f>IF(ISNUMBER(SEARCH(правки!Y$2,'оригинальный продууукт'!$P59)),1,0)</f>
        <v>0</v>
      </c>
      <c r="Z60">
        <f>IF(ISNUMBER(SEARCH(правки!Z$2,'оригинальный продууукт'!$P59)),1,0)</f>
        <v>1</v>
      </c>
      <c r="AB60">
        <f>IF(ISNUMBER(SEARCH(правки!AB$2,'оригинальный продууукт'!$R59)),0,1)</f>
        <v>0</v>
      </c>
      <c r="AC60">
        <f>IF(ISNUMBER(SEARCH(правки!AC$2,'оригинальный продууукт'!$R59)),0,1)</f>
        <v>0</v>
      </c>
      <c r="AD60">
        <f>IF(ISNUMBER(SEARCH(правки!AD$2,'оригинальный продууукт'!$R59)),0,1)</f>
        <v>0</v>
      </c>
      <c r="AE60">
        <v>0</v>
      </c>
      <c r="AF60" s="8">
        <v>0</v>
      </c>
      <c r="AG60">
        <f>IF('оригинальный продууукт'!$T59="нет",0,1)</f>
        <v>0</v>
      </c>
      <c r="AH60">
        <v>3</v>
      </c>
      <c r="AI60">
        <v>1</v>
      </c>
      <c r="AJ60">
        <v>0</v>
      </c>
      <c r="AK60">
        <v>1</v>
      </c>
      <c r="AL60">
        <f>IF('оригинальный продууукт'!$V59="",0,1)</f>
        <v>1</v>
      </c>
      <c r="AM60">
        <f>IF('оригинальный продууукт'!$W59="",0,1)</f>
        <v>0</v>
      </c>
    </row>
    <row r="61" spans="1:39" x14ac:dyDescent="0.25">
      <c r="A61" s="5">
        <f>'оригинальный продууукт'!A60</f>
        <v>171</v>
      </c>
      <c r="B61" s="6" t="str">
        <f>IF(MID('оригинальный продууукт'!B60,1,1)="б", 'оригинальный продууукт'!B60,MID('оригинальный продууукт'!B60,1,1))</f>
        <v>4</v>
      </c>
      <c r="C61" s="7">
        <f t="shared" si="0"/>
        <v>3</v>
      </c>
      <c r="D61" s="5">
        <f>'оригинальный продууукт'!Y60</f>
        <v>2</v>
      </c>
      <c r="E61">
        <f>IF(ISNUMBER(SEARCH(правки!E$2,'оригинальный продууукт'!$G60)),1,0)</f>
        <v>1</v>
      </c>
      <c r="F61">
        <f>IF(ISNUMBER(SEARCH(правки!F$2,'оригинальный продууукт'!$G60)),1,0)</f>
        <v>1</v>
      </c>
      <c r="G61">
        <f>IF(ISNUMBER(SEARCH(правки!G$2,'оригинальный продууукт'!$G60)),1,0)</f>
        <v>0</v>
      </c>
      <c r="H61">
        <f>IF(ISNUMBER(SEARCH(правки!H$2,'оригинальный продууукт'!$G60)),1,0)</f>
        <v>0</v>
      </c>
      <c r="I61">
        <f>IF(ISNUMBER(SEARCH(правки!I$2,'оригинальный продууукт'!$G60)),1,0)</f>
        <v>0</v>
      </c>
      <c r="J61">
        <f>IF(ISNUMBER(SEARCH(правки!J$2,'оригинальный продууукт'!$G60)),1,0)</f>
        <v>0</v>
      </c>
      <c r="K61">
        <f>IF('оригинальный продууукт'!H60="Без физических нагрузок!",0,IF('оригинальный продууукт'!H60="пешие прогулки",1,IF('оригинальный продууукт'!H60="Активный",2,IF('оригинальный продууукт'!H60="экстримальный",3,""))))</f>
        <v>0</v>
      </c>
      <c r="N61">
        <f>IF(ISNUMBER(SEARCH(правки!N$2,'оригинальный продууукт'!$K60)),1,0)</f>
        <v>1</v>
      </c>
      <c r="O61">
        <f>IF(ISNUMBER(SEARCH(правки!O$2,'оригинальный продууукт'!$K60)),1,0)</f>
        <v>0</v>
      </c>
      <c r="P61">
        <f>IF(ISNUMBER(SEARCH(правки!P$2,'оригинальный продууукт'!$K60)),1,0)</f>
        <v>0</v>
      </c>
      <c r="Q61">
        <f>IF(ISNUMBER(SEARCH(правки!Q$2,'оригинальный продууукт'!$K60)),1,0)</f>
        <v>0</v>
      </c>
      <c r="R61">
        <f>IF(ISNUMBER(SEARCH(правки!R$2,'оригинальный продууукт'!$K60)),1,0)</f>
        <v>0</v>
      </c>
      <c r="S61">
        <f>IF(ISNUMBER(SEARCH(правки!S$2,'оригинальный продууукт'!$K60)),1,0)</f>
        <v>0</v>
      </c>
      <c r="T61" t="str">
        <f>IF('оригинальный продууукт'!L60="не указано","",IF('оригинальный продууукт'!L60="переезды около 300 км ",6,"глянь"))</f>
        <v/>
      </c>
      <c r="U61">
        <v>1</v>
      </c>
      <c r="V61">
        <v>0</v>
      </c>
      <c r="X61">
        <f>IF(ISNUMBER(SEARCH(правки!X$2,'оригинальный продууукт'!$P60)),1,0)</f>
        <v>0</v>
      </c>
      <c r="Y61">
        <f>IF(ISNUMBER(SEARCH(правки!Y$2,'оригинальный продууукт'!$P60)),1,0)</f>
        <v>0</v>
      </c>
      <c r="Z61">
        <f>IF(ISNUMBER(SEARCH(правки!Z$2,'оригинальный продууукт'!$P60)),1,0)</f>
        <v>1</v>
      </c>
      <c r="AB61">
        <f>IF(ISNUMBER(SEARCH(правки!AB$2,'оригинальный продууукт'!$R60)),0,1)</f>
        <v>0</v>
      </c>
      <c r="AC61">
        <f>IF(ISNUMBER(SEARCH(правки!AC$2,'оригинальный продууукт'!$R60)),0,1)</f>
        <v>0</v>
      </c>
      <c r="AD61">
        <f>IF(ISNUMBER(SEARCH(правки!AD$2,'оригинальный продууукт'!$R60)),0,1)</f>
        <v>0</v>
      </c>
      <c r="AE61">
        <v>7</v>
      </c>
      <c r="AF61" s="8">
        <v>0</v>
      </c>
      <c r="AG61">
        <f>IF('оригинальный продууукт'!$T60="нет",0,1)</f>
        <v>0</v>
      </c>
      <c r="AH61">
        <v>4</v>
      </c>
      <c r="AI61">
        <v>0</v>
      </c>
      <c r="AJ61">
        <v>0</v>
      </c>
      <c r="AK61">
        <v>0</v>
      </c>
      <c r="AL61">
        <f>IF('оригинальный продууукт'!$V60="",0,1)</f>
        <v>0</v>
      </c>
      <c r="AM61">
        <f>IF('оригинальный продууукт'!$W60="",0,1)</f>
        <v>0</v>
      </c>
    </row>
    <row r="62" spans="1:39" x14ac:dyDescent="0.25">
      <c r="A62" s="5">
        <f>'оригинальный продууукт'!A61</f>
        <v>172</v>
      </c>
      <c r="B62" s="6" t="str">
        <f>IF(MID('оригинальный продууукт'!B61,1,1)="б", 'оригинальный продууукт'!B61,MID('оригинальный продууукт'!B61,1,1))</f>
        <v>5</v>
      </c>
      <c r="C62" s="7">
        <f t="shared" si="0"/>
        <v>4</v>
      </c>
      <c r="D62" s="5">
        <f>'оригинальный продууукт'!Y61</f>
        <v>3</v>
      </c>
      <c r="E62">
        <f>IF(ISNUMBER(SEARCH(правки!E$2,'оригинальный продууукт'!$G61)),1,0)</f>
        <v>1</v>
      </c>
      <c r="F62">
        <f>IF(ISNUMBER(SEARCH(правки!F$2,'оригинальный продууукт'!$G61)),1,0)</f>
        <v>1</v>
      </c>
      <c r="G62">
        <f>IF(ISNUMBER(SEARCH(правки!G$2,'оригинальный продууукт'!$G61)),1,0)</f>
        <v>0</v>
      </c>
      <c r="H62">
        <f>IF(ISNUMBER(SEARCH(правки!H$2,'оригинальный продууукт'!$G61)),1,0)</f>
        <v>0</v>
      </c>
      <c r="I62">
        <f>IF(ISNUMBER(SEARCH(правки!I$2,'оригинальный продууукт'!$G61)),1,0)</f>
        <v>0</v>
      </c>
      <c r="J62">
        <f>IF(ISNUMBER(SEARCH(правки!J$2,'оригинальный продууукт'!$G61)),1,0)</f>
        <v>0</v>
      </c>
      <c r="K62">
        <f>IF('оригинальный продууукт'!H61="Без физических нагрузок!",0,IF('оригинальный продууукт'!H61="пешие прогулки",1,IF('оригинальный продууукт'!H61="Активный",2,IF('оригинальный продууукт'!H61="экстримальный",3,""))))</f>
        <v>1</v>
      </c>
      <c r="N62">
        <f>IF(ISNUMBER(SEARCH(правки!N$2,'оригинальный продууукт'!$K61)),1,0)</f>
        <v>1</v>
      </c>
      <c r="O62">
        <f>IF(ISNUMBER(SEARCH(правки!O$2,'оригинальный продууукт'!$K61)),1,0)</f>
        <v>1</v>
      </c>
      <c r="P62">
        <f>IF(ISNUMBER(SEARCH(правки!P$2,'оригинальный продууукт'!$K61)),1,0)</f>
        <v>0</v>
      </c>
      <c r="Q62">
        <f>IF(ISNUMBER(SEARCH(правки!Q$2,'оригинальный продууукт'!$K61)),1,0)</f>
        <v>0</v>
      </c>
      <c r="R62">
        <f>IF(ISNUMBER(SEARCH(правки!R$2,'оригинальный продууукт'!$K61)),1,0)</f>
        <v>0</v>
      </c>
      <c r="S62">
        <f>IF(ISNUMBER(SEARCH(правки!S$2,'оригинальный продууукт'!$K61)),1,0)</f>
        <v>0</v>
      </c>
      <c r="T62" t="str">
        <f>IF('оригинальный продууукт'!L61="не указано","",IF('оригинальный продууукт'!L61="переезды около 300 км ",6,"глянь"))</f>
        <v/>
      </c>
      <c r="U62">
        <v>1</v>
      </c>
      <c r="V62">
        <v>0</v>
      </c>
      <c r="X62">
        <f>IF(ISNUMBER(SEARCH(правки!X$2,'оригинальный продууукт'!$P61)),1,0)</f>
        <v>0</v>
      </c>
      <c r="Y62">
        <f>IF(ISNUMBER(SEARCH(правки!Y$2,'оригинальный продууукт'!$P61)),1,0)</f>
        <v>0</v>
      </c>
      <c r="Z62">
        <f>IF(ISNUMBER(SEARCH(правки!Z$2,'оригинальный продууукт'!$P61)),1,0)</f>
        <v>1</v>
      </c>
      <c r="AB62">
        <f>IF(ISNUMBER(SEARCH(правки!AB$2,'оригинальный продууукт'!$R61)),0,1)</f>
        <v>0</v>
      </c>
      <c r="AC62">
        <f>IF(ISNUMBER(SEARCH(правки!AC$2,'оригинальный продууукт'!$R61)),0,1)</f>
        <v>0</v>
      </c>
      <c r="AD62">
        <f>IF(ISNUMBER(SEARCH(правки!AD$2,'оригинальный продууукт'!$R61)),0,1)</f>
        <v>0</v>
      </c>
      <c r="AE62">
        <v>7</v>
      </c>
      <c r="AF62" s="8">
        <v>0</v>
      </c>
      <c r="AG62">
        <f>IF('оригинальный продууукт'!$T61="нет",0,1)</f>
        <v>0</v>
      </c>
      <c r="AH62">
        <v>4</v>
      </c>
      <c r="AI62">
        <v>0</v>
      </c>
      <c r="AJ62">
        <v>0</v>
      </c>
      <c r="AK62">
        <v>0</v>
      </c>
      <c r="AL62">
        <f>IF('оригинальный продууукт'!$V61="",0,1)</f>
        <v>0</v>
      </c>
      <c r="AM62">
        <f>IF('оригинальный продууукт'!$W61="",0,1)</f>
        <v>0</v>
      </c>
    </row>
    <row r="63" spans="1:39" x14ac:dyDescent="0.25">
      <c r="A63" s="5">
        <f>'оригинальный продууукт'!A62</f>
        <v>173</v>
      </c>
      <c r="B63" s="6" t="str">
        <f>IF(MID('оригинальный продууукт'!B62,1,1)="б", 'оригинальный продууукт'!B62,MID('оригинальный продууукт'!B62,1,1))</f>
        <v>2</v>
      </c>
      <c r="C63" s="7">
        <f t="shared" si="0"/>
        <v>1</v>
      </c>
      <c r="D63" s="5">
        <f>'оригинальный продууукт'!Y62</f>
        <v>1</v>
      </c>
      <c r="E63">
        <f>IF(ISNUMBER(SEARCH(правки!E$2,'оригинальный продууукт'!$G62)),1,0)</f>
        <v>1</v>
      </c>
      <c r="F63">
        <f>IF(ISNUMBER(SEARCH(правки!F$2,'оригинальный продууукт'!$G62)),1,0)</f>
        <v>1</v>
      </c>
      <c r="G63">
        <f>IF(ISNUMBER(SEARCH(правки!G$2,'оригинальный продууукт'!$G62)),1,0)</f>
        <v>0</v>
      </c>
      <c r="H63">
        <f>IF(ISNUMBER(SEARCH(правки!H$2,'оригинальный продууукт'!$G62)),1,0)</f>
        <v>0</v>
      </c>
      <c r="I63">
        <f>IF(ISNUMBER(SEARCH(правки!I$2,'оригинальный продууукт'!$G62)),1,0)</f>
        <v>0</v>
      </c>
      <c r="J63">
        <f>IF(ISNUMBER(SEARCH(правки!J$2,'оригинальный продууукт'!$G62)),1,0)</f>
        <v>0</v>
      </c>
      <c r="K63">
        <f>IF('оригинальный продууукт'!H62="Без физических нагрузок!",0,IF('оригинальный продууукт'!H62="пешие прогулки",1,IF('оригинальный продууукт'!H62="Активный",2,IF('оригинальный продууукт'!H62="экстримальный",3,""))))</f>
        <v>1</v>
      </c>
      <c r="N63">
        <f>IF(ISNUMBER(SEARCH(правки!N$2,'оригинальный продууукт'!$K62)),1,0)</f>
        <v>1</v>
      </c>
      <c r="O63">
        <f>IF(ISNUMBER(SEARCH(правки!O$2,'оригинальный продууукт'!$K62)),1,0)</f>
        <v>0</v>
      </c>
      <c r="P63">
        <f>IF(ISNUMBER(SEARCH(правки!P$2,'оригинальный продууукт'!$K62)),1,0)</f>
        <v>0</v>
      </c>
      <c r="Q63">
        <f>IF(ISNUMBER(SEARCH(правки!Q$2,'оригинальный продууукт'!$K62)),1,0)</f>
        <v>0</v>
      </c>
      <c r="R63">
        <f>IF(ISNUMBER(SEARCH(правки!R$2,'оригинальный продууукт'!$K62)),1,0)</f>
        <v>0</v>
      </c>
      <c r="S63">
        <f>IF(ISNUMBER(SEARCH(правки!S$2,'оригинальный продууукт'!$K62)),1,0)</f>
        <v>0</v>
      </c>
      <c r="T63" t="str">
        <f>IF('оригинальный продууукт'!L62="не указано","",IF('оригинальный продууукт'!L62="переезды около 300 км ",6,"глянь"))</f>
        <v/>
      </c>
      <c r="U63">
        <v>1</v>
      </c>
      <c r="V63">
        <v>0</v>
      </c>
      <c r="X63">
        <f>IF(ISNUMBER(SEARCH(правки!X$2,'оригинальный продууукт'!$P62)),1,0)</f>
        <v>0</v>
      </c>
      <c r="Y63">
        <f>IF(ISNUMBER(SEARCH(правки!Y$2,'оригинальный продууукт'!$P62)),1,0)</f>
        <v>0</v>
      </c>
      <c r="Z63">
        <f>IF(ISNUMBER(SEARCH(правки!Z$2,'оригинальный продууукт'!$P62)),1,0)</f>
        <v>1</v>
      </c>
      <c r="AB63">
        <f>IF(ISNUMBER(SEARCH(правки!AB$2,'оригинальный продууукт'!$R62)),0,1)</f>
        <v>0</v>
      </c>
      <c r="AC63">
        <f>IF(ISNUMBER(SEARCH(правки!AC$2,'оригинальный продууукт'!$R62)),0,1)</f>
        <v>0</v>
      </c>
      <c r="AD63">
        <f>IF(ISNUMBER(SEARCH(правки!AD$2,'оригинальный продууукт'!$R62)),0,1)</f>
        <v>0</v>
      </c>
      <c r="AE63">
        <v>6</v>
      </c>
      <c r="AF63" s="8">
        <v>0</v>
      </c>
      <c r="AG63">
        <f>IF('оригинальный продууукт'!$T62="нет",0,1)</f>
        <v>0</v>
      </c>
      <c r="AH63">
        <v>2</v>
      </c>
      <c r="AI63">
        <v>1</v>
      </c>
      <c r="AJ63">
        <v>0</v>
      </c>
      <c r="AK63">
        <v>0</v>
      </c>
      <c r="AL63">
        <f>IF('оригинальный продууукт'!$V62="",0,1)</f>
        <v>0</v>
      </c>
      <c r="AM63">
        <f>IF('оригинальный продууукт'!$W62="",0,1)</f>
        <v>0</v>
      </c>
    </row>
    <row r="64" spans="1:39" x14ac:dyDescent="0.25">
      <c r="A64" s="5">
        <f>'оригинальный продууукт'!A63</f>
        <v>174</v>
      </c>
      <c r="B64" s="6" t="str">
        <f>IF(MID('оригинальный продууукт'!B63,1,1)="б", 'оригинальный продууукт'!B63,MID('оригинальный продууукт'!B63,1,1))</f>
        <v>2</v>
      </c>
      <c r="C64" s="7">
        <f t="shared" si="0"/>
        <v>1</v>
      </c>
      <c r="D64" s="5">
        <f>'оригинальный продууукт'!Y63</f>
        <v>1</v>
      </c>
      <c r="E64">
        <f>IF(ISNUMBER(SEARCH(правки!E$2,'оригинальный продууукт'!$G63)),1,0)</f>
        <v>1</v>
      </c>
      <c r="F64">
        <f>IF(ISNUMBER(SEARCH(правки!F$2,'оригинальный продууукт'!$G63)),1,0)</f>
        <v>1</v>
      </c>
      <c r="G64">
        <f>IF(ISNUMBER(SEARCH(правки!G$2,'оригинальный продууукт'!$G63)),1,0)</f>
        <v>0</v>
      </c>
      <c r="H64">
        <f>IF(ISNUMBER(SEARCH(правки!H$2,'оригинальный продууукт'!$G63)),1,0)</f>
        <v>0</v>
      </c>
      <c r="I64">
        <f>IF(ISNUMBER(SEARCH(правки!I$2,'оригинальный продууукт'!$G63)),1,0)</f>
        <v>0</v>
      </c>
      <c r="J64">
        <f>IF(ISNUMBER(SEARCH(правки!J$2,'оригинальный продууукт'!$G63)),1,0)</f>
        <v>0</v>
      </c>
      <c r="K64">
        <f>IF('оригинальный продууукт'!H63="Без физических нагрузок!",0,IF('оригинальный продууукт'!H63="пешие прогулки",1,IF('оригинальный продууукт'!H63="Активный",2,IF('оригинальный продууукт'!H63="экстримальный",3,""))))</f>
        <v>1</v>
      </c>
      <c r="N64">
        <f>IF(ISNUMBER(SEARCH(правки!N$2,'оригинальный продууукт'!$K63)),1,0)</f>
        <v>1</v>
      </c>
      <c r="O64">
        <f>IF(ISNUMBER(SEARCH(правки!O$2,'оригинальный продууукт'!$K63)),1,0)</f>
        <v>0</v>
      </c>
      <c r="P64">
        <f>IF(ISNUMBER(SEARCH(правки!P$2,'оригинальный продууукт'!$K63)),1,0)</f>
        <v>0</v>
      </c>
      <c r="Q64">
        <f>IF(ISNUMBER(SEARCH(правки!Q$2,'оригинальный продууукт'!$K63)),1,0)</f>
        <v>0</v>
      </c>
      <c r="R64">
        <f>IF(ISNUMBER(SEARCH(правки!R$2,'оригинальный продууукт'!$K63)),1,0)</f>
        <v>0</v>
      </c>
      <c r="S64">
        <f>IF(ISNUMBER(SEARCH(правки!S$2,'оригинальный продууукт'!$K63)),1,0)</f>
        <v>0</v>
      </c>
      <c r="T64" t="str">
        <f>IF('оригинальный продууукт'!L63="не указано","",IF('оригинальный продууукт'!L63="переезды около 300 км ",6,"глянь"))</f>
        <v/>
      </c>
      <c r="U64">
        <v>1</v>
      </c>
      <c r="V64">
        <v>0</v>
      </c>
      <c r="X64">
        <f>IF(ISNUMBER(SEARCH(правки!X$2,'оригинальный продууукт'!$P63)),1,0)</f>
        <v>0</v>
      </c>
      <c r="Y64">
        <f>IF(ISNUMBER(SEARCH(правки!Y$2,'оригинальный продууукт'!$P63)),1,0)</f>
        <v>0</v>
      </c>
      <c r="Z64">
        <f>IF(ISNUMBER(SEARCH(правки!Z$2,'оригинальный продууукт'!$P63)),1,0)</f>
        <v>1</v>
      </c>
      <c r="AB64">
        <f>IF(ISNUMBER(SEARCH(правки!AB$2,'оригинальный продууукт'!$R63)),0,1)</f>
        <v>0</v>
      </c>
      <c r="AC64">
        <f>IF(ISNUMBER(SEARCH(правки!AC$2,'оригинальный продууукт'!$R63)),0,1)</f>
        <v>0</v>
      </c>
      <c r="AD64">
        <f>IF(ISNUMBER(SEARCH(правки!AD$2,'оригинальный продууукт'!$R63)),0,1)</f>
        <v>0</v>
      </c>
      <c r="AE64">
        <v>5</v>
      </c>
      <c r="AF64" s="8">
        <v>0</v>
      </c>
      <c r="AG64">
        <f>IF('оригинальный продууукт'!$T63="нет",0,1)</f>
        <v>0</v>
      </c>
      <c r="AH64">
        <v>2</v>
      </c>
      <c r="AI64">
        <v>0</v>
      </c>
      <c r="AJ64">
        <v>0</v>
      </c>
      <c r="AK64">
        <v>0</v>
      </c>
      <c r="AL64">
        <f>IF('оригинальный продууукт'!$V63="",0,1)</f>
        <v>0</v>
      </c>
      <c r="AM64">
        <f>IF('оригинальный продууукт'!$W63="",0,1)</f>
        <v>0</v>
      </c>
    </row>
    <row r="65" spans="1:39" x14ac:dyDescent="0.25">
      <c r="A65" s="5">
        <f>'оригинальный продууукт'!A64</f>
        <v>175</v>
      </c>
      <c r="B65" s="6" t="str">
        <f>IF(MID('оригинальный продууукт'!B64,1,1)="б", 'оригинальный продууукт'!B64,MID('оригинальный продууукт'!B64,1,1))</f>
        <v>1</v>
      </c>
      <c r="C65" s="7">
        <f t="shared" si="0"/>
        <v>0</v>
      </c>
      <c r="D65" s="5">
        <f>'оригинальный продууукт'!Y64</f>
        <v>0</v>
      </c>
      <c r="E65">
        <f>IF(ISNUMBER(SEARCH(правки!E$2,'оригинальный продууукт'!$G64)),1,0)</f>
        <v>1</v>
      </c>
      <c r="F65">
        <f>IF(ISNUMBER(SEARCH(правки!F$2,'оригинальный продууукт'!$G64)),1,0)</f>
        <v>1</v>
      </c>
      <c r="G65">
        <f>IF(ISNUMBER(SEARCH(правки!G$2,'оригинальный продууукт'!$G64)),1,0)</f>
        <v>0</v>
      </c>
      <c r="H65">
        <f>IF(ISNUMBER(SEARCH(правки!H$2,'оригинальный продууукт'!$G64)),1,0)</f>
        <v>0</v>
      </c>
      <c r="I65">
        <f>IF(ISNUMBER(SEARCH(правки!I$2,'оригинальный продууукт'!$G64)),1,0)</f>
        <v>0</v>
      </c>
      <c r="J65">
        <f>IF(ISNUMBER(SEARCH(правки!J$2,'оригинальный продууукт'!$G64)),1,0)</f>
        <v>0</v>
      </c>
      <c r="K65">
        <f>IF('оригинальный продууукт'!H64="Без физических нагрузок!",0,IF('оригинальный продууукт'!H64="пешие прогулки",1,IF('оригинальный продууукт'!H64="Активный",2,IF('оригинальный продууукт'!H64="экстримальный",3,""))))</f>
        <v>2</v>
      </c>
      <c r="N65">
        <f>IF(ISNUMBER(SEARCH(правки!N$2,'оригинальный продууукт'!$K64)),1,0)</f>
        <v>1</v>
      </c>
      <c r="O65">
        <f>IF(ISNUMBER(SEARCH(правки!O$2,'оригинальный продууукт'!$K64)),1,0)</f>
        <v>0</v>
      </c>
      <c r="P65">
        <f>IF(ISNUMBER(SEARCH(правки!P$2,'оригинальный продууукт'!$K64)),1,0)</f>
        <v>0</v>
      </c>
      <c r="Q65">
        <f>IF(ISNUMBER(SEARCH(правки!Q$2,'оригинальный продууукт'!$K64)),1,0)</f>
        <v>0</v>
      </c>
      <c r="R65">
        <f>IF(ISNUMBER(SEARCH(правки!R$2,'оригинальный продууукт'!$K64)),1,0)</f>
        <v>0</v>
      </c>
      <c r="S65">
        <f>IF(ISNUMBER(SEARCH(правки!S$2,'оригинальный продууукт'!$K64)),1,0)</f>
        <v>0</v>
      </c>
      <c r="T65" t="str">
        <f>IF('оригинальный продууукт'!L64="не указано","",IF('оригинальный продууукт'!L64="переезды около 300 км ",6,"глянь"))</f>
        <v/>
      </c>
      <c r="U65">
        <v>1</v>
      </c>
      <c r="V65">
        <v>0</v>
      </c>
      <c r="X65">
        <f>IF(ISNUMBER(SEARCH(правки!X$2,'оригинальный продууукт'!$P64)),1,0)</f>
        <v>0</v>
      </c>
      <c r="Y65">
        <f>IF(ISNUMBER(SEARCH(правки!Y$2,'оригинальный продууукт'!$P64)),1,0)</f>
        <v>0</v>
      </c>
      <c r="Z65">
        <f>IF(ISNUMBER(SEARCH(правки!Z$2,'оригинальный продууукт'!$P64)),1,0)</f>
        <v>1</v>
      </c>
      <c r="AB65">
        <f>IF(ISNUMBER(SEARCH(правки!AB$2,'оригинальный продууукт'!$R64)),0,1)</f>
        <v>0</v>
      </c>
      <c r="AC65">
        <f>IF(ISNUMBER(SEARCH(правки!AC$2,'оригинальный продууукт'!$R64)),0,1)</f>
        <v>0</v>
      </c>
      <c r="AD65">
        <f>IF(ISNUMBER(SEARCH(правки!AD$2,'оригинальный продууукт'!$R64)),0,1)</f>
        <v>0</v>
      </c>
      <c r="AE65">
        <v>5</v>
      </c>
      <c r="AF65" s="8">
        <v>0</v>
      </c>
      <c r="AG65">
        <f>IF('оригинальный продууукт'!$T64="нет",0,1)</f>
        <v>0</v>
      </c>
      <c r="AH65">
        <v>0</v>
      </c>
      <c r="AI65">
        <v>1</v>
      </c>
      <c r="AJ65">
        <v>0</v>
      </c>
      <c r="AK65">
        <v>0</v>
      </c>
      <c r="AL65">
        <f>IF('оригинальный продууукт'!$V64="",0,1)</f>
        <v>0</v>
      </c>
      <c r="AM65">
        <f>IF('оригинальный продууукт'!$W64="",0,1)</f>
        <v>0</v>
      </c>
    </row>
    <row r="66" spans="1:39" x14ac:dyDescent="0.25">
      <c r="A66" s="5">
        <f>'оригинальный продууукт'!A65</f>
        <v>179</v>
      </c>
      <c r="B66" s="6" t="str">
        <f>IF(MID('оригинальный продууукт'!B65,1,1)="б", 'оригинальный продууукт'!B65,MID('оригинальный продууукт'!B65,1,1))</f>
        <v>3</v>
      </c>
      <c r="C66" s="7">
        <f t="shared" si="0"/>
        <v>2</v>
      </c>
      <c r="D66" s="5">
        <f>'оригинальный продууукт'!Y65</f>
        <v>0</v>
      </c>
      <c r="E66">
        <f>IF(ISNUMBER(SEARCH(правки!E$2,'оригинальный продууукт'!$G65)),1,0)</f>
        <v>1</v>
      </c>
      <c r="F66">
        <f>IF(ISNUMBER(SEARCH(правки!F$2,'оригинальный продууукт'!$G65)),1,0)</f>
        <v>1</v>
      </c>
      <c r="G66">
        <f>IF(ISNUMBER(SEARCH(правки!G$2,'оригинальный продууукт'!$G65)),1,0)</f>
        <v>0</v>
      </c>
      <c r="H66">
        <f>IF(ISNUMBER(SEARCH(правки!H$2,'оригинальный продууукт'!$G65)),1,0)</f>
        <v>0</v>
      </c>
      <c r="I66">
        <f>IF(ISNUMBER(SEARCH(правки!I$2,'оригинальный продууукт'!$G65)),1,0)</f>
        <v>0</v>
      </c>
      <c r="J66">
        <f>IF(ISNUMBER(SEARCH(правки!J$2,'оригинальный продууукт'!$G65)),1,0)</f>
        <v>0</v>
      </c>
      <c r="K66">
        <f>IF('оригинальный продууукт'!H65="Без физических нагрузок!",0,IF('оригинальный продууукт'!H65="пешие прогулки",1,IF('оригинальный продууукт'!H65="Активный",2,IF('оригинальный продууукт'!H65="экстримальный",3,""))))</f>
        <v>1</v>
      </c>
      <c r="N66">
        <f>IF(ISNUMBER(SEARCH(правки!N$2,'оригинальный продууукт'!$K65)),1,0)</f>
        <v>1</v>
      </c>
      <c r="O66">
        <f>IF(ISNUMBER(SEARCH(правки!O$2,'оригинальный продууукт'!$K65)),1,0)</f>
        <v>0</v>
      </c>
      <c r="P66">
        <f>IF(ISNUMBER(SEARCH(правки!P$2,'оригинальный продууукт'!$K65)),1,0)</f>
        <v>0</v>
      </c>
      <c r="Q66">
        <f>IF(ISNUMBER(SEARCH(правки!Q$2,'оригинальный продууукт'!$K65)),1,0)</f>
        <v>0</v>
      </c>
      <c r="R66">
        <f>IF(ISNUMBER(SEARCH(правки!R$2,'оригинальный продууукт'!$K65)),1,0)</f>
        <v>0</v>
      </c>
      <c r="S66">
        <f>IF(ISNUMBER(SEARCH(правки!S$2,'оригинальный продууукт'!$K65)),1,0)</f>
        <v>0</v>
      </c>
      <c r="T66" t="str">
        <f>IF('оригинальный продууукт'!L65="не указано","",IF('оригинальный продууукт'!L65="переезды около 300 км ",6,"глянь"))</f>
        <v/>
      </c>
      <c r="U66">
        <v>1</v>
      </c>
      <c r="V66">
        <v>0</v>
      </c>
      <c r="X66">
        <f>IF(ISNUMBER(SEARCH(правки!X$2,'оригинальный продууукт'!$P65)),1,0)</f>
        <v>0</v>
      </c>
      <c r="Y66">
        <f>IF(ISNUMBER(SEARCH(правки!Y$2,'оригинальный продууукт'!$P65)),1,0)</f>
        <v>0</v>
      </c>
      <c r="Z66">
        <f>IF(ISNUMBER(SEARCH(правки!Z$2,'оригинальный продууукт'!$P65)),1,0)</f>
        <v>1</v>
      </c>
      <c r="AB66">
        <f>IF(ISNUMBER(SEARCH(правки!AB$2,'оригинальный продууукт'!$R65)),0,1)</f>
        <v>0</v>
      </c>
      <c r="AC66">
        <f>IF(ISNUMBER(SEARCH(правки!AC$2,'оригинальный продууукт'!$R65)),0,1)</f>
        <v>0</v>
      </c>
      <c r="AD66">
        <f>IF(ISNUMBER(SEARCH(правки!AD$2,'оригинальный продууукт'!$R65)),0,1)</f>
        <v>0</v>
      </c>
      <c r="AE66">
        <v>0</v>
      </c>
      <c r="AF66" s="8">
        <v>0</v>
      </c>
      <c r="AG66">
        <f>IF('оригинальный продууукт'!$T65="нет",0,1)</f>
        <v>0</v>
      </c>
      <c r="AH66">
        <v>3</v>
      </c>
      <c r="AI66">
        <v>0</v>
      </c>
      <c r="AJ66">
        <v>0</v>
      </c>
      <c r="AK66">
        <v>0</v>
      </c>
      <c r="AL66">
        <f>IF('оригинальный продууукт'!$V65="",0,1)</f>
        <v>1</v>
      </c>
      <c r="AM66">
        <f>IF('оригинальный продууукт'!$W65="",0,1)</f>
        <v>0</v>
      </c>
    </row>
    <row r="67" spans="1:39" x14ac:dyDescent="0.25">
      <c r="A67" s="5">
        <f>'оригинальный продууукт'!A66</f>
        <v>180</v>
      </c>
      <c r="B67" s="6" t="str">
        <f>IF(MID('оригинальный продууукт'!B66,1,1)="б", 'оригинальный продууукт'!B66,MID('оригинальный продууукт'!B66,1,1))</f>
        <v>1</v>
      </c>
      <c r="C67" s="7">
        <f t="shared" si="0"/>
        <v>0</v>
      </c>
      <c r="D67" s="5">
        <f>'оригинальный продууукт'!Y66</f>
        <v>1</v>
      </c>
      <c r="E67">
        <f>IF(ISNUMBER(SEARCH(правки!E$2,'оригинальный продууукт'!$G66)),1,0)</f>
        <v>1</v>
      </c>
      <c r="F67">
        <f>IF(ISNUMBER(SEARCH(правки!F$2,'оригинальный продууукт'!$G66)),1,0)</f>
        <v>1</v>
      </c>
      <c r="G67">
        <f>IF(ISNUMBER(SEARCH(правки!G$2,'оригинальный продууукт'!$G66)),1,0)</f>
        <v>0</v>
      </c>
      <c r="H67">
        <f>IF(ISNUMBER(SEARCH(правки!H$2,'оригинальный продууукт'!$G66)),1,0)</f>
        <v>0</v>
      </c>
      <c r="I67">
        <f>IF(ISNUMBER(SEARCH(правки!I$2,'оригинальный продууукт'!$G66)),1,0)</f>
        <v>0</v>
      </c>
      <c r="J67">
        <f>IF(ISNUMBER(SEARCH(правки!J$2,'оригинальный продууукт'!$G66)),1,0)</f>
        <v>0</v>
      </c>
      <c r="K67">
        <f>IF('оригинальный продууукт'!H66="Без физических нагрузок!",0,IF('оригинальный продууукт'!H66="пешие прогулки",1,IF('оригинальный продууукт'!H66="Активный",2,IF('оригинальный продууукт'!H66="экстримальный",3,""))))</f>
        <v>1</v>
      </c>
      <c r="N67">
        <f>IF(ISNUMBER(SEARCH(правки!N$2,'оригинальный продууукт'!$K66)),1,0)</f>
        <v>1</v>
      </c>
      <c r="O67">
        <f>IF(ISNUMBER(SEARCH(правки!O$2,'оригинальный продууукт'!$K66)),1,0)</f>
        <v>1</v>
      </c>
      <c r="P67">
        <f>IF(ISNUMBER(SEARCH(правки!P$2,'оригинальный продууукт'!$K66)),1,0)</f>
        <v>0</v>
      </c>
      <c r="Q67">
        <f>IF(ISNUMBER(SEARCH(правки!Q$2,'оригинальный продууукт'!$K66)),1,0)</f>
        <v>0</v>
      </c>
      <c r="R67">
        <f>IF(ISNUMBER(SEARCH(правки!R$2,'оригинальный продууукт'!$K66)),1,0)</f>
        <v>0</v>
      </c>
      <c r="S67">
        <f>IF(ISNUMBER(SEARCH(правки!S$2,'оригинальный продууукт'!$K66)),1,0)</f>
        <v>0</v>
      </c>
      <c r="T67" t="str">
        <f>IF('оригинальный продууукт'!L66="не указано","",IF('оригинальный продууукт'!L66="переезды около 300 км ",6,"глянь"))</f>
        <v/>
      </c>
      <c r="U67">
        <v>1</v>
      </c>
      <c r="V67">
        <v>0</v>
      </c>
      <c r="X67">
        <f>IF(ISNUMBER(SEARCH(правки!X$2,'оригинальный продууукт'!$P66)),1,0)</f>
        <v>0</v>
      </c>
      <c r="Y67">
        <f>IF(ISNUMBER(SEARCH(правки!Y$2,'оригинальный продууукт'!$P66)),1,0)</f>
        <v>0</v>
      </c>
      <c r="Z67">
        <f>IF(ISNUMBER(SEARCH(правки!Z$2,'оригинальный продууукт'!$P66)),1,0)</f>
        <v>1</v>
      </c>
      <c r="AB67">
        <f>IF(ISNUMBER(SEARCH(правки!AB$2,'оригинальный продууукт'!$R66)),0,1)</f>
        <v>0</v>
      </c>
      <c r="AC67">
        <f>IF(ISNUMBER(SEARCH(правки!AC$2,'оригинальный продууукт'!$R66)),0,1)</f>
        <v>0</v>
      </c>
      <c r="AD67">
        <f>IF(ISNUMBER(SEARCH(правки!AD$2,'оригинальный продууукт'!$R66)),0,1)</f>
        <v>0</v>
      </c>
      <c r="AE67">
        <v>0</v>
      </c>
      <c r="AF67" s="8">
        <v>0</v>
      </c>
      <c r="AG67">
        <f>IF('оригинальный продууукт'!$T66="нет",0,1)</f>
        <v>0</v>
      </c>
      <c r="AH67">
        <v>0</v>
      </c>
      <c r="AI67">
        <v>0</v>
      </c>
      <c r="AJ67">
        <v>0</v>
      </c>
      <c r="AK67">
        <v>0</v>
      </c>
      <c r="AL67">
        <f>IF('оригинальный продууукт'!$V66="",0,1)</f>
        <v>0</v>
      </c>
      <c r="AM67">
        <f>IF('оригинальный продууукт'!$W66="",0,1)</f>
        <v>0</v>
      </c>
    </row>
    <row r="68" spans="1:39" x14ac:dyDescent="0.25">
      <c r="A68" s="5">
        <f>'оригинальный продууукт'!A67</f>
        <v>181</v>
      </c>
      <c r="B68" s="6" t="str">
        <f>IF(MID('оригинальный продууукт'!B67,1,1)="б", 'оригинальный продууукт'!B67,MID('оригинальный продууукт'!B67,1,1))</f>
        <v>2</v>
      </c>
      <c r="C68" s="7">
        <f t="shared" ref="C68:C118" si="1">B68-1</f>
        <v>1</v>
      </c>
      <c r="D68" s="5">
        <f>'оригинальный продууукт'!Y67</f>
        <v>2</v>
      </c>
      <c r="E68">
        <f>IF(ISNUMBER(SEARCH(правки!E$2,'оригинальный продууукт'!$G67)),1,0)</f>
        <v>1</v>
      </c>
      <c r="F68">
        <f>IF(ISNUMBER(SEARCH(правки!F$2,'оригинальный продууукт'!$G67)),1,0)</f>
        <v>1</v>
      </c>
      <c r="G68">
        <f>IF(ISNUMBER(SEARCH(правки!G$2,'оригинальный продууукт'!$G67)),1,0)</f>
        <v>0</v>
      </c>
      <c r="H68">
        <f>IF(ISNUMBER(SEARCH(правки!H$2,'оригинальный продууукт'!$G67)),1,0)</f>
        <v>0</v>
      </c>
      <c r="I68">
        <f>IF(ISNUMBER(SEARCH(правки!I$2,'оригинальный продууукт'!$G67)),1,0)</f>
        <v>0</v>
      </c>
      <c r="J68">
        <f>IF(ISNUMBER(SEARCH(правки!J$2,'оригинальный продууукт'!$G67)),1,0)</f>
        <v>0</v>
      </c>
      <c r="K68">
        <f>IF('оригинальный продууукт'!H67="Без физических нагрузок!",0,IF('оригинальный продууукт'!H67="пешие прогулки",1,IF('оригинальный продууукт'!H67="Активный",2,IF('оригинальный продууукт'!H67="экстримальный",3,""))))</f>
        <v>1</v>
      </c>
      <c r="N68">
        <f>IF(ISNUMBER(SEARCH(правки!N$2,'оригинальный продууукт'!$K67)),1,0)</f>
        <v>1</v>
      </c>
      <c r="O68">
        <f>IF(ISNUMBER(SEARCH(правки!O$2,'оригинальный продууукт'!$K67)),1,0)</f>
        <v>1</v>
      </c>
      <c r="P68">
        <f>IF(ISNUMBER(SEARCH(правки!P$2,'оригинальный продууукт'!$K67)),1,0)</f>
        <v>0</v>
      </c>
      <c r="Q68">
        <f>IF(ISNUMBER(SEARCH(правки!Q$2,'оригинальный продууукт'!$K67)),1,0)</f>
        <v>0</v>
      </c>
      <c r="R68">
        <f>IF(ISNUMBER(SEARCH(правки!R$2,'оригинальный продууукт'!$K67)),1,0)</f>
        <v>0</v>
      </c>
      <c r="S68">
        <f>IF(ISNUMBER(SEARCH(правки!S$2,'оригинальный продууукт'!$K67)),1,0)</f>
        <v>0</v>
      </c>
      <c r="T68" t="str">
        <f>IF('оригинальный продууукт'!L67="не указано","",IF('оригинальный продууукт'!L67="переезды около 300 км ",6,"глянь"))</f>
        <v/>
      </c>
      <c r="U68">
        <v>1</v>
      </c>
      <c r="V68">
        <v>0</v>
      </c>
      <c r="X68">
        <f>IF(ISNUMBER(SEARCH(правки!X$2,'оригинальный продууукт'!$P67)),1,0)</f>
        <v>0</v>
      </c>
      <c r="Y68">
        <f>IF(ISNUMBER(SEARCH(правки!Y$2,'оригинальный продууукт'!$P67)),1,0)</f>
        <v>0</v>
      </c>
      <c r="Z68">
        <f>IF(ISNUMBER(SEARCH(правки!Z$2,'оригинальный продууукт'!$P67)),1,0)</f>
        <v>1</v>
      </c>
      <c r="AB68">
        <f>IF(ISNUMBER(SEARCH(правки!AB$2,'оригинальный продууукт'!$R67)),0,1)</f>
        <v>0</v>
      </c>
      <c r="AC68">
        <f>IF(ISNUMBER(SEARCH(правки!AC$2,'оригинальный продууукт'!$R67)),0,1)</f>
        <v>0</v>
      </c>
      <c r="AD68">
        <f>IF(ISNUMBER(SEARCH(правки!AD$2,'оригинальный продууукт'!$R67)),0,1)</f>
        <v>0</v>
      </c>
      <c r="AE68">
        <v>0</v>
      </c>
      <c r="AF68" s="8">
        <v>0</v>
      </c>
      <c r="AG68">
        <f>IF('оригинальный продууукт'!$T67="нет",0,1)</f>
        <v>0</v>
      </c>
      <c r="AH68">
        <v>2</v>
      </c>
      <c r="AI68">
        <v>1</v>
      </c>
      <c r="AJ68">
        <v>0</v>
      </c>
      <c r="AK68">
        <v>0</v>
      </c>
      <c r="AL68">
        <f>IF('оригинальный продууукт'!$V67="",0,1)</f>
        <v>0</v>
      </c>
      <c r="AM68">
        <f>IF('оригинальный продууукт'!$W67="",0,1)</f>
        <v>0</v>
      </c>
    </row>
    <row r="69" spans="1:39" x14ac:dyDescent="0.25">
      <c r="A69" s="5">
        <f>'оригинальный продууукт'!A68</f>
        <v>183</v>
      </c>
      <c r="B69" s="6" t="str">
        <f>IF(MID('оригинальный продууукт'!B68,1,1)="б", 'оригинальный продууукт'!B68,MID('оригинальный продууукт'!B68,1,1))</f>
        <v>1</v>
      </c>
      <c r="C69" s="7">
        <f t="shared" si="1"/>
        <v>0</v>
      </c>
      <c r="D69" s="5">
        <f>'оригинальный продууукт'!Y68</f>
        <v>0</v>
      </c>
      <c r="E69">
        <f>IF(ISNUMBER(SEARCH(правки!E$2,'оригинальный продууукт'!$G68)),1,0)</f>
        <v>1</v>
      </c>
      <c r="F69">
        <f>IF(ISNUMBER(SEARCH(правки!F$2,'оригинальный продууукт'!$G68)),1,0)</f>
        <v>1</v>
      </c>
      <c r="G69">
        <f>IF(ISNUMBER(SEARCH(правки!G$2,'оригинальный продууукт'!$G68)),1,0)</f>
        <v>0</v>
      </c>
      <c r="H69">
        <f>IF(ISNUMBER(SEARCH(правки!H$2,'оригинальный продууукт'!$G68)),1,0)</f>
        <v>0</v>
      </c>
      <c r="I69">
        <f>IF(ISNUMBER(SEARCH(правки!I$2,'оригинальный продууукт'!$G68)),1,0)</f>
        <v>0</v>
      </c>
      <c r="J69">
        <f>IF(ISNUMBER(SEARCH(правки!J$2,'оригинальный продууукт'!$G68)),1,0)</f>
        <v>0</v>
      </c>
      <c r="K69">
        <f>IF('оригинальный продууукт'!H68="Без физических нагрузок!",0,IF('оригинальный продууукт'!H68="пешие прогулки",1,IF('оригинальный продууукт'!H68="Активный",2,IF('оригинальный продууукт'!H68="экстримальный",3,""))))</f>
        <v>1</v>
      </c>
      <c r="N69">
        <f>IF(ISNUMBER(SEARCH(правки!N$2,'оригинальный продууукт'!$K68)),1,0)</f>
        <v>0</v>
      </c>
      <c r="O69">
        <f>IF(ISNUMBER(SEARCH(правки!O$2,'оригинальный продууукт'!$K68)),1,0)</f>
        <v>0</v>
      </c>
      <c r="P69">
        <f>IF(ISNUMBER(SEARCH(правки!P$2,'оригинальный продууукт'!$K68)),1,0)</f>
        <v>1</v>
      </c>
      <c r="Q69">
        <f>IF(ISNUMBER(SEARCH(правки!Q$2,'оригинальный продууукт'!$K68)),1,0)</f>
        <v>0</v>
      </c>
      <c r="R69">
        <f>IF(ISNUMBER(SEARCH(правки!R$2,'оригинальный продууукт'!$K68)),1,0)</f>
        <v>0</v>
      </c>
      <c r="S69">
        <f>IF(ISNUMBER(SEARCH(правки!S$2,'оригинальный продууукт'!$K68)),1,0)</f>
        <v>0</v>
      </c>
      <c r="T69" t="str">
        <f>IF('оригинальный продууукт'!L68="не указано","",IF('оригинальный продууукт'!L68="переезды около 300 км ",6,"глянь"))</f>
        <v/>
      </c>
      <c r="U69">
        <v>1</v>
      </c>
      <c r="V69">
        <v>0</v>
      </c>
      <c r="X69">
        <f>IF(ISNUMBER(SEARCH(правки!X$2,'оригинальный продууукт'!$P68)),1,0)</f>
        <v>0</v>
      </c>
      <c r="Y69">
        <f>IF(ISNUMBER(SEARCH(правки!Y$2,'оригинальный продууукт'!$P68)),1,0)</f>
        <v>1</v>
      </c>
      <c r="Z69">
        <f>IF(ISNUMBER(SEARCH(правки!Z$2,'оригинальный продууукт'!$P68)),1,0)</f>
        <v>1</v>
      </c>
      <c r="AB69">
        <f>IF(ISNUMBER(SEARCH(правки!AB$2,'оригинальный продууукт'!$R68)),0,1)</f>
        <v>0</v>
      </c>
      <c r="AC69">
        <f>IF(ISNUMBER(SEARCH(правки!AC$2,'оригинальный продууукт'!$R68)),0,1)</f>
        <v>0</v>
      </c>
      <c r="AD69">
        <f>IF(ISNUMBER(SEARCH(правки!AD$2,'оригинальный продууукт'!$R68)),0,1)</f>
        <v>0</v>
      </c>
      <c r="AE69">
        <v>0</v>
      </c>
      <c r="AF69" s="8">
        <v>0</v>
      </c>
      <c r="AG69">
        <f>IF('оригинальный продууукт'!$T68="нет",0,1)</f>
        <v>0</v>
      </c>
      <c r="AH69">
        <v>0</v>
      </c>
      <c r="AI69">
        <v>0</v>
      </c>
      <c r="AJ69">
        <v>0</v>
      </c>
      <c r="AK69">
        <v>0</v>
      </c>
      <c r="AL69">
        <f>IF('оригинальный продууукт'!$V68="",0,1)</f>
        <v>0</v>
      </c>
      <c r="AM69">
        <f>IF('оригинальный продууукт'!$W68="",0,1)</f>
        <v>0</v>
      </c>
    </row>
    <row r="70" spans="1:39" x14ac:dyDescent="0.25">
      <c r="A70" s="5">
        <f>'оригинальный продууукт'!A69</f>
        <v>184</v>
      </c>
      <c r="B70" s="6" t="str">
        <f>IF(MID('оригинальный продууукт'!B69,1,1)="б", 'оригинальный продууукт'!B69,MID('оригинальный продууукт'!B69,1,1))</f>
        <v>1</v>
      </c>
      <c r="C70" s="7">
        <f t="shared" si="1"/>
        <v>0</v>
      </c>
      <c r="D70" s="5">
        <f>'оригинальный продууукт'!Y69</f>
        <v>0</v>
      </c>
      <c r="E70">
        <f>IF(ISNUMBER(SEARCH(правки!E$2,'оригинальный продууукт'!$G69)),1,0)</f>
        <v>1</v>
      </c>
      <c r="F70">
        <f>IF(ISNUMBER(SEARCH(правки!F$2,'оригинальный продууукт'!$G69)),1,0)</f>
        <v>1</v>
      </c>
      <c r="G70">
        <f>IF(ISNUMBER(SEARCH(правки!G$2,'оригинальный продууукт'!$G69)),1,0)</f>
        <v>0</v>
      </c>
      <c r="H70">
        <f>IF(ISNUMBER(SEARCH(правки!H$2,'оригинальный продууукт'!$G69)),1,0)</f>
        <v>0</v>
      </c>
      <c r="I70">
        <f>IF(ISNUMBER(SEARCH(правки!I$2,'оригинальный продууукт'!$G69)),1,0)</f>
        <v>0</v>
      </c>
      <c r="J70">
        <f>IF(ISNUMBER(SEARCH(правки!J$2,'оригинальный продууукт'!$G69)),1,0)</f>
        <v>0</v>
      </c>
      <c r="K70">
        <f>IF('оригинальный продууукт'!H69="Без физических нагрузок!",0,IF('оригинальный продууукт'!H69="пешие прогулки",1,IF('оригинальный продууукт'!H69="Активный",2,IF('оригинальный продууукт'!H69="экстримальный",3,""))))</f>
        <v>1</v>
      </c>
      <c r="N70">
        <f>IF(ISNUMBER(SEARCH(правки!N$2,'оригинальный продууукт'!$K69)),1,0)</f>
        <v>0</v>
      </c>
      <c r="O70">
        <f>IF(ISNUMBER(SEARCH(правки!O$2,'оригинальный продууукт'!$K69)),1,0)</f>
        <v>1</v>
      </c>
      <c r="P70">
        <f>IF(ISNUMBER(SEARCH(правки!P$2,'оригинальный продууукт'!$K69)),1,0)</f>
        <v>0</v>
      </c>
      <c r="Q70">
        <f>IF(ISNUMBER(SEARCH(правки!Q$2,'оригинальный продууукт'!$K69)),1,0)</f>
        <v>0</v>
      </c>
      <c r="R70">
        <f>IF(ISNUMBER(SEARCH(правки!R$2,'оригинальный продууукт'!$K69)),1,0)</f>
        <v>0</v>
      </c>
      <c r="S70">
        <f>IF(ISNUMBER(SEARCH(правки!S$2,'оригинальный продууукт'!$K69)),1,0)</f>
        <v>0</v>
      </c>
      <c r="T70" t="str">
        <f>IF('оригинальный продууукт'!L69="не указано","",IF('оригинальный продууукт'!L69="переезды около 300 км ",6,"глянь"))</f>
        <v/>
      </c>
      <c r="U70">
        <v>1</v>
      </c>
      <c r="V70">
        <v>0</v>
      </c>
      <c r="X70">
        <f>IF(ISNUMBER(SEARCH(правки!X$2,'оригинальный продууукт'!$P69)),1,0)</f>
        <v>0</v>
      </c>
      <c r="Y70">
        <f>IF(ISNUMBER(SEARCH(правки!Y$2,'оригинальный продууукт'!$P69)),1,0)</f>
        <v>0</v>
      </c>
      <c r="Z70">
        <f>IF(ISNUMBER(SEARCH(правки!Z$2,'оригинальный продууукт'!$P69)),1,0)</f>
        <v>1</v>
      </c>
      <c r="AB70">
        <f>IF(ISNUMBER(SEARCH(правки!AB$2,'оригинальный продууукт'!$R69)),0,1)</f>
        <v>0</v>
      </c>
      <c r="AC70">
        <f>IF(ISNUMBER(SEARCH(правки!AC$2,'оригинальный продууукт'!$R69)),0,1)</f>
        <v>0</v>
      </c>
      <c r="AD70">
        <f>IF(ISNUMBER(SEARCH(правки!AD$2,'оригинальный продууукт'!$R69)),0,1)</f>
        <v>0</v>
      </c>
      <c r="AE70">
        <v>0</v>
      </c>
      <c r="AF70" s="8">
        <v>0</v>
      </c>
      <c r="AG70">
        <f>IF('оригинальный продууукт'!$T69="нет",0,1)</f>
        <v>0</v>
      </c>
      <c r="AH70">
        <v>0</v>
      </c>
      <c r="AI70">
        <v>1</v>
      </c>
      <c r="AJ70">
        <v>0</v>
      </c>
      <c r="AK70">
        <v>0</v>
      </c>
      <c r="AL70">
        <f>IF('оригинальный продууукт'!$V69="",0,1)</f>
        <v>0</v>
      </c>
      <c r="AM70">
        <f>IF('оригинальный продууукт'!$W69="",0,1)</f>
        <v>0</v>
      </c>
    </row>
    <row r="71" spans="1:39" x14ac:dyDescent="0.25">
      <c r="A71" s="5">
        <f>'оригинальный продууукт'!A70</f>
        <v>187</v>
      </c>
      <c r="B71" s="6" t="str">
        <f>IF(MID('оригинальный продууукт'!B70,1,1)="б", 'оригинальный продууукт'!B70,MID('оригинальный продууукт'!B70,1,1))</f>
        <v>4</v>
      </c>
      <c r="C71" s="7">
        <f t="shared" si="1"/>
        <v>3</v>
      </c>
      <c r="D71" s="5">
        <f>'оригинальный продууукт'!Y70</f>
        <v>3</v>
      </c>
      <c r="E71">
        <f>IF(ISNUMBER(SEARCH(правки!E$2,'оригинальный продууукт'!$G70)),1,0)</f>
        <v>1</v>
      </c>
      <c r="F71">
        <f>IF(ISNUMBER(SEARCH(правки!F$2,'оригинальный продууукт'!$G70)),1,0)</f>
        <v>1</v>
      </c>
      <c r="G71">
        <f>IF(ISNUMBER(SEARCH(правки!G$2,'оригинальный продууукт'!$G70)),1,0)</f>
        <v>0</v>
      </c>
      <c r="H71">
        <f>IF(ISNUMBER(SEARCH(правки!H$2,'оригинальный продууукт'!$G70)),1,0)</f>
        <v>0</v>
      </c>
      <c r="I71">
        <f>IF(ISNUMBER(SEARCH(правки!I$2,'оригинальный продууукт'!$G70)),1,0)</f>
        <v>0</v>
      </c>
      <c r="J71">
        <f>IF(ISNUMBER(SEARCH(правки!J$2,'оригинальный продууукт'!$G70)),1,0)</f>
        <v>0</v>
      </c>
      <c r="K71">
        <f>IF('оригинальный продууукт'!H70="Без физических нагрузок!",0,IF('оригинальный продууукт'!H70="пешие прогулки",1,IF('оригинальный продууукт'!H70="Активный",2,IF('оригинальный продууукт'!H70="экстримальный",3,""))))</f>
        <v>1</v>
      </c>
      <c r="N71">
        <f>IF(ISNUMBER(SEARCH(правки!N$2,'оригинальный продууукт'!$K70)),1,0)</f>
        <v>0</v>
      </c>
      <c r="O71">
        <f>IF(ISNUMBER(SEARCH(правки!O$2,'оригинальный продууукт'!$K70)),1,0)</f>
        <v>0</v>
      </c>
      <c r="P71">
        <f>IF(ISNUMBER(SEARCH(правки!P$2,'оригинальный продууукт'!$K70)),1,0)</f>
        <v>0</v>
      </c>
      <c r="Q71">
        <f>IF(ISNUMBER(SEARCH(правки!Q$2,'оригинальный продууукт'!$K70)),1,0)</f>
        <v>0</v>
      </c>
      <c r="R71">
        <f>IF(ISNUMBER(SEARCH(правки!R$2,'оригинальный продууукт'!$K70)),1,0)</f>
        <v>1</v>
      </c>
      <c r="S71">
        <f>IF(ISNUMBER(SEARCH(правки!S$2,'оригинальный продууукт'!$K70)),1,0)</f>
        <v>0</v>
      </c>
      <c r="T71" t="str">
        <f>IF('оригинальный продууукт'!L70="не указано","",IF('оригинальный продууукт'!L70="переезды около 300 км ",6,"глянь"))</f>
        <v/>
      </c>
      <c r="U71">
        <v>1</v>
      </c>
      <c r="V71">
        <v>0</v>
      </c>
      <c r="X71">
        <f>IF(ISNUMBER(SEARCH(правки!X$2,'оригинальный продууукт'!$P70)),1,0)</f>
        <v>0</v>
      </c>
      <c r="Y71">
        <f>IF(ISNUMBER(SEARCH(правки!Y$2,'оригинальный продууукт'!$P70)),1,0)</f>
        <v>0</v>
      </c>
      <c r="Z71">
        <f>IF(ISNUMBER(SEARCH(правки!Z$2,'оригинальный продууукт'!$P70)),1,0)</f>
        <v>1</v>
      </c>
      <c r="AB71">
        <f>IF(ISNUMBER(SEARCH(правки!AB$2,'оригинальный продууукт'!$R70)),0,1)</f>
        <v>0</v>
      </c>
      <c r="AC71">
        <f>IF(ISNUMBER(SEARCH(правки!AC$2,'оригинальный продууукт'!$R70)),0,1)</f>
        <v>0</v>
      </c>
      <c r="AD71">
        <f>IF(ISNUMBER(SEARCH(правки!AD$2,'оригинальный продууукт'!$R70)),0,1)</f>
        <v>0</v>
      </c>
      <c r="AE71">
        <v>0</v>
      </c>
      <c r="AF71" s="8">
        <v>0</v>
      </c>
      <c r="AG71">
        <f>IF('оригинальный продууукт'!$T70="нет",0,1)</f>
        <v>0</v>
      </c>
      <c r="AL71">
        <f>IF('оригинальный продууукт'!$V70="",0,1)</f>
        <v>0</v>
      </c>
      <c r="AM71">
        <f>IF('оригинальный продууукт'!$W70="",0,1)</f>
        <v>0</v>
      </c>
    </row>
    <row r="72" spans="1:39" x14ac:dyDescent="0.25">
      <c r="A72" s="5">
        <f>'оригинальный продууукт'!A71</f>
        <v>188</v>
      </c>
      <c r="B72" s="6" t="str">
        <f>IF(MID('оригинальный продууукт'!B71,1,1)="б", 'оригинальный продууукт'!B71,MID('оригинальный продууукт'!B71,1,1))</f>
        <v>3</v>
      </c>
      <c r="C72" s="7">
        <f t="shared" si="1"/>
        <v>2</v>
      </c>
      <c r="D72" s="5">
        <f>'оригинальный продууукт'!Y71</f>
        <v>1</v>
      </c>
      <c r="E72">
        <f>IF(ISNUMBER(SEARCH(правки!E$2,'оригинальный продууукт'!$G71)),1,0)</f>
        <v>1</v>
      </c>
      <c r="F72">
        <f>IF(ISNUMBER(SEARCH(правки!F$2,'оригинальный продууукт'!$G71)),1,0)</f>
        <v>1</v>
      </c>
      <c r="G72">
        <f>IF(ISNUMBER(SEARCH(правки!G$2,'оригинальный продууукт'!$G71)),1,0)</f>
        <v>0</v>
      </c>
      <c r="H72">
        <f>IF(ISNUMBER(SEARCH(правки!H$2,'оригинальный продууукт'!$G71)),1,0)</f>
        <v>0</v>
      </c>
      <c r="I72">
        <f>IF(ISNUMBER(SEARCH(правки!I$2,'оригинальный продууукт'!$G71)),1,0)</f>
        <v>0</v>
      </c>
      <c r="J72">
        <f>IF(ISNUMBER(SEARCH(правки!J$2,'оригинальный продууукт'!$G71)),1,0)</f>
        <v>0</v>
      </c>
      <c r="K72">
        <f>IF('оригинальный продууукт'!H71="Без физических нагрузок!",0,IF('оригинальный продууукт'!H71="пешие прогулки",1,IF('оригинальный продууукт'!H71="Активный",2,IF('оригинальный продууукт'!H71="экстримальный",3,""))))</f>
        <v>0</v>
      </c>
      <c r="N72">
        <f>IF(ISNUMBER(SEARCH(правки!N$2,'оригинальный продууукт'!$K71)),1,0)</f>
        <v>1</v>
      </c>
      <c r="O72">
        <f>IF(ISNUMBER(SEARCH(правки!O$2,'оригинальный продууукт'!$K71)),1,0)</f>
        <v>0</v>
      </c>
      <c r="P72">
        <f>IF(ISNUMBER(SEARCH(правки!P$2,'оригинальный продууукт'!$K71)),1,0)</f>
        <v>0</v>
      </c>
      <c r="Q72">
        <f>IF(ISNUMBER(SEARCH(правки!Q$2,'оригинальный продууукт'!$K71)),1,0)</f>
        <v>0</v>
      </c>
      <c r="R72">
        <f>IF(ISNUMBER(SEARCH(правки!R$2,'оригинальный продууукт'!$K71)),1,0)</f>
        <v>0</v>
      </c>
      <c r="S72">
        <f>IF(ISNUMBER(SEARCH(правки!S$2,'оригинальный продууукт'!$K71)),1,0)</f>
        <v>0</v>
      </c>
      <c r="T72" t="str">
        <f>IF('оригинальный продууукт'!L71="не указано","",IF('оригинальный продууукт'!L71="переезды около 300 км ",6,"глянь"))</f>
        <v/>
      </c>
      <c r="U72">
        <v>1</v>
      </c>
      <c r="V72">
        <v>0</v>
      </c>
      <c r="X72">
        <f>IF(ISNUMBER(SEARCH(правки!X$2,'оригинальный продууукт'!$P71)),1,0)</f>
        <v>0</v>
      </c>
      <c r="Y72">
        <f>IF(ISNUMBER(SEARCH(правки!Y$2,'оригинальный продууукт'!$P71)),1,0)</f>
        <v>0</v>
      </c>
      <c r="Z72">
        <f>IF(ISNUMBER(SEARCH(правки!Z$2,'оригинальный продууукт'!$P71)),1,0)</f>
        <v>1</v>
      </c>
      <c r="AB72">
        <f>IF(ISNUMBER(SEARCH(правки!AB$2,'оригинальный продууукт'!$R71)),0,1)</f>
        <v>0</v>
      </c>
      <c r="AC72">
        <f>IF(ISNUMBER(SEARCH(правки!AC$2,'оригинальный продууукт'!$R71)),0,1)</f>
        <v>0</v>
      </c>
      <c r="AD72">
        <f>IF(ISNUMBER(SEARCH(правки!AD$2,'оригинальный продууукт'!$R71)),0,1)</f>
        <v>0</v>
      </c>
      <c r="AE72">
        <v>7</v>
      </c>
      <c r="AF72" s="8">
        <v>0</v>
      </c>
      <c r="AG72">
        <f>IF('оригинальный продууукт'!$T71="нет",0,1)</f>
        <v>0</v>
      </c>
      <c r="AH72">
        <v>3</v>
      </c>
      <c r="AI72">
        <v>0</v>
      </c>
      <c r="AJ72">
        <v>0</v>
      </c>
      <c r="AK72">
        <v>0</v>
      </c>
      <c r="AL72">
        <f>IF('оригинальный продууукт'!$V71="",0,1)</f>
        <v>0</v>
      </c>
      <c r="AM72">
        <f>IF('оригинальный продууукт'!$W71="",0,1)</f>
        <v>0</v>
      </c>
    </row>
    <row r="73" spans="1:39" x14ac:dyDescent="0.25">
      <c r="A73" s="5">
        <f>'оригинальный продууукт'!A72</f>
        <v>189</v>
      </c>
      <c r="B73" s="6" t="str">
        <f>IF(MID('оригинальный продууукт'!B72,1,1)="б", 'оригинальный продууукт'!B72,MID('оригинальный продууукт'!B72,1,1))</f>
        <v>3</v>
      </c>
      <c r="C73" s="7">
        <f t="shared" si="1"/>
        <v>2</v>
      </c>
      <c r="D73" s="5">
        <f>'оригинальный продууукт'!Y72</f>
        <v>3</v>
      </c>
      <c r="E73">
        <f>IF(ISNUMBER(SEARCH(правки!E$2,'оригинальный продууукт'!$G72)),1,0)</f>
        <v>1</v>
      </c>
      <c r="F73">
        <f>IF(ISNUMBER(SEARCH(правки!F$2,'оригинальный продууукт'!$G72)),1,0)</f>
        <v>1</v>
      </c>
      <c r="G73">
        <f>IF(ISNUMBER(SEARCH(правки!G$2,'оригинальный продууукт'!$G72)),1,0)</f>
        <v>0</v>
      </c>
      <c r="H73">
        <f>IF(ISNUMBER(SEARCH(правки!H$2,'оригинальный продууукт'!$G72)),1,0)</f>
        <v>0</v>
      </c>
      <c r="I73">
        <f>IF(ISNUMBER(SEARCH(правки!I$2,'оригинальный продууукт'!$G72)),1,0)</f>
        <v>0</v>
      </c>
      <c r="J73">
        <f>IF(ISNUMBER(SEARCH(правки!J$2,'оригинальный продууукт'!$G72)),1,0)</f>
        <v>0</v>
      </c>
      <c r="K73">
        <f>IF('оригинальный продууукт'!H72="Без физических нагрузок!",0,IF('оригинальный продууукт'!H72="пешие прогулки",1,IF('оригинальный продууукт'!H72="Активный",2,IF('оригинальный продууукт'!H72="экстримальный",3,""))))</f>
        <v>1</v>
      </c>
      <c r="N73">
        <f>IF(ISNUMBER(SEARCH(правки!N$2,'оригинальный продууукт'!$K72)),1,0)</f>
        <v>1</v>
      </c>
      <c r="O73">
        <f>IF(ISNUMBER(SEARCH(правки!O$2,'оригинальный продууукт'!$K72)),1,0)</f>
        <v>1</v>
      </c>
      <c r="P73">
        <f>IF(ISNUMBER(SEARCH(правки!P$2,'оригинальный продууукт'!$K72)),1,0)</f>
        <v>0</v>
      </c>
      <c r="Q73">
        <f>IF(ISNUMBER(SEARCH(правки!Q$2,'оригинальный продууукт'!$K72)),1,0)</f>
        <v>0</v>
      </c>
      <c r="R73">
        <f>IF(ISNUMBER(SEARCH(правки!R$2,'оригинальный продууукт'!$K72)),1,0)</f>
        <v>0</v>
      </c>
      <c r="S73">
        <f>IF(ISNUMBER(SEARCH(правки!S$2,'оригинальный продууукт'!$K72)),1,0)</f>
        <v>0</v>
      </c>
      <c r="T73" t="str">
        <f>IF('оригинальный продууукт'!L72="не указано","",IF('оригинальный продууукт'!L72="переезды около 300 км ",6,"глянь"))</f>
        <v/>
      </c>
      <c r="U73">
        <v>1</v>
      </c>
      <c r="V73">
        <v>0</v>
      </c>
      <c r="X73">
        <f>IF(ISNUMBER(SEARCH(правки!X$2,'оригинальный продууукт'!$P72)),1,0)</f>
        <v>0</v>
      </c>
      <c r="Y73">
        <f>IF(ISNUMBER(SEARCH(правки!Y$2,'оригинальный продууукт'!$P72)),1,0)</f>
        <v>0</v>
      </c>
      <c r="Z73">
        <f>IF(ISNUMBER(SEARCH(правки!Z$2,'оригинальный продууукт'!$P72)),1,0)</f>
        <v>1</v>
      </c>
      <c r="AB73">
        <f>IF(ISNUMBER(SEARCH(правки!AB$2,'оригинальный продууукт'!$R72)),0,1)</f>
        <v>0</v>
      </c>
      <c r="AC73">
        <f>IF(ISNUMBER(SEARCH(правки!AC$2,'оригинальный продууукт'!$R72)),0,1)</f>
        <v>0</v>
      </c>
      <c r="AD73">
        <f>IF(ISNUMBER(SEARCH(правки!AD$2,'оригинальный продууукт'!$R72)),0,1)</f>
        <v>0</v>
      </c>
      <c r="AE73">
        <v>0</v>
      </c>
      <c r="AF73" s="8">
        <v>0</v>
      </c>
      <c r="AG73">
        <f>IF('оригинальный продууукт'!$T72="нет",0,1)</f>
        <v>0</v>
      </c>
      <c r="AH73">
        <v>3</v>
      </c>
      <c r="AI73">
        <v>3</v>
      </c>
      <c r="AJ73">
        <v>3</v>
      </c>
      <c r="AK73">
        <v>0</v>
      </c>
      <c r="AL73">
        <f>IF('оригинальный продууукт'!$V72="",0,1)</f>
        <v>0</v>
      </c>
      <c r="AM73">
        <f>IF('оригинальный продууукт'!$W72="",0,1)</f>
        <v>0</v>
      </c>
    </row>
    <row r="74" spans="1:39" x14ac:dyDescent="0.25">
      <c r="A74" s="5">
        <f>'оригинальный продууукт'!A73</f>
        <v>190</v>
      </c>
      <c r="B74" s="6" t="str">
        <f>IF(MID('оригинальный продууукт'!B73,1,1)="б", 'оригинальный продууукт'!B73,MID('оригинальный продууукт'!B73,1,1))</f>
        <v>1</v>
      </c>
      <c r="C74" s="7">
        <f t="shared" si="1"/>
        <v>0</v>
      </c>
      <c r="D74" s="5">
        <f>'оригинальный продууукт'!Y73</f>
        <v>0</v>
      </c>
      <c r="E74">
        <f>IF(ISNUMBER(SEARCH(правки!E$2,'оригинальный продууукт'!$G73)),1,0)</f>
        <v>1</v>
      </c>
      <c r="F74">
        <f>IF(ISNUMBER(SEARCH(правки!F$2,'оригинальный продууукт'!$G73)),1,0)</f>
        <v>1</v>
      </c>
      <c r="G74">
        <f>IF(ISNUMBER(SEARCH(правки!G$2,'оригинальный продууукт'!$G73)),1,0)</f>
        <v>0</v>
      </c>
      <c r="H74">
        <f>IF(ISNUMBER(SEARCH(правки!H$2,'оригинальный продууукт'!$G73)),1,0)</f>
        <v>0</v>
      </c>
      <c r="I74">
        <f>IF(ISNUMBER(SEARCH(правки!I$2,'оригинальный продууукт'!$G73)),1,0)</f>
        <v>0</v>
      </c>
      <c r="J74">
        <f>IF(ISNUMBER(SEARCH(правки!J$2,'оригинальный продууукт'!$G73)),1,0)</f>
        <v>0</v>
      </c>
      <c r="K74">
        <f>IF('оригинальный продууукт'!H73="Без физических нагрузок!",0,IF('оригинальный продууукт'!H73="пешие прогулки",1,IF('оригинальный продууукт'!H73="Активный",2,IF('оригинальный продууукт'!H73="экстримальный",3,""))))</f>
        <v>1</v>
      </c>
      <c r="N74">
        <f>IF(ISNUMBER(SEARCH(правки!N$2,'оригинальный продууукт'!$K73)),1,0)</f>
        <v>1</v>
      </c>
      <c r="O74">
        <f>IF(ISNUMBER(SEARCH(правки!O$2,'оригинальный продууукт'!$K73)),1,0)</f>
        <v>1</v>
      </c>
      <c r="P74">
        <f>IF(ISNUMBER(SEARCH(правки!P$2,'оригинальный продууукт'!$K73)),1,0)</f>
        <v>0</v>
      </c>
      <c r="Q74">
        <f>IF(ISNUMBER(SEARCH(правки!Q$2,'оригинальный продууукт'!$K73)),1,0)</f>
        <v>0</v>
      </c>
      <c r="R74">
        <f>IF(ISNUMBER(SEARCH(правки!R$2,'оригинальный продууукт'!$K73)),1,0)</f>
        <v>0</v>
      </c>
      <c r="S74">
        <f>IF(ISNUMBER(SEARCH(правки!S$2,'оригинальный продууукт'!$K73)),1,0)</f>
        <v>0</v>
      </c>
      <c r="T74" t="str">
        <f>IF('оригинальный продууукт'!L73="не указано","",IF('оригинальный продууукт'!L73="переезды около 300 км ",6,"глянь"))</f>
        <v/>
      </c>
      <c r="U74">
        <v>1</v>
      </c>
      <c r="V74">
        <v>0</v>
      </c>
      <c r="X74">
        <f>IF(ISNUMBER(SEARCH(правки!X$2,'оригинальный продууукт'!$P73)),1,0)</f>
        <v>0</v>
      </c>
      <c r="Y74">
        <f>IF(ISNUMBER(SEARCH(правки!Y$2,'оригинальный продууукт'!$P73)),1,0)</f>
        <v>0</v>
      </c>
      <c r="Z74">
        <f>IF(ISNUMBER(SEARCH(правки!Z$2,'оригинальный продууукт'!$P73)),1,0)</f>
        <v>1</v>
      </c>
      <c r="AB74">
        <f>IF(ISNUMBER(SEARCH(правки!AB$2,'оригинальный продууукт'!$R73)),0,1)</f>
        <v>0</v>
      </c>
      <c r="AC74">
        <f>IF(ISNUMBER(SEARCH(правки!AC$2,'оригинальный продууукт'!$R73)),0,1)</f>
        <v>0</v>
      </c>
      <c r="AD74">
        <f>IF(ISNUMBER(SEARCH(правки!AD$2,'оригинальный продууукт'!$R73)),0,1)</f>
        <v>0</v>
      </c>
      <c r="AE74">
        <v>0</v>
      </c>
      <c r="AF74" s="8">
        <v>0</v>
      </c>
      <c r="AG74">
        <f>IF('оригинальный продууукт'!$T73="нет",0,1)</f>
        <v>0</v>
      </c>
      <c r="AH74">
        <v>0</v>
      </c>
      <c r="AI74">
        <v>1</v>
      </c>
      <c r="AJ74">
        <v>0</v>
      </c>
      <c r="AK74">
        <v>0</v>
      </c>
      <c r="AL74">
        <f>IF('оригинальный продууукт'!$V73="",0,1)</f>
        <v>0</v>
      </c>
      <c r="AM74">
        <f>IF('оригинальный продууукт'!$W73="",0,1)</f>
        <v>0</v>
      </c>
    </row>
    <row r="75" spans="1:39" x14ac:dyDescent="0.25">
      <c r="A75" s="5">
        <f>'оригинальный продууукт'!A74</f>
        <v>198</v>
      </c>
      <c r="B75" s="6" t="str">
        <f>IF(MID('оригинальный продууукт'!B74,1,1)="б", 'оригинальный продууукт'!B74,MID('оригинальный продууукт'!B74,1,1))</f>
        <v>1</v>
      </c>
      <c r="C75" s="7">
        <f t="shared" si="1"/>
        <v>0</v>
      </c>
      <c r="D75" s="5">
        <f>'оригинальный продууукт'!Y74</f>
        <v>0</v>
      </c>
      <c r="E75">
        <f>IF(ISNUMBER(SEARCH(правки!E$2,'оригинальный продууукт'!$G74)),1,0)</f>
        <v>1</v>
      </c>
      <c r="F75">
        <f>IF(ISNUMBER(SEARCH(правки!F$2,'оригинальный продууукт'!$G74)),1,0)</f>
        <v>1</v>
      </c>
      <c r="G75">
        <f>IF(ISNUMBER(SEARCH(правки!G$2,'оригинальный продууукт'!$G74)),1,0)</f>
        <v>0</v>
      </c>
      <c r="H75">
        <f>IF(ISNUMBER(SEARCH(правки!H$2,'оригинальный продууукт'!$G74)),1,0)</f>
        <v>0</v>
      </c>
      <c r="I75">
        <f>IF(ISNUMBER(SEARCH(правки!I$2,'оригинальный продууукт'!$G74)),1,0)</f>
        <v>0</v>
      </c>
      <c r="J75">
        <f>IF(ISNUMBER(SEARCH(правки!J$2,'оригинальный продууукт'!$G74)),1,0)</f>
        <v>0</v>
      </c>
      <c r="K75">
        <f>IF('оригинальный продууукт'!H74="Без физических нагрузок!",0,IF('оригинальный продууукт'!H74="пешие прогулки",1,IF('оригинальный продууукт'!H74="Активный",2,IF('оригинальный продууукт'!H74="экстримальный",3,""))))</f>
        <v>1</v>
      </c>
      <c r="N75">
        <f>IF(ISNUMBER(SEARCH(правки!N$2,'оригинальный продууукт'!$K74)),1,0)</f>
        <v>0</v>
      </c>
      <c r="O75">
        <f>IF(ISNUMBER(SEARCH(правки!O$2,'оригинальный продууукт'!$K74)),1,0)</f>
        <v>0</v>
      </c>
      <c r="P75">
        <f>IF(ISNUMBER(SEARCH(правки!P$2,'оригинальный продууукт'!$K74)),1,0)</f>
        <v>0</v>
      </c>
      <c r="Q75">
        <f>IF(ISNUMBER(SEARCH(правки!Q$2,'оригинальный продууукт'!$K74)),1,0)</f>
        <v>0</v>
      </c>
      <c r="R75">
        <f>IF(ISNUMBER(SEARCH(правки!R$2,'оригинальный продууукт'!$K74)),1,0)</f>
        <v>0</v>
      </c>
      <c r="S75">
        <f>IF(ISNUMBER(SEARCH(правки!S$2,'оригинальный продууукт'!$K74)),1,0)</f>
        <v>1</v>
      </c>
      <c r="T75" t="str">
        <f>IF('оригинальный продууукт'!L74="не указано","",IF('оригинальный продууукт'!L74="переезды около 300 км ",6,"глянь"))</f>
        <v/>
      </c>
      <c r="U75">
        <v>1</v>
      </c>
      <c r="V75">
        <v>0</v>
      </c>
      <c r="X75">
        <f>IF(ISNUMBER(SEARCH(правки!X$2,'оригинальный продууукт'!$P74)),1,0)</f>
        <v>0</v>
      </c>
      <c r="Y75">
        <f>IF(ISNUMBER(SEARCH(правки!Y$2,'оригинальный продууукт'!$P74)),1,0)</f>
        <v>0</v>
      </c>
      <c r="Z75">
        <f>IF(ISNUMBER(SEARCH(правки!Z$2,'оригинальный продууукт'!$P74)),1,0)</f>
        <v>1</v>
      </c>
      <c r="AB75">
        <f>IF(ISNUMBER(SEARCH(правки!AB$2,'оригинальный продууукт'!$R74)),0,1)</f>
        <v>0</v>
      </c>
      <c r="AC75">
        <f>IF(ISNUMBER(SEARCH(правки!AC$2,'оригинальный продууукт'!$R74)),0,1)</f>
        <v>0</v>
      </c>
      <c r="AD75">
        <f>IF(ISNUMBER(SEARCH(правки!AD$2,'оригинальный продууукт'!$R74)),0,1)</f>
        <v>0</v>
      </c>
      <c r="AE75">
        <v>0</v>
      </c>
      <c r="AF75" s="8">
        <v>0</v>
      </c>
      <c r="AG75">
        <f>IF('оригинальный продууукт'!$T74="нет",0,1)</f>
        <v>0</v>
      </c>
      <c r="AH75">
        <v>0</v>
      </c>
      <c r="AI75">
        <v>0</v>
      </c>
      <c r="AJ75">
        <v>0</v>
      </c>
      <c r="AK75">
        <v>0</v>
      </c>
      <c r="AL75">
        <f>IF('оригинальный продууукт'!$V74="",0,1)</f>
        <v>0</v>
      </c>
      <c r="AM75">
        <f>IF('оригинальный продууукт'!$W74="",0,1)</f>
        <v>0</v>
      </c>
    </row>
    <row r="76" spans="1:39" x14ac:dyDescent="0.25">
      <c r="A76" s="5">
        <f>'оригинальный продууукт'!A75</f>
        <v>201</v>
      </c>
      <c r="B76" s="6" t="str">
        <f>IF(MID('оригинальный продууукт'!B75,1,1)="б", 'оригинальный продууукт'!B75,MID('оригинальный продууукт'!B75,1,1))</f>
        <v>2</v>
      </c>
      <c r="C76" s="7">
        <f t="shared" si="1"/>
        <v>1</v>
      </c>
      <c r="D76" s="5">
        <f>'оригинальный продууукт'!Y75</f>
        <v>1</v>
      </c>
      <c r="E76">
        <f>IF(ISNUMBER(SEARCH(правки!E$2,'оригинальный продууукт'!$G75)),1,0)</f>
        <v>1</v>
      </c>
      <c r="F76">
        <f>IF(ISNUMBER(SEARCH(правки!F$2,'оригинальный продууукт'!$G75)),1,0)</f>
        <v>1</v>
      </c>
      <c r="G76">
        <f>IF(ISNUMBER(SEARCH(правки!G$2,'оригинальный продууукт'!$G75)),1,0)</f>
        <v>0</v>
      </c>
      <c r="H76">
        <f>IF(ISNUMBER(SEARCH(правки!H$2,'оригинальный продууукт'!$G75)),1,0)</f>
        <v>0</v>
      </c>
      <c r="I76">
        <f>IF(ISNUMBER(SEARCH(правки!I$2,'оригинальный продууукт'!$G75)),1,0)</f>
        <v>0</v>
      </c>
      <c r="J76">
        <f>IF(ISNUMBER(SEARCH(правки!J$2,'оригинальный продууукт'!$G75)),1,0)</f>
        <v>0</v>
      </c>
      <c r="K76">
        <f>IF('оригинальный продууукт'!H75="Без физических нагрузок!",0,IF('оригинальный продууукт'!H75="пешие прогулки",1,IF('оригинальный продууукт'!H75="Активный",2,IF('оригинальный продууукт'!H75="экстримальный",3,""))))</f>
        <v>1</v>
      </c>
      <c r="N76">
        <f>IF(ISNUMBER(SEARCH(правки!N$2,'оригинальный продууукт'!$K75)),1,0)</f>
        <v>1</v>
      </c>
      <c r="O76">
        <f>IF(ISNUMBER(SEARCH(правки!O$2,'оригинальный продууукт'!$K75)),1,0)</f>
        <v>0</v>
      </c>
      <c r="P76">
        <f>IF(ISNUMBER(SEARCH(правки!P$2,'оригинальный продууукт'!$K75)),1,0)</f>
        <v>0</v>
      </c>
      <c r="Q76">
        <f>IF(ISNUMBER(SEARCH(правки!Q$2,'оригинальный продууукт'!$K75)),1,0)</f>
        <v>0</v>
      </c>
      <c r="R76">
        <f>IF(ISNUMBER(SEARCH(правки!R$2,'оригинальный продууукт'!$K75)),1,0)</f>
        <v>0</v>
      </c>
      <c r="S76">
        <f>IF(ISNUMBER(SEARCH(правки!S$2,'оригинальный продууукт'!$K75)),1,0)</f>
        <v>0</v>
      </c>
      <c r="T76" t="str">
        <f>IF('оригинальный продууукт'!L75="не указано","",IF('оригинальный продууукт'!L75="переезды около 300 км ",6,"глянь"))</f>
        <v/>
      </c>
      <c r="U76">
        <v>1</v>
      </c>
      <c r="V76">
        <v>0</v>
      </c>
      <c r="X76">
        <f>IF(ISNUMBER(SEARCH(правки!X$2,'оригинальный продууукт'!$P75)),1,0)</f>
        <v>1</v>
      </c>
      <c r="Y76">
        <f>IF(ISNUMBER(SEARCH(правки!Y$2,'оригинальный продууукт'!$P75)),1,0)</f>
        <v>0</v>
      </c>
      <c r="Z76">
        <f>IF(ISNUMBER(SEARCH(правки!Z$2,'оригинальный продууукт'!$P75)),1,0)</f>
        <v>1</v>
      </c>
      <c r="AB76">
        <f>IF(ISNUMBER(SEARCH(правки!AB$2,'оригинальный продууукт'!$R75)),0,1)</f>
        <v>0</v>
      </c>
      <c r="AC76">
        <f>IF(ISNUMBER(SEARCH(правки!AC$2,'оригинальный продууукт'!$R75)),0,1)</f>
        <v>0</v>
      </c>
      <c r="AD76">
        <f>IF(ISNUMBER(SEARCH(правки!AD$2,'оригинальный продууукт'!$R75)),0,1)</f>
        <v>1</v>
      </c>
      <c r="AE76">
        <v>0</v>
      </c>
      <c r="AF76" s="8">
        <v>0</v>
      </c>
      <c r="AG76">
        <f>IF('оригинальный продууукт'!$T75="нет",0,1)</f>
        <v>0</v>
      </c>
      <c r="AL76">
        <f>IF('оригинальный продууукт'!$V75="",0,1)</f>
        <v>0</v>
      </c>
      <c r="AM76">
        <f>IF('оригинальный продууукт'!$W75="",0,1)</f>
        <v>0</v>
      </c>
    </row>
    <row r="77" spans="1:39" x14ac:dyDescent="0.25">
      <c r="A77" s="5">
        <f>'оригинальный продууукт'!A76</f>
        <v>202</v>
      </c>
      <c r="B77" s="6" t="str">
        <f>IF(MID('оригинальный продууукт'!B76,1,1)="б", 'оригинальный продууукт'!B76,MID('оригинальный продууукт'!B76,1,1))</f>
        <v>1</v>
      </c>
      <c r="C77" s="7">
        <f t="shared" si="1"/>
        <v>0</v>
      </c>
      <c r="D77" s="5">
        <f>'оригинальный продууукт'!Y76</f>
        <v>0</v>
      </c>
      <c r="E77">
        <f>IF(ISNUMBER(SEARCH(правки!E$2,'оригинальный продууукт'!$G76)),1,0)</f>
        <v>0</v>
      </c>
      <c r="F77">
        <f>IF(ISNUMBER(SEARCH(правки!F$2,'оригинальный продууукт'!$G76)),1,0)</f>
        <v>0</v>
      </c>
      <c r="G77">
        <f>IF(ISNUMBER(SEARCH(правки!G$2,'оригинальный продууукт'!$G76)),1,0)</f>
        <v>1</v>
      </c>
      <c r="H77">
        <f>IF(ISNUMBER(SEARCH(правки!H$2,'оригинальный продууукт'!$G76)),1,0)</f>
        <v>0</v>
      </c>
      <c r="I77">
        <f>IF(ISNUMBER(SEARCH(правки!I$2,'оригинальный продууукт'!$G76)),1,0)</f>
        <v>0</v>
      </c>
      <c r="J77">
        <f>IF(ISNUMBER(SEARCH(правки!J$2,'оригинальный продууукт'!$G76)),1,0)</f>
        <v>1</v>
      </c>
      <c r="K77">
        <f>IF('оригинальный продууукт'!H76="Без физических нагрузок!",0,IF('оригинальный продууукт'!H76="пешие прогулки",1,IF('оригинальный продууукт'!H76="Активный",2,IF('оригинальный продууукт'!H76="экстримальный",3,""))))</f>
        <v>1</v>
      </c>
      <c r="N77">
        <f>IF(ISNUMBER(SEARCH(правки!N$2,'оригинальный продууукт'!$K76)),1,0)</f>
        <v>0</v>
      </c>
      <c r="O77">
        <f>IF(ISNUMBER(SEARCH(правки!O$2,'оригинальный продууукт'!$K76)),1,0)</f>
        <v>0</v>
      </c>
      <c r="P77">
        <f>IF(ISNUMBER(SEARCH(правки!P$2,'оригинальный продууукт'!$K76)),1,0)</f>
        <v>0</v>
      </c>
      <c r="Q77">
        <f>IF(ISNUMBER(SEARCH(правки!Q$2,'оригинальный продууукт'!$K76)),1,0)</f>
        <v>0</v>
      </c>
      <c r="R77">
        <f>IF(ISNUMBER(SEARCH(правки!R$2,'оригинальный продууукт'!$K76)),1,0)</f>
        <v>0</v>
      </c>
      <c r="S77">
        <f>IF(ISNUMBER(SEARCH(правки!S$2,'оригинальный продууукт'!$K76)),1,0)</f>
        <v>1</v>
      </c>
      <c r="T77" t="str">
        <f>IF('оригинальный продууукт'!L76="не указано","",IF('оригинальный продууукт'!L76="переезды около 300 км ",6,"глянь"))</f>
        <v/>
      </c>
      <c r="U77">
        <v>1</v>
      </c>
      <c r="V77">
        <v>0</v>
      </c>
      <c r="X77">
        <f>IF(ISNUMBER(SEARCH(правки!X$2,'оригинальный продууукт'!$P76)),1,0)</f>
        <v>0</v>
      </c>
      <c r="Y77">
        <f>IF(ISNUMBER(SEARCH(правки!Y$2,'оригинальный продууукт'!$P76)),1,0)</f>
        <v>0</v>
      </c>
      <c r="Z77">
        <f>IF(ISNUMBER(SEARCH(правки!Z$2,'оригинальный продууукт'!$P76)),1,0)</f>
        <v>1</v>
      </c>
      <c r="AB77">
        <f>IF(ISNUMBER(SEARCH(правки!AB$2,'оригинальный продууукт'!$R76)),0,1)</f>
        <v>0</v>
      </c>
      <c r="AC77">
        <f>IF(ISNUMBER(SEARCH(правки!AC$2,'оригинальный продууукт'!$R76)),0,1)</f>
        <v>0</v>
      </c>
      <c r="AD77">
        <f>IF(ISNUMBER(SEARCH(правки!AD$2,'оригинальный продууукт'!$R76)),0,1)</f>
        <v>0</v>
      </c>
      <c r="AE77">
        <v>0</v>
      </c>
      <c r="AF77" s="8">
        <v>0</v>
      </c>
      <c r="AG77">
        <f>IF('оригинальный продууукт'!$T76="нет",0,1)</f>
        <v>0</v>
      </c>
      <c r="AH77">
        <v>0</v>
      </c>
      <c r="AI77">
        <v>0</v>
      </c>
      <c r="AJ77">
        <v>0</v>
      </c>
      <c r="AK77">
        <v>1</v>
      </c>
      <c r="AL77">
        <f>IF('оригинальный продууукт'!$V76="",0,1)</f>
        <v>0</v>
      </c>
      <c r="AM77">
        <f>IF('оригинальный продууукт'!$W76="",0,1)</f>
        <v>0</v>
      </c>
    </row>
    <row r="78" spans="1:39" x14ac:dyDescent="0.25">
      <c r="A78" s="5">
        <f>'оригинальный продууукт'!A77</f>
        <v>203</v>
      </c>
      <c r="B78" s="6" t="str">
        <f>IF(MID('оригинальный продууукт'!B77,1,1)="б", 'оригинальный продууукт'!B77,MID('оригинальный продууукт'!B77,1,1))</f>
        <v>3</v>
      </c>
      <c r="C78" s="7">
        <f t="shared" si="1"/>
        <v>2</v>
      </c>
      <c r="D78" s="5">
        <f>'оригинальный продууукт'!Y77</f>
        <v>1</v>
      </c>
      <c r="E78">
        <f>IF(ISNUMBER(SEARCH(правки!E$2,'оригинальный продууукт'!$G77)),1,0)</f>
        <v>1</v>
      </c>
      <c r="F78">
        <f>IF(ISNUMBER(SEARCH(правки!F$2,'оригинальный продууукт'!$G77)),1,0)</f>
        <v>1</v>
      </c>
      <c r="G78">
        <f>IF(ISNUMBER(SEARCH(правки!G$2,'оригинальный продууукт'!$G77)),1,0)</f>
        <v>0</v>
      </c>
      <c r="H78">
        <f>IF(ISNUMBER(SEARCH(правки!H$2,'оригинальный продууукт'!$G77)),1,0)</f>
        <v>0</v>
      </c>
      <c r="I78">
        <f>IF(ISNUMBER(SEARCH(правки!I$2,'оригинальный продууукт'!$G77)),1,0)</f>
        <v>0</v>
      </c>
      <c r="J78">
        <f>IF(ISNUMBER(SEARCH(правки!J$2,'оригинальный продууукт'!$G77)),1,0)</f>
        <v>0</v>
      </c>
      <c r="K78">
        <f>IF('оригинальный продууукт'!H77="Без физических нагрузок!",0,IF('оригинальный продууукт'!H77="пешие прогулки",1,IF('оригинальный продууукт'!H77="Активный",2,IF('оригинальный продууукт'!H77="экстримальный",3,""))))</f>
        <v>1</v>
      </c>
      <c r="N78">
        <f>IF(ISNUMBER(SEARCH(правки!N$2,'оригинальный продууукт'!$K77)),1,0)</f>
        <v>1</v>
      </c>
      <c r="O78">
        <f>IF(ISNUMBER(SEARCH(правки!O$2,'оригинальный продууукт'!$K77)),1,0)</f>
        <v>0</v>
      </c>
      <c r="P78">
        <f>IF(ISNUMBER(SEARCH(правки!P$2,'оригинальный продууукт'!$K77)),1,0)</f>
        <v>0</v>
      </c>
      <c r="Q78">
        <f>IF(ISNUMBER(SEARCH(правки!Q$2,'оригинальный продууукт'!$K77)),1,0)</f>
        <v>0</v>
      </c>
      <c r="R78">
        <f>IF(ISNUMBER(SEARCH(правки!R$2,'оригинальный продууукт'!$K77)),1,0)</f>
        <v>0</v>
      </c>
      <c r="S78">
        <f>IF(ISNUMBER(SEARCH(правки!S$2,'оригинальный продууукт'!$K77)),1,0)</f>
        <v>0</v>
      </c>
      <c r="T78" t="str">
        <f>IF('оригинальный продууукт'!L77="не указано","",IF('оригинальный продууукт'!L77="переезды около 300 км ",6,"глянь"))</f>
        <v/>
      </c>
      <c r="U78">
        <v>1</v>
      </c>
      <c r="V78">
        <v>0</v>
      </c>
      <c r="X78">
        <f>IF(ISNUMBER(SEARCH(правки!X$2,'оригинальный продууукт'!$P77)),1,0)</f>
        <v>1</v>
      </c>
      <c r="Y78">
        <f>IF(ISNUMBER(SEARCH(правки!Y$2,'оригинальный продууукт'!$P77)),1,0)</f>
        <v>0</v>
      </c>
      <c r="Z78">
        <f>IF(ISNUMBER(SEARCH(правки!Z$2,'оригинальный продууукт'!$P77)),1,0)</f>
        <v>1</v>
      </c>
      <c r="AB78">
        <f>IF(ISNUMBER(SEARCH(правки!AB$2,'оригинальный продууукт'!$R77)),0,1)</f>
        <v>0</v>
      </c>
      <c r="AC78">
        <f>IF(ISNUMBER(SEARCH(правки!AC$2,'оригинальный продууукт'!$R77)),0,1)</f>
        <v>0</v>
      </c>
      <c r="AD78">
        <f>IF(ISNUMBER(SEARCH(правки!AD$2,'оригинальный продууукт'!$R77)),0,1)</f>
        <v>1</v>
      </c>
      <c r="AE78">
        <v>0</v>
      </c>
      <c r="AF78" s="8">
        <v>0</v>
      </c>
      <c r="AG78">
        <f>IF('оригинальный продууукт'!$T77="нет",0,1)</f>
        <v>0</v>
      </c>
      <c r="AL78">
        <f>IF('оригинальный продууукт'!$V77="",0,1)</f>
        <v>0</v>
      </c>
      <c r="AM78">
        <f>IF('оригинальный продууукт'!$W77="",0,1)</f>
        <v>0</v>
      </c>
    </row>
    <row r="79" spans="1:39" x14ac:dyDescent="0.25">
      <c r="A79" s="5">
        <f>'оригинальный продууукт'!A78</f>
        <v>204</v>
      </c>
      <c r="B79" s="6" t="str">
        <f>IF(MID('оригинальный продууукт'!B78,1,1)="б", 'оригинальный продууукт'!B78,MID('оригинальный продууукт'!B78,1,1))</f>
        <v>2</v>
      </c>
      <c r="C79" s="7">
        <f t="shared" si="1"/>
        <v>1</v>
      </c>
      <c r="D79" s="5">
        <f>'оригинальный продууукт'!Y78</f>
        <v>1</v>
      </c>
      <c r="E79">
        <f>IF(ISNUMBER(SEARCH(правки!E$2,'оригинальный продууукт'!$G78)),1,0)</f>
        <v>1</v>
      </c>
      <c r="F79">
        <f>IF(ISNUMBER(SEARCH(правки!F$2,'оригинальный продууукт'!$G78)),1,0)</f>
        <v>1</v>
      </c>
      <c r="G79">
        <f>IF(ISNUMBER(SEARCH(правки!G$2,'оригинальный продууукт'!$G78)),1,0)</f>
        <v>0</v>
      </c>
      <c r="H79">
        <f>IF(ISNUMBER(SEARCH(правки!H$2,'оригинальный продууукт'!$G78)),1,0)</f>
        <v>0</v>
      </c>
      <c r="I79">
        <f>IF(ISNUMBER(SEARCH(правки!I$2,'оригинальный продууукт'!$G78)),1,0)</f>
        <v>0</v>
      </c>
      <c r="J79">
        <f>IF(ISNUMBER(SEARCH(правки!J$2,'оригинальный продууукт'!$G78)),1,0)</f>
        <v>0</v>
      </c>
      <c r="K79">
        <f>IF('оригинальный продууукт'!H78="Без физических нагрузок!",0,IF('оригинальный продууукт'!H78="пешие прогулки",1,IF('оригинальный продууукт'!H78="Активный",2,IF('оригинальный продууукт'!H78="экстримальный",3,""))))</f>
        <v>1</v>
      </c>
      <c r="N79">
        <f>IF(ISNUMBER(SEARCH(правки!N$2,'оригинальный продууукт'!$K78)),1,0)</f>
        <v>1</v>
      </c>
      <c r="O79">
        <f>IF(ISNUMBER(SEARCH(правки!O$2,'оригинальный продууукт'!$K78)),1,0)</f>
        <v>0</v>
      </c>
      <c r="P79">
        <f>IF(ISNUMBER(SEARCH(правки!P$2,'оригинальный продууукт'!$K78)),1,0)</f>
        <v>0</v>
      </c>
      <c r="Q79">
        <f>IF(ISNUMBER(SEARCH(правки!Q$2,'оригинальный продууукт'!$K78)),1,0)</f>
        <v>0</v>
      </c>
      <c r="R79">
        <f>IF(ISNUMBER(SEARCH(правки!R$2,'оригинальный продууукт'!$K78)),1,0)</f>
        <v>0</v>
      </c>
      <c r="S79">
        <f>IF(ISNUMBER(SEARCH(правки!S$2,'оригинальный продууукт'!$K78)),1,0)</f>
        <v>0</v>
      </c>
      <c r="T79" t="str">
        <f>IF('оригинальный продууукт'!L78="не указано","",IF('оригинальный продууукт'!L78="переезды около 300 км ",6,"глянь"))</f>
        <v/>
      </c>
      <c r="U79">
        <v>1</v>
      </c>
      <c r="V79">
        <v>0</v>
      </c>
      <c r="X79">
        <f>IF(ISNUMBER(SEARCH(правки!X$2,'оригинальный продууукт'!$P78)),1,0)</f>
        <v>1</v>
      </c>
      <c r="Y79">
        <f>IF(ISNUMBER(SEARCH(правки!Y$2,'оригинальный продууукт'!$P78)),1,0)</f>
        <v>0</v>
      </c>
      <c r="Z79">
        <f>IF(ISNUMBER(SEARCH(правки!Z$2,'оригинальный продууукт'!$P78)),1,0)</f>
        <v>1</v>
      </c>
      <c r="AB79">
        <f>IF(ISNUMBER(SEARCH(правки!AB$2,'оригинальный продууукт'!$R78)),0,1)</f>
        <v>0</v>
      </c>
      <c r="AC79">
        <f>IF(ISNUMBER(SEARCH(правки!AC$2,'оригинальный продууукт'!$R78)),0,1)</f>
        <v>0</v>
      </c>
      <c r="AD79">
        <f>IF(ISNUMBER(SEARCH(правки!AD$2,'оригинальный продууукт'!$R78)),0,1)</f>
        <v>1</v>
      </c>
      <c r="AE79">
        <v>0</v>
      </c>
      <c r="AF79" s="8">
        <v>0</v>
      </c>
      <c r="AG79">
        <f>IF('оригинальный продууукт'!$T78="нет",0,1)</f>
        <v>0</v>
      </c>
      <c r="AL79">
        <f>IF('оригинальный продууукт'!$V78="",0,1)</f>
        <v>0</v>
      </c>
      <c r="AM79">
        <f>IF('оригинальный продууукт'!$W78="",0,1)</f>
        <v>0</v>
      </c>
    </row>
    <row r="80" spans="1:39" x14ac:dyDescent="0.25">
      <c r="A80" s="5">
        <f>'оригинальный продууукт'!A79</f>
        <v>205</v>
      </c>
      <c r="B80" s="6" t="str">
        <f>IF(MID('оригинальный продууукт'!B79,1,1)="б", 'оригинальный продууукт'!B79,MID('оригинальный продууукт'!B79,1,1))</f>
        <v>3</v>
      </c>
      <c r="C80" s="7">
        <f t="shared" si="1"/>
        <v>2</v>
      </c>
      <c r="D80" s="5">
        <f>'оригинальный продууукт'!Y79</f>
        <v>1</v>
      </c>
      <c r="E80">
        <f>IF(ISNUMBER(SEARCH(правки!E$2,'оригинальный продууукт'!$G79)),1,0)</f>
        <v>1</v>
      </c>
      <c r="F80">
        <f>IF(ISNUMBER(SEARCH(правки!F$2,'оригинальный продууукт'!$G79)),1,0)</f>
        <v>1</v>
      </c>
      <c r="G80">
        <f>IF(ISNUMBER(SEARCH(правки!G$2,'оригинальный продууукт'!$G79)),1,0)</f>
        <v>0</v>
      </c>
      <c r="H80">
        <f>IF(ISNUMBER(SEARCH(правки!H$2,'оригинальный продууукт'!$G79)),1,0)</f>
        <v>0</v>
      </c>
      <c r="I80">
        <f>IF(ISNUMBER(SEARCH(правки!I$2,'оригинальный продууукт'!$G79)),1,0)</f>
        <v>0</v>
      </c>
      <c r="J80">
        <f>IF(ISNUMBER(SEARCH(правки!J$2,'оригинальный продууукт'!$G79)),1,0)</f>
        <v>0</v>
      </c>
      <c r="K80">
        <f>IF('оригинальный продууукт'!H79="Без физических нагрузок!",0,IF('оригинальный продууукт'!H79="пешие прогулки",1,IF('оригинальный продууукт'!H79="Активный",2,IF('оригинальный продууукт'!H79="экстримальный",3,""))))</f>
        <v>1</v>
      </c>
      <c r="N80">
        <f>IF(ISNUMBER(SEARCH(правки!N$2,'оригинальный продууукт'!$K79)),1,0)</f>
        <v>1</v>
      </c>
      <c r="O80">
        <f>IF(ISNUMBER(SEARCH(правки!O$2,'оригинальный продууукт'!$K79)),1,0)</f>
        <v>0</v>
      </c>
      <c r="P80">
        <f>IF(ISNUMBER(SEARCH(правки!P$2,'оригинальный продууукт'!$K79)),1,0)</f>
        <v>0</v>
      </c>
      <c r="Q80">
        <f>IF(ISNUMBER(SEARCH(правки!Q$2,'оригинальный продууукт'!$K79)),1,0)</f>
        <v>0</v>
      </c>
      <c r="R80">
        <f>IF(ISNUMBER(SEARCH(правки!R$2,'оригинальный продууукт'!$K79)),1,0)</f>
        <v>0</v>
      </c>
      <c r="S80">
        <f>IF(ISNUMBER(SEARCH(правки!S$2,'оригинальный продууукт'!$K79)),1,0)</f>
        <v>0</v>
      </c>
      <c r="T80" t="str">
        <f>IF('оригинальный продууукт'!L79="не указано","",IF('оригинальный продууукт'!L79="переезды около 300 км ",6,"глянь"))</f>
        <v/>
      </c>
      <c r="U80">
        <v>1</v>
      </c>
      <c r="V80">
        <v>0</v>
      </c>
      <c r="X80">
        <f>IF(ISNUMBER(SEARCH(правки!X$2,'оригинальный продууукт'!$P79)),1,0)</f>
        <v>1</v>
      </c>
      <c r="Y80">
        <f>IF(ISNUMBER(SEARCH(правки!Y$2,'оригинальный продууукт'!$P79)),1,0)</f>
        <v>0</v>
      </c>
      <c r="Z80">
        <f>IF(ISNUMBER(SEARCH(правки!Z$2,'оригинальный продууукт'!$P79)),1,0)</f>
        <v>1</v>
      </c>
      <c r="AB80">
        <f>IF(ISNUMBER(SEARCH(правки!AB$2,'оригинальный продууукт'!$R79)),0,1)</f>
        <v>0</v>
      </c>
      <c r="AC80">
        <f>IF(ISNUMBER(SEARCH(правки!AC$2,'оригинальный продууукт'!$R79)),0,1)</f>
        <v>0</v>
      </c>
      <c r="AD80">
        <f>IF(ISNUMBER(SEARCH(правки!AD$2,'оригинальный продууукт'!$R79)),0,1)</f>
        <v>1</v>
      </c>
      <c r="AE80">
        <v>0</v>
      </c>
      <c r="AF80" s="8">
        <v>0</v>
      </c>
      <c r="AG80">
        <f>IF('оригинальный продууукт'!$T79="нет",0,1)</f>
        <v>0</v>
      </c>
      <c r="AL80">
        <f>IF('оригинальный продууукт'!$V79="",0,1)</f>
        <v>0</v>
      </c>
      <c r="AM80">
        <f>IF('оригинальный продууукт'!$W79="",0,1)</f>
        <v>0</v>
      </c>
    </row>
    <row r="81" spans="1:39" x14ac:dyDescent="0.25">
      <c r="A81" s="5">
        <f>'оригинальный продууукт'!A80</f>
        <v>206</v>
      </c>
      <c r="B81" s="6" t="str">
        <f>IF(MID('оригинальный продууукт'!B80,1,1)="б", 'оригинальный продууукт'!B80,MID('оригинальный продууукт'!B80,1,1))</f>
        <v>3</v>
      </c>
      <c r="C81" s="7">
        <f t="shared" si="1"/>
        <v>2</v>
      </c>
      <c r="D81" s="5">
        <f>'оригинальный продууукт'!Y80</f>
        <v>2</v>
      </c>
      <c r="E81">
        <f>IF(ISNUMBER(SEARCH(правки!E$2,'оригинальный продууукт'!$G80)),1,0)</f>
        <v>1</v>
      </c>
      <c r="F81">
        <f>IF(ISNUMBER(SEARCH(правки!F$2,'оригинальный продууукт'!$G80)),1,0)</f>
        <v>1</v>
      </c>
      <c r="G81">
        <f>IF(ISNUMBER(SEARCH(правки!G$2,'оригинальный продууукт'!$G80)),1,0)</f>
        <v>0</v>
      </c>
      <c r="H81">
        <f>IF(ISNUMBER(SEARCH(правки!H$2,'оригинальный продууукт'!$G80)),1,0)</f>
        <v>0</v>
      </c>
      <c r="I81">
        <f>IF(ISNUMBER(SEARCH(правки!I$2,'оригинальный продууукт'!$G80)),1,0)</f>
        <v>0</v>
      </c>
      <c r="J81">
        <f>IF(ISNUMBER(SEARCH(правки!J$2,'оригинальный продууукт'!$G80)),1,0)</f>
        <v>0</v>
      </c>
      <c r="K81">
        <f>IF('оригинальный продууукт'!H80="Без физических нагрузок!",0,IF('оригинальный продууукт'!H80="пешие прогулки",1,IF('оригинальный продууукт'!H80="Активный",2,IF('оригинальный продууукт'!H80="экстримальный",3,""))))</f>
        <v>1</v>
      </c>
      <c r="N81">
        <f>IF(ISNUMBER(SEARCH(правки!N$2,'оригинальный продууукт'!$K80)),1,0)</f>
        <v>1</v>
      </c>
      <c r="O81">
        <f>IF(ISNUMBER(SEARCH(правки!O$2,'оригинальный продууукт'!$K80)),1,0)</f>
        <v>0</v>
      </c>
      <c r="P81">
        <f>IF(ISNUMBER(SEARCH(правки!P$2,'оригинальный продууукт'!$K80)),1,0)</f>
        <v>0</v>
      </c>
      <c r="Q81">
        <f>IF(ISNUMBER(SEARCH(правки!Q$2,'оригинальный продууукт'!$K80)),1,0)</f>
        <v>0</v>
      </c>
      <c r="R81">
        <f>IF(ISNUMBER(SEARCH(правки!R$2,'оригинальный продууукт'!$K80)),1,0)</f>
        <v>0</v>
      </c>
      <c r="S81">
        <f>IF(ISNUMBER(SEARCH(правки!S$2,'оригинальный продууукт'!$K80)),1,0)</f>
        <v>0</v>
      </c>
      <c r="T81" t="str">
        <f>IF('оригинальный продууукт'!L80="не указано","",IF('оригинальный продууукт'!L80="переезды около 300 км ",6,"глянь"))</f>
        <v/>
      </c>
      <c r="U81">
        <v>1</v>
      </c>
      <c r="V81">
        <v>0</v>
      </c>
      <c r="X81">
        <f>IF(ISNUMBER(SEARCH(правки!X$2,'оригинальный продууукт'!$P80)),1,0)</f>
        <v>1</v>
      </c>
      <c r="Y81">
        <f>IF(ISNUMBER(SEARCH(правки!Y$2,'оригинальный продууукт'!$P80)),1,0)</f>
        <v>0</v>
      </c>
      <c r="Z81">
        <f>IF(ISNUMBER(SEARCH(правки!Z$2,'оригинальный продууукт'!$P80)),1,0)</f>
        <v>1</v>
      </c>
      <c r="AB81">
        <f>IF(ISNUMBER(SEARCH(правки!AB$2,'оригинальный продууукт'!$R80)),0,1)</f>
        <v>0</v>
      </c>
      <c r="AC81">
        <f>IF(ISNUMBER(SEARCH(правки!AC$2,'оригинальный продууукт'!$R80)),0,1)</f>
        <v>0</v>
      </c>
      <c r="AD81">
        <f>IF(ISNUMBER(SEARCH(правки!AD$2,'оригинальный продууукт'!$R80)),0,1)</f>
        <v>1</v>
      </c>
      <c r="AE81">
        <v>0</v>
      </c>
      <c r="AF81" s="8">
        <v>0</v>
      </c>
      <c r="AG81">
        <f>IF('оригинальный продууукт'!$T80="нет",0,1)</f>
        <v>0</v>
      </c>
      <c r="AL81">
        <f>IF('оригинальный продууукт'!$V80="",0,1)</f>
        <v>0</v>
      </c>
      <c r="AM81">
        <f>IF('оригинальный продууукт'!$W80="",0,1)</f>
        <v>0</v>
      </c>
    </row>
    <row r="82" spans="1:39" x14ac:dyDescent="0.25">
      <c r="A82" s="5">
        <f>'оригинальный продууукт'!A81</f>
        <v>207</v>
      </c>
      <c r="B82" s="6" t="str">
        <f>IF(MID('оригинальный продууукт'!B81,1,1)="б", 'оригинальный продууукт'!B81,MID('оригинальный продууукт'!B81,1,1))</f>
        <v>4</v>
      </c>
      <c r="C82" s="7">
        <f t="shared" si="1"/>
        <v>3</v>
      </c>
      <c r="D82" s="5">
        <f>'оригинальный продууукт'!Y81</f>
        <v>2</v>
      </c>
      <c r="E82">
        <f>IF(ISNUMBER(SEARCH(правки!E$2,'оригинальный продууукт'!$G81)),1,0)</f>
        <v>1</v>
      </c>
      <c r="F82">
        <f>IF(ISNUMBER(SEARCH(правки!F$2,'оригинальный продууукт'!$G81)),1,0)</f>
        <v>1</v>
      </c>
      <c r="G82">
        <f>IF(ISNUMBER(SEARCH(правки!G$2,'оригинальный продууукт'!$G81)),1,0)</f>
        <v>0</v>
      </c>
      <c r="H82">
        <f>IF(ISNUMBER(SEARCH(правки!H$2,'оригинальный продууукт'!$G81)),1,0)</f>
        <v>0</v>
      </c>
      <c r="I82">
        <f>IF(ISNUMBER(SEARCH(правки!I$2,'оригинальный продууукт'!$G81)),1,0)</f>
        <v>0</v>
      </c>
      <c r="J82">
        <f>IF(ISNUMBER(SEARCH(правки!J$2,'оригинальный продууукт'!$G81)),1,0)</f>
        <v>0</v>
      </c>
      <c r="K82">
        <f>IF('оригинальный продууукт'!H81="Без физических нагрузок!",0,IF('оригинальный продууукт'!H81="пешие прогулки",1,IF('оригинальный продууукт'!H81="Активный",2,IF('оригинальный продууукт'!H81="экстримальный",3,""))))</f>
        <v>1</v>
      </c>
      <c r="N82">
        <f>IF(ISNUMBER(SEARCH(правки!N$2,'оригинальный продууукт'!$K81)),1,0)</f>
        <v>1</v>
      </c>
      <c r="O82">
        <f>IF(ISNUMBER(SEARCH(правки!O$2,'оригинальный продууукт'!$K81)),1,0)</f>
        <v>0</v>
      </c>
      <c r="P82">
        <f>IF(ISNUMBER(SEARCH(правки!P$2,'оригинальный продууукт'!$K81)),1,0)</f>
        <v>0</v>
      </c>
      <c r="Q82">
        <f>IF(ISNUMBER(SEARCH(правки!Q$2,'оригинальный продууукт'!$K81)),1,0)</f>
        <v>0</v>
      </c>
      <c r="R82">
        <f>IF(ISNUMBER(SEARCH(правки!R$2,'оригинальный продууукт'!$K81)),1,0)</f>
        <v>0</v>
      </c>
      <c r="S82">
        <f>IF(ISNUMBER(SEARCH(правки!S$2,'оригинальный продууукт'!$K81)),1,0)</f>
        <v>0</v>
      </c>
      <c r="T82" t="str">
        <f>IF('оригинальный продууукт'!L81="не указано","",IF('оригинальный продууукт'!L81="переезды около 300 км ",6,"глянь"))</f>
        <v/>
      </c>
      <c r="U82">
        <v>1</v>
      </c>
      <c r="V82">
        <v>0</v>
      </c>
      <c r="X82">
        <f>IF(ISNUMBER(SEARCH(правки!X$2,'оригинальный продууукт'!$P81)),1,0)</f>
        <v>1</v>
      </c>
      <c r="Y82">
        <f>IF(ISNUMBER(SEARCH(правки!Y$2,'оригинальный продууукт'!$P81)),1,0)</f>
        <v>0</v>
      </c>
      <c r="Z82">
        <f>IF(ISNUMBER(SEARCH(правки!Z$2,'оригинальный продууукт'!$P81)),1,0)</f>
        <v>1</v>
      </c>
      <c r="AB82">
        <f>IF(ISNUMBER(SEARCH(правки!AB$2,'оригинальный продууукт'!$R81)),0,1)</f>
        <v>0</v>
      </c>
      <c r="AC82">
        <f>IF(ISNUMBER(SEARCH(правки!AC$2,'оригинальный продууукт'!$R81)),0,1)</f>
        <v>0</v>
      </c>
      <c r="AD82">
        <f>IF(ISNUMBER(SEARCH(правки!AD$2,'оригинальный продууукт'!$R81)),0,1)</f>
        <v>1</v>
      </c>
      <c r="AE82">
        <v>0</v>
      </c>
      <c r="AF82" s="8">
        <v>0</v>
      </c>
      <c r="AG82">
        <f>IF('оригинальный продууукт'!$T81="нет",0,1)</f>
        <v>0</v>
      </c>
      <c r="AL82">
        <f>IF('оригинальный продууукт'!$V81="",0,1)</f>
        <v>0</v>
      </c>
      <c r="AM82">
        <f>IF('оригинальный продууукт'!$W81="",0,1)</f>
        <v>0</v>
      </c>
    </row>
    <row r="83" spans="1:39" x14ac:dyDescent="0.25">
      <c r="A83" s="5">
        <f>'оригинальный продууукт'!A82</f>
        <v>208</v>
      </c>
      <c r="B83" s="6" t="str">
        <f>IF(MID('оригинальный продууукт'!B82,1,1)="б", 'оригинальный продууукт'!B82,MID('оригинальный продууукт'!B82,1,1))</f>
        <v>3</v>
      </c>
      <c r="C83" s="7">
        <f t="shared" si="1"/>
        <v>2</v>
      </c>
      <c r="D83" s="5">
        <f>'оригинальный продууукт'!Y82</f>
        <v>2</v>
      </c>
      <c r="E83">
        <f>IF(ISNUMBER(SEARCH(правки!E$2,'оригинальный продууукт'!$G82)),1,0)</f>
        <v>1</v>
      </c>
      <c r="F83">
        <f>IF(ISNUMBER(SEARCH(правки!F$2,'оригинальный продууукт'!$G82)),1,0)</f>
        <v>1</v>
      </c>
      <c r="G83">
        <f>IF(ISNUMBER(SEARCH(правки!G$2,'оригинальный продууукт'!$G82)),1,0)</f>
        <v>0</v>
      </c>
      <c r="H83">
        <f>IF(ISNUMBER(SEARCH(правки!H$2,'оригинальный продууукт'!$G82)),1,0)</f>
        <v>0</v>
      </c>
      <c r="I83">
        <f>IF(ISNUMBER(SEARCH(правки!I$2,'оригинальный продууукт'!$G82)),1,0)</f>
        <v>0</v>
      </c>
      <c r="J83">
        <f>IF(ISNUMBER(SEARCH(правки!J$2,'оригинальный продууукт'!$G82)),1,0)</f>
        <v>0</v>
      </c>
      <c r="K83">
        <f>IF('оригинальный продууукт'!H82="Без физических нагрузок!",0,IF('оригинальный продууукт'!H82="пешие прогулки",1,IF('оригинальный продууукт'!H82="Активный",2,IF('оригинальный продууукт'!H82="экстримальный",3,""))))</f>
        <v>1</v>
      </c>
      <c r="N83">
        <f>IF(ISNUMBER(SEARCH(правки!N$2,'оригинальный продууукт'!$K82)),1,0)</f>
        <v>1</v>
      </c>
      <c r="O83">
        <f>IF(ISNUMBER(SEARCH(правки!O$2,'оригинальный продууукт'!$K82)),1,0)</f>
        <v>1</v>
      </c>
      <c r="P83">
        <f>IF(ISNUMBER(SEARCH(правки!P$2,'оригинальный продууукт'!$K82)),1,0)</f>
        <v>0</v>
      </c>
      <c r="Q83">
        <f>IF(ISNUMBER(SEARCH(правки!Q$2,'оригинальный продууукт'!$K82)),1,0)</f>
        <v>0</v>
      </c>
      <c r="R83">
        <f>IF(ISNUMBER(SEARCH(правки!R$2,'оригинальный продууукт'!$K82)),1,0)</f>
        <v>0</v>
      </c>
      <c r="S83">
        <f>IF(ISNUMBER(SEARCH(правки!S$2,'оригинальный продууукт'!$K82)),1,0)</f>
        <v>0</v>
      </c>
      <c r="T83">
        <f>IF('оригинальный продууукт'!L82="не указано","",IF('оригинальный продууукт'!L82="переезды около 300 км ",6,"глянь"))</f>
        <v>6</v>
      </c>
      <c r="U83">
        <v>1</v>
      </c>
      <c r="V83">
        <v>0</v>
      </c>
      <c r="X83">
        <f>IF(ISNUMBER(SEARCH(правки!X$2,'оригинальный продууукт'!$P82)),1,0)</f>
        <v>0</v>
      </c>
      <c r="Y83">
        <f>IF(ISNUMBER(SEARCH(правки!Y$2,'оригинальный продууукт'!$P82)),1,0)</f>
        <v>0</v>
      </c>
      <c r="Z83">
        <f>IF(ISNUMBER(SEARCH(правки!Z$2,'оригинальный продууукт'!$P82)),1,0)</f>
        <v>1</v>
      </c>
      <c r="AB83">
        <f>IF(ISNUMBER(SEARCH(правки!AB$2,'оригинальный продууукт'!$R82)),0,1)</f>
        <v>0</v>
      </c>
      <c r="AC83">
        <f>IF(ISNUMBER(SEARCH(правки!AC$2,'оригинальный продууукт'!$R82)),0,1)</f>
        <v>0</v>
      </c>
      <c r="AD83">
        <f>IF(ISNUMBER(SEARCH(правки!AD$2,'оригинальный продууукт'!$R82)),0,1)</f>
        <v>0</v>
      </c>
      <c r="AE83">
        <v>7</v>
      </c>
      <c r="AF83" s="8">
        <v>0</v>
      </c>
      <c r="AG83">
        <f>IF('оригинальный продууукт'!$T82="нет",0,1)</f>
        <v>0</v>
      </c>
      <c r="AH83">
        <v>3</v>
      </c>
      <c r="AL83">
        <f>IF('оригинальный продууукт'!$V82="",0,1)</f>
        <v>0</v>
      </c>
      <c r="AM83">
        <f>IF('оригинальный продууукт'!$W82="",0,1)</f>
        <v>0</v>
      </c>
    </row>
    <row r="84" spans="1:39" x14ac:dyDescent="0.25">
      <c r="A84" s="5">
        <f>'оригинальный продууукт'!A83</f>
        <v>209</v>
      </c>
      <c r="B84" s="6" t="str">
        <f>IF(MID('оригинальный продууукт'!B83,1,1)="б", 'оригинальный продууукт'!B83,MID('оригинальный продууукт'!B83,1,1))</f>
        <v>4</v>
      </c>
      <c r="C84" s="7">
        <f t="shared" si="1"/>
        <v>3</v>
      </c>
      <c r="D84" s="5">
        <f>'оригинальный продууукт'!Y83</f>
        <v>1</v>
      </c>
      <c r="E84">
        <f>IF(ISNUMBER(SEARCH(правки!E$2,'оригинальный продууукт'!$G83)),1,0)</f>
        <v>1</v>
      </c>
      <c r="F84">
        <f>IF(ISNUMBER(SEARCH(правки!F$2,'оригинальный продууукт'!$G83)),1,0)</f>
        <v>1</v>
      </c>
      <c r="G84">
        <f>IF(ISNUMBER(SEARCH(правки!G$2,'оригинальный продууукт'!$G83)),1,0)</f>
        <v>0</v>
      </c>
      <c r="H84">
        <f>IF(ISNUMBER(SEARCH(правки!H$2,'оригинальный продууукт'!$G83)),1,0)</f>
        <v>0</v>
      </c>
      <c r="I84">
        <f>IF(ISNUMBER(SEARCH(правки!I$2,'оригинальный продууукт'!$G83)),1,0)</f>
        <v>0</v>
      </c>
      <c r="J84">
        <f>IF(ISNUMBER(SEARCH(правки!J$2,'оригинальный продууукт'!$G83)),1,0)</f>
        <v>0</v>
      </c>
      <c r="K84">
        <f>IF('оригинальный продууукт'!H83="Без физических нагрузок!",0,IF('оригинальный продууукт'!H83="пешие прогулки",1,IF('оригинальный продууукт'!H83="Активный",2,IF('оригинальный продууукт'!H83="экстримальный",3,""))))</f>
        <v>1</v>
      </c>
      <c r="N84">
        <f>IF(ISNUMBER(SEARCH(правки!N$2,'оригинальный продууукт'!$K83)),1,0)</f>
        <v>1</v>
      </c>
      <c r="O84">
        <f>IF(ISNUMBER(SEARCH(правки!O$2,'оригинальный продууукт'!$K83)),1,0)</f>
        <v>0</v>
      </c>
      <c r="P84">
        <f>IF(ISNUMBER(SEARCH(правки!P$2,'оригинальный продууукт'!$K83)),1,0)</f>
        <v>0</v>
      </c>
      <c r="Q84">
        <f>IF(ISNUMBER(SEARCH(правки!Q$2,'оригинальный продууукт'!$K83)),1,0)</f>
        <v>0</v>
      </c>
      <c r="R84">
        <f>IF(ISNUMBER(SEARCH(правки!R$2,'оригинальный продууукт'!$K83)),1,0)</f>
        <v>0</v>
      </c>
      <c r="S84">
        <f>IF(ISNUMBER(SEARCH(правки!S$2,'оригинальный продууукт'!$K83)),1,0)</f>
        <v>0</v>
      </c>
      <c r="T84" t="str">
        <f>IF('оригинальный продууукт'!L83="не указано","",IF('оригинальный продууукт'!L83="переезды около 300 км ",6,"глянь"))</f>
        <v/>
      </c>
      <c r="U84">
        <v>1</v>
      </c>
      <c r="V84">
        <v>0</v>
      </c>
      <c r="X84">
        <f>IF(ISNUMBER(SEARCH(правки!X$2,'оригинальный продууукт'!$P83)),1,0)</f>
        <v>0</v>
      </c>
      <c r="Y84">
        <f>IF(ISNUMBER(SEARCH(правки!Y$2,'оригинальный продууукт'!$P83)),1,0)</f>
        <v>0</v>
      </c>
      <c r="Z84">
        <f>IF(ISNUMBER(SEARCH(правки!Z$2,'оригинальный продууукт'!$P83)),1,0)</f>
        <v>1</v>
      </c>
      <c r="AB84">
        <f>IF(ISNUMBER(SEARCH(правки!AB$2,'оригинальный продууукт'!$R83)),0,1)</f>
        <v>0</v>
      </c>
      <c r="AC84">
        <f>IF(ISNUMBER(SEARCH(правки!AC$2,'оригинальный продууукт'!$R83)),0,1)</f>
        <v>0</v>
      </c>
      <c r="AD84">
        <f>IF(ISNUMBER(SEARCH(правки!AD$2,'оригинальный продууукт'!$R83)),0,1)</f>
        <v>0</v>
      </c>
      <c r="AE84">
        <v>0</v>
      </c>
      <c r="AF84" s="8">
        <v>0</v>
      </c>
      <c r="AG84">
        <f>IF('оригинальный продууукт'!$T83="нет",0,1)</f>
        <v>0</v>
      </c>
      <c r="AH84">
        <v>4</v>
      </c>
      <c r="AI84">
        <v>1</v>
      </c>
      <c r="AJ84">
        <v>0</v>
      </c>
      <c r="AK84">
        <v>1</v>
      </c>
      <c r="AL84">
        <f>IF('оригинальный продууукт'!$V83="",0,1)</f>
        <v>1</v>
      </c>
      <c r="AM84">
        <f>IF('оригинальный продууукт'!$W83="",0,1)</f>
        <v>0</v>
      </c>
    </row>
    <row r="85" spans="1:39" x14ac:dyDescent="0.25">
      <c r="A85" s="5">
        <f>'оригинальный продууукт'!A84</f>
        <v>210</v>
      </c>
      <c r="B85" s="6" t="str">
        <f>IF(MID('оригинальный продууукт'!B84,1,1)="б", 'оригинальный продууукт'!B84,MID('оригинальный продууукт'!B84,1,1))</f>
        <v>3</v>
      </c>
      <c r="C85" s="7">
        <f t="shared" si="1"/>
        <v>2</v>
      </c>
      <c r="D85" s="5">
        <f>'оригинальный продууукт'!Y84</f>
        <v>1</v>
      </c>
      <c r="E85">
        <f>IF(ISNUMBER(SEARCH(правки!E$2,'оригинальный продууукт'!$G84)),1,0)</f>
        <v>1</v>
      </c>
      <c r="F85">
        <f>IF(ISNUMBER(SEARCH(правки!F$2,'оригинальный продууукт'!$G84)),1,0)</f>
        <v>1</v>
      </c>
      <c r="G85">
        <f>IF(ISNUMBER(SEARCH(правки!G$2,'оригинальный продууукт'!$G84)),1,0)</f>
        <v>0</v>
      </c>
      <c r="H85">
        <f>IF(ISNUMBER(SEARCH(правки!H$2,'оригинальный продууукт'!$G84)),1,0)</f>
        <v>0</v>
      </c>
      <c r="I85">
        <f>IF(ISNUMBER(SEARCH(правки!I$2,'оригинальный продууукт'!$G84)),1,0)</f>
        <v>0</v>
      </c>
      <c r="J85">
        <f>IF(ISNUMBER(SEARCH(правки!J$2,'оригинальный продууукт'!$G84)),1,0)</f>
        <v>0</v>
      </c>
      <c r="K85">
        <f>IF('оригинальный продууукт'!H84="Без физических нагрузок!",0,IF('оригинальный продууукт'!H84="пешие прогулки",1,IF('оригинальный продууукт'!H84="Активный",2,IF('оригинальный продууукт'!H84="экстримальный",3,""))))</f>
        <v>1</v>
      </c>
      <c r="N85">
        <f>IF(ISNUMBER(SEARCH(правки!N$2,'оригинальный продууукт'!$K84)),1,0)</f>
        <v>1</v>
      </c>
      <c r="O85">
        <f>IF(ISNUMBER(SEARCH(правки!O$2,'оригинальный продууукт'!$K84)),1,0)</f>
        <v>0</v>
      </c>
      <c r="P85">
        <f>IF(ISNUMBER(SEARCH(правки!P$2,'оригинальный продууукт'!$K84)),1,0)</f>
        <v>0</v>
      </c>
      <c r="Q85">
        <f>IF(ISNUMBER(SEARCH(правки!Q$2,'оригинальный продууукт'!$K84)),1,0)</f>
        <v>0</v>
      </c>
      <c r="R85">
        <f>IF(ISNUMBER(SEARCH(правки!R$2,'оригинальный продууукт'!$K84)),1,0)</f>
        <v>0</v>
      </c>
      <c r="S85">
        <f>IF(ISNUMBER(SEARCH(правки!S$2,'оригинальный продууукт'!$K84)),1,0)</f>
        <v>0</v>
      </c>
      <c r="T85" t="str">
        <f>IF('оригинальный продууукт'!L84="не указано","",IF('оригинальный продууукт'!L84="переезды около 300 км ",6,"глянь"))</f>
        <v/>
      </c>
      <c r="U85">
        <v>1</v>
      </c>
      <c r="V85">
        <v>0</v>
      </c>
      <c r="X85">
        <f>IF(ISNUMBER(SEARCH(правки!X$2,'оригинальный продууукт'!$P84)),1,0)</f>
        <v>0</v>
      </c>
      <c r="Y85">
        <f>IF(ISNUMBER(SEARCH(правки!Y$2,'оригинальный продууукт'!$P84)),1,0)</f>
        <v>0</v>
      </c>
      <c r="Z85">
        <f>IF(ISNUMBER(SEARCH(правки!Z$2,'оригинальный продууукт'!$P84)),1,0)</f>
        <v>1</v>
      </c>
      <c r="AB85">
        <f>IF(ISNUMBER(SEARCH(правки!AB$2,'оригинальный продууукт'!$R84)),0,1)</f>
        <v>0</v>
      </c>
      <c r="AC85">
        <f>IF(ISNUMBER(SEARCH(правки!AC$2,'оригинальный продууукт'!$R84)),0,1)</f>
        <v>0</v>
      </c>
      <c r="AD85">
        <f>IF(ISNUMBER(SEARCH(правки!AD$2,'оригинальный продууукт'!$R84)),0,1)</f>
        <v>0</v>
      </c>
      <c r="AE85">
        <v>0</v>
      </c>
      <c r="AF85" s="8">
        <v>0</v>
      </c>
      <c r="AG85">
        <f>IF('оригинальный продууукт'!$T84="нет",0,1)</f>
        <v>0</v>
      </c>
      <c r="AH85">
        <v>3</v>
      </c>
      <c r="AI85">
        <v>1</v>
      </c>
      <c r="AJ85">
        <v>0</v>
      </c>
      <c r="AK85">
        <v>1</v>
      </c>
      <c r="AL85">
        <f>IF('оригинальный продууукт'!$V84="",0,1)</f>
        <v>1</v>
      </c>
      <c r="AM85">
        <f>IF('оригинальный продууукт'!$W84="",0,1)</f>
        <v>0</v>
      </c>
    </row>
    <row r="86" spans="1:39" x14ac:dyDescent="0.25">
      <c r="A86" s="5">
        <f>'оригинальный продууукт'!A85</f>
        <v>211</v>
      </c>
      <c r="B86" s="6" t="str">
        <f>IF(MID('оригинальный продууукт'!B85,1,1)="б", 'оригинальный продууукт'!B85,MID('оригинальный продууукт'!B85,1,1))</f>
        <v>4</v>
      </c>
      <c r="C86" s="7">
        <f t="shared" si="1"/>
        <v>3</v>
      </c>
      <c r="D86" s="5">
        <f>'оригинальный продууукт'!Y85</f>
        <v>1</v>
      </c>
      <c r="E86">
        <f>IF(ISNUMBER(SEARCH(правки!E$2,'оригинальный продууукт'!$G85)),1,0)</f>
        <v>1</v>
      </c>
      <c r="F86">
        <f>IF(ISNUMBER(SEARCH(правки!F$2,'оригинальный продууукт'!$G85)),1,0)</f>
        <v>1</v>
      </c>
      <c r="G86">
        <f>IF(ISNUMBER(SEARCH(правки!G$2,'оригинальный продууукт'!$G85)),1,0)</f>
        <v>0</v>
      </c>
      <c r="H86">
        <f>IF(ISNUMBER(SEARCH(правки!H$2,'оригинальный продууукт'!$G85)),1,0)</f>
        <v>0</v>
      </c>
      <c r="I86">
        <f>IF(ISNUMBER(SEARCH(правки!I$2,'оригинальный продууукт'!$G85)),1,0)</f>
        <v>0</v>
      </c>
      <c r="J86">
        <f>IF(ISNUMBER(SEARCH(правки!J$2,'оригинальный продууукт'!$G85)),1,0)</f>
        <v>0</v>
      </c>
      <c r="K86">
        <f>IF('оригинальный продууукт'!H85="Без физических нагрузок!",0,IF('оригинальный продууукт'!H85="пешие прогулки",1,IF('оригинальный продууукт'!H85="Активный",2,IF('оригинальный продууукт'!H85="экстримальный",3,""))))</f>
        <v>1</v>
      </c>
      <c r="N86">
        <f>IF(ISNUMBER(SEARCH(правки!N$2,'оригинальный продууукт'!$K85)),1,0)</f>
        <v>1</v>
      </c>
      <c r="O86">
        <f>IF(ISNUMBER(SEARCH(правки!O$2,'оригинальный продууукт'!$K85)),1,0)</f>
        <v>0</v>
      </c>
      <c r="P86">
        <f>IF(ISNUMBER(SEARCH(правки!P$2,'оригинальный продууукт'!$K85)),1,0)</f>
        <v>0</v>
      </c>
      <c r="Q86">
        <f>IF(ISNUMBER(SEARCH(правки!Q$2,'оригинальный продууукт'!$K85)),1,0)</f>
        <v>0</v>
      </c>
      <c r="R86">
        <f>IF(ISNUMBER(SEARCH(правки!R$2,'оригинальный продууукт'!$K85)),1,0)</f>
        <v>0</v>
      </c>
      <c r="S86">
        <f>IF(ISNUMBER(SEARCH(правки!S$2,'оригинальный продууукт'!$K85)),1,0)</f>
        <v>0</v>
      </c>
      <c r="T86" t="str">
        <f>IF('оригинальный продууукт'!L85="не указано","",IF('оригинальный продууукт'!L85="переезды около 300 км ",6,"глянь"))</f>
        <v/>
      </c>
      <c r="U86">
        <v>1</v>
      </c>
      <c r="V86">
        <v>0</v>
      </c>
      <c r="X86">
        <f>IF(ISNUMBER(SEARCH(правки!X$2,'оригинальный продууукт'!$P85)),1,0)</f>
        <v>0</v>
      </c>
      <c r="Y86">
        <f>IF(ISNUMBER(SEARCH(правки!Y$2,'оригинальный продууукт'!$P85)),1,0)</f>
        <v>0</v>
      </c>
      <c r="Z86">
        <f>IF(ISNUMBER(SEARCH(правки!Z$2,'оригинальный продууукт'!$P85)),1,0)</f>
        <v>1</v>
      </c>
      <c r="AB86">
        <f>IF(ISNUMBER(SEARCH(правки!AB$2,'оригинальный продууукт'!$R85)),0,1)</f>
        <v>0</v>
      </c>
      <c r="AC86">
        <f>IF(ISNUMBER(SEARCH(правки!AC$2,'оригинальный продууукт'!$R85)),0,1)</f>
        <v>0</v>
      </c>
      <c r="AD86">
        <f>IF(ISNUMBER(SEARCH(правки!AD$2,'оригинальный продууукт'!$R85)),0,1)</f>
        <v>0</v>
      </c>
      <c r="AE86">
        <v>0</v>
      </c>
      <c r="AF86" s="8">
        <v>0</v>
      </c>
      <c r="AG86">
        <f>IF('оригинальный продууукт'!$T85="нет",0,1)</f>
        <v>0</v>
      </c>
      <c r="AH86">
        <v>4</v>
      </c>
      <c r="AI86">
        <v>1</v>
      </c>
      <c r="AJ86">
        <v>0</v>
      </c>
      <c r="AK86">
        <v>1</v>
      </c>
      <c r="AL86">
        <f>IF('оригинальный продууукт'!$V85="",0,1)</f>
        <v>1</v>
      </c>
      <c r="AM86">
        <f>IF('оригинальный продууукт'!$W85="",0,1)</f>
        <v>0</v>
      </c>
    </row>
    <row r="87" spans="1:39" x14ac:dyDescent="0.25">
      <c r="A87" s="5">
        <f>'оригинальный продууукт'!A86</f>
        <v>212</v>
      </c>
      <c r="B87" s="6" t="str">
        <f>IF(MID('оригинальный продууукт'!B86,1,1)="б", 'оригинальный продууукт'!B86,MID('оригинальный продууукт'!B86,1,1))</f>
        <v>1</v>
      </c>
      <c r="C87" s="7">
        <f t="shared" si="1"/>
        <v>0</v>
      </c>
      <c r="D87" s="5">
        <f>'оригинальный продууукт'!Y86</f>
        <v>0</v>
      </c>
      <c r="E87">
        <f>IF(ISNUMBER(SEARCH(правки!E$2,'оригинальный продууукт'!$G86)),1,0)</f>
        <v>0</v>
      </c>
      <c r="F87">
        <f>IF(ISNUMBER(SEARCH(правки!F$2,'оригинальный продууукт'!$G86)),1,0)</f>
        <v>0</v>
      </c>
      <c r="G87">
        <f>IF(ISNUMBER(SEARCH(правки!G$2,'оригинальный продууукт'!$G86)),1,0)</f>
        <v>0</v>
      </c>
      <c r="H87">
        <f>IF(ISNUMBER(SEARCH(правки!H$2,'оригинальный продууукт'!$G86)),1,0)</f>
        <v>1</v>
      </c>
      <c r="I87">
        <f>IF(ISNUMBER(SEARCH(правки!I$2,'оригинальный продууукт'!$G86)),1,0)</f>
        <v>0</v>
      </c>
      <c r="J87">
        <f>IF(ISNUMBER(SEARCH(правки!J$2,'оригинальный продууукт'!$G86)),1,0)</f>
        <v>0</v>
      </c>
      <c r="K87">
        <f>IF('оригинальный продууукт'!H86="Без физических нагрузок!",0,IF('оригинальный продууукт'!H86="пешие прогулки",1,IF('оригинальный продууукт'!H86="Активный",2,IF('оригинальный продууукт'!H86="экстримальный",3,""))))</f>
        <v>3</v>
      </c>
      <c r="N87">
        <f>IF(ISNUMBER(SEARCH(правки!N$2,'оригинальный продууукт'!$K86)),1,0)</f>
        <v>0</v>
      </c>
      <c r="O87">
        <f>IF(ISNUMBER(SEARCH(правки!O$2,'оригинальный продууукт'!$K86)),1,0)</f>
        <v>0</v>
      </c>
      <c r="P87">
        <f>IF(ISNUMBER(SEARCH(правки!P$2,'оригинальный продууукт'!$K86)),1,0)</f>
        <v>0</v>
      </c>
      <c r="Q87">
        <f>IF(ISNUMBER(SEARCH(правки!Q$2,'оригинальный продууукт'!$K86)),1,0)</f>
        <v>1</v>
      </c>
      <c r="R87">
        <f>IF(ISNUMBER(SEARCH(правки!R$2,'оригинальный продууукт'!$K86)),1,0)</f>
        <v>0</v>
      </c>
      <c r="S87">
        <f>IF(ISNUMBER(SEARCH(правки!S$2,'оригинальный продууукт'!$K86)),1,0)</f>
        <v>0</v>
      </c>
      <c r="T87" t="str">
        <f>IF('оригинальный продууукт'!L86="не указано","",IF('оригинальный продууукт'!L86="переезды около 300 км ",6,"глянь"))</f>
        <v/>
      </c>
      <c r="U87">
        <v>1</v>
      </c>
      <c r="V87">
        <v>0</v>
      </c>
      <c r="X87">
        <f>IF(ISNUMBER(SEARCH(правки!X$2,'оригинальный продууукт'!$P86)),1,0)</f>
        <v>0</v>
      </c>
      <c r="Y87">
        <f>IF(ISNUMBER(SEARCH(правки!Y$2,'оригинальный продууукт'!$P86)),1,0)</f>
        <v>0</v>
      </c>
      <c r="Z87">
        <f>IF(ISNUMBER(SEARCH(правки!Z$2,'оригинальный продууукт'!$P86)),1,0)</f>
        <v>1</v>
      </c>
      <c r="AB87">
        <f>IF(ISNUMBER(SEARCH(правки!AB$2,'оригинальный продууукт'!$R86)),0,1)</f>
        <v>0</v>
      </c>
      <c r="AC87">
        <f>IF(ISNUMBER(SEARCH(правки!AC$2,'оригинальный продууукт'!$R86)),0,1)</f>
        <v>0</v>
      </c>
      <c r="AD87">
        <f>IF(ISNUMBER(SEARCH(правки!AD$2,'оригинальный продууукт'!$R86)),0,1)</f>
        <v>0</v>
      </c>
      <c r="AE87">
        <v>0</v>
      </c>
      <c r="AF87" s="8">
        <v>0</v>
      </c>
      <c r="AG87">
        <f>IF('оригинальный продууукт'!$T86="нет",0,1)</f>
        <v>0</v>
      </c>
      <c r="AH87">
        <v>0</v>
      </c>
      <c r="AI87">
        <v>0</v>
      </c>
      <c r="AJ87">
        <v>0</v>
      </c>
      <c r="AK87">
        <v>0</v>
      </c>
      <c r="AL87">
        <f>IF('оригинальный продууукт'!$V86="",0,1)</f>
        <v>0</v>
      </c>
      <c r="AM87">
        <f>IF('оригинальный продууукт'!$W86="",0,1)</f>
        <v>0</v>
      </c>
    </row>
    <row r="88" spans="1:39" x14ac:dyDescent="0.25">
      <c r="A88" s="5">
        <f>'оригинальный продууукт'!A87</f>
        <v>213</v>
      </c>
      <c r="B88" s="6" t="str">
        <f>IF(MID('оригинальный продууукт'!B87,1,1)="б", 'оригинальный продууукт'!B87,MID('оригинальный продууукт'!B87,1,1))</f>
        <v>3</v>
      </c>
      <c r="C88" s="7">
        <f t="shared" si="1"/>
        <v>2</v>
      </c>
      <c r="D88" s="5">
        <f>'оригинальный продууукт'!Y87</f>
        <v>1</v>
      </c>
      <c r="E88">
        <f>IF(ISNUMBER(SEARCH(правки!E$2,'оригинальный продууукт'!$G87)),1,0)</f>
        <v>1</v>
      </c>
      <c r="F88">
        <f>IF(ISNUMBER(SEARCH(правки!F$2,'оригинальный продууукт'!$G87)),1,0)</f>
        <v>1</v>
      </c>
      <c r="G88">
        <f>IF(ISNUMBER(SEARCH(правки!G$2,'оригинальный продууукт'!$G87)),1,0)</f>
        <v>0</v>
      </c>
      <c r="H88">
        <f>IF(ISNUMBER(SEARCH(правки!H$2,'оригинальный продууукт'!$G87)),1,0)</f>
        <v>0</v>
      </c>
      <c r="I88">
        <f>IF(ISNUMBER(SEARCH(правки!I$2,'оригинальный продууукт'!$G87)),1,0)</f>
        <v>0</v>
      </c>
      <c r="J88">
        <f>IF(ISNUMBER(SEARCH(правки!J$2,'оригинальный продууукт'!$G87)),1,0)</f>
        <v>0</v>
      </c>
      <c r="K88">
        <f>IF('оригинальный продууукт'!H87="Без физических нагрузок!",0,IF('оригинальный продууукт'!H87="пешие прогулки",1,IF('оригинальный продууукт'!H87="Активный",2,IF('оригинальный продууукт'!H87="экстримальный",3,""))))</f>
        <v>1</v>
      </c>
      <c r="N88">
        <f>IF(ISNUMBER(SEARCH(правки!N$2,'оригинальный продууукт'!$K87)),1,0)</f>
        <v>1</v>
      </c>
      <c r="O88">
        <f>IF(ISNUMBER(SEARCH(правки!O$2,'оригинальный продууукт'!$K87)),1,0)</f>
        <v>0</v>
      </c>
      <c r="P88">
        <f>IF(ISNUMBER(SEARCH(правки!P$2,'оригинальный продууукт'!$K87)),1,0)</f>
        <v>0</v>
      </c>
      <c r="Q88">
        <f>IF(ISNUMBER(SEARCH(правки!Q$2,'оригинальный продууукт'!$K87)),1,0)</f>
        <v>0</v>
      </c>
      <c r="R88">
        <f>IF(ISNUMBER(SEARCH(правки!R$2,'оригинальный продууукт'!$K87)),1,0)</f>
        <v>0</v>
      </c>
      <c r="S88">
        <f>IF(ISNUMBER(SEARCH(правки!S$2,'оригинальный продууукт'!$K87)),1,0)</f>
        <v>0</v>
      </c>
      <c r="T88" t="str">
        <f>IF('оригинальный продууукт'!L87="не указано","",IF('оригинальный продууукт'!L87="переезды около 300 км ",6,"глянь"))</f>
        <v/>
      </c>
      <c r="U88">
        <v>1</v>
      </c>
      <c r="V88">
        <v>0</v>
      </c>
      <c r="X88">
        <f>IF(ISNUMBER(SEARCH(правки!X$2,'оригинальный продууукт'!$P87)),1,0)</f>
        <v>1</v>
      </c>
      <c r="Y88">
        <f>IF(ISNUMBER(SEARCH(правки!Y$2,'оригинальный продууукт'!$P87)),1,0)</f>
        <v>0</v>
      </c>
      <c r="Z88">
        <f>IF(ISNUMBER(SEARCH(правки!Z$2,'оригинальный продууукт'!$P87)),1,0)</f>
        <v>1</v>
      </c>
      <c r="AB88">
        <f>IF(ISNUMBER(SEARCH(правки!AB$2,'оригинальный продууукт'!$R87)),0,1)</f>
        <v>0</v>
      </c>
      <c r="AC88">
        <f>IF(ISNUMBER(SEARCH(правки!AC$2,'оригинальный продууукт'!$R87)),0,1)</f>
        <v>0</v>
      </c>
      <c r="AD88">
        <f>IF(ISNUMBER(SEARCH(правки!AD$2,'оригинальный продууукт'!$R87)),0,1)</f>
        <v>1</v>
      </c>
      <c r="AE88">
        <v>0</v>
      </c>
      <c r="AF88" s="8">
        <v>0</v>
      </c>
      <c r="AG88">
        <f>IF('оригинальный продууукт'!$T87="нет",0,1)</f>
        <v>0</v>
      </c>
      <c r="AL88">
        <f>IF('оригинальный продууукт'!$V87="",0,1)</f>
        <v>0</v>
      </c>
      <c r="AM88">
        <f>IF('оригинальный продууукт'!$W87="",0,1)</f>
        <v>0</v>
      </c>
    </row>
    <row r="89" spans="1:39" x14ac:dyDescent="0.25">
      <c r="A89" s="5">
        <f>'оригинальный продууукт'!A88</f>
        <v>214</v>
      </c>
      <c r="B89" s="6" t="str">
        <f>IF(MID('оригинальный продууукт'!B88,1,1)="б", 'оригинальный продууукт'!B88,MID('оригинальный продууукт'!B88,1,1))</f>
        <v>3</v>
      </c>
      <c r="C89" s="7">
        <f t="shared" si="1"/>
        <v>2</v>
      </c>
      <c r="D89" s="5">
        <f>'оригинальный продууукт'!Y88</f>
        <v>1</v>
      </c>
      <c r="E89">
        <f>IF(ISNUMBER(SEARCH(правки!E$2,'оригинальный продууукт'!$G88)),1,0)</f>
        <v>1</v>
      </c>
      <c r="F89">
        <f>IF(ISNUMBER(SEARCH(правки!F$2,'оригинальный продууукт'!$G88)),1,0)</f>
        <v>1</v>
      </c>
      <c r="G89">
        <f>IF(ISNUMBER(SEARCH(правки!G$2,'оригинальный продууукт'!$G88)),1,0)</f>
        <v>0</v>
      </c>
      <c r="H89">
        <f>IF(ISNUMBER(SEARCH(правки!H$2,'оригинальный продууукт'!$G88)),1,0)</f>
        <v>0</v>
      </c>
      <c r="I89">
        <f>IF(ISNUMBER(SEARCH(правки!I$2,'оригинальный продууукт'!$G88)),1,0)</f>
        <v>0</v>
      </c>
      <c r="J89">
        <f>IF(ISNUMBER(SEARCH(правки!J$2,'оригинальный продууукт'!$G88)),1,0)</f>
        <v>0</v>
      </c>
      <c r="K89">
        <f>IF('оригинальный продууукт'!H88="Без физических нагрузок!",0,IF('оригинальный продууукт'!H88="пешие прогулки",1,IF('оригинальный продууукт'!H88="Активный",2,IF('оригинальный продууукт'!H88="экстримальный",3,""))))</f>
        <v>1</v>
      </c>
      <c r="N89">
        <f>IF(ISNUMBER(SEARCH(правки!N$2,'оригинальный продууукт'!$K88)),1,0)</f>
        <v>1</v>
      </c>
      <c r="O89">
        <f>IF(ISNUMBER(SEARCH(правки!O$2,'оригинальный продууукт'!$K88)),1,0)</f>
        <v>0</v>
      </c>
      <c r="P89">
        <f>IF(ISNUMBER(SEARCH(правки!P$2,'оригинальный продууукт'!$K88)),1,0)</f>
        <v>0</v>
      </c>
      <c r="Q89">
        <f>IF(ISNUMBER(SEARCH(правки!Q$2,'оригинальный продууукт'!$K88)),1,0)</f>
        <v>0</v>
      </c>
      <c r="R89">
        <f>IF(ISNUMBER(SEARCH(правки!R$2,'оригинальный продууукт'!$K88)),1,0)</f>
        <v>0</v>
      </c>
      <c r="S89">
        <f>IF(ISNUMBER(SEARCH(правки!S$2,'оригинальный продууукт'!$K88)),1,0)</f>
        <v>0</v>
      </c>
      <c r="T89" t="str">
        <f>IF('оригинальный продууукт'!L88="не указано","",IF('оригинальный продууукт'!L88="переезды около 300 км ",6,"глянь"))</f>
        <v/>
      </c>
      <c r="U89">
        <v>1</v>
      </c>
      <c r="V89">
        <v>0</v>
      </c>
      <c r="X89">
        <f>IF(ISNUMBER(SEARCH(правки!X$2,'оригинальный продууукт'!$P88)),1,0)</f>
        <v>1</v>
      </c>
      <c r="Y89">
        <f>IF(ISNUMBER(SEARCH(правки!Y$2,'оригинальный продууукт'!$P88)),1,0)</f>
        <v>0</v>
      </c>
      <c r="Z89">
        <f>IF(ISNUMBER(SEARCH(правки!Z$2,'оригинальный продууукт'!$P88)),1,0)</f>
        <v>1</v>
      </c>
      <c r="AB89">
        <f>IF(ISNUMBER(SEARCH(правки!AB$2,'оригинальный продууукт'!$R88)),0,1)</f>
        <v>0</v>
      </c>
      <c r="AC89">
        <f>IF(ISNUMBER(SEARCH(правки!AC$2,'оригинальный продууукт'!$R88)),0,1)</f>
        <v>0</v>
      </c>
      <c r="AD89">
        <f>IF(ISNUMBER(SEARCH(правки!AD$2,'оригинальный продууукт'!$R88)),0,1)</f>
        <v>1</v>
      </c>
      <c r="AE89">
        <v>0</v>
      </c>
      <c r="AF89" s="8">
        <v>0</v>
      </c>
      <c r="AG89">
        <f>IF('оригинальный продууукт'!$T88="нет",0,1)</f>
        <v>0</v>
      </c>
      <c r="AL89">
        <f>IF('оригинальный продууукт'!$V88="",0,1)</f>
        <v>0</v>
      </c>
      <c r="AM89">
        <f>IF('оригинальный продууукт'!$W88="",0,1)</f>
        <v>0</v>
      </c>
    </row>
    <row r="90" spans="1:39" x14ac:dyDescent="0.25">
      <c r="A90" s="5">
        <f>'оригинальный продууукт'!A89</f>
        <v>215</v>
      </c>
      <c r="B90" s="6" t="str">
        <f>IF(MID('оригинальный продууукт'!B89,1,1)="б", 'оригинальный продууукт'!B89,MID('оригинальный продууукт'!B89,1,1))</f>
        <v>6</v>
      </c>
      <c r="C90" s="7">
        <f t="shared" si="1"/>
        <v>5</v>
      </c>
      <c r="D90" s="5">
        <f>'оригинальный продууукт'!Y89</f>
        <v>2</v>
      </c>
      <c r="E90">
        <f>IF(ISNUMBER(SEARCH(правки!E$2,'оригинальный продууукт'!$G89)),1,0)</f>
        <v>1</v>
      </c>
      <c r="F90">
        <f>IF(ISNUMBER(SEARCH(правки!F$2,'оригинальный продууукт'!$G89)),1,0)</f>
        <v>1</v>
      </c>
      <c r="G90">
        <f>IF(ISNUMBER(SEARCH(правки!G$2,'оригинальный продууукт'!$G89)),1,0)</f>
        <v>0</v>
      </c>
      <c r="H90">
        <f>IF(ISNUMBER(SEARCH(правки!H$2,'оригинальный продууукт'!$G89)),1,0)</f>
        <v>0</v>
      </c>
      <c r="I90">
        <f>IF(ISNUMBER(SEARCH(правки!I$2,'оригинальный продууукт'!$G89)),1,0)</f>
        <v>0</v>
      </c>
      <c r="J90">
        <f>IF(ISNUMBER(SEARCH(правки!J$2,'оригинальный продууукт'!$G89)),1,0)</f>
        <v>0</v>
      </c>
      <c r="K90">
        <f>IF('оригинальный продууукт'!H89="Без физических нагрузок!",0,IF('оригинальный продууукт'!H89="пешие прогулки",1,IF('оригинальный продууукт'!H89="Активный",2,IF('оригинальный продууукт'!H89="экстримальный",3,""))))</f>
        <v>1</v>
      </c>
      <c r="N90">
        <f>IF(ISNUMBER(SEARCH(правки!N$2,'оригинальный продууукт'!$K89)),1,0)</f>
        <v>1</v>
      </c>
      <c r="O90">
        <f>IF(ISNUMBER(SEARCH(правки!O$2,'оригинальный продууукт'!$K89)),1,0)</f>
        <v>0</v>
      </c>
      <c r="P90">
        <f>IF(ISNUMBER(SEARCH(правки!P$2,'оригинальный продууукт'!$K89)),1,0)</f>
        <v>0</v>
      </c>
      <c r="Q90">
        <f>IF(ISNUMBER(SEARCH(правки!Q$2,'оригинальный продууукт'!$K89)),1,0)</f>
        <v>0</v>
      </c>
      <c r="R90">
        <f>IF(ISNUMBER(SEARCH(правки!R$2,'оригинальный продууукт'!$K89)),1,0)</f>
        <v>0</v>
      </c>
      <c r="S90">
        <f>IF(ISNUMBER(SEARCH(правки!S$2,'оригинальный продууукт'!$K89)),1,0)</f>
        <v>0</v>
      </c>
      <c r="T90">
        <v>48</v>
      </c>
      <c r="U90">
        <v>1</v>
      </c>
      <c r="V90">
        <v>0</v>
      </c>
      <c r="X90">
        <f>IF(ISNUMBER(SEARCH(правки!X$2,'оригинальный продууукт'!$P89)),1,0)</f>
        <v>0</v>
      </c>
      <c r="Y90">
        <f>IF(ISNUMBER(SEARCH(правки!Y$2,'оригинальный продууукт'!$P89)),1,0)</f>
        <v>0</v>
      </c>
      <c r="Z90">
        <f>IF(ISNUMBER(SEARCH(правки!Z$2,'оригинальный продууукт'!$P89)),1,0)</f>
        <v>1</v>
      </c>
      <c r="AB90">
        <f>IF(ISNUMBER(SEARCH(правки!AB$2,'оригинальный продууукт'!$R89)),0,1)</f>
        <v>0</v>
      </c>
      <c r="AC90">
        <f>IF(ISNUMBER(SEARCH(правки!AC$2,'оригинальный продууукт'!$R89)),0,1)</f>
        <v>0</v>
      </c>
      <c r="AD90">
        <f>IF(ISNUMBER(SEARCH(правки!AD$2,'оригинальный продууукт'!$R89)),0,1)</f>
        <v>0</v>
      </c>
      <c r="AE90">
        <v>0</v>
      </c>
      <c r="AF90" s="8">
        <v>0</v>
      </c>
      <c r="AG90">
        <f>IF('оригинальный продууукт'!$T89="нет",0,1)</f>
        <v>0</v>
      </c>
      <c r="AH90">
        <v>3</v>
      </c>
      <c r="AI90">
        <v>1</v>
      </c>
      <c r="AJ90">
        <v>1</v>
      </c>
      <c r="AK90">
        <v>1</v>
      </c>
      <c r="AL90">
        <f>IF('оригинальный продууукт'!$V89="",0,1)</f>
        <v>1</v>
      </c>
      <c r="AM90">
        <f>IF('оригинальный продууукт'!$W89="",0,1)</f>
        <v>0</v>
      </c>
    </row>
    <row r="91" spans="1:39" x14ac:dyDescent="0.25">
      <c r="A91" s="5">
        <f>'оригинальный продууукт'!A90</f>
        <v>216</v>
      </c>
      <c r="B91" s="6" t="str">
        <f>IF(MID('оригинальный продууукт'!B90,1,1)="б", 'оригинальный продууукт'!B90,MID('оригинальный продууукт'!B90,1,1))</f>
        <v>6</v>
      </c>
      <c r="C91" s="7">
        <f t="shared" si="1"/>
        <v>5</v>
      </c>
      <c r="D91" s="5">
        <f>'оригинальный продууукт'!Y90</f>
        <v>2</v>
      </c>
      <c r="E91">
        <f>IF(ISNUMBER(SEARCH(правки!E$2,'оригинальный продууукт'!$G90)),1,0)</f>
        <v>1</v>
      </c>
      <c r="F91">
        <f>IF(ISNUMBER(SEARCH(правки!F$2,'оригинальный продууукт'!$G90)),1,0)</f>
        <v>1</v>
      </c>
      <c r="G91">
        <f>IF(ISNUMBER(SEARCH(правки!G$2,'оригинальный продууукт'!$G90)),1,0)</f>
        <v>0</v>
      </c>
      <c r="H91">
        <f>IF(ISNUMBER(SEARCH(правки!H$2,'оригинальный продууукт'!$G90)),1,0)</f>
        <v>0</v>
      </c>
      <c r="I91">
        <f>IF(ISNUMBER(SEARCH(правки!I$2,'оригинальный продууукт'!$G90)),1,0)</f>
        <v>0</v>
      </c>
      <c r="J91">
        <f>IF(ISNUMBER(SEARCH(правки!J$2,'оригинальный продууукт'!$G90)),1,0)</f>
        <v>0</v>
      </c>
      <c r="K91">
        <f>IF('оригинальный продууукт'!H90="Без физических нагрузок!",0,IF('оригинальный продууукт'!H90="пешие прогулки",1,IF('оригинальный продууукт'!H90="Активный",2,IF('оригинальный продууукт'!H90="экстримальный",3,""))))</f>
        <v>1</v>
      </c>
      <c r="N91">
        <f>IF(ISNUMBER(SEARCH(правки!N$2,'оригинальный продууукт'!$K90)),1,0)</f>
        <v>1</v>
      </c>
      <c r="O91">
        <f>IF(ISNUMBER(SEARCH(правки!O$2,'оригинальный продууукт'!$K90)),1,0)</f>
        <v>0</v>
      </c>
      <c r="P91">
        <f>IF(ISNUMBER(SEARCH(правки!P$2,'оригинальный продууукт'!$K90)),1,0)</f>
        <v>0</v>
      </c>
      <c r="Q91">
        <f>IF(ISNUMBER(SEARCH(правки!Q$2,'оригинальный продууукт'!$K90)),1,0)</f>
        <v>0</v>
      </c>
      <c r="R91">
        <f>IF(ISNUMBER(SEARCH(правки!R$2,'оригинальный продууукт'!$K90)),1,0)</f>
        <v>0</v>
      </c>
      <c r="S91">
        <f>IF(ISNUMBER(SEARCH(правки!S$2,'оригинальный продууукт'!$K90)),1,0)</f>
        <v>0</v>
      </c>
      <c r="T91">
        <v>48</v>
      </c>
      <c r="U91">
        <v>1</v>
      </c>
      <c r="V91">
        <v>0</v>
      </c>
      <c r="X91">
        <f>IF(ISNUMBER(SEARCH(правки!X$2,'оригинальный продууукт'!$P90)),1,0)</f>
        <v>0</v>
      </c>
      <c r="Y91">
        <f>IF(ISNUMBER(SEARCH(правки!Y$2,'оригинальный продууукт'!$P90)),1,0)</f>
        <v>0</v>
      </c>
      <c r="Z91">
        <f>IF(ISNUMBER(SEARCH(правки!Z$2,'оригинальный продууукт'!$P90)),1,0)</f>
        <v>1</v>
      </c>
      <c r="AB91">
        <f>IF(ISNUMBER(SEARCH(правки!AB$2,'оригинальный продууукт'!$R90)),0,1)</f>
        <v>0</v>
      </c>
      <c r="AC91">
        <f>IF(ISNUMBER(SEARCH(правки!AC$2,'оригинальный продууукт'!$R90)),0,1)</f>
        <v>0</v>
      </c>
      <c r="AD91">
        <f>IF(ISNUMBER(SEARCH(правки!AD$2,'оригинальный продууукт'!$R90)),0,1)</f>
        <v>0</v>
      </c>
      <c r="AE91">
        <v>0</v>
      </c>
      <c r="AF91" s="8">
        <v>0</v>
      </c>
      <c r="AG91">
        <f>IF('оригинальный продууукт'!$T90="нет",0,1)</f>
        <v>0</v>
      </c>
      <c r="AH91">
        <v>4</v>
      </c>
      <c r="AI91">
        <v>1</v>
      </c>
      <c r="AJ91">
        <v>1</v>
      </c>
      <c r="AK91">
        <v>0</v>
      </c>
      <c r="AL91">
        <f>IF('оригинальный продууукт'!$V90="",0,1)</f>
        <v>1</v>
      </c>
      <c r="AM91">
        <f>IF('оригинальный продууукт'!$W90="",0,1)</f>
        <v>0</v>
      </c>
    </row>
    <row r="92" spans="1:39" x14ac:dyDescent="0.25">
      <c r="A92" s="5">
        <f>'оригинальный продууукт'!A91</f>
        <v>218</v>
      </c>
      <c r="B92" s="6" t="str">
        <f>IF(MID('оригинальный продууукт'!B91,1,1)="б", 'оригинальный продууукт'!B91,MID('оригинальный продууукт'!B91,1,1))</f>
        <v>1</v>
      </c>
      <c r="C92" s="7">
        <f t="shared" si="1"/>
        <v>0</v>
      </c>
      <c r="D92" s="5">
        <f>'оригинальный продууукт'!Y91</f>
        <v>0</v>
      </c>
      <c r="E92">
        <f>IF(ISNUMBER(SEARCH(правки!E$2,'оригинальный продууукт'!$G91)),1,0)</f>
        <v>0</v>
      </c>
      <c r="F92">
        <f>IF(ISNUMBER(SEARCH(правки!F$2,'оригинальный продууукт'!$G91)),1,0)</f>
        <v>0</v>
      </c>
      <c r="G92">
        <f>IF(ISNUMBER(SEARCH(правки!G$2,'оригинальный продууукт'!$G91)),1,0)</f>
        <v>1</v>
      </c>
      <c r="H92">
        <f>IF(ISNUMBER(SEARCH(правки!H$2,'оригинальный продууукт'!$G91)),1,0)</f>
        <v>0</v>
      </c>
      <c r="I92">
        <f>IF(ISNUMBER(SEARCH(правки!I$2,'оригинальный продууукт'!$G91)),1,0)</f>
        <v>0</v>
      </c>
      <c r="J92">
        <f>IF(ISNUMBER(SEARCH(правки!J$2,'оригинальный продууукт'!$G91)),1,0)</f>
        <v>1</v>
      </c>
      <c r="K92">
        <f>IF('оригинальный продууукт'!H91="Без физических нагрузок!",0,IF('оригинальный продууукт'!H91="пешие прогулки",1,IF('оригинальный продууукт'!H91="Активный",2,IF('оригинальный продууукт'!H91="экстримальный",3,""))))</f>
        <v>1</v>
      </c>
      <c r="N92">
        <f>IF(ISNUMBER(SEARCH(правки!N$2,'оригинальный продууукт'!$K91)),1,0)</f>
        <v>0</v>
      </c>
      <c r="O92">
        <f>IF(ISNUMBER(SEARCH(правки!O$2,'оригинальный продууукт'!$K91)),1,0)</f>
        <v>0</v>
      </c>
      <c r="P92">
        <f>IF(ISNUMBER(SEARCH(правки!P$2,'оригинальный продууукт'!$K91)),1,0)</f>
        <v>0</v>
      </c>
      <c r="Q92">
        <f>IF(ISNUMBER(SEARCH(правки!Q$2,'оригинальный продууукт'!$K91)),1,0)</f>
        <v>0</v>
      </c>
      <c r="R92">
        <f>IF(ISNUMBER(SEARCH(правки!R$2,'оригинальный продууукт'!$K91)),1,0)</f>
        <v>0</v>
      </c>
      <c r="S92">
        <f>IF(ISNUMBER(SEARCH(правки!S$2,'оригинальный продууукт'!$K91)),1,0)</f>
        <v>1</v>
      </c>
      <c r="T92" t="str">
        <f>IF('оригинальный продууукт'!L91="не указано","",IF('оригинальный продууукт'!L91="переезды около 300 км ",6,"глянь"))</f>
        <v/>
      </c>
      <c r="U92">
        <v>1</v>
      </c>
      <c r="V92">
        <v>0</v>
      </c>
      <c r="X92">
        <f>IF(ISNUMBER(SEARCH(правки!X$2,'оригинальный продууукт'!$P91)),1,0)</f>
        <v>0</v>
      </c>
      <c r="Y92">
        <f>IF(ISNUMBER(SEARCH(правки!Y$2,'оригинальный продууукт'!$P91)),1,0)</f>
        <v>0</v>
      </c>
      <c r="Z92">
        <f>IF(ISNUMBER(SEARCH(правки!Z$2,'оригинальный продууукт'!$P91)),1,0)</f>
        <v>1</v>
      </c>
      <c r="AB92">
        <f>IF(ISNUMBER(SEARCH(правки!AB$2,'оригинальный продууукт'!$R91)),0,1)</f>
        <v>0</v>
      </c>
      <c r="AC92">
        <f>IF(ISNUMBER(SEARCH(правки!AC$2,'оригинальный продууукт'!$R91)),0,1)</f>
        <v>0</v>
      </c>
      <c r="AD92">
        <f>IF(ISNUMBER(SEARCH(правки!AD$2,'оригинальный продууукт'!$R91)),0,1)</f>
        <v>0</v>
      </c>
      <c r="AE92">
        <v>0</v>
      </c>
      <c r="AF92" s="8">
        <v>0</v>
      </c>
      <c r="AG92">
        <f>IF('оригинальный продууукт'!$T91="нет",0,1)</f>
        <v>0</v>
      </c>
      <c r="AH92">
        <v>0</v>
      </c>
      <c r="AI92">
        <v>0</v>
      </c>
      <c r="AJ92">
        <v>0</v>
      </c>
      <c r="AK92">
        <v>1</v>
      </c>
      <c r="AL92">
        <f>IF('оригинальный продууукт'!$V91="",0,1)</f>
        <v>0</v>
      </c>
      <c r="AM92">
        <f>IF('оригинальный продууукт'!$W91="",0,1)</f>
        <v>0</v>
      </c>
    </row>
    <row r="93" spans="1:39" x14ac:dyDescent="0.25">
      <c r="A93" s="5">
        <f>'оригинальный продууукт'!A92</f>
        <v>219</v>
      </c>
      <c r="B93" s="6" t="str">
        <f>IF(MID('оригинальный продууукт'!B92,1,1)="б", 'оригинальный продууукт'!B92,MID('оригинальный продууукт'!B92,1,1))</f>
        <v>2</v>
      </c>
      <c r="C93" s="7">
        <f t="shared" si="1"/>
        <v>1</v>
      </c>
      <c r="D93" s="5">
        <f>'оригинальный продууукт'!Y92</f>
        <v>1</v>
      </c>
      <c r="E93">
        <f>IF(ISNUMBER(SEARCH(правки!E$2,'оригинальный продууукт'!$G92)),1,0)</f>
        <v>1</v>
      </c>
      <c r="F93">
        <f>IF(ISNUMBER(SEARCH(правки!F$2,'оригинальный продууукт'!$G92)),1,0)</f>
        <v>1</v>
      </c>
      <c r="G93">
        <f>IF(ISNUMBER(SEARCH(правки!G$2,'оригинальный продууукт'!$G92)),1,0)</f>
        <v>0</v>
      </c>
      <c r="H93">
        <f>IF(ISNUMBER(SEARCH(правки!H$2,'оригинальный продууукт'!$G92)),1,0)</f>
        <v>0</v>
      </c>
      <c r="I93">
        <f>IF(ISNUMBER(SEARCH(правки!I$2,'оригинальный продууукт'!$G92)),1,0)</f>
        <v>0</v>
      </c>
      <c r="J93">
        <f>IF(ISNUMBER(SEARCH(правки!J$2,'оригинальный продууукт'!$G92)),1,0)</f>
        <v>0</v>
      </c>
      <c r="K93">
        <f>IF('оригинальный продууукт'!H92="Без физических нагрузок!",0,IF('оригинальный продууукт'!H92="пешие прогулки",1,IF('оригинальный продууукт'!H92="Активный",2,IF('оригинальный продууукт'!H92="экстримальный",3,""))))</f>
        <v>1</v>
      </c>
      <c r="N93">
        <f>IF(ISNUMBER(SEARCH(правки!N$2,'оригинальный продууукт'!$K92)),1,0)</f>
        <v>1</v>
      </c>
      <c r="O93">
        <f>IF(ISNUMBER(SEARCH(правки!O$2,'оригинальный продууукт'!$K92)),1,0)</f>
        <v>0</v>
      </c>
      <c r="P93">
        <f>IF(ISNUMBER(SEARCH(правки!P$2,'оригинальный продууукт'!$K92)),1,0)</f>
        <v>0</v>
      </c>
      <c r="Q93">
        <f>IF(ISNUMBER(SEARCH(правки!Q$2,'оригинальный продууукт'!$K92)),1,0)</f>
        <v>0</v>
      </c>
      <c r="R93">
        <f>IF(ISNUMBER(SEARCH(правки!R$2,'оригинальный продууукт'!$K92)),1,0)</f>
        <v>0</v>
      </c>
      <c r="S93">
        <f>IF(ISNUMBER(SEARCH(правки!S$2,'оригинальный продууукт'!$K92)),1,0)</f>
        <v>0</v>
      </c>
      <c r="T93" t="str">
        <f>IF('оригинальный продууукт'!L92="не указано","",IF('оригинальный продууукт'!L92="переезды около 300 км ",6,"глянь"))</f>
        <v/>
      </c>
      <c r="U93">
        <v>1</v>
      </c>
      <c r="V93">
        <v>0</v>
      </c>
      <c r="X93">
        <f>IF(ISNUMBER(SEARCH(правки!X$2,'оригинальный продууукт'!$P92)),1,0)</f>
        <v>1</v>
      </c>
      <c r="Y93">
        <f>IF(ISNUMBER(SEARCH(правки!Y$2,'оригинальный продууукт'!$P92)),1,0)</f>
        <v>0</v>
      </c>
      <c r="Z93">
        <f>IF(ISNUMBER(SEARCH(правки!Z$2,'оригинальный продууукт'!$P92)),1,0)</f>
        <v>1</v>
      </c>
      <c r="AB93">
        <f>IF(ISNUMBER(SEARCH(правки!AB$2,'оригинальный продууукт'!$R92)),0,1)</f>
        <v>0</v>
      </c>
      <c r="AC93">
        <f>IF(ISNUMBER(SEARCH(правки!AC$2,'оригинальный продууукт'!$R92)),0,1)</f>
        <v>0</v>
      </c>
      <c r="AD93">
        <f>IF(ISNUMBER(SEARCH(правки!AD$2,'оригинальный продууукт'!$R92)),0,1)</f>
        <v>1</v>
      </c>
      <c r="AE93">
        <v>0</v>
      </c>
      <c r="AF93" s="8">
        <v>0</v>
      </c>
      <c r="AG93">
        <f>IF('оригинальный продууукт'!$T92="нет",0,1)</f>
        <v>0</v>
      </c>
      <c r="AL93">
        <f>IF('оригинальный продууукт'!$V92="",0,1)</f>
        <v>0</v>
      </c>
      <c r="AM93">
        <f>IF('оригинальный продууукт'!$W92="",0,1)</f>
        <v>0</v>
      </c>
    </row>
    <row r="94" spans="1:39" x14ac:dyDescent="0.25">
      <c r="A94" s="5">
        <f>'оригинальный продууукт'!A93</f>
        <v>220</v>
      </c>
      <c r="B94" s="6" t="str">
        <f>IF(MID('оригинальный продууукт'!B93,1,1)="б", 'оригинальный продууукт'!B93,MID('оригинальный продууукт'!B93,1,1))</f>
        <v>1</v>
      </c>
      <c r="C94" s="7">
        <f t="shared" si="1"/>
        <v>0</v>
      </c>
      <c r="D94" s="5">
        <f>'оригинальный продууукт'!Y93</f>
        <v>1</v>
      </c>
      <c r="E94">
        <f>IF(ISNUMBER(SEARCH(правки!E$2,'оригинальный продууукт'!$G93)),1,0)</f>
        <v>0</v>
      </c>
      <c r="F94">
        <f>IF(ISNUMBER(SEARCH(правки!F$2,'оригинальный продууукт'!$G93)),1,0)</f>
        <v>0</v>
      </c>
      <c r="G94">
        <f>IF(ISNUMBER(SEARCH(правки!G$2,'оригинальный продууукт'!$G93)),1,0)</f>
        <v>0</v>
      </c>
      <c r="H94">
        <f>IF(ISNUMBER(SEARCH(правки!H$2,'оригинальный продууукт'!$G93)),1,0)</f>
        <v>0</v>
      </c>
      <c r="I94">
        <f>IF(ISNUMBER(SEARCH(правки!I$2,'оригинальный продууукт'!$G93)),1,0)</f>
        <v>0</v>
      </c>
      <c r="J94">
        <f>IF(ISNUMBER(SEARCH(правки!J$2,'оригинальный продууукт'!$G93)),1,0)</f>
        <v>0</v>
      </c>
      <c r="K94">
        <f>IF('оригинальный продууукт'!H93="Без физических нагрузок!",0,IF('оригинальный продууукт'!H93="пешие прогулки",1,IF('оригинальный продууукт'!H93="Активный",2,IF('оригинальный продууукт'!H93="экстримальный",3,""))))</f>
        <v>1</v>
      </c>
      <c r="N94">
        <f>IF(ISNUMBER(SEARCH(правки!N$2,'оригинальный продууукт'!$K93)),1,0)</f>
        <v>0</v>
      </c>
      <c r="O94">
        <f>IF(ISNUMBER(SEARCH(правки!O$2,'оригинальный продууукт'!$K93)),1,0)</f>
        <v>0</v>
      </c>
      <c r="P94">
        <f>IF(ISNUMBER(SEARCH(правки!P$2,'оригинальный продууукт'!$K93)),1,0)</f>
        <v>0</v>
      </c>
      <c r="Q94">
        <f>IF(ISNUMBER(SEARCH(правки!Q$2,'оригинальный продууукт'!$K93)),1,0)</f>
        <v>0</v>
      </c>
      <c r="R94">
        <f>IF(ISNUMBER(SEARCH(правки!R$2,'оригинальный продууукт'!$K93)),1,0)</f>
        <v>0</v>
      </c>
      <c r="S94">
        <f>IF(ISNUMBER(SEARCH(правки!S$2,'оригинальный продууукт'!$K93)),1,0)</f>
        <v>1</v>
      </c>
      <c r="T94" t="str">
        <f>IF('оригинальный продууукт'!L93="не указано","",IF('оригинальный продууукт'!L93="переезды около 300 км ",6,"глянь"))</f>
        <v/>
      </c>
      <c r="U94">
        <v>1</v>
      </c>
      <c r="V94">
        <v>0</v>
      </c>
      <c r="X94">
        <f>IF(ISNUMBER(SEARCH(правки!X$2,'оригинальный продууукт'!$P93)),1,0)</f>
        <v>0</v>
      </c>
      <c r="Y94">
        <f>IF(ISNUMBER(SEARCH(правки!Y$2,'оригинальный продууукт'!$P93)),1,0)</f>
        <v>0</v>
      </c>
      <c r="Z94">
        <f>IF(ISNUMBER(SEARCH(правки!Z$2,'оригинальный продууукт'!$P93)),1,0)</f>
        <v>1</v>
      </c>
      <c r="AB94">
        <f>IF(ISNUMBER(SEARCH(правки!AB$2,'оригинальный продууукт'!$R93)),0,1)</f>
        <v>0</v>
      </c>
      <c r="AC94">
        <f>IF(ISNUMBER(SEARCH(правки!AC$2,'оригинальный продууукт'!$R93)),0,1)</f>
        <v>0</v>
      </c>
      <c r="AD94">
        <f>IF(ISNUMBER(SEARCH(правки!AD$2,'оригинальный продууукт'!$R93)),0,1)</f>
        <v>0</v>
      </c>
      <c r="AE94">
        <v>0</v>
      </c>
      <c r="AF94" s="8">
        <v>0</v>
      </c>
      <c r="AG94">
        <f>IF('оригинальный продууукт'!$T93="нет",0,1)</f>
        <v>0</v>
      </c>
      <c r="AL94">
        <f>IF('оригинальный продууукт'!$V93="",0,1)</f>
        <v>0</v>
      </c>
      <c r="AM94">
        <f>IF('оригинальный продууукт'!$W93="",0,1)</f>
        <v>0</v>
      </c>
    </row>
    <row r="95" spans="1:39" x14ac:dyDescent="0.25">
      <c r="A95" s="5">
        <f>'оригинальный продууукт'!A94</f>
        <v>221</v>
      </c>
      <c r="B95" s="6" t="str">
        <f>IF(MID('оригинальный продууукт'!B94,1,1)="б", 'оригинальный продууукт'!B94,MID('оригинальный продууукт'!B94,1,1))</f>
        <v>1</v>
      </c>
      <c r="C95" s="7">
        <f t="shared" si="1"/>
        <v>0</v>
      </c>
      <c r="D95" s="5">
        <f>'оригинальный продууукт'!Y94</f>
        <v>0</v>
      </c>
      <c r="E95">
        <f>IF(ISNUMBER(SEARCH(правки!E$2,'оригинальный продууукт'!$G94)),1,0)</f>
        <v>0</v>
      </c>
      <c r="F95">
        <f>IF(ISNUMBER(SEARCH(правки!F$2,'оригинальный продууукт'!$G94)),1,0)</f>
        <v>0</v>
      </c>
      <c r="G95">
        <f>IF(ISNUMBER(SEARCH(правки!G$2,'оригинальный продууукт'!$G94)),1,0)</f>
        <v>1</v>
      </c>
      <c r="H95">
        <f>IF(ISNUMBER(SEARCH(правки!H$2,'оригинальный продууукт'!$G94)),1,0)</f>
        <v>0</v>
      </c>
      <c r="I95">
        <f>IF(ISNUMBER(SEARCH(правки!I$2,'оригинальный продууукт'!$G94)),1,0)</f>
        <v>0</v>
      </c>
      <c r="J95">
        <f>IF(ISNUMBER(SEARCH(правки!J$2,'оригинальный продууукт'!$G94)),1,0)</f>
        <v>1</v>
      </c>
      <c r="K95">
        <f>IF('оригинальный продууукт'!H94="Без физических нагрузок!",0,IF('оригинальный продууукт'!H94="пешие прогулки",1,IF('оригинальный продууукт'!H94="Активный",2,IF('оригинальный продууукт'!H94="экстримальный",3,""))))</f>
        <v>1</v>
      </c>
      <c r="N95">
        <f>IF(ISNUMBER(SEARCH(правки!N$2,'оригинальный продууукт'!$K94)),1,0)</f>
        <v>0</v>
      </c>
      <c r="O95">
        <f>IF(ISNUMBER(SEARCH(правки!O$2,'оригинальный продууукт'!$K94)),1,0)</f>
        <v>0</v>
      </c>
      <c r="P95">
        <f>IF(ISNUMBER(SEARCH(правки!P$2,'оригинальный продууукт'!$K94)),1,0)</f>
        <v>0</v>
      </c>
      <c r="Q95">
        <f>IF(ISNUMBER(SEARCH(правки!Q$2,'оригинальный продууукт'!$K94)),1,0)</f>
        <v>0</v>
      </c>
      <c r="R95">
        <f>IF(ISNUMBER(SEARCH(правки!R$2,'оригинальный продууукт'!$K94)),1,0)</f>
        <v>0</v>
      </c>
      <c r="S95">
        <f>IF(ISNUMBER(SEARCH(правки!S$2,'оригинальный продууукт'!$K94)),1,0)</f>
        <v>1</v>
      </c>
      <c r="T95" t="str">
        <f>IF('оригинальный продууукт'!L94="не указано","",IF('оригинальный продууукт'!L94="переезды около 300 км ",6,"глянь"))</f>
        <v/>
      </c>
      <c r="U95">
        <v>1</v>
      </c>
      <c r="V95">
        <v>0</v>
      </c>
      <c r="X95">
        <f>IF(ISNUMBER(SEARCH(правки!X$2,'оригинальный продууукт'!$P94)),1,0)</f>
        <v>0</v>
      </c>
      <c r="Y95">
        <f>IF(ISNUMBER(SEARCH(правки!Y$2,'оригинальный продууукт'!$P94)),1,0)</f>
        <v>0</v>
      </c>
      <c r="Z95">
        <f>IF(ISNUMBER(SEARCH(правки!Z$2,'оригинальный продууукт'!$P94)),1,0)</f>
        <v>1</v>
      </c>
      <c r="AB95">
        <f>IF(ISNUMBER(SEARCH(правки!AB$2,'оригинальный продууукт'!$R94)),0,1)</f>
        <v>0</v>
      </c>
      <c r="AC95">
        <f>IF(ISNUMBER(SEARCH(правки!AC$2,'оригинальный продууукт'!$R94)),0,1)</f>
        <v>0</v>
      </c>
      <c r="AD95">
        <f>IF(ISNUMBER(SEARCH(правки!AD$2,'оригинальный продууукт'!$R94)),0,1)</f>
        <v>0</v>
      </c>
      <c r="AE95">
        <v>0</v>
      </c>
      <c r="AF95" s="8">
        <v>0</v>
      </c>
      <c r="AG95">
        <f>IF('оригинальный продууукт'!$T94="нет",0,1)</f>
        <v>0</v>
      </c>
      <c r="AH95">
        <v>0</v>
      </c>
      <c r="AI95">
        <v>0</v>
      </c>
      <c r="AJ95">
        <v>0</v>
      </c>
      <c r="AK95">
        <v>1</v>
      </c>
      <c r="AL95">
        <f>IF('оригинальный продууукт'!$V94="",0,1)</f>
        <v>0</v>
      </c>
      <c r="AM95">
        <f>IF('оригинальный продууукт'!$W94="",0,1)</f>
        <v>0</v>
      </c>
    </row>
    <row r="96" spans="1:39" x14ac:dyDescent="0.25">
      <c r="A96" s="5">
        <f>'оригинальный продууукт'!A95</f>
        <v>222</v>
      </c>
      <c r="B96" s="6" t="str">
        <f>IF(MID('оригинальный продууукт'!B95,1,1)="б", 'оригинальный продууукт'!B95,MID('оригинальный продууукт'!B95,1,1))</f>
        <v>5</v>
      </c>
      <c r="C96" s="7">
        <f t="shared" si="1"/>
        <v>4</v>
      </c>
      <c r="D96" s="5">
        <f>'оригинальный продууукт'!Y95</f>
        <v>2</v>
      </c>
      <c r="E96">
        <f>IF(ISNUMBER(SEARCH(правки!E$2,'оригинальный продууукт'!$G95)),1,0)</f>
        <v>0</v>
      </c>
      <c r="F96">
        <f>IF(ISNUMBER(SEARCH(правки!F$2,'оригинальный продууукт'!$G95)),1,0)</f>
        <v>0</v>
      </c>
      <c r="G96">
        <f>IF(ISNUMBER(SEARCH(правки!G$2,'оригинальный продууукт'!$G95)),1,0)</f>
        <v>1</v>
      </c>
      <c r="H96">
        <f>IF(ISNUMBER(SEARCH(правки!H$2,'оригинальный продууукт'!$G95)),1,0)</f>
        <v>0</v>
      </c>
      <c r="I96">
        <f>IF(ISNUMBER(SEARCH(правки!I$2,'оригинальный продууукт'!$G95)),1,0)</f>
        <v>0</v>
      </c>
      <c r="J96">
        <f>IF(ISNUMBER(SEARCH(правки!J$2,'оригинальный продууукт'!$G95)),1,0)</f>
        <v>1</v>
      </c>
      <c r="K96">
        <f>IF('оригинальный продууукт'!H95="Без физических нагрузок!",0,IF('оригинальный продууукт'!H95="пешие прогулки",1,IF('оригинальный продууукт'!H95="Активный",2,IF('оригинальный продууукт'!H95="экстримальный",3,""))))</f>
        <v>1</v>
      </c>
      <c r="N96">
        <f>IF(ISNUMBER(SEARCH(правки!N$2,'оригинальный продууукт'!$K95)),1,0)</f>
        <v>1</v>
      </c>
      <c r="O96">
        <f>IF(ISNUMBER(SEARCH(правки!O$2,'оригинальный продууукт'!$K95)),1,0)</f>
        <v>0</v>
      </c>
      <c r="P96">
        <f>IF(ISNUMBER(SEARCH(правки!P$2,'оригинальный продууукт'!$K95)),1,0)</f>
        <v>0</v>
      </c>
      <c r="Q96">
        <f>IF(ISNUMBER(SEARCH(правки!Q$2,'оригинальный продууукт'!$K95)),1,0)</f>
        <v>0</v>
      </c>
      <c r="R96">
        <f>IF(ISNUMBER(SEARCH(правки!R$2,'оригинальный продууукт'!$K95)),1,0)</f>
        <v>0</v>
      </c>
      <c r="S96">
        <f>IF(ISNUMBER(SEARCH(правки!S$2,'оригинальный продууукт'!$K95)),1,0)</f>
        <v>0</v>
      </c>
      <c r="T96">
        <v>48</v>
      </c>
      <c r="U96">
        <v>1</v>
      </c>
      <c r="V96">
        <v>0</v>
      </c>
      <c r="X96">
        <f>IF(ISNUMBER(SEARCH(правки!X$2,'оригинальный продууукт'!$P95)),1,0)</f>
        <v>0</v>
      </c>
      <c r="Y96">
        <f>IF(ISNUMBER(SEARCH(правки!Y$2,'оригинальный продууукт'!$P95)),1,0)</f>
        <v>0</v>
      </c>
      <c r="Z96">
        <f>IF(ISNUMBER(SEARCH(правки!Z$2,'оригинальный продууукт'!$P95)),1,0)</f>
        <v>1</v>
      </c>
      <c r="AB96">
        <f>IF(ISNUMBER(SEARCH(правки!AB$2,'оригинальный продууукт'!$R95)),0,1)</f>
        <v>0</v>
      </c>
      <c r="AC96">
        <f>IF(ISNUMBER(SEARCH(правки!AC$2,'оригинальный продууукт'!$R95)),0,1)</f>
        <v>0</v>
      </c>
      <c r="AD96">
        <f>IF(ISNUMBER(SEARCH(правки!AD$2,'оригинальный продууукт'!$R95)),0,1)</f>
        <v>0</v>
      </c>
      <c r="AE96">
        <v>0</v>
      </c>
      <c r="AF96" s="8">
        <v>0</v>
      </c>
      <c r="AG96">
        <f>IF('оригинальный продууукт'!$T95="нет",0,1)</f>
        <v>0</v>
      </c>
      <c r="AH96">
        <v>2</v>
      </c>
      <c r="AI96">
        <v>1</v>
      </c>
      <c r="AJ96">
        <v>1</v>
      </c>
      <c r="AK96">
        <v>1</v>
      </c>
      <c r="AL96">
        <f>IF('оригинальный продууукт'!$V95="",0,1)</f>
        <v>1</v>
      </c>
      <c r="AM96">
        <f>IF('оригинальный продууукт'!$W95="",0,1)</f>
        <v>0</v>
      </c>
    </row>
    <row r="97" spans="1:39" x14ac:dyDescent="0.25">
      <c r="A97" s="5">
        <f>'оригинальный продууукт'!A96</f>
        <v>223</v>
      </c>
      <c r="B97" s="6" t="str">
        <f>IF(MID('оригинальный продууукт'!B96,1,1)="б", 'оригинальный продууукт'!B96,MID('оригинальный продууукт'!B96,1,1))</f>
        <v>6</v>
      </c>
      <c r="C97" s="7">
        <f t="shared" si="1"/>
        <v>5</v>
      </c>
      <c r="D97" s="5">
        <f>'оригинальный продууукт'!Y96</f>
        <v>2</v>
      </c>
      <c r="E97">
        <f>IF(ISNUMBER(SEARCH(правки!E$2,'оригинальный продууукт'!$G96)),1,0)</f>
        <v>0</v>
      </c>
      <c r="F97">
        <f>IF(ISNUMBER(SEARCH(правки!F$2,'оригинальный продууукт'!$G96)),1,0)</f>
        <v>0</v>
      </c>
      <c r="G97">
        <f>IF(ISNUMBER(SEARCH(правки!G$2,'оригинальный продууукт'!$G96)),1,0)</f>
        <v>1</v>
      </c>
      <c r="H97">
        <f>IF(ISNUMBER(SEARCH(правки!H$2,'оригинальный продууукт'!$G96)),1,0)</f>
        <v>0</v>
      </c>
      <c r="I97">
        <f>IF(ISNUMBER(SEARCH(правки!I$2,'оригинальный продууукт'!$G96)),1,0)</f>
        <v>0</v>
      </c>
      <c r="J97">
        <f>IF(ISNUMBER(SEARCH(правки!J$2,'оригинальный продууукт'!$G96)),1,0)</f>
        <v>1</v>
      </c>
      <c r="K97">
        <f>IF('оригинальный продууукт'!H96="Без физических нагрузок!",0,IF('оригинальный продууукт'!H96="пешие прогулки",1,IF('оригинальный продууукт'!H96="Активный",2,IF('оригинальный продууукт'!H96="экстримальный",3,""))))</f>
        <v>1</v>
      </c>
      <c r="N97">
        <f>IF(ISNUMBER(SEARCH(правки!N$2,'оригинальный продууукт'!$K96)),1,0)</f>
        <v>1</v>
      </c>
      <c r="O97">
        <f>IF(ISNUMBER(SEARCH(правки!O$2,'оригинальный продууукт'!$K96)),1,0)</f>
        <v>0</v>
      </c>
      <c r="P97">
        <f>IF(ISNUMBER(SEARCH(правки!P$2,'оригинальный продууукт'!$K96)),1,0)</f>
        <v>0</v>
      </c>
      <c r="Q97">
        <f>IF(ISNUMBER(SEARCH(правки!Q$2,'оригинальный продууукт'!$K96)),1,0)</f>
        <v>0</v>
      </c>
      <c r="R97">
        <f>IF(ISNUMBER(SEARCH(правки!R$2,'оригинальный продууукт'!$K96)),1,0)</f>
        <v>0</v>
      </c>
      <c r="S97">
        <f>IF(ISNUMBER(SEARCH(правки!S$2,'оригинальный продууукт'!$K96)),1,0)</f>
        <v>0</v>
      </c>
      <c r="T97">
        <v>48</v>
      </c>
      <c r="U97">
        <v>1</v>
      </c>
      <c r="V97">
        <v>0</v>
      </c>
      <c r="X97">
        <f>IF(ISNUMBER(SEARCH(правки!X$2,'оригинальный продууукт'!$P96)),1,0)</f>
        <v>0</v>
      </c>
      <c r="Y97">
        <f>IF(ISNUMBER(SEARCH(правки!Y$2,'оригинальный продууукт'!$P96)),1,0)</f>
        <v>0</v>
      </c>
      <c r="Z97">
        <f>IF(ISNUMBER(SEARCH(правки!Z$2,'оригинальный продууукт'!$P96)),1,0)</f>
        <v>1</v>
      </c>
      <c r="AB97">
        <f>IF(ISNUMBER(SEARCH(правки!AB$2,'оригинальный продууукт'!$R96)),0,1)</f>
        <v>0</v>
      </c>
      <c r="AC97">
        <f>IF(ISNUMBER(SEARCH(правки!AC$2,'оригинальный продууукт'!$R96)),0,1)</f>
        <v>0</v>
      </c>
      <c r="AD97">
        <f>IF(ISNUMBER(SEARCH(правки!AD$2,'оригинальный продууукт'!$R96)),0,1)</f>
        <v>0</v>
      </c>
      <c r="AE97">
        <v>0</v>
      </c>
      <c r="AF97" s="8">
        <v>0</v>
      </c>
      <c r="AG97">
        <f>IF('оригинальный продууукт'!$T96="нет",0,1)</f>
        <v>0</v>
      </c>
      <c r="AH97">
        <v>3</v>
      </c>
      <c r="AI97">
        <v>1</v>
      </c>
      <c r="AJ97">
        <v>1</v>
      </c>
      <c r="AK97">
        <v>1</v>
      </c>
      <c r="AL97">
        <f>IF('оригинальный продууукт'!$V96="",0,1)</f>
        <v>1</v>
      </c>
      <c r="AM97">
        <f>IF('оригинальный продууукт'!$W96="",0,1)</f>
        <v>0</v>
      </c>
    </row>
    <row r="98" spans="1:39" x14ac:dyDescent="0.25">
      <c r="A98" s="5">
        <f>'оригинальный продууукт'!A97</f>
        <v>224</v>
      </c>
      <c r="B98" s="6" t="str">
        <f>IF(MID('оригинальный продууукт'!B97,1,1)="б", 'оригинальный продууукт'!B97,MID('оригинальный продууукт'!B97,1,1))</f>
        <v>4</v>
      </c>
      <c r="C98" s="7">
        <f t="shared" si="1"/>
        <v>3</v>
      </c>
      <c r="D98" s="5">
        <f>'оригинальный продууукт'!Y97</f>
        <v>1</v>
      </c>
      <c r="E98">
        <f>IF(ISNUMBER(SEARCH(правки!E$2,'оригинальный продууукт'!$G97)),1,0)</f>
        <v>0</v>
      </c>
      <c r="F98">
        <f>IF(ISNUMBER(SEARCH(правки!F$2,'оригинальный продууукт'!$G97)),1,0)</f>
        <v>0</v>
      </c>
      <c r="G98">
        <f>IF(ISNUMBER(SEARCH(правки!G$2,'оригинальный продууукт'!$G97)),1,0)</f>
        <v>1</v>
      </c>
      <c r="H98">
        <f>IF(ISNUMBER(SEARCH(правки!H$2,'оригинальный продууукт'!$G97)),1,0)</f>
        <v>0</v>
      </c>
      <c r="I98">
        <f>IF(ISNUMBER(SEARCH(правки!I$2,'оригинальный продууукт'!$G97)),1,0)</f>
        <v>0</v>
      </c>
      <c r="J98">
        <f>IF(ISNUMBER(SEARCH(правки!J$2,'оригинальный продууукт'!$G97)),1,0)</f>
        <v>1</v>
      </c>
      <c r="K98">
        <f>IF('оригинальный продууукт'!H97="Без физических нагрузок!",0,IF('оригинальный продууукт'!H97="пешие прогулки",1,IF('оригинальный продууукт'!H97="Активный",2,IF('оригинальный продууукт'!H97="экстримальный",3,""))))</f>
        <v>1</v>
      </c>
      <c r="N98">
        <f>IF(ISNUMBER(SEARCH(правки!N$2,'оригинальный продууукт'!$K97)),1,0)</f>
        <v>1</v>
      </c>
      <c r="O98">
        <f>IF(ISNUMBER(SEARCH(правки!O$2,'оригинальный продууукт'!$K97)),1,0)</f>
        <v>0</v>
      </c>
      <c r="P98">
        <f>IF(ISNUMBER(SEARCH(правки!P$2,'оригинальный продууукт'!$K97)),1,0)</f>
        <v>0</v>
      </c>
      <c r="Q98">
        <f>IF(ISNUMBER(SEARCH(правки!Q$2,'оригинальный продууукт'!$K97)),1,0)</f>
        <v>0</v>
      </c>
      <c r="R98">
        <f>IF(ISNUMBER(SEARCH(правки!R$2,'оригинальный продууукт'!$K97)),1,0)</f>
        <v>0</v>
      </c>
      <c r="S98">
        <f>IF(ISNUMBER(SEARCH(правки!S$2,'оригинальный продууукт'!$K97)),1,0)</f>
        <v>0</v>
      </c>
      <c r="T98" t="str">
        <f>IF('оригинальный продууукт'!L97="не указано","",IF('оригинальный продууукт'!L97="переезды около 300 км ",6,"глянь"))</f>
        <v/>
      </c>
      <c r="U98">
        <v>1</v>
      </c>
      <c r="V98">
        <v>0</v>
      </c>
      <c r="X98">
        <f>IF(ISNUMBER(SEARCH(правки!X$2,'оригинальный продууукт'!$P97)),1,0)</f>
        <v>0</v>
      </c>
      <c r="Y98">
        <f>IF(ISNUMBER(SEARCH(правки!Y$2,'оригинальный продууукт'!$P97)),1,0)</f>
        <v>0</v>
      </c>
      <c r="Z98">
        <f>IF(ISNUMBER(SEARCH(правки!Z$2,'оригинальный продууукт'!$P97)),1,0)</f>
        <v>1</v>
      </c>
      <c r="AB98">
        <f>IF(ISNUMBER(SEARCH(правки!AB$2,'оригинальный продууукт'!$R97)),0,1)</f>
        <v>0</v>
      </c>
      <c r="AC98">
        <f>IF(ISNUMBER(SEARCH(правки!AC$2,'оригинальный продууукт'!$R97)),0,1)</f>
        <v>0</v>
      </c>
      <c r="AD98">
        <f>IF(ISNUMBER(SEARCH(правки!AD$2,'оригинальный продууукт'!$R97)),0,1)</f>
        <v>0</v>
      </c>
      <c r="AE98">
        <v>0</v>
      </c>
      <c r="AF98" s="8">
        <v>0</v>
      </c>
      <c r="AG98">
        <f>IF('оригинальный продууукт'!$T97="нет",0,1)</f>
        <v>0</v>
      </c>
      <c r="AH98">
        <v>4</v>
      </c>
      <c r="AI98">
        <v>1</v>
      </c>
      <c r="AJ98">
        <v>1</v>
      </c>
      <c r="AK98">
        <v>1</v>
      </c>
      <c r="AL98">
        <f>IF('оригинальный продууукт'!$V97="",0,1)</f>
        <v>1</v>
      </c>
      <c r="AM98">
        <f>IF('оригинальный продууукт'!$W97="",0,1)</f>
        <v>0</v>
      </c>
    </row>
    <row r="99" spans="1:39" x14ac:dyDescent="0.25">
      <c r="A99" s="5">
        <f>'оригинальный продууукт'!A98</f>
        <v>225</v>
      </c>
      <c r="B99" s="6" t="str">
        <f>IF(MID('оригинальный продууукт'!B98,1,1)="б", 'оригинальный продууукт'!B98,MID('оригинальный продууукт'!B98,1,1))</f>
        <v>6</v>
      </c>
      <c r="C99" s="7">
        <f t="shared" si="1"/>
        <v>5</v>
      </c>
      <c r="D99" s="5">
        <f>'оригинальный продууукт'!Y98</f>
        <v>2</v>
      </c>
      <c r="E99">
        <f>IF(ISNUMBER(SEARCH(правки!E$2,'оригинальный продууукт'!$G98)),1,0)</f>
        <v>0</v>
      </c>
      <c r="F99">
        <f>IF(ISNUMBER(SEARCH(правки!F$2,'оригинальный продууукт'!$G98)),1,0)</f>
        <v>0</v>
      </c>
      <c r="G99">
        <f>IF(ISNUMBER(SEARCH(правки!G$2,'оригинальный продууукт'!$G98)),1,0)</f>
        <v>1</v>
      </c>
      <c r="H99">
        <f>IF(ISNUMBER(SEARCH(правки!H$2,'оригинальный продууукт'!$G98)),1,0)</f>
        <v>0</v>
      </c>
      <c r="I99">
        <f>IF(ISNUMBER(SEARCH(правки!I$2,'оригинальный продууукт'!$G98)),1,0)</f>
        <v>0</v>
      </c>
      <c r="J99">
        <f>IF(ISNUMBER(SEARCH(правки!J$2,'оригинальный продууукт'!$G98)),1,0)</f>
        <v>1</v>
      </c>
      <c r="K99">
        <f>IF('оригинальный продууукт'!H98="Без физических нагрузок!",0,IF('оригинальный продууукт'!H98="пешие прогулки",1,IF('оригинальный продууукт'!H98="Активный",2,IF('оригинальный продууукт'!H98="экстримальный",3,""))))</f>
        <v>1</v>
      </c>
      <c r="N99">
        <f>IF(ISNUMBER(SEARCH(правки!N$2,'оригинальный продууукт'!$K98)),1,0)</f>
        <v>1</v>
      </c>
      <c r="O99">
        <f>IF(ISNUMBER(SEARCH(правки!O$2,'оригинальный продууукт'!$K98)),1,0)</f>
        <v>0</v>
      </c>
      <c r="P99">
        <f>IF(ISNUMBER(SEARCH(правки!P$2,'оригинальный продууукт'!$K98)),1,0)</f>
        <v>0</v>
      </c>
      <c r="Q99">
        <f>IF(ISNUMBER(SEARCH(правки!Q$2,'оригинальный продууукт'!$K98)),1,0)</f>
        <v>0</v>
      </c>
      <c r="R99">
        <f>IF(ISNUMBER(SEARCH(правки!R$2,'оригинальный продууукт'!$K98)),1,0)</f>
        <v>0</v>
      </c>
      <c r="S99">
        <f>IF(ISNUMBER(SEARCH(правки!S$2,'оригинальный продууукт'!$K98)),1,0)</f>
        <v>0</v>
      </c>
      <c r="T99">
        <v>48</v>
      </c>
      <c r="U99">
        <v>1</v>
      </c>
      <c r="V99">
        <v>0</v>
      </c>
      <c r="X99">
        <f>IF(ISNUMBER(SEARCH(правки!X$2,'оригинальный продууукт'!$P98)),1,0)</f>
        <v>0</v>
      </c>
      <c r="Y99">
        <f>IF(ISNUMBER(SEARCH(правки!Y$2,'оригинальный продууукт'!$P98)),1,0)</f>
        <v>0</v>
      </c>
      <c r="Z99">
        <f>IF(ISNUMBER(SEARCH(правки!Z$2,'оригинальный продууукт'!$P98)),1,0)</f>
        <v>1</v>
      </c>
      <c r="AB99">
        <f>IF(ISNUMBER(SEARCH(правки!AB$2,'оригинальный продууукт'!$R98)),0,1)</f>
        <v>0</v>
      </c>
      <c r="AC99">
        <f>IF(ISNUMBER(SEARCH(правки!AC$2,'оригинальный продууукт'!$R98)),0,1)</f>
        <v>0</v>
      </c>
      <c r="AD99">
        <f>IF(ISNUMBER(SEARCH(правки!AD$2,'оригинальный продууукт'!$R98)),0,1)</f>
        <v>0</v>
      </c>
      <c r="AE99">
        <v>0</v>
      </c>
      <c r="AF99" s="8">
        <v>0</v>
      </c>
      <c r="AG99">
        <f>IF('оригинальный продууукт'!$T98="нет",0,1)</f>
        <v>0</v>
      </c>
      <c r="AH99">
        <v>3</v>
      </c>
      <c r="AI99">
        <v>1</v>
      </c>
      <c r="AJ99">
        <v>0</v>
      </c>
      <c r="AK99">
        <v>1</v>
      </c>
      <c r="AL99">
        <f>IF('оригинальный продууукт'!$V98="",0,1)</f>
        <v>1</v>
      </c>
      <c r="AM99">
        <f>IF('оригинальный продууукт'!$W98="",0,1)</f>
        <v>0</v>
      </c>
    </row>
    <row r="100" spans="1:39" x14ac:dyDescent="0.25">
      <c r="A100" s="5">
        <f>'оригинальный продууукт'!A99</f>
        <v>226</v>
      </c>
      <c r="B100" s="6" t="str">
        <f>IF(MID('оригинальный продууукт'!B99,1,1)="б", 'оригинальный продууукт'!B99,MID('оригинальный продууукт'!B99,1,1))</f>
        <v>3</v>
      </c>
      <c r="C100" s="7">
        <f t="shared" si="1"/>
        <v>2</v>
      </c>
      <c r="D100" s="5">
        <f>'оригинальный продууукт'!Y99</f>
        <v>2</v>
      </c>
      <c r="E100">
        <f>IF(ISNUMBER(SEARCH(правки!E$2,'оригинальный продууукт'!$G99)),1,0)</f>
        <v>0</v>
      </c>
      <c r="F100">
        <f>IF(ISNUMBER(SEARCH(правки!F$2,'оригинальный продууукт'!$G99)),1,0)</f>
        <v>0</v>
      </c>
      <c r="G100">
        <f>IF(ISNUMBER(SEARCH(правки!G$2,'оригинальный продууукт'!$G99)),1,0)</f>
        <v>1</v>
      </c>
      <c r="H100">
        <f>IF(ISNUMBER(SEARCH(правки!H$2,'оригинальный продууукт'!$G99)),1,0)</f>
        <v>0</v>
      </c>
      <c r="I100">
        <f>IF(ISNUMBER(SEARCH(правки!I$2,'оригинальный продууукт'!$G99)),1,0)</f>
        <v>0</v>
      </c>
      <c r="J100">
        <f>IF(ISNUMBER(SEARCH(правки!J$2,'оригинальный продууукт'!$G99)),1,0)</f>
        <v>1</v>
      </c>
      <c r="K100">
        <f>IF('оригинальный продууукт'!H99="Без физических нагрузок!",0,IF('оригинальный продууукт'!H99="пешие прогулки",1,IF('оригинальный продууукт'!H99="Активный",2,IF('оригинальный продууукт'!H99="экстримальный",3,""))))</f>
        <v>1</v>
      </c>
      <c r="N100">
        <f>IF(ISNUMBER(SEARCH(правки!N$2,'оригинальный продууукт'!$K99)),1,0)</f>
        <v>1</v>
      </c>
      <c r="O100">
        <f>IF(ISNUMBER(SEARCH(правки!O$2,'оригинальный продууукт'!$K99)),1,0)</f>
        <v>0</v>
      </c>
      <c r="P100">
        <f>IF(ISNUMBER(SEARCH(правки!P$2,'оригинальный продууукт'!$K99)),1,0)</f>
        <v>0</v>
      </c>
      <c r="Q100">
        <f>IF(ISNUMBER(SEARCH(правки!Q$2,'оригинальный продууукт'!$K99)),1,0)</f>
        <v>0</v>
      </c>
      <c r="R100">
        <f>IF(ISNUMBER(SEARCH(правки!R$2,'оригинальный продууукт'!$K99)),1,0)</f>
        <v>0</v>
      </c>
      <c r="S100">
        <f>IF(ISNUMBER(SEARCH(правки!S$2,'оригинальный продууукт'!$K99)),1,0)</f>
        <v>0</v>
      </c>
      <c r="T100" t="str">
        <f>IF('оригинальный продууукт'!L99="не указано","",IF('оригинальный продууукт'!L99="переезды около 300 км ",6,"глянь"))</f>
        <v/>
      </c>
      <c r="U100">
        <v>1</v>
      </c>
      <c r="V100">
        <v>0</v>
      </c>
      <c r="X100">
        <f>IF(ISNUMBER(SEARCH(правки!X$2,'оригинальный продууукт'!$P99)),1,0)</f>
        <v>0</v>
      </c>
      <c r="Y100">
        <f>IF(ISNUMBER(SEARCH(правки!Y$2,'оригинальный продууукт'!$P99)),1,0)</f>
        <v>0</v>
      </c>
      <c r="Z100">
        <f>IF(ISNUMBER(SEARCH(правки!Z$2,'оригинальный продууукт'!$P99)),1,0)</f>
        <v>1</v>
      </c>
      <c r="AB100">
        <f>IF(ISNUMBER(SEARCH(правки!AB$2,'оригинальный продууукт'!$R99)),0,1)</f>
        <v>0</v>
      </c>
      <c r="AC100">
        <f>IF(ISNUMBER(SEARCH(правки!AC$2,'оригинальный продууукт'!$R99)),0,1)</f>
        <v>0</v>
      </c>
      <c r="AD100">
        <f>IF(ISNUMBER(SEARCH(правки!AD$2,'оригинальный продууукт'!$R99)),0,1)</f>
        <v>0</v>
      </c>
      <c r="AE100">
        <v>0</v>
      </c>
      <c r="AF100" s="8">
        <v>0</v>
      </c>
      <c r="AG100">
        <f>IF('оригинальный продууукт'!$T99="нет",0,1)</f>
        <v>0</v>
      </c>
      <c r="AH100">
        <v>3</v>
      </c>
      <c r="AI100">
        <v>1</v>
      </c>
      <c r="AJ100">
        <v>0</v>
      </c>
      <c r="AK100">
        <v>1</v>
      </c>
      <c r="AL100">
        <f>IF('оригинальный продууукт'!$V99="",0,1)</f>
        <v>0</v>
      </c>
      <c r="AM100">
        <f>IF('оригинальный продууукт'!$W99="",0,1)</f>
        <v>0</v>
      </c>
    </row>
    <row r="101" spans="1:39" x14ac:dyDescent="0.25">
      <c r="A101" s="5">
        <f>'оригинальный продууукт'!A100</f>
        <v>227</v>
      </c>
      <c r="B101" s="6" t="str">
        <f>IF(MID('оригинальный продууукт'!B100,1,1)="б", 'оригинальный продууукт'!B100,MID('оригинальный продууукт'!B100,1,1))</f>
        <v>3</v>
      </c>
      <c r="C101" s="7">
        <f t="shared" si="1"/>
        <v>2</v>
      </c>
      <c r="D101" s="5">
        <f>'оригинальный продууукт'!Y100</f>
        <v>1</v>
      </c>
      <c r="E101">
        <f>IF(ISNUMBER(SEARCH(правки!E$2,'оригинальный продууукт'!$G100)),1,0)</f>
        <v>0</v>
      </c>
      <c r="F101">
        <f>IF(ISNUMBER(SEARCH(правки!F$2,'оригинальный продууукт'!$G100)),1,0)</f>
        <v>0</v>
      </c>
      <c r="G101">
        <f>IF(ISNUMBER(SEARCH(правки!G$2,'оригинальный продууукт'!$G100)),1,0)</f>
        <v>1</v>
      </c>
      <c r="H101">
        <f>IF(ISNUMBER(SEARCH(правки!H$2,'оригинальный продууукт'!$G100)),1,0)</f>
        <v>0</v>
      </c>
      <c r="I101">
        <f>IF(ISNUMBER(SEARCH(правки!I$2,'оригинальный продууукт'!$G100)),1,0)</f>
        <v>0</v>
      </c>
      <c r="J101">
        <f>IF(ISNUMBER(SEARCH(правки!J$2,'оригинальный продууукт'!$G100)),1,0)</f>
        <v>1</v>
      </c>
      <c r="K101">
        <f>IF('оригинальный продууукт'!H100="Без физических нагрузок!",0,IF('оригинальный продууукт'!H100="пешие прогулки",1,IF('оригинальный продууукт'!H100="Активный",2,IF('оригинальный продууукт'!H100="экстримальный",3,""))))</f>
        <v>1</v>
      </c>
      <c r="N101">
        <f>IF(ISNUMBER(SEARCH(правки!N$2,'оригинальный продууукт'!$K100)),1,0)</f>
        <v>1</v>
      </c>
      <c r="O101">
        <f>IF(ISNUMBER(SEARCH(правки!O$2,'оригинальный продууукт'!$K100)),1,0)</f>
        <v>0</v>
      </c>
      <c r="P101">
        <f>IF(ISNUMBER(SEARCH(правки!P$2,'оригинальный продууукт'!$K100)),1,0)</f>
        <v>0</v>
      </c>
      <c r="Q101">
        <f>IF(ISNUMBER(SEARCH(правки!Q$2,'оригинальный продууукт'!$K100)),1,0)</f>
        <v>0</v>
      </c>
      <c r="R101">
        <f>IF(ISNUMBER(SEARCH(правки!R$2,'оригинальный продууукт'!$K100)),1,0)</f>
        <v>0</v>
      </c>
      <c r="S101">
        <f>IF(ISNUMBER(SEARCH(правки!S$2,'оригинальный продууукт'!$K100)),1,0)</f>
        <v>0</v>
      </c>
      <c r="T101" t="str">
        <f>IF('оригинальный продууукт'!L100="не указано","",IF('оригинальный продууукт'!L100="переезды около 300 км ",6,"глянь"))</f>
        <v/>
      </c>
      <c r="U101">
        <v>1</v>
      </c>
      <c r="V101">
        <v>0</v>
      </c>
      <c r="X101">
        <f>IF(ISNUMBER(SEARCH(правки!X$2,'оригинальный продууукт'!$P100)),1,0)</f>
        <v>0</v>
      </c>
      <c r="Y101">
        <f>IF(ISNUMBER(SEARCH(правки!Y$2,'оригинальный продууукт'!$P100)),1,0)</f>
        <v>0</v>
      </c>
      <c r="Z101">
        <f>IF(ISNUMBER(SEARCH(правки!Z$2,'оригинальный продууукт'!$P100)),1,0)</f>
        <v>1</v>
      </c>
      <c r="AB101">
        <f>IF(ISNUMBER(SEARCH(правки!AB$2,'оригинальный продууукт'!$R100)),0,1)</f>
        <v>0</v>
      </c>
      <c r="AC101">
        <f>IF(ISNUMBER(SEARCH(правки!AC$2,'оригинальный продууукт'!$R100)),0,1)</f>
        <v>0</v>
      </c>
      <c r="AD101">
        <f>IF(ISNUMBER(SEARCH(правки!AD$2,'оригинальный продууукт'!$R100)),0,1)</f>
        <v>0</v>
      </c>
      <c r="AE101">
        <v>0</v>
      </c>
      <c r="AF101" s="8">
        <v>0</v>
      </c>
      <c r="AG101">
        <f>IF('оригинальный продууукт'!$T100="нет",0,1)</f>
        <v>0</v>
      </c>
      <c r="AH101">
        <v>4</v>
      </c>
      <c r="AI101">
        <v>1</v>
      </c>
      <c r="AJ101">
        <v>0</v>
      </c>
      <c r="AK101">
        <v>1</v>
      </c>
      <c r="AL101">
        <f>IF('оригинальный продууукт'!$V100="",0,1)</f>
        <v>0</v>
      </c>
      <c r="AM101">
        <f>IF('оригинальный продууукт'!$W100="",0,1)</f>
        <v>0</v>
      </c>
    </row>
    <row r="102" spans="1:39" x14ac:dyDescent="0.25">
      <c r="A102" s="5">
        <f>'оригинальный продууукт'!A101</f>
        <v>228</v>
      </c>
      <c r="B102" s="6" t="str">
        <f>IF(MID('оригинальный продууукт'!B101,1,1)="б", 'оригинальный продууукт'!B101,MID('оригинальный продууукт'!B101,1,1))</f>
        <v>2</v>
      </c>
      <c r="C102" s="7">
        <f t="shared" si="1"/>
        <v>1</v>
      </c>
      <c r="D102" s="5">
        <f>'оригинальный продууукт'!Y101</f>
        <v>2</v>
      </c>
      <c r="E102">
        <f>IF(ISNUMBER(SEARCH(правки!E$2,'оригинальный продууукт'!$G101)),1,0)</f>
        <v>0</v>
      </c>
      <c r="F102">
        <f>IF(ISNUMBER(SEARCH(правки!F$2,'оригинальный продууукт'!$G101)),1,0)</f>
        <v>0</v>
      </c>
      <c r="G102">
        <f>IF(ISNUMBER(SEARCH(правки!G$2,'оригинальный продууукт'!$G101)),1,0)</f>
        <v>1</v>
      </c>
      <c r="H102">
        <f>IF(ISNUMBER(SEARCH(правки!H$2,'оригинальный продууукт'!$G101)),1,0)</f>
        <v>0</v>
      </c>
      <c r="I102">
        <f>IF(ISNUMBER(SEARCH(правки!I$2,'оригинальный продууукт'!$G101)),1,0)</f>
        <v>0</v>
      </c>
      <c r="J102">
        <f>IF(ISNUMBER(SEARCH(правки!J$2,'оригинальный продууукт'!$G101)),1,0)</f>
        <v>1</v>
      </c>
      <c r="K102">
        <f>IF('оригинальный продууукт'!H101="Без физических нагрузок!",0,IF('оригинальный продууукт'!H101="пешие прогулки",1,IF('оригинальный продууукт'!H101="Активный",2,IF('оригинальный продууукт'!H101="экстримальный",3,""))))</f>
        <v>1</v>
      </c>
      <c r="N102">
        <f>IF(ISNUMBER(SEARCH(правки!N$2,'оригинальный продууукт'!$K101)),1,0)</f>
        <v>1</v>
      </c>
      <c r="O102">
        <f>IF(ISNUMBER(SEARCH(правки!O$2,'оригинальный продууукт'!$K101)),1,0)</f>
        <v>0</v>
      </c>
      <c r="P102">
        <f>IF(ISNUMBER(SEARCH(правки!P$2,'оригинальный продууукт'!$K101)),1,0)</f>
        <v>0</v>
      </c>
      <c r="Q102">
        <f>IF(ISNUMBER(SEARCH(правки!Q$2,'оригинальный продууукт'!$K101)),1,0)</f>
        <v>0</v>
      </c>
      <c r="R102">
        <f>IF(ISNUMBER(SEARCH(правки!R$2,'оригинальный продууукт'!$K101)),1,0)</f>
        <v>0</v>
      </c>
      <c r="S102">
        <f>IF(ISNUMBER(SEARCH(правки!S$2,'оригинальный продууукт'!$K101)),1,0)</f>
        <v>0</v>
      </c>
      <c r="T102" t="str">
        <f>IF('оригинальный продууукт'!L101="не указано","",IF('оригинальный продууукт'!L101="переезды около 300 км ",6,"глянь"))</f>
        <v/>
      </c>
      <c r="U102">
        <v>1</v>
      </c>
      <c r="V102">
        <v>0</v>
      </c>
      <c r="X102">
        <f>IF(ISNUMBER(SEARCH(правки!X$2,'оригинальный продууукт'!$P101)),1,0)</f>
        <v>0</v>
      </c>
      <c r="Y102">
        <f>IF(ISNUMBER(SEARCH(правки!Y$2,'оригинальный продууукт'!$P101)),1,0)</f>
        <v>0</v>
      </c>
      <c r="Z102">
        <f>IF(ISNUMBER(SEARCH(правки!Z$2,'оригинальный продууукт'!$P101)),1,0)</f>
        <v>1</v>
      </c>
      <c r="AB102">
        <f>IF(ISNUMBER(SEARCH(правки!AB$2,'оригинальный продууукт'!$R101)),0,1)</f>
        <v>0</v>
      </c>
      <c r="AC102">
        <f>IF(ISNUMBER(SEARCH(правки!AC$2,'оригинальный продууукт'!$R101)),0,1)</f>
        <v>0</v>
      </c>
      <c r="AD102">
        <f>IF(ISNUMBER(SEARCH(правки!AD$2,'оригинальный продууукт'!$R101)),0,1)</f>
        <v>0</v>
      </c>
      <c r="AE102">
        <v>0</v>
      </c>
      <c r="AF102" s="8">
        <v>0</v>
      </c>
      <c r="AG102">
        <f>IF('оригинальный продууукт'!$T101="нет",0,1)</f>
        <v>0</v>
      </c>
      <c r="AH102">
        <v>2</v>
      </c>
      <c r="AI102">
        <v>0</v>
      </c>
      <c r="AJ102">
        <v>0</v>
      </c>
      <c r="AK102">
        <v>1</v>
      </c>
      <c r="AL102">
        <f>IF('оригинальный продууукт'!$V101="",0,1)</f>
        <v>0</v>
      </c>
      <c r="AM102">
        <f>IF('оригинальный продууукт'!$W101="",0,1)</f>
        <v>0</v>
      </c>
    </row>
    <row r="103" spans="1:39" x14ac:dyDescent="0.25">
      <c r="A103" s="5">
        <f>'оригинальный продууукт'!A102</f>
        <v>230</v>
      </c>
      <c r="B103" s="6" t="str">
        <f>IF(MID('оригинальный продууукт'!B102,1,1)="б", 'оригинальный продууукт'!B102,MID('оригинальный продууукт'!B102,1,1))</f>
        <v>6</v>
      </c>
      <c r="C103" s="7">
        <f t="shared" si="1"/>
        <v>5</v>
      </c>
      <c r="D103" s="5">
        <f>'оригинальный продууукт'!Y102</f>
        <v>3</v>
      </c>
      <c r="E103">
        <f>IF(ISNUMBER(SEARCH(правки!E$2,'оригинальный продууукт'!$G102)),1,0)</f>
        <v>1</v>
      </c>
      <c r="F103">
        <f>IF(ISNUMBER(SEARCH(правки!F$2,'оригинальный продууукт'!$G102)),1,0)</f>
        <v>1</v>
      </c>
      <c r="G103">
        <f>IF(ISNUMBER(SEARCH(правки!G$2,'оригинальный продууукт'!$G102)),1,0)</f>
        <v>0</v>
      </c>
      <c r="H103">
        <f>IF(ISNUMBER(SEARCH(правки!H$2,'оригинальный продууукт'!$G102)),1,0)</f>
        <v>0</v>
      </c>
      <c r="I103">
        <f>IF(ISNUMBER(SEARCH(правки!I$2,'оригинальный продууукт'!$G102)),1,0)</f>
        <v>0</v>
      </c>
      <c r="J103">
        <f>IF(ISNUMBER(SEARCH(правки!J$2,'оригинальный продууукт'!$G102)),1,0)</f>
        <v>0</v>
      </c>
      <c r="K103">
        <f>IF('оригинальный продууукт'!H102="Без физических нагрузок!",0,IF('оригинальный продууукт'!H102="пешие прогулки",1,IF('оригинальный продууукт'!H102="Активный",2,IF('оригинальный продууукт'!H102="экстримальный",3,""))))</f>
        <v>1</v>
      </c>
      <c r="N103">
        <f>IF(ISNUMBER(SEARCH(правки!N$2,'оригинальный продууукт'!$K102)),1,0)</f>
        <v>1</v>
      </c>
      <c r="O103">
        <f>IF(ISNUMBER(SEARCH(правки!O$2,'оригинальный продууукт'!$K102)),1,0)</f>
        <v>1</v>
      </c>
      <c r="P103">
        <f>IF(ISNUMBER(SEARCH(правки!P$2,'оригинальный продууукт'!$K102)),1,0)</f>
        <v>0</v>
      </c>
      <c r="Q103">
        <f>IF(ISNUMBER(SEARCH(правки!Q$2,'оригинальный продууукт'!$K102)),1,0)</f>
        <v>0</v>
      </c>
      <c r="R103">
        <f>IF(ISNUMBER(SEARCH(правки!R$2,'оригинальный продууукт'!$K102)),1,0)</f>
        <v>0</v>
      </c>
      <c r="S103">
        <f>IF(ISNUMBER(SEARCH(правки!S$2,'оригинальный продууукт'!$K102)),1,0)</f>
        <v>0</v>
      </c>
      <c r="T103">
        <f>IF('оригинальный продууукт'!L102="не указано","",IF('оригинальный продууукт'!L102="переезды около 300 км ",6,"глянь"))</f>
        <v>6</v>
      </c>
      <c r="U103">
        <v>1</v>
      </c>
      <c r="V103">
        <v>0</v>
      </c>
      <c r="X103">
        <f>IF(ISNUMBER(SEARCH(правки!X$2,'оригинальный продууукт'!$P102)),1,0)</f>
        <v>0</v>
      </c>
      <c r="Y103">
        <f>IF(ISNUMBER(SEARCH(правки!Y$2,'оригинальный продууукт'!$P102)),1,0)</f>
        <v>0</v>
      </c>
      <c r="Z103">
        <f>IF(ISNUMBER(SEARCH(правки!Z$2,'оригинальный продууукт'!$P102)),1,0)</f>
        <v>1</v>
      </c>
      <c r="AB103">
        <f>IF(ISNUMBER(SEARCH(правки!AB$2,'оригинальный продууукт'!$R102)),0,1)</f>
        <v>0</v>
      </c>
      <c r="AC103">
        <f>IF(ISNUMBER(SEARCH(правки!AC$2,'оригинальный продууукт'!$R102)),0,1)</f>
        <v>0</v>
      </c>
      <c r="AD103">
        <f>IF(ISNUMBER(SEARCH(правки!AD$2,'оригинальный продууукт'!$R102)),0,1)</f>
        <v>0</v>
      </c>
      <c r="AE103">
        <v>7</v>
      </c>
      <c r="AF103" s="8">
        <v>0</v>
      </c>
      <c r="AG103">
        <f>IF('оригинальный продууукт'!$T102="нет",0,1)</f>
        <v>0</v>
      </c>
      <c r="AH103">
        <v>6</v>
      </c>
      <c r="AI103">
        <v>3</v>
      </c>
      <c r="AJ103">
        <v>0</v>
      </c>
      <c r="AK103">
        <v>0</v>
      </c>
      <c r="AL103">
        <f>IF('оригинальный продууукт'!$V102="",0,1)</f>
        <v>0</v>
      </c>
      <c r="AM103">
        <f>IF('оригинальный продууукт'!$W102="",0,1)</f>
        <v>0</v>
      </c>
    </row>
    <row r="104" spans="1:39" x14ac:dyDescent="0.25">
      <c r="A104" s="5">
        <f>'оригинальный продууукт'!A103</f>
        <v>231</v>
      </c>
      <c r="B104" s="6" t="str">
        <f>IF(MID('оригинальный продууукт'!B103,1,1)="б", 'оригинальный продууукт'!B103,MID('оригинальный продууукт'!B103,1,1))</f>
        <v>5</v>
      </c>
      <c r="C104" s="7">
        <f t="shared" si="1"/>
        <v>4</v>
      </c>
      <c r="D104" s="5">
        <f>'оригинальный продууукт'!Y103</f>
        <v>3</v>
      </c>
      <c r="E104">
        <f>IF(ISNUMBER(SEARCH(правки!E$2,'оригинальный продууукт'!$G103)),1,0)</f>
        <v>1</v>
      </c>
      <c r="F104">
        <f>IF(ISNUMBER(SEARCH(правки!F$2,'оригинальный продууукт'!$G103)),1,0)</f>
        <v>1</v>
      </c>
      <c r="G104">
        <f>IF(ISNUMBER(SEARCH(правки!G$2,'оригинальный продууукт'!$G103)),1,0)</f>
        <v>0</v>
      </c>
      <c r="H104">
        <f>IF(ISNUMBER(SEARCH(правки!H$2,'оригинальный продууукт'!$G103)),1,0)</f>
        <v>0</v>
      </c>
      <c r="I104">
        <f>IF(ISNUMBER(SEARCH(правки!I$2,'оригинальный продууукт'!$G103)),1,0)</f>
        <v>0</v>
      </c>
      <c r="J104">
        <f>IF(ISNUMBER(SEARCH(правки!J$2,'оригинальный продууукт'!$G103)),1,0)</f>
        <v>0</v>
      </c>
      <c r="K104">
        <f>IF('оригинальный продууукт'!H103="Без физических нагрузок!",0,IF('оригинальный продууукт'!H103="пешие прогулки",1,IF('оригинальный продууукт'!H103="Активный",2,IF('оригинальный продууукт'!H103="экстримальный",3,""))))</f>
        <v>1</v>
      </c>
      <c r="N104">
        <f>IF(ISNUMBER(SEARCH(правки!N$2,'оригинальный продууукт'!$K103)),1,0)</f>
        <v>1</v>
      </c>
      <c r="O104">
        <f>IF(ISNUMBER(SEARCH(правки!O$2,'оригинальный продууукт'!$K103)),1,0)</f>
        <v>0</v>
      </c>
      <c r="P104">
        <f>IF(ISNUMBER(SEARCH(правки!P$2,'оригинальный продууукт'!$K103)),1,0)</f>
        <v>0</v>
      </c>
      <c r="Q104">
        <f>IF(ISNUMBER(SEARCH(правки!Q$2,'оригинальный продууукт'!$K103)),1,0)</f>
        <v>0</v>
      </c>
      <c r="R104">
        <f>IF(ISNUMBER(SEARCH(правки!R$2,'оригинальный продууукт'!$K103)),1,0)</f>
        <v>0</v>
      </c>
      <c r="S104">
        <f>IF(ISNUMBER(SEARCH(правки!S$2,'оригинальный продууукт'!$K103)),1,0)</f>
        <v>0</v>
      </c>
      <c r="T104" t="str">
        <f>IF('оригинальный продууукт'!L103="не указано","",IF('оригинальный продууукт'!L103="переезды около 300 км ",6,"глянь"))</f>
        <v/>
      </c>
      <c r="U104">
        <v>1</v>
      </c>
      <c r="V104">
        <v>0</v>
      </c>
      <c r="X104">
        <f>IF(ISNUMBER(SEARCH(правки!X$2,'оригинальный продууукт'!$P103)),1,0)</f>
        <v>0</v>
      </c>
      <c r="Y104">
        <f>IF(ISNUMBER(SEARCH(правки!Y$2,'оригинальный продууукт'!$P103)),1,0)</f>
        <v>1</v>
      </c>
      <c r="Z104">
        <f>IF(ISNUMBER(SEARCH(правки!Z$2,'оригинальный продууукт'!$P103)),1,0)</f>
        <v>1</v>
      </c>
      <c r="AB104">
        <f>IF(ISNUMBER(SEARCH(правки!AB$2,'оригинальный продууукт'!$R103)),0,1)</f>
        <v>0</v>
      </c>
      <c r="AC104">
        <f>IF(ISNUMBER(SEARCH(правки!AC$2,'оригинальный продууукт'!$R103)),0,1)</f>
        <v>0</v>
      </c>
      <c r="AD104">
        <f>IF(ISNUMBER(SEARCH(правки!AD$2,'оригинальный продууукт'!$R103)),0,1)</f>
        <v>0</v>
      </c>
      <c r="AE104">
        <v>0</v>
      </c>
      <c r="AF104" s="8">
        <v>0</v>
      </c>
      <c r="AG104">
        <f>IF('оригинальный продууукт'!$T103="нет",0,1)</f>
        <v>0</v>
      </c>
      <c r="AH104">
        <v>4</v>
      </c>
      <c r="AI104">
        <v>3</v>
      </c>
      <c r="AJ104">
        <v>0</v>
      </c>
      <c r="AK104">
        <v>0</v>
      </c>
      <c r="AL104">
        <f>IF('оригинальный продууукт'!$V103="",0,1)</f>
        <v>0</v>
      </c>
      <c r="AM104">
        <f>IF('оригинальный продууукт'!$W103="",0,1)</f>
        <v>0</v>
      </c>
    </row>
    <row r="105" spans="1:39" x14ac:dyDescent="0.25">
      <c r="A105" s="5">
        <f>'оригинальный продууукт'!A104</f>
        <v>232</v>
      </c>
      <c r="B105" s="6" t="str">
        <f>IF(MID('оригинальный продууукт'!B104,1,1)="б", 'оригинальный продууукт'!B104,MID('оригинальный продууукт'!B104,1,1))</f>
        <v>4</v>
      </c>
      <c r="C105" s="7">
        <f t="shared" si="1"/>
        <v>3</v>
      </c>
      <c r="D105" s="5">
        <f>'оригинальный продууукт'!Y104</f>
        <v>3</v>
      </c>
      <c r="E105">
        <f>IF(ISNUMBER(SEARCH(правки!E$2,'оригинальный продууукт'!$G104)),1,0)</f>
        <v>1</v>
      </c>
      <c r="F105">
        <f>IF(ISNUMBER(SEARCH(правки!F$2,'оригинальный продууукт'!$G104)),1,0)</f>
        <v>1</v>
      </c>
      <c r="G105">
        <f>IF(ISNUMBER(SEARCH(правки!G$2,'оригинальный продууукт'!$G104)),1,0)</f>
        <v>0</v>
      </c>
      <c r="H105">
        <f>IF(ISNUMBER(SEARCH(правки!H$2,'оригинальный продууукт'!$G104)),1,0)</f>
        <v>0</v>
      </c>
      <c r="I105">
        <f>IF(ISNUMBER(SEARCH(правки!I$2,'оригинальный продууукт'!$G104)),1,0)</f>
        <v>0</v>
      </c>
      <c r="J105">
        <f>IF(ISNUMBER(SEARCH(правки!J$2,'оригинальный продууукт'!$G104)),1,0)</f>
        <v>0</v>
      </c>
      <c r="K105">
        <f>IF('оригинальный продууукт'!H104="Без физических нагрузок!",0,IF('оригинальный продууукт'!H104="пешие прогулки",1,IF('оригинальный продууукт'!H104="Активный",2,IF('оригинальный продууукт'!H104="экстримальный",3,""))))</f>
        <v>1</v>
      </c>
      <c r="N105">
        <f>IF(ISNUMBER(SEARCH(правки!N$2,'оригинальный продууукт'!$K104)),1,0)</f>
        <v>1</v>
      </c>
      <c r="O105">
        <f>IF(ISNUMBER(SEARCH(правки!O$2,'оригинальный продууукт'!$K104)),1,0)</f>
        <v>0</v>
      </c>
      <c r="P105">
        <f>IF(ISNUMBER(SEARCH(правки!P$2,'оригинальный продууукт'!$K104)),1,0)</f>
        <v>0</v>
      </c>
      <c r="Q105">
        <f>IF(ISNUMBER(SEARCH(правки!Q$2,'оригинальный продууукт'!$K104)),1,0)</f>
        <v>0</v>
      </c>
      <c r="R105">
        <f>IF(ISNUMBER(SEARCH(правки!R$2,'оригинальный продууукт'!$K104)),1,0)</f>
        <v>0</v>
      </c>
      <c r="S105">
        <f>IF(ISNUMBER(SEARCH(правки!S$2,'оригинальный продууукт'!$K104)),1,0)</f>
        <v>0</v>
      </c>
      <c r="T105" t="str">
        <f>IF('оригинальный продууукт'!L104="не указано","",IF('оригинальный продууукт'!L104="переезды около 300 км ",6,"глянь"))</f>
        <v/>
      </c>
      <c r="U105">
        <v>1</v>
      </c>
      <c r="V105">
        <v>0</v>
      </c>
      <c r="X105">
        <f>IF(ISNUMBER(SEARCH(правки!X$2,'оригинальный продууукт'!$P104)),1,0)</f>
        <v>0</v>
      </c>
      <c r="Y105">
        <f>IF(ISNUMBER(SEARCH(правки!Y$2,'оригинальный продууукт'!$P104)),1,0)</f>
        <v>0</v>
      </c>
      <c r="Z105">
        <f>IF(ISNUMBER(SEARCH(правки!Z$2,'оригинальный продууукт'!$P104)),1,0)</f>
        <v>1</v>
      </c>
      <c r="AB105">
        <f>IF(ISNUMBER(SEARCH(правки!AB$2,'оригинальный продууукт'!$R104)),0,1)</f>
        <v>0</v>
      </c>
      <c r="AC105">
        <f>IF(ISNUMBER(SEARCH(правки!AC$2,'оригинальный продууукт'!$R104)),0,1)</f>
        <v>0</v>
      </c>
      <c r="AD105">
        <f>IF(ISNUMBER(SEARCH(правки!AD$2,'оригинальный продууукт'!$R104)),0,1)</f>
        <v>0</v>
      </c>
      <c r="AE105">
        <v>0</v>
      </c>
      <c r="AF105" s="8">
        <v>0</v>
      </c>
      <c r="AG105">
        <f>IF('оригинальный продууукт'!$T104="нет",0,1)</f>
        <v>0</v>
      </c>
      <c r="AL105">
        <f>IF('оригинальный продууукт'!$V104="",0,1)</f>
        <v>0</v>
      </c>
      <c r="AM105">
        <f>IF('оригинальный продууукт'!$W104="",0,1)</f>
        <v>0</v>
      </c>
    </row>
    <row r="106" spans="1:39" x14ac:dyDescent="0.25">
      <c r="A106" s="5">
        <f>'оригинальный продууукт'!A105</f>
        <v>233</v>
      </c>
      <c r="B106" s="6" t="str">
        <f>IF(MID('оригинальный продууукт'!B105,1,1)="б", 'оригинальный продууукт'!B105,MID('оригинальный продууукт'!B105,1,1))</f>
        <v>5</v>
      </c>
      <c r="C106" s="7">
        <f t="shared" si="1"/>
        <v>4</v>
      </c>
      <c r="D106" s="5">
        <f>'оригинальный продууукт'!Y105</f>
        <v>3</v>
      </c>
      <c r="E106">
        <f>IF(ISNUMBER(SEARCH(правки!E$2,'оригинальный продууукт'!$G105)),1,0)</f>
        <v>1</v>
      </c>
      <c r="F106">
        <f>IF(ISNUMBER(SEARCH(правки!F$2,'оригинальный продууукт'!$G105)),1,0)</f>
        <v>1</v>
      </c>
      <c r="G106">
        <f>IF(ISNUMBER(SEARCH(правки!G$2,'оригинальный продууукт'!$G105)),1,0)</f>
        <v>0</v>
      </c>
      <c r="H106">
        <f>IF(ISNUMBER(SEARCH(правки!H$2,'оригинальный продууукт'!$G105)),1,0)</f>
        <v>0</v>
      </c>
      <c r="I106">
        <f>IF(ISNUMBER(SEARCH(правки!I$2,'оригинальный продууукт'!$G105)),1,0)</f>
        <v>0</v>
      </c>
      <c r="J106">
        <f>IF(ISNUMBER(SEARCH(правки!J$2,'оригинальный продууукт'!$G105)),1,0)</f>
        <v>0</v>
      </c>
      <c r="K106">
        <f>IF('оригинальный продууукт'!H105="Без физических нагрузок!",0,IF('оригинальный продууукт'!H105="пешие прогулки",1,IF('оригинальный продууукт'!H105="Активный",2,IF('оригинальный продууукт'!H105="экстримальный",3,""))))</f>
        <v>1</v>
      </c>
      <c r="N106">
        <f>IF(ISNUMBER(SEARCH(правки!N$2,'оригинальный продууукт'!$K105)),1,0)</f>
        <v>1</v>
      </c>
      <c r="O106">
        <f>IF(ISNUMBER(SEARCH(правки!O$2,'оригинальный продууукт'!$K105)),1,0)</f>
        <v>0</v>
      </c>
      <c r="P106">
        <f>IF(ISNUMBER(SEARCH(правки!P$2,'оригинальный продууукт'!$K105)),1,0)</f>
        <v>0</v>
      </c>
      <c r="Q106">
        <f>IF(ISNUMBER(SEARCH(правки!Q$2,'оригинальный продууукт'!$K105)),1,0)</f>
        <v>0</v>
      </c>
      <c r="R106">
        <f>IF(ISNUMBER(SEARCH(правки!R$2,'оригинальный продууукт'!$K105)),1,0)</f>
        <v>0</v>
      </c>
      <c r="S106">
        <f>IF(ISNUMBER(SEARCH(правки!S$2,'оригинальный продууукт'!$K105)),1,0)</f>
        <v>0</v>
      </c>
      <c r="T106" t="str">
        <f>IF('оригинальный продууукт'!L105="не указано","",IF('оригинальный продууукт'!L105="переезды около 300 км ",6,"глянь"))</f>
        <v/>
      </c>
      <c r="U106">
        <v>1</v>
      </c>
      <c r="V106">
        <v>0</v>
      </c>
      <c r="X106">
        <f>IF(ISNUMBER(SEARCH(правки!X$2,'оригинальный продууукт'!$P105)),1,0)</f>
        <v>0</v>
      </c>
      <c r="Y106">
        <f>IF(ISNUMBER(SEARCH(правки!Y$2,'оригинальный продууукт'!$P105)),1,0)</f>
        <v>0</v>
      </c>
      <c r="Z106">
        <f>IF(ISNUMBER(SEARCH(правки!Z$2,'оригинальный продууукт'!$P105)),1,0)</f>
        <v>1</v>
      </c>
      <c r="AB106">
        <f>IF(ISNUMBER(SEARCH(правки!AB$2,'оригинальный продууукт'!$R105)),0,1)</f>
        <v>0</v>
      </c>
      <c r="AC106">
        <f>IF(ISNUMBER(SEARCH(правки!AC$2,'оригинальный продууукт'!$R105)),0,1)</f>
        <v>0</v>
      </c>
      <c r="AD106">
        <f>IF(ISNUMBER(SEARCH(правки!AD$2,'оригинальный продууукт'!$R105)),0,1)</f>
        <v>0</v>
      </c>
      <c r="AE106">
        <v>0</v>
      </c>
      <c r="AF106" s="8">
        <v>0</v>
      </c>
      <c r="AG106">
        <f>IF('оригинальный продууукт'!$T105="нет",0,1)</f>
        <v>0</v>
      </c>
      <c r="AL106">
        <f>IF('оригинальный продууукт'!$V105="",0,1)</f>
        <v>0</v>
      </c>
      <c r="AM106">
        <f>IF('оригинальный продууукт'!$W105="",0,1)</f>
        <v>0</v>
      </c>
    </row>
    <row r="107" spans="1:39" x14ac:dyDescent="0.25">
      <c r="A107" s="5">
        <f>'оригинальный продууукт'!A106</f>
        <v>248</v>
      </c>
      <c r="B107" s="6" t="str">
        <f>IF(MID('оригинальный продууукт'!B106,1,1)="б", 'оригинальный продууукт'!B106,MID('оригинальный продууукт'!B106,1,1))</f>
        <v>3</v>
      </c>
      <c r="C107" s="7">
        <f t="shared" si="1"/>
        <v>2</v>
      </c>
      <c r="D107" s="5">
        <f>'оригинальный продууукт'!Y106</f>
        <v>2</v>
      </c>
      <c r="E107">
        <f>IF(ISNUMBER(SEARCH(правки!E$2,'оригинальный продууукт'!$G106)),1,0)</f>
        <v>1</v>
      </c>
      <c r="F107">
        <f>IF(ISNUMBER(SEARCH(правки!F$2,'оригинальный продууукт'!$G106)),1,0)</f>
        <v>1</v>
      </c>
      <c r="G107">
        <f>IF(ISNUMBER(SEARCH(правки!G$2,'оригинальный продууукт'!$G106)),1,0)</f>
        <v>0</v>
      </c>
      <c r="H107">
        <f>IF(ISNUMBER(SEARCH(правки!H$2,'оригинальный продууукт'!$G106)),1,0)</f>
        <v>0</v>
      </c>
      <c r="I107">
        <f>IF(ISNUMBER(SEARCH(правки!I$2,'оригинальный продууукт'!$G106)),1,0)</f>
        <v>0</v>
      </c>
      <c r="J107">
        <f>IF(ISNUMBER(SEARCH(правки!J$2,'оригинальный продууукт'!$G106)),1,0)</f>
        <v>0</v>
      </c>
      <c r="K107">
        <f>IF('оригинальный продууукт'!H106="Без физических нагрузок!",0,IF('оригинальный продууукт'!H106="пешие прогулки",1,IF('оригинальный продууукт'!H106="Активный",2,IF('оригинальный продууукт'!H106="экстримальный",3,""))))</f>
        <v>2</v>
      </c>
      <c r="N107">
        <f>IF(ISNUMBER(SEARCH(правки!N$2,'оригинальный продууукт'!$K106)),1,0)</f>
        <v>1</v>
      </c>
      <c r="O107">
        <f>IF(ISNUMBER(SEARCH(правки!O$2,'оригинальный продууукт'!$K106)),1,0)</f>
        <v>0</v>
      </c>
      <c r="P107">
        <f>IF(ISNUMBER(SEARCH(правки!P$2,'оригинальный продууукт'!$K106)),1,0)</f>
        <v>0</v>
      </c>
      <c r="Q107">
        <f>IF(ISNUMBER(SEARCH(правки!Q$2,'оригинальный продууукт'!$K106)),1,0)</f>
        <v>0</v>
      </c>
      <c r="R107">
        <f>IF(ISNUMBER(SEARCH(правки!R$2,'оригинальный продууукт'!$K106)),1,0)</f>
        <v>0</v>
      </c>
      <c r="S107">
        <f>IF(ISNUMBER(SEARCH(правки!S$2,'оригинальный продууукт'!$K106)),1,0)</f>
        <v>0</v>
      </c>
      <c r="T107">
        <v>48</v>
      </c>
      <c r="U107">
        <v>1</v>
      </c>
      <c r="V107">
        <v>0</v>
      </c>
      <c r="X107">
        <f>IF(ISNUMBER(SEARCH(правки!X$2,'оригинальный продууукт'!$P106)),1,0)</f>
        <v>0</v>
      </c>
      <c r="Y107">
        <f>IF(ISNUMBER(SEARCH(правки!Y$2,'оригинальный продууукт'!$P106)),1,0)</f>
        <v>1</v>
      </c>
      <c r="Z107">
        <f>IF(ISNUMBER(SEARCH(правки!Z$2,'оригинальный продууукт'!$P106)),1,0)</f>
        <v>1</v>
      </c>
      <c r="AB107">
        <f>IF(ISNUMBER(SEARCH(правки!AB$2,'оригинальный продууукт'!$R106)),0,1)</f>
        <v>0</v>
      </c>
      <c r="AC107">
        <f>IF(ISNUMBER(SEARCH(правки!AC$2,'оригинальный продууукт'!$R106)),0,1)</f>
        <v>0</v>
      </c>
      <c r="AD107">
        <f>IF(ISNUMBER(SEARCH(правки!AD$2,'оригинальный продууукт'!$R106)),0,1)</f>
        <v>0</v>
      </c>
      <c r="AE107">
        <v>5</v>
      </c>
      <c r="AF107" s="8">
        <v>0</v>
      </c>
      <c r="AG107">
        <f>IF('оригинальный продууукт'!$T106="нет",0,1)</f>
        <v>0</v>
      </c>
      <c r="AJ107">
        <v>0</v>
      </c>
      <c r="AK107">
        <v>0</v>
      </c>
      <c r="AL107">
        <f>IF('оригинальный продууукт'!$V106="",0,1)</f>
        <v>0</v>
      </c>
      <c r="AM107">
        <f>IF('оригинальный продууукт'!$W106="",0,1)</f>
        <v>0</v>
      </c>
    </row>
    <row r="108" spans="1:39" x14ac:dyDescent="0.25">
      <c r="A108" s="5">
        <f>'оригинальный продууукт'!A107</f>
        <v>251</v>
      </c>
      <c r="B108" s="6" t="str">
        <f>IF(MID('оригинальный продууукт'!B107,1,1)="б", 'оригинальный продууукт'!B107,MID('оригинальный продууукт'!B107,1,1))</f>
        <v>4</v>
      </c>
      <c r="C108" s="7">
        <f t="shared" si="1"/>
        <v>3</v>
      </c>
      <c r="D108" s="5">
        <f>'оригинальный продууукт'!Y107</f>
        <v>3</v>
      </c>
      <c r="E108">
        <f>IF(ISNUMBER(SEARCH(правки!E$2,'оригинальный продууукт'!$G107)),1,0)</f>
        <v>1</v>
      </c>
      <c r="F108">
        <f>IF(ISNUMBER(SEARCH(правки!F$2,'оригинальный продууукт'!$G107)),1,0)</f>
        <v>1</v>
      </c>
      <c r="G108">
        <f>IF(ISNUMBER(SEARCH(правки!G$2,'оригинальный продууукт'!$G107)),1,0)</f>
        <v>0</v>
      </c>
      <c r="H108">
        <f>IF(ISNUMBER(SEARCH(правки!H$2,'оригинальный продууукт'!$G107)),1,0)</f>
        <v>0</v>
      </c>
      <c r="I108">
        <f>IF(ISNUMBER(SEARCH(правки!I$2,'оригинальный продууукт'!$G107)),1,0)</f>
        <v>0</v>
      </c>
      <c r="J108">
        <f>IF(ISNUMBER(SEARCH(правки!J$2,'оригинальный продууукт'!$G107)),1,0)</f>
        <v>0</v>
      </c>
      <c r="K108">
        <f>IF('оригинальный продууукт'!H107="Без физических нагрузок!",0,IF('оригинальный продууукт'!H107="пешие прогулки",1,IF('оригинальный продууукт'!H107="Активный",2,IF('оригинальный продууукт'!H107="экстримальный",3,""))))</f>
        <v>1</v>
      </c>
      <c r="N108">
        <f>IF(ISNUMBER(SEARCH(правки!N$2,'оригинальный продууукт'!$K107)),1,0)</f>
        <v>1</v>
      </c>
      <c r="O108">
        <f>IF(ISNUMBER(SEARCH(правки!O$2,'оригинальный продууукт'!$K107)),1,0)</f>
        <v>0</v>
      </c>
      <c r="P108">
        <f>IF(ISNUMBER(SEARCH(правки!P$2,'оригинальный продууукт'!$K107)),1,0)</f>
        <v>0</v>
      </c>
      <c r="Q108">
        <f>IF(ISNUMBER(SEARCH(правки!Q$2,'оригинальный продууукт'!$K107)),1,0)</f>
        <v>0</v>
      </c>
      <c r="R108">
        <f>IF(ISNUMBER(SEARCH(правки!R$2,'оригинальный продууукт'!$K107)),1,0)</f>
        <v>0</v>
      </c>
      <c r="S108">
        <f>IF(ISNUMBER(SEARCH(правки!S$2,'оригинальный продууукт'!$K107)),1,0)</f>
        <v>0</v>
      </c>
      <c r="T108">
        <f>IF('оригинальный продууукт'!L107="не указано","",IF('оригинальный продууукт'!L107="переезды около 300 км ",6,"глянь"))</f>
        <v>6</v>
      </c>
      <c r="U108">
        <v>1</v>
      </c>
      <c r="V108">
        <v>0</v>
      </c>
      <c r="X108">
        <f>IF(ISNUMBER(SEARCH(правки!X$2,'оригинальный продууукт'!$P107)),1,0)</f>
        <v>0</v>
      </c>
      <c r="Y108">
        <f>IF(ISNUMBER(SEARCH(правки!Y$2,'оригинальный продууукт'!$P107)),1,0)</f>
        <v>0</v>
      </c>
      <c r="Z108">
        <f>IF(ISNUMBER(SEARCH(правки!Z$2,'оригинальный продууукт'!$P107)),1,0)</f>
        <v>1</v>
      </c>
      <c r="AB108">
        <f>IF(ISNUMBER(SEARCH(правки!AB$2,'оригинальный продууукт'!$R107)),0,1)</f>
        <v>0</v>
      </c>
      <c r="AC108">
        <f>IF(ISNUMBER(SEARCH(правки!AC$2,'оригинальный продууукт'!$R107)),0,1)</f>
        <v>0</v>
      </c>
      <c r="AD108">
        <f>IF(ISNUMBER(SEARCH(правки!AD$2,'оригинальный продууукт'!$R107)),0,1)</f>
        <v>0</v>
      </c>
      <c r="AE108">
        <v>7</v>
      </c>
      <c r="AF108" s="8">
        <v>0</v>
      </c>
      <c r="AG108">
        <f>IF('оригинальный продууукт'!$T107="нет",0,1)</f>
        <v>0</v>
      </c>
      <c r="AH108">
        <v>3</v>
      </c>
      <c r="AI108">
        <v>0</v>
      </c>
      <c r="AJ108">
        <v>0</v>
      </c>
      <c r="AK108">
        <v>1</v>
      </c>
      <c r="AL108">
        <f>IF('оригинальный продууукт'!$V107="",0,1)</f>
        <v>0</v>
      </c>
      <c r="AM108">
        <f>IF('оригинальный продууукт'!$W107="",0,1)</f>
        <v>0</v>
      </c>
    </row>
    <row r="109" spans="1:39" x14ac:dyDescent="0.25">
      <c r="A109" s="5">
        <f>'оригинальный продууукт'!A108</f>
        <v>252</v>
      </c>
      <c r="B109" s="6" t="str">
        <f>IF(MID('оригинальный продууукт'!B108,1,1)="б", 'оригинальный продууукт'!B108,MID('оригинальный продууукт'!B108,1,1))</f>
        <v>2</v>
      </c>
      <c r="C109" s="7">
        <f t="shared" si="1"/>
        <v>1</v>
      </c>
      <c r="D109" s="5">
        <f>'оригинальный продууукт'!Y108</f>
        <v>1</v>
      </c>
      <c r="E109">
        <f>IF(ISNUMBER(SEARCH(правки!E$2,'оригинальный продууукт'!$G108)),1,0)</f>
        <v>1</v>
      </c>
      <c r="F109">
        <f>IF(ISNUMBER(SEARCH(правки!F$2,'оригинальный продууукт'!$G108)),1,0)</f>
        <v>1</v>
      </c>
      <c r="G109">
        <f>IF(ISNUMBER(SEARCH(правки!G$2,'оригинальный продууукт'!$G108)),1,0)</f>
        <v>0</v>
      </c>
      <c r="H109">
        <f>IF(ISNUMBER(SEARCH(правки!H$2,'оригинальный продууукт'!$G108)),1,0)</f>
        <v>0</v>
      </c>
      <c r="I109">
        <f>IF(ISNUMBER(SEARCH(правки!I$2,'оригинальный продууукт'!$G108)),1,0)</f>
        <v>0</v>
      </c>
      <c r="J109">
        <f>IF(ISNUMBER(SEARCH(правки!J$2,'оригинальный продууукт'!$G108)),1,0)</f>
        <v>0</v>
      </c>
      <c r="K109">
        <f>IF('оригинальный продууукт'!H108="Без физических нагрузок!",0,IF('оригинальный продууукт'!H108="пешие прогулки",1,IF('оригинальный продууукт'!H108="Активный",2,IF('оригинальный продууукт'!H108="экстримальный",3,""))))</f>
        <v>1</v>
      </c>
      <c r="N109">
        <f>IF(ISNUMBER(SEARCH(правки!N$2,'оригинальный продууукт'!$K108)),1,0)</f>
        <v>1</v>
      </c>
      <c r="O109">
        <f>IF(ISNUMBER(SEARCH(правки!O$2,'оригинальный продууукт'!$K108)),1,0)</f>
        <v>0</v>
      </c>
      <c r="P109">
        <f>IF(ISNUMBER(SEARCH(правки!P$2,'оригинальный продууукт'!$K108)),1,0)</f>
        <v>0</v>
      </c>
      <c r="Q109">
        <f>IF(ISNUMBER(SEARCH(правки!Q$2,'оригинальный продууукт'!$K108)),1,0)</f>
        <v>0</v>
      </c>
      <c r="R109">
        <f>IF(ISNUMBER(SEARCH(правки!R$2,'оригинальный продууукт'!$K108)),1,0)</f>
        <v>0</v>
      </c>
      <c r="S109">
        <f>IF(ISNUMBER(SEARCH(правки!S$2,'оригинальный продууукт'!$K108)),1,0)</f>
        <v>0</v>
      </c>
      <c r="T109" t="str">
        <f>IF('оригинальный продууукт'!L108="не указано","",IF('оригинальный продууукт'!L108="переезды около 300 км ",6,"глянь"))</f>
        <v/>
      </c>
      <c r="U109">
        <v>1</v>
      </c>
      <c r="V109">
        <v>0</v>
      </c>
      <c r="X109">
        <f>IF(ISNUMBER(SEARCH(правки!X$2,'оригинальный продууукт'!$P108)),1,0)</f>
        <v>0</v>
      </c>
      <c r="Y109">
        <f>IF(ISNUMBER(SEARCH(правки!Y$2,'оригинальный продууукт'!$P108)),1,0)</f>
        <v>0</v>
      </c>
      <c r="Z109">
        <f>IF(ISNUMBER(SEARCH(правки!Z$2,'оригинальный продууукт'!$P108)),1,0)</f>
        <v>1</v>
      </c>
      <c r="AB109">
        <f>IF(ISNUMBER(SEARCH(правки!AB$2,'оригинальный продууукт'!$R108)),0,1)</f>
        <v>0</v>
      </c>
      <c r="AC109">
        <f>IF(ISNUMBER(SEARCH(правки!AC$2,'оригинальный продууукт'!$R108)),0,1)</f>
        <v>0</v>
      </c>
      <c r="AD109">
        <f>IF(ISNUMBER(SEARCH(правки!AD$2,'оригинальный продууукт'!$R108)),0,1)</f>
        <v>0</v>
      </c>
      <c r="AE109">
        <v>0</v>
      </c>
      <c r="AF109" s="8">
        <v>0</v>
      </c>
      <c r="AG109">
        <f>IF('оригинальный продууукт'!$T108="нет",0,1)</f>
        <v>0</v>
      </c>
      <c r="AL109">
        <f>IF('оригинальный продууукт'!$V108="",0,1)</f>
        <v>0</v>
      </c>
      <c r="AM109">
        <f>IF('оригинальный продууукт'!$W108="",0,1)</f>
        <v>0</v>
      </c>
    </row>
    <row r="110" spans="1:39" x14ac:dyDescent="0.25">
      <c r="A110" s="5">
        <f>'оригинальный продууукт'!A109</f>
        <v>253</v>
      </c>
      <c r="B110" s="6" t="str">
        <f>IF(MID('оригинальный продууукт'!B109,1,1)="б", 'оригинальный продууукт'!B109,MID('оригинальный продууукт'!B109,1,1))</f>
        <v>3</v>
      </c>
      <c r="C110" s="7">
        <f t="shared" si="1"/>
        <v>2</v>
      </c>
      <c r="D110" s="5">
        <f>'оригинальный продууукт'!Y109</f>
        <v>2</v>
      </c>
      <c r="E110">
        <f>IF(ISNUMBER(SEARCH(правки!E$2,'оригинальный продууукт'!$G109)),1,0)</f>
        <v>1</v>
      </c>
      <c r="F110">
        <f>IF(ISNUMBER(SEARCH(правки!F$2,'оригинальный продууукт'!$G109)),1,0)</f>
        <v>1</v>
      </c>
      <c r="G110">
        <f>IF(ISNUMBER(SEARCH(правки!G$2,'оригинальный продууукт'!$G109)),1,0)</f>
        <v>0</v>
      </c>
      <c r="H110">
        <f>IF(ISNUMBER(SEARCH(правки!H$2,'оригинальный продууукт'!$G109)),1,0)</f>
        <v>0</v>
      </c>
      <c r="I110">
        <f>IF(ISNUMBER(SEARCH(правки!I$2,'оригинальный продууукт'!$G109)),1,0)</f>
        <v>0</v>
      </c>
      <c r="J110">
        <f>IF(ISNUMBER(SEARCH(правки!J$2,'оригинальный продууукт'!$G109)),1,0)</f>
        <v>0</v>
      </c>
      <c r="K110">
        <f>IF('оригинальный продууукт'!H109="Без физических нагрузок!",0,IF('оригинальный продууукт'!H109="пешие прогулки",1,IF('оригинальный продууукт'!H109="Активный",2,IF('оригинальный продууукт'!H109="экстримальный",3,""))))</f>
        <v>1</v>
      </c>
      <c r="N110">
        <f>IF(ISNUMBER(SEARCH(правки!N$2,'оригинальный продууукт'!$K109)),1,0)</f>
        <v>1</v>
      </c>
      <c r="O110">
        <f>IF(ISNUMBER(SEARCH(правки!O$2,'оригинальный продууукт'!$K109)),1,0)</f>
        <v>0</v>
      </c>
      <c r="P110">
        <f>IF(ISNUMBER(SEARCH(правки!P$2,'оригинальный продууукт'!$K109)),1,0)</f>
        <v>0</v>
      </c>
      <c r="Q110">
        <f>IF(ISNUMBER(SEARCH(правки!Q$2,'оригинальный продууукт'!$K109)),1,0)</f>
        <v>0</v>
      </c>
      <c r="R110">
        <f>IF(ISNUMBER(SEARCH(правки!R$2,'оригинальный продууукт'!$K109)),1,0)</f>
        <v>0</v>
      </c>
      <c r="S110">
        <f>IF(ISNUMBER(SEARCH(правки!S$2,'оригинальный продууукт'!$K109)),1,0)</f>
        <v>0</v>
      </c>
      <c r="T110" t="str">
        <f>IF('оригинальный продууукт'!L109="не указано","",IF('оригинальный продууукт'!L109="переезды около 300 км ",6,"глянь"))</f>
        <v/>
      </c>
      <c r="U110">
        <v>1</v>
      </c>
      <c r="V110">
        <v>0</v>
      </c>
      <c r="X110">
        <f>IF(ISNUMBER(SEARCH(правки!X$2,'оригинальный продууукт'!$P109)),1,0)</f>
        <v>0</v>
      </c>
      <c r="Y110">
        <f>IF(ISNUMBER(SEARCH(правки!Y$2,'оригинальный продууукт'!$P109)),1,0)</f>
        <v>0</v>
      </c>
      <c r="Z110">
        <f>IF(ISNUMBER(SEARCH(правки!Z$2,'оригинальный продууукт'!$P109)),1,0)</f>
        <v>1</v>
      </c>
      <c r="AB110">
        <f>IF(ISNUMBER(SEARCH(правки!AB$2,'оригинальный продууукт'!$R109)),0,1)</f>
        <v>0</v>
      </c>
      <c r="AC110">
        <f>IF(ISNUMBER(SEARCH(правки!AC$2,'оригинальный продууукт'!$R109)),0,1)</f>
        <v>0</v>
      </c>
      <c r="AD110">
        <f>IF(ISNUMBER(SEARCH(правки!AD$2,'оригинальный продууукт'!$R109)),0,1)</f>
        <v>0</v>
      </c>
      <c r="AE110">
        <v>0</v>
      </c>
      <c r="AF110" s="8">
        <v>0</v>
      </c>
      <c r="AG110">
        <f>IF('оригинальный продууукт'!$T109="нет",0,1)</f>
        <v>0</v>
      </c>
      <c r="AL110">
        <f>IF('оригинальный продууукт'!$V109="",0,1)</f>
        <v>0</v>
      </c>
      <c r="AM110">
        <f>IF('оригинальный продууукт'!$W109="",0,1)</f>
        <v>0</v>
      </c>
    </row>
    <row r="111" spans="1:39" x14ac:dyDescent="0.25">
      <c r="A111" s="5">
        <f>'оригинальный продууукт'!A110</f>
        <v>254</v>
      </c>
      <c r="B111" s="6" t="str">
        <f>IF(MID('оригинальный продууукт'!B110,1,1)="б", 'оригинальный продууукт'!B110,MID('оригинальный продууукт'!B110,1,1))</f>
        <v>3</v>
      </c>
      <c r="C111" s="7">
        <f t="shared" si="1"/>
        <v>2</v>
      </c>
      <c r="D111" s="5">
        <f>'оригинальный продууукт'!Y110</f>
        <v>2</v>
      </c>
      <c r="E111">
        <f>IF(ISNUMBER(SEARCH(правки!E$2,'оригинальный продууукт'!$G110)),1,0)</f>
        <v>1</v>
      </c>
      <c r="F111">
        <f>IF(ISNUMBER(SEARCH(правки!F$2,'оригинальный продууукт'!$G110)),1,0)</f>
        <v>1</v>
      </c>
      <c r="G111">
        <f>IF(ISNUMBER(SEARCH(правки!G$2,'оригинальный продууукт'!$G110)),1,0)</f>
        <v>0</v>
      </c>
      <c r="H111">
        <f>IF(ISNUMBER(SEARCH(правки!H$2,'оригинальный продууукт'!$G110)),1,0)</f>
        <v>0</v>
      </c>
      <c r="I111">
        <f>IF(ISNUMBER(SEARCH(правки!I$2,'оригинальный продууукт'!$G110)),1,0)</f>
        <v>0</v>
      </c>
      <c r="J111">
        <f>IF(ISNUMBER(SEARCH(правки!J$2,'оригинальный продууукт'!$G110)),1,0)</f>
        <v>0</v>
      </c>
      <c r="K111">
        <f>IF('оригинальный продууукт'!H110="Без физических нагрузок!",0,IF('оригинальный продууукт'!H110="пешие прогулки",1,IF('оригинальный продууукт'!H110="Активный",2,IF('оригинальный продууукт'!H110="экстримальный",3,""))))</f>
        <v>1</v>
      </c>
      <c r="N111">
        <f>IF(ISNUMBER(SEARCH(правки!N$2,'оригинальный продууукт'!$K110)),1,0)</f>
        <v>1</v>
      </c>
      <c r="O111">
        <f>IF(ISNUMBER(SEARCH(правки!O$2,'оригинальный продууукт'!$K110)),1,0)</f>
        <v>0</v>
      </c>
      <c r="P111">
        <f>IF(ISNUMBER(SEARCH(правки!P$2,'оригинальный продууукт'!$K110)),1,0)</f>
        <v>0</v>
      </c>
      <c r="Q111">
        <f>IF(ISNUMBER(SEARCH(правки!Q$2,'оригинальный продууукт'!$K110)),1,0)</f>
        <v>0</v>
      </c>
      <c r="R111">
        <f>IF(ISNUMBER(SEARCH(правки!R$2,'оригинальный продууукт'!$K110)),1,0)</f>
        <v>0</v>
      </c>
      <c r="S111">
        <f>IF(ISNUMBER(SEARCH(правки!S$2,'оригинальный продууукт'!$K110)),1,0)</f>
        <v>0</v>
      </c>
      <c r="T111" t="str">
        <f>IF('оригинальный продууукт'!L110="не указано","",IF('оригинальный продууукт'!L110="переезды около 300 км ",6,"глянь"))</f>
        <v/>
      </c>
      <c r="U111">
        <v>1</v>
      </c>
      <c r="V111">
        <v>0</v>
      </c>
      <c r="X111">
        <f>IF(ISNUMBER(SEARCH(правки!X$2,'оригинальный продууукт'!$P110)),1,0)</f>
        <v>0</v>
      </c>
      <c r="Y111">
        <f>IF(ISNUMBER(SEARCH(правки!Y$2,'оригинальный продууукт'!$P110)),1,0)</f>
        <v>0</v>
      </c>
      <c r="Z111">
        <f>IF(ISNUMBER(SEARCH(правки!Z$2,'оригинальный продууукт'!$P110)),1,0)</f>
        <v>1</v>
      </c>
      <c r="AB111">
        <f>IF(ISNUMBER(SEARCH(правки!AB$2,'оригинальный продууукт'!$R110)),0,1)</f>
        <v>0</v>
      </c>
      <c r="AC111">
        <f>IF(ISNUMBER(SEARCH(правки!AC$2,'оригинальный продууукт'!$R110)),0,1)</f>
        <v>0</v>
      </c>
      <c r="AD111">
        <f>IF(ISNUMBER(SEARCH(правки!AD$2,'оригинальный продууукт'!$R110)),0,1)</f>
        <v>0</v>
      </c>
      <c r="AE111">
        <v>0</v>
      </c>
      <c r="AF111" s="8">
        <v>0</v>
      </c>
      <c r="AG111">
        <f>IF('оригинальный продууукт'!$T110="нет",0,1)</f>
        <v>0</v>
      </c>
      <c r="AL111">
        <f>IF('оригинальный продууукт'!$V110="",0,1)</f>
        <v>0</v>
      </c>
      <c r="AM111">
        <f>IF('оригинальный продууукт'!$W110="",0,1)</f>
        <v>0</v>
      </c>
    </row>
    <row r="112" spans="1:39" x14ac:dyDescent="0.25">
      <c r="A112" s="5">
        <f>'оригинальный продууукт'!A111</f>
        <v>255</v>
      </c>
      <c r="B112" s="6" t="str">
        <f>IF(MID('оригинальный продууукт'!B111,1,1)="б", 'оригинальный продууукт'!B111,MID('оригинальный продууукт'!B111,1,1))</f>
        <v>2</v>
      </c>
      <c r="C112" s="7">
        <f t="shared" si="1"/>
        <v>1</v>
      </c>
      <c r="D112" s="5">
        <f>'оригинальный продууукт'!Y111</f>
        <v>1</v>
      </c>
      <c r="E112">
        <f>IF(ISNUMBER(SEARCH(правки!E$2,'оригинальный продууукт'!$G111)),1,0)</f>
        <v>1</v>
      </c>
      <c r="F112">
        <f>IF(ISNUMBER(SEARCH(правки!F$2,'оригинальный продууукт'!$G111)),1,0)</f>
        <v>1</v>
      </c>
      <c r="G112">
        <f>IF(ISNUMBER(SEARCH(правки!G$2,'оригинальный продууукт'!$G111)),1,0)</f>
        <v>0</v>
      </c>
      <c r="H112">
        <f>IF(ISNUMBER(SEARCH(правки!H$2,'оригинальный продууукт'!$G111)),1,0)</f>
        <v>0</v>
      </c>
      <c r="I112">
        <f>IF(ISNUMBER(SEARCH(правки!I$2,'оригинальный продууукт'!$G111)),1,0)</f>
        <v>0</v>
      </c>
      <c r="J112">
        <f>IF(ISNUMBER(SEARCH(правки!J$2,'оригинальный продууукт'!$G111)),1,0)</f>
        <v>0</v>
      </c>
      <c r="K112">
        <f>IF('оригинальный продууукт'!H111="Без физических нагрузок!",0,IF('оригинальный продууукт'!H111="пешие прогулки",1,IF('оригинальный продууукт'!H111="Активный",2,IF('оригинальный продууукт'!H111="экстримальный",3,""))))</f>
        <v>1</v>
      </c>
      <c r="N112">
        <f>IF(ISNUMBER(SEARCH(правки!N$2,'оригинальный продууукт'!$K111)),1,0)</f>
        <v>1</v>
      </c>
      <c r="O112">
        <f>IF(ISNUMBER(SEARCH(правки!O$2,'оригинальный продууукт'!$K111)),1,0)</f>
        <v>0</v>
      </c>
      <c r="P112">
        <f>IF(ISNUMBER(SEARCH(правки!P$2,'оригинальный продууукт'!$K111)),1,0)</f>
        <v>0</v>
      </c>
      <c r="Q112">
        <f>IF(ISNUMBER(SEARCH(правки!Q$2,'оригинальный продууукт'!$K111)),1,0)</f>
        <v>0</v>
      </c>
      <c r="R112">
        <f>IF(ISNUMBER(SEARCH(правки!R$2,'оригинальный продууукт'!$K111)),1,0)</f>
        <v>0</v>
      </c>
      <c r="S112">
        <f>IF(ISNUMBER(SEARCH(правки!S$2,'оригинальный продууукт'!$K111)),1,0)</f>
        <v>0</v>
      </c>
      <c r="T112" t="str">
        <f>IF('оригинальный продууукт'!L111="не указано","",IF('оригинальный продууукт'!L111="переезды около 300 км ",6,"глянь"))</f>
        <v/>
      </c>
      <c r="U112">
        <v>1</v>
      </c>
      <c r="V112">
        <v>0</v>
      </c>
      <c r="X112">
        <f>IF(ISNUMBER(SEARCH(правки!X$2,'оригинальный продууукт'!$P111)),1,0)</f>
        <v>0</v>
      </c>
      <c r="Y112">
        <f>IF(ISNUMBER(SEARCH(правки!Y$2,'оригинальный продууукт'!$P111)),1,0)</f>
        <v>0</v>
      </c>
      <c r="Z112">
        <f>IF(ISNUMBER(SEARCH(правки!Z$2,'оригинальный продууукт'!$P111)),1,0)</f>
        <v>1</v>
      </c>
      <c r="AB112">
        <f>IF(ISNUMBER(SEARCH(правки!AB$2,'оригинальный продууукт'!$R111)),0,1)</f>
        <v>0</v>
      </c>
      <c r="AC112">
        <f>IF(ISNUMBER(SEARCH(правки!AC$2,'оригинальный продууукт'!$R111)),0,1)</f>
        <v>0</v>
      </c>
      <c r="AD112">
        <f>IF(ISNUMBER(SEARCH(правки!AD$2,'оригинальный продууукт'!$R111)),0,1)</f>
        <v>0</v>
      </c>
      <c r="AE112">
        <v>0</v>
      </c>
      <c r="AF112" s="8">
        <v>0</v>
      </c>
      <c r="AG112">
        <f>IF('оригинальный продууукт'!$T111="нет",0,1)</f>
        <v>0</v>
      </c>
      <c r="AL112">
        <f>IF('оригинальный продууукт'!$V111="",0,1)</f>
        <v>0</v>
      </c>
      <c r="AM112">
        <f>IF('оригинальный продууукт'!$W111="",0,1)</f>
        <v>0</v>
      </c>
    </row>
    <row r="113" spans="1:39" x14ac:dyDescent="0.25">
      <c r="A113" s="5">
        <f>'оригинальный продууукт'!A112</f>
        <v>257</v>
      </c>
      <c r="B113" s="6" t="str">
        <f>IF(MID('оригинальный продууукт'!B112,1,1)="б", 'оригинальный продууукт'!B112,MID('оригинальный продууукт'!B112,1,1))</f>
        <v>1</v>
      </c>
      <c r="C113" s="7">
        <f t="shared" si="1"/>
        <v>0</v>
      </c>
      <c r="D113" s="5">
        <f>'оригинальный продууукт'!Y112</f>
        <v>0</v>
      </c>
      <c r="E113">
        <f>IF(ISNUMBER(SEARCH(правки!E$2,'оригинальный продууукт'!$G112)),1,0)</f>
        <v>1</v>
      </c>
      <c r="F113">
        <f>IF(ISNUMBER(SEARCH(правки!F$2,'оригинальный продууукт'!$G112)),1,0)</f>
        <v>1</v>
      </c>
      <c r="G113">
        <f>IF(ISNUMBER(SEARCH(правки!G$2,'оригинальный продууукт'!$G112)),1,0)</f>
        <v>0</v>
      </c>
      <c r="H113">
        <f>IF(ISNUMBER(SEARCH(правки!H$2,'оригинальный продууукт'!$G112)),1,0)</f>
        <v>0</v>
      </c>
      <c r="I113">
        <f>IF(ISNUMBER(SEARCH(правки!I$2,'оригинальный продууукт'!$G112)),1,0)</f>
        <v>0</v>
      </c>
      <c r="J113">
        <f>IF(ISNUMBER(SEARCH(правки!J$2,'оригинальный продууукт'!$G112)),1,0)</f>
        <v>0</v>
      </c>
      <c r="K113">
        <f>IF('оригинальный продууукт'!H112="Без физических нагрузок!",0,IF('оригинальный продууукт'!H112="пешие прогулки",1,IF('оригинальный продууукт'!H112="Активный",2,IF('оригинальный продууукт'!H112="экстримальный",3,""))))</f>
        <v>1</v>
      </c>
      <c r="N113">
        <f>IF(ISNUMBER(SEARCH(правки!N$2,'оригинальный продууукт'!$K112)),1,0)</f>
        <v>1</v>
      </c>
      <c r="O113">
        <f>IF(ISNUMBER(SEARCH(правки!O$2,'оригинальный продууукт'!$K112)),1,0)</f>
        <v>1</v>
      </c>
      <c r="P113">
        <f>IF(ISNUMBER(SEARCH(правки!P$2,'оригинальный продууукт'!$K112)),1,0)</f>
        <v>0</v>
      </c>
      <c r="Q113">
        <f>IF(ISNUMBER(SEARCH(правки!Q$2,'оригинальный продууукт'!$K112)),1,0)</f>
        <v>0</v>
      </c>
      <c r="R113">
        <f>IF(ISNUMBER(SEARCH(правки!R$2,'оригинальный продууукт'!$K112)),1,0)</f>
        <v>0</v>
      </c>
      <c r="S113">
        <f>IF(ISNUMBER(SEARCH(правки!S$2,'оригинальный продууукт'!$K112)),1,0)</f>
        <v>0</v>
      </c>
      <c r="T113" t="str">
        <f>IF('оригинальный продууукт'!L112="не указано","",IF('оригинальный продууукт'!L112="переезды около 300 км ",6,"глянь"))</f>
        <v/>
      </c>
      <c r="U113">
        <v>1</v>
      </c>
      <c r="V113">
        <v>0</v>
      </c>
      <c r="X113">
        <f>IF(ISNUMBER(SEARCH(правки!X$2,'оригинальный продууукт'!$P112)),1,0)</f>
        <v>0</v>
      </c>
      <c r="Y113">
        <f>IF(ISNUMBER(SEARCH(правки!Y$2,'оригинальный продууукт'!$P112)),1,0)</f>
        <v>0</v>
      </c>
      <c r="Z113">
        <f>IF(ISNUMBER(SEARCH(правки!Z$2,'оригинальный продууукт'!$P112)),1,0)</f>
        <v>1</v>
      </c>
      <c r="AB113">
        <f>IF(ISNUMBER(SEARCH(правки!AB$2,'оригинальный продууукт'!$R112)),0,1)</f>
        <v>0</v>
      </c>
      <c r="AC113">
        <f>IF(ISNUMBER(SEARCH(правки!AC$2,'оригинальный продууукт'!$R112)),0,1)</f>
        <v>0</v>
      </c>
      <c r="AD113">
        <f>IF(ISNUMBER(SEARCH(правки!AD$2,'оригинальный продууукт'!$R112)),0,1)</f>
        <v>0</v>
      </c>
      <c r="AE113">
        <v>0</v>
      </c>
      <c r="AF113" s="8">
        <v>0</v>
      </c>
      <c r="AG113">
        <f>IF('оригинальный продууукт'!$T112="нет",0,1)</f>
        <v>0</v>
      </c>
      <c r="AH113">
        <v>0</v>
      </c>
      <c r="AI113">
        <v>0</v>
      </c>
      <c r="AJ113">
        <v>0</v>
      </c>
      <c r="AK113">
        <v>0</v>
      </c>
      <c r="AL113">
        <f>IF('оригинальный продууукт'!$V112="",0,1)</f>
        <v>0</v>
      </c>
      <c r="AM113">
        <f>IF('оригинальный продууукт'!$W112="",0,1)</f>
        <v>0</v>
      </c>
    </row>
    <row r="114" spans="1:39" x14ac:dyDescent="0.25">
      <c r="A114" s="5">
        <f>'оригинальный продууукт'!A113</f>
        <v>258</v>
      </c>
      <c r="B114" s="6" t="str">
        <f>IF(MID('оригинальный продууукт'!B113,1,1)="б", 'оригинальный продууукт'!B113,MID('оригинальный продууукт'!B113,1,1))</f>
        <v>1</v>
      </c>
      <c r="C114" s="7">
        <f t="shared" si="1"/>
        <v>0</v>
      </c>
      <c r="D114" s="5">
        <f>'оригинальный продууукт'!Y113</f>
        <v>0</v>
      </c>
      <c r="E114">
        <f>IF(ISNUMBER(SEARCH(правки!E$2,'оригинальный продууукт'!$G113)),1,0)</f>
        <v>1</v>
      </c>
      <c r="F114">
        <f>IF(ISNUMBER(SEARCH(правки!F$2,'оригинальный продууукт'!$G113)),1,0)</f>
        <v>1</v>
      </c>
      <c r="G114">
        <f>IF(ISNUMBER(SEARCH(правки!G$2,'оригинальный продууукт'!$G113)),1,0)</f>
        <v>0</v>
      </c>
      <c r="H114">
        <f>IF(ISNUMBER(SEARCH(правки!H$2,'оригинальный продууукт'!$G113)),1,0)</f>
        <v>0</v>
      </c>
      <c r="I114">
        <f>IF(ISNUMBER(SEARCH(правки!I$2,'оригинальный продууукт'!$G113)),1,0)</f>
        <v>0</v>
      </c>
      <c r="J114">
        <f>IF(ISNUMBER(SEARCH(правки!J$2,'оригинальный продууукт'!$G113)),1,0)</f>
        <v>0</v>
      </c>
      <c r="K114">
        <f>IF('оригинальный продууукт'!H113="Без физических нагрузок!",0,IF('оригинальный продууукт'!H113="пешие прогулки",1,IF('оригинальный продууукт'!H113="Активный",2,IF('оригинальный продууукт'!H113="экстримальный",3,""))))</f>
        <v>1</v>
      </c>
      <c r="N114">
        <f>IF(ISNUMBER(SEARCH(правки!N$2,'оригинальный продууукт'!$K113)),1,0)</f>
        <v>1</v>
      </c>
      <c r="O114">
        <f>IF(ISNUMBER(SEARCH(правки!O$2,'оригинальный продууукт'!$K113)),1,0)</f>
        <v>1</v>
      </c>
      <c r="P114">
        <f>IF(ISNUMBER(SEARCH(правки!P$2,'оригинальный продууукт'!$K113)),1,0)</f>
        <v>0</v>
      </c>
      <c r="Q114">
        <f>IF(ISNUMBER(SEARCH(правки!Q$2,'оригинальный продууукт'!$K113)),1,0)</f>
        <v>0</v>
      </c>
      <c r="R114">
        <f>IF(ISNUMBER(SEARCH(правки!R$2,'оригинальный продууукт'!$K113)),1,0)</f>
        <v>0</v>
      </c>
      <c r="S114">
        <f>IF(ISNUMBER(SEARCH(правки!S$2,'оригинальный продууукт'!$K113)),1,0)</f>
        <v>0</v>
      </c>
      <c r="T114" t="str">
        <f>IF('оригинальный продууукт'!L113="не указано","",IF('оригинальный продууукт'!L113="переезды около 300 км ",6,"глянь"))</f>
        <v/>
      </c>
      <c r="U114">
        <v>1</v>
      </c>
      <c r="V114">
        <v>0</v>
      </c>
      <c r="X114">
        <f>IF(ISNUMBER(SEARCH(правки!X$2,'оригинальный продууукт'!$P113)),1,0)</f>
        <v>0</v>
      </c>
      <c r="Y114">
        <f>IF(ISNUMBER(SEARCH(правки!Y$2,'оригинальный продууукт'!$P113)),1,0)</f>
        <v>0</v>
      </c>
      <c r="Z114">
        <f>IF(ISNUMBER(SEARCH(правки!Z$2,'оригинальный продууукт'!$P113)),1,0)</f>
        <v>1</v>
      </c>
      <c r="AB114">
        <f>IF(ISNUMBER(SEARCH(правки!AB$2,'оригинальный продууукт'!$R113)),0,1)</f>
        <v>0</v>
      </c>
      <c r="AC114">
        <f>IF(ISNUMBER(SEARCH(правки!AC$2,'оригинальный продууукт'!$R113)),0,1)</f>
        <v>0</v>
      </c>
      <c r="AD114">
        <f>IF(ISNUMBER(SEARCH(правки!AD$2,'оригинальный продууукт'!$R113)),0,1)</f>
        <v>0</v>
      </c>
      <c r="AE114">
        <v>0</v>
      </c>
      <c r="AF114" s="8">
        <v>0</v>
      </c>
      <c r="AG114">
        <f>IF('оригинальный продууукт'!$T113="нет",0,1)</f>
        <v>0</v>
      </c>
      <c r="AH114">
        <v>0</v>
      </c>
      <c r="AI114">
        <v>0</v>
      </c>
      <c r="AJ114">
        <v>0</v>
      </c>
      <c r="AK114">
        <v>0</v>
      </c>
      <c r="AL114">
        <f>IF('оригинальный продууукт'!$V113="",0,1)</f>
        <v>0</v>
      </c>
      <c r="AM114">
        <f>IF('оригинальный продууукт'!$W113="",0,1)</f>
        <v>0</v>
      </c>
    </row>
    <row r="115" spans="1:39" x14ac:dyDescent="0.25">
      <c r="A115" s="5">
        <f>'оригинальный продууукт'!A114</f>
        <v>259</v>
      </c>
      <c r="B115" s="6" t="str">
        <f>IF(MID('оригинальный продууукт'!B114,1,1)="б", 'оригинальный продууукт'!B114,MID('оригинальный продууукт'!B114,1,1))</f>
        <v>6</v>
      </c>
      <c r="C115" s="7">
        <f t="shared" si="1"/>
        <v>5</v>
      </c>
      <c r="D115" s="5">
        <f>'оригинальный продууукт'!Y114</f>
        <v>1</v>
      </c>
      <c r="E115">
        <f>IF(ISNUMBER(SEARCH(правки!E$2,'оригинальный продууукт'!$G114)),1,0)</f>
        <v>1</v>
      </c>
      <c r="F115">
        <f>IF(ISNUMBER(SEARCH(правки!F$2,'оригинальный продууукт'!$G114)),1,0)</f>
        <v>1</v>
      </c>
      <c r="G115">
        <f>IF(ISNUMBER(SEARCH(правки!G$2,'оригинальный продууукт'!$G114)),1,0)</f>
        <v>0</v>
      </c>
      <c r="H115">
        <f>IF(ISNUMBER(SEARCH(правки!H$2,'оригинальный продууукт'!$G114)),1,0)</f>
        <v>0</v>
      </c>
      <c r="I115">
        <f>IF(ISNUMBER(SEARCH(правки!I$2,'оригинальный продууукт'!$G114)),1,0)</f>
        <v>0</v>
      </c>
      <c r="J115">
        <f>IF(ISNUMBER(SEARCH(правки!J$2,'оригинальный продууукт'!$G114)),1,0)</f>
        <v>0</v>
      </c>
      <c r="K115">
        <f>IF('оригинальный продууукт'!H114="Без физических нагрузок!",0,IF('оригинальный продууукт'!H114="пешие прогулки",1,IF('оригинальный продууукт'!H114="Активный",2,IF('оригинальный продууукт'!H114="экстримальный",3,""))))</f>
        <v>1</v>
      </c>
      <c r="N115">
        <f>IF(ISNUMBER(SEARCH(правки!N$2,'оригинальный продууукт'!$K114)),1,0)</f>
        <v>1</v>
      </c>
      <c r="O115">
        <f>IF(ISNUMBER(SEARCH(правки!O$2,'оригинальный продууукт'!$K114)),1,0)</f>
        <v>1</v>
      </c>
      <c r="P115">
        <f>IF(ISNUMBER(SEARCH(правки!P$2,'оригинальный продууукт'!$K114)),1,0)</f>
        <v>0</v>
      </c>
      <c r="Q115">
        <f>IF(ISNUMBER(SEARCH(правки!Q$2,'оригинальный продууукт'!$K114)),1,0)</f>
        <v>0</v>
      </c>
      <c r="R115">
        <f>IF(ISNUMBER(SEARCH(правки!R$2,'оригинальный продууукт'!$K114)),1,0)</f>
        <v>0</v>
      </c>
      <c r="S115">
        <f>IF(ISNUMBER(SEARCH(правки!S$2,'оригинальный продууукт'!$K114)),1,0)</f>
        <v>0</v>
      </c>
      <c r="T115" t="str">
        <f>IF('оригинальный продууукт'!L114="не указано","",IF('оригинальный продууукт'!L114="переезды около 300 км ",6,"глянь"))</f>
        <v/>
      </c>
      <c r="U115">
        <v>1</v>
      </c>
      <c r="V115">
        <v>0</v>
      </c>
      <c r="X115">
        <f>IF(ISNUMBER(SEARCH(правки!X$2,'оригинальный продууукт'!$P114)),1,0)</f>
        <v>0</v>
      </c>
      <c r="Y115">
        <f>IF(ISNUMBER(SEARCH(правки!Y$2,'оригинальный продууукт'!$P114)),1,0)</f>
        <v>0</v>
      </c>
      <c r="Z115">
        <f>IF(ISNUMBER(SEARCH(правки!Z$2,'оригинальный продууукт'!$P114)),1,0)</f>
        <v>1</v>
      </c>
      <c r="AB115">
        <f>IF(ISNUMBER(SEARCH(правки!AB$2,'оригинальный продууукт'!$R114)),0,1)</f>
        <v>0</v>
      </c>
      <c r="AC115">
        <f>IF(ISNUMBER(SEARCH(правки!AC$2,'оригинальный продууукт'!$R114)),0,1)</f>
        <v>0</v>
      </c>
      <c r="AD115">
        <f>IF(ISNUMBER(SEARCH(правки!AD$2,'оригинальный продууукт'!$R114)),0,1)</f>
        <v>0</v>
      </c>
      <c r="AE115">
        <v>0</v>
      </c>
      <c r="AF115" s="8">
        <v>0</v>
      </c>
      <c r="AG115">
        <f>IF('оригинальный продууукт'!$T114="нет",0,1)</f>
        <v>0</v>
      </c>
      <c r="AH115">
        <v>3</v>
      </c>
      <c r="AI115">
        <v>1</v>
      </c>
      <c r="AJ115">
        <v>0</v>
      </c>
      <c r="AK115">
        <v>1</v>
      </c>
      <c r="AL115">
        <f>IF('оригинальный продууукт'!$V114="",0,1)</f>
        <v>0</v>
      </c>
      <c r="AM115">
        <f>IF('оригинальный продууукт'!$W114="",0,1)</f>
        <v>0</v>
      </c>
    </row>
    <row r="116" spans="1:39" x14ac:dyDescent="0.25">
      <c r="A116" s="5">
        <f>'оригинальный продууукт'!A115</f>
        <v>260</v>
      </c>
      <c r="B116" s="6" t="str">
        <f>IF(MID('оригинальный продууукт'!B115,1,1)="б", 'оригинальный продууукт'!B115,MID('оригинальный продууукт'!B115,1,1))</f>
        <v>8</v>
      </c>
      <c r="C116" s="7">
        <f t="shared" si="1"/>
        <v>7</v>
      </c>
      <c r="D116" s="5">
        <f>'оригинальный продууукт'!Y115</f>
        <v>2</v>
      </c>
      <c r="E116">
        <f>IF(ISNUMBER(SEARCH(правки!E$2,'оригинальный продууукт'!$G115)),1,0)</f>
        <v>1</v>
      </c>
      <c r="F116">
        <f>IF(ISNUMBER(SEARCH(правки!F$2,'оригинальный продууукт'!$G115)),1,0)</f>
        <v>1</v>
      </c>
      <c r="G116">
        <f>IF(ISNUMBER(SEARCH(правки!G$2,'оригинальный продууукт'!$G115)),1,0)</f>
        <v>0</v>
      </c>
      <c r="H116">
        <f>IF(ISNUMBER(SEARCH(правки!H$2,'оригинальный продууукт'!$G115)),1,0)</f>
        <v>0</v>
      </c>
      <c r="I116">
        <f>IF(ISNUMBER(SEARCH(правки!I$2,'оригинальный продууукт'!$G115)),1,0)</f>
        <v>0</v>
      </c>
      <c r="J116">
        <f>IF(ISNUMBER(SEARCH(правки!J$2,'оригинальный продууукт'!$G115)),1,0)</f>
        <v>0</v>
      </c>
      <c r="K116">
        <f>IF('оригинальный продууукт'!H115="Без физических нагрузок!",0,IF('оригинальный продууукт'!H115="пешие прогулки",1,IF('оригинальный продууукт'!H115="Активный",2,IF('оригинальный продууукт'!H115="экстримальный",3,""))))</f>
        <v>1</v>
      </c>
      <c r="N116">
        <f>IF(ISNUMBER(SEARCH(правки!N$2,'оригинальный продууукт'!$K115)),1,0)</f>
        <v>1</v>
      </c>
      <c r="O116">
        <f>IF(ISNUMBER(SEARCH(правки!O$2,'оригинальный продууукт'!$K115)),1,0)</f>
        <v>0</v>
      </c>
      <c r="P116">
        <f>IF(ISNUMBER(SEARCH(правки!P$2,'оригинальный продууукт'!$K115)),1,0)</f>
        <v>0</v>
      </c>
      <c r="Q116">
        <f>IF(ISNUMBER(SEARCH(правки!Q$2,'оригинальный продууукт'!$K115)),1,0)</f>
        <v>0</v>
      </c>
      <c r="R116">
        <f>IF(ISNUMBER(SEARCH(правки!R$2,'оригинальный продууукт'!$K115)),1,0)</f>
        <v>0</v>
      </c>
      <c r="S116">
        <f>IF(ISNUMBER(SEARCH(правки!S$2,'оригинальный продууукт'!$K115)),1,0)</f>
        <v>0</v>
      </c>
      <c r="T116" t="str">
        <f>IF('оригинальный продууукт'!L115="не указано","",IF('оригинальный продууукт'!L115="переезды около 300 км ",6,"глянь"))</f>
        <v/>
      </c>
      <c r="U116">
        <v>1</v>
      </c>
      <c r="V116">
        <v>0</v>
      </c>
      <c r="X116">
        <f>IF(ISNUMBER(SEARCH(правки!X$2,'оригинальный продууукт'!$P115)),1,0)</f>
        <v>0</v>
      </c>
      <c r="Y116">
        <f>IF(ISNUMBER(SEARCH(правки!Y$2,'оригинальный продууукт'!$P115)),1,0)</f>
        <v>0</v>
      </c>
      <c r="Z116">
        <f>IF(ISNUMBER(SEARCH(правки!Z$2,'оригинальный продууукт'!$P115)),1,0)</f>
        <v>1</v>
      </c>
      <c r="AB116">
        <f>IF(ISNUMBER(SEARCH(правки!AB$2,'оригинальный продууукт'!$R115)),0,1)</f>
        <v>0</v>
      </c>
      <c r="AC116">
        <f>IF(ISNUMBER(SEARCH(правки!AC$2,'оригинальный продууукт'!$R115)),0,1)</f>
        <v>0</v>
      </c>
      <c r="AD116">
        <f>IF(ISNUMBER(SEARCH(правки!AD$2,'оригинальный продууукт'!$R115)),0,1)</f>
        <v>0</v>
      </c>
      <c r="AE116">
        <v>0</v>
      </c>
      <c r="AF116" s="8">
        <v>0</v>
      </c>
      <c r="AG116">
        <f>IF('оригинальный продууукт'!$T115="нет",0,1)</f>
        <v>0</v>
      </c>
      <c r="AH116">
        <v>5</v>
      </c>
      <c r="AI116">
        <v>1</v>
      </c>
      <c r="AJ116">
        <v>0</v>
      </c>
      <c r="AK116">
        <v>1</v>
      </c>
      <c r="AL116">
        <f>IF('оригинальный продууукт'!$V115="",0,1)</f>
        <v>0</v>
      </c>
      <c r="AM116">
        <f>IF('оригинальный продууукт'!$W115="",0,1)</f>
        <v>0</v>
      </c>
    </row>
    <row r="117" spans="1:39" x14ac:dyDescent="0.25">
      <c r="A117" s="5">
        <f>'оригинальный продууукт'!A116</f>
        <v>261</v>
      </c>
      <c r="B117" s="6" t="str">
        <f>IF(MID('оригинальный продууукт'!B116,1,1)="б", 'оригинальный продууукт'!B116,MID('оригинальный продууукт'!B116,1,1))</f>
        <v>3</v>
      </c>
      <c r="C117" s="7">
        <f t="shared" si="1"/>
        <v>2</v>
      </c>
      <c r="D117" s="5">
        <f>'оригинальный продууукт'!Y116</f>
        <v>2</v>
      </c>
      <c r="E117">
        <f>IF(ISNUMBER(SEARCH(правки!E$2,'оригинальный продууукт'!$G116)),1,0)</f>
        <v>1</v>
      </c>
      <c r="F117">
        <f>IF(ISNUMBER(SEARCH(правки!F$2,'оригинальный продууукт'!$G116)),1,0)</f>
        <v>1</v>
      </c>
      <c r="G117">
        <f>IF(ISNUMBER(SEARCH(правки!G$2,'оригинальный продууукт'!$G116)),1,0)</f>
        <v>0</v>
      </c>
      <c r="H117">
        <f>IF(ISNUMBER(SEARCH(правки!H$2,'оригинальный продууукт'!$G116)),1,0)</f>
        <v>0</v>
      </c>
      <c r="I117">
        <f>IF(ISNUMBER(SEARCH(правки!I$2,'оригинальный продууукт'!$G116)),1,0)</f>
        <v>0</v>
      </c>
      <c r="J117">
        <f>IF(ISNUMBER(SEARCH(правки!J$2,'оригинальный продууукт'!$G116)),1,0)</f>
        <v>0</v>
      </c>
      <c r="K117">
        <f>IF('оригинальный продууукт'!H116="Без физических нагрузок!",0,IF('оригинальный продууукт'!H116="пешие прогулки",1,IF('оригинальный продууукт'!H116="Активный",2,IF('оригинальный продууукт'!H116="экстримальный",3,""))))</f>
        <v>1</v>
      </c>
      <c r="N117">
        <f>IF(ISNUMBER(SEARCH(правки!N$2,'оригинальный продууукт'!$K116)),1,0)</f>
        <v>1</v>
      </c>
      <c r="O117">
        <f>IF(ISNUMBER(SEARCH(правки!O$2,'оригинальный продууукт'!$K116)),1,0)</f>
        <v>0</v>
      </c>
      <c r="P117">
        <f>IF(ISNUMBER(SEARCH(правки!P$2,'оригинальный продууукт'!$K116)),1,0)</f>
        <v>0</v>
      </c>
      <c r="Q117">
        <f>IF(ISNUMBER(SEARCH(правки!Q$2,'оригинальный продууукт'!$K116)),1,0)</f>
        <v>0</v>
      </c>
      <c r="R117">
        <f>IF(ISNUMBER(SEARCH(правки!R$2,'оригинальный продууукт'!$K116)),1,0)</f>
        <v>0</v>
      </c>
      <c r="S117">
        <f>IF(ISNUMBER(SEARCH(правки!S$2,'оригинальный продууукт'!$K116)),1,0)</f>
        <v>0</v>
      </c>
      <c r="T117" t="str">
        <f>IF('оригинальный продууукт'!L116="не указано","",IF('оригинальный продууукт'!L116="переезды около 300 км ",6,"глянь"))</f>
        <v/>
      </c>
      <c r="U117">
        <v>1</v>
      </c>
      <c r="V117">
        <v>0</v>
      </c>
      <c r="X117">
        <f>IF(ISNUMBER(SEARCH(правки!X$2,'оригинальный продууукт'!$P116)),1,0)</f>
        <v>0</v>
      </c>
      <c r="Y117">
        <f>IF(ISNUMBER(SEARCH(правки!Y$2,'оригинальный продууукт'!$P116)),1,0)</f>
        <v>0</v>
      </c>
      <c r="Z117">
        <f>IF(ISNUMBER(SEARCH(правки!Z$2,'оригинальный продууукт'!$P116)),1,0)</f>
        <v>1</v>
      </c>
      <c r="AB117">
        <f>IF(ISNUMBER(SEARCH(правки!AB$2,'оригинальный продууукт'!$R116)),0,1)</f>
        <v>0</v>
      </c>
      <c r="AC117">
        <f>IF(ISNUMBER(SEARCH(правки!AC$2,'оригинальный продууукт'!$R116)),0,1)</f>
        <v>0</v>
      </c>
      <c r="AD117">
        <f>IF(ISNUMBER(SEARCH(правки!AD$2,'оригинальный продууукт'!$R116)),0,1)</f>
        <v>0</v>
      </c>
      <c r="AE117">
        <v>0</v>
      </c>
      <c r="AF117" s="8">
        <v>0</v>
      </c>
      <c r="AG117">
        <f>IF('оригинальный продууукт'!$T116="нет",0,1)</f>
        <v>0</v>
      </c>
      <c r="AJ117">
        <v>0</v>
      </c>
      <c r="AK117">
        <v>0</v>
      </c>
      <c r="AL117">
        <f>IF('оригинальный продууукт'!$V116="",0,1)</f>
        <v>0</v>
      </c>
      <c r="AM117">
        <f>IF('оригинальный продууукт'!$W116="",0,1)</f>
        <v>0</v>
      </c>
    </row>
    <row r="118" spans="1:39" x14ac:dyDescent="0.25">
      <c r="A118" s="5">
        <f>'оригинальный продууукт'!A117</f>
        <v>262</v>
      </c>
      <c r="B118" s="6" t="str">
        <f>IF(MID('оригинальный продууукт'!B117,1,1)="б", 'оригинальный продууукт'!B117,MID('оригинальный продууукт'!B117,1,1))</f>
        <v>8</v>
      </c>
      <c r="C118" s="7">
        <f t="shared" si="1"/>
        <v>7</v>
      </c>
      <c r="D118" s="5">
        <f>'оригинальный продууукт'!Y117</f>
        <v>2</v>
      </c>
      <c r="E118">
        <f>IF(ISNUMBER(SEARCH(правки!E$2,'оригинальный продууукт'!$G117)),1,0)</f>
        <v>1</v>
      </c>
      <c r="F118">
        <f>IF(ISNUMBER(SEARCH(правки!F$2,'оригинальный продууукт'!$G117)),1,0)</f>
        <v>1</v>
      </c>
      <c r="G118">
        <f>IF(ISNUMBER(SEARCH(правки!G$2,'оригинальный продууукт'!$G117)),1,0)</f>
        <v>0</v>
      </c>
      <c r="H118">
        <f>IF(ISNUMBER(SEARCH(правки!H$2,'оригинальный продууукт'!$G117)),1,0)</f>
        <v>0</v>
      </c>
      <c r="I118">
        <f>IF(ISNUMBER(SEARCH(правки!I$2,'оригинальный продууукт'!$G117)),1,0)</f>
        <v>0</v>
      </c>
      <c r="J118">
        <f>IF(ISNUMBER(SEARCH(правки!J$2,'оригинальный продууукт'!$G117)),1,0)</f>
        <v>0</v>
      </c>
      <c r="K118">
        <f>IF('оригинальный продууукт'!H117="Без физических нагрузок!",0,IF('оригинальный продууукт'!H117="пешие прогулки",1,IF('оригинальный продууукт'!H117="Активный",2,IF('оригинальный продууукт'!H117="экстримальный",3,""))))</f>
        <v>1</v>
      </c>
      <c r="N118">
        <f>IF(ISNUMBER(SEARCH(правки!N$2,'оригинальный продууукт'!$K117)),1,0)</f>
        <v>1</v>
      </c>
      <c r="O118">
        <f>IF(ISNUMBER(SEARCH(правки!O$2,'оригинальный продууукт'!$K117)),1,0)</f>
        <v>0</v>
      </c>
      <c r="P118">
        <f>IF(ISNUMBER(SEARCH(правки!P$2,'оригинальный продууукт'!$K117)),1,0)</f>
        <v>0</v>
      </c>
      <c r="Q118">
        <f>IF(ISNUMBER(SEARCH(правки!Q$2,'оригинальный продууукт'!$K117)),1,0)</f>
        <v>0</v>
      </c>
      <c r="R118">
        <f>IF(ISNUMBER(SEARCH(правки!R$2,'оригинальный продууукт'!$K117)),1,0)</f>
        <v>0</v>
      </c>
      <c r="S118">
        <f>IF(ISNUMBER(SEARCH(правки!S$2,'оригинальный продууукт'!$K117)),1,0)</f>
        <v>0</v>
      </c>
      <c r="T118" t="str">
        <f>IF('оригинальный продууукт'!L117="не указано","",IF('оригинальный продууукт'!L117="переезды около 300 км ",6,"глянь"))</f>
        <v/>
      </c>
      <c r="U118">
        <v>1</v>
      </c>
      <c r="V118">
        <v>0</v>
      </c>
      <c r="X118">
        <f>IF(ISNUMBER(SEARCH(правки!X$2,'оригинальный продууукт'!$P117)),1,0)</f>
        <v>0</v>
      </c>
      <c r="Y118">
        <f>IF(ISNUMBER(SEARCH(правки!Y$2,'оригинальный продууукт'!$P117)),1,0)</f>
        <v>0</v>
      </c>
      <c r="Z118">
        <f>IF(ISNUMBER(SEARCH(правки!Z$2,'оригинальный продууукт'!$P117)),1,0)</f>
        <v>1</v>
      </c>
      <c r="AB118">
        <f>IF(ISNUMBER(SEARCH(правки!AB$2,'оригинальный продууукт'!$R117)),0,1)</f>
        <v>0</v>
      </c>
      <c r="AC118">
        <f>IF(ISNUMBER(SEARCH(правки!AC$2,'оригинальный продууукт'!$R117)),0,1)</f>
        <v>0</v>
      </c>
      <c r="AD118">
        <f>IF(ISNUMBER(SEARCH(правки!AD$2,'оригинальный продууукт'!$R117)),0,1)</f>
        <v>0</v>
      </c>
      <c r="AE118">
        <v>0</v>
      </c>
      <c r="AF118" s="8">
        <v>0</v>
      </c>
      <c r="AG118">
        <f>IF('оригинальный продууукт'!$T117="нет",0,1)</f>
        <v>0</v>
      </c>
      <c r="AH118">
        <v>5</v>
      </c>
      <c r="AI118">
        <v>1</v>
      </c>
      <c r="AJ118">
        <v>0</v>
      </c>
      <c r="AK118">
        <v>1</v>
      </c>
      <c r="AL118">
        <f>IF('оригинальный продууукт'!$V117="",0,1)</f>
        <v>0</v>
      </c>
      <c r="AM118">
        <f>IF('оригинальный продууукт'!$W117="",0,1)</f>
        <v>0</v>
      </c>
    </row>
    <row r="119" spans="1:39" x14ac:dyDescent="0.25">
      <c r="AD119" s="8"/>
    </row>
    <row r="120" spans="1:39" x14ac:dyDescent="0.25">
      <c r="AD120" s="8"/>
    </row>
    <row r="121" spans="1:39" x14ac:dyDescent="0.25">
      <c r="AD121" s="8"/>
    </row>
    <row r="122" spans="1:39" x14ac:dyDescent="0.25">
      <c r="AD122" s="8"/>
    </row>
  </sheetData>
  <mergeCells count="2">
    <mergeCell ref="E1:J1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5F8-92C2-469B-B537-3D6AC815288E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257</v>
      </c>
    </row>
    <row r="2" spans="1:1" x14ac:dyDescent="0.25">
      <c r="A2" t="s">
        <v>253</v>
      </c>
    </row>
    <row r="3" spans="1:1" x14ac:dyDescent="0.25">
      <c r="A3" t="s">
        <v>254</v>
      </c>
    </row>
    <row r="4" spans="1:1" x14ac:dyDescent="0.25">
      <c r="A4" t="s">
        <v>255</v>
      </c>
    </row>
    <row r="5" spans="1:1" x14ac:dyDescent="0.25">
      <c r="A5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035-38B7-40A0-B702-1077B9ECD932}">
  <dimension ref="B2:AE117"/>
  <sheetViews>
    <sheetView workbookViewId="0">
      <selection activeCell="B2" sqref="B2"/>
    </sheetView>
  </sheetViews>
  <sheetFormatPr defaultRowHeight="15" x14ac:dyDescent="0.25"/>
  <cols>
    <col min="2" max="31" width="2" bestFit="1" customWidth="1"/>
  </cols>
  <sheetData>
    <row r="2" spans="2:31" x14ac:dyDescent="0.25"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</row>
    <row r="3" spans="2:31" x14ac:dyDescent="0.25"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2:31" x14ac:dyDescent="0.25"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2:31" x14ac:dyDescent="0.25"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2:31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</row>
    <row r="7" spans="2:31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</row>
    <row r="8" spans="2:31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2:31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</row>
    <row r="10" spans="2:31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</row>
    <row r="11" spans="2:31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</row>
    <row r="12" spans="2:31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</row>
    <row r="13" spans="2:31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</row>
    <row r="14" spans="2:31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</row>
    <row r="15" spans="2:31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</row>
    <row r="16" spans="2:31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2:31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</row>
    <row r="18" spans="2:31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</row>
    <row r="19" spans="2:31" x14ac:dyDescent="0.25"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</row>
    <row r="20" spans="2:31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</row>
    <row r="21" spans="2:31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</row>
    <row r="22" spans="2:31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</row>
    <row r="23" spans="2:31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</row>
    <row r="24" spans="2:31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</row>
    <row r="25" spans="2:31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</row>
    <row r="26" spans="2:31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</row>
    <row r="27" spans="2:31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2:3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</row>
    <row r="29" spans="2:31" x14ac:dyDescent="0.25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</row>
    <row r="30" spans="2:31" x14ac:dyDescent="0.25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2:31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</row>
    <row r="32" spans="2:31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</row>
    <row r="33" spans="2:31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</row>
    <row r="34" spans="2:31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</row>
    <row r="35" spans="2:31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</row>
    <row r="36" spans="2:31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</row>
    <row r="37" spans="2:31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</row>
    <row r="38" spans="2:31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</row>
    <row r="39" spans="2:31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</row>
    <row r="40" spans="2:31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</row>
    <row r="41" spans="2:31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</row>
    <row r="42" spans="2:31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</row>
    <row r="43" spans="2:31" x14ac:dyDescent="0.25"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</row>
    <row r="44" spans="2:31" x14ac:dyDescent="0.25"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</row>
    <row r="45" spans="2:31" x14ac:dyDescent="0.25"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</row>
    <row r="46" spans="2:31" x14ac:dyDescent="0.25"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2</v>
      </c>
      <c r="AD46">
        <v>0</v>
      </c>
      <c r="AE46">
        <v>1</v>
      </c>
    </row>
    <row r="47" spans="2:31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</row>
    <row r="48" spans="2:31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</row>
    <row r="49" spans="2:31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</row>
    <row r="50" spans="2:31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</row>
    <row r="51" spans="2:31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</row>
    <row r="52" spans="2:31" x14ac:dyDescent="0.25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</row>
    <row r="53" spans="2:31" x14ac:dyDescent="0.2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</row>
    <row r="54" spans="2:31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</row>
    <row r="55" spans="2:31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</row>
    <row r="56" spans="2:31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</row>
    <row r="57" spans="2:31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</row>
    <row r="58" spans="2:31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</row>
    <row r="59" spans="2:31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</row>
    <row r="60" spans="2:31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</row>
    <row r="61" spans="2:31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</row>
    <row r="62" spans="2:31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</row>
    <row r="63" spans="2:31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</row>
    <row r="64" spans="2:31" x14ac:dyDescent="0.25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</row>
    <row r="65" spans="2:31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</row>
    <row r="66" spans="2:31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</row>
    <row r="67" spans="2:31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</row>
    <row r="68" spans="2:31" x14ac:dyDescent="0.25"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2:31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</row>
    <row r="70" spans="2:31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</row>
    <row r="71" spans="2:31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1</v>
      </c>
    </row>
    <row r="72" spans="2:31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</row>
    <row r="73" spans="2:31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</row>
    <row r="74" spans="2:31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</row>
    <row r="75" spans="2:31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</row>
    <row r="76" spans="2:31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</row>
    <row r="77" spans="2:31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</row>
    <row r="78" spans="2:31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</row>
    <row r="79" spans="2:31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</row>
    <row r="80" spans="2:31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</row>
    <row r="81" spans="2:31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</row>
    <row r="82" spans="2:31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</row>
    <row r="83" spans="2:31" x14ac:dyDescent="0.25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</row>
    <row r="84" spans="2:31" x14ac:dyDescent="0.25"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</row>
    <row r="85" spans="2:31" x14ac:dyDescent="0.25"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</row>
    <row r="86" spans="2:31" x14ac:dyDescent="0.25"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2:31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</row>
    <row r="88" spans="2:31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</row>
    <row r="89" spans="2:31" x14ac:dyDescent="0.25"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</row>
    <row r="90" spans="2:31" x14ac:dyDescent="0.25"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</row>
    <row r="91" spans="2:31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2:31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</row>
    <row r="93" spans="2:31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2:31" x14ac:dyDescent="0.25"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</row>
    <row r="95" spans="2:31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</row>
    <row r="96" spans="2:31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</row>
    <row r="97" spans="2:31" x14ac:dyDescent="0.25"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</row>
    <row r="98" spans="2:31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</row>
    <row r="99" spans="2:31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</row>
    <row r="100" spans="2:31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</row>
    <row r="101" spans="2:31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</row>
    <row r="102" spans="2:31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</row>
    <row r="103" spans="2:31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</row>
    <row r="104" spans="2:31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</row>
    <row r="105" spans="2:31" x14ac:dyDescent="0.2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</row>
    <row r="106" spans="2:31" x14ac:dyDescent="0.2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</row>
    <row r="107" spans="2:31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</v>
      </c>
    </row>
    <row r="108" spans="2:31" x14ac:dyDescent="0.25"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2:31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</row>
    <row r="110" spans="2:31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</row>
    <row r="111" spans="2:31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</row>
    <row r="112" spans="2:31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</row>
    <row r="113" spans="2:31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</row>
    <row r="114" spans="2:31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1</v>
      </c>
    </row>
    <row r="115" spans="2:31" x14ac:dyDescent="0.25"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</row>
    <row r="116" spans="2:31" x14ac:dyDescent="0.25"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</row>
    <row r="117" spans="2:31" x14ac:dyDescent="0.25"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оригинальный продууукт</vt:lpstr>
      <vt:lpstr>векторизация тематик( 13 призн)</vt:lpstr>
      <vt:lpstr>правки</vt:lpstr>
      <vt:lpstr>Лист2</vt:lpstr>
      <vt:lpstr>вект акт(слишком много призн)</vt:lpstr>
      <vt:lpstr>'вект акт(слишком много призн)'!activityVect</vt:lpstr>
      <vt:lpstr>'векторизация тематик( 13 призн)'!themeVect_1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 IVANOV</cp:lastModifiedBy>
  <dcterms:created xsi:type="dcterms:W3CDTF">2015-06-05T18:19:34Z</dcterms:created>
  <dcterms:modified xsi:type="dcterms:W3CDTF">2024-10-29T17:04:35Z</dcterms:modified>
</cp:coreProperties>
</file>