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5" windowWidth="15480" windowHeight="1092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H16" i="1" l="1"/>
  <c r="H17" i="1"/>
  <c r="H18" i="1"/>
  <c r="H19" i="1"/>
  <c r="H20" i="1"/>
  <c r="H21" i="1"/>
  <c r="H22" i="1"/>
  <c r="H23" i="1"/>
  <c r="H24" i="1"/>
  <c r="H15" i="1"/>
  <c r="G16" i="1"/>
  <c r="G17" i="1"/>
  <c r="G18" i="1"/>
  <c r="G19" i="1"/>
  <c r="G20" i="1"/>
  <c r="G21" i="1"/>
  <c r="G22" i="1"/>
  <c r="G23" i="1"/>
  <c r="G24" i="1"/>
  <c r="G15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  <c r="I16" i="1" l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15" i="1"/>
  <c r="J15" i="1" s="1"/>
  <c r="J25" i="1" s="1"/>
  <c r="F26" i="1"/>
  <c r="F25" i="1"/>
  <c r="I3" i="1" l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2" i="1"/>
  <c r="F13" i="1"/>
  <c r="J2" i="1" l="1"/>
  <c r="J12" i="1" s="1"/>
  <c r="I13" i="1"/>
</calcChain>
</file>

<file path=xl/sharedStrings.xml><?xml version="1.0" encoding="utf-8"?>
<sst xmlns="http://schemas.openxmlformats.org/spreadsheetml/2006/main" count="11" uniqueCount="7">
  <si>
    <t>位置</t>
    <phoneticPr fontId="1" type="noConversion"/>
  </si>
  <si>
    <t>電壓</t>
    <phoneticPr fontId="1" type="noConversion"/>
  </si>
  <si>
    <t>角度</t>
    <phoneticPr fontId="1" type="noConversion"/>
  </si>
  <si>
    <t>估計</t>
  </si>
  <si>
    <t>&gt;標準差</t>
  </si>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</sst>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zh-TW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位置=A電壓+b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4.2966400192342366E-2"/>
                  <c:y val="0.1973294554396916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lang="zh-TW"/>
                  </a:pPr>
                  <a:endParaRPr lang="en-US"/>
                </a:p>
              </c:txPr>
            </c:trendlineLbl>
          </c:trendline>
          <c:xVal>
            <c:numRef>
              <c:f>Sheet1!$F$2:$F$11</c:f>
              <c:numCache>
                <c:formatCode>General</c:formatCode>
                <c:ptCount val="10"/>
                <c:pt idx="0">
                  <c:v>3.4375</c:v>
                </c:pt>
                <c:pt idx="1">
                  <c:v>3.1640600000000001</c:v>
                </c:pt>
                <c:pt idx="2">
                  <c:v>3.0224600000000001</c:v>
                </c:pt>
                <c:pt idx="3">
                  <c:v>2.8857400000000002</c:v>
                </c:pt>
                <c:pt idx="4">
                  <c:v>2.6122999999999998</c:v>
                </c:pt>
                <c:pt idx="5">
                  <c:v>2.47559</c:v>
                </c:pt>
                <c:pt idx="6">
                  <c:v>2.3339799999999999</c:v>
                </c:pt>
                <c:pt idx="7">
                  <c:v>2.2021500000000001</c:v>
                </c:pt>
                <c:pt idx="8">
                  <c:v>2.05566</c:v>
                </c:pt>
                <c:pt idx="9">
                  <c:v>1.78711</c:v>
                </c:pt>
              </c:numCache>
            </c:numRef>
          </c:xVal>
          <c:yVal>
            <c:numRef>
              <c:f>Sheet1!$A$2:$A$11</c:f>
              <c:numCache>
                <c:formatCode>General</c:formatCode>
                <c:ptCount val="10"/>
                <c:pt idx="0">
                  <c:v>-30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92-488E-A22C-9E9A7DD4B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53984"/>
        <c:axId val="105355520"/>
      </c:scatterChart>
      <c:valAx>
        <c:axId val="10535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zh-TW"/>
            </a:pPr>
            <a:endParaRPr lang="en-US"/>
          </a:p>
        </c:txPr>
        <c:crossAx val="105355520"/>
        <c:crosses val="autoZero"/>
        <c:crossBetween val="midCat"/>
      </c:valAx>
      <c:valAx>
        <c:axId val="10535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zh-TW"/>
            </a:pPr>
            <a:endParaRPr lang="en-US"/>
          </a:p>
        </c:txPr>
        <c:crossAx val="10535398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lang="zh-TW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square"/>
            <c:size val="5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5.4754155730533695E-2"/>
                  <c:y val="0.26575538057742776"/>
                </c:manualLayout>
              </c:layout>
              <c:numFmt formatCode="General" sourceLinked="0"/>
            </c:trendlineLbl>
          </c:trendline>
          <c:xVal>
            <c:numRef>
              <c:f>Sheet1!$F$15:$F$24</c:f>
              <c:numCache>
                <c:formatCode>General</c:formatCode>
                <c:ptCount val="10"/>
                <c:pt idx="0">
                  <c:v>1.73828</c:v>
                </c:pt>
                <c:pt idx="1">
                  <c:v>1.78223</c:v>
                </c:pt>
                <c:pt idx="2">
                  <c:v>1.8359399999999999</c:v>
                </c:pt>
                <c:pt idx="3">
                  <c:v>1.89453</c:v>
                </c:pt>
                <c:pt idx="4">
                  <c:v>1.93848</c:v>
                </c:pt>
                <c:pt idx="5">
                  <c:v>1.9970699999999999</c:v>
                </c:pt>
                <c:pt idx="6">
                  <c:v>2.0459000000000001</c:v>
                </c:pt>
                <c:pt idx="7">
                  <c:v>2.0947300000000002</c:v>
                </c:pt>
                <c:pt idx="8">
                  <c:v>2.1484399999999999</c:v>
                </c:pt>
                <c:pt idx="9">
                  <c:v>2.2021500000000001</c:v>
                </c:pt>
              </c:numCache>
            </c:numRef>
          </c:xVal>
          <c:yVal>
            <c:numRef>
              <c:f>Sheet1!$A$15:$A$24</c:f>
              <c:numCache>
                <c:formatCode>General</c:formatCode>
                <c:ptCount val="10"/>
                <c:pt idx="0">
                  <c:v>-9</c:v>
                </c:pt>
                <c:pt idx="1">
                  <c:v>-6</c:v>
                </c:pt>
                <c:pt idx="2">
                  <c:v>-3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69-4E62-8F70-4F56B295B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89696"/>
        <c:axId val="105803776"/>
      </c:scatterChart>
      <c:valAx>
        <c:axId val="10578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803776"/>
        <c:crosses val="autoZero"/>
        <c:crossBetween val="midCat"/>
      </c:valAx>
      <c:valAx>
        <c:axId val="10580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789696"/>
        <c:crosses val="autoZero"/>
        <c:crossBetween val="midCat"/>
      </c:valAx>
    </c:plotArea>
    <c:legend>
      <c:legendPos val="r"/>
      <c:legendEntry>
        <c:idx val="2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380999</xdr:colOff>
      <xdr:row>1</xdr:row>
      <xdr:rowOff>142875</xdr:rowOff>
    </xdr:from>
    <xdr:to>
      <xdr:col>22</xdr:col>
      <xdr:colOff>447674</xdr:colOff>
      <xdr:row>12</xdr:row>
      <xdr:rowOff>161925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390525</xdr:colOff>
      <xdr:row>14</xdr:row>
      <xdr:rowOff>171450</xdr:rowOff>
    </xdr:from>
    <xdr:to>
      <xdr:col>20</xdr:col>
      <xdr:colOff>161925</xdr:colOff>
      <xdr:row>22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G25" sqref="G25"/>
    </sheetView>
  </sheetViews>
  <sheetFormatPr defaultRowHeight="15.75"/>
  <cols>
    <col min="6" max="6" width="9.375" bestFit="1" customWidth="1"/>
    <col min="7" max="7" width="13.25" customWidth="1"/>
    <col min="8" max="8" width="9.375" customWidth="1"/>
  </cols>
  <sheetData>
    <row r="1" spans="1:11">
      <c r="A1" s="1" t="s">
        <v>0</v>
      </c>
      <c r="B1" s="1"/>
      <c r="C1" s="1"/>
      <c r="D1" s="1"/>
      <c r="E1" s="1"/>
      <c r="F1" s="1" t="s">
        <v>1</v>
      </c>
      <c r="G1" s="3" t="s">
        <v>5</v>
      </c>
      <c r="H1" s="3" t="s">
        <v>6</v>
      </c>
      <c r="I1" s="4" t="s">
        <v>3</v>
      </c>
    </row>
    <row r="2" spans="1:11">
      <c r="A2" s="1">
        <v>-30</v>
      </c>
      <c r="B2" s="1">
        <v>3.4521500000000001</v>
      </c>
      <c r="C2" s="1">
        <v>3.4521500000000001</v>
      </c>
      <c r="D2" s="1">
        <v>3.4472700000000001</v>
      </c>
      <c r="E2" s="1">
        <v>3.5009800000000002</v>
      </c>
      <c r="F2" s="1">
        <v>3.4375</v>
      </c>
      <c r="G2" s="3">
        <f>AVERAGE(B2:F2)</f>
        <v>3.4580100000000003</v>
      </c>
      <c r="H2" s="3">
        <f>_xlfn.STDEV.P(B2:F2)</f>
        <v>2.2140947585864587E-2</v>
      </c>
      <c r="I2">
        <f>F2*(-36.315)+94.834</f>
        <v>-29.998812499999985</v>
      </c>
      <c r="J2">
        <f>(A2-I2)^2</f>
        <v>1.4101562500345608E-6</v>
      </c>
    </row>
    <row r="3" spans="1:11">
      <c r="A3" s="1">
        <v>-20</v>
      </c>
      <c r="B3" s="1">
        <v>3.1738300000000002</v>
      </c>
      <c r="C3" s="1">
        <v>3.1787100000000001</v>
      </c>
      <c r="D3" s="1">
        <v>3.1738300000000002</v>
      </c>
      <c r="E3" s="1">
        <v>3.1738300000000002</v>
      </c>
      <c r="F3" s="1">
        <v>3.1640600000000001</v>
      </c>
      <c r="G3" s="3">
        <f t="shared" ref="G3:G11" si="0">AVERAGE(B3:F3)</f>
        <v>3.1728520000000002</v>
      </c>
      <c r="H3" s="3">
        <f t="shared" ref="H3:H11" si="1">_xlfn.STDEV.P(B3:F3)</f>
        <v>4.7850784737557012E-3</v>
      </c>
      <c r="I3">
        <f t="shared" ref="I3:I11" si="2">F3*(-36.315)+94.834</f>
        <v>-20.068838899999989</v>
      </c>
      <c r="J3">
        <f>(A3-I3)^2</f>
        <v>4.7387941532084461E-3</v>
      </c>
    </row>
    <row r="4" spans="1:11">
      <c r="A4" s="1">
        <v>-15</v>
      </c>
      <c r="B4" s="1">
        <v>3.0371100000000002</v>
      </c>
      <c r="C4" s="1">
        <v>3.0371100000000002</v>
      </c>
      <c r="D4" s="1">
        <v>3.0273400000000001</v>
      </c>
      <c r="E4" s="1">
        <v>3.0371100000000002</v>
      </c>
      <c r="F4" s="1">
        <v>3.0224600000000001</v>
      </c>
      <c r="G4" s="3">
        <f t="shared" si="0"/>
        <v>3.0322260000000005</v>
      </c>
      <c r="H4" s="3">
        <f t="shared" si="1"/>
        <v>6.1775095305471048E-3</v>
      </c>
      <c r="I4">
        <f t="shared" si="2"/>
        <v>-14.926634899999996</v>
      </c>
      <c r="J4">
        <f>(A4-I4)^2</f>
        <v>5.3824378980105482E-3</v>
      </c>
    </row>
    <row r="5" spans="1:11">
      <c r="A5" s="1">
        <v>-10</v>
      </c>
      <c r="B5" s="1">
        <v>2.8955099999999998</v>
      </c>
      <c r="C5" s="1">
        <v>2.8955099999999998</v>
      </c>
      <c r="D5" s="1">
        <v>2.9003899999999998</v>
      </c>
      <c r="E5" s="1">
        <v>2.8955099999999998</v>
      </c>
      <c r="F5" s="1">
        <v>2.8857400000000002</v>
      </c>
      <c r="G5" s="3">
        <f t="shared" si="0"/>
        <v>2.8945319999999999</v>
      </c>
      <c r="H5" s="3">
        <f t="shared" si="1"/>
        <v>4.7850784737555382E-3</v>
      </c>
      <c r="I5">
        <f t="shared" si="2"/>
        <v>-9.9616480999999908</v>
      </c>
      <c r="J5">
        <f>(A5-I5)^2</f>
        <v>1.4708682336107065E-3</v>
      </c>
    </row>
    <row r="6" spans="1:11">
      <c r="A6" s="1">
        <v>0</v>
      </c>
      <c r="B6" s="1">
        <v>2.6220699999999999</v>
      </c>
      <c r="C6" s="1">
        <v>2.6220699999999999</v>
      </c>
      <c r="D6" s="1">
        <v>2.6171899999999999</v>
      </c>
      <c r="E6" s="1">
        <v>2.6171899999999999</v>
      </c>
      <c r="F6" s="1">
        <v>2.6122999999999998</v>
      </c>
      <c r="G6" s="3">
        <f t="shared" si="0"/>
        <v>2.6181639999999997</v>
      </c>
      <c r="H6" s="3">
        <f t="shared" si="1"/>
        <v>3.6550655260884348E-3</v>
      </c>
      <c r="I6">
        <f t="shared" si="2"/>
        <v>-3.1674499999979844E-2</v>
      </c>
      <c r="J6">
        <f>(A6-I6)^2</f>
        <v>1.0032739502487231E-3</v>
      </c>
    </row>
    <row r="7" spans="1:11">
      <c r="A7" s="1">
        <v>5</v>
      </c>
      <c r="B7" s="1">
        <v>2.48047</v>
      </c>
      <c r="C7" s="1">
        <v>2.47559</v>
      </c>
      <c r="D7" s="1">
        <v>2.48047</v>
      </c>
      <c r="E7" s="1">
        <v>2.4853499999999999</v>
      </c>
      <c r="F7" s="1">
        <v>2.47559</v>
      </c>
      <c r="G7" s="3">
        <f t="shared" si="0"/>
        <v>2.4794939999999999</v>
      </c>
      <c r="H7" s="3">
        <f t="shared" si="1"/>
        <v>3.6518576094913633E-3</v>
      </c>
      <c r="I7">
        <f t="shared" si="2"/>
        <v>4.9329491500000131</v>
      </c>
      <c r="J7">
        <f>(A7-I7)^2</f>
        <v>4.4958164857207428E-3</v>
      </c>
    </row>
    <row r="8" spans="1:11">
      <c r="A8" s="1">
        <v>10</v>
      </c>
      <c r="B8" s="1">
        <v>2.33887</v>
      </c>
      <c r="C8" s="1">
        <v>2.34375</v>
      </c>
      <c r="D8" s="1">
        <v>2.34375</v>
      </c>
      <c r="E8" s="1">
        <v>2.34375</v>
      </c>
      <c r="F8" s="1">
        <v>2.3339799999999999</v>
      </c>
      <c r="G8" s="3">
        <f t="shared" si="0"/>
        <v>2.3408199999999999</v>
      </c>
      <c r="H8" s="3">
        <f t="shared" si="1"/>
        <v>3.907500479846439E-3</v>
      </c>
      <c r="I8">
        <f t="shared" si="2"/>
        <v>10.075516300000004</v>
      </c>
      <c r="J8">
        <f>(A8-I8)^2</f>
        <v>5.7027115656905839E-3</v>
      </c>
    </row>
    <row r="9" spans="1:11">
      <c r="A9" s="1">
        <v>15</v>
      </c>
      <c r="B9" s="1">
        <v>2.20703</v>
      </c>
      <c r="C9" s="1">
        <v>2.20703</v>
      </c>
      <c r="D9" s="1">
        <v>2.20703</v>
      </c>
      <c r="E9" s="1">
        <v>2.20703</v>
      </c>
      <c r="F9" s="1">
        <v>2.2021500000000001</v>
      </c>
      <c r="G9" s="3">
        <f t="shared" si="0"/>
        <v>2.206054</v>
      </c>
      <c r="H9" s="3">
        <f t="shared" si="1"/>
        <v>1.9519999999999982E-3</v>
      </c>
      <c r="I9">
        <f t="shared" si="2"/>
        <v>14.86292275000001</v>
      </c>
      <c r="J9">
        <f>(A9-I9)^2</f>
        <v>1.8790172467559801E-2</v>
      </c>
    </row>
    <row r="10" spans="1:11">
      <c r="A10" s="1">
        <v>20</v>
      </c>
      <c r="B10" s="1">
        <v>2.0703100000000001</v>
      </c>
      <c r="C10" s="1">
        <v>2.0703100000000001</v>
      </c>
      <c r="D10" s="1">
        <v>2.0752000000000002</v>
      </c>
      <c r="E10" s="1">
        <v>2.0752000000000002</v>
      </c>
      <c r="F10" s="1">
        <v>2.05566</v>
      </c>
      <c r="G10" s="3">
        <f t="shared" si="0"/>
        <v>2.0693360000000003</v>
      </c>
      <c r="H10" s="3">
        <f t="shared" si="1"/>
        <v>7.1791826832864874E-3</v>
      </c>
      <c r="I10">
        <f t="shared" si="2"/>
        <v>20.182707100000002</v>
      </c>
      <c r="J10">
        <f>(A10-I10)^2</f>
        <v>3.3381884390410656E-2</v>
      </c>
    </row>
    <row r="11" spans="1:11">
      <c r="A11" s="1">
        <v>30</v>
      </c>
      <c r="B11" s="1">
        <v>1.79199</v>
      </c>
      <c r="C11" s="1">
        <v>1.79199</v>
      </c>
      <c r="D11" s="1">
        <v>1.79199</v>
      </c>
      <c r="E11" s="1">
        <v>1.79199</v>
      </c>
      <c r="F11" s="1">
        <v>1.78711</v>
      </c>
      <c r="G11" s="3">
        <f t="shared" si="0"/>
        <v>1.7910139999999999</v>
      </c>
      <c r="H11" s="3">
        <f t="shared" si="1"/>
        <v>1.9519999999999982E-3</v>
      </c>
      <c r="I11">
        <f t="shared" si="2"/>
        <v>29.935100350000013</v>
      </c>
      <c r="J11">
        <f>(A11-I11)^2</f>
        <v>4.2119645701207816E-3</v>
      </c>
    </row>
    <row r="12" spans="1:11">
      <c r="A12" s="3"/>
      <c r="B12" s="3"/>
      <c r="C12" s="3"/>
      <c r="D12" s="3"/>
      <c r="E12" s="3"/>
      <c r="F12" s="3"/>
      <c r="G12" s="3"/>
      <c r="H12" s="3"/>
      <c r="I12" s="3"/>
      <c r="J12">
        <f>(SUM(J2:J11)/10)^0.5</f>
        <v>8.8982770169753103E-2</v>
      </c>
      <c r="K12" t="s">
        <v>4</v>
      </c>
    </row>
    <row r="13" spans="1:11">
      <c r="F13">
        <f>AVERAGE(F2:F11)</f>
        <v>2.5976549999999996</v>
      </c>
      <c r="I13">
        <f>AVERAGE(I2:I11)</f>
        <v>0.5001586750000101</v>
      </c>
    </row>
    <row r="14" spans="1:11">
      <c r="A14" s="1" t="s">
        <v>2</v>
      </c>
      <c r="B14" s="1"/>
      <c r="C14" s="1"/>
      <c r="D14" s="1"/>
      <c r="E14" s="1"/>
      <c r="F14" s="1" t="s">
        <v>1</v>
      </c>
      <c r="G14" s="3" t="s">
        <v>5</v>
      </c>
      <c r="H14" s="3" t="s">
        <v>6</v>
      </c>
    </row>
    <row r="15" spans="1:11">
      <c r="A15" s="1">
        <v>-9</v>
      </c>
      <c r="B15" s="1">
        <v>1.7285200000000001</v>
      </c>
      <c r="C15" s="1">
        <v>1.7334000000000001</v>
      </c>
      <c r="D15" s="1">
        <v>1.73828</v>
      </c>
      <c r="E15" s="1">
        <v>1.74316</v>
      </c>
      <c r="F15" s="1">
        <v>1.73828</v>
      </c>
      <c r="G15" s="3">
        <f>AVERAGE(B15:F15)</f>
        <v>1.7363279999999999</v>
      </c>
      <c r="H15" s="3">
        <f>_xlfn.STDEV.P(B15:F15)</f>
        <v>4.9766430452665529E-3</v>
      </c>
      <c r="I15">
        <f>F15*57.906-109.45</f>
        <v>-8.7931583200000034</v>
      </c>
      <c r="J15">
        <f>(A15-I15)^2</f>
        <v>4.2783480585220988E-2</v>
      </c>
    </row>
    <row r="16" spans="1:11">
      <c r="A16" s="1">
        <v>-6</v>
      </c>
      <c r="B16" s="1">
        <v>1.78223</v>
      </c>
      <c r="C16" s="1">
        <v>1.7773399999999999</v>
      </c>
      <c r="D16" s="1">
        <v>1.78223</v>
      </c>
      <c r="E16" s="1">
        <v>1.78213</v>
      </c>
      <c r="F16" s="1">
        <v>1.78223</v>
      </c>
      <c r="G16" s="3">
        <f t="shared" ref="G16:G24" si="3">AVERAGE(B16:F16)</f>
        <v>1.7812319999999999</v>
      </c>
      <c r="H16" s="3">
        <f t="shared" ref="H16:H24" si="4">_xlfn.STDEV.P(B16:F16)</f>
        <v>1.9463853678036371E-3</v>
      </c>
      <c r="I16">
        <f t="shared" ref="I16:I24" si="5">F16*57.906-109.45</f>
        <v>-6.2481896200000051</v>
      </c>
      <c r="J16">
        <f>(A16-I16)^2</f>
        <v>6.1598087475746938E-2</v>
      </c>
    </row>
    <row r="17" spans="1:11">
      <c r="A17" s="1">
        <v>-3</v>
      </c>
      <c r="B17" s="1">
        <v>1.8408199999999999</v>
      </c>
      <c r="C17" s="1">
        <v>1.8408199999999999</v>
      </c>
      <c r="D17" s="1">
        <v>1.8359399999999999</v>
      </c>
      <c r="E17" s="1">
        <v>1.8359399999999999</v>
      </c>
      <c r="F17" s="1">
        <v>1.8359399999999999</v>
      </c>
      <c r="G17" s="3">
        <f t="shared" si="3"/>
        <v>1.8378920000000001</v>
      </c>
      <c r="H17" s="3">
        <f t="shared" si="4"/>
        <v>2.3907019889563793E-3</v>
      </c>
      <c r="I17">
        <f t="shared" si="5"/>
        <v>-3.1380583600000165</v>
      </c>
      <c r="J17">
        <f>(A17-I17)^2</f>
        <v>1.9060110765894148E-2</v>
      </c>
    </row>
    <row r="18" spans="1:11">
      <c r="A18" s="1">
        <v>0</v>
      </c>
      <c r="B18" s="1">
        <v>1.8847700000000001</v>
      </c>
      <c r="C18" s="1">
        <v>1.8847700000000001</v>
      </c>
      <c r="D18" s="1">
        <v>1.8847700000000001</v>
      </c>
      <c r="E18" s="1">
        <v>1.8896500000000001</v>
      </c>
      <c r="F18" s="1">
        <v>1.89453</v>
      </c>
      <c r="G18" s="3">
        <f t="shared" si="3"/>
        <v>1.8876979999999999</v>
      </c>
      <c r="H18" s="3">
        <f t="shared" si="4"/>
        <v>3.9039999999999964E-3</v>
      </c>
      <c r="I18">
        <f t="shared" si="5"/>
        <v>0.25465418000000284</v>
      </c>
      <c r="J18">
        <f>(A18-I18)^2</f>
        <v>6.4848751391473849E-2</v>
      </c>
    </row>
    <row r="19" spans="1:11">
      <c r="A19" s="1">
        <v>3</v>
      </c>
      <c r="B19" s="1">
        <v>1.94336</v>
      </c>
      <c r="C19" s="1">
        <v>1.93848</v>
      </c>
      <c r="D19" s="1">
        <v>1.93848</v>
      </c>
      <c r="E19" s="1">
        <v>1.9335899999999999</v>
      </c>
      <c r="F19" s="1">
        <v>1.93848</v>
      </c>
      <c r="G19" s="3">
        <f t="shared" si="3"/>
        <v>1.9384779999999999</v>
      </c>
      <c r="H19" s="3">
        <f t="shared" si="4"/>
        <v>3.0895462450010536E-3</v>
      </c>
      <c r="I19">
        <f t="shared" si="5"/>
        <v>2.7996228799999869</v>
      </c>
      <c r="J19">
        <f>(A19-I19)^2</f>
        <v>4.0150990219499638E-2</v>
      </c>
    </row>
    <row r="20" spans="1:11">
      <c r="A20" s="1">
        <v>6</v>
      </c>
      <c r="B20" s="1">
        <v>2.00684</v>
      </c>
      <c r="C20" s="1">
        <v>2.0019499999999999</v>
      </c>
      <c r="D20" s="1">
        <v>2.0019499999999999</v>
      </c>
      <c r="E20" s="1">
        <v>2.0019499999999999</v>
      </c>
      <c r="F20" s="1">
        <v>1.9970699999999999</v>
      </c>
      <c r="G20" s="3">
        <f t="shared" si="3"/>
        <v>2.0019520000000002</v>
      </c>
      <c r="H20" s="3">
        <f t="shared" si="4"/>
        <v>3.0895462450010536E-3</v>
      </c>
      <c r="I20">
        <f t="shared" si="5"/>
        <v>6.192335419999992</v>
      </c>
      <c r="J20">
        <f>(A20-I20)^2</f>
        <v>3.6992913786573337E-2</v>
      </c>
    </row>
    <row r="21" spans="1:11">
      <c r="A21" s="1">
        <v>9</v>
      </c>
      <c r="B21" s="1">
        <v>2.05566</v>
      </c>
      <c r="C21" s="1">
        <v>2.05566</v>
      </c>
      <c r="D21" s="1">
        <v>2.05566</v>
      </c>
      <c r="E21" s="1">
        <v>2.05566</v>
      </c>
      <c r="F21" s="1">
        <v>2.0459000000000001</v>
      </c>
      <c r="G21" s="3">
        <f t="shared" si="3"/>
        <v>2.0537079999999999</v>
      </c>
      <c r="H21" s="3">
        <f t="shared" si="4"/>
        <v>3.9039999999999964E-3</v>
      </c>
      <c r="I21">
        <f t="shared" si="5"/>
        <v>9.0198853999999926</v>
      </c>
      <c r="J21">
        <f>(A21-I21)^2</f>
        <v>3.9542913315970628E-4</v>
      </c>
    </row>
    <row r="22" spans="1:11">
      <c r="A22" s="1">
        <v>12</v>
      </c>
      <c r="B22" s="1">
        <v>2.1093799999999998</v>
      </c>
      <c r="C22" s="1">
        <v>2.1044900000000002</v>
      </c>
      <c r="D22" s="1">
        <v>2.1142599999999998</v>
      </c>
      <c r="E22" s="1">
        <v>2.1044900000000002</v>
      </c>
      <c r="F22" s="1">
        <v>2.0947300000000002</v>
      </c>
      <c r="G22" s="3">
        <f t="shared" si="3"/>
        <v>2.10547</v>
      </c>
      <c r="H22" s="3">
        <f t="shared" si="4"/>
        <v>6.4779719048478441E-3</v>
      </c>
      <c r="I22">
        <f t="shared" si="5"/>
        <v>11.847435380000007</v>
      </c>
      <c r="J22">
        <f>(A22-I22)^2</f>
        <v>2.3275963275742141E-2</v>
      </c>
    </row>
    <row r="23" spans="1:11">
      <c r="A23" s="1">
        <v>15</v>
      </c>
      <c r="B23" s="1">
        <v>2.1581999999999999</v>
      </c>
      <c r="C23" s="1">
        <v>2.16309</v>
      </c>
      <c r="D23" s="1">
        <v>2.1581999999999999</v>
      </c>
      <c r="E23" s="1">
        <v>2.1581999999999999</v>
      </c>
      <c r="F23" s="1">
        <v>2.1484399999999999</v>
      </c>
      <c r="G23" s="3">
        <f t="shared" si="3"/>
        <v>2.1572260000000001</v>
      </c>
      <c r="H23" s="3">
        <f t="shared" si="4"/>
        <v>4.7838545128379593E-3</v>
      </c>
      <c r="I23">
        <f t="shared" si="5"/>
        <v>14.957566639999996</v>
      </c>
      <c r="J23">
        <f>(A23-I23)^2</f>
        <v>1.8005900408899372E-3</v>
      </c>
    </row>
    <row r="24" spans="1:11">
      <c r="A24" s="2">
        <v>18</v>
      </c>
      <c r="B24" s="2">
        <v>2.2168000000000001</v>
      </c>
      <c r="C24" s="2">
        <v>2.21191</v>
      </c>
      <c r="D24" s="2">
        <v>2.1875</v>
      </c>
      <c r="E24" s="2">
        <v>2.20703</v>
      </c>
      <c r="F24" s="1">
        <v>2.2021500000000001</v>
      </c>
      <c r="G24" s="3">
        <f t="shared" si="3"/>
        <v>2.2050779999999999</v>
      </c>
      <c r="H24" s="3">
        <f t="shared" si="4"/>
        <v>1.0054363033032008E-2</v>
      </c>
      <c r="I24">
        <f t="shared" si="5"/>
        <v>18.067697899999999</v>
      </c>
      <c r="J24">
        <f>(A24-I24)^2</f>
        <v>4.5830056644098468E-3</v>
      </c>
    </row>
    <row r="25" spans="1:11">
      <c r="F25" s="3">
        <f>_xlfn.STDEV.P(F15:F24)</f>
        <v>0.14877807763578613</v>
      </c>
      <c r="G25" s="3"/>
      <c r="H25" s="3"/>
      <c r="J25">
        <f>(SUM(J15:J24)/10)^0.5</f>
        <v>0.17189802859213091</v>
      </c>
      <c r="K25" t="s">
        <v>4</v>
      </c>
    </row>
    <row r="26" spans="1:11">
      <c r="F26">
        <f>AVERAGE(F15:F24)</f>
        <v>1.9677750000000001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2018-12-11T11:52:35Z</dcterms:modified>
</cp:coreProperties>
</file>