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345" windowHeight="10110"/>
  </bookViews>
  <sheets>
    <sheet name="wyniki" sheetId="1" r:id="rId1"/>
    <sheet name="Parametry" sheetId="2" r:id="rId2"/>
  </sheets>
  <calcPr calcId="125725"/>
</workbook>
</file>

<file path=xl/calcChain.xml><?xml version="1.0" encoding="utf-8"?>
<calcChain xmlns="http://schemas.openxmlformats.org/spreadsheetml/2006/main">
  <c r="F39" i="1"/>
  <c r="G39"/>
  <c r="E39"/>
  <c r="Q36"/>
  <c r="R36"/>
  <c r="P36"/>
  <c r="Q2"/>
  <c r="R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11"/>
  <c r="P10"/>
  <c r="P9"/>
  <c r="P8"/>
  <c r="P7"/>
  <c r="P6"/>
  <c r="P5"/>
  <c r="P4"/>
  <c r="P3"/>
  <c r="P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M35"/>
  <c r="M26"/>
  <c r="M27" s="1"/>
  <c r="M28" s="1"/>
  <c r="M29" s="1"/>
  <c r="M30" s="1"/>
  <c r="M31" s="1"/>
  <c r="M32" s="1"/>
  <c r="M33" s="1"/>
  <c r="M34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4"/>
  <c r="M3"/>
  <c r="M2"/>
  <c r="F38"/>
  <c r="G38"/>
  <c r="K36"/>
  <c r="L36"/>
  <c r="K27"/>
  <c r="L27"/>
  <c r="K28"/>
  <c r="L28"/>
  <c r="K29"/>
  <c r="L29"/>
  <c r="K30"/>
  <c r="L30"/>
  <c r="K31"/>
  <c r="L31"/>
  <c r="K32"/>
  <c r="L32"/>
  <c r="K33"/>
  <c r="L33"/>
  <c r="K34"/>
  <c r="L34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"/>
  <c r="L2"/>
  <c r="E38"/>
  <c r="J36"/>
  <c r="J27"/>
  <c r="J28"/>
  <c r="J29"/>
  <c r="J30"/>
  <c r="J31"/>
  <c r="J32"/>
  <c r="J33"/>
  <c r="J3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H36"/>
  <c r="F36"/>
  <c r="G36"/>
  <c r="E36"/>
</calcChain>
</file>

<file path=xl/sharedStrings.xml><?xml version="1.0" encoding="utf-8"?>
<sst xmlns="http://schemas.openxmlformats.org/spreadsheetml/2006/main" count="303" uniqueCount="109">
  <si>
    <t>nr testu</t>
  </si>
  <si>
    <t>zakres uczenia</t>
  </si>
  <si>
    <t>bestCalamr</t>
  </si>
  <si>
    <t>otwartych pozycji</t>
  </si>
  <si>
    <t>test dla 100</t>
  </si>
  <si>
    <t>test dla 200</t>
  </si>
  <si>
    <t>test dla 500</t>
  </si>
  <si>
    <t xml:space="preserve">b </t>
  </si>
  <si>
    <t xml:space="preserve">wstp </t>
  </si>
  <si>
    <t>wstk</t>
  </si>
  <si>
    <t xml:space="preserve"> lkr </t>
  </si>
  <si>
    <t xml:space="preserve">SL </t>
  </si>
  <si>
    <t xml:space="preserve">TP </t>
  </si>
  <si>
    <t xml:space="preserve">op </t>
  </si>
  <si>
    <t xml:space="preserve">bvol </t>
  </si>
  <si>
    <t>vwst</t>
  </si>
  <si>
    <t xml:space="preserve">bawe </t>
  </si>
  <si>
    <t>bcawe</t>
  </si>
  <si>
    <t xml:space="preserve">ll3 </t>
  </si>
  <si>
    <t>50-1000</t>
  </si>
  <si>
    <t>100-1100</t>
  </si>
  <si>
    <t>200-1200</t>
  </si>
  <si>
    <t>300-1300</t>
  </si>
  <si>
    <t>400-1400</t>
  </si>
  <si>
    <t>500-1500</t>
  </si>
  <si>
    <t>600-1600</t>
  </si>
  <si>
    <t>700-1700</t>
  </si>
  <si>
    <t>800-1800</t>
  </si>
  <si>
    <t>900-1900</t>
  </si>
  <si>
    <t>1000-2000</t>
  </si>
  <si>
    <t>1100-2100</t>
  </si>
  <si>
    <t>1200-2200</t>
  </si>
  <si>
    <t>1300-2300</t>
  </si>
  <si>
    <t>1400-2400</t>
  </si>
  <si>
    <t>1500-2500</t>
  </si>
  <si>
    <t>1600-2600</t>
  </si>
  <si>
    <t>1700-2700</t>
  </si>
  <si>
    <t>1800-2800</t>
  </si>
  <si>
    <t>1900-2900</t>
  </si>
  <si>
    <t>-0.0001</t>
  </si>
  <si>
    <t>0.016</t>
  </si>
  <si>
    <t>0.0086</t>
  </si>
  <si>
    <t>0.002</t>
  </si>
  <si>
    <t>29 44</t>
  </si>
  <si>
    <t>0.014</t>
  </si>
  <si>
    <t>0.0172</t>
  </si>
  <si>
    <t>0.0015</t>
  </si>
  <si>
    <t>12 24</t>
  </si>
  <si>
    <t>12 26</t>
  </si>
  <si>
    <t>59 31</t>
  </si>
  <si>
    <t>zysk Testowy</t>
  </si>
  <si>
    <t>0.0063</t>
  </si>
  <si>
    <t>13 30</t>
  </si>
  <si>
    <t>17 21</t>
  </si>
  <si>
    <t>-0.0003</t>
  </si>
  <si>
    <t>0.0018</t>
  </si>
  <si>
    <t>22 22</t>
  </si>
  <si>
    <t>18 23</t>
  </si>
  <si>
    <t>16 29</t>
  </si>
  <si>
    <t>24 28</t>
  </si>
  <si>
    <t>-0.0005</t>
  </si>
  <si>
    <t>0.018</t>
  </si>
  <si>
    <t>74 25</t>
  </si>
  <si>
    <t>27 27</t>
  </si>
  <si>
    <t>22 36</t>
  </si>
  <si>
    <t>55 56</t>
  </si>
  <si>
    <t>25 38</t>
  </si>
  <si>
    <t>22 35</t>
  </si>
  <si>
    <t>19 40</t>
  </si>
  <si>
    <t>53 21</t>
  </si>
  <si>
    <t>47 38</t>
  </si>
  <si>
    <t>2100-3100</t>
  </si>
  <si>
    <t>2000-3000</t>
  </si>
  <si>
    <t>2200-3200</t>
  </si>
  <si>
    <t>2300-3300</t>
  </si>
  <si>
    <t>2400-3400</t>
  </si>
  <si>
    <t>2500-3500</t>
  </si>
  <si>
    <t>2600-3600</t>
  </si>
  <si>
    <t>2700-3700</t>
  </si>
  <si>
    <t>2800-3800</t>
  </si>
  <si>
    <t>2900-3900</t>
  </si>
  <si>
    <t>3000-4000</t>
  </si>
  <si>
    <t>3100-4100</t>
  </si>
  <si>
    <t>3200-4200</t>
  </si>
  <si>
    <t>3300-4300</t>
  </si>
  <si>
    <t>49 52</t>
  </si>
  <si>
    <t>47 44</t>
  </si>
  <si>
    <t>47 45</t>
  </si>
  <si>
    <t>22 30</t>
  </si>
  <si>
    <t>23 26</t>
  </si>
  <si>
    <t>46 22</t>
  </si>
  <si>
    <t>ZYSK SKUMULOWANY:</t>
  </si>
  <si>
    <t>20 33</t>
  </si>
  <si>
    <t>46 27</t>
  </si>
  <si>
    <t>23 35</t>
  </si>
  <si>
    <t>1.5611</t>
  </si>
  <si>
    <t>22 32</t>
  </si>
  <si>
    <t>0.0506</t>
  </si>
  <si>
    <t>14 26</t>
  </si>
  <si>
    <t>14 34</t>
  </si>
  <si>
    <t>34 30</t>
  </si>
  <si>
    <t>40 32</t>
  </si>
  <si>
    <t>69 32</t>
  </si>
  <si>
    <t>Obsunięcia kapitału</t>
  </si>
  <si>
    <t>Calmar Ratio1</t>
  </si>
  <si>
    <t>Zysk skumulowany</t>
  </si>
  <si>
    <t>Dropdown</t>
  </si>
  <si>
    <t>Calmar Ratio2</t>
  </si>
  <si>
    <t>źle liczony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</si>
</sst>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i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0" fillId="0" borderId="5" xfId="0" quotePrefix="1" applyNumberFormat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1" xfId="0" applyBorder="1"/>
    <xf numFmtId="0" fontId="1" fillId="0" borderId="22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2" xfId="0" applyFont="1" applyBorder="1" applyAlignment="1">
      <alignment horizontal="center"/>
    </xf>
    <xf numFmtId="0" fontId="0" fillId="0" borderId="22" xfId="0" applyBorder="1"/>
    <xf numFmtId="0" fontId="0" fillId="0" borderId="10" xfId="0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topLeftCell="B16" workbookViewId="0">
      <selection activeCell="D44" sqref="D44"/>
    </sheetView>
  </sheetViews>
  <sheetFormatPr defaultRowHeight="14.25"/>
  <cols>
    <col min="2" max="2" width="14" customWidth="1"/>
    <col min="3" max="3" width="12.875" customWidth="1"/>
    <col min="4" max="4" width="16.25" customWidth="1"/>
    <col min="5" max="5" width="12.375" customWidth="1"/>
    <col min="6" max="6" width="10.5" customWidth="1"/>
    <col min="7" max="7" width="10.875" customWidth="1"/>
    <col min="8" max="8" width="15.125" customWidth="1"/>
    <col min="10" max="10" width="9.25" bestFit="1" customWidth="1"/>
  </cols>
  <sheetData>
    <row r="1" spans="1:18" ht="15.75" thickBot="1">
      <c r="A1" s="9" t="s">
        <v>0</v>
      </c>
      <c r="B1" s="10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2" t="s">
        <v>50</v>
      </c>
      <c r="J1" s="39"/>
      <c r="K1" s="40" t="s">
        <v>103</v>
      </c>
      <c r="L1" s="41"/>
      <c r="M1" s="39"/>
      <c r="N1" s="45" t="s">
        <v>105</v>
      </c>
      <c r="O1" s="41"/>
      <c r="P1" s="39"/>
      <c r="Q1" s="46" t="s">
        <v>106</v>
      </c>
      <c r="R1" s="41"/>
    </row>
    <row r="2" spans="1:18">
      <c r="A2" s="17">
        <v>1</v>
      </c>
      <c r="B2" s="19" t="s">
        <v>19</v>
      </c>
      <c r="C2" s="15">
        <v>7.1843000000000004</v>
      </c>
      <c r="D2" s="2" t="s">
        <v>49</v>
      </c>
      <c r="E2" s="17">
        <v>0</v>
      </c>
      <c r="F2" s="18">
        <v>3.4700000000000002E-2</v>
      </c>
      <c r="G2" s="19">
        <v>4.3999999999999997E-2</v>
      </c>
      <c r="H2" s="20">
        <v>0.30449999999999999</v>
      </c>
      <c r="J2" s="31">
        <f>ABS(E2-E3)</f>
        <v>0</v>
      </c>
      <c r="K2" s="1">
        <f t="shared" ref="K2:L2" si="0">ABS(F2-F3)</f>
        <v>1.2299999999999998E-2</v>
      </c>
      <c r="L2" s="1">
        <f t="shared" si="0"/>
        <v>8.4000000000000047E-3</v>
      </c>
      <c r="M2" s="42">
        <f>E2</f>
        <v>0</v>
      </c>
      <c r="N2" s="43">
        <f t="shared" ref="N2:O2" si="1">F2</f>
        <v>3.4700000000000002E-2</v>
      </c>
      <c r="O2" s="44">
        <f t="shared" si="1"/>
        <v>4.3999999999999997E-2</v>
      </c>
      <c r="P2" s="42">
        <f>M2-MAX(M2:M2)</f>
        <v>0</v>
      </c>
      <c r="Q2" s="43">
        <f t="shared" ref="Q2:R2" si="2">N2-MAX(N2:N2)</f>
        <v>0</v>
      </c>
      <c r="R2" s="44">
        <f t="shared" si="2"/>
        <v>0</v>
      </c>
    </row>
    <row r="3" spans="1:18">
      <c r="A3" s="7">
        <v>2</v>
      </c>
      <c r="B3" s="3" t="s">
        <v>20</v>
      </c>
      <c r="C3" s="2">
        <v>5.2058999999999997</v>
      </c>
      <c r="D3" s="2" t="s">
        <v>43</v>
      </c>
      <c r="E3" s="7">
        <v>0</v>
      </c>
      <c r="F3" s="2">
        <v>4.7E-2</v>
      </c>
      <c r="G3" s="3">
        <v>5.2400000000000002E-2</v>
      </c>
      <c r="H3" s="13">
        <v>0.17369999999999999</v>
      </c>
      <c r="J3" s="31">
        <f t="shared" ref="J3:J34" si="3">ABS(E3-E4)</f>
        <v>3.61E-2</v>
      </c>
      <c r="K3" s="1">
        <f t="shared" ref="K3:K27" si="4">ABS(F3-F4)</f>
        <v>2.9100000000000001E-2</v>
      </c>
      <c r="L3" s="1">
        <f t="shared" ref="L3:L27" si="5">ABS(G3-G4)</f>
        <v>2.4300000000000002E-2</v>
      </c>
      <c r="M3" s="31">
        <f>M2+E3</f>
        <v>0</v>
      </c>
      <c r="N3" s="1">
        <f t="shared" ref="N3:O18" si="6">N2+F3</f>
        <v>8.1699999999999995E-2</v>
      </c>
      <c r="O3" s="32">
        <f t="shared" si="6"/>
        <v>9.64E-2</v>
      </c>
      <c r="P3" s="31">
        <f>M3-MAX(M2:M3)</f>
        <v>0</v>
      </c>
      <c r="Q3" s="1">
        <f t="shared" ref="Q3:R3" si="7">N3-MAX(N2:N3)</f>
        <v>0</v>
      </c>
      <c r="R3" s="32">
        <f t="shared" si="7"/>
        <v>0</v>
      </c>
    </row>
    <row r="4" spans="1:18">
      <c r="A4" s="7">
        <v>3</v>
      </c>
      <c r="B4" s="3" t="s">
        <v>21</v>
      </c>
      <c r="C4" s="2">
        <v>4.1624999999999996</v>
      </c>
      <c r="D4" s="2" t="s">
        <v>47</v>
      </c>
      <c r="E4" s="7">
        <v>3.61E-2</v>
      </c>
      <c r="F4" s="2">
        <v>1.7899999999999999E-2</v>
      </c>
      <c r="G4" s="3">
        <v>7.6700000000000004E-2</v>
      </c>
      <c r="H4" s="13">
        <v>8.1500000000000003E-2</v>
      </c>
      <c r="J4" s="31">
        <f t="shared" si="3"/>
        <v>5.4300000000000001E-2</v>
      </c>
      <c r="K4" s="1">
        <f t="shared" si="4"/>
        <v>1.4999999999999999E-2</v>
      </c>
      <c r="L4" s="1">
        <f t="shared" si="5"/>
        <v>1.0200000000000001E-2</v>
      </c>
      <c r="M4" s="31">
        <f>M3+E4</f>
        <v>3.61E-2</v>
      </c>
      <c r="N4" s="1">
        <f t="shared" si="6"/>
        <v>9.9599999999999994E-2</v>
      </c>
      <c r="O4" s="32">
        <f t="shared" si="6"/>
        <v>0.1731</v>
      </c>
      <c r="P4" s="31">
        <f>M4-MAX(M2:M4)</f>
        <v>0</v>
      </c>
      <c r="Q4" s="1">
        <f t="shared" ref="Q4:R4" si="8">N4-MAX(N2:N4)</f>
        <v>0</v>
      </c>
      <c r="R4" s="32">
        <f t="shared" si="8"/>
        <v>0</v>
      </c>
    </row>
    <row r="5" spans="1:18">
      <c r="A5" s="7">
        <v>4</v>
      </c>
      <c r="B5" s="3" t="s">
        <v>22</v>
      </c>
      <c r="C5" s="2">
        <v>5.117</v>
      </c>
      <c r="D5" s="2" t="s">
        <v>48</v>
      </c>
      <c r="E5" s="25">
        <v>-1.8200000000000001E-2</v>
      </c>
      <c r="F5" s="2">
        <v>2.8999999999999998E-3</v>
      </c>
      <c r="G5" s="3">
        <v>6.6500000000000004E-2</v>
      </c>
      <c r="H5" s="13">
        <v>0.10009999999999999</v>
      </c>
      <c r="J5" s="31">
        <f t="shared" si="3"/>
        <v>2.4300000000000002E-2</v>
      </c>
      <c r="K5" s="1">
        <f t="shared" si="4"/>
        <v>2.1299999999999999E-2</v>
      </c>
      <c r="L5" s="1">
        <f t="shared" si="5"/>
        <v>1.1000000000000003E-2</v>
      </c>
      <c r="M5" s="31">
        <f t="shared" ref="M5:M25" si="9">M4+E5</f>
        <v>1.7899999999999999E-2</v>
      </c>
      <c r="N5" s="1">
        <f t="shared" si="6"/>
        <v>0.10249999999999999</v>
      </c>
      <c r="O5" s="32">
        <f t="shared" si="6"/>
        <v>0.23960000000000001</v>
      </c>
      <c r="P5" s="31">
        <f>M5-MAX(M2:M5)</f>
        <v>-1.8200000000000001E-2</v>
      </c>
      <c r="Q5" s="1">
        <f t="shared" ref="Q5:R5" si="10">N5-MAX(N2:N5)</f>
        <v>0</v>
      </c>
      <c r="R5" s="32">
        <f t="shared" si="10"/>
        <v>0</v>
      </c>
    </row>
    <row r="6" spans="1:18">
      <c r="A6" s="7">
        <v>5</v>
      </c>
      <c r="B6" s="3" t="s">
        <v>23</v>
      </c>
      <c r="C6" s="2">
        <v>1.7634000000000001</v>
      </c>
      <c r="D6" s="2" t="s">
        <v>52</v>
      </c>
      <c r="E6" s="7">
        <v>6.1000000000000004E-3</v>
      </c>
      <c r="F6" s="2">
        <v>2.4199999999999999E-2</v>
      </c>
      <c r="G6" s="3">
        <v>5.5500000000000001E-2</v>
      </c>
      <c r="H6" s="13">
        <v>3.4500000000000003E-2</v>
      </c>
      <c r="J6" s="31">
        <f t="shared" si="3"/>
        <v>1.5299999999999998E-2</v>
      </c>
      <c r="K6" s="1">
        <f t="shared" si="4"/>
        <v>1.4499999999999999E-2</v>
      </c>
      <c r="L6" s="1">
        <f t="shared" si="5"/>
        <v>9.5000000000000015E-3</v>
      </c>
      <c r="M6" s="31">
        <f t="shared" si="9"/>
        <v>2.4E-2</v>
      </c>
      <c r="N6" s="1">
        <f t="shared" si="6"/>
        <v>0.12669999999999998</v>
      </c>
      <c r="O6" s="32">
        <f t="shared" si="6"/>
        <v>0.29510000000000003</v>
      </c>
      <c r="P6" s="31">
        <f>M6-MAX(M2:M6)</f>
        <v>-1.21E-2</v>
      </c>
      <c r="Q6" s="1">
        <f t="shared" ref="Q6:R6" si="11">N6-MAX(N2:N6)</f>
        <v>0</v>
      </c>
      <c r="R6" s="32">
        <f t="shared" si="11"/>
        <v>0</v>
      </c>
    </row>
    <row r="7" spans="1:18">
      <c r="A7" s="7">
        <v>6</v>
      </c>
      <c r="B7" s="3" t="s">
        <v>24</v>
      </c>
      <c r="C7" s="2">
        <v>2.3757000000000001</v>
      </c>
      <c r="D7" s="2" t="s">
        <v>53</v>
      </c>
      <c r="E7" s="7">
        <v>2.1399999999999999E-2</v>
      </c>
      <c r="F7" s="2">
        <v>3.8699999999999998E-2</v>
      </c>
      <c r="G7" s="3">
        <v>4.5999999999999999E-2</v>
      </c>
      <c r="H7" s="13">
        <v>6.2300000000000001E-2</v>
      </c>
      <c r="J7" s="31">
        <f t="shared" si="3"/>
        <v>1.24E-2</v>
      </c>
      <c r="K7" s="1">
        <f t="shared" si="4"/>
        <v>1.5000000000000013E-3</v>
      </c>
      <c r="L7" s="1">
        <f t="shared" si="5"/>
        <v>2.6199999999999998E-2</v>
      </c>
      <c r="M7" s="31">
        <f t="shared" si="9"/>
        <v>4.5399999999999996E-2</v>
      </c>
      <c r="N7" s="1">
        <f t="shared" si="6"/>
        <v>0.16539999999999999</v>
      </c>
      <c r="O7" s="32">
        <f t="shared" si="6"/>
        <v>0.34110000000000001</v>
      </c>
      <c r="P7" s="31">
        <f>M7-MAX(M2:M7)</f>
        <v>0</v>
      </c>
      <c r="Q7" s="1">
        <f t="shared" ref="Q7:R7" si="12">N7-MAX(N2:N7)</f>
        <v>0</v>
      </c>
      <c r="R7" s="32">
        <f t="shared" si="12"/>
        <v>0</v>
      </c>
    </row>
    <row r="8" spans="1:18">
      <c r="A8" s="7">
        <v>7</v>
      </c>
      <c r="B8" s="3" t="s">
        <v>25</v>
      </c>
      <c r="C8" s="2">
        <v>1.8064</v>
      </c>
      <c r="D8" s="2" t="s">
        <v>56</v>
      </c>
      <c r="E8" s="7">
        <v>8.9999999999999993E-3</v>
      </c>
      <c r="F8" s="2">
        <v>3.7199999999999997E-2</v>
      </c>
      <c r="G8" s="3">
        <v>1.9800000000000002E-2</v>
      </c>
      <c r="H8" s="13">
        <v>6.4699999999999994E-2</v>
      </c>
      <c r="J8" s="31">
        <f t="shared" si="3"/>
        <v>6.6999999999999994E-3</v>
      </c>
      <c r="K8" s="1">
        <f t="shared" si="4"/>
        <v>2.5799999999999997E-2</v>
      </c>
      <c r="L8" s="1">
        <f t="shared" si="5"/>
        <v>7.5300000000000006E-2</v>
      </c>
      <c r="M8" s="31">
        <f t="shared" si="9"/>
        <v>5.4399999999999997E-2</v>
      </c>
      <c r="N8" s="1">
        <f t="shared" si="6"/>
        <v>0.2026</v>
      </c>
      <c r="O8" s="32">
        <f t="shared" si="6"/>
        <v>0.3609</v>
      </c>
      <c r="P8" s="31">
        <f>M8-MAX(M2:M8)</f>
        <v>0</v>
      </c>
      <c r="Q8" s="1">
        <f t="shared" ref="Q8:R8" si="13">N8-MAX(N2:N8)</f>
        <v>0</v>
      </c>
      <c r="R8" s="32">
        <f t="shared" si="13"/>
        <v>0</v>
      </c>
    </row>
    <row r="9" spans="1:18">
      <c r="A9" s="7">
        <v>8</v>
      </c>
      <c r="B9" s="3" t="s">
        <v>26</v>
      </c>
      <c r="C9" s="2">
        <v>2.7890999999999999</v>
      </c>
      <c r="D9" s="2" t="s">
        <v>57</v>
      </c>
      <c r="E9" s="7">
        <v>1.5699999999999999E-2</v>
      </c>
      <c r="F9" s="2">
        <v>1.14E-2</v>
      </c>
      <c r="G9" s="26">
        <v>-5.5500000000000001E-2</v>
      </c>
      <c r="H9" s="13">
        <v>7.3099999999999998E-2</v>
      </c>
      <c r="J9" s="31">
        <f t="shared" si="3"/>
        <v>8.000000000000021E-4</v>
      </c>
      <c r="K9" s="1">
        <f t="shared" si="4"/>
        <v>3.2299999999999995E-2</v>
      </c>
      <c r="L9" s="1">
        <f t="shared" si="5"/>
        <v>6.359999999999999E-2</v>
      </c>
      <c r="M9" s="31">
        <f t="shared" si="9"/>
        <v>7.0099999999999996E-2</v>
      </c>
      <c r="N9" s="1">
        <f t="shared" si="6"/>
        <v>0.214</v>
      </c>
      <c r="O9" s="32">
        <f t="shared" si="6"/>
        <v>0.3054</v>
      </c>
      <c r="P9" s="31">
        <f>M9-MAX(M2:M9)</f>
        <v>0</v>
      </c>
      <c r="Q9" s="1">
        <f t="shared" ref="Q9:R9" si="14">N9-MAX(N2:N9)</f>
        <v>0</v>
      </c>
      <c r="R9" s="32">
        <f t="shared" si="14"/>
        <v>-5.5499999999999994E-2</v>
      </c>
    </row>
    <row r="10" spans="1:18">
      <c r="A10" s="7">
        <v>9</v>
      </c>
      <c r="B10" s="3" t="s">
        <v>27</v>
      </c>
      <c r="C10" s="2">
        <v>7.3419999999999996</v>
      </c>
      <c r="D10" s="2" t="s">
        <v>58</v>
      </c>
      <c r="E10" s="7">
        <v>1.6500000000000001E-2</v>
      </c>
      <c r="F10" s="27">
        <v>-2.0899999999999998E-2</v>
      </c>
      <c r="G10" s="26">
        <v>-0.1191</v>
      </c>
      <c r="H10" s="13">
        <v>0.11890000000000001</v>
      </c>
      <c r="J10" s="31">
        <f t="shared" si="3"/>
        <v>1.9700000000000002E-2</v>
      </c>
      <c r="K10" s="1">
        <f t="shared" si="4"/>
        <v>1.3099999999999999E-2</v>
      </c>
      <c r="L10" s="1">
        <f t="shared" si="5"/>
        <v>0.1027</v>
      </c>
      <c r="M10" s="31">
        <f t="shared" si="9"/>
        <v>8.6599999999999996E-2</v>
      </c>
      <c r="N10" s="1">
        <f t="shared" si="6"/>
        <v>0.19309999999999999</v>
      </c>
      <c r="O10" s="32">
        <f t="shared" si="6"/>
        <v>0.18630000000000002</v>
      </c>
      <c r="P10" s="31">
        <f>M10-MAX(M2:M10)</f>
        <v>0</v>
      </c>
      <c r="Q10" s="1">
        <f t="shared" ref="Q10:R10" si="15">N10-MAX(N2:N10)</f>
        <v>-2.0900000000000002E-2</v>
      </c>
      <c r="R10" s="32">
        <f t="shared" si="15"/>
        <v>-0.17459999999999998</v>
      </c>
    </row>
    <row r="11" spans="1:18">
      <c r="A11" s="7">
        <v>10</v>
      </c>
      <c r="B11" s="3" t="s">
        <v>28</v>
      </c>
      <c r="C11" s="2">
        <v>8.4085999999999999</v>
      </c>
      <c r="D11" s="2" t="s">
        <v>59</v>
      </c>
      <c r="E11" s="25">
        <v>-3.2000000000000002E-3</v>
      </c>
      <c r="F11" s="27">
        <v>-7.7999999999999996E-3</v>
      </c>
      <c r="G11" s="26">
        <v>-1.6400000000000001E-2</v>
      </c>
      <c r="H11" s="13">
        <v>0.13619999999999999</v>
      </c>
      <c r="J11" s="31">
        <f t="shared" si="3"/>
        <v>4.0800000000000003E-2</v>
      </c>
      <c r="K11" s="1">
        <f t="shared" si="4"/>
        <v>7.5600000000000001E-2</v>
      </c>
      <c r="L11" s="1">
        <f t="shared" si="5"/>
        <v>3.4100000000000005E-2</v>
      </c>
      <c r="M11" s="31">
        <f t="shared" si="9"/>
        <v>8.3400000000000002E-2</v>
      </c>
      <c r="N11" s="1">
        <f t="shared" si="6"/>
        <v>0.18529999999999999</v>
      </c>
      <c r="O11" s="32">
        <f t="shared" si="6"/>
        <v>0.16990000000000002</v>
      </c>
      <c r="P11" s="31">
        <f>M11-MAX(M$2:M11)</f>
        <v>-3.1999999999999945E-3</v>
      </c>
      <c r="Q11" s="1">
        <f>N11-MAX(N$2:N11)</f>
        <v>-2.8700000000000003E-2</v>
      </c>
      <c r="R11" s="32">
        <f>O11-MAX(O$2:O11)</f>
        <v>-0.19099999999999998</v>
      </c>
    </row>
    <row r="12" spans="1:18">
      <c r="A12" s="7">
        <v>11</v>
      </c>
      <c r="B12" s="3" t="s">
        <v>29</v>
      </c>
      <c r="C12" s="2">
        <v>5.3657000000000004</v>
      </c>
      <c r="D12" s="2" t="s">
        <v>62</v>
      </c>
      <c r="E12" s="7">
        <v>3.7600000000000001E-2</v>
      </c>
      <c r="F12" s="27">
        <v>-8.3400000000000002E-2</v>
      </c>
      <c r="G12" s="3">
        <v>1.77E-2</v>
      </c>
      <c r="H12" s="13">
        <v>0.1953</v>
      </c>
      <c r="J12" s="31">
        <f t="shared" si="3"/>
        <v>0.11149999999999999</v>
      </c>
      <c r="K12" s="1">
        <f t="shared" si="4"/>
        <v>6.3E-3</v>
      </c>
      <c r="L12" s="1">
        <f t="shared" si="5"/>
        <v>2.1100000000000001E-2</v>
      </c>
      <c r="M12" s="31">
        <f t="shared" si="9"/>
        <v>0.121</v>
      </c>
      <c r="N12" s="1">
        <f t="shared" si="6"/>
        <v>0.10189999999999999</v>
      </c>
      <c r="O12" s="32">
        <f t="shared" si="6"/>
        <v>0.18760000000000002</v>
      </c>
      <c r="P12" s="31">
        <f>M12-MAX(M$2:M12)</f>
        <v>0</v>
      </c>
      <c r="Q12" s="1">
        <f>N12-MAX(N$2:N12)</f>
        <v>-0.11210000000000001</v>
      </c>
      <c r="R12" s="32">
        <f>O12-MAX(O$2:O12)</f>
        <v>-0.17329999999999998</v>
      </c>
    </row>
    <row r="13" spans="1:18">
      <c r="A13" s="7">
        <v>12</v>
      </c>
      <c r="B13" s="3" t="s">
        <v>30</v>
      </c>
      <c r="C13" s="2">
        <v>3.2976999999999999</v>
      </c>
      <c r="D13" s="2" t="s">
        <v>63</v>
      </c>
      <c r="E13" s="25">
        <v>-7.3899999999999993E-2</v>
      </c>
      <c r="F13" s="27">
        <v>-7.7100000000000002E-2</v>
      </c>
      <c r="G13" s="26">
        <v>-3.3999999999999998E-3</v>
      </c>
      <c r="H13" s="13">
        <v>8.7599999999999997E-2</v>
      </c>
      <c r="J13" s="31">
        <f t="shared" si="3"/>
        <v>3.3199999999999993E-2</v>
      </c>
      <c r="K13" s="1">
        <f t="shared" si="4"/>
        <v>0.1013</v>
      </c>
      <c r="L13" s="1">
        <f t="shared" si="5"/>
        <v>0.11890000000000001</v>
      </c>
      <c r="M13" s="31">
        <f t="shared" si="9"/>
        <v>4.7100000000000003E-2</v>
      </c>
      <c r="N13" s="1">
        <f t="shared" si="6"/>
        <v>2.4799999999999989E-2</v>
      </c>
      <c r="O13" s="32">
        <f t="shared" si="6"/>
        <v>0.18420000000000003</v>
      </c>
      <c r="P13" s="31">
        <f>M13-MAX(M$2:M13)</f>
        <v>-7.3899999999999993E-2</v>
      </c>
      <c r="Q13" s="1">
        <f>N13-MAX(N$2:N13)</f>
        <v>-0.18920000000000001</v>
      </c>
      <c r="R13" s="32">
        <f>O13-MAX(O$2:O13)</f>
        <v>-0.17669999999999997</v>
      </c>
    </row>
    <row r="14" spans="1:18">
      <c r="A14" s="7">
        <v>13</v>
      </c>
      <c r="B14" s="3" t="s">
        <v>31</v>
      </c>
      <c r="C14" s="27">
        <v>-4.3E-3</v>
      </c>
      <c r="D14" s="2" t="s">
        <v>65</v>
      </c>
      <c r="E14" s="25">
        <v>-4.07E-2</v>
      </c>
      <c r="F14" s="2">
        <v>2.4199999999999999E-2</v>
      </c>
      <c r="G14" s="3">
        <v>0.11550000000000001</v>
      </c>
      <c r="H14" s="28">
        <v>-5.5999999999999995E-4</v>
      </c>
      <c r="J14" s="31">
        <f t="shared" si="3"/>
        <v>7.980000000000001E-2</v>
      </c>
      <c r="K14" s="1">
        <f t="shared" si="4"/>
        <v>3.8400000000000004E-2</v>
      </c>
      <c r="L14" s="1">
        <f t="shared" si="5"/>
        <v>2.7200000000000002E-2</v>
      </c>
      <c r="M14" s="31">
        <f t="shared" si="9"/>
        <v>6.4000000000000029E-3</v>
      </c>
      <c r="N14" s="1">
        <f t="shared" si="6"/>
        <v>4.8999999999999988E-2</v>
      </c>
      <c r="O14" s="32">
        <f t="shared" si="6"/>
        <v>0.29970000000000002</v>
      </c>
      <c r="P14" s="31">
        <f>M14-MAX(M$2:M14)</f>
        <v>-0.11459999999999999</v>
      </c>
      <c r="Q14" s="1">
        <f>N14-MAX(N$2:N14)</f>
        <v>-0.16500000000000001</v>
      </c>
      <c r="R14" s="32">
        <f>O14-MAX(O$2:O14)</f>
        <v>-6.1199999999999977E-2</v>
      </c>
    </row>
    <row r="15" spans="1:18">
      <c r="A15" s="7">
        <v>14</v>
      </c>
      <c r="B15" s="3" t="s">
        <v>32</v>
      </c>
      <c r="C15" s="15">
        <v>0.37</v>
      </c>
      <c r="D15" s="15" t="s">
        <v>102</v>
      </c>
      <c r="E15" s="7">
        <v>3.9100000000000003E-2</v>
      </c>
      <c r="F15" s="2">
        <v>6.2600000000000003E-2</v>
      </c>
      <c r="G15" s="3">
        <v>8.8300000000000003E-2</v>
      </c>
      <c r="H15" s="13">
        <v>3.2000000000000002E-3</v>
      </c>
      <c r="J15" s="31">
        <f t="shared" si="3"/>
        <v>3.0000000000000165E-4</v>
      </c>
      <c r="K15" s="1">
        <f t="shared" si="4"/>
        <v>2.3800000000000002E-2</v>
      </c>
      <c r="L15" s="1">
        <f t="shared" si="5"/>
        <v>0.10540000000000001</v>
      </c>
      <c r="M15" s="31">
        <f t="shared" si="9"/>
        <v>4.5500000000000006E-2</v>
      </c>
      <c r="N15" s="1">
        <f t="shared" si="6"/>
        <v>0.11159999999999999</v>
      </c>
      <c r="O15" s="32">
        <f t="shared" si="6"/>
        <v>0.38800000000000001</v>
      </c>
      <c r="P15" s="31">
        <f>M15-MAX(M$2:M15)</f>
        <v>-7.5499999999999984E-2</v>
      </c>
      <c r="Q15" s="1">
        <f>N15-MAX(N$2:N15)</f>
        <v>-0.1024</v>
      </c>
      <c r="R15" s="32">
        <f>O15-MAX(O$2:O15)</f>
        <v>0</v>
      </c>
    </row>
    <row r="16" spans="1:18">
      <c r="A16" s="7">
        <v>15</v>
      </c>
      <c r="B16" s="3" t="s">
        <v>33</v>
      </c>
      <c r="C16" s="2">
        <v>0.76339999999999997</v>
      </c>
      <c r="D16" s="2" t="s">
        <v>64</v>
      </c>
      <c r="E16" s="7">
        <v>3.8800000000000001E-2</v>
      </c>
      <c r="F16" s="2">
        <v>3.8800000000000001E-2</v>
      </c>
      <c r="G16" s="26">
        <v>-1.7100000000000001E-2</v>
      </c>
      <c r="H16" s="13">
        <v>5.6000000000000001E-2</v>
      </c>
      <c r="J16" s="31">
        <f t="shared" si="3"/>
        <v>3.8800000000000001E-2</v>
      </c>
      <c r="K16" s="1">
        <f t="shared" si="4"/>
        <v>3.8600000000000002E-2</v>
      </c>
      <c r="L16" s="1">
        <f t="shared" si="5"/>
        <v>5.1900000000000002E-2</v>
      </c>
      <c r="M16" s="31">
        <f t="shared" si="9"/>
        <v>8.4300000000000014E-2</v>
      </c>
      <c r="N16" s="1">
        <f t="shared" si="6"/>
        <v>0.15039999999999998</v>
      </c>
      <c r="O16" s="32">
        <f t="shared" si="6"/>
        <v>0.37090000000000001</v>
      </c>
      <c r="P16" s="31">
        <f>M16-MAX(M$2:M16)</f>
        <v>-3.6699999999999983E-2</v>
      </c>
      <c r="Q16" s="1">
        <f>N16-MAX(N$2:N16)</f>
        <v>-6.3600000000000018E-2</v>
      </c>
      <c r="R16" s="32">
        <f>O16-MAX(O$2:O16)</f>
        <v>-1.7100000000000004E-2</v>
      </c>
    </row>
    <row r="17" spans="1:18">
      <c r="A17" s="7">
        <v>16</v>
      </c>
      <c r="B17" s="3" t="s">
        <v>34</v>
      </c>
      <c r="C17" s="2">
        <v>1.2228000000000001</v>
      </c>
      <c r="D17" s="2" t="s">
        <v>66</v>
      </c>
      <c r="E17" s="7">
        <v>0</v>
      </c>
      <c r="F17" s="2">
        <v>2.0000000000000001E-4</v>
      </c>
      <c r="G17" s="26">
        <v>-6.9000000000000006E-2</v>
      </c>
      <c r="H17" s="13">
        <v>8.9700000000000002E-2</v>
      </c>
      <c r="J17" s="31">
        <f t="shared" si="3"/>
        <v>3.2000000000000003E-4</v>
      </c>
      <c r="K17" s="1">
        <f t="shared" si="4"/>
        <v>6.0000000000000006E-4</v>
      </c>
      <c r="L17" s="1">
        <f t="shared" si="5"/>
        <v>9.900000000000006E-3</v>
      </c>
      <c r="M17" s="31">
        <f t="shared" si="9"/>
        <v>8.4300000000000014E-2</v>
      </c>
      <c r="N17" s="1">
        <f t="shared" si="6"/>
        <v>0.15059999999999998</v>
      </c>
      <c r="O17" s="32">
        <f t="shared" si="6"/>
        <v>0.3019</v>
      </c>
      <c r="P17" s="31">
        <f>M17-MAX(M$2:M17)</f>
        <v>-3.6699999999999983E-2</v>
      </c>
      <c r="Q17" s="1">
        <f>N17-MAX(N$2:N17)</f>
        <v>-6.3400000000000012E-2</v>
      </c>
      <c r="R17" s="32">
        <f>O17-MAX(O$2:O17)</f>
        <v>-8.610000000000001E-2</v>
      </c>
    </row>
    <row r="18" spans="1:18">
      <c r="A18" s="7">
        <v>17</v>
      </c>
      <c r="B18" s="3" t="s">
        <v>35</v>
      </c>
      <c r="C18" s="2">
        <v>1.0919000000000001</v>
      </c>
      <c r="D18" s="2" t="s">
        <v>67</v>
      </c>
      <c r="E18" s="7">
        <v>3.2000000000000003E-4</v>
      </c>
      <c r="F18" s="2">
        <v>8.0000000000000004E-4</v>
      </c>
      <c r="G18" s="26">
        <v>-5.91E-2</v>
      </c>
      <c r="H18" s="13">
        <v>8.0100000000000005E-2</v>
      </c>
      <c r="J18" s="31">
        <f t="shared" si="3"/>
        <v>8.5799999999999991E-3</v>
      </c>
      <c r="K18" s="1">
        <f t="shared" si="4"/>
        <v>4.8500000000000001E-2</v>
      </c>
      <c r="L18" s="1">
        <f t="shared" si="5"/>
        <v>3.0000000000000165E-4</v>
      </c>
      <c r="M18" s="31">
        <f t="shared" si="9"/>
        <v>8.4620000000000015E-2</v>
      </c>
      <c r="N18" s="1">
        <f t="shared" si="6"/>
        <v>0.15139999999999998</v>
      </c>
      <c r="O18" s="32">
        <f t="shared" si="6"/>
        <v>0.24280000000000002</v>
      </c>
      <c r="P18" s="31">
        <f>M18-MAX(M$2:M18)</f>
        <v>-3.6379999999999982E-2</v>
      </c>
      <c r="Q18" s="1">
        <f>N18-MAX(N$2:N18)</f>
        <v>-6.2600000000000017E-2</v>
      </c>
      <c r="R18" s="32">
        <f>O18-MAX(O$2:O18)</f>
        <v>-0.1452</v>
      </c>
    </row>
    <row r="19" spans="1:18">
      <c r="A19" s="7">
        <v>18</v>
      </c>
      <c r="B19" s="3" t="s">
        <v>36</v>
      </c>
      <c r="C19" s="2">
        <v>0.71830000000000005</v>
      </c>
      <c r="D19" s="2" t="s">
        <v>68</v>
      </c>
      <c r="E19" s="7">
        <v>8.8999999999999999E-3</v>
      </c>
      <c r="F19" s="27">
        <v>-4.7699999999999999E-2</v>
      </c>
      <c r="G19" s="26">
        <v>-5.8799999999999998E-2</v>
      </c>
      <c r="H19" s="13">
        <v>6.0400000000000002E-2</v>
      </c>
      <c r="J19" s="31">
        <f t="shared" si="3"/>
        <v>7.9700000000000007E-2</v>
      </c>
      <c r="K19" s="1">
        <f t="shared" si="4"/>
        <v>5.4200000000000005E-2</v>
      </c>
      <c r="L19" s="1">
        <f t="shared" si="5"/>
        <v>8.1200000000000022E-2</v>
      </c>
      <c r="M19" s="31">
        <f t="shared" si="9"/>
        <v>9.352000000000002E-2</v>
      </c>
      <c r="N19" s="1">
        <f t="shared" ref="N19:N35" si="16">N18+F19</f>
        <v>0.10369999999999999</v>
      </c>
      <c r="O19" s="32">
        <f t="shared" ref="O19:O35" si="17">O18+G19</f>
        <v>0.18400000000000002</v>
      </c>
      <c r="P19" s="31">
        <f>M19-MAX(M$2:M19)</f>
        <v>-2.7479999999999977E-2</v>
      </c>
      <c r="Q19" s="1">
        <f>N19-MAX(N$2:N19)</f>
        <v>-0.11030000000000001</v>
      </c>
      <c r="R19" s="32">
        <f>O19-MAX(O$2:O19)</f>
        <v>-0.20399999999999999</v>
      </c>
    </row>
    <row r="20" spans="1:18">
      <c r="A20" s="7">
        <v>19</v>
      </c>
      <c r="B20" s="3" t="s">
        <v>37</v>
      </c>
      <c r="C20" s="2">
        <v>1.3892</v>
      </c>
      <c r="D20" s="2" t="s">
        <v>69</v>
      </c>
      <c r="E20" s="25">
        <v>-7.0800000000000002E-2</v>
      </c>
      <c r="F20" s="27">
        <v>-0.1019</v>
      </c>
      <c r="G20" s="26">
        <v>-0.14000000000000001</v>
      </c>
      <c r="H20" s="13">
        <v>8.9800000000000005E-2</v>
      </c>
      <c r="J20" s="31">
        <f t="shared" si="3"/>
        <v>4.7899999999999998E-2</v>
      </c>
      <c r="K20" s="1">
        <f t="shared" si="4"/>
        <v>8.7800000000000003E-2</v>
      </c>
      <c r="L20" s="1">
        <f t="shared" si="5"/>
        <v>0.10100000000000001</v>
      </c>
      <c r="M20" s="31">
        <f t="shared" si="9"/>
        <v>2.2720000000000018E-2</v>
      </c>
      <c r="N20" s="1">
        <f t="shared" si="16"/>
        <v>1.7999999999999822E-3</v>
      </c>
      <c r="O20" s="32">
        <f t="shared" si="17"/>
        <v>4.4000000000000011E-2</v>
      </c>
      <c r="P20" s="31">
        <f>M20-MAX(M$2:M20)</f>
        <v>-9.8279999999999978E-2</v>
      </c>
      <c r="Q20" s="1">
        <f>N20-MAX(N$2:N20)</f>
        <v>-0.2122</v>
      </c>
      <c r="R20" s="32">
        <f>O20-MAX(O$2:O20)</f>
        <v>-0.34399999999999997</v>
      </c>
    </row>
    <row r="21" spans="1:18">
      <c r="A21" s="7">
        <v>20</v>
      </c>
      <c r="B21" s="3" t="s">
        <v>38</v>
      </c>
      <c r="C21" s="2">
        <v>0.60299999999999998</v>
      </c>
      <c r="D21" s="2" t="s">
        <v>70</v>
      </c>
      <c r="E21" s="25">
        <v>-2.29E-2</v>
      </c>
      <c r="F21" s="27">
        <v>-1.41E-2</v>
      </c>
      <c r="G21" s="26">
        <v>-3.9E-2</v>
      </c>
      <c r="H21" s="13">
        <v>4.02E-2</v>
      </c>
      <c r="J21" s="31">
        <f t="shared" si="3"/>
        <v>5.7700000000000001E-2</v>
      </c>
      <c r="K21" s="1">
        <f t="shared" si="4"/>
        <v>3.5099999999999999E-2</v>
      </c>
      <c r="L21" s="1">
        <f t="shared" si="5"/>
        <v>0.11579999999999999</v>
      </c>
      <c r="M21" s="31">
        <f t="shared" si="9"/>
        <v>-1.7999999999998226E-4</v>
      </c>
      <c r="N21" s="1">
        <f t="shared" si="16"/>
        <v>-1.2300000000000018E-2</v>
      </c>
      <c r="O21" s="32">
        <f t="shared" si="17"/>
        <v>5.0000000000000114E-3</v>
      </c>
      <c r="P21" s="31">
        <f>M21-MAX(M$2:M21)</f>
        <v>-0.12117999999999998</v>
      </c>
      <c r="Q21" s="1">
        <f>N21-MAX(N$2:N21)</f>
        <v>-0.2263</v>
      </c>
      <c r="R21" s="32">
        <f>O21-MAX(O$2:O21)</f>
        <v>-0.38300000000000001</v>
      </c>
    </row>
    <row r="22" spans="1:18">
      <c r="A22" s="7">
        <v>21</v>
      </c>
      <c r="B22" s="3" t="s">
        <v>72</v>
      </c>
      <c r="C22" s="2">
        <v>1.0499000000000001</v>
      </c>
      <c r="D22" s="2" t="s">
        <v>85</v>
      </c>
      <c r="E22" s="7">
        <v>3.4799999999999998E-2</v>
      </c>
      <c r="F22" s="2">
        <v>2.1000000000000001E-2</v>
      </c>
      <c r="G22" s="3">
        <v>7.6799999999999993E-2</v>
      </c>
      <c r="H22" s="13">
        <v>9.0800000000000006E-2</v>
      </c>
      <c r="J22" s="31">
        <f t="shared" si="3"/>
        <v>4.8599999999999997E-2</v>
      </c>
      <c r="K22" s="1">
        <f t="shared" si="4"/>
        <v>2.3700000000000002E-2</v>
      </c>
      <c r="L22" s="1">
        <f t="shared" si="5"/>
        <v>5.0199999999999995E-2</v>
      </c>
      <c r="M22" s="31">
        <f t="shared" si="9"/>
        <v>3.4620000000000012E-2</v>
      </c>
      <c r="N22" s="1">
        <f t="shared" si="16"/>
        <v>8.6999999999999838E-3</v>
      </c>
      <c r="O22" s="32">
        <f t="shared" si="17"/>
        <v>8.1800000000000012E-2</v>
      </c>
      <c r="P22" s="31">
        <f>M22-MAX(M$2:M22)</f>
        <v>-8.6379999999999985E-2</v>
      </c>
      <c r="Q22" s="1">
        <f>N22-MAX(N$2:N22)</f>
        <v>-0.20530000000000001</v>
      </c>
      <c r="R22" s="32">
        <f>O22-MAX(O$2:O22)</f>
        <v>-0.30620000000000003</v>
      </c>
    </row>
    <row r="23" spans="1:18">
      <c r="A23" s="7">
        <v>22</v>
      </c>
      <c r="B23" s="3" t="s">
        <v>71</v>
      </c>
      <c r="C23" s="2">
        <v>0.92669999999999997</v>
      </c>
      <c r="D23" s="2" t="s">
        <v>86</v>
      </c>
      <c r="E23" s="25">
        <v>-1.38E-2</v>
      </c>
      <c r="F23" s="27">
        <v>-2.7000000000000001E-3</v>
      </c>
      <c r="G23" s="3">
        <v>2.6599999999999999E-2</v>
      </c>
      <c r="H23" s="13">
        <v>8.6099999999999996E-2</v>
      </c>
      <c r="J23" s="31">
        <f t="shared" si="3"/>
        <v>3.6699999999999997E-2</v>
      </c>
      <c r="K23" s="1">
        <f t="shared" si="4"/>
        <v>7.3899999999999993E-2</v>
      </c>
      <c r="L23" s="1">
        <f t="shared" si="5"/>
        <v>3.5400000000000001E-2</v>
      </c>
      <c r="M23" s="31">
        <f t="shared" si="9"/>
        <v>2.0820000000000012E-2</v>
      </c>
      <c r="N23" s="1">
        <f t="shared" si="16"/>
        <v>5.9999999999999836E-3</v>
      </c>
      <c r="O23" s="32">
        <f t="shared" si="17"/>
        <v>0.10840000000000001</v>
      </c>
      <c r="P23" s="31">
        <f>M23-MAX(M$2:M23)</f>
        <v>-0.10017999999999999</v>
      </c>
      <c r="Q23" s="1">
        <f>N23-MAX(N$2:N23)</f>
        <v>-0.20800000000000002</v>
      </c>
      <c r="R23" s="32">
        <f>O23-MAX(O$2:O23)</f>
        <v>-0.27960000000000002</v>
      </c>
    </row>
    <row r="24" spans="1:18">
      <c r="A24" s="7">
        <v>23</v>
      </c>
      <c r="B24" s="3" t="s">
        <v>73</v>
      </c>
      <c r="C24" s="2">
        <v>2.1160999999999999</v>
      </c>
      <c r="D24" s="2" t="s">
        <v>87</v>
      </c>
      <c r="E24" s="7">
        <v>2.29E-2</v>
      </c>
      <c r="F24" s="2">
        <v>7.1199999999999999E-2</v>
      </c>
      <c r="G24" s="3">
        <v>6.2E-2</v>
      </c>
      <c r="H24" s="13">
        <v>0.1502</v>
      </c>
      <c r="J24" s="31">
        <f t="shared" si="3"/>
        <v>2.1000000000000012E-3</v>
      </c>
      <c r="K24" s="1">
        <f t="shared" si="4"/>
        <v>6.0699999999999997E-2</v>
      </c>
      <c r="L24" s="1">
        <f t="shared" si="5"/>
        <v>5.2400000000000002E-2</v>
      </c>
      <c r="M24" s="31">
        <f t="shared" si="9"/>
        <v>4.3720000000000009E-2</v>
      </c>
      <c r="N24" s="1">
        <f t="shared" si="16"/>
        <v>7.7199999999999977E-2</v>
      </c>
      <c r="O24" s="32">
        <f t="shared" si="17"/>
        <v>0.1704</v>
      </c>
      <c r="P24" s="31">
        <f>M24-MAX(M$2:M24)</f>
        <v>-7.7279999999999988E-2</v>
      </c>
      <c r="Q24" s="1">
        <f>N24-MAX(N$2:N24)</f>
        <v>-0.13680000000000003</v>
      </c>
      <c r="R24" s="32">
        <f>O24-MAX(O$2:O24)</f>
        <v>-0.21760000000000002</v>
      </c>
    </row>
    <row r="25" spans="1:18">
      <c r="A25" s="7">
        <v>24</v>
      </c>
      <c r="B25" s="3" t="s">
        <v>74</v>
      </c>
      <c r="C25" s="2">
        <v>2.0609000000000002</v>
      </c>
      <c r="D25" s="2" t="s">
        <v>88</v>
      </c>
      <c r="E25" s="7">
        <v>2.0799999999999999E-2</v>
      </c>
      <c r="F25" s="2">
        <v>1.0500000000000001E-2</v>
      </c>
      <c r="G25" s="3">
        <v>9.5999999999999992E-3</v>
      </c>
      <c r="H25" s="13">
        <v>7.17E-2</v>
      </c>
      <c r="J25" s="31">
        <f t="shared" si="3"/>
        <v>3.1099999999999999E-2</v>
      </c>
      <c r="K25" s="1">
        <f t="shared" si="4"/>
        <v>1.1600000000000001E-2</v>
      </c>
      <c r="L25" s="1">
        <f t="shared" si="5"/>
        <v>1.8799999999999997E-2</v>
      </c>
      <c r="M25" s="31">
        <f t="shared" si="9"/>
        <v>6.4520000000000008E-2</v>
      </c>
      <c r="N25" s="1">
        <f t="shared" si="16"/>
        <v>8.7699999999999972E-2</v>
      </c>
      <c r="O25" s="32">
        <f t="shared" si="17"/>
        <v>0.18</v>
      </c>
      <c r="P25" s="31">
        <f>M25-MAX(M$2:M25)</f>
        <v>-5.6479999999999989E-2</v>
      </c>
      <c r="Q25" s="1">
        <f>N25-MAX(N$2:N25)</f>
        <v>-0.12630000000000002</v>
      </c>
      <c r="R25" s="32">
        <f>O25-MAX(O$2:O25)</f>
        <v>-0.20800000000000002</v>
      </c>
    </row>
    <row r="26" spans="1:18">
      <c r="A26" s="7">
        <v>25</v>
      </c>
      <c r="B26" s="3" t="s">
        <v>75</v>
      </c>
      <c r="C26" s="2">
        <v>1.4380999999999999</v>
      </c>
      <c r="D26" s="2" t="s">
        <v>89</v>
      </c>
      <c r="E26" s="25">
        <v>-1.03E-2</v>
      </c>
      <c r="F26" s="27">
        <v>-1.1000000000000001E-3</v>
      </c>
      <c r="G26" s="26">
        <v>-9.1999999999999998E-3</v>
      </c>
      <c r="H26" s="13">
        <v>5.0099999999999999E-2</v>
      </c>
      <c r="J26" s="31">
        <f t="shared" si="3"/>
        <v>2.1600000000000001E-2</v>
      </c>
      <c r="K26" s="1">
        <f t="shared" si="4"/>
        <v>1.3900000000000001E-2</v>
      </c>
      <c r="L26" s="1">
        <f t="shared" si="5"/>
        <v>4.24E-2</v>
      </c>
      <c r="M26" s="31">
        <f>M25+E26</f>
        <v>5.4220000000000004E-2</v>
      </c>
      <c r="N26" s="1">
        <f t="shared" si="16"/>
        <v>8.6599999999999969E-2</v>
      </c>
      <c r="O26" s="32">
        <f t="shared" si="17"/>
        <v>0.17080000000000001</v>
      </c>
      <c r="P26" s="31">
        <f>M26-MAX(M$2:M26)</f>
        <v>-6.6779999999999992E-2</v>
      </c>
      <c r="Q26" s="1">
        <f>N26-MAX(N$2:N26)</f>
        <v>-0.12740000000000001</v>
      </c>
      <c r="R26" s="32">
        <f>O26-MAX(O$2:O26)</f>
        <v>-0.2172</v>
      </c>
    </row>
    <row r="27" spans="1:18">
      <c r="A27" s="7">
        <v>26</v>
      </c>
      <c r="B27" s="3" t="s">
        <v>76</v>
      </c>
      <c r="C27" s="2">
        <v>0.96599999999999997</v>
      </c>
      <c r="D27" s="2" t="s">
        <v>90</v>
      </c>
      <c r="E27" s="7">
        <v>1.1299999999999999E-2</v>
      </c>
      <c r="F27" s="2">
        <v>1.2800000000000001E-2</v>
      </c>
      <c r="G27" s="3">
        <v>3.32E-2</v>
      </c>
      <c r="H27" s="13">
        <v>5.8500000000000003E-2</v>
      </c>
      <c r="J27" s="31">
        <f>ABS(E27-E28)</f>
        <v>1.6E-2</v>
      </c>
      <c r="K27" s="1">
        <f t="shared" si="4"/>
        <v>9.4000000000000004E-3</v>
      </c>
      <c r="L27" s="1">
        <f t="shared" si="5"/>
        <v>1.5699999999999999E-2</v>
      </c>
      <c r="M27" s="31">
        <f>M26+E27</f>
        <v>6.5520000000000009E-2</v>
      </c>
      <c r="N27" s="1">
        <f t="shared" si="16"/>
        <v>9.9399999999999974E-2</v>
      </c>
      <c r="O27" s="32">
        <f t="shared" si="17"/>
        <v>0.20400000000000001</v>
      </c>
      <c r="P27" s="31">
        <f>M27-MAX(M$2:M27)</f>
        <v>-5.5479999999999988E-2</v>
      </c>
      <c r="Q27" s="1">
        <f>N27-MAX(N$2:N27)</f>
        <v>-0.11460000000000002</v>
      </c>
      <c r="R27" s="32">
        <f>O27-MAX(O$2:O27)</f>
        <v>-0.184</v>
      </c>
    </row>
    <row r="28" spans="1:18">
      <c r="A28" s="7">
        <v>27</v>
      </c>
      <c r="B28" s="3" t="s">
        <v>77</v>
      </c>
      <c r="C28" s="27">
        <v>-0.13289999999999999</v>
      </c>
      <c r="D28" s="2" t="s">
        <v>92</v>
      </c>
      <c r="E28" s="7">
        <v>2.7300000000000001E-2</v>
      </c>
      <c r="F28" s="2">
        <v>2.2200000000000001E-2</v>
      </c>
      <c r="G28" s="3">
        <v>4.8899999999999999E-2</v>
      </c>
      <c r="H28" s="28">
        <v>-1.04E-2</v>
      </c>
      <c r="J28" s="31">
        <f t="shared" si="3"/>
        <v>1.6100000000000003E-2</v>
      </c>
      <c r="K28" s="1">
        <f t="shared" ref="K28:K34" si="18">ABS(F28-F29)</f>
        <v>3.1000000000000021E-3</v>
      </c>
      <c r="L28" s="1">
        <f t="shared" ref="L28:L34" si="19">ABS(G28-G29)</f>
        <v>8.3000000000000018E-3</v>
      </c>
      <c r="M28" s="31">
        <f t="shared" ref="M28:M34" si="20">M27+E28</f>
        <v>9.2820000000000014E-2</v>
      </c>
      <c r="N28" s="1">
        <f t="shared" si="16"/>
        <v>0.12159999999999997</v>
      </c>
      <c r="O28" s="32">
        <f t="shared" si="17"/>
        <v>0.25290000000000001</v>
      </c>
      <c r="P28" s="31">
        <f>M28-MAX(M$2:M28)</f>
        <v>-2.8179999999999983E-2</v>
      </c>
      <c r="Q28" s="1">
        <f>N28-MAX(N$2:N28)</f>
        <v>-9.2400000000000024E-2</v>
      </c>
      <c r="R28" s="32">
        <f>O28-MAX(O$2:O28)</f>
        <v>-0.1351</v>
      </c>
    </row>
    <row r="29" spans="1:18">
      <c r="A29" s="7">
        <v>28</v>
      </c>
      <c r="B29" s="3" t="s">
        <v>78</v>
      </c>
      <c r="C29" s="2">
        <v>0.93989999999999996</v>
      </c>
      <c r="D29" s="2" t="s">
        <v>93</v>
      </c>
      <c r="E29" s="7">
        <v>1.12E-2</v>
      </c>
      <c r="F29" s="2">
        <v>1.9099999999999999E-2</v>
      </c>
      <c r="G29" s="3">
        <v>4.0599999999999997E-2</v>
      </c>
      <c r="H29" s="13">
        <v>5.6000000000000001E-2</v>
      </c>
      <c r="J29" s="31">
        <f t="shared" si="3"/>
        <v>3.7000000000000002E-3</v>
      </c>
      <c r="K29" s="1">
        <f t="shared" si="18"/>
        <v>1.38E-2</v>
      </c>
      <c r="L29" s="1">
        <f t="shared" si="19"/>
        <v>2.0000000000000573E-4</v>
      </c>
      <c r="M29" s="31">
        <f t="shared" si="20"/>
        <v>0.10402000000000002</v>
      </c>
      <c r="N29" s="1">
        <f t="shared" si="16"/>
        <v>0.14069999999999996</v>
      </c>
      <c r="O29" s="32">
        <f t="shared" si="17"/>
        <v>0.29349999999999998</v>
      </c>
      <c r="P29" s="31">
        <f>M29-MAX(M$2:M29)</f>
        <v>-1.6979999999999981E-2</v>
      </c>
      <c r="Q29" s="1">
        <f>N29-MAX(N$2:N29)</f>
        <v>-7.3300000000000032E-2</v>
      </c>
      <c r="R29" s="32">
        <f>O29-MAX(O$2:O29)</f>
        <v>-9.4500000000000028E-2</v>
      </c>
    </row>
    <row r="30" spans="1:18">
      <c r="A30" s="7">
        <v>29</v>
      </c>
      <c r="B30" s="3" t="s">
        <v>79</v>
      </c>
      <c r="C30" s="2">
        <v>0.53549999999999998</v>
      </c>
      <c r="D30" s="2" t="s">
        <v>94</v>
      </c>
      <c r="E30" s="7">
        <v>7.4999999999999997E-3</v>
      </c>
      <c r="F30" s="2">
        <v>5.3E-3</v>
      </c>
      <c r="G30" s="3">
        <v>4.0800000000000003E-2</v>
      </c>
      <c r="H30" s="13">
        <v>1.7399999999999999E-2</v>
      </c>
      <c r="J30" s="31">
        <f t="shared" si="3"/>
        <v>9.7000000000000003E-3</v>
      </c>
      <c r="K30" s="1">
        <f t="shared" si="18"/>
        <v>5.9999999999999993E-3</v>
      </c>
      <c r="L30" s="1">
        <f t="shared" si="19"/>
        <v>8.0000000000000002E-3</v>
      </c>
      <c r="M30" s="31">
        <f t="shared" si="20"/>
        <v>0.11152000000000001</v>
      </c>
      <c r="N30" s="1">
        <f t="shared" si="16"/>
        <v>0.14599999999999996</v>
      </c>
      <c r="O30" s="32">
        <f t="shared" si="17"/>
        <v>0.33429999999999999</v>
      </c>
      <c r="P30" s="31">
        <f>M30-MAX(M$2:M30)</f>
        <v>-9.4799999999999884E-3</v>
      </c>
      <c r="Q30" s="1">
        <f>N30-MAX(N$2:N30)</f>
        <v>-6.8000000000000033E-2</v>
      </c>
      <c r="R30" s="32">
        <f>O30-MAX(O$2:O30)</f>
        <v>-5.3700000000000025E-2</v>
      </c>
    </row>
    <row r="31" spans="1:18">
      <c r="A31" s="7">
        <v>30</v>
      </c>
      <c r="B31" s="3" t="s">
        <v>80</v>
      </c>
      <c r="C31" s="2" t="s">
        <v>95</v>
      </c>
      <c r="D31" s="2" t="s">
        <v>96</v>
      </c>
      <c r="E31" s="7">
        <v>-2.2000000000000001E-3</v>
      </c>
      <c r="F31" s="2">
        <v>1.1299999999999999E-2</v>
      </c>
      <c r="G31" s="3">
        <v>3.2800000000000003E-2</v>
      </c>
      <c r="H31" s="13" t="s">
        <v>97</v>
      </c>
      <c r="J31" s="31">
        <f t="shared" si="3"/>
        <v>1.2200000000000001E-2</v>
      </c>
      <c r="K31" s="1">
        <f t="shared" si="18"/>
        <v>2.1999999999999988E-3</v>
      </c>
      <c r="L31" s="1">
        <f t="shared" si="19"/>
        <v>2.5500000000000002E-2</v>
      </c>
      <c r="M31" s="31">
        <f t="shared" si="20"/>
        <v>0.10932000000000001</v>
      </c>
      <c r="N31" s="1">
        <f t="shared" si="16"/>
        <v>0.15729999999999997</v>
      </c>
      <c r="O31" s="32">
        <f t="shared" si="17"/>
        <v>0.36709999999999998</v>
      </c>
      <c r="P31" s="31">
        <f>M31-MAX(M$2:M31)</f>
        <v>-1.1679999999999982E-2</v>
      </c>
      <c r="Q31" s="1">
        <f>N31-MAX(N$2:N31)</f>
        <v>-5.6700000000000028E-2</v>
      </c>
      <c r="R31" s="32">
        <f>O31-MAX(O$2:O31)</f>
        <v>-2.090000000000003E-2</v>
      </c>
    </row>
    <row r="32" spans="1:18">
      <c r="A32" s="7">
        <v>31</v>
      </c>
      <c r="B32" s="3" t="s">
        <v>81</v>
      </c>
      <c r="C32" s="2">
        <v>3.0619000000000001</v>
      </c>
      <c r="D32" s="2" t="s">
        <v>98</v>
      </c>
      <c r="E32" s="7">
        <v>0.01</v>
      </c>
      <c r="F32" s="2">
        <v>9.1000000000000004E-3</v>
      </c>
      <c r="G32" s="3">
        <v>7.3000000000000001E-3</v>
      </c>
      <c r="H32" s="13">
        <v>7.3200000000000001E-2</v>
      </c>
      <c r="J32" s="31">
        <f t="shared" si="3"/>
        <v>6.2999999999999983E-3</v>
      </c>
      <c r="K32" s="1">
        <f t="shared" si="18"/>
        <v>6.8999999999999999E-3</v>
      </c>
      <c r="L32" s="1">
        <f t="shared" si="19"/>
        <v>5.0700000000000002E-2</v>
      </c>
      <c r="M32" s="31">
        <f t="shared" si="20"/>
        <v>0.11932000000000001</v>
      </c>
      <c r="N32" s="1">
        <f t="shared" si="16"/>
        <v>0.16639999999999996</v>
      </c>
      <c r="O32" s="32">
        <f t="shared" si="17"/>
        <v>0.37439999999999996</v>
      </c>
      <c r="P32" s="31">
        <f>M32-MAX(M$2:M32)</f>
        <v>-1.6799999999999871E-3</v>
      </c>
      <c r="Q32" s="1">
        <f>N32-MAX(N$2:N32)</f>
        <v>-4.7600000000000031E-2</v>
      </c>
      <c r="R32" s="32">
        <f>O32-MAX(O$2:O32)</f>
        <v>-1.3600000000000056E-2</v>
      </c>
    </row>
    <row r="33" spans="1:18">
      <c r="A33" s="7">
        <v>32</v>
      </c>
      <c r="B33" s="3" t="s">
        <v>82</v>
      </c>
      <c r="C33" s="2">
        <v>1.4722</v>
      </c>
      <c r="D33" s="2" t="s">
        <v>99</v>
      </c>
      <c r="E33" s="7">
        <v>1.6299999999999999E-2</v>
      </c>
      <c r="F33" s="2">
        <v>1.6E-2</v>
      </c>
      <c r="G33" s="3">
        <v>5.8000000000000003E-2</v>
      </c>
      <c r="H33" s="13">
        <v>4.1799999999999997E-2</v>
      </c>
      <c r="J33" s="31">
        <f t="shared" si="3"/>
        <v>5.0000000000000044E-4</v>
      </c>
      <c r="K33" s="1">
        <f t="shared" si="18"/>
        <v>2.0700000000000003E-2</v>
      </c>
      <c r="L33" s="1">
        <f t="shared" si="19"/>
        <v>1.3999999999999985E-3</v>
      </c>
      <c r="M33" s="31">
        <f t="shared" si="20"/>
        <v>0.13562000000000002</v>
      </c>
      <c r="N33" s="1">
        <f t="shared" si="16"/>
        <v>0.18239999999999995</v>
      </c>
      <c r="O33" s="32">
        <f t="shared" si="17"/>
        <v>0.43239999999999995</v>
      </c>
      <c r="P33" s="31">
        <f>M33-MAX(M$2:M33)</f>
        <v>0</v>
      </c>
      <c r="Q33" s="1">
        <f>N33-MAX(N$2:N33)</f>
        <v>-3.1600000000000045E-2</v>
      </c>
      <c r="R33" s="32">
        <f>O33-MAX(O$2:O33)</f>
        <v>0</v>
      </c>
    </row>
    <row r="34" spans="1:18">
      <c r="A34" s="7">
        <v>33</v>
      </c>
      <c r="B34" s="3" t="s">
        <v>83</v>
      </c>
      <c r="C34" s="15">
        <v>4.4892000000000003</v>
      </c>
      <c r="D34" s="15" t="s">
        <v>100</v>
      </c>
      <c r="E34" s="7">
        <v>1.6799999999999999E-2</v>
      </c>
      <c r="F34" s="2">
        <v>3.6700000000000003E-2</v>
      </c>
      <c r="G34" s="3">
        <v>5.9400000000000001E-2</v>
      </c>
      <c r="H34" s="13">
        <v>0.10780000000000001</v>
      </c>
      <c r="J34" s="33">
        <f t="shared" si="3"/>
        <v>1.2200000000000003E-2</v>
      </c>
      <c r="K34" s="34">
        <f t="shared" si="18"/>
        <v>2.1999999999999936E-3</v>
      </c>
      <c r="L34" s="34">
        <f t="shared" si="19"/>
        <v>5.9400000000000001E-2</v>
      </c>
      <c r="M34" s="31">
        <f t="shared" si="20"/>
        <v>0.15242000000000003</v>
      </c>
      <c r="N34" s="1">
        <f t="shared" si="16"/>
        <v>0.21909999999999996</v>
      </c>
      <c r="O34" s="32">
        <f t="shared" si="17"/>
        <v>0.49179999999999996</v>
      </c>
      <c r="P34" s="31">
        <f>M34-MAX(M$2:M34)</f>
        <v>0</v>
      </c>
      <c r="Q34" s="1">
        <f>N34-MAX(N$2:N34)</f>
        <v>0</v>
      </c>
      <c r="R34" s="32">
        <f>O34-MAX(O$2:O34)</f>
        <v>0</v>
      </c>
    </row>
    <row r="35" spans="1:18" ht="15" thickBot="1">
      <c r="A35" s="8">
        <v>34</v>
      </c>
      <c r="B35" s="6" t="s">
        <v>84</v>
      </c>
      <c r="C35" s="5">
        <v>3.4264000000000001</v>
      </c>
      <c r="D35" s="5" t="s">
        <v>101</v>
      </c>
      <c r="E35" s="7">
        <v>2.9000000000000001E-2</v>
      </c>
      <c r="F35" s="2">
        <v>3.8899999999999997E-2</v>
      </c>
      <c r="G35" s="30"/>
      <c r="H35" s="14">
        <v>0.1027</v>
      </c>
      <c r="M35" s="33">
        <f>M34+E35</f>
        <v>0.18142000000000003</v>
      </c>
      <c r="N35" s="34">
        <f t="shared" si="16"/>
        <v>0.25799999999999995</v>
      </c>
      <c r="O35" s="35">
        <f t="shared" si="17"/>
        <v>0.49179999999999996</v>
      </c>
      <c r="P35" s="31">
        <f>M35-MAX(M$2:M35)</f>
        <v>0</v>
      </c>
      <c r="Q35" s="1">
        <f>N35-MAX(N$2:N35)</f>
        <v>0</v>
      </c>
      <c r="R35" s="32">
        <f>O35-MAX(O$2:O35)</f>
        <v>0</v>
      </c>
    </row>
    <row r="36" spans="1:18" ht="15.75" thickBot="1">
      <c r="C36" s="23" t="s">
        <v>91</v>
      </c>
      <c r="E36" s="9">
        <f>SUM(E2:E35)</f>
        <v>0.18142000000000003</v>
      </c>
      <c r="F36" s="11">
        <f t="shared" ref="F36:H36" si="21">SUM(F2:F35)</f>
        <v>0.25799999999999995</v>
      </c>
      <c r="G36" s="10">
        <f t="shared" si="21"/>
        <v>0.49179999999999996</v>
      </c>
      <c r="H36" s="10">
        <f t="shared" si="21"/>
        <v>2.7471399999999995</v>
      </c>
      <c r="J36" s="36">
        <f>MAX(J2:J35)</f>
        <v>0.11149999999999999</v>
      </c>
      <c r="K36" s="37">
        <f t="shared" ref="K36:L36" si="22">MAX(K2:K35)</f>
        <v>0.1013</v>
      </c>
      <c r="L36" s="38">
        <f t="shared" si="22"/>
        <v>0.11890000000000001</v>
      </c>
      <c r="P36" s="47">
        <f>MIN(P2:P35)</f>
        <v>-0.12117999999999998</v>
      </c>
      <c r="Q36" s="47">
        <f t="shared" ref="Q36:R36" si="23">MIN(Q2:Q35)</f>
        <v>-0.2263</v>
      </c>
      <c r="R36" s="47">
        <f t="shared" si="23"/>
        <v>-0.38300000000000001</v>
      </c>
    </row>
    <row r="37" spans="1:18" ht="15" thickBot="1"/>
    <row r="38" spans="1:18" ht="15" thickBot="1">
      <c r="C38" s="48" t="s">
        <v>104</v>
      </c>
      <c r="D38" s="52" t="s">
        <v>108</v>
      </c>
      <c r="E38" s="49">
        <f>E36/J36</f>
        <v>1.6270852017937223</v>
      </c>
      <c r="F38" s="50">
        <f t="shared" ref="F38:G38" si="24">F36/K36</f>
        <v>2.5468904244817367</v>
      </c>
      <c r="G38" s="51">
        <f t="shared" si="24"/>
        <v>4.1362489486963829</v>
      </c>
    </row>
    <row r="39" spans="1:18" ht="15.75" thickBot="1">
      <c r="C39" s="23" t="s">
        <v>107</v>
      </c>
      <c r="E39" s="24">
        <f>-E36/P36</f>
        <v>1.4971117346096721</v>
      </c>
      <c r="F39" s="24">
        <f t="shared" ref="F39:G39" si="25">-F36/Q36</f>
        <v>1.1400795404330533</v>
      </c>
      <c r="G39" s="53">
        <f t="shared" si="25"/>
        <v>1.2840731070496083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K20" sqref="K20"/>
    </sheetView>
  </sheetViews>
  <sheetFormatPr defaultRowHeight="14.25"/>
  <cols>
    <col min="2" max="2" width="14.125" customWidth="1"/>
  </cols>
  <sheetData>
    <row r="1" spans="1:14" ht="15.75" thickBot="1">
      <c r="A1" s="9" t="s">
        <v>0</v>
      </c>
      <c r="B1" s="10" t="s">
        <v>1</v>
      </c>
      <c r="C1" s="9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18</v>
      </c>
      <c r="M1" s="11" t="s">
        <v>16</v>
      </c>
      <c r="N1" s="10" t="s">
        <v>17</v>
      </c>
    </row>
    <row r="2" spans="1:14">
      <c r="A2" s="7">
        <v>1</v>
      </c>
      <c r="B2" s="3" t="s">
        <v>19</v>
      </c>
      <c r="C2" s="21" t="s">
        <v>39</v>
      </c>
      <c r="D2" s="18">
        <v>21</v>
      </c>
      <c r="E2" s="18">
        <v>4</v>
      </c>
      <c r="F2" s="18">
        <v>34</v>
      </c>
      <c r="G2" s="18" t="s">
        <v>40</v>
      </c>
      <c r="H2" s="18" t="s">
        <v>41</v>
      </c>
      <c r="I2" s="22">
        <v>8</v>
      </c>
      <c r="J2" s="22">
        <v>220</v>
      </c>
      <c r="K2" s="22">
        <v>7</v>
      </c>
      <c r="L2" s="22">
        <v>5</v>
      </c>
      <c r="M2" s="18" t="s">
        <v>46</v>
      </c>
      <c r="N2" s="19" t="s">
        <v>46</v>
      </c>
    </row>
    <row r="3" spans="1:14">
      <c r="A3" s="7">
        <v>2</v>
      </c>
      <c r="B3" s="3" t="s">
        <v>20</v>
      </c>
      <c r="C3" s="16" t="s">
        <v>39</v>
      </c>
      <c r="D3" s="2">
        <v>17</v>
      </c>
      <c r="E3" s="2">
        <v>2</v>
      </c>
      <c r="F3" s="4">
        <v>36</v>
      </c>
      <c r="G3" s="2" t="s">
        <v>40</v>
      </c>
      <c r="H3" s="2" t="s">
        <v>41</v>
      </c>
      <c r="I3" s="4">
        <v>8</v>
      </c>
      <c r="J3" s="4">
        <v>220</v>
      </c>
      <c r="K3" s="4">
        <v>7</v>
      </c>
      <c r="L3" s="4">
        <v>5</v>
      </c>
      <c r="M3" s="2" t="s">
        <v>42</v>
      </c>
      <c r="N3" s="3" t="s">
        <v>46</v>
      </c>
    </row>
    <row r="4" spans="1:14">
      <c r="A4" s="7">
        <v>3</v>
      </c>
      <c r="B4" s="3" t="s">
        <v>21</v>
      </c>
      <c r="C4" s="16" t="s">
        <v>39</v>
      </c>
      <c r="D4" s="2">
        <v>21</v>
      </c>
      <c r="E4" s="2">
        <v>2</v>
      </c>
      <c r="F4" s="2">
        <v>34</v>
      </c>
      <c r="G4" s="2" t="s">
        <v>44</v>
      </c>
      <c r="H4" s="2" t="s">
        <v>45</v>
      </c>
      <c r="I4" s="2">
        <v>8</v>
      </c>
      <c r="J4" s="2">
        <v>220</v>
      </c>
      <c r="K4" s="2">
        <v>7</v>
      </c>
      <c r="L4" s="2">
        <v>3</v>
      </c>
      <c r="M4" s="2" t="s">
        <v>46</v>
      </c>
      <c r="N4" s="3" t="s">
        <v>42</v>
      </c>
    </row>
    <row r="5" spans="1:14">
      <c r="A5" s="7">
        <v>4</v>
      </c>
      <c r="B5" s="3" t="s">
        <v>22</v>
      </c>
      <c r="C5" s="16" t="s">
        <v>39</v>
      </c>
      <c r="D5" s="2">
        <v>21</v>
      </c>
      <c r="E5" s="2">
        <v>2</v>
      </c>
      <c r="F5" s="2">
        <v>34</v>
      </c>
      <c r="G5" s="2" t="s">
        <v>44</v>
      </c>
      <c r="H5" s="2" t="s">
        <v>41</v>
      </c>
      <c r="I5" s="2">
        <v>10</v>
      </c>
      <c r="J5" s="2">
        <v>220</v>
      </c>
      <c r="K5" s="2">
        <v>7</v>
      </c>
      <c r="L5" s="2">
        <v>3</v>
      </c>
      <c r="M5" s="2" t="s">
        <v>46</v>
      </c>
      <c r="N5" s="3" t="s">
        <v>42</v>
      </c>
    </row>
    <row r="6" spans="1:14">
      <c r="A6" s="7">
        <v>5</v>
      </c>
      <c r="B6" s="3" t="s">
        <v>23</v>
      </c>
      <c r="C6" s="16" t="s">
        <v>39</v>
      </c>
      <c r="D6" s="2">
        <v>21</v>
      </c>
      <c r="E6" s="2">
        <v>2</v>
      </c>
      <c r="F6" s="2">
        <v>34</v>
      </c>
      <c r="G6" s="2" t="s">
        <v>40</v>
      </c>
      <c r="H6" s="2" t="s">
        <v>51</v>
      </c>
      <c r="I6" s="2">
        <v>8</v>
      </c>
      <c r="J6" s="2">
        <v>400</v>
      </c>
      <c r="K6" s="2">
        <v>7</v>
      </c>
      <c r="L6" s="2">
        <v>3</v>
      </c>
      <c r="M6" s="2" t="s">
        <v>46</v>
      </c>
      <c r="N6" s="3" t="s">
        <v>42</v>
      </c>
    </row>
    <row r="7" spans="1:14">
      <c r="A7" s="7">
        <v>6</v>
      </c>
      <c r="B7" s="3" t="s">
        <v>24</v>
      </c>
      <c r="C7" s="16" t="s">
        <v>39</v>
      </c>
      <c r="D7" s="2">
        <v>19</v>
      </c>
      <c r="E7" s="2">
        <v>2</v>
      </c>
      <c r="F7" s="2">
        <v>34</v>
      </c>
      <c r="G7" s="2" t="s">
        <v>40</v>
      </c>
      <c r="H7" s="2" t="s">
        <v>45</v>
      </c>
      <c r="I7" s="2">
        <v>8</v>
      </c>
      <c r="J7" s="2">
        <v>220</v>
      </c>
      <c r="K7" s="2">
        <v>7</v>
      </c>
      <c r="L7" s="2">
        <v>5</v>
      </c>
      <c r="M7" s="2" t="s">
        <v>42</v>
      </c>
      <c r="N7" s="3" t="s">
        <v>42</v>
      </c>
    </row>
    <row r="8" spans="1:14">
      <c r="A8" s="7">
        <v>7</v>
      </c>
      <c r="B8" s="3" t="s">
        <v>25</v>
      </c>
      <c r="C8" s="16" t="s">
        <v>54</v>
      </c>
      <c r="D8" s="2">
        <v>17</v>
      </c>
      <c r="E8" s="2">
        <v>2</v>
      </c>
      <c r="F8" s="2">
        <v>34</v>
      </c>
      <c r="G8" s="2" t="s">
        <v>55</v>
      </c>
      <c r="H8" s="2" t="s">
        <v>51</v>
      </c>
      <c r="I8" s="2">
        <v>10</v>
      </c>
      <c r="J8" s="2">
        <v>220</v>
      </c>
      <c r="K8" s="2">
        <v>7</v>
      </c>
      <c r="L8" s="2">
        <v>3</v>
      </c>
      <c r="M8" s="2" t="s">
        <v>42</v>
      </c>
      <c r="N8" s="3" t="s">
        <v>42</v>
      </c>
    </row>
    <row r="9" spans="1:14">
      <c r="A9" s="7">
        <v>8</v>
      </c>
      <c r="B9" s="3" t="s">
        <v>26</v>
      </c>
      <c r="C9" s="16" t="s">
        <v>39</v>
      </c>
      <c r="D9" s="2">
        <v>19</v>
      </c>
      <c r="E9" s="2">
        <v>2</v>
      </c>
      <c r="F9" s="2">
        <v>34</v>
      </c>
      <c r="G9" s="2" t="s">
        <v>40</v>
      </c>
      <c r="H9" s="2" t="s">
        <v>41</v>
      </c>
      <c r="I9" s="2">
        <v>8</v>
      </c>
      <c r="J9" s="2">
        <v>220</v>
      </c>
      <c r="K9" s="2">
        <v>7</v>
      </c>
      <c r="L9" s="2">
        <v>5</v>
      </c>
      <c r="M9" s="2" t="s">
        <v>42</v>
      </c>
      <c r="N9" s="3" t="s">
        <v>42</v>
      </c>
    </row>
    <row r="10" spans="1:14">
      <c r="A10" s="7">
        <v>9</v>
      </c>
      <c r="B10" s="3" t="s">
        <v>27</v>
      </c>
      <c r="C10" s="16" t="s">
        <v>39</v>
      </c>
      <c r="D10" s="2">
        <v>21</v>
      </c>
      <c r="E10" s="2">
        <v>2</v>
      </c>
      <c r="F10" s="2">
        <v>36</v>
      </c>
      <c r="G10" s="2" t="s">
        <v>40</v>
      </c>
      <c r="H10" s="2" t="s">
        <v>41</v>
      </c>
      <c r="I10" s="2">
        <v>8</v>
      </c>
      <c r="J10" s="2">
        <v>400</v>
      </c>
      <c r="K10" s="2">
        <v>7</v>
      </c>
      <c r="L10" s="2">
        <v>5</v>
      </c>
      <c r="M10" s="2" t="s">
        <v>42</v>
      </c>
      <c r="N10" s="3" t="s">
        <v>42</v>
      </c>
    </row>
    <row r="11" spans="1:14">
      <c r="A11" s="7">
        <v>10</v>
      </c>
      <c r="B11" s="3" t="s">
        <v>28</v>
      </c>
      <c r="C11" s="16" t="s">
        <v>54</v>
      </c>
      <c r="D11" s="2">
        <v>19</v>
      </c>
      <c r="E11" s="2">
        <v>2</v>
      </c>
      <c r="F11" s="2">
        <v>36</v>
      </c>
      <c r="G11" s="2" t="s">
        <v>40</v>
      </c>
      <c r="H11" s="2" t="s">
        <v>41</v>
      </c>
      <c r="I11" s="2">
        <v>8</v>
      </c>
      <c r="J11" s="2">
        <v>220</v>
      </c>
      <c r="K11" s="2">
        <v>7</v>
      </c>
      <c r="L11" s="2">
        <v>3</v>
      </c>
      <c r="M11" s="2" t="s">
        <v>46</v>
      </c>
      <c r="N11" s="3" t="s">
        <v>42</v>
      </c>
    </row>
    <row r="12" spans="1:14">
      <c r="A12" s="7">
        <v>11</v>
      </c>
      <c r="B12" s="3" t="s">
        <v>29</v>
      </c>
      <c r="C12" s="16" t="s">
        <v>60</v>
      </c>
      <c r="D12" s="2">
        <v>19</v>
      </c>
      <c r="E12" s="2">
        <v>4</v>
      </c>
      <c r="F12" s="2">
        <v>36</v>
      </c>
      <c r="G12" s="2" t="s">
        <v>61</v>
      </c>
      <c r="H12" s="2" t="s">
        <v>41</v>
      </c>
      <c r="I12" s="2">
        <v>10</v>
      </c>
      <c r="J12" s="2">
        <v>220</v>
      </c>
      <c r="K12" s="2">
        <v>7</v>
      </c>
      <c r="L12" s="2">
        <v>3</v>
      </c>
      <c r="M12" s="2" t="s">
        <v>42</v>
      </c>
      <c r="N12" s="3" t="s">
        <v>46</v>
      </c>
    </row>
    <row r="13" spans="1:14">
      <c r="A13" s="7">
        <v>12</v>
      </c>
      <c r="B13" s="3" t="s">
        <v>30</v>
      </c>
      <c r="C13" s="16" t="s">
        <v>60</v>
      </c>
      <c r="D13" s="2">
        <v>19</v>
      </c>
      <c r="E13" s="2">
        <v>2</v>
      </c>
      <c r="F13" s="2">
        <v>38</v>
      </c>
      <c r="G13" s="2" t="s">
        <v>40</v>
      </c>
      <c r="H13" s="2" t="s">
        <v>51</v>
      </c>
      <c r="I13" s="2">
        <v>10</v>
      </c>
      <c r="J13" s="2">
        <v>220</v>
      </c>
      <c r="K13" s="2">
        <v>7</v>
      </c>
      <c r="L13" s="2">
        <v>5</v>
      </c>
      <c r="M13" s="2" t="s">
        <v>42</v>
      </c>
      <c r="N13" s="3" t="s">
        <v>42</v>
      </c>
    </row>
    <row r="14" spans="1:14">
      <c r="A14" s="7">
        <v>13</v>
      </c>
      <c r="B14" s="3" t="s">
        <v>31</v>
      </c>
      <c r="C14" s="16" t="s">
        <v>60</v>
      </c>
      <c r="D14" s="2">
        <v>17</v>
      </c>
      <c r="E14" s="2">
        <v>2</v>
      </c>
      <c r="F14" s="2">
        <v>36</v>
      </c>
      <c r="G14" s="2" t="s">
        <v>44</v>
      </c>
      <c r="H14" s="2" t="s">
        <v>41</v>
      </c>
      <c r="I14" s="2">
        <v>10</v>
      </c>
      <c r="J14" s="2">
        <v>400</v>
      </c>
      <c r="K14" s="2">
        <v>7</v>
      </c>
      <c r="L14" s="2">
        <v>5</v>
      </c>
      <c r="M14" s="2" t="s">
        <v>42</v>
      </c>
      <c r="N14" s="3" t="s">
        <v>46</v>
      </c>
    </row>
    <row r="15" spans="1:14">
      <c r="A15" s="7">
        <v>14</v>
      </c>
      <c r="B15" s="3" t="s">
        <v>32</v>
      </c>
      <c r="C15" s="16" t="s">
        <v>60</v>
      </c>
      <c r="D15" s="2">
        <v>19</v>
      </c>
      <c r="E15" s="2">
        <v>6</v>
      </c>
      <c r="F15" s="2">
        <v>36</v>
      </c>
      <c r="G15" s="2" t="s">
        <v>44</v>
      </c>
      <c r="H15" s="2" t="s">
        <v>41</v>
      </c>
      <c r="I15" s="2">
        <v>10</v>
      </c>
      <c r="J15" s="2">
        <v>400</v>
      </c>
      <c r="K15" s="2">
        <v>7</v>
      </c>
      <c r="L15" s="2">
        <v>3</v>
      </c>
      <c r="M15" s="2" t="s">
        <v>46</v>
      </c>
      <c r="N15" s="3" t="s">
        <v>46</v>
      </c>
    </row>
    <row r="16" spans="1:14">
      <c r="A16" s="7">
        <v>15</v>
      </c>
      <c r="B16" s="3" t="s">
        <v>33</v>
      </c>
      <c r="C16" s="16" t="s">
        <v>54</v>
      </c>
      <c r="D16" s="2">
        <v>19</v>
      </c>
      <c r="E16" s="2">
        <v>2</v>
      </c>
      <c r="F16" s="2">
        <v>38</v>
      </c>
      <c r="G16" s="2" t="s">
        <v>44</v>
      </c>
      <c r="H16" s="2" t="s">
        <v>41</v>
      </c>
      <c r="I16" s="2">
        <v>10</v>
      </c>
      <c r="J16" s="2">
        <v>220</v>
      </c>
      <c r="K16" s="2">
        <v>7</v>
      </c>
      <c r="L16" s="2">
        <v>3</v>
      </c>
      <c r="M16" s="2" t="s">
        <v>46</v>
      </c>
      <c r="N16" s="3" t="s">
        <v>42</v>
      </c>
    </row>
    <row r="17" spans="1:14">
      <c r="A17" s="7">
        <v>16</v>
      </c>
      <c r="B17" s="3" t="s">
        <v>34</v>
      </c>
      <c r="C17" s="16" t="s">
        <v>54</v>
      </c>
      <c r="D17" s="2">
        <v>19</v>
      </c>
      <c r="E17" s="2">
        <v>2</v>
      </c>
      <c r="F17" s="2">
        <v>38</v>
      </c>
      <c r="G17" s="2" t="s">
        <v>44</v>
      </c>
      <c r="H17" s="2" t="s">
        <v>51</v>
      </c>
      <c r="I17" s="2">
        <v>8</v>
      </c>
      <c r="J17" s="2">
        <v>220</v>
      </c>
      <c r="K17" s="2">
        <v>7</v>
      </c>
      <c r="L17" s="2">
        <v>3</v>
      </c>
      <c r="M17" s="2" t="s">
        <v>46</v>
      </c>
      <c r="N17" s="3" t="s">
        <v>42</v>
      </c>
    </row>
    <row r="18" spans="1:14">
      <c r="A18" s="7">
        <v>17</v>
      </c>
      <c r="B18" s="3" t="s">
        <v>35</v>
      </c>
      <c r="C18" s="16" t="s">
        <v>54</v>
      </c>
      <c r="D18" s="2">
        <v>19</v>
      </c>
      <c r="E18" s="2">
        <v>2</v>
      </c>
      <c r="F18" s="2">
        <v>38</v>
      </c>
      <c r="G18" s="2" t="s">
        <v>44</v>
      </c>
      <c r="H18" s="2" t="s">
        <v>41</v>
      </c>
      <c r="I18" s="2">
        <v>10</v>
      </c>
      <c r="J18" s="2">
        <v>220</v>
      </c>
      <c r="K18" s="2">
        <v>7</v>
      </c>
      <c r="L18" s="2">
        <v>3</v>
      </c>
      <c r="M18" s="2" t="s">
        <v>46</v>
      </c>
      <c r="N18" s="3" t="s">
        <v>42</v>
      </c>
    </row>
    <row r="19" spans="1:14">
      <c r="A19" s="7">
        <v>18</v>
      </c>
      <c r="B19" s="3" t="s">
        <v>36</v>
      </c>
      <c r="C19" s="16" t="s">
        <v>54</v>
      </c>
      <c r="D19" s="2">
        <v>19</v>
      </c>
      <c r="E19" s="2">
        <v>2</v>
      </c>
      <c r="F19" s="2">
        <v>36</v>
      </c>
      <c r="G19" s="2" t="s">
        <v>44</v>
      </c>
      <c r="H19" s="2" t="s">
        <v>41</v>
      </c>
      <c r="I19" s="2">
        <v>8</v>
      </c>
      <c r="J19" s="2">
        <v>400</v>
      </c>
      <c r="K19" s="2">
        <v>7</v>
      </c>
      <c r="L19" s="2">
        <v>5</v>
      </c>
      <c r="M19" s="2" t="s">
        <v>42</v>
      </c>
      <c r="N19" s="3" t="s">
        <v>42</v>
      </c>
    </row>
    <row r="20" spans="1:14">
      <c r="A20" s="7">
        <v>19</v>
      </c>
      <c r="B20" s="3" t="s">
        <v>37</v>
      </c>
      <c r="C20" s="16" t="s">
        <v>39</v>
      </c>
      <c r="D20" s="2">
        <v>21</v>
      </c>
      <c r="E20" s="2">
        <v>6</v>
      </c>
      <c r="F20" s="2">
        <v>34</v>
      </c>
      <c r="G20" s="2" t="s">
        <v>44</v>
      </c>
      <c r="H20" s="2" t="s">
        <v>45</v>
      </c>
      <c r="I20" s="2">
        <v>10</v>
      </c>
      <c r="J20" s="2">
        <v>220</v>
      </c>
      <c r="K20" s="2">
        <v>7</v>
      </c>
      <c r="L20" s="2">
        <v>3</v>
      </c>
      <c r="M20" s="2" t="s">
        <v>46</v>
      </c>
      <c r="N20" s="3" t="s">
        <v>42</v>
      </c>
    </row>
    <row r="21" spans="1:14">
      <c r="A21" s="7">
        <v>20</v>
      </c>
      <c r="B21" s="3" t="s">
        <v>38</v>
      </c>
      <c r="C21" s="16" t="s">
        <v>39</v>
      </c>
      <c r="D21" s="2">
        <v>17</v>
      </c>
      <c r="E21" s="2">
        <v>6</v>
      </c>
      <c r="F21" s="2">
        <v>36</v>
      </c>
      <c r="G21" s="2" t="s">
        <v>44</v>
      </c>
      <c r="H21" s="2" t="s">
        <v>41</v>
      </c>
      <c r="I21" s="2">
        <v>10</v>
      </c>
      <c r="J21" s="2">
        <v>400</v>
      </c>
      <c r="K21" s="2">
        <v>5</v>
      </c>
      <c r="L21" s="2">
        <v>3</v>
      </c>
      <c r="M21" s="2" t="s">
        <v>46</v>
      </c>
      <c r="N21" s="3" t="s">
        <v>42</v>
      </c>
    </row>
    <row r="22" spans="1:14">
      <c r="A22" s="7">
        <v>21</v>
      </c>
      <c r="B22" s="3" t="s">
        <v>72</v>
      </c>
      <c r="C22" s="16" t="s">
        <v>54</v>
      </c>
      <c r="D22" s="2">
        <v>17</v>
      </c>
      <c r="E22" s="2">
        <v>2</v>
      </c>
      <c r="F22" s="2">
        <v>38</v>
      </c>
      <c r="G22" s="2" t="s">
        <v>44</v>
      </c>
      <c r="H22" s="2" t="s">
        <v>41</v>
      </c>
      <c r="I22" s="2">
        <v>8</v>
      </c>
      <c r="J22" s="2">
        <v>220</v>
      </c>
      <c r="K22" s="2">
        <v>5</v>
      </c>
      <c r="L22" s="2">
        <v>3</v>
      </c>
      <c r="M22" s="2" t="s">
        <v>42</v>
      </c>
      <c r="N22" s="3" t="s">
        <v>46</v>
      </c>
    </row>
    <row r="23" spans="1:14">
      <c r="A23" s="7">
        <v>22</v>
      </c>
      <c r="B23" s="3" t="s">
        <v>71</v>
      </c>
      <c r="C23" s="16" t="s">
        <v>54</v>
      </c>
      <c r="D23" s="2">
        <v>17</v>
      </c>
      <c r="E23" s="2">
        <v>2</v>
      </c>
      <c r="F23" s="2">
        <v>36</v>
      </c>
      <c r="G23" s="2" t="s">
        <v>44</v>
      </c>
      <c r="H23" s="2" t="s">
        <v>41</v>
      </c>
      <c r="I23" s="2">
        <v>10</v>
      </c>
      <c r="J23" s="2">
        <v>220</v>
      </c>
      <c r="K23" s="2">
        <v>5</v>
      </c>
      <c r="L23" s="2">
        <v>5</v>
      </c>
      <c r="M23" s="2" t="s">
        <v>42</v>
      </c>
      <c r="N23" s="3" t="s">
        <v>46</v>
      </c>
    </row>
    <row r="24" spans="1:14">
      <c r="A24" s="7">
        <v>23</v>
      </c>
      <c r="B24" s="3" t="s">
        <v>73</v>
      </c>
      <c r="C24" s="16" t="s">
        <v>54</v>
      </c>
      <c r="D24" s="2">
        <v>17</v>
      </c>
      <c r="E24" s="2">
        <v>2</v>
      </c>
      <c r="F24" s="2">
        <v>36</v>
      </c>
      <c r="G24" s="2" t="s">
        <v>44</v>
      </c>
      <c r="H24" s="2" t="s">
        <v>41</v>
      </c>
      <c r="I24" s="2">
        <v>10</v>
      </c>
      <c r="J24" s="2">
        <v>220</v>
      </c>
      <c r="K24" s="2">
        <v>5</v>
      </c>
      <c r="L24" s="2">
        <v>3</v>
      </c>
      <c r="M24" s="2" t="s">
        <v>42</v>
      </c>
      <c r="N24" s="3" t="s">
        <v>46</v>
      </c>
    </row>
    <row r="25" spans="1:14">
      <c r="A25" s="7">
        <v>24</v>
      </c>
      <c r="B25" s="3" t="s">
        <v>74</v>
      </c>
      <c r="C25" s="16" t="s">
        <v>54</v>
      </c>
      <c r="D25" s="2">
        <v>17</v>
      </c>
      <c r="E25" s="2">
        <v>2</v>
      </c>
      <c r="F25" s="2">
        <v>38</v>
      </c>
      <c r="G25" s="2" t="s">
        <v>44</v>
      </c>
      <c r="H25" s="2" t="s">
        <v>41</v>
      </c>
      <c r="I25" s="2">
        <v>10</v>
      </c>
      <c r="J25" s="2">
        <v>220</v>
      </c>
      <c r="K25" s="2">
        <v>7</v>
      </c>
      <c r="L25" s="2">
        <v>3</v>
      </c>
      <c r="M25" s="2" t="s">
        <v>42</v>
      </c>
      <c r="N25" s="3" t="s">
        <v>42</v>
      </c>
    </row>
    <row r="26" spans="1:14">
      <c r="A26" s="7">
        <v>25</v>
      </c>
      <c r="B26" s="3" t="s">
        <v>75</v>
      </c>
      <c r="C26" s="16" t="s">
        <v>54</v>
      </c>
      <c r="D26" s="2">
        <v>17</v>
      </c>
      <c r="E26" s="2">
        <v>2</v>
      </c>
      <c r="F26" s="2">
        <v>38</v>
      </c>
      <c r="G26" s="2" t="s">
        <v>44</v>
      </c>
      <c r="H26" s="2" t="s">
        <v>51</v>
      </c>
      <c r="I26" s="2">
        <v>8</v>
      </c>
      <c r="J26" s="2">
        <v>220</v>
      </c>
      <c r="K26" s="2">
        <v>7</v>
      </c>
      <c r="L26" s="2">
        <v>5</v>
      </c>
      <c r="M26" s="2" t="s">
        <v>42</v>
      </c>
      <c r="N26" s="3" t="s">
        <v>42</v>
      </c>
    </row>
    <row r="27" spans="1:14">
      <c r="A27" s="7">
        <v>26</v>
      </c>
      <c r="B27" s="3" t="s">
        <v>76</v>
      </c>
      <c r="C27" s="16" t="s">
        <v>54</v>
      </c>
      <c r="D27" s="2">
        <v>17</v>
      </c>
      <c r="E27" s="2">
        <v>4</v>
      </c>
      <c r="F27" s="2">
        <v>34</v>
      </c>
      <c r="G27" s="2" t="s">
        <v>44</v>
      </c>
      <c r="H27" s="2" t="s">
        <v>41</v>
      </c>
      <c r="I27" s="2">
        <v>8</v>
      </c>
      <c r="J27" s="2">
        <v>220</v>
      </c>
      <c r="K27" s="2">
        <v>5</v>
      </c>
      <c r="L27" s="2">
        <v>3</v>
      </c>
      <c r="M27" s="2" t="s">
        <v>46</v>
      </c>
      <c r="N27" s="3" t="s">
        <v>42</v>
      </c>
    </row>
    <row r="28" spans="1:14">
      <c r="A28" s="7">
        <v>27</v>
      </c>
      <c r="B28" s="3" t="s">
        <v>77</v>
      </c>
      <c r="C28" s="16" t="s">
        <v>60</v>
      </c>
      <c r="D28" s="2">
        <v>19</v>
      </c>
      <c r="E28" s="2">
        <v>2</v>
      </c>
      <c r="F28" s="2">
        <v>38</v>
      </c>
      <c r="G28" s="2" t="s">
        <v>44</v>
      </c>
      <c r="H28" s="2" t="s">
        <v>41</v>
      </c>
      <c r="I28" s="2">
        <v>8</v>
      </c>
      <c r="J28" s="2">
        <v>220</v>
      </c>
      <c r="K28" s="2">
        <v>7</v>
      </c>
      <c r="L28" s="2">
        <v>3</v>
      </c>
      <c r="M28" s="2" t="s">
        <v>42</v>
      </c>
      <c r="N28" s="3" t="s">
        <v>42</v>
      </c>
    </row>
    <row r="29" spans="1:14">
      <c r="A29" s="7">
        <v>28</v>
      </c>
      <c r="B29" s="3" t="s">
        <v>78</v>
      </c>
      <c r="C29" s="16" t="s">
        <v>54</v>
      </c>
      <c r="D29" s="2">
        <v>17</v>
      </c>
      <c r="E29" s="2">
        <v>4</v>
      </c>
      <c r="F29" s="2">
        <v>36</v>
      </c>
      <c r="G29" s="2" t="s">
        <v>44</v>
      </c>
      <c r="H29" s="2" t="s">
        <v>41</v>
      </c>
      <c r="I29" s="2">
        <v>10</v>
      </c>
      <c r="J29" s="2">
        <v>220</v>
      </c>
      <c r="K29" s="2">
        <v>5</v>
      </c>
      <c r="L29" s="2">
        <v>5</v>
      </c>
      <c r="M29" s="2" t="s">
        <v>46</v>
      </c>
      <c r="N29" s="3" t="s">
        <v>42</v>
      </c>
    </row>
    <row r="30" spans="1:14">
      <c r="A30" s="7">
        <v>29</v>
      </c>
      <c r="B30" s="3" t="s">
        <v>79</v>
      </c>
      <c r="C30" s="16" t="s">
        <v>54</v>
      </c>
      <c r="D30" s="2">
        <v>17</v>
      </c>
      <c r="E30" s="2">
        <v>2</v>
      </c>
      <c r="F30" s="2">
        <v>36</v>
      </c>
      <c r="G30" s="2" t="s">
        <v>44</v>
      </c>
      <c r="H30" s="2" t="s">
        <v>51</v>
      </c>
      <c r="I30" s="2">
        <v>8</v>
      </c>
      <c r="J30" s="2">
        <v>220</v>
      </c>
      <c r="K30" s="2">
        <v>7</v>
      </c>
      <c r="L30" s="2">
        <v>5</v>
      </c>
      <c r="M30" s="2" t="s">
        <v>42</v>
      </c>
      <c r="N30" s="3" t="s">
        <v>42</v>
      </c>
    </row>
    <row r="31" spans="1:14">
      <c r="A31" s="7">
        <v>30</v>
      </c>
      <c r="B31" s="3" t="s">
        <v>80</v>
      </c>
      <c r="C31" s="16" t="s">
        <v>54</v>
      </c>
      <c r="D31" s="2">
        <v>17</v>
      </c>
      <c r="E31" s="2">
        <v>2</v>
      </c>
      <c r="F31" s="2">
        <v>34</v>
      </c>
      <c r="G31" s="2" t="s">
        <v>40</v>
      </c>
      <c r="H31" s="2" t="s">
        <v>51</v>
      </c>
      <c r="I31" s="2">
        <v>10</v>
      </c>
      <c r="J31" s="2">
        <v>220</v>
      </c>
      <c r="K31" s="2">
        <v>5</v>
      </c>
      <c r="L31" s="2">
        <v>3</v>
      </c>
      <c r="M31" s="2" t="s">
        <v>42</v>
      </c>
      <c r="N31" s="3" t="s">
        <v>42</v>
      </c>
    </row>
    <row r="32" spans="1:14">
      <c r="A32" s="7">
        <v>31</v>
      </c>
      <c r="B32" s="3" t="s">
        <v>81</v>
      </c>
      <c r="C32" s="16" t="s">
        <v>39</v>
      </c>
      <c r="D32" s="2">
        <v>19</v>
      </c>
      <c r="E32" s="2">
        <v>2</v>
      </c>
      <c r="F32" s="2">
        <v>34</v>
      </c>
      <c r="G32" s="2" t="s">
        <v>61</v>
      </c>
      <c r="H32" s="2" t="s">
        <v>41</v>
      </c>
      <c r="I32" s="2">
        <v>10</v>
      </c>
      <c r="J32" s="2">
        <v>220</v>
      </c>
      <c r="K32" s="2">
        <v>5</v>
      </c>
      <c r="L32" s="2">
        <v>5</v>
      </c>
      <c r="M32" s="2" t="s">
        <v>46</v>
      </c>
      <c r="N32" s="3" t="s">
        <v>42</v>
      </c>
    </row>
    <row r="33" spans="1:14">
      <c r="A33" s="7">
        <v>32</v>
      </c>
      <c r="B33" s="3" t="s">
        <v>82</v>
      </c>
      <c r="C33" s="16" t="s">
        <v>54</v>
      </c>
      <c r="D33" s="2">
        <v>17</v>
      </c>
      <c r="E33" s="2">
        <v>2</v>
      </c>
      <c r="F33" s="2">
        <v>36</v>
      </c>
      <c r="G33" s="2" t="s">
        <v>44</v>
      </c>
      <c r="H33" s="2" t="s">
        <v>51</v>
      </c>
      <c r="I33" s="2">
        <v>10</v>
      </c>
      <c r="J33" s="2">
        <v>220</v>
      </c>
      <c r="K33" s="2">
        <v>7</v>
      </c>
      <c r="L33" s="2">
        <v>5</v>
      </c>
      <c r="M33" s="2" t="s">
        <v>46</v>
      </c>
      <c r="N33" s="3" t="s">
        <v>46</v>
      </c>
    </row>
    <row r="34" spans="1:14">
      <c r="A34" s="7">
        <v>33</v>
      </c>
      <c r="B34" s="3" t="s">
        <v>83</v>
      </c>
      <c r="C34" s="16" t="s">
        <v>54</v>
      </c>
      <c r="D34" s="2">
        <v>17</v>
      </c>
      <c r="E34" s="2">
        <v>4</v>
      </c>
      <c r="F34" s="2">
        <v>34</v>
      </c>
      <c r="G34" s="2" t="s">
        <v>44</v>
      </c>
      <c r="H34" s="2" t="s">
        <v>51</v>
      </c>
      <c r="I34" s="2">
        <v>8</v>
      </c>
      <c r="J34" s="2">
        <v>220</v>
      </c>
      <c r="K34" s="2">
        <v>5</v>
      </c>
      <c r="L34" s="2">
        <v>3</v>
      </c>
      <c r="M34" s="2" t="s">
        <v>46</v>
      </c>
      <c r="N34" s="3" t="s">
        <v>46</v>
      </c>
    </row>
    <row r="35" spans="1:14" ht="15" thickBot="1">
      <c r="A35" s="8">
        <v>34</v>
      </c>
      <c r="B35" s="6" t="s">
        <v>84</v>
      </c>
      <c r="C35" s="29" t="s">
        <v>39</v>
      </c>
      <c r="D35" s="5">
        <v>17</v>
      </c>
      <c r="E35" s="5">
        <v>6</v>
      </c>
      <c r="F35" s="5">
        <v>34</v>
      </c>
      <c r="G35" s="5" t="s">
        <v>44</v>
      </c>
      <c r="H35" s="5" t="s">
        <v>45</v>
      </c>
      <c r="I35" s="5">
        <v>8</v>
      </c>
      <c r="J35" s="5">
        <v>220</v>
      </c>
      <c r="K35" s="5">
        <v>5</v>
      </c>
      <c r="L35" s="5">
        <v>5</v>
      </c>
      <c r="M35" s="5" t="s">
        <v>42</v>
      </c>
      <c r="N35" s="6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</vt:lpstr>
      <vt:lpstr>Parametry</vt:lpstr>
    </vt:vector>
  </TitlesOfParts>
  <Company>WIZUT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2013-08-29T13:55:30Z</dcterms:created>
  <dcterms:modified xsi:type="dcterms:W3CDTF">2013-09-03T12:17:54Z</dcterms:modified>
</cp:coreProperties>
</file>