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Budapest\Shallow_Geothermal_Potential\"/>
    </mc:Choice>
  </mc:AlternateContent>
  <xr:revisionPtr revIDLastSave="0" documentId="8_{3FC6DD14-A525-4F5E-A48E-E1A13613448D}" xr6:coauthVersionLast="47" xr6:coauthVersionMax="47" xr10:uidLastSave="{00000000-0000-0000-0000-000000000000}"/>
  <bookViews>
    <workbookView xWindow="-120" yWindow="-120" windowWidth="29040" windowHeight="15840" xr2:uid="{8C862BE7-62F4-4A9A-BE5D-FDE4EF980CAE}"/>
  </bookViews>
  <sheets>
    <sheet name="Sheet1" sheetId="1" r:id="rId1"/>
  </sheets>
  <definedNames>
    <definedName name="solver_adj" localSheetId="0" hidden="1">Sheet1!$D$26:$E$26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E29" i="1" s="1"/>
  <c r="D28" i="1"/>
  <c r="E28" i="1" s="1"/>
  <c r="D27" i="1"/>
  <c r="E27" i="1" s="1"/>
  <c r="F26" i="1"/>
  <c r="D24" i="1"/>
  <c r="E24" i="1" s="1"/>
  <c r="D23" i="1"/>
  <c r="E23" i="1" s="1"/>
  <c r="D22" i="1"/>
  <c r="E22" i="1" s="1"/>
  <c r="E25" i="1" s="1"/>
  <c r="F21" i="1"/>
  <c r="D19" i="1"/>
  <c r="E19" i="1" s="1"/>
  <c r="D18" i="1"/>
  <c r="E18" i="1" s="1"/>
  <c r="D17" i="1"/>
  <c r="E17" i="1" s="1"/>
  <c r="E20" i="1" s="1"/>
  <c r="F16" i="1"/>
  <c r="D14" i="1"/>
  <c r="E14" i="1" s="1"/>
  <c r="D13" i="1"/>
  <c r="E13" i="1" s="1"/>
  <c r="D12" i="1"/>
  <c r="E12" i="1" s="1"/>
  <c r="F11" i="1"/>
  <c r="D9" i="1"/>
  <c r="D8" i="1"/>
  <c r="D7" i="1"/>
  <c r="F6" i="1"/>
  <c r="F1" i="1"/>
  <c r="E9" i="1"/>
  <c r="E8" i="1"/>
  <c r="E7" i="1"/>
  <c r="D4" i="1"/>
  <c r="E4" i="1" s="1"/>
  <c r="D3" i="1"/>
  <c r="E3" i="1" s="1"/>
  <c r="D2" i="1"/>
  <c r="E2" i="1" s="1"/>
  <c r="E30" i="1" l="1"/>
  <c r="E15" i="1"/>
  <c r="E10" i="1"/>
  <c r="E5" i="1"/>
</calcChain>
</file>

<file path=xl/sharedStrings.xml><?xml version="1.0" encoding="utf-8"?>
<sst xmlns="http://schemas.openxmlformats.org/spreadsheetml/2006/main" count="5" uniqueCount="5">
  <si>
    <t>darcy_flux (m/s)</t>
  </si>
  <si>
    <t>E_annual (MWh)</t>
  </si>
  <si>
    <t>T_ave (degC)</t>
  </si>
  <si>
    <t>darcy_flux</t>
  </si>
  <si>
    <t>E_annual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</si>
</sst>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Sheet1!$G$33:$G$43</c:f>
              <c:numCache>
                <c:formatCode>General</c:formatCode>
                <c:ptCount val="11"/>
                <c:pt idx="0">
                  <c:v>1E-10</c:v>
                </c:pt>
                <c:pt idx="1">
                  <c:v>3.1622776601683738E-10</c:v>
                </c:pt>
                <c:pt idx="2">
                  <c:v>1.0000000000000001E-9</c:v>
                </c:pt>
                <c:pt idx="3">
                  <c:v>3.1622776601683779E-9</c:v>
                </c:pt>
                <c:pt idx="4">
                  <c:v>1E-8</c:v>
                </c:pt>
                <c:pt idx="5">
                  <c:v>3.1622776601683699E-8</c:v>
                </c:pt>
                <c:pt idx="6">
                  <c:v>9.9999999999999995E-8</c:v>
                </c:pt>
                <c:pt idx="7">
                  <c:v>3.1622776601683728E-7</c:v>
                </c:pt>
                <c:pt idx="8">
                  <c:v>9.9999999999999995E-7</c:v>
                </c:pt>
                <c:pt idx="9">
                  <c:v>3.1622776601683771E-6</c:v>
                </c:pt>
                <c:pt idx="10">
                  <c:v>1.0000000000000001E-5</c:v>
                </c:pt>
              </c:numCache>
            </c:numRef>
          </c:xVal>
          <c:yVal>
            <c:numRef>
              <c:f>Sheet1!$H$33:$H$43</c:f>
              <c:numCache>
                <c:formatCode>General</c:formatCode>
                <c:ptCount val="11"/>
                <c:pt idx="0">
                  <c:v>33.964560619526551</c:v>
                </c:pt>
                <c:pt idx="1">
                  <c:v>33.979178101861869</c:v>
                </c:pt>
                <c:pt idx="2">
                  <c:v>34.118283460392092</c:v>
                </c:pt>
                <c:pt idx="3">
                  <c:v>35.025335137786698</c:v>
                </c:pt>
                <c:pt idx="4">
                  <c:v>37.41252366438637</c:v>
                </c:pt>
                <c:pt idx="5">
                  <c:v>41.846833885532419</c:v>
                </c:pt>
                <c:pt idx="6">
                  <c:v>52.941532370063939</c:v>
                </c:pt>
                <c:pt idx="7">
                  <c:v>74.028195322821233</c:v>
                </c:pt>
                <c:pt idx="8">
                  <c:v>98.141990507163811</c:v>
                </c:pt>
                <c:pt idx="9">
                  <c:v>101.5068221272596</c:v>
                </c:pt>
                <c:pt idx="10">
                  <c:v>74.225285593509085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7F-4F0A-89FD-CA6A07DCE55A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Sheet1!$A$35:$A$38</c:f>
              <c:numCache>
                <c:formatCode>0.00E+00</c:formatCode>
                <c:ptCount val="4"/>
                <c:pt idx="0">
                  <c:v>1.0000000000000001E-9</c:v>
                </c:pt>
                <c:pt idx="1">
                  <c:v>1E-8</c:v>
                </c:pt>
                <c:pt idx="2">
                  <c:v>9.9999999999999995E-8</c:v>
                </c:pt>
                <c:pt idx="3">
                  <c:v>9.9999999999999995E-7</c:v>
                </c:pt>
              </c:numCache>
            </c:numRef>
          </c:xVal>
          <c:yVal>
            <c:numRef>
              <c:f>Sheet1!$B$35:$B$38</c:f>
              <c:numCache>
                <c:formatCode>General</c:formatCode>
                <c:ptCount val="4"/>
                <c:pt idx="0">
                  <c:v>34.460887584287889</c:v>
                </c:pt>
                <c:pt idx="1">
                  <c:v>39.706398563004541</c:v>
                </c:pt>
                <c:pt idx="2">
                  <c:v>60.784078922874414</c:v>
                </c:pt>
                <c:pt idx="3">
                  <c:v>150.85767229163577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7F-4F0A-89FD-CA6A07DC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96816"/>
        <c:axId val="823694192"/>
      </c:scatterChar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Sheet1!$D$33:$D$43</c:f>
              <c:numCache>
                <c:formatCode>General</c:formatCode>
                <c:ptCount val="11"/>
                <c:pt idx="0">
                  <c:v>1E-10</c:v>
                </c:pt>
                <c:pt idx="1">
                  <c:v>3.1622776601683738E-10</c:v>
                </c:pt>
                <c:pt idx="2">
                  <c:v>1.0000000000000001E-9</c:v>
                </c:pt>
                <c:pt idx="3">
                  <c:v>3.1622776601683779E-9</c:v>
                </c:pt>
                <c:pt idx="4">
                  <c:v>1E-8</c:v>
                </c:pt>
                <c:pt idx="5">
                  <c:v>3.1622776601683699E-8</c:v>
                </c:pt>
                <c:pt idx="6">
                  <c:v>9.9999999999999995E-8</c:v>
                </c:pt>
                <c:pt idx="7">
                  <c:v>3.1622776601683728E-7</c:v>
                </c:pt>
                <c:pt idx="8">
                  <c:v>9.9999999999999995E-7</c:v>
                </c:pt>
                <c:pt idx="9">
                  <c:v>3.1622776601683771E-6</c:v>
                </c:pt>
                <c:pt idx="10">
                  <c:v>1.0000000000000001E-5</c:v>
                </c:pt>
              </c:numCache>
            </c:numRef>
          </c:xVal>
          <c:yVal>
            <c:numRef>
              <c:f>Sheet1!$E$33:$E$43</c:f>
              <c:numCache>
                <c:formatCode>General</c:formatCode>
                <c:ptCount val="11"/>
                <c:pt idx="0">
                  <c:v>16.16156397010662</c:v>
                </c:pt>
                <c:pt idx="1">
                  <c:v>16.161754856233902</c:v>
                </c:pt>
                <c:pt idx="2">
                  <c:v>16.163554794706041</c:v>
                </c:pt>
                <c:pt idx="3">
                  <c:v>16.180526494096419</c:v>
                </c:pt>
                <c:pt idx="4">
                  <c:v>16.30433433336642</c:v>
                </c:pt>
                <c:pt idx="5">
                  <c:v>16.747262390510301</c:v>
                </c:pt>
                <c:pt idx="6">
                  <c:v>17.801740247845402</c:v>
                </c:pt>
                <c:pt idx="7">
                  <c:v>17.5793416419247</c:v>
                </c:pt>
                <c:pt idx="8">
                  <c:v>13.637054440455421</c:v>
                </c:pt>
                <c:pt idx="9">
                  <c:v>8.1620569290263845</c:v>
                </c:pt>
                <c:pt idx="10">
                  <c:v>4.6274754831404978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7F-4F0A-89FD-CA6A07DC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91568"/>
        <c:axId val="823683040"/>
      </c:scatterChart>
      <c:valAx>
        <c:axId val="823696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94192"/>
        <c:crosses val="autoZero"/>
        <c:crossBetween val="midCat"/>
      </c:valAx>
      <c:valAx>
        <c:axId val="823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96816"/>
        <c:crosses val="autoZero"/>
        <c:crossBetween val="midCat"/>
      </c:valAx>
      <c:valAx>
        <c:axId val="823683040"/>
        <c:scaling>
          <c:orientation val="minMax"/>
          <c:max val="8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91568"/>
        <c:crosses val="max"/>
        <c:crossBetween val="midCat"/>
      </c:valAx>
      <c:valAx>
        <c:axId val="8236915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6830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8</xdr:row>
      <xdr:rowOff>23812</xdr:rowOff>
    </xdr:from>
    <xdr:to>
      <xdr:col>14</xdr:col>
      <xdr:colOff>328612</xdr:colOff>
      <xdr:row>22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07808-7250-4978-B07C-D38575DB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A59A-19F7-443A-87B6-E90C651CADFB}">
  <dimension ref="A1:H43"/>
  <sheetViews>
    <sheetView tabSelected="1" workbookViewId="0">
      <selection activeCell="J31" sqref="J31"/>
    </sheetView>
  </sheetViews>
  <sheetFormatPr defaultRowHeight="15" x14ac:dyDescent="0.25"/>
  <cols>
    <col min="1" max="1" width="15.5703125" bestFit="1" customWidth="1"/>
    <col min="2" max="2" width="1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>
        <v>-0.58044500007513222</v>
      </c>
      <c r="E1">
        <v>19.885333331235653</v>
      </c>
      <c r="F1">
        <f>-E1/D1</f>
        <v>34.258772715178381</v>
      </c>
    </row>
    <row r="2" spans="1:6" x14ac:dyDescent="0.25">
      <c r="A2" s="2">
        <v>0</v>
      </c>
      <c r="B2" s="3">
        <v>30</v>
      </c>
      <c r="C2" s="3">
        <v>2.4256000000000002</v>
      </c>
      <c r="D2" s="3">
        <f>$D$1*B2+$E$1</f>
        <v>2.4719833289816862</v>
      </c>
      <c r="E2" s="4">
        <f>C2-D2</f>
        <v>-4.6383328981685956E-2</v>
      </c>
    </row>
    <row r="3" spans="1:6" x14ac:dyDescent="0.25">
      <c r="A3" s="5">
        <v>0</v>
      </c>
      <c r="B3" s="6">
        <v>40</v>
      </c>
      <c r="C3" s="6">
        <v>-3.2397</v>
      </c>
      <c r="D3" s="6">
        <f t="shared" ref="D3:D4" si="0">$D$1*B3+$E$1</f>
        <v>-3.3324666717696338</v>
      </c>
      <c r="E3" s="7">
        <f>C3-D3</f>
        <v>9.2766671769633824E-2</v>
      </c>
    </row>
    <row r="4" spans="1:6" x14ac:dyDescent="0.25">
      <c r="A4" s="5">
        <v>0</v>
      </c>
      <c r="B4" s="6">
        <v>50</v>
      </c>
      <c r="C4" s="6">
        <v>-9.1832999999999991</v>
      </c>
      <c r="D4" s="6">
        <f t="shared" si="0"/>
        <v>-9.1369166725209574</v>
      </c>
      <c r="E4" s="7">
        <f>C4-D4</f>
        <v>-4.6383327479041725E-2</v>
      </c>
    </row>
    <row r="5" spans="1:6" x14ac:dyDescent="0.25">
      <c r="A5" s="8"/>
      <c r="B5" s="9"/>
      <c r="C5" s="9"/>
      <c r="D5" s="9"/>
      <c r="E5" s="10">
        <f>SUMSQ(E2:E4)</f>
        <v>1.2908481666666314E-2</v>
      </c>
    </row>
    <row r="6" spans="1:6" x14ac:dyDescent="0.25">
      <c r="A6" s="2"/>
      <c r="B6" s="3"/>
      <c r="C6" s="3"/>
      <c r="D6" s="3">
        <v>-0.57673499998522115</v>
      </c>
      <c r="E6" s="4">
        <v>19.874800000414982</v>
      </c>
      <c r="F6">
        <f>-E6/D6</f>
        <v>34.460887584287889</v>
      </c>
    </row>
    <row r="7" spans="1:6" x14ac:dyDescent="0.25">
      <c r="A7" s="11">
        <v>1.0000000000000001E-9</v>
      </c>
      <c r="B7" s="6">
        <v>30</v>
      </c>
      <c r="C7" s="6">
        <v>2.5274000000000001</v>
      </c>
      <c r="D7" s="6">
        <f>D6*B7+E6</f>
        <v>2.572750000858349</v>
      </c>
      <c r="E7" s="7">
        <f>C7-D7</f>
        <v>-4.5350000858348949E-2</v>
      </c>
    </row>
    <row r="8" spans="1:6" x14ac:dyDescent="0.25">
      <c r="A8" s="11">
        <v>1.0000000000000001E-9</v>
      </c>
      <c r="B8" s="6">
        <v>40</v>
      </c>
      <c r="C8" s="6">
        <v>-3.1038999999999999</v>
      </c>
      <c r="D8" s="6">
        <f>D6*B8+E6</f>
        <v>-3.194599998993862</v>
      </c>
      <c r="E8" s="7">
        <f>C8-D8</f>
        <v>9.0699998993862163E-2</v>
      </c>
    </row>
    <row r="9" spans="1:6" x14ac:dyDescent="0.25">
      <c r="A9" s="11">
        <v>1.0000000000000001E-9</v>
      </c>
      <c r="B9" s="6">
        <v>50</v>
      </c>
      <c r="C9" s="6">
        <v>-9.0073000000000008</v>
      </c>
      <c r="D9" s="6">
        <f>D6*B9+E6</f>
        <v>-8.9619499988460767</v>
      </c>
      <c r="E9" s="7">
        <f>C9-D9</f>
        <v>-4.5350001153924069E-2</v>
      </c>
    </row>
    <row r="10" spans="1:6" x14ac:dyDescent="0.25">
      <c r="A10" s="8"/>
      <c r="B10" s="9"/>
      <c r="C10" s="9"/>
      <c r="D10" s="9"/>
      <c r="E10" s="10">
        <f>SUMSQ(E7:E9)</f>
        <v>1.2339734999999763E-2</v>
      </c>
    </row>
    <row r="11" spans="1:6" x14ac:dyDescent="0.25">
      <c r="A11" s="2"/>
      <c r="B11" s="3"/>
      <c r="C11" s="3"/>
      <c r="D11" s="3">
        <v>-0.49333515469103589</v>
      </c>
      <c r="E11" s="4">
        <v>19.588562277303769</v>
      </c>
      <c r="F11">
        <f>-E11/D11</f>
        <v>39.706398563004541</v>
      </c>
    </row>
    <row r="12" spans="1:6" x14ac:dyDescent="0.25">
      <c r="A12" s="11">
        <v>1E-8</v>
      </c>
      <c r="B12" s="6">
        <v>30</v>
      </c>
      <c r="C12" s="6">
        <v>4.7717999999999998</v>
      </c>
      <c r="D12" s="6">
        <f>D11*B12+E11</f>
        <v>4.7885076365726924</v>
      </c>
      <c r="E12" s="7">
        <f>C12-D12</f>
        <v>-1.6707636572692586E-2</v>
      </c>
    </row>
    <row r="13" spans="1:6" x14ac:dyDescent="0.25">
      <c r="A13" s="11">
        <v>1E-8</v>
      </c>
      <c r="B13" s="6">
        <v>40</v>
      </c>
      <c r="C13" s="6">
        <v>-0.1114</v>
      </c>
      <c r="D13" s="6">
        <f>D11*B13+E11</f>
        <v>-0.14484391033766641</v>
      </c>
      <c r="E13" s="7">
        <f>C13-D13</f>
        <v>3.3443910337666416E-2</v>
      </c>
    </row>
    <row r="14" spans="1:6" x14ac:dyDescent="0.25">
      <c r="A14" s="11">
        <v>1E-8</v>
      </c>
      <c r="B14" s="6">
        <v>50</v>
      </c>
      <c r="C14" s="6">
        <v>-5.0949</v>
      </c>
      <c r="D14" s="6">
        <f>D11*B14+E11</f>
        <v>-5.0781954572480252</v>
      </c>
      <c r="E14" s="7">
        <f>C14-D14</f>
        <v>-1.6704542751974749E-2</v>
      </c>
    </row>
    <row r="15" spans="1:6" x14ac:dyDescent="0.25">
      <c r="A15" s="8"/>
      <c r="B15" s="9"/>
      <c r="C15" s="9"/>
      <c r="D15" s="9"/>
      <c r="E15" s="10">
        <f>SUMSQ(E12:E14)</f>
        <v>1.6766820070715977E-3</v>
      </c>
    </row>
    <row r="16" spans="1:6" x14ac:dyDescent="0.25">
      <c r="A16" s="2"/>
      <c r="B16" s="3"/>
      <c r="C16" s="3"/>
      <c r="D16" s="3">
        <v>-0.31952781255916124</v>
      </c>
      <c r="E16" s="4">
        <v>19.422203776649479</v>
      </c>
      <c r="F16">
        <f>-E16/D16</f>
        <v>60.784078922874414</v>
      </c>
    </row>
    <row r="17" spans="1:6" x14ac:dyDescent="0.25">
      <c r="A17" s="11">
        <v>9.9999999999999995E-8</v>
      </c>
      <c r="B17" s="6">
        <v>30</v>
      </c>
      <c r="C17" s="6">
        <v>9.8363999999999994</v>
      </c>
      <c r="D17" s="6">
        <f>D16*B17+E16</f>
        <v>9.8363693998746413</v>
      </c>
      <c r="E17" s="7">
        <f>C17-D17</f>
        <v>3.0600125358049013E-5</v>
      </c>
    </row>
    <row r="18" spans="1:6" x14ac:dyDescent="0.25">
      <c r="A18" s="11">
        <v>9.9999999999999995E-8</v>
      </c>
      <c r="B18" s="6">
        <v>40</v>
      </c>
      <c r="C18" s="6">
        <v>6.6410999999999998</v>
      </c>
      <c r="D18" s="6">
        <f>D16*B18+E16</f>
        <v>6.6410912742830295</v>
      </c>
      <c r="E18" s="7">
        <f>C18-D18</f>
        <v>8.7257169703036652E-6</v>
      </c>
    </row>
    <row r="19" spans="1:6" x14ac:dyDescent="0.25">
      <c r="A19" s="11">
        <v>9.9999999999999995E-8</v>
      </c>
      <c r="B19" s="6">
        <v>50</v>
      </c>
      <c r="C19" s="6">
        <v>3.4458000000000002</v>
      </c>
      <c r="D19" s="6">
        <f>D16*B19+E16</f>
        <v>3.4458131486914159</v>
      </c>
      <c r="E19" s="7">
        <f>C19-D19</f>
        <v>-1.3148691415665326E-5</v>
      </c>
    </row>
    <row r="20" spans="1:6" x14ac:dyDescent="0.25">
      <c r="A20" s="8"/>
      <c r="B20" s="9"/>
      <c r="C20" s="9"/>
      <c r="D20" s="9"/>
      <c r="E20" s="10">
        <f>SUMSQ(E17:E19)</f>
        <v>1.1853938945185505E-9</v>
      </c>
    </row>
    <row r="21" spans="1:6" x14ac:dyDescent="0.25">
      <c r="A21" s="2"/>
      <c r="B21" s="3"/>
      <c r="C21" s="3"/>
      <c r="D21" s="3">
        <v>-0.1287444240936427</v>
      </c>
      <c r="E21" s="4">
        <v>19.422084139294128</v>
      </c>
      <c r="F21">
        <f>-E21/D21</f>
        <v>150.85767229163577</v>
      </c>
    </row>
    <row r="22" spans="1:6" x14ac:dyDescent="0.25">
      <c r="A22" s="11">
        <v>9.9999999999999995E-7</v>
      </c>
      <c r="B22" s="6">
        <v>30</v>
      </c>
      <c r="C22" s="6">
        <v>15.56</v>
      </c>
      <c r="D22" s="6">
        <f>D21*B22+E21</f>
        <v>15.559751416484847</v>
      </c>
      <c r="E22" s="7">
        <f>C22-D22</f>
        <v>2.4858351515355537E-4</v>
      </c>
    </row>
    <row r="23" spans="1:6" x14ac:dyDescent="0.25">
      <c r="A23" s="11">
        <v>9.9999999999999995E-7</v>
      </c>
      <c r="B23" s="6">
        <v>40</v>
      </c>
      <c r="C23" s="6">
        <v>14.272</v>
      </c>
      <c r="D23" s="6">
        <f>D21*B23+E21</f>
        <v>14.27230717554842</v>
      </c>
      <c r="E23" s="7">
        <f>C23-D23</f>
        <v>-3.071755484196359E-4</v>
      </c>
    </row>
    <row r="24" spans="1:6" x14ac:dyDescent="0.25">
      <c r="A24" s="11">
        <v>9.9999999999999995E-7</v>
      </c>
      <c r="B24" s="6">
        <v>50</v>
      </c>
      <c r="C24" s="6">
        <v>12.984999999999999</v>
      </c>
      <c r="D24" s="6">
        <f>D21*B24+E21</f>
        <v>12.984862934611993</v>
      </c>
      <c r="E24" s="7">
        <f>C24-D24</f>
        <v>1.370653880066186E-4</v>
      </c>
    </row>
    <row r="25" spans="1:6" x14ac:dyDescent="0.25">
      <c r="A25" s="8"/>
      <c r="B25" s="9"/>
      <c r="C25" s="9"/>
      <c r="D25" s="9"/>
      <c r="E25" s="10">
        <f>SUMSQ(E22:E24)</f>
        <v>1.7493750214240688E-7</v>
      </c>
    </row>
    <row r="26" spans="1:6" x14ac:dyDescent="0.25">
      <c r="A26" s="2"/>
      <c r="B26" s="3"/>
      <c r="C26" s="3"/>
      <c r="D26" s="3">
        <v>-5.9645706774866157E-2</v>
      </c>
      <c r="E26" s="4">
        <v>19.426112812639762</v>
      </c>
      <c r="F26">
        <f>-E26/D26</f>
        <v>325.69171970690178</v>
      </c>
    </row>
    <row r="27" spans="1:6" x14ac:dyDescent="0.25">
      <c r="A27" s="11">
        <v>1.0000000000000001E-5</v>
      </c>
      <c r="B27" s="6">
        <v>30</v>
      </c>
      <c r="C27" s="6">
        <v>17.637</v>
      </c>
      <c r="D27" s="6">
        <f>D26*B27+E26</f>
        <v>17.636741609393777</v>
      </c>
      <c r="E27" s="7">
        <f>C27-D27</f>
        <v>2.5839060622345755E-4</v>
      </c>
    </row>
    <row r="28" spans="1:6" x14ac:dyDescent="0.25">
      <c r="A28" s="11">
        <v>1.0000000000000001E-5</v>
      </c>
      <c r="B28" s="6">
        <v>40</v>
      </c>
      <c r="C28" s="6">
        <v>17.04</v>
      </c>
      <c r="D28" s="6">
        <f>D26*B28+E26</f>
        <v>17.040284541645114</v>
      </c>
      <c r="E28" s="7">
        <f>C28-D28</f>
        <v>-2.8454164511515501E-4</v>
      </c>
    </row>
    <row r="29" spans="1:6" x14ac:dyDescent="0.25">
      <c r="A29" s="11">
        <v>1.0000000000000001E-5</v>
      </c>
      <c r="B29" s="6">
        <v>50</v>
      </c>
      <c r="C29" s="6">
        <v>16.443999999999999</v>
      </c>
      <c r="D29" s="6">
        <f>D26*B29+E26</f>
        <v>16.443827473896455</v>
      </c>
      <c r="E29" s="7">
        <f>C29-D29</f>
        <v>1.7252610354390185E-4</v>
      </c>
    </row>
    <row r="30" spans="1:6" x14ac:dyDescent="0.25">
      <c r="A30" s="8"/>
      <c r="B30" s="9"/>
      <c r="C30" s="9"/>
      <c r="D30" s="9"/>
      <c r="E30" s="10">
        <f>SUMSQ(E27:E29)</f>
        <v>1.7749490959340587E-7</v>
      </c>
    </row>
    <row r="33" spans="1:8" x14ac:dyDescent="0.25">
      <c r="A33" t="s">
        <v>3</v>
      </c>
      <c r="B33" t="s">
        <v>4</v>
      </c>
      <c r="D33">
        <v>1E-10</v>
      </c>
      <c r="E33">
        <v>16.16156397010662</v>
      </c>
      <c r="G33">
        <v>1E-10</v>
      </c>
      <c r="H33">
        <v>33.964560619526551</v>
      </c>
    </row>
    <row r="34" spans="1:8" x14ac:dyDescent="0.25">
      <c r="A34">
        <v>0</v>
      </c>
      <c r="B34">
        <v>34.258772715178381</v>
      </c>
      <c r="D34">
        <v>3.1622776601683738E-10</v>
      </c>
      <c r="E34">
        <v>16.161754856233902</v>
      </c>
      <c r="G34">
        <v>3.1622776601683738E-10</v>
      </c>
      <c r="H34">
        <v>33.979178101861869</v>
      </c>
    </row>
    <row r="35" spans="1:8" x14ac:dyDescent="0.25">
      <c r="A35" s="1">
        <v>1.0000000000000001E-9</v>
      </c>
      <c r="B35">
        <v>34.460887584287889</v>
      </c>
      <c r="D35">
        <v>1.0000000000000001E-9</v>
      </c>
      <c r="E35">
        <v>16.163554794706041</v>
      </c>
      <c r="G35">
        <v>1.0000000000000001E-9</v>
      </c>
      <c r="H35">
        <v>34.118283460392092</v>
      </c>
    </row>
    <row r="36" spans="1:8" x14ac:dyDescent="0.25">
      <c r="A36" s="1">
        <v>1E-8</v>
      </c>
      <c r="B36">
        <v>39.706398563004541</v>
      </c>
      <c r="D36">
        <v>3.1622776601683779E-9</v>
      </c>
      <c r="E36">
        <v>16.180526494096419</v>
      </c>
      <c r="G36">
        <v>3.1622776601683779E-9</v>
      </c>
      <c r="H36">
        <v>35.025335137786698</v>
      </c>
    </row>
    <row r="37" spans="1:8" x14ac:dyDescent="0.25">
      <c r="A37" s="1">
        <v>9.9999999999999995E-8</v>
      </c>
      <c r="B37">
        <v>60.784078922874414</v>
      </c>
      <c r="D37">
        <v>1E-8</v>
      </c>
      <c r="E37">
        <v>16.30433433336642</v>
      </c>
      <c r="G37">
        <v>1E-8</v>
      </c>
      <c r="H37">
        <v>37.41252366438637</v>
      </c>
    </row>
    <row r="38" spans="1:8" x14ac:dyDescent="0.25">
      <c r="A38" s="1">
        <v>9.9999999999999995E-7</v>
      </c>
      <c r="B38">
        <v>150.85767229163577</v>
      </c>
      <c r="D38">
        <v>3.1622776601683699E-8</v>
      </c>
      <c r="E38">
        <v>16.747262390510301</v>
      </c>
      <c r="G38">
        <v>3.1622776601683699E-8</v>
      </c>
      <c r="H38">
        <v>41.846833885532419</v>
      </c>
    </row>
    <row r="39" spans="1:8" x14ac:dyDescent="0.25">
      <c r="A39" s="1">
        <v>1.0000000000000001E-5</v>
      </c>
      <c r="B39">
        <v>325.69171970690178</v>
      </c>
      <c r="D39">
        <v>9.9999999999999995E-8</v>
      </c>
      <c r="E39">
        <v>17.801740247845402</v>
      </c>
      <c r="G39">
        <v>9.9999999999999995E-8</v>
      </c>
      <c r="H39">
        <v>52.941532370063939</v>
      </c>
    </row>
    <row r="40" spans="1:8" x14ac:dyDescent="0.25">
      <c r="D40">
        <v>3.1622776601683728E-7</v>
      </c>
      <c r="E40">
        <v>17.5793416419247</v>
      </c>
      <c r="G40">
        <v>3.1622776601683728E-7</v>
      </c>
      <c r="H40">
        <v>74.028195322821233</v>
      </c>
    </row>
    <row r="41" spans="1:8" x14ac:dyDescent="0.25">
      <c r="D41">
        <v>9.9999999999999995E-7</v>
      </c>
      <c r="E41">
        <v>13.637054440455421</v>
      </c>
      <c r="G41">
        <v>9.9999999999999995E-7</v>
      </c>
      <c r="H41">
        <v>98.141990507163811</v>
      </c>
    </row>
    <row r="42" spans="1:8" x14ac:dyDescent="0.25">
      <c r="D42">
        <v>3.1622776601683771E-6</v>
      </c>
      <c r="E42">
        <v>8.1620569290263845</v>
      </c>
      <c r="G42">
        <v>3.1622776601683771E-6</v>
      </c>
      <c r="H42">
        <v>101.5068221272596</v>
      </c>
    </row>
    <row r="43" spans="1:8" x14ac:dyDescent="0.25">
      <c r="D43">
        <v>1.0000000000000001E-5</v>
      </c>
      <c r="E43">
        <v>4.6274754831404978</v>
      </c>
      <c r="G43">
        <v>1.0000000000000001E-5</v>
      </c>
      <c r="H43">
        <v>74.225285593509085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2022-05-11T12:48:24Z</dcterms:created>
  <dcterms:modified xsi:type="dcterms:W3CDTF">2022-05-11T13:53:19Z</dcterms:modified>
</cp:coreProperties>
</file>