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13_ncr:1_{8E367189-3637-4B93-A0D0-0865C7A48FF9}" xr6:coauthVersionLast="47" xr6:coauthVersionMax="47" xr10:uidLastSave="{00000000-0000-0000-0000-000000000000}"/>
  <bookViews>
    <workbookView xWindow="-120" yWindow="-120" windowWidth="29040" windowHeight="15840" xr2:uid="{D654F866-0F08-48F7-A1F9-AD5F91709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  <c r="O6" i="1"/>
  <c r="H6" i="1" s="1"/>
  <c r="I7" i="1"/>
  <c r="H7" i="1"/>
  <c r="J7" i="1" s="1"/>
  <c r="I4" i="1"/>
  <c r="H8" i="1" l="1"/>
  <c r="J8" i="1" s="1"/>
  <c r="I8" i="1"/>
  <c r="H9" i="1"/>
  <c r="I9" i="1"/>
  <c r="H10" i="1"/>
  <c r="I10" i="1"/>
  <c r="H11" i="1"/>
  <c r="I11" i="1"/>
  <c r="H2" i="1"/>
  <c r="H12" i="1"/>
  <c r="I2" i="1"/>
  <c r="H3" i="1"/>
  <c r="H13" i="1"/>
  <c r="I12" i="1"/>
  <c r="I3" i="1"/>
  <c r="I13" i="1"/>
  <c r="H4" i="1"/>
  <c r="J4" i="1" s="1"/>
  <c r="H5" i="1"/>
  <c r="I5" i="1"/>
  <c r="I6" i="1"/>
  <c r="J6" i="1" s="1"/>
  <c r="K7" i="1"/>
  <c r="J11" i="1" l="1"/>
  <c r="K11" i="1" s="1"/>
  <c r="J3" i="1"/>
  <c r="J2" i="1"/>
  <c r="J10" i="1"/>
  <c r="K10" i="1" s="1"/>
  <c r="J12" i="1"/>
  <c r="K12" i="1" s="1"/>
  <c r="J13" i="1"/>
  <c r="K13" i="1" s="1"/>
  <c r="J9" i="1"/>
  <c r="K9" i="1" s="1"/>
  <c r="K8" i="1"/>
  <c r="K3" i="1"/>
  <c r="J5" i="1"/>
  <c r="K6" i="1"/>
  <c r="K4" i="1"/>
  <c r="K2" i="1"/>
  <c r="K5" i="1" l="1"/>
</calcChain>
</file>

<file path=xl/sharedStrings.xml><?xml version="1.0" encoding="utf-8"?>
<sst xmlns="http://schemas.openxmlformats.org/spreadsheetml/2006/main" count="39" uniqueCount="38">
  <si>
    <t>Geology</t>
  </si>
  <si>
    <t>Parameter</t>
  </si>
  <si>
    <t>Symbol</t>
  </si>
  <si>
    <t>Value</t>
  </si>
  <si>
    <t>Unit</t>
  </si>
  <si>
    <t>Threshold fluid temperature</t>
  </si>
  <si>
    <t>Tlim</t>
  </si>
  <si>
    <t>°C</t>
  </si>
  <si>
    <t>Borehole depth</t>
  </si>
  <si>
    <t>L</t>
  </si>
  <si>
    <t>m</t>
  </si>
  <si>
    <t>Borehole radius</t>
  </si>
  <si>
    <t>rb</t>
  </si>
  <si>
    <t>Simulated lifetime</t>
  </si>
  <si>
    <t>ts</t>
  </si>
  <si>
    <t>years</t>
  </si>
  <si>
    <t>Borehole thermal resistance</t>
  </si>
  <si>
    <t>Rb</t>
  </si>
  <si>
    <t>mK/W</t>
  </si>
  <si>
    <t>B-21</t>
  </si>
  <si>
    <t>B-30</t>
  </si>
  <si>
    <t>B-39</t>
  </si>
  <si>
    <t>B-48</t>
  </si>
  <si>
    <t>B-63</t>
  </si>
  <si>
    <t>B-13</t>
  </si>
  <si>
    <t>B-56</t>
  </si>
  <si>
    <t>B-179</t>
  </si>
  <si>
    <t>B-180</t>
  </si>
  <si>
    <t>Pm_1</t>
  </si>
  <si>
    <t>B-64</t>
  </si>
  <si>
    <t>B-38</t>
  </si>
  <si>
    <t>T_surface</t>
  </si>
  <si>
    <t>k</t>
  </si>
  <si>
    <t>rho*Cp</t>
  </si>
  <si>
    <t>num_heating_days</t>
  </si>
  <si>
    <t>E_annual</t>
  </si>
  <si>
    <t>q_geothermal</t>
  </si>
  <si>
    <t>T_middle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</si>
</sst>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3B9B-578C-4D66-828F-0B1E5082D110}">
  <dimension ref="A1:P13"/>
  <sheetViews>
    <sheetView tabSelected="1" workbookViewId="0"/>
  </sheetViews>
  <sheetFormatPr defaultRowHeight="15" x14ac:dyDescent="0.25"/>
  <cols>
    <col min="2" max="2" width="13.5703125" bestFit="1" customWidth="1"/>
    <col min="3" max="3" width="13.5703125" customWidth="1"/>
    <col min="7" max="7" width="18" bestFit="1" customWidth="1"/>
    <col min="13" max="13" width="28.7109375" bestFit="1" customWidth="1"/>
  </cols>
  <sheetData>
    <row r="1" spans="1:16" x14ac:dyDescent="0.25">
      <c r="A1" s="1" t="s">
        <v>0</v>
      </c>
      <c r="B1" s="1" t="s">
        <v>36</v>
      </c>
      <c r="C1" s="1" t="s">
        <v>31</v>
      </c>
      <c r="D1" s="1" t="s">
        <v>37</v>
      </c>
      <c r="E1" s="1" t="s">
        <v>32</v>
      </c>
      <c r="F1" s="1" t="s">
        <v>33</v>
      </c>
      <c r="G1" s="1" t="s">
        <v>34</v>
      </c>
      <c r="H1" s="1"/>
      <c r="I1" s="1"/>
      <c r="J1" s="1"/>
      <c r="K1" s="1" t="s">
        <v>35</v>
      </c>
    </row>
    <row r="2" spans="1:16" x14ac:dyDescent="0.25">
      <c r="A2" t="s">
        <v>19</v>
      </c>
      <c r="B2">
        <v>9.3799999999999994E-2</v>
      </c>
      <c r="C2">
        <v>13.2</v>
      </c>
      <c r="D2">
        <f>C2+0.5*$O$5*B2/E2</f>
        <v>16.039261798378078</v>
      </c>
      <c r="E2">
        <v>1.6518378131524001</v>
      </c>
      <c r="F2">
        <v>3.6063330636743198</v>
      </c>
      <c r="G2">
        <v>275</v>
      </c>
      <c r="H2">
        <f t="shared" ref="H2:H13" si="0">$O$6^2/(4*$E2/$F2*0.000001*$O$7*86400*365)</f>
        <v>1.9470825034711859E-6</v>
      </c>
      <c r="I2">
        <f t="shared" ref="I2:I13" si="1">$O$6^2/(4*$E2/$F2*0.000001*$G2*86400)</f>
        <v>1.292154752303605E-4</v>
      </c>
      <c r="J2">
        <f t="shared" ref="J2:J13" si="2">-0.619*$G2/365*LN($H2)+(0.532*$G2/365-0.962)*LN($I2)-0.455*$G2/365-1.619</f>
        <v>9.1953772692931466</v>
      </c>
      <c r="K2">
        <f t="shared" ref="K2:K13" si="3">8*0.00876*$E2*$G2/365*$O$5*($D2-$O$4)/($J2+4*PI()*$E2*$O$8)</f>
        <v>13.957609582316289</v>
      </c>
    </row>
    <row r="3" spans="1:16" x14ac:dyDescent="0.25">
      <c r="A3" t="s">
        <v>20</v>
      </c>
      <c r="B3">
        <v>9.0499999999999997E-2</v>
      </c>
      <c r="C3">
        <v>13.2</v>
      </c>
      <c r="D3">
        <f t="shared" ref="D3:D13" si="4">C3+0.5*$O$5*B3/E3</f>
        <v>15.972830853488059</v>
      </c>
      <c r="E3">
        <v>1.6319062499999999</v>
      </c>
      <c r="F3">
        <v>3.5995282437499996</v>
      </c>
      <c r="G3">
        <v>275</v>
      </c>
      <c r="H3">
        <f t="shared" si="0"/>
        <v>1.9671446863158148E-6</v>
      </c>
      <c r="I3">
        <f t="shared" si="1"/>
        <v>1.3054687463732228E-4</v>
      </c>
      <c r="J3">
        <f t="shared" si="2"/>
        <v>9.184843882097768</v>
      </c>
      <c r="K3">
        <f t="shared" si="3"/>
        <v>13.776968799661965</v>
      </c>
      <c r="M3" s="1" t="s">
        <v>1</v>
      </c>
      <c r="N3" s="1" t="s">
        <v>2</v>
      </c>
      <c r="O3" s="1" t="s">
        <v>3</v>
      </c>
      <c r="P3" s="1" t="s">
        <v>4</v>
      </c>
    </row>
    <row r="4" spans="1:16" x14ac:dyDescent="0.25">
      <c r="A4" t="s">
        <v>21</v>
      </c>
      <c r="B4">
        <v>9.8000000000000004E-2</v>
      </c>
      <c r="C4">
        <v>13.2</v>
      </c>
      <c r="D4">
        <f t="shared" si="4"/>
        <v>15.978541113248458</v>
      </c>
      <c r="E4">
        <v>1.7635153846153799</v>
      </c>
      <c r="F4">
        <v>3.0334675384615299</v>
      </c>
      <c r="G4">
        <v>275</v>
      </c>
      <c r="H4">
        <f t="shared" si="0"/>
        <v>1.534072989345988E-6</v>
      </c>
      <c r="I4">
        <f t="shared" si="1"/>
        <v>1.0180666202023374E-4</v>
      </c>
      <c r="J4">
        <f t="shared" si="2"/>
        <v>9.440350676967725</v>
      </c>
      <c r="K4">
        <f t="shared" si="3"/>
        <v>14.371998597296082</v>
      </c>
      <c r="M4" t="s">
        <v>5</v>
      </c>
      <c r="N4" t="s">
        <v>6</v>
      </c>
      <c r="O4">
        <v>-1.5</v>
      </c>
      <c r="P4" t="s">
        <v>7</v>
      </c>
    </row>
    <row r="5" spans="1:16" x14ac:dyDescent="0.25">
      <c r="A5" t="s">
        <v>22</v>
      </c>
      <c r="B5">
        <v>8.6699999999999999E-2</v>
      </c>
      <c r="C5">
        <v>13.2</v>
      </c>
      <c r="D5">
        <f t="shared" si="4"/>
        <v>15.889986690772975</v>
      </c>
      <c r="E5">
        <v>1.6115321368948201</v>
      </c>
      <c r="F5">
        <v>3.1822017195325496</v>
      </c>
      <c r="G5">
        <v>275</v>
      </c>
      <c r="H5">
        <f t="shared" si="0"/>
        <v>1.7610620554794845E-6</v>
      </c>
      <c r="I5">
        <f t="shared" si="1"/>
        <v>1.1687048186363852E-4</v>
      </c>
      <c r="J5">
        <f t="shared" si="2"/>
        <v>9.2985585295961393</v>
      </c>
      <c r="K5">
        <f t="shared" si="3"/>
        <v>13.427475709375557</v>
      </c>
      <c r="M5" t="s">
        <v>8</v>
      </c>
      <c r="N5" t="s">
        <v>9</v>
      </c>
      <c r="O5">
        <v>100</v>
      </c>
      <c r="P5" t="s">
        <v>10</v>
      </c>
    </row>
    <row r="6" spans="1:16" x14ac:dyDescent="0.25">
      <c r="A6" t="s">
        <v>23</v>
      </c>
      <c r="B6">
        <v>9.2799999999999994E-2</v>
      </c>
      <c r="C6">
        <v>13.2</v>
      </c>
      <c r="D6">
        <f t="shared" si="4"/>
        <v>15.927374873175204</v>
      </c>
      <c r="E6">
        <v>1.7012696148359401</v>
      </c>
      <c r="F6">
        <v>2.1334340941512098</v>
      </c>
      <c r="G6">
        <v>275</v>
      </c>
      <c r="H6">
        <f t="shared" si="0"/>
        <v>1.1183867417308389E-6</v>
      </c>
      <c r="I6">
        <f t="shared" si="1"/>
        <v>7.4220211042137492E-5</v>
      </c>
      <c r="J6">
        <f t="shared" si="2"/>
        <v>9.7650959483870441</v>
      </c>
      <c r="K6">
        <f t="shared" si="3"/>
        <v>13.515885621246678</v>
      </c>
      <c r="M6" t="s">
        <v>11</v>
      </c>
      <c r="N6" t="s">
        <v>12</v>
      </c>
      <c r="O6">
        <f>0.15/2</f>
        <v>7.4999999999999997E-2</v>
      </c>
      <c r="P6" t="s">
        <v>10</v>
      </c>
    </row>
    <row r="7" spans="1:16" x14ac:dyDescent="0.25">
      <c r="A7" t="s">
        <v>24</v>
      </c>
      <c r="B7">
        <v>8.3581000000000003E-2</v>
      </c>
      <c r="C7">
        <v>13.2</v>
      </c>
      <c r="D7">
        <f t="shared" si="4"/>
        <v>15.828542854847791</v>
      </c>
      <c r="E7">
        <v>1.58987326088012</v>
      </c>
      <c r="F7">
        <v>3.0998278421146397</v>
      </c>
      <c r="G7">
        <v>275</v>
      </c>
      <c r="H7">
        <f t="shared" si="0"/>
        <v>1.7388454914495595E-6</v>
      </c>
      <c r="I7">
        <f t="shared" si="1"/>
        <v>1.1539610988710711E-4</v>
      </c>
      <c r="J7">
        <f t="shared" si="2"/>
        <v>9.3116039549614058</v>
      </c>
      <c r="K7">
        <f t="shared" si="3"/>
        <v>13.212302471398001</v>
      </c>
      <c r="M7" t="s">
        <v>13</v>
      </c>
      <c r="N7" t="s">
        <v>14</v>
      </c>
      <c r="O7">
        <v>50</v>
      </c>
      <c r="P7" t="s">
        <v>15</v>
      </c>
    </row>
    <row r="8" spans="1:16" x14ac:dyDescent="0.25">
      <c r="A8" t="s">
        <v>25</v>
      </c>
      <c r="B8">
        <v>8.3625000000000005E-2</v>
      </c>
      <c r="C8">
        <v>13.2</v>
      </c>
      <c r="D8">
        <f t="shared" si="4"/>
        <v>15.715316751519179</v>
      </c>
      <c r="E8">
        <v>1.6623154906731501</v>
      </c>
      <c r="F8">
        <v>2.7743123195458197</v>
      </c>
      <c r="G8">
        <v>275</v>
      </c>
      <c r="H8">
        <f t="shared" si="0"/>
        <v>1.4884279702760443E-6</v>
      </c>
      <c r="I8">
        <f t="shared" si="1"/>
        <v>9.8777492572864759E-5</v>
      </c>
      <c r="J8">
        <f t="shared" si="2"/>
        <v>9.4713885573402194</v>
      </c>
      <c r="K8">
        <f t="shared" si="3"/>
        <v>13.434657406105881</v>
      </c>
      <c r="M8" t="s">
        <v>16</v>
      </c>
      <c r="N8" t="s">
        <v>17</v>
      </c>
      <c r="O8">
        <v>8.5000000000000006E-2</v>
      </c>
      <c r="P8" t="s">
        <v>18</v>
      </c>
    </row>
    <row r="9" spans="1:16" x14ac:dyDescent="0.25">
      <c r="A9" t="s">
        <v>26</v>
      </c>
      <c r="B9">
        <v>8.2856799999999994E-2</v>
      </c>
      <c r="C9">
        <v>13.2</v>
      </c>
      <c r="D9">
        <f t="shared" si="4"/>
        <v>15.708868481738834</v>
      </c>
      <c r="E9">
        <v>1.65127826753545</v>
      </c>
      <c r="F9">
        <v>2.8727965695668796</v>
      </c>
      <c r="G9">
        <v>275</v>
      </c>
      <c r="H9">
        <f t="shared" si="0"/>
        <v>1.5515669943636241E-6</v>
      </c>
      <c r="I9">
        <f t="shared" si="1"/>
        <v>1.0296762780776777E-4</v>
      </c>
      <c r="J9">
        <f t="shared" si="2"/>
        <v>9.4286992065378001</v>
      </c>
      <c r="K9">
        <f t="shared" si="3"/>
        <v>13.405390688022795</v>
      </c>
    </row>
    <row r="10" spans="1:16" x14ac:dyDescent="0.25">
      <c r="A10" t="s">
        <v>27</v>
      </c>
      <c r="B10">
        <v>8.2738999999999993E-2</v>
      </c>
      <c r="C10">
        <v>13.2</v>
      </c>
      <c r="D10">
        <f t="shared" si="4"/>
        <v>15.729044952068296</v>
      </c>
      <c r="E10">
        <v>1.6357755905511799</v>
      </c>
      <c r="F10">
        <v>2.9168756062992096</v>
      </c>
      <c r="G10">
        <v>275</v>
      </c>
      <c r="H10">
        <f t="shared" si="0"/>
        <v>1.5903038466753644E-6</v>
      </c>
      <c r="I10">
        <f t="shared" si="1"/>
        <v>1.05538346188456E-4</v>
      </c>
      <c r="J10">
        <f t="shared" si="2"/>
        <v>9.4033601699820899</v>
      </c>
      <c r="K10">
        <f t="shared" si="3"/>
        <v>13.345062569041826</v>
      </c>
    </row>
    <row r="11" spans="1:16" x14ac:dyDescent="0.25">
      <c r="A11" t="s">
        <v>28</v>
      </c>
      <c r="B11">
        <v>7.145E-2</v>
      </c>
      <c r="C11">
        <v>13.2</v>
      </c>
      <c r="D11">
        <f t="shared" si="4"/>
        <v>15.277121888692488</v>
      </c>
      <c r="E11">
        <v>1.7199279538904799</v>
      </c>
      <c r="F11">
        <v>3.19532492795389</v>
      </c>
      <c r="G11">
        <v>275</v>
      </c>
      <c r="H11">
        <f t="shared" si="0"/>
        <v>1.6568786300954892E-6</v>
      </c>
      <c r="I11">
        <f t="shared" si="1"/>
        <v>1.0995649090633701E-4</v>
      </c>
      <c r="J11">
        <f t="shared" si="2"/>
        <v>9.3612200254626945</v>
      </c>
      <c r="K11">
        <f t="shared" si="3"/>
        <v>13.605287950069375</v>
      </c>
    </row>
    <row r="12" spans="1:16" x14ac:dyDescent="0.25">
      <c r="A12" t="s">
        <v>29</v>
      </c>
      <c r="B12">
        <v>9.1160000000000005E-2</v>
      </c>
      <c r="C12">
        <v>13.2</v>
      </c>
      <c r="D12">
        <f t="shared" si="4"/>
        <v>15.891626313924647</v>
      </c>
      <c r="E12">
        <v>1.6934</v>
      </c>
      <c r="F12">
        <v>2.2834476666666599</v>
      </c>
      <c r="G12">
        <v>275</v>
      </c>
      <c r="H12">
        <f t="shared" si="0"/>
        <v>1.2025895658186039E-6</v>
      </c>
      <c r="I12">
        <f t="shared" si="1"/>
        <v>7.9808216640689172E-5</v>
      </c>
      <c r="J12">
        <f t="shared" si="2"/>
        <v>9.6905062785137623</v>
      </c>
      <c r="K12">
        <f t="shared" si="3"/>
        <v>13.522667783058475</v>
      </c>
    </row>
    <row r="13" spans="1:16" x14ac:dyDescent="0.25">
      <c r="A13" t="s">
        <v>30</v>
      </c>
      <c r="B13">
        <v>0.1016</v>
      </c>
      <c r="C13">
        <v>13.2</v>
      </c>
      <c r="D13">
        <f t="shared" si="4"/>
        <v>15.876346584368541</v>
      </c>
      <c r="E13">
        <v>1.89810991957104</v>
      </c>
      <c r="F13">
        <v>2.9432299821268901</v>
      </c>
      <c r="G13">
        <v>275</v>
      </c>
      <c r="H13">
        <f t="shared" si="0"/>
        <v>1.3828935922353474E-6</v>
      </c>
      <c r="I13">
        <f t="shared" si="1"/>
        <v>9.1773847484709434E-5</v>
      </c>
      <c r="J13">
        <f t="shared" si="2"/>
        <v>9.5469568989176103</v>
      </c>
      <c r="K13">
        <f t="shared" si="3"/>
        <v>15.045790365425351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2022-01-24T16:27:37Z</dcterms:created>
  <dcterms:modified xsi:type="dcterms:W3CDTF">2022-01-24T18:23:11Z</dcterms:modified>
</cp:coreProperties>
</file>