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855" yWindow="1695" windowWidth="11715" windowHeight="9375" activeTab="1"/>
  </bookViews>
  <sheets>
    <sheet name="Water level variable" sheetId="2" r:id="rId1"/>
    <sheet name="Water level data" sheetId="3" r:id="rId2"/>
    <sheet name="Uncertainty distribution" sheetId="5" r:id="rId3"/>
    <sheet name="Statistical uncertainty" sheetId="4" r:id="rId4"/>
  </sheets>
  <calcPr calcId="145621"/>
</workbook>
</file>

<file path=xl/calcChain.xml><?xml version="1.0" encoding="utf-8"?>
<calcChain xmlns="http://schemas.openxmlformats.org/spreadsheetml/2006/main">
  <c r="C8" i="4" l="1"/>
  <c r="B8" i="4"/>
  <c r="A8" i="4"/>
  <c r="B9" i="3" l="1"/>
  <c r="B10" i="3"/>
  <c r="B11" i="3"/>
  <c r="B12" i="3"/>
  <c r="B13" i="3"/>
  <c r="B14" i="3"/>
  <c r="B15" i="3"/>
  <c r="B16" i="3"/>
  <c r="B17" i="3"/>
  <c r="B18" i="3"/>
  <c r="B19" i="3"/>
  <c r="B8" i="3"/>
  <c r="C9" i="3"/>
  <c r="C10" i="3"/>
  <c r="C11" i="3"/>
  <c r="C12" i="3"/>
  <c r="C13" i="3"/>
  <c r="C14" i="3"/>
  <c r="C15" i="3"/>
  <c r="C16" i="3"/>
  <c r="C17" i="3"/>
  <c r="C18" i="3"/>
  <c r="C19" i="3"/>
  <c r="C8" i="3"/>
  <c r="D9" i="3"/>
  <c r="D10" i="3"/>
  <c r="D11" i="3"/>
  <c r="D12" i="3"/>
  <c r="D13" i="3"/>
  <c r="D14" i="3"/>
  <c r="D15" i="3"/>
  <c r="D16" i="3"/>
  <c r="D17" i="3"/>
  <c r="D18" i="3"/>
  <c r="D19" i="3"/>
  <c r="D8" i="3"/>
  <c r="I3" i="3"/>
  <c r="I4" i="3"/>
  <c r="O13" i="3" s="1"/>
  <c r="E13" i="3" s="1"/>
  <c r="O8" i="3" l="1"/>
  <c r="E8" i="3" s="1"/>
  <c r="O18" i="3"/>
  <c r="E18" i="3" s="1"/>
  <c r="O14" i="3"/>
  <c r="E14" i="3" s="1"/>
  <c r="O10" i="3"/>
  <c r="E10" i="3" s="1"/>
  <c r="O17" i="3"/>
  <c r="E17" i="3" s="1"/>
  <c r="O9" i="3"/>
  <c r="E9" i="3" s="1"/>
  <c r="O16" i="3"/>
  <c r="E16" i="3" s="1"/>
  <c r="O12" i="3"/>
  <c r="E12" i="3" s="1"/>
  <c r="O19" i="3"/>
  <c r="E19" i="3" s="1"/>
  <c r="O15" i="3"/>
  <c r="E15" i="3" s="1"/>
  <c r="O11" i="3"/>
  <c r="E11" i="3" s="1"/>
  <c r="D5" i="2" l="1"/>
  <c r="E5" i="2"/>
  <c r="C5" i="2"/>
  <c r="G5" i="2"/>
</calcChain>
</file>

<file path=xl/sharedStrings.xml><?xml version="1.0" encoding="utf-8"?>
<sst xmlns="http://schemas.openxmlformats.org/spreadsheetml/2006/main" count="71" uniqueCount="57">
  <si>
    <t>Name</t>
  </si>
  <si>
    <t>Rho x</t>
  </si>
  <si>
    <t>Rho t</t>
  </si>
  <si>
    <t>Rho w</t>
  </si>
  <si>
    <t>Unit</t>
  </si>
  <si>
    <t>Time scale</t>
  </si>
  <si>
    <t>Type of uncertainty:</t>
  </si>
  <si>
    <t>Distribution type:</t>
  </si>
  <si>
    <t>Distribution parameters:</t>
  </si>
  <si>
    <t>Value</t>
  </si>
  <si>
    <t>Mean</t>
  </si>
  <si>
    <t>Standard deviation</t>
  </si>
  <si>
    <t>Uncertainty</t>
  </si>
  <si>
    <t>Status data</t>
  </si>
  <si>
    <t>m + NAP</t>
  </si>
  <si>
    <t>Note:</t>
  </si>
  <si>
    <t>m</t>
  </si>
  <si>
    <t>This line is needed for extrapolation</t>
  </si>
  <si>
    <t>Water level</t>
  </si>
  <si>
    <t>Loadvariable type</t>
  </si>
  <si>
    <t>x-coordinate</t>
  </si>
  <si>
    <t>y-coordinate</t>
  </si>
  <si>
    <t>Conditional Weibull</t>
  </si>
  <si>
    <t>Tidal data for 12 wind directions</t>
  </si>
  <si>
    <t>Wind direction</t>
  </si>
  <si>
    <t>Scale parameter (sigma)</t>
  </si>
  <si>
    <t>Shape parameter (alpha)</t>
  </si>
  <si>
    <t>Threshold (omega)</t>
  </si>
  <si>
    <t>Probability of the threshold (lambda)</t>
  </si>
  <si>
    <t>P_w</t>
  </si>
  <si>
    <t>th</t>
  </si>
  <si>
    <t>pc</t>
  </si>
  <si>
    <t>alf</t>
  </si>
  <si>
    <t>sig</t>
  </si>
  <si>
    <t>lambda</t>
  </si>
  <si>
    <t>half year</t>
  </si>
  <si>
    <t>duration</t>
  </si>
  <si>
    <t>hour</t>
  </si>
  <si>
    <t>12.00000 hours</t>
  </si>
  <si>
    <t>Wind direction 1 = North</t>
  </si>
  <si>
    <t>Note: Time scale should be compatible with the correlated wind statistics.</t>
  </si>
  <si>
    <t>Sea level rise (m)</t>
  </si>
  <si>
    <t>Input variable</t>
  </si>
  <si>
    <t>RhoV Id</t>
  </si>
  <si>
    <t>RhoV</t>
  </si>
  <si>
    <t>Directions:</t>
  </si>
  <si>
    <t>Omnidirectional</t>
  </si>
  <si>
    <t>Water level IJmuiden</t>
  </si>
  <si>
    <t>Uncertainty water level IJmuiden</t>
  </si>
  <si>
    <t>ymb.e30</t>
  </si>
  <si>
    <t>wind HvH</t>
  </si>
  <si>
    <t>Final</t>
  </si>
  <si>
    <t>Normal</t>
  </si>
  <si>
    <t>This distribution is the underlaying distribution. See tab Statistical uncertainties for real data</t>
  </si>
  <si>
    <t>parameter 1</t>
  </si>
  <si>
    <t>parameter 2</t>
  </si>
  <si>
    <t>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</si>
</sst>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"/>
    <numFmt numFmtId="166" formatCode="0.0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Fill="1" applyAlignment="1">
      <alignment horizontal="center" vertical="center"/>
    </xf>
    <xf numFmtId="1" fontId="0" fillId="2" borderId="0" xfId="0" applyNumberFormat="1" applyFill="1"/>
    <xf numFmtId="0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1" sqref="B1"/>
    </sheetView>
  </sheetViews>
  <sheetFormatPr defaultRowHeight="15" x14ac:dyDescent="0.25"/>
  <cols>
    <col min="1" max="1" width="39" bestFit="1" customWidth="1"/>
    <col min="2" max="2" width="33.28515625" customWidth="1"/>
    <col min="3" max="5" width="6.7109375" customWidth="1"/>
    <col min="6" max="6" width="9.28515625" customWidth="1"/>
    <col min="7" max="7" width="21.7109375" bestFit="1" customWidth="1"/>
    <col min="8" max="9" width="12.28515625" bestFit="1" customWidth="1"/>
    <col min="10" max="10" width="13.42578125" bestFit="1" customWidth="1"/>
  </cols>
  <sheetData>
    <row r="1" spans="1:12" x14ac:dyDescent="0.25">
      <c r="A1" s="3" t="s">
        <v>13</v>
      </c>
      <c r="B1" s="1" t="s">
        <v>51</v>
      </c>
    </row>
    <row r="3" spans="1:12" x14ac:dyDescent="0.25">
      <c r="A3" t="s">
        <v>0</v>
      </c>
      <c r="B3" t="s">
        <v>19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20</v>
      </c>
      <c r="I3" t="s">
        <v>21</v>
      </c>
      <c r="J3" t="s">
        <v>42</v>
      </c>
      <c r="K3" t="s">
        <v>43</v>
      </c>
      <c r="L3" t="s">
        <v>44</v>
      </c>
    </row>
    <row r="4" spans="1:12" x14ac:dyDescent="0.25">
      <c r="A4" s="1" t="s">
        <v>47</v>
      </c>
      <c r="B4" s="1" t="s">
        <v>18</v>
      </c>
      <c r="C4" s="6">
        <v>1</v>
      </c>
      <c r="D4" s="6">
        <v>0</v>
      </c>
      <c r="E4" s="6">
        <v>0</v>
      </c>
      <c r="F4" s="1" t="s">
        <v>14</v>
      </c>
      <c r="G4" s="2" t="s">
        <v>38</v>
      </c>
      <c r="H4" s="10">
        <v>98430</v>
      </c>
      <c r="I4" s="10">
        <v>497500</v>
      </c>
    </row>
    <row r="5" spans="1:12" x14ac:dyDescent="0.25">
      <c r="A5" s="1" t="s">
        <v>48</v>
      </c>
      <c r="B5" s="1" t="s">
        <v>12</v>
      </c>
      <c r="C5" s="8">
        <f>+C4</f>
        <v>1</v>
      </c>
      <c r="D5" s="8">
        <f t="shared" ref="D5:E5" si="0">+D4</f>
        <v>0</v>
      </c>
      <c r="E5" s="8">
        <f t="shared" si="0"/>
        <v>0</v>
      </c>
      <c r="F5" s="1" t="s">
        <v>16</v>
      </c>
      <c r="G5" s="7" t="str">
        <f>+G4</f>
        <v>12.00000 hours</v>
      </c>
    </row>
    <row r="10" spans="1:12" x14ac:dyDescent="0.25">
      <c r="A10" t="s"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B1" sqref="B1"/>
    </sheetView>
  </sheetViews>
  <sheetFormatPr defaultRowHeight="15" x14ac:dyDescent="0.25"/>
  <cols>
    <col min="1" max="1" width="22.5703125" bestFit="1" customWidth="1"/>
    <col min="2" max="2" width="28.85546875" customWidth="1"/>
    <col min="3" max="3" width="23.28515625" bestFit="1" customWidth="1"/>
    <col min="4" max="4" width="18" bestFit="1" customWidth="1"/>
    <col min="5" max="5" width="34.7109375" bestFit="1" customWidth="1"/>
    <col min="6" max="6" width="34.7109375" customWidth="1"/>
    <col min="9" max="9" width="14" customWidth="1"/>
    <col min="15" max="15" width="12.7109375" customWidth="1"/>
  </cols>
  <sheetData>
    <row r="1" spans="1:19" x14ac:dyDescent="0.25">
      <c r="A1" s="3" t="s">
        <v>13</v>
      </c>
      <c r="B1" s="1" t="s">
        <v>51</v>
      </c>
    </row>
    <row r="2" spans="1:19" x14ac:dyDescent="0.25">
      <c r="A2" s="3" t="s">
        <v>45</v>
      </c>
      <c r="B2" s="2">
        <v>12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 s="3" t="s">
        <v>7</v>
      </c>
      <c r="B3" s="1" t="s">
        <v>22</v>
      </c>
      <c r="H3" t="s">
        <v>35</v>
      </c>
      <c r="I3">
        <f>365.25*12</f>
        <v>4383</v>
      </c>
      <c r="J3" t="s">
        <v>37</v>
      </c>
    </row>
    <row r="4" spans="1:19" x14ac:dyDescent="0.25">
      <c r="A4" s="3"/>
      <c r="B4" s="3"/>
      <c r="H4" t="s">
        <v>36</v>
      </c>
      <c r="I4">
        <f>+VALUE(LEFT('Water level variable'!G4,9))</f>
        <v>12</v>
      </c>
      <c r="J4" t="s">
        <v>37</v>
      </c>
    </row>
    <row r="5" spans="1:19" x14ac:dyDescent="0.25">
      <c r="A5" s="3" t="s">
        <v>15</v>
      </c>
      <c r="B5" s="5" t="s">
        <v>23</v>
      </c>
      <c r="C5" t="s">
        <v>39</v>
      </c>
    </row>
    <row r="6" spans="1:19" x14ac:dyDescent="0.25">
      <c r="B6" s="3"/>
      <c r="H6" t="s">
        <v>50</v>
      </c>
      <c r="J6" t="s">
        <v>49</v>
      </c>
    </row>
    <row r="7" spans="1:19" x14ac:dyDescent="0.25">
      <c r="A7" s="4" t="s">
        <v>24</v>
      </c>
      <c r="B7" s="4" t="s">
        <v>25</v>
      </c>
      <c r="C7" s="4" t="s">
        <v>26</v>
      </c>
      <c r="D7" s="4" t="s">
        <v>27</v>
      </c>
      <c r="E7" s="4" t="s">
        <v>28</v>
      </c>
      <c r="F7" s="4" t="s">
        <v>41</v>
      </c>
      <c r="H7" s="13" t="s">
        <v>29</v>
      </c>
      <c r="J7" s="3" t="s">
        <v>30</v>
      </c>
      <c r="K7" s="3" t="s">
        <v>31</v>
      </c>
      <c r="L7" s="3" t="s">
        <v>32</v>
      </c>
      <c r="M7" s="3" t="s">
        <v>33</v>
      </c>
      <c r="O7" s="3" t="s">
        <v>34</v>
      </c>
    </row>
    <row r="8" spans="1:19" x14ac:dyDescent="0.25">
      <c r="A8" s="4">
        <v>1</v>
      </c>
      <c r="B8" s="4">
        <f>+M8</f>
        <v>0.17269999999999999</v>
      </c>
      <c r="C8" s="4">
        <f>+L8</f>
        <v>0.95</v>
      </c>
      <c r="D8" s="4">
        <f>+J8</f>
        <v>1.86</v>
      </c>
      <c r="E8" s="14">
        <f>+O8</f>
        <v>9.8977042538810449E-3</v>
      </c>
      <c r="F8" s="16">
        <v>0.08</v>
      </c>
      <c r="G8">
        <v>360</v>
      </c>
      <c r="H8" s="15">
        <v>4.093898E-2</v>
      </c>
      <c r="J8">
        <v>1.86</v>
      </c>
      <c r="K8">
        <v>0.14799999999999999</v>
      </c>
      <c r="L8">
        <v>0.95</v>
      </c>
      <c r="M8">
        <v>0.17269999999999999</v>
      </c>
      <c r="O8" s="12">
        <f>+K8/(I$3/I$4)/H8</f>
        <v>9.8977042538810449E-3</v>
      </c>
    </row>
    <row r="9" spans="1:19" x14ac:dyDescent="0.25">
      <c r="A9" s="4">
        <v>2</v>
      </c>
      <c r="B9" s="4">
        <f t="shared" ref="B9:B19" si="0">+M9</f>
        <v>0.13819999999999999</v>
      </c>
      <c r="C9" s="4">
        <f t="shared" ref="C9:C19" si="1">+L9</f>
        <v>1.05</v>
      </c>
      <c r="D9" s="4">
        <f t="shared" ref="D9:D19" si="2">+J9</f>
        <v>1.86</v>
      </c>
      <c r="E9" s="14">
        <f t="shared" ref="E9:E19" si="3">+O9</f>
        <v>9.0652162869959594E-4</v>
      </c>
      <c r="F9" s="16">
        <v>0.08</v>
      </c>
      <c r="G9">
        <v>30</v>
      </c>
      <c r="H9" s="15">
        <v>4.2282400999999997E-2</v>
      </c>
      <c r="J9">
        <v>1.86</v>
      </c>
      <c r="K9">
        <v>1.4E-2</v>
      </c>
      <c r="L9">
        <v>1.05</v>
      </c>
      <c r="M9">
        <v>0.13819999999999999</v>
      </c>
      <c r="O9" s="12">
        <f t="shared" ref="O9:O19" si="4">+K9/(I$3/I$4)/H9</f>
        <v>9.0652162869959594E-4</v>
      </c>
    </row>
    <row r="10" spans="1:19" x14ac:dyDescent="0.25">
      <c r="A10" s="4">
        <v>3</v>
      </c>
      <c r="B10" s="4">
        <f t="shared" si="0"/>
        <v>0.13819999999999999</v>
      </c>
      <c r="C10" s="4">
        <f t="shared" si="1"/>
        <v>1.05</v>
      </c>
      <c r="D10" s="4">
        <f t="shared" si="2"/>
        <v>1.86</v>
      </c>
      <c r="E10" s="14">
        <f t="shared" si="3"/>
        <v>5.9375677506400134E-4</v>
      </c>
      <c r="F10" s="16">
        <v>0.08</v>
      </c>
      <c r="G10">
        <v>60</v>
      </c>
      <c r="H10" s="15">
        <v>6.4554902999999997E-2</v>
      </c>
      <c r="J10">
        <v>1.86</v>
      </c>
      <c r="K10">
        <v>1.4E-2</v>
      </c>
      <c r="L10">
        <v>1.05</v>
      </c>
      <c r="M10">
        <v>0.13819999999999999</v>
      </c>
      <c r="O10" s="12">
        <f t="shared" si="4"/>
        <v>5.9375677506400134E-4</v>
      </c>
    </row>
    <row r="11" spans="1:19" x14ac:dyDescent="0.25">
      <c r="A11" s="4">
        <v>4</v>
      </c>
      <c r="B11" s="4">
        <f t="shared" si="0"/>
        <v>0.13819999999999999</v>
      </c>
      <c r="C11" s="4">
        <f t="shared" si="1"/>
        <v>1.05</v>
      </c>
      <c r="D11" s="4">
        <f t="shared" si="2"/>
        <v>1.86</v>
      </c>
      <c r="E11" s="14">
        <f t="shared" si="3"/>
        <v>4.425305549105832E-4</v>
      </c>
      <c r="F11" s="16">
        <v>0.08</v>
      </c>
      <c r="G11">
        <v>90</v>
      </c>
      <c r="H11" s="15">
        <v>8.6615286999999999E-2</v>
      </c>
      <c r="J11">
        <v>1.86</v>
      </c>
      <c r="K11">
        <v>1.4E-2</v>
      </c>
      <c r="L11">
        <v>1.05</v>
      </c>
      <c r="M11">
        <v>0.13819999999999999</v>
      </c>
      <c r="O11" s="12">
        <f t="shared" si="4"/>
        <v>4.425305549105832E-4</v>
      </c>
    </row>
    <row r="12" spans="1:19" x14ac:dyDescent="0.25">
      <c r="A12" s="4">
        <v>5</v>
      </c>
      <c r="B12" s="4">
        <f t="shared" si="0"/>
        <v>0.13819999999999999</v>
      </c>
      <c r="C12" s="4">
        <f t="shared" si="1"/>
        <v>1.05</v>
      </c>
      <c r="D12" s="4">
        <f t="shared" si="2"/>
        <v>1.86</v>
      </c>
      <c r="E12" s="14">
        <f t="shared" si="3"/>
        <v>6.2453909616240325E-4</v>
      </c>
      <c r="F12" s="16">
        <v>0.08</v>
      </c>
      <c r="G12">
        <v>120</v>
      </c>
      <c r="H12" s="15">
        <v>6.1373116999999998E-2</v>
      </c>
      <c r="J12">
        <v>1.86</v>
      </c>
      <c r="K12">
        <v>1.4E-2</v>
      </c>
      <c r="L12">
        <v>1.05</v>
      </c>
      <c r="M12">
        <v>0.13819999999999999</v>
      </c>
      <c r="O12" s="12">
        <f t="shared" si="4"/>
        <v>6.2453909616240325E-4</v>
      </c>
    </row>
    <row r="13" spans="1:19" x14ac:dyDescent="0.25">
      <c r="A13" s="4">
        <v>6</v>
      </c>
      <c r="B13" s="4">
        <f t="shared" si="0"/>
        <v>0.13819999999999999</v>
      </c>
      <c r="C13" s="4">
        <f t="shared" si="1"/>
        <v>1.05</v>
      </c>
      <c r="D13" s="4">
        <f t="shared" si="2"/>
        <v>1.86</v>
      </c>
      <c r="E13" s="14">
        <f t="shared" si="3"/>
        <v>5.9966806847967747E-4</v>
      </c>
      <c r="F13" s="16">
        <v>0.08</v>
      </c>
      <c r="G13">
        <v>150</v>
      </c>
      <c r="H13" s="15">
        <v>6.3918546000000007E-2</v>
      </c>
      <c r="J13">
        <v>1.86</v>
      </c>
      <c r="K13">
        <v>1.4E-2</v>
      </c>
      <c r="L13">
        <v>1.05</v>
      </c>
      <c r="M13">
        <v>0.13819999999999999</v>
      </c>
      <c r="O13" s="12">
        <f t="shared" si="4"/>
        <v>5.9966806847967747E-4</v>
      </c>
    </row>
    <row r="14" spans="1:19" x14ac:dyDescent="0.25">
      <c r="A14" s="4">
        <v>7</v>
      </c>
      <c r="B14" s="4">
        <f t="shared" si="0"/>
        <v>0.13819999999999999</v>
      </c>
      <c r="C14" s="4">
        <f t="shared" si="1"/>
        <v>1.05</v>
      </c>
      <c r="D14" s="4">
        <f t="shared" si="2"/>
        <v>1.86</v>
      </c>
      <c r="E14" s="14">
        <f t="shared" si="3"/>
        <v>3.267630702641499E-4</v>
      </c>
      <c r="F14" s="16">
        <v>0.08</v>
      </c>
      <c r="G14">
        <v>180</v>
      </c>
      <c r="H14" s="15">
        <v>0.117301845</v>
      </c>
      <c r="J14">
        <v>1.86</v>
      </c>
      <c r="K14">
        <v>1.4E-2</v>
      </c>
      <c r="L14">
        <v>1.05</v>
      </c>
      <c r="M14">
        <v>0.13819999999999999</v>
      </c>
      <c r="O14" s="12">
        <f t="shared" si="4"/>
        <v>3.267630702641499E-4</v>
      </c>
    </row>
    <row r="15" spans="1:19" x14ac:dyDescent="0.25">
      <c r="A15" s="4">
        <v>8</v>
      </c>
      <c r="B15" s="4">
        <f t="shared" si="0"/>
        <v>0.1411</v>
      </c>
      <c r="C15" s="4">
        <f t="shared" si="1"/>
        <v>1.01</v>
      </c>
      <c r="D15" s="4">
        <f t="shared" si="2"/>
        <v>1.86</v>
      </c>
      <c r="E15" s="14">
        <f t="shared" si="3"/>
        <v>9.798615074100704E-4</v>
      </c>
      <c r="F15" s="16">
        <v>0.08</v>
      </c>
      <c r="G15">
        <v>210</v>
      </c>
      <c r="H15" s="15">
        <v>0.162058969</v>
      </c>
      <c r="J15">
        <v>1.86</v>
      </c>
      <c r="K15">
        <v>5.8000000000000003E-2</v>
      </c>
      <c r="L15">
        <v>1.01</v>
      </c>
      <c r="M15">
        <v>0.1411</v>
      </c>
      <c r="O15" s="12">
        <f t="shared" si="4"/>
        <v>9.798615074100704E-4</v>
      </c>
    </row>
    <row r="16" spans="1:19" x14ac:dyDescent="0.25">
      <c r="A16" s="4">
        <v>9</v>
      </c>
      <c r="B16" s="4">
        <f t="shared" si="0"/>
        <v>0.13789999999999999</v>
      </c>
      <c r="C16" s="4">
        <f t="shared" si="1"/>
        <v>0.97</v>
      </c>
      <c r="D16" s="4">
        <f t="shared" si="2"/>
        <v>1.86</v>
      </c>
      <c r="E16" s="14">
        <f t="shared" si="3"/>
        <v>9.7802515180418648E-3</v>
      </c>
      <c r="F16" s="16">
        <v>0.08</v>
      </c>
      <c r="G16">
        <v>240</v>
      </c>
      <c r="H16" s="15">
        <v>0.14388743500000001</v>
      </c>
      <c r="J16">
        <v>1.86</v>
      </c>
      <c r="K16">
        <v>0.51400000000000001</v>
      </c>
      <c r="L16">
        <v>0.97</v>
      </c>
      <c r="M16">
        <v>0.13789999999999999</v>
      </c>
      <c r="O16" s="12">
        <f t="shared" si="4"/>
        <v>9.7802515180418648E-3</v>
      </c>
    </row>
    <row r="17" spans="1:15" x14ac:dyDescent="0.25">
      <c r="A17" s="4">
        <v>10</v>
      </c>
      <c r="B17" s="4">
        <f t="shared" si="0"/>
        <v>0.14849999999999999</v>
      </c>
      <c r="C17" s="4">
        <f t="shared" si="1"/>
        <v>0.87</v>
      </c>
      <c r="D17" s="4">
        <f t="shared" si="2"/>
        <v>1.86</v>
      </c>
      <c r="E17" s="14">
        <f t="shared" si="3"/>
        <v>5.8456859167971713E-2</v>
      </c>
      <c r="F17" s="16">
        <v>0.08</v>
      </c>
      <c r="G17">
        <v>270</v>
      </c>
      <c r="H17" s="15">
        <v>9.8635367000000002E-2</v>
      </c>
      <c r="J17">
        <v>1.86</v>
      </c>
      <c r="K17">
        <v>2.1059999999999999</v>
      </c>
      <c r="L17">
        <v>0.87</v>
      </c>
      <c r="M17">
        <v>0.14849999999999999</v>
      </c>
      <c r="O17" s="12">
        <f t="shared" si="4"/>
        <v>5.8456859167971713E-2</v>
      </c>
    </row>
    <row r="18" spans="1:15" x14ac:dyDescent="0.25">
      <c r="A18" s="4">
        <v>11</v>
      </c>
      <c r="B18" s="4">
        <f t="shared" si="0"/>
        <v>0.1153</v>
      </c>
      <c r="C18" s="4">
        <f t="shared" si="1"/>
        <v>0.78</v>
      </c>
      <c r="D18" s="4">
        <f t="shared" si="2"/>
        <v>1.86</v>
      </c>
      <c r="E18" s="14">
        <f t="shared" si="3"/>
        <v>6.2727144704264701E-2</v>
      </c>
      <c r="F18" s="16">
        <v>0.08</v>
      </c>
      <c r="G18">
        <v>300</v>
      </c>
      <c r="H18" s="15">
        <v>7.0140705999999997E-2</v>
      </c>
      <c r="J18">
        <v>1.86</v>
      </c>
      <c r="K18">
        <v>1.607</v>
      </c>
      <c r="L18">
        <v>0.78</v>
      </c>
      <c r="M18">
        <v>0.1153</v>
      </c>
      <c r="O18" s="12">
        <f t="shared" si="4"/>
        <v>6.2727144704264701E-2</v>
      </c>
    </row>
    <row r="19" spans="1:15" x14ac:dyDescent="0.25">
      <c r="A19" s="4">
        <v>12</v>
      </c>
      <c r="B19" s="4">
        <f t="shared" si="0"/>
        <v>0.15229999999999999</v>
      </c>
      <c r="C19" s="4">
        <f t="shared" si="1"/>
        <v>0.81</v>
      </c>
      <c r="D19" s="4">
        <f t="shared" si="2"/>
        <v>1.86</v>
      </c>
      <c r="E19" s="14">
        <f t="shared" si="3"/>
        <v>4.6715158767742793E-2</v>
      </c>
      <c r="F19" s="16">
        <v>0.08</v>
      </c>
      <c r="G19">
        <v>330</v>
      </c>
      <c r="H19" s="15">
        <v>4.8292440999999998E-2</v>
      </c>
      <c r="J19">
        <v>1.86</v>
      </c>
      <c r="K19">
        <v>0.82399999999999995</v>
      </c>
      <c r="L19">
        <v>0.81</v>
      </c>
      <c r="M19">
        <v>0.15229999999999999</v>
      </c>
      <c r="O19" s="12">
        <f t="shared" si="4"/>
        <v>4.6715158767742793E-2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</cols>
  <sheetData>
    <row r="1" spans="1:2" x14ac:dyDescent="0.25">
      <c r="A1" s="3" t="s">
        <v>13</v>
      </c>
      <c r="B1" s="1" t="s">
        <v>51</v>
      </c>
    </row>
    <row r="2" spans="1:2" x14ac:dyDescent="0.25">
      <c r="A2" s="3" t="s">
        <v>45</v>
      </c>
      <c r="B2" s="2" t="s">
        <v>46</v>
      </c>
    </row>
    <row r="3" spans="1:2" x14ac:dyDescent="0.25">
      <c r="A3" s="3" t="s">
        <v>7</v>
      </c>
      <c r="B3" s="1" t="s">
        <v>52</v>
      </c>
    </row>
    <row r="4" spans="1:2" x14ac:dyDescent="0.25">
      <c r="A4" s="3"/>
      <c r="B4" s="3"/>
    </row>
    <row r="5" spans="1:2" x14ac:dyDescent="0.25">
      <c r="A5" s="3" t="s">
        <v>15</v>
      </c>
      <c r="B5" s="5" t="s">
        <v>53</v>
      </c>
    </row>
    <row r="6" spans="1:2" x14ac:dyDescent="0.25">
      <c r="B6" s="3"/>
    </row>
    <row r="7" spans="1:2" x14ac:dyDescent="0.25">
      <c r="A7" s="3" t="s">
        <v>54</v>
      </c>
      <c r="B7" t="s">
        <v>55</v>
      </c>
    </row>
    <row r="8" spans="1:2" x14ac:dyDescent="0.25">
      <c r="A8" s="17">
        <v>0</v>
      </c>
      <c r="B8" s="17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" sqref="B1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  <col min="4" max="4" width="13.42578125" customWidth="1"/>
  </cols>
  <sheetData>
    <row r="1" spans="1:6" x14ac:dyDescent="0.25">
      <c r="A1" s="3" t="s">
        <v>13</v>
      </c>
      <c r="B1" s="1" t="s">
        <v>51</v>
      </c>
    </row>
    <row r="2" spans="1:6" x14ac:dyDescent="0.25">
      <c r="A2" s="3" t="s">
        <v>45</v>
      </c>
      <c r="B2" s="2" t="s">
        <v>46</v>
      </c>
    </row>
    <row r="3" spans="1:6" x14ac:dyDescent="0.25">
      <c r="A3" t="s">
        <v>6</v>
      </c>
      <c r="B3" s="1" t="s">
        <v>56</v>
      </c>
      <c r="C3" s="1"/>
    </row>
    <row r="4" spans="1:6" x14ac:dyDescent="0.25">
      <c r="A4" t="s">
        <v>7</v>
      </c>
      <c r="B4" s="1" t="s">
        <v>52</v>
      </c>
    </row>
    <row r="6" spans="1:6" x14ac:dyDescent="0.25">
      <c r="A6" t="s">
        <v>8</v>
      </c>
    </row>
    <row r="7" spans="1:6" x14ac:dyDescent="0.25">
      <c r="A7" s="3" t="s">
        <v>9</v>
      </c>
      <c r="B7" s="3" t="s">
        <v>10</v>
      </c>
      <c r="C7" s="3" t="s">
        <v>11</v>
      </c>
    </row>
    <row r="8" spans="1:6" x14ac:dyDescent="0.25">
      <c r="A8" s="18">
        <f>+A9-0.1</f>
        <v>2.7605999999999997</v>
      </c>
      <c r="B8" s="9">
        <f t="shared" ref="B8:C8" si="0">+B9</f>
        <v>0</v>
      </c>
      <c r="C8" s="9">
        <f t="shared" si="0"/>
        <v>2.2499999999999999E-2</v>
      </c>
      <c r="F8" t="s">
        <v>17</v>
      </c>
    </row>
    <row r="9" spans="1:6" x14ac:dyDescent="0.25">
      <c r="A9" s="17">
        <v>2.8605999999999998</v>
      </c>
      <c r="B9" s="4">
        <v>0</v>
      </c>
      <c r="C9" s="4">
        <v>2.2499999999999999E-2</v>
      </c>
    </row>
    <row r="10" spans="1:6" x14ac:dyDescent="0.25">
      <c r="A10" s="17">
        <v>3.5539999999999998</v>
      </c>
      <c r="B10" s="4">
        <v>0</v>
      </c>
      <c r="C10" s="4">
        <v>7.2499999999999995E-2</v>
      </c>
    </row>
    <row r="11" spans="1:6" x14ac:dyDescent="0.25">
      <c r="A11" s="17">
        <v>4.3014000000000001</v>
      </c>
      <c r="B11" s="4">
        <v>0</v>
      </c>
      <c r="C11" s="4">
        <v>0.155</v>
      </c>
    </row>
    <row r="12" spans="1:6" x14ac:dyDescent="0.25">
      <c r="A12" s="17">
        <v>5.1003999999999996</v>
      </c>
      <c r="B12" s="4">
        <v>0</v>
      </c>
      <c r="C12" s="4">
        <v>0.28000000000000003</v>
      </c>
    </row>
    <row r="13" spans="1:6" x14ac:dyDescent="0.25">
      <c r="A13" s="17">
        <v>5.9486999999999997</v>
      </c>
      <c r="B13" s="4">
        <v>0</v>
      </c>
      <c r="C13" s="4">
        <v>0.44750000000000001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 level variable</vt:lpstr>
      <vt:lpstr>Water level data</vt:lpstr>
      <vt:lpstr>Uncertainty distribution</vt:lpstr>
      <vt:lpstr>Statistical uncertainty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Steenbergen</dc:creator>
  <cp:lastModifiedBy>Henri Steenbergen</cp:lastModifiedBy>
  <dcterms:created xsi:type="dcterms:W3CDTF">2015-01-28T08:39:07Z</dcterms:created>
  <dcterms:modified xsi:type="dcterms:W3CDTF">2015-10-13T13:42:33Z</dcterms:modified>
</cp:coreProperties>
</file>