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-20" yWindow="0" windowWidth="28740" windowHeight="17540" activeTab="3"/>
  </bookViews>
  <sheets>
    <sheet name="基礎演習１" sheetId="3" r:id="rId1"/>
    <sheet name="基礎演習２" sheetId="4" r:id="rId2"/>
    <sheet name="演習（初級）" sheetId="5" r:id="rId3"/>
    <sheet name="演習（上級)" sheetId="1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4" i="1"/>
  <c r="AE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4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5" i="1"/>
  <c r="AC6" i="1"/>
  <c r="AC7" i="1"/>
  <c r="AC8" i="1"/>
  <c r="AC9" i="1"/>
  <c r="AC10" i="1"/>
  <c r="AC11" i="1"/>
  <c r="AC12" i="1"/>
  <c r="AC13" i="1"/>
  <c r="AC14" i="1"/>
  <c r="AC15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4" i="1"/>
  <c r="T5" i="1"/>
  <c r="V5" i="1"/>
  <c r="T6" i="1"/>
  <c r="V6" i="1"/>
  <c r="T7" i="1"/>
  <c r="V7" i="1"/>
  <c r="T8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T4" i="1"/>
  <c r="V4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4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10" i="1"/>
  <c r="T11" i="1"/>
  <c r="T12" i="1"/>
  <c r="T13" i="1"/>
  <c r="T14" i="1"/>
  <c r="T15" i="1"/>
  <c r="T16" i="1"/>
  <c r="T17" i="1"/>
  <c r="T9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5" i="1"/>
  <c r="Q6" i="1"/>
  <c r="Q7" i="1"/>
  <c r="Q8" i="1"/>
  <c r="Q9" i="1"/>
  <c r="Q10" i="1"/>
  <c r="Q11" i="1"/>
  <c r="Q12" i="1"/>
  <c r="Q4" i="1"/>
  <c r="L4" i="1"/>
  <c r="B17" i="5"/>
  <c r="B16" i="5"/>
  <c r="A11" i="5"/>
  <c r="A7" i="5"/>
  <c r="F36" i="3"/>
  <c r="F35" i="3"/>
  <c r="F34" i="3"/>
  <c r="F33" i="3"/>
  <c r="F32" i="3"/>
  <c r="F27" i="3"/>
  <c r="F26" i="3"/>
  <c r="C17" i="3"/>
  <c r="C16" i="3"/>
  <c r="C13" i="3"/>
  <c r="C12" i="3"/>
  <c r="C9" i="3"/>
  <c r="C8" i="3"/>
  <c r="C5" i="3"/>
  <c r="C4" i="3"/>
  <c r="C3" i="3"/>
</calcChain>
</file>

<file path=xl/sharedStrings.xml><?xml version="1.0" encoding="utf-8"?>
<sst xmlns="http://schemas.openxmlformats.org/spreadsheetml/2006/main" count="716" uniqueCount="259">
  <si>
    <t>NO</t>
  </si>
  <si>
    <t>性別</t>
    <rPh sb="0" eb="2">
      <t>セイベツ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</si>
  <si>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</si>
  <si>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</si>
  <si>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テストの成績</t>
    <rPh sb="4" eb="6">
      <t>セイセキ</t>
    </rPh>
    <phoneticPr fontId="1"/>
  </si>
  <si>
    <t>母親の仕事</t>
    <rPh sb="0" eb="2">
      <t>ハハオヤ</t>
    </rPh>
    <rPh sb="3" eb="5">
      <t>シゴト</t>
    </rPh>
    <phoneticPr fontId="1"/>
  </si>
  <si>
    <t>転校経験</t>
    <rPh sb="0" eb="2">
      <t>テンコウ</t>
    </rPh>
    <rPh sb="2" eb="4">
      <t>ケイケン</t>
    </rPh>
    <phoneticPr fontId="1"/>
  </si>
  <si>
    <t>学習場所</t>
    <rPh sb="0" eb="2">
      <t>ガクシュウ</t>
    </rPh>
    <rPh sb="2" eb="4">
      <t>バショ</t>
    </rPh>
    <phoneticPr fontId="1"/>
  </si>
  <si>
    <t>本の数</t>
    <rPh sb="0" eb="1">
      <t>ホン</t>
    </rPh>
    <rPh sb="2" eb="3">
      <t>カズ</t>
    </rPh>
    <phoneticPr fontId="1"/>
  </si>
  <si>
    <t>男性</t>
    <rPh sb="0" eb="2">
      <t>ダンセイ</t>
    </rPh>
    <phoneticPr fontId="1"/>
  </si>
  <si>
    <t>いいえ</t>
  </si>
  <si>
    <t>自分の部屋</t>
  </si>
  <si>
    <t>はい</t>
  </si>
  <si>
    <t>リビング</t>
  </si>
  <si>
    <t>女性</t>
    <rPh sb="0" eb="2">
      <t>ジョセイ</t>
    </rPh>
    <phoneticPr fontId="1"/>
  </si>
  <si>
    <t>女性</t>
  </si>
  <si>
    <t>男性</t>
  </si>
  <si>
    <t>総計</t>
  </si>
  <si>
    <t>145-150</t>
  </si>
  <si>
    <t>150-155</t>
  </si>
  <si>
    <t>155-160</t>
  </si>
  <si>
    <t>160-165</t>
  </si>
  <si>
    <t>165-170</t>
  </si>
  <si>
    <t>170-175</t>
  </si>
  <si>
    <t>175-180</t>
  </si>
  <si>
    <t>180-185</t>
  </si>
  <si>
    <t>185-190</t>
  </si>
  <si>
    <t>関数を使って集計をしてみましょう</t>
    <rPh sb="0" eb="2">
      <t>カンスウ</t>
    </rPh>
    <rPh sb="3" eb="4">
      <t>ツカ</t>
    </rPh>
    <rPh sb="6" eb="8">
      <t>シュウケイ</t>
    </rPh>
    <phoneticPr fontId="1"/>
  </si>
  <si>
    <t>ヒント</t>
    <phoneticPr fontId="1"/>
  </si>
  <si>
    <t>足し算</t>
    <rPh sb="0" eb="1">
      <t>タ</t>
    </rPh>
    <rPh sb="2" eb="3">
      <t>ザン</t>
    </rPh>
    <phoneticPr fontId="1"/>
  </si>
  <si>
    <t>セルに　＝１＋１　と入力する</t>
  </si>
  <si>
    <t>2+3</t>
    <phoneticPr fontId="1"/>
  </si>
  <si>
    <t>セルに　＝２＋３　と入力する</t>
  </si>
  <si>
    <t>123+456</t>
    <phoneticPr fontId="1"/>
  </si>
  <si>
    <t>セルに　＝１２３＋４５６　と入力する</t>
  </si>
  <si>
    <t>引き算</t>
  </si>
  <si>
    <t>2-1</t>
    <phoneticPr fontId="1"/>
  </si>
  <si>
    <t>セルに　＝２－１　と入力する</t>
  </si>
  <si>
    <t>456-123</t>
    <phoneticPr fontId="1"/>
  </si>
  <si>
    <t>セルに　＝４５６－１２３　と入力する</t>
  </si>
  <si>
    <t>掛け算</t>
  </si>
  <si>
    <t>8×7</t>
    <phoneticPr fontId="1"/>
  </si>
  <si>
    <t>セルに　＝８＊７　と入力する</t>
  </si>
  <si>
    <t>123×456</t>
    <phoneticPr fontId="1"/>
  </si>
  <si>
    <t>セルに　＝１２３＊４５６　と入力する</t>
  </si>
  <si>
    <t>割り算</t>
  </si>
  <si>
    <t>8÷4</t>
    <phoneticPr fontId="1"/>
  </si>
  <si>
    <t>セルに　＝8/4と入力する</t>
  </si>
  <si>
    <t>56÷7</t>
    <phoneticPr fontId="1"/>
  </si>
  <si>
    <t>セルに　＝56/7と入力する</t>
  </si>
  <si>
    <t>演習２</t>
    <rPh sb="0" eb="2">
      <t>エンシュウ</t>
    </rPh>
    <phoneticPr fontId="1"/>
  </si>
  <si>
    <t>＋</t>
    <phoneticPr fontId="1"/>
  </si>
  <si>
    <t>引き算</t>
    <rPh sb="0" eb="1">
      <t>ヒ</t>
    </rPh>
    <rPh sb="2" eb="3">
      <t>ザン</t>
    </rPh>
    <phoneticPr fontId="1"/>
  </si>
  <si>
    <t>-</t>
    <phoneticPr fontId="1"/>
  </si>
  <si>
    <t>掛け算</t>
    <rPh sb="0" eb="1">
      <t>カ</t>
    </rPh>
    <rPh sb="2" eb="3">
      <t>ザン</t>
    </rPh>
    <phoneticPr fontId="1"/>
  </si>
  <si>
    <t>*</t>
    <phoneticPr fontId="1"/>
  </si>
  <si>
    <t>割り算</t>
    <rPh sb="0" eb="1">
      <t>ワ</t>
    </rPh>
    <rPh sb="2" eb="3">
      <t>ザン</t>
    </rPh>
    <phoneticPr fontId="1"/>
  </si>
  <si>
    <t>/</t>
    <phoneticPr fontId="1"/>
  </si>
  <si>
    <t>べき算</t>
    <rPh sb="2" eb="3">
      <t>ザン</t>
    </rPh>
    <phoneticPr fontId="1"/>
  </si>
  <si>
    <t>＾</t>
    <phoneticPr fontId="1"/>
  </si>
  <si>
    <t>文字組合せ</t>
    <rPh sb="0" eb="2">
      <t>モジ</t>
    </rPh>
    <rPh sb="2" eb="3">
      <t>クミ</t>
    </rPh>
    <rPh sb="3" eb="4">
      <t>ア</t>
    </rPh>
    <phoneticPr fontId="1"/>
  </si>
  <si>
    <t>＆</t>
    <phoneticPr fontId="1"/>
  </si>
  <si>
    <t>慶應</t>
    <rPh sb="0" eb="2">
      <t>ケイオウ</t>
    </rPh>
    <phoneticPr fontId="1"/>
  </si>
  <si>
    <t>義塾</t>
    <rPh sb="0" eb="2">
      <t>ギジュク</t>
    </rPh>
    <phoneticPr fontId="1"/>
  </si>
  <si>
    <t>演習３</t>
    <rPh sb="0" eb="2">
      <t>エンシュウ</t>
    </rPh>
    <phoneticPr fontId="1"/>
  </si>
  <si>
    <t>関数</t>
    <rPh sb="0" eb="2">
      <t>カンスウ</t>
    </rPh>
    <phoneticPr fontId="1"/>
  </si>
  <si>
    <t>右上のΣから</t>
    <rPh sb="0" eb="2">
      <t>ミギウエ</t>
    </rPh>
    <phoneticPr fontId="4"/>
  </si>
  <si>
    <t>足し算</t>
    <rPh sb="0" eb="1">
      <t>タ</t>
    </rPh>
    <rPh sb="2" eb="3">
      <t>ザン</t>
    </rPh>
    <phoneticPr fontId="4"/>
  </si>
  <si>
    <t>平均</t>
    <rPh sb="0" eb="2">
      <t>ヘイキン</t>
    </rPh>
    <phoneticPr fontId="4"/>
  </si>
  <si>
    <t>個数</t>
    <rPh sb="0" eb="2">
      <t>コスウ</t>
    </rPh>
    <phoneticPr fontId="4"/>
  </si>
  <si>
    <t>最大値</t>
    <rPh sb="0" eb="3">
      <t>サイダイチ</t>
    </rPh>
    <phoneticPr fontId="4"/>
  </si>
  <si>
    <t>最小値</t>
    <rPh sb="0" eb="3">
      <t>サイショウチ</t>
    </rPh>
    <phoneticPr fontId="4"/>
  </si>
  <si>
    <t>演習４</t>
    <rPh sb="0" eb="2">
      <t>エンシュウ</t>
    </rPh>
    <phoneticPr fontId="1"/>
  </si>
  <si>
    <t>書式設定</t>
    <rPh sb="0" eb="2">
      <t>ショシキ</t>
    </rPh>
    <rPh sb="2" eb="4">
      <t>セッテイ</t>
    </rPh>
    <phoneticPr fontId="1"/>
  </si>
  <si>
    <t>パーセント</t>
    <phoneticPr fontId="1"/>
  </si>
  <si>
    <t>小数点</t>
    <rPh sb="0" eb="3">
      <t>ショウスウテン</t>
    </rPh>
    <phoneticPr fontId="1"/>
  </si>
  <si>
    <t>フォント</t>
    <phoneticPr fontId="1"/>
  </si>
  <si>
    <t>MSゴシック</t>
    <phoneticPr fontId="1"/>
  </si>
  <si>
    <t>フォント２</t>
    <phoneticPr fontId="1"/>
  </si>
  <si>
    <t>MS明朝</t>
    <rPh sb="2" eb="4">
      <t>ミンチョウ</t>
    </rPh>
    <phoneticPr fontId="1"/>
  </si>
  <si>
    <t>大きさ</t>
    <rPh sb="0" eb="1">
      <t>オオ</t>
    </rPh>
    <phoneticPr fontId="1"/>
  </si>
  <si>
    <t>10pt</t>
    <phoneticPr fontId="1"/>
  </si>
  <si>
    <t>18pt</t>
    <phoneticPr fontId="1"/>
  </si>
  <si>
    <t>24pt</t>
    <phoneticPr fontId="1"/>
  </si>
  <si>
    <t>96pt</t>
    <phoneticPr fontId="1"/>
  </si>
  <si>
    <t>装飾</t>
    <rPh sb="0" eb="2">
      <t>ソウショク</t>
    </rPh>
    <phoneticPr fontId="1"/>
  </si>
  <si>
    <t>太字</t>
    <rPh sb="0" eb="2">
      <t>フトジ</t>
    </rPh>
    <phoneticPr fontId="1"/>
  </si>
  <si>
    <t>斜体</t>
    <rPh sb="0" eb="2">
      <t>シャタイ</t>
    </rPh>
    <phoneticPr fontId="1"/>
  </si>
  <si>
    <t>下線</t>
    <rPh sb="0" eb="2">
      <t>カセン</t>
    </rPh>
    <phoneticPr fontId="1"/>
  </si>
  <si>
    <t>セルの色</t>
    <rPh sb="3" eb="4">
      <t>イロ</t>
    </rPh>
    <phoneticPr fontId="1"/>
  </si>
  <si>
    <t>青色</t>
    <rPh sb="0" eb="2">
      <t>アオイロ</t>
    </rPh>
    <phoneticPr fontId="1"/>
  </si>
  <si>
    <t>文字の色</t>
    <rPh sb="0" eb="2">
      <t>モジ</t>
    </rPh>
    <rPh sb="3" eb="4">
      <t>イロ</t>
    </rPh>
    <phoneticPr fontId="1"/>
  </si>
  <si>
    <t>赤色</t>
    <rPh sb="0" eb="2">
      <t>アカイロ</t>
    </rPh>
    <phoneticPr fontId="1"/>
  </si>
  <si>
    <t>演習1</t>
    <rPh sb="0" eb="2">
      <t>エンシュウ</t>
    </rPh>
    <phoneticPr fontId="1"/>
  </si>
  <si>
    <t>abc</t>
    <phoneticPr fontId="1"/>
  </si>
  <si>
    <t>マウス</t>
    <phoneticPr fontId="1"/>
  </si>
  <si>
    <t>ショートカット</t>
    <phoneticPr fontId="1"/>
  </si>
  <si>
    <t>大量セルの選択</t>
    <rPh sb="0" eb="2">
      <t>タイリョウ</t>
    </rPh>
    <rPh sb="5" eb="7">
      <t>センタク</t>
    </rPh>
    <phoneticPr fontId="1"/>
  </si>
  <si>
    <t>大量セル貼り付け場所</t>
    <rPh sb="0" eb="2">
      <t>タイリョウ</t>
    </rPh>
    <rPh sb="4" eb="5">
      <t>ハ</t>
    </rPh>
    <rPh sb="6" eb="7">
      <t>ツ</t>
    </rPh>
    <rPh sb="8" eb="10">
      <t>バショ</t>
    </rPh>
    <phoneticPr fontId="1"/>
  </si>
  <si>
    <t>abc</t>
    <phoneticPr fontId="1"/>
  </si>
  <si>
    <t>abc</t>
    <phoneticPr fontId="1"/>
  </si>
  <si>
    <t>→</t>
    <phoneticPr fontId="1"/>
  </si>
  <si>
    <t>オートフィル</t>
    <phoneticPr fontId="4"/>
  </si>
  <si>
    <t>数字１</t>
    <rPh sb="0" eb="2">
      <t>スウジ</t>
    </rPh>
    <phoneticPr fontId="4"/>
  </si>
  <si>
    <t>数字２</t>
    <rPh sb="0" eb="2">
      <t>スウジ</t>
    </rPh>
    <phoneticPr fontId="4"/>
  </si>
  <si>
    <t>記号＋数字</t>
    <rPh sb="0" eb="2">
      <t>キゴウ</t>
    </rPh>
    <rPh sb="3" eb="5">
      <t>スウジ</t>
    </rPh>
    <phoneticPr fontId="4"/>
  </si>
  <si>
    <t>月</t>
    <rPh sb="0" eb="1">
      <t>ツキ</t>
    </rPh>
    <phoneticPr fontId="4"/>
  </si>
  <si>
    <t>日付</t>
    <rPh sb="0" eb="2">
      <t>ヒヅケ</t>
    </rPh>
    <phoneticPr fontId="4"/>
  </si>
  <si>
    <t>月その２</t>
    <rPh sb="0" eb="1">
      <t>ツキ</t>
    </rPh>
    <phoneticPr fontId="4"/>
  </si>
  <si>
    <t>月その３</t>
    <rPh sb="0" eb="1">
      <t>ツキ</t>
    </rPh>
    <phoneticPr fontId="4"/>
  </si>
  <si>
    <t>曜日</t>
    <rPh sb="0" eb="2">
      <t>ヨウビ</t>
    </rPh>
    <phoneticPr fontId="4"/>
  </si>
  <si>
    <t>曜日その２</t>
    <rPh sb="0" eb="2">
      <t>ヨウビ</t>
    </rPh>
    <phoneticPr fontId="4"/>
  </si>
  <si>
    <t>干支</t>
    <rPh sb="0" eb="2">
      <t>エト</t>
    </rPh>
    <phoneticPr fontId="4"/>
  </si>
  <si>
    <t>干支その２</t>
    <rPh sb="0" eb="2">
      <t>エト</t>
    </rPh>
    <phoneticPr fontId="4"/>
  </si>
  <si>
    <t>A１</t>
    <phoneticPr fontId="4"/>
  </si>
  <si>
    <t>1月</t>
    <rPh sb="1" eb="2">
      <t>ガツ</t>
    </rPh>
    <phoneticPr fontId="4"/>
  </si>
  <si>
    <t>jan</t>
    <phoneticPr fontId="4"/>
  </si>
  <si>
    <t>睦月</t>
    <rPh sb="0" eb="2">
      <t>ムツキ</t>
    </rPh>
    <phoneticPr fontId="4"/>
  </si>
  <si>
    <t>月</t>
    <rPh sb="0" eb="1">
      <t>ゲツ</t>
    </rPh>
    <phoneticPr fontId="4"/>
  </si>
  <si>
    <t>sun</t>
    <phoneticPr fontId="4"/>
  </si>
  <si>
    <t>子</t>
    <rPh sb="0" eb="1">
      <t>ネ</t>
    </rPh>
    <phoneticPr fontId="4"/>
  </si>
  <si>
    <t>甲</t>
    <rPh sb="0" eb="1">
      <t>コウ</t>
    </rPh>
    <phoneticPr fontId="4"/>
  </si>
  <si>
    <t>オートフィル２</t>
    <phoneticPr fontId="1"/>
  </si>
  <si>
    <t>abc</t>
    <phoneticPr fontId="1"/>
  </si>
  <si>
    <t>演習３　</t>
    <rPh sb="0" eb="2">
      <t>エンシュウ</t>
    </rPh>
    <phoneticPr fontId="1"/>
  </si>
  <si>
    <t>関数のコピー</t>
    <rPh sb="0" eb="2">
      <t>カンスウ</t>
    </rPh>
    <phoneticPr fontId="1"/>
  </si>
  <si>
    <t>参照なし</t>
    <rPh sb="0" eb="2">
      <t>サンショウ</t>
    </rPh>
    <phoneticPr fontId="1"/>
  </si>
  <si>
    <t>参照あり</t>
    <rPh sb="0" eb="2">
      <t>サンショウ</t>
    </rPh>
    <phoneticPr fontId="1"/>
  </si>
  <si>
    <t>身長</t>
    <rPh sb="0" eb="2">
      <t>シンチョウ</t>
    </rPh>
    <phoneticPr fontId="1"/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</si>
  <si>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</si>
  <si>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</si>
  <si>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</si>
  <si>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</si>
  <si>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</si>
  <si>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</si>
  <si>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</si>
  <si>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</si>
  <si>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</si>
  <si>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</si>
  <si>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</si>
  <si>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体重</t>
    <rPh sb="0" eb="2">
      <t>タイジュウ</t>
    </rPh>
    <phoneticPr fontId="1"/>
  </si>
  <si>
    <t>1　1/100のくじを100回引いた時に、1回も当たらない確率を求めましょう</t>
    <rPh sb="14" eb="15">
      <t>カイ</t>
    </rPh>
    <rPh sb="15" eb="16">
      <t>ヒ</t>
    </rPh>
    <rPh sb="18" eb="19">
      <t>トキ</t>
    </rPh>
    <rPh sb="22" eb="23">
      <t>カイ</t>
    </rPh>
    <rPh sb="24" eb="25">
      <t>ア</t>
    </rPh>
    <rPh sb="29" eb="31">
      <t>カクリツ</t>
    </rPh>
    <rPh sb="32" eb="33">
      <t>モト</t>
    </rPh>
    <phoneticPr fontId="1"/>
  </si>
  <si>
    <t>１－１　1/100のくじが当たらない確率は１から1/100をひく</t>
    <rPh sb="13" eb="14">
      <t>ア</t>
    </rPh>
    <rPh sb="18" eb="20">
      <t>カクリツ</t>
    </rPh>
    <phoneticPr fontId="1"/>
  </si>
  <si>
    <t>１－２　1-1/100が100回連続で起こる確率を求める</t>
    <rPh sb="15" eb="16">
      <t>カイ</t>
    </rPh>
    <rPh sb="16" eb="18">
      <t>レンゾク</t>
    </rPh>
    <rPh sb="19" eb="20">
      <t>オ</t>
    </rPh>
    <rPh sb="22" eb="24">
      <t>カクリツ</t>
    </rPh>
    <rPh sb="25" eb="26">
      <t>モト</t>
    </rPh>
    <phoneticPr fontId="1"/>
  </si>
  <si>
    <t>２　1/nのくじをn回引いた時に、1回も当たらない確率を求めましょう</t>
    <rPh sb="10" eb="11">
      <t>カイ</t>
    </rPh>
    <rPh sb="11" eb="12">
      <t>ヒ</t>
    </rPh>
    <rPh sb="14" eb="15">
      <t>トキ</t>
    </rPh>
    <rPh sb="18" eb="19">
      <t>カイ</t>
    </rPh>
    <rPh sb="20" eb="21">
      <t>ア</t>
    </rPh>
    <rPh sb="25" eb="27">
      <t>カクリツ</t>
    </rPh>
    <rPh sb="28" eb="29">
      <t>モト</t>
    </rPh>
    <phoneticPr fontId="1"/>
  </si>
  <si>
    <t>←=(1-1/100)^100　を入力</t>
    <rPh sb="17" eb="19">
      <t>ニュウリョク</t>
    </rPh>
    <phoneticPr fontId="1"/>
  </si>
  <si>
    <t>←=1-1/100　 を入力</t>
    <rPh sb="12" eb="14">
      <t>ニュウリョク</t>
    </rPh>
    <phoneticPr fontId="1"/>
  </si>
  <si>
    <t>nの値</t>
    <rPh sb="2" eb="3">
      <t>アタイ</t>
    </rPh>
    <phoneticPr fontId="1"/>
  </si>
  <si>
    <t>1/n</t>
    <phoneticPr fontId="1"/>
  </si>
  <si>
    <t>←１をB13のセルで割る</t>
    <rPh sb="10" eb="11">
      <t>ワ</t>
    </rPh>
    <phoneticPr fontId="1"/>
  </si>
  <si>
    <t>(1-1/n)をn回かける</t>
    <rPh sb="9" eb="10">
      <t>カイ</t>
    </rPh>
    <phoneticPr fontId="1"/>
  </si>
  <si>
    <t>←＝(1-1/B13)^B13を入力</t>
    <rPh sb="16" eb="18">
      <t>ニュウリョク</t>
    </rPh>
    <phoneticPr fontId="1"/>
  </si>
  <si>
    <t>nに色々な値を入れてみよう</t>
    <rPh sb="2" eb="4">
      <t>イロイロ</t>
    </rPh>
    <rPh sb="5" eb="6">
      <t>アタイ</t>
    </rPh>
    <rPh sb="7" eb="8">
      <t>イ</t>
    </rPh>
    <phoneticPr fontId="1"/>
  </si>
  <si>
    <t>（前回のリアクションペーパーより）</t>
    <rPh sb="1" eb="3">
      <t>ゼンカイ</t>
    </rPh>
    <phoneticPr fontId="1"/>
  </si>
  <si>
    <t>コピーの方法</t>
    <rPh sb="4" eb="6">
      <t>ホウホウ</t>
    </rPh>
    <phoneticPr fontId="1"/>
  </si>
  <si>
    <t>セル同士の計算</t>
    <rPh sb="2" eb="4">
      <t>ドウシ</t>
    </rPh>
    <rPh sb="5" eb="7">
      <t>ケイサン</t>
    </rPh>
    <phoneticPr fontId="1"/>
  </si>
  <si>
    <t>数字３</t>
    <rPh sb="0" eb="2">
      <t>スウジ</t>
    </rPh>
    <phoneticPr fontId="4"/>
  </si>
  <si>
    <t>数字４</t>
    <rPh sb="0" eb="2">
      <t>スウジ</t>
    </rPh>
    <phoneticPr fontId="4"/>
  </si>
  <si>
    <t>数字５</t>
    <rPh sb="0" eb="2">
      <t>スウジ</t>
    </rPh>
    <phoneticPr fontId="4"/>
  </si>
  <si>
    <t>数字６</t>
    <rPh sb="0" eb="2">
      <t>スウジ</t>
    </rPh>
    <phoneticPr fontId="4"/>
  </si>
  <si>
    <t>数字７</t>
    <rPh sb="0" eb="2">
      <t>スウジ</t>
    </rPh>
    <phoneticPr fontId="4"/>
  </si>
  <si>
    <t>数字８</t>
    <rPh sb="0" eb="2">
      <t>スウジ</t>
    </rPh>
    <phoneticPr fontId="4"/>
  </si>
  <si>
    <t>数字９</t>
    <rPh sb="0" eb="2">
      <t>スウジ</t>
    </rPh>
    <phoneticPr fontId="4"/>
  </si>
  <si>
    <t>数字１０</t>
    <rPh sb="0" eb="2">
      <t>スウジ</t>
    </rPh>
    <phoneticPr fontId="4"/>
  </si>
  <si>
    <t>数字１１</t>
    <rPh sb="0" eb="2">
      <t>スウジ</t>
    </rPh>
    <phoneticPr fontId="4"/>
  </si>
  <si>
    <t>数字１２</t>
    <rPh sb="0" eb="2">
      <t>スウジ</t>
    </rPh>
    <phoneticPr fontId="4"/>
  </si>
  <si>
    <t>数字１３</t>
    <rPh sb="0" eb="2">
      <t>スウジ</t>
    </rPh>
    <phoneticPr fontId="4"/>
  </si>
  <si>
    <t>数字１４</t>
    <rPh sb="0" eb="2">
      <t>スウジ</t>
    </rPh>
    <phoneticPr fontId="4"/>
  </si>
  <si>
    <t>数字１５</t>
    <rPh sb="0" eb="2">
      <t>スウジ</t>
    </rPh>
    <phoneticPr fontId="4"/>
  </si>
  <si>
    <t>数字１６</t>
    <rPh sb="0" eb="2">
      <t>スウジ</t>
    </rPh>
    <phoneticPr fontId="4"/>
  </si>
  <si>
    <t>A２</t>
  </si>
  <si>
    <t>A３</t>
  </si>
  <si>
    <t>A４</t>
  </si>
  <si>
    <t>A５</t>
  </si>
  <si>
    <t>A６</t>
  </si>
  <si>
    <t>A７</t>
  </si>
  <si>
    <t>A８</t>
  </si>
  <si>
    <t>A９</t>
  </si>
  <si>
    <t>A１０</t>
  </si>
  <si>
    <t>A１１</t>
  </si>
  <si>
    <t>A１２</t>
  </si>
  <si>
    <t>A１３</t>
  </si>
  <si>
    <t>A１４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</si>
  <si>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</si>
  <si>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</si>
  <si>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</si>
  <si>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</si>
  <si>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</si>
  <si>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</si>
  <si>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</si>
  <si>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</si>
  <si>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</si>
  <si>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</si>
  <si>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</si>
  <si>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</si>
  <si>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</si>
  <si>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</si>
  <si>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</si>
  <si>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</si>
  <si>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</si>
  <si>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</si>
  <si>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</si>
  <si>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</si>
  <si>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</si>
  <si>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</si>
  <si>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</si>
  <si>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</si>
  <si>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如月</t>
  </si>
  <si>
    <t>弥生</t>
  </si>
  <si>
    <t>卯月</t>
  </si>
  <si>
    <t>皐月</t>
  </si>
  <si>
    <t>水無月</t>
  </si>
  <si>
    <t>文月</t>
  </si>
  <si>
    <t>葉月</t>
  </si>
  <si>
    <t>長月</t>
  </si>
  <si>
    <t>神無月</t>
  </si>
  <si>
    <t>霜月</t>
  </si>
  <si>
    <t>師走</t>
  </si>
  <si>
    <t>睦月</t>
  </si>
  <si>
    <t>火</t>
  </si>
  <si>
    <t>水</t>
  </si>
  <si>
    <t>木</t>
  </si>
  <si>
    <t>金</t>
  </si>
  <si>
    <t>土</t>
  </si>
  <si>
    <t>日</t>
  </si>
  <si>
    <t>月</t>
  </si>
  <si>
    <t>mon</t>
  </si>
  <si>
    <t>tue</t>
  </si>
  <si>
    <t>wed</t>
  </si>
  <si>
    <t>thu</t>
  </si>
  <si>
    <t>fri</t>
  </si>
  <si>
    <t>sat</t>
  </si>
  <si>
    <t>sun</t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</si>
  <si>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</si>
  <si>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</si>
  <si>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</si>
  <si>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</si>
  <si>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</si>
  <si>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</si>
  <si>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</si>
  <si>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</si>
  <si>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</si>
  <si>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</si>
  <si>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</si>
  <si>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子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</si>
  <si>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</si>
  <si>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</si>
  <si>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</si>
  <si>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</si>
  <si>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</si>
  <si>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</si>
  <si>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</si>
  <si>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</si>
  <si>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</si>
  <si>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甲</t>
  </si>
  <si>
    <t>身長ROUND</t>
    <rPh sb="0" eb="2">
      <t>シンチョウ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</si>
  <si>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</si>
  <si>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</si>
  <si>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体重ROUND</t>
    <rPh sb="0" eb="2">
      <t>タイジュウ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</si>
</sst>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color theme="1"/>
      <name val="ＭＳ ゴシック"/>
      <charset val="128"/>
    </font>
    <font>
      <sz val="11"/>
      <color theme="1"/>
      <name val="ＭＳ 明朝"/>
      <charset val="128"/>
    </font>
    <font>
      <sz val="10"/>
      <color theme="1"/>
      <name val="游ゴシック"/>
      <charset val="128"/>
      <scheme val="minor"/>
    </font>
    <font>
      <sz val="18"/>
      <color theme="1"/>
      <name val="游ゴシック"/>
      <charset val="128"/>
      <scheme val="minor"/>
    </font>
    <font>
      <sz val="24"/>
      <color theme="1"/>
      <name val="游ゴシック"/>
      <charset val="128"/>
      <scheme val="minor"/>
    </font>
    <font>
      <sz val="72"/>
      <color theme="1"/>
      <name val="游ゴシック"/>
      <charset val="128"/>
      <scheme val="minor"/>
    </font>
    <font>
      <b/>
      <sz val="11"/>
      <color theme="1"/>
      <name val="游ゴシック"/>
      <charset val="128"/>
      <scheme val="minor"/>
    </font>
    <font>
      <i/>
      <sz val="11"/>
      <color theme="1"/>
      <name val="游ゴシック"/>
      <charset val="128"/>
      <scheme val="minor"/>
    </font>
    <font>
      <u/>
      <sz val="11"/>
      <color theme="1"/>
      <name val="游ゴシック"/>
      <charset val="128"/>
      <scheme val="minor"/>
    </font>
    <font>
      <sz val="11"/>
      <color rgb="FF3366FF"/>
      <name val="游ゴシック"/>
      <charset val="128"/>
      <scheme val="minor"/>
    </font>
    <font>
      <sz val="11"/>
      <color rgb="FFFF0000"/>
      <name val="游ゴシック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2" borderId="1" xfId="1" applyFill="1" applyBorder="1">
      <alignment vertical="center"/>
    </xf>
    <xf numFmtId="0" fontId="3" fillId="0" borderId="0" xfId="0" applyFont="1" applyAlignment="1">
      <alignment horizontal="justify" vertical="center"/>
    </xf>
    <xf numFmtId="0" fontId="2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2" fillId="2" borderId="1" xfId="1" applyFill="1" applyBorder="1" applyAlignment="1">
      <alignment vertical="center"/>
    </xf>
    <xf numFmtId="56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2" fillId="0" borderId="0" xfId="1" applyAlignment="1">
      <alignment vertical="center"/>
    </xf>
    <xf numFmtId="0" fontId="0" fillId="0" borderId="0" xfId="1" applyFont="1" applyAlignment="1">
      <alignment vertical="center"/>
    </xf>
    <xf numFmtId="0" fontId="2" fillId="0" borderId="1" xfId="1" applyBorder="1" applyAlignment="1">
      <alignment vertical="center"/>
    </xf>
    <xf numFmtId="0" fontId="0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2" fillId="2" borderId="1" xfId="2" applyFill="1" applyBorder="1">
      <alignment vertical="center"/>
    </xf>
    <xf numFmtId="0" fontId="0" fillId="2" borderId="1" xfId="2" applyFont="1" applyFill="1" applyBorder="1">
      <alignment vertical="center"/>
    </xf>
    <xf numFmtId="56" fontId="2" fillId="2" borderId="1" xfId="2" applyNumberFormat="1" applyFill="1" applyBorder="1">
      <alignment vertical="center"/>
    </xf>
    <xf numFmtId="0" fontId="2" fillId="3" borderId="1" xfId="2" applyFill="1" applyBorder="1">
      <alignment vertical="center"/>
    </xf>
    <xf numFmtId="56" fontId="2" fillId="3" borderId="1" xfId="2" applyNumberFormat="1" applyFill="1" applyBorder="1">
      <alignment vertical="center"/>
    </xf>
    <xf numFmtId="0" fontId="0" fillId="4" borderId="0" xfId="0" applyFill="1">
      <alignment vertical="center"/>
    </xf>
    <xf numFmtId="9" fontId="2" fillId="2" borderId="1" xfId="3" applyFill="1" applyBorder="1" applyAlignment="1">
      <alignment vertical="center"/>
    </xf>
    <xf numFmtId="176" fontId="2" fillId="2" borderId="1" xfId="1" applyNumberForma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8" fillId="2" borderId="1" xfId="1" applyFont="1" applyFill="1" applyBorder="1" applyAlignment="1">
      <alignment vertical="center"/>
    </xf>
    <xf numFmtId="0" fontId="9" fillId="2" borderId="1" xfId="1" applyFont="1" applyFill="1" applyBorder="1" applyAlignment="1">
      <alignment vertical="center"/>
    </xf>
    <xf numFmtId="0" fontId="10" fillId="2" borderId="1" xfId="1" applyFont="1" applyFill="1" applyBorder="1" applyAlignment="1">
      <alignment vertical="center"/>
    </xf>
    <xf numFmtId="0" fontId="11" fillId="2" borderId="1" xfId="1" applyFont="1" applyFill="1" applyBorder="1" applyAlignment="1">
      <alignment vertical="center"/>
    </xf>
    <xf numFmtId="0" fontId="12" fillId="2" borderId="1" xfId="1" applyFont="1" applyFill="1" applyBorder="1" applyAlignment="1">
      <alignment vertical="center"/>
    </xf>
    <xf numFmtId="0" fontId="13" fillId="2" borderId="1" xfId="1" applyFont="1" applyFill="1" applyBorder="1" applyAlignment="1">
      <alignment vertical="center"/>
    </xf>
    <xf numFmtId="0" fontId="14" fillId="2" borderId="1" xfId="1" applyFont="1" applyFill="1" applyBorder="1" applyAlignment="1">
      <alignment vertical="center"/>
    </xf>
    <xf numFmtId="0" fontId="15" fillId="2" borderId="1" xfId="1" applyFont="1" applyFill="1" applyBorder="1" applyAlignment="1">
      <alignment vertical="center"/>
    </xf>
  </cellXfs>
  <cellStyles count="28">
    <cellStyle name="パーセント" xfId="3" builtinId="5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標準" xfId="0" builtinId="0"/>
    <cellStyle name="標準 2 2" xfId="2"/>
    <cellStyle name="標準 3" xfId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8" workbookViewId="0">
      <selection activeCell="C46" sqref="C46"/>
    </sheetView>
  </sheetViews>
  <sheetFormatPr baseColWidth="12" defaultColWidth="8.625" defaultRowHeight="20.25" customHeight="1" x14ac:dyDescent="0"/>
  <cols>
    <col min="1" max="1" width="8.625" style="6"/>
    <col min="2" max="2" width="10.625" style="6" bestFit="1" customWidth="1"/>
    <col min="3" max="3" width="25.125" style="6" bestFit="1" customWidth="1"/>
    <col min="4" max="16384" width="8.625" style="6"/>
  </cols>
  <sheetData>
    <row r="1" spans="2:8" ht="20.25" customHeight="1">
      <c r="D1" s="6" t="s">
        <v>28</v>
      </c>
    </row>
    <row r="2" spans="2:8" ht="20.25" customHeight="1">
      <c r="B2" s="6" t="s">
        <v>29</v>
      </c>
    </row>
    <row r="3" spans="2:8" ht="20.25" customHeight="1">
      <c r="C3" s="7">
        <f>1+1</f>
        <v>2</v>
      </c>
      <c r="D3" s="6" t="s">
        <v>30</v>
      </c>
      <c r="H3" s="2"/>
    </row>
    <row r="4" spans="2:8" ht="20.25" customHeight="1">
      <c r="B4" s="6" t="s">
        <v>31</v>
      </c>
      <c r="C4" s="7">
        <f>2+3</f>
        <v>5</v>
      </c>
      <c r="D4" s="6" t="s">
        <v>32</v>
      </c>
      <c r="H4" s="2"/>
    </row>
    <row r="5" spans="2:8" ht="20.25" customHeight="1">
      <c r="B5" s="6" t="s">
        <v>33</v>
      </c>
      <c r="C5" s="7">
        <f>123+456</f>
        <v>579</v>
      </c>
      <c r="D5" s="6" t="s">
        <v>34</v>
      </c>
      <c r="H5" s="2"/>
    </row>
    <row r="7" spans="2:8" ht="20.25" customHeight="1">
      <c r="B7" s="2" t="s">
        <v>35</v>
      </c>
    </row>
    <row r="8" spans="2:8" ht="20.25" customHeight="1">
      <c r="B8" s="8" t="s">
        <v>36</v>
      </c>
      <c r="C8" s="7">
        <f>2-1</f>
        <v>1</v>
      </c>
      <c r="D8" s="6" t="s">
        <v>37</v>
      </c>
      <c r="H8" s="2"/>
    </row>
    <row r="9" spans="2:8" ht="20.25" customHeight="1">
      <c r="B9" s="9" t="s">
        <v>38</v>
      </c>
      <c r="C9" s="7">
        <f>456-123</f>
        <v>333</v>
      </c>
      <c r="D9" s="6" t="s">
        <v>39</v>
      </c>
      <c r="H9" s="2"/>
    </row>
    <row r="11" spans="2:8" ht="20.25" customHeight="1">
      <c r="B11" s="2" t="s">
        <v>40</v>
      </c>
    </row>
    <row r="12" spans="2:8" ht="20.25" customHeight="1">
      <c r="B12" s="6" t="s">
        <v>41</v>
      </c>
      <c r="C12" s="7">
        <f>8*7</f>
        <v>56</v>
      </c>
      <c r="D12" s="6" t="s">
        <v>42</v>
      </c>
      <c r="H12" s="2"/>
    </row>
    <row r="13" spans="2:8" ht="20.25" customHeight="1">
      <c r="B13" s="6" t="s">
        <v>43</v>
      </c>
      <c r="C13" s="7">
        <f>123*456</f>
        <v>56088</v>
      </c>
      <c r="D13" s="6" t="s">
        <v>44</v>
      </c>
      <c r="H13" s="2"/>
    </row>
    <row r="15" spans="2:8" ht="20.25" customHeight="1">
      <c r="B15" s="2" t="s">
        <v>45</v>
      </c>
    </row>
    <row r="16" spans="2:8" ht="20.25" customHeight="1">
      <c r="B16" s="6" t="s">
        <v>46</v>
      </c>
      <c r="C16" s="7">
        <f>8/4</f>
        <v>2</v>
      </c>
      <c r="D16" s="6" t="s">
        <v>47</v>
      </c>
      <c r="H16" s="2"/>
    </row>
    <row r="17" spans="1:8" ht="20.25" customHeight="1">
      <c r="B17" s="6" t="s">
        <v>48</v>
      </c>
      <c r="C17" s="7">
        <f>56/7</f>
        <v>8</v>
      </c>
      <c r="D17" s="6" t="s">
        <v>49</v>
      </c>
      <c r="H17" s="2"/>
    </row>
    <row r="20" spans="1:8" ht="20.25" customHeight="1">
      <c r="A20" s="6" t="s">
        <v>50</v>
      </c>
      <c r="B20" s="11" t="s">
        <v>155</v>
      </c>
      <c r="C20" s="10"/>
      <c r="D20" s="10"/>
      <c r="E20" s="10"/>
      <c r="F20" s="10"/>
    </row>
    <row r="21" spans="1:8" ht="20.25" customHeight="1">
      <c r="B21" s="10" t="s">
        <v>29</v>
      </c>
      <c r="C21" s="10" t="s">
        <v>51</v>
      </c>
      <c r="D21" s="3">
        <v>1</v>
      </c>
      <c r="E21" s="3">
        <v>1</v>
      </c>
      <c r="F21" s="7">
        <v>2</v>
      </c>
    </row>
    <row r="22" spans="1:8" ht="20.25" customHeight="1">
      <c r="B22" s="10" t="s">
        <v>52</v>
      </c>
      <c r="C22" s="10" t="s">
        <v>53</v>
      </c>
      <c r="D22" s="3">
        <v>2</v>
      </c>
      <c r="E22" s="3">
        <v>1</v>
      </c>
      <c r="F22" s="7">
        <v>1</v>
      </c>
    </row>
    <row r="23" spans="1:8" ht="20.25" customHeight="1">
      <c r="B23" s="10" t="s">
        <v>54</v>
      </c>
      <c r="C23" s="10" t="s">
        <v>55</v>
      </c>
      <c r="D23" s="3">
        <v>6</v>
      </c>
      <c r="E23" s="3">
        <v>8</v>
      </c>
      <c r="F23" s="7">
        <v>48</v>
      </c>
    </row>
    <row r="24" spans="1:8" ht="20.25" customHeight="1">
      <c r="B24" s="10" t="s">
        <v>56</v>
      </c>
      <c r="C24" s="10" t="s">
        <v>57</v>
      </c>
      <c r="D24" s="3">
        <v>54</v>
      </c>
      <c r="E24" s="3">
        <v>6</v>
      </c>
      <c r="F24" s="7">
        <v>9</v>
      </c>
    </row>
    <row r="25" spans="1:8" ht="20.25" customHeight="1">
      <c r="B25" s="10"/>
      <c r="C25" s="10"/>
      <c r="D25" s="10"/>
      <c r="E25" s="10"/>
      <c r="F25" s="10"/>
    </row>
    <row r="26" spans="1:8" ht="20.25" customHeight="1">
      <c r="B26" s="10" t="s">
        <v>58</v>
      </c>
      <c r="C26" s="10" t="s">
        <v>59</v>
      </c>
      <c r="D26" s="3">
        <v>2</v>
      </c>
      <c r="E26" s="3">
        <v>7</v>
      </c>
      <c r="F26" s="7">
        <f>2^7</f>
        <v>128</v>
      </c>
    </row>
    <row r="27" spans="1:8" ht="20.25" customHeight="1">
      <c r="B27" s="10" t="s">
        <v>60</v>
      </c>
      <c r="C27" s="10" t="s">
        <v>61</v>
      </c>
      <c r="D27" s="4" t="s">
        <v>62</v>
      </c>
      <c r="E27" s="4" t="s">
        <v>63</v>
      </c>
      <c r="F27" s="7" t="str">
        <f>D27&amp;E27</f>
        <v>慶應義塾</v>
      </c>
    </row>
    <row r="30" spans="1:8" ht="20.25" customHeight="1">
      <c r="A30" s="6" t="s">
        <v>64</v>
      </c>
      <c r="B30" s="11" t="s">
        <v>65</v>
      </c>
      <c r="C30" s="10"/>
      <c r="D30" s="10"/>
      <c r="E30" s="10"/>
      <c r="F30" s="10"/>
    </row>
    <row r="31" spans="1:8" ht="20.25" customHeight="1">
      <c r="B31" s="11" t="s">
        <v>66</v>
      </c>
      <c r="C31" s="10"/>
      <c r="D31" s="10"/>
      <c r="E31" s="10"/>
      <c r="F31" s="10"/>
    </row>
    <row r="32" spans="1:8" ht="20.25" customHeight="1">
      <c r="B32" s="12" t="s">
        <v>67</v>
      </c>
      <c r="C32" s="12">
        <v>2</v>
      </c>
      <c r="D32" s="12">
        <v>2</v>
      </c>
      <c r="E32" s="12">
        <v>4</v>
      </c>
      <c r="F32" s="7">
        <f>SUM(C32:E32)</f>
        <v>8</v>
      </c>
    </row>
    <row r="33" spans="1:6" ht="20.25" customHeight="1">
      <c r="B33" s="13" t="s">
        <v>68</v>
      </c>
      <c r="C33" s="12">
        <v>4</v>
      </c>
      <c r="D33" s="12">
        <v>12</v>
      </c>
      <c r="E33" s="12">
        <v>5</v>
      </c>
      <c r="F33" s="7">
        <f>AVERAGE(F32)</f>
        <v>8</v>
      </c>
    </row>
    <row r="34" spans="1:6" ht="20.25" customHeight="1">
      <c r="B34" s="12" t="s">
        <v>69</v>
      </c>
      <c r="C34" s="12">
        <v>1</v>
      </c>
      <c r="D34" s="12">
        <v>1</v>
      </c>
      <c r="E34" s="12">
        <v>3</v>
      </c>
      <c r="F34" s="7">
        <f>COUNT(F32:F33)</f>
        <v>2</v>
      </c>
    </row>
    <row r="35" spans="1:6" ht="20.25" customHeight="1">
      <c r="B35" s="12" t="s">
        <v>70</v>
      </c>
      <c r="C35" s="12">
        <v>1</v>
      </c>
      <c r="D35" s="12">
        <v>2</v>
      </c>
      <c r="E35" s="12">
        <v>3</v>
      </c>
      <c r="F35" s="7">
        <f>MAX(F32:F34)</f>
        <v>8</v>
      </c>
    </row>
    <row r="36" spans="1:6" ht="20.25" customHeight="1">
      <c r="B36" s="12" t="s">
        <v>71</v>
      </c>
      <c r="C36" s="12">
        <v>1</v>
      </c>
      <c r="D36" s="12">
        <v>2</v>
      </c>
      <c r="E36" s="12">
        <v>3</v>
      </c>
      <c r="F36" s="7">
        <f>MIN(F32:F35)</f>
        <v>2</v>
      </c>
    </row>
    <row r="38" spans="1:6" ht="20.25" customHeight="1">
      <c r="A38" s="6" t="s">
        <v>72</v>
      </c>
      <c r="B38" s="6" t="s">
        <v>73</v>
      </c>
    </row>
    <row r="40" spans="1:6" ht="20.25" customHeight="1">
      <c r="B40" s="14" t="s">
        <v>74</v>
      </c>
      <c r="C40" s="25">
        <v>0.01</v>
      </c>
    </row>
    <row r="41" spans="1:6" ht="20.25" customHeight="1">
      <c r="B41" s="14" t="s">
        <v>75</v>
      </c>
      <c r="C41" s="26">
        <v>0.123456</v>
      </c>
    </row>
    <row r="42" spans="1:6" ht="20.25" customHeight="1">
      <c r="B42" s="14" t="s">
        <v>76</v>
      </c>
      <c r="C42" s="27" t="s">
        <v>77</v>
      </c>
    </row>
    <row r="43" spans="1:6" ht="20.25" customHeight="1">
      <c r="B43" s="14" t="s">
        <v>78</v>
      </c>
      <c r="C43" s="28" t="s">
        <v>79</v>
      </c>
    </row>
    <row r="44" spans="1:6" ht="20.25" customHeight="1">
      <c r="B44" s="14" t="s">
        <v>80</v>
      </c>
      <c r="C44" s="29" t="s">
        <v>81</v>
      </c>
    </row>
    <row r="45" spans="1:6" ht="20.25" customHeight="1">
      <c r="B45" s="14"/>
      <c r="C45" s="30" t="s">
        <v>82</v>
      </c>
    </row>
    <row r="46" spans="1:6" ht="20.25" customHeight="1">
      <c r="B46" s="14"/>
      <c r="C46" s="31" t="s">
        <v>83</v>
      </c>
    </row>
    <row r="47" spans="1:6" ht="20.25" customHeight="1">
      <c r="B47" s="14"/>
      <c r="C47" s="32" t="s">
        <v>84</v>
      </c>
    </row>
    <row r="48" spans="1:6" ht="20.25" customHeight="1">
      <c r="B48" s="14" t="s">
        <v>85</v>
      </c>
      <c r="C48" s="33" t="s">
        <v>86</v>
      </c>
    </row>
    <row r="49" spans="2:3" ht="20.25" customHeight="1">
      <c r="B49" s="14"/>
      <c r="C49" s="34" t="s">
        <v>87</v>
      </c>
    </row>
    <row r="50" spans="2:3" ht="20.25" customHeight="1">
      <c r="B50" s="14"/>
      <c r="C50" s="35" t="s">
        <v>88</v>
      </c>
    </row>
    <row r="51" spans="2:3" ht="20.25" customHeight="1">
      <c r="B51" s="14" t="s">
        <v>89</v>
      </c>
      <c r="C51" s="36" t="s">
        <v>90</v>
      </c>
    </row>
    <row r="52" spans="2:3" ht="20.25" customHeight="1">
      <c r="B52" s="14" t="s">
        <v>91</v>
      </c>
      <c r="C52" s="37" t="s">
        <v>92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F52" sqref="F52"/>
    </sheetView>
  </sheetViews>
  <sheetFormatPr baseColWidth="12" defaultColWidth="8.625" defaultRowHeight="17" x14ac:dyDescent="0"/>
  <sheetData>
    <row r="1" spans="1:6">
      <c r="A1" t="s">
        <v>93</v>
      </c>
      <c r="B1" s="15" t="s">
        <v>154</v>
      </c>
    </row>
    <row r="2" spans="1:6">
      <c r="C2" s="15" t="s">
        <v>94</v>
      </c>
    </row>
    <row r="3" spans="1:6">
      <c r="B3" s="5" t="s">
        <v>95</v>
      </c>
      <c r="C3" s="15" t="s">
        <v>94</v>
      </c>
    </row>
    <row r="4" spans="1:6">
      <c r="B4" s="5" t="s">
        <v>96</v>
      </c>
      <c r="C4" s="15" t="s">
        <v>94</v>
      </c>
    </row>
    <row r="6" spans="1:6">
      <c r="B6" t="s">
        <v>97</v>
      </c>
      <c r="E6" t="s">
        <v>98</v>
      </c>
    </row>
    <row r="7" spans="1:6">
      <c r="B7" s="5">
        <v>1</v>
      </c>
      <c r="C7" s="5" t="s">
        <v>99</v>
      </c>
      <c r="E7" s="5">
        <v>1</v>
      </c>
      <c r="F7" s="5" t="s">
        <v>99</v>
      </c>
    </row>
    <row r="8" spans="1:6">
      <c r="B8" s="5">
        <v>2</v>
      </c>
      <c r="C8" s="5" t="s">
        <v>94</v>
      </c>
      <c r="E8" s="5">
        <v>2</v>
      </c>
      <c r="F8" s="5" t="s">
        <v>94</v>
      </c>
    </row>
    <row r="9" spans="1:6">
      <c r="B9" s="5">
        <v>3</v>
      </c>
      <c r="C9" s="5" t="s">
        <v>94</v>
      </c>
      <c r="E9" s="5">
        <v>3</v>
      </c>
      <c r="F9" s="5" t="s">
        <v>94</v>
      </c>
    </row>
    <row r="10" spans="1:6">
      <c r="B10" s="5">
        <v>4</v>
      </c>
      <c r="C10" s="5" t="s">
        <v>100</v>
      </c>
      <c r="E10" s="5">
        <v>4</v>
      </c>
      <c r="F10" s="5" t="s">
        <v>100</v>
      </c>
    </row>
    <row r="11" spans="1:6">
      <c r="B11" s="5">
        <v>5</v>
      </c>
      <c r="C11" s="5" t="s">
        <v>100</v>
      </c>
      <c r="D11" s="16" t="s">
        <v>101</v>
      </c>
      <c r="E11" s="5">
        <v>5</v>
      </c>
      <c r="F11" s="5" t="s">
        <v>100</v>
      </c>
    </row>
    <row r="12" spans="1:6">
      <c r="B12" s="5">
        <v>6</v>
      </c>
      <c r="C12" s="5" t="s">
        <v>94</v>
      </c>
      <c r="E12" s="5">
        <v>6</v>
      </c>
      <c r="F12" s="5" t="s">
        <v>94</v>
      </c>
    </row>
    <row r="13" spans="1:6">
      <c r="B13" s="5">
        <v>7</v>
      </c>
      <c r="C13" s="5" t="s">
        <v>94</v>
      </c>
      <c r="E13" s="5">
        <v>7</v>
      </c>
      <c r="F13" s="5" t="s">
        <v>94</v>
      </c>
    </row>
    <row r="14" spans="1:6">
      <c r="B14" s="5">
        <v>8</v>
      </c>
      <c r="C14" s="5" t="s">
        <v>94</v>
      </c>
      <c r="E14" s="5">
        <v>8</v>
      </c>
      <c r="F14" s="5" t="s">
        <v>94</v>
      </c>
    </row>
    <row r="15" spans="1:6">
      <c r="B15" s="5">
        <v>9</v>
      </c>
      <c r="C15" s="5" t="s">
        <v>100</v>
      </c>
      <c r="E15" s="5">
        <v>9</v>
      </c>
      <c r="F15" s="5" t="s">
        <v>100</v>
      </c>
    </row>
    <row r="16" spans="1:6">
      <c r="B16" s="5">
        <v>10</v>
      </c>
      <c r="C16" s="5" t="s">
        <v>94</v>
      </c>
      <c r="E16" s="5">
        <v>10</v>
      </c>
      <c r="F16" s="5" t="s">
        <v>94</v>
      </c>
    </row>
    <row r="18" spans="1:12">
      <c r="A18" t="s">
        <v>50</v>
      </c>
      <c r="B18" s="17" t="s">
        <v>102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>
      <c r="B19" s="18" t="s">
        <v>103</v>
      </c>
      <c r="C19" s="18" t="s">
        <v>104</v>
      </c>
      <c r="D19" s="18" t="s">
        <v>105</v>
      </c>
      <c r="E19" s="18" t="s">
        <v>106</v>
      </c>
      <c r="F19" s="18" t="s">
        <v>107</v>
      </c>
      <c r="G19" s="18" t="s">
        <v>108</v>
      </c>
      <c r="H19" s="18" t="s">
        <v>109</v>
      </c>
      <c r="I19" s="18" t="s">
        <v>110</v>
      </c>
      <c r="J19" s="18" t="s">
        <v>111</v>
      </c>
      <c r="K19" s="18" t="s">
        <v>112</v>
      </c>
      <c r="L19" s="18" t="s">
        <v>113</v>
      </c>
    </row>
    <row r="20" spans="1:12">
      <c r="B20" s="19">
        <v>1</v>
      </c>
      <c r="C20" s="18" t="s">
        <v>156</v>
      </c>
      <c r="D20" s="19" t="s">
        <v>114</v>
      </c>
      <c r="E20" s="20" t="s">
        <v>115</v>
      </c>
      <c r="F20" s="21">
        <v>42370</v>
      </c>
      <c r="G20" s="19" t="s">
        <v>116</v>
      </c>
      <c r="H20" s="19" t="s">
        <v>117</v>
      </c>
      <c r="I20" s="19" t="s">
        <v>118</v>
      </c>
      <c r="J20" s="19" t="s">
        <v>119</v>
      </c>
      <c r="K20" s="19" t="s">
        <v>120</v>
      </c>
      <c r="L20" s="19" t="s">
        <v>121</v>
      </c>
    </row>
    <row r="21" spans="1:12">
      <c r="B21" s="19">
        <v>1</v>
      </c>
      <c r="C21" s="18" t="s">
        <v>157</v>
      </c>
      <c r="D21" s="19" t="s">
        <v>170</v>
      </c>
      <c r="E21" s="20" t="s">
        <v>183</v>
      </c>
      <c r="F21" s="21">
        <v>42371</v>
      </c>
      <c r="G21" s="19" t="s">
        <v>195</v>
      </c>
      <c r="H21" s="19" t="s">
        <v>207</v>
      </c>
      <c r="I21" s="19" t="s">
        <v>219</v>
      </c>
      <c r="J21" s="19" t="s">
        <v>226</v>
      </c>
      <c r="K21" s="19" t="s">
        <v>233</v>
      </c>
      <c r="L21" s="19" t="s">
        <v>245</v>
      </c>
    </row>
    <row r="22" spans="1:12">
      <c r="B22" s="19">
        <v>1</v>
      </c>
      <c r="C22" s="18" t="s">
        <v>158</v>
      </c>
      <c r="D22" s="19" t="s">
        <v>171</v>
      </c>
      <c r="E22" s="20" t="s">
        <v>184</v>
      </c>
      <c r="F22" s="21">
        <v>42372</v>
      </c>
      <c r="G22" s="19" t="s">
        <v>196</v>
      </c>
      <c r="H22" s="19" t="s">
        <v>208</v>
      </c>
      <c r="I22" s="19" t="s">
        <v>220</v>
      </c>
      <c r="J22" s="19" t="s">
        <v>227</v>
      </c>
      <c r="K22" s="19" t="s">
        <v>234</v>
      </c>
      <c r="L22" s="19" t="s">
        <v>246</v>
      </c>
    </row>
    <row r="23" spans="1:12">
      <c r="B23" s="19">
        <v>1</v>
      </c>
      <c r="C23" s="18" t="s">
        <v>159</v>
      </c>
      <c r="D23" s="19" t="s">
        <v>172</v>
      </c>
      <c r="E23" s="20" t="s">
        <v>185</v>
      </c>
      <c r="F23" s="21">
        <v>42373</v>
      </c>
      <c r="G23" s="19" t="s">
        <v>197</v>
      </c>
      <c r="H23" s="19" t="s">
        <v>209</v>
      </c>
      <c r="I23" s="19" t="s">
        <v>221</v>
      </c>
      <c r="J23" s="19" t="s">
        <v>228</v>
      </c>
      <c r="K23" s="19" t="s">
        <v>235</v>
      </c>
      <c r="L23" s="19" t="s">
        <v>247</v>
      </c>
    </row>
    <row r="24" spans="1:12">
      <c r="B24" s="19">
        <v>1</v>
      </c>
      <c r="C24" s="18" t="s">
        <v>160</v>
      </c>
      <c r="D24" s="19" t="s">
        <v>173</v>
      </c>
      <c r="E24" s="20" t="s">
        <v>186</v>
      </c>
      <c r="F24" s="21">
        <v>42374</v>
      </c>
      <c r="G24" s="19" t="s">
        <v>198</v>
      </c>
      <c r="H24" s="19" t="s">
        <v>210</v>
      </c>
      <c r="I24" s="19" t="s">
        <v>222</v>
      </c>
      <c r="J24" s="19" t="s">
        <v>229</v>
      </c>
      <c r="K24" s="19" t="s">
        <v>236</v>
      </c>
      <c r="L24" s="19" t="s">
        <v>248</v>
      </c>
    </row>
    <row r="25" spans="1:12">
      <c r="B25" s="19">
        <v>1</v>
      </c>
      <c r="C25" s="18" t="s">
        <v>161</v>
      </c>
      <c r="D25" s="19" t="s">
        <v>174</v>
      </c>
      <c r="E25" s="20" t="s">
        <v>187</v>
      </c>
      <c r="F25" s="21">
        <v>42375</v>
      </c>
      <c r="G25" s="19" t="s">
        <v>199</v>
      </c>
      <c r="H25" s="19" t="s">
        <v>211</v>
      </c>
      <c r="I25" s="19" t="s">
        <v>223</v>
      </c>
      <c r="J25" s="19" t="s">
        <v>230</v>
      </c>
      <c r="K25" s="19" t="s">
        <v>237</v>
      </c>
      <c r="L25" s="19" t="s">
        <v>249</v>
      </c>
    </row>
    <row r="26" spans="1:12">
      <c r="B26" s="19">
        <v>1</v>
      </c>
      <c r="C26" s="18" t="s">
        <v>162</v>
      </c>
      <c r="D26" s="19" t="s">
        <v>175</v>
      </c>
      <c r="E26" s="20" t="s">
        <v>188</v>
      </c>
      <c r="F26" s="21">
        <v>42376</v>
      </c>
      <c r="G26" s="19" t="s">
        <v>200</v>
      </c>
      <c r="H26" s="19" t="s">
        <v>212</v>
      </c>
      <c r="I26" s="19" t="s">
        <v>224</v>
      </c>
      <c r="J26" s="19" t="s">
        <v>231</v>
      </c>
      <c r="K26" s="19" t="s">
        <v>238</v>
      </c>
      <c r="L26" s="19" t="s">
        <v>250</v>
      </c>
    </row>
    <row r="27" spans="1:12">
      <c r="B27" s="19">
        <v>1</v>
      </c>
      <c r="C27" s="18" t="s">
        <v>163</v>
      </c>
      <c r="D27" s="19" t="s">
        <v>176</v>
      </c>
      <c r="E27" s="20" t="s">
        <v>189</v>
      </c>
      <c r="F27" s="21">
        <v>42377</v>
      </c>
      <c r="G27" s="19" t="s">
        <v>201</v>
      </c>
      <c r="H27" s="19" t="s">
        <v>213</v>
      </c>
      <c r="I27" s="19" t="s">
        <v>225</v>
      </c>
      <c r="J27" s="19" t="s">
        <v>232</v>
      </c>
      <c r="K27" s="19" t="s">
        <v>239</v>
      </c>
      <c r="L27" s="19" t="s">
        <v>251</v>
      </c>
    </row>
    <row r="28" spans="1:12">
      <c r="B28" s="19">
        <v>1</v>
      </c>
      <c r="C28" s="18" t="s">
        <v>164</v>
      </c>
      <c r="D28" s="19" t="s">
        <v>177</v>
      </c>
      <c r="E28" s="20" t="s">
        <v>190</v>
      </c>
      <c r="F28" s="21">
        <v>42378</v>
      </c>
      <c r="G28" s="19" t="s">
        <v>202</v>
      </c>
      <c r="H28" s="19" t="s">
        <v>214</v>
      </c>
      <c r="I28" s="19" t="s">
        <v>219</v>
      </c>
      <c r="J28" s="19" t="s">
        <v>226</v>
      </c>
      <c r="K28" s="19" t="s">
        <v>240</v>
      </c>
      <c r="L28" s="19" t="s">
        <v>252</v>
      </c>
    </row>
    <row r="29" spans="1:12">
      <c r="B29" s="19">
        <v>1</v>
      </c>
      <c r="C29" s="18" t="s">
        <v>165</v>
      </c>
      <c r="D29" s="19" t="s">
        <v>178</v>
      </c>
      <c r="E29" s="20" t="s">
        <v>191</v>
      </c>
      <c r="F29" s="21">
        <v>42379</v>
      </c>
      <c r="G29" s="19" t="s">
        <v>203</v>
      </c>
      <c r="H29" s="19" t="s">
        <v>215</v>
      </c>
      <c r="I29" s="19" t="s">
        <v>220</v>
      </c>
      <c r="J29" s="19" t="s">
        <v>227</v>
      </c>
      <c r="K29" s="19" t="s">
        <v>241</v>
      </c>
      <c r="L29" s="19" t="s">
        <v>253</v>
      </c>
    </row>
    <row r="30" spans="1:12">
      <c r="B30" s="19">
        <v>1</v>
      </c>
      <c r="C30" s="18" t="s">
        <v>166</v>
      </c>
      <c r="D30" s="19" t="s">
        <v>179</v>
      </c>
      <c r="E30" s="20" t="s">
        <v>192</v>
      </c>
      <c r="F30" s="21">
        <v>42380</v>
      </c>
      <c r="G30" s="19" t="s">
        <v>204</v>
      </c>
      <c r="H30" s="19" t="s">
        <v>216</v>
      </c>
      <c r="I30" s="19" t="s">
        <v>221</v>
      </c>
      <c r="J30" s="19" t="s">
        <v>228</v>
      </c>
      <c r="K30" s="19" t="s">
        <v>242</v>
      </c>
      <c r="L30" s="19" t="s">
        <v>254</v>
      </c>
    </row>
    <row r="31" spans="1:12">
      <c r="B31" s="19">
        <v>1</v>
      </c>
      <c r="C31" s="18" t="s">
        <v>167</v>
      </c>
      <c r="D31" s="19" t="s">
        <v>180</v>
      </c>
      <c r="E31" s="20" t="s">
        <v>193</v>
      </c>
      <c r="F31" s="21">
        <v>42381</v>
      </c>
      <c r="G31" s="19" t="s">
        <v>205</v>
      </c>
      <c r="H31" s="19" t="s">
        <v>217</v>
      </c>
      <c r="I31" s="19" t="s">
        <v>222</v>
      </c>
      <c r="J31" s="19" t="s">
        <v>229</v>
      </c>
      <c r="K31" s="19" t="s">
        <v>243</v>
      </c>
      <c r="L31" s="19" t="s">
        <v>245</v>
      </c>
    </row>
    <row r="32" spans="1:12">
      <c r="B32" s="19">
        <v>1</v>
      </c>
      <c r="C32" s="18" t="s">
        <v>168</v>
      </c>
      <c r="D32" s="19" t="s">
        <v>181</v>
      </c>
      <c r="E32" s="20" t="s">
        <v>194</v>
      </c>
      <c r="F32" s="21">
        <v>42382</v>
      </c>
      <c r="G32" s="19" t="s">
        <v>206</v>
      </c>
      <c r="H32" s="19" t="s">
        <v>218</v>
      </c>
      <c r="I32" s="19" t="s">
        <v>223</v>
      </c>
      <c r="J32" s="19" t="s">
        <v>230</v>
      </c>
      <c r="K32" s="19" t="s">
        <v>244</v>
      </c>
      <c r="L32" s="19" t="s">
        <v>246</v>
      </c>
    </row>
    <row r="33" spans="1:12">
      <c r="B33" s="19">
        <v>1</v>
      </c>
      <c r="C33" s="18" t="s">
        <v>169</v>
      </c>
      <c r="D33" s="19" t="s">
        <v>182</v>
      </c>
      <c r="E33" s="20" t="s">
        <v>183</v>
      </c>
      <c r="F33" s="21">
        <v>42383</v>
      </c>
      <c r="G33" s="19" t="s">
        <v>195</v>
      </c>
      <c r="H33" s="19" t="s">
        <v>207</v>
      </c>
      <c r="I33" s="19" t="s">
        <v>224</v>
      </c>
      <c r="J33" s="19" t="s">
        <v>231</v>
      </c>
      <c r="K33" s="19" t="s">
        <v>233</v>
      </c>
      <c r="L33" s="19" t="s">
        <v>247</v>
      </c>
    </row>
    <row r="34" spans="1:12">
      <c r="B34" s="22"/>
      <c r="C34" s="22"/>
      <c r="D34" s="22"/>
      <c r="E34" s="22"/>
      <c r="F34" s="23"/>
      <c r="G34" s="22"/>
      <c r="H34" s="22"/>
      <c r="I34" s="22"/>
      <c r="J34" s="22"/>
      <c r="K34" s="22"/>
      <c r="L34" s="22"/>
    </row>
    <row r="36" spans="1:12">
      <c r="B36" t="s">
        <v>122</v>
      </c>
    </row>
    <row r="37" spans="1:12">
      <c r="B37" s="5">
        <v>1</v>
      </c>
      <c r="C37" s="5" t="s">
        <v>123</v>
      </c>
    </row>
    <row r="38" spans="1:12">
      <c r="B38" s="5">
        <v>2</v>
      </c>
      <c r="C38" s="5" t="s">
        <v>123</v>
      </c>
    </row>
    <row r="39" spans="1:12">
      <c r="B39" s="5">
        <v>3</v>
      </c>
      <c r="C39" s="5" t="s">
        <v>123</v>
      </c>
    </row>
    <row r="40" spans="1:12">
      <c r="B40" s="5">
        <v>4</v>
      </c>
      <c r="C40" s="5" t="s">
        <v>123</v>
      </c>
    </row>
    <row r="41" spans="1:12">
      <c r="B41" s="5">
        <v>5</v>
      </c>
      <c r="C41" s="5" t="s">
        <v>123</v>
      </c>
    </row>
    <row r="42" spans="1:12">
      <c r="B42" s="5">
        <v>6</v>
      </c>
      <c r="C42" s="5" t="s">
        <v>123</v>
      </c>
    </row>
    <row r="43" spans="1:12">
      <c r="B43" s="5">
        <v>7</v>
      </c>
      <c r="C43" s="5" t="s">
        <v>123</v>
      </c>
    </row>
    <row r="44" spans="1:12">
      <c r="B44" s="5">
        <v>8</v>
      </c>
      <c r="C44" s="5" t="s">
        <v>123</v>
      </c>
    </row>
    <row r="45" spans="1:12">
      <c r="B45" s="5">
        <v>9</v>
      </c>
      <c r="C45" s="5" t="s">
        <v>123</v>
      </c>
    </row>
    <row r="46" spans="1:12">
      <c r="B46" s="5">
        <v>10</v>
      </c>
      <c r="C46" s="5" t="s">
        <v>123</v>
      </c>
    </row>
    <row r="48" spans="1:12">
      <c r="A48" t="s">
        <v>124</v>
      </c>
      <c r="B48" t="s">
        <v>125</v>
      </c>
    </row>
    <row r="50" spans="2:4">
      <c r="C50" t="s">
        <v>126</v>
      </c>
      <c r="D50" t="s">
        <v>127</v>
      </c>
    </row>
    <row r="51" spans="2:4">
      <c r="B51" s="5">
        <v>1</v>
      </c>
      <c r="C51" s="1"/>
      <c r="D51" s="1"/>
    </row>
    <row r="52" spans="2:4">
      <c r="B52" s="5"/>
      <c r="C52" s="1"/>
      <c r="D52" s="1"/>
    </row>
    <row r="53" spans="2:4">
      <c r="B53" s="5"/>
      <c r="C53" s="1"/>
      <c r="D53" s="1"/>
    </row>
    <row r="54" spans="2:4">
      <c r="B54" s="5"/>
      <c r="C54" s="1"/>
      <c r="D54" s="1"/>
    </row>
    <row r="55" spans="2:4">
      <c r="B55" s="5"/>
      <c r="C55" s="1"/>
      <c r="D55" s="1"/>
    </row>
    <row r="56" spans="2:4">
      <c r="B56" s="5"/>
      <c r="C56" s="1"/>
      <c r="D56" s="1"/>
    </row>
    <row r="57" spans="2:4">
      <c r="B57" s="5"/>
      <c r="C57" s="1"/>
      <c r="D57" s="1"/>
    </row>
    <row r="58" spans="2:4">
      <c r="B58" s="5"/>
      <c r="C58" s="1"/>
      <c r="D58" s="1"/>
    </row>
    <row r="59" spans="2:4">
      <c r="B59" s="5"/>
      <c r="C59" s="1"/>
      <c r="D59" s="1"/>
    </row>
    <row r="60" spans="2:4">
      <c r="B60" s="5"/>
      <c r="C60" s="1"/>
      <c r="D60" s="1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8" sqref="B18"/>
    </sheetView>
  </sheetViews>
  <sheetFormatPr baseColWidth="12" defaultColWidth="8.625" defaultRowHeight="17" x14ac:dyDescent="0"/>
  <cols>
    <col min="1" max="1" width="19.125" customWidth="1"/>
  </cols>
  <sheetData>
    <row r="1" spans="1:3">
      <c r="A1" t="s">
        <v>153</v>
      </c>
    </row>
    <row r="3" spans="1:3">
      <c r="A3" t="s">
        <v>141</v>
      </c>
    </row>
    <row r="5" spans="1:3">
      <c r="A5" t="s">
        <v>142</v>
      </c>
    </row>
    <row r="7" spans="1:3">
      <c r="A7" s="24">
        <f>1-1/100</f>
        <v>0.99</v>
      </c>
      <c r="B7" t="s">
        <v>146</v>
      </c>
    </row>
    <row r="9" spans="1:3">
      <c r="A9" t="s">
        <v>143</v>
      </c>
    </row>
    <row r="11" spans="1:3">
      <c r="A11" s="24">
        <f>(1-1/100)^100</f>
        <v>0.36603234127322892</v>
      </c>
      <c r="B11" t="s">
        <v>145</v>
      </c>
    </row>
    <row r="13" spans="1:3">
      <c r="A13" t="s">
        <v>144</v>
      </c>
    </row>
    <row r="15" spans="1:3">
      <c r="A15" t="s">
        <v>147</v>
      </c>
      <c r="B15" s="24">
        <v>100</v>
      </c>
    </row>
    <row r="16" spans="1:3">
      <c r="A16" t="s">
        <v>148</v>
      </c>
      <c r="B16" s="24">
        <f>1/100</f>
        <v>0.01</v>
      </c>
      <c r="C16" t="s">
        <v>149</v>
      </c>
    </row>
    <row r="17" spans="1:3">
      <c r="A17" t="s">
        <v>150</v>
      </c>
      <c r="B17" s="24">
        <f>(1-1/100)^100</f>
        <v>0.36603234127322892</v>
      </c>
      <c r="C17" t="s">
        <v>151</v>
      </c>
    </row>
    <row r="18" spans="1:3">
      <c r="A18" t="s">
        <v>152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abSelected="1" topLeftCell="L1" workbookViewId="0">
      <selection activeCell="W12" sqref="W12"/>
    </sheetView>
  </sheetViews>
  <sheetFormatPr baseColWidth="12" defaultColWidth="8.625" defaultRowHeight="17" x14ac:dyDescent="0"/>
  <cols>
    <col min="1" max="1" width="4.5" bestFit="1" customWidth="1"/>
    <col min="2" max="2" width="5.25" bestFit="1" customWidth="1"/>
    <col min="3" max="3" width="6.5" bestFit="1" customWidth="1"/>
    <col min="4" max="4" width="5.5" bestFit="1" customWidth="1"/>
    <col min="5" max="5" width="7" customWidth="1"/>
    <col min="9" max="9" width="7.12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27</v>
      </c>
    </row>
    <row r="2" spans="1:31">
      <c r="A2">
        <v>1</v>
      </c>
      <c r="B2" t="s">
        <v>9</v>
      </c>
      <c r="C2">
        <v>170.5</v>
      </c>
      <c r="D2">
        <v>69</v>
      </c>
      <c r="E2">
        <v>87</v>
      </c>
      <c r="F2" t="s">
        <v>10</v>
      </c>
      <c r="G2" t="s">
        <v>10</v>
      </c>
      <c r="H2" t="s">
        <v>11</v>
      </c>
      <c r="I2">
        <v>3</v>
      </c>
    </row>
    <row r="3" spans="1:31">
      <c r="A3">
        <v>2</v>
      </c>
      <c r="B3" t="s">
        <v>9</v>
      </c>
      <c r="C3">
        <v>179.3</v>
      </c>
      <c r="D3">
        <v>76.900000000000006</v>
      </c>
      <c r="E3">
        <v>78</v>
      </c>
      <c r="F3" t="s">
        <v>12</v>
      </c>
      <c r="G3" t="s">
        <v>10</v>
      </c>
      <c r="H3" t="s">
        <v>11</v>
      </c>
      <c r="I3">
        <v>5</v>
      </c>
      <c r="K3" s="5" t="s">
        <v>128</v>
      </c>
      <c r="L3" s="5" t="s">
        <v>15</v>
      </c>
      <c r="M3" s="5" t="s">
        <v>16</v>
      </c>
      <c r="N3" s="5" t="s">
        <v>17</v>
      </c>
      <c r="P3" t="s">
        <v>256</v>
      </c>
      <c r="Q3" t="s">
        <v>255</v>
      </c>
      <c r="S3" s="5" t="s">
        <v>2</v>
      </c>
      <c r="T3" s="5" t="s">
        <v>15</v>
      </c>
      <c r="U3" s="5" t="s">
        <v>16</v>
      </c>
      <c r="V3" s="5" t="s">
        <v>17</v>
      </c>
      <c r="Y3" t="s">
        <v>257</v>
      </c>
      <c r="Z3" t="s">
        <v>258</v>
      </c>
      <c r="AB3" s="5" t="s">
        <v>3</v>
      </c>
      <c r="AC3" s="5" t="s">
        <v>15</v>
      </c>
      <c r="AD3" s="5" t="s">
        <v>16</v>
      </c>
      <c r="AE3" s="5" t="s">
        <v>17</v>
      </c>
    </row>
    <row r="4" spans="1:31">
      <c r="A4">
        <v>3</v>
      </c>
      <c r="B4" t="s">
        <v>9</v>
      </c>
      <c r="C4">
        <v>153.1</v>
      </c>
      <c r="D4">
        <v>40.1</v>
      </c>
      <c r="E4">
        <v>75</v>
      </c>
      <c r="F4" t="s">
        <v>10</v>
      </c>
      <c r="G4" t="s">
        <v>10</v>
      </c>
      <c r="H4" t="s">
        <v>13</v>
      </c>
      <c r="I4">
        <v>5</v>
      </c>
      <c r="K4" s="5" t="s">
        <v>18</v>
      </c>
      <c r="L4" s="5">
        <f>COUNTIFS($C:$C,145:150,$B:$B,"女性")</f>
        <v>0</v>
      </c>
      <c r="M4" s="5"/>
      <c r="N4" s="5"/>
      <c r="P4">
        <v>170.5</v>
      </c>
      <c r="Q4">
        <f>ROUND(P4,0)</f>
        <v>171</v>
      </c>
      <c r="S4">
        <v>145</v>
      </c>
      <c r="T4">
        <f t="shared" ref="T4:T8" si="0">COUNTIFS($B:$B,"女性",$Q:$Q, S4)</f>
        <v>1</v>
      </c>
      <c r="U4">
        <f>COUNTIFS($B:$B,"男性",$Q:$Q, S4)</f>
        <v>0</v>
      </c>
      <c r="V4">
        <f>SUM(T4+U4)</f>
        <v>1</v>
      </c>
      <c r="Y4">
        <v>69</v>
      </c>
      <c r="Z4">
        <f>ROUND(Y4,0)</f>
        <v>69</v>
      </c>
      <c r="AB4">
        <v>35</v>
      </c>
      <c r="AC4">
        <f>COUNTIFS($B:$B,"女性",$Z:$Z, AB4)</f>
        <v>0</v>
      </c>
      <c r="AD4">
        <f>COUNTIFS($B:$B,"男性",$Z:$Z, AB4)</f>
        <v>0</v>
      </c>
      <c r="AE4">
        <f>SUM(AC4+AD4)</f>
        <v>0</v>
      </c>
    </row>
    <row r="5" spans="1:31">
      <c r="A5">
        <v>4</v>
      </c>
      <c r="B5" t="s">
        <v>9</v>
      </c>
      <c r="C5">
        <v>167.7</v>
      </c>
      <c r="D5">
        <v>61.8</v>
      </c>
      <c r="E5">
        <v>61</v>
      </c>
      <c r="F5" t="s">
        <v>12</v>
      </c>
      <c r="G5" t="s">
        <v>12</v>
      </c>
      <c r="H5" t="s">
        <v>11</v>
      </c>
      <c r="I5">
        <v>3</v>
      </c>
      <c r="K5" s="5" t="s">
        <v>19</v>
      </c>
      <c r="L5" s="5"/>
      <c r="M5" s="5"/>
      <c r="N5" s="5"/>
      <c r="P5">
        <v>179.3</v>
      </c>
      <c r="Q5">
        <f t="shared" ref="Q5:Q68" si="1">ROUND(P5,0)</f>
        <v>179</v>
      </c>
      <c r="S5">
        <v>146</v>
      </c>
      <c r="T5">
        <f t="shared" si="0"/>
        <v>1</v>
      </c>
      <c r="U5">
        <f t="shared" ref="U5:U49" si="2">COUNTIFS($B:$B,"男性",$Q:$Q, S5)</f>
        <v>0</v>
      </c>
      <c r="V5">
        <f t="shared" ref="V5:V49" si="3">SUM(T5+U5)</f>
        <v>1</v>
      </c>
      <c r="Y5">
        <v>76.900000000000006</v>
      </c>
      <c r="Z5">
        <f t="shared" ref="Z5:Z68" si="4">ROUND(Y5,0)</f>
        <v>77</v>
      </c>
      <c r="AB5">
        <v>36</v>
      </c>
      <c r="AC5">
        <f t="shared" ref="AC5:AC59" si="5">COUNTIFS($B:$B,"女性",$Z:$Z, AB5)</f>
        <v>0</v>
      </c>
      <c r="AD5">
        <f t="shared" ref="AD5:AD59" si="6">COUNTIFS($B:$B,"男性",$Z:$Z, AB5)</f>
        <v>0</v>
      </c>
      <c r="AE5">
        <f>SUM(AC5+AD5)</f>
        <v>0</v>
      </c>
    </row>
    <row r="6" spans="1:31">
      <c r="A6">
        <v>5</v>
      </c>
      <c r="B6" t="s">
        <v>9</v>
      </c>
      <c r="C6">
        <v>173.9</v>
      </c>
      <c r="D6">
        <v>64.2</v>
      </c>
      <c r="E6">
        <v>59</v>
      </c>
      <c r="F6" t="s">
        <v>12</v>
      </c>
      <c r="G6" t="s">
        <v>10</v>
      </c>
      <c r="H6" t="s">
        <v>11</v>
      </c>
      <c r="I6">
        <v>2</v>
      </c>
      <c r="K6" s="5" t="s">
        <v>20</v>
      </c>
      <c r="L6" s="5"/>
      <c r="M6" s="5"/>
      <c r="N6" s="5"/>
      <c r="P6">
        <v>153.1</v>
      </c>
      <c r="Q6">
        <f t="shared" si="1"/>
        <v>153</v>
      </c>
      <c r="S6">
        <v>147</v>
      </c>
      <c r="T6">
        <f t="shared" si="0"/>
        <v>0</v>
      </c>
      <c r="U6">
        <f t="shared" si="2"/>
        <v>0</v>
      </c>
      <c r="V6">
        <f t="shared" si="3"/>
        <v>0</v>
      </c>
      <c r="Y6">
        <v>40.1</v>
      </c>
      <c r="Z6">
        <f t="shared" si="4"/>
        <v>40</v>
      </c>
      <c r="AB6">
        <v>37</v>
      </c>
      <c r="AC6">
        <f t="shared" si="5"/>
        <v>0</v>
      </c>
      <c r="AD6">
        <f t="shared" si="6"/>
        <v>0</v>
      </c>
      <c r="AE6">
        <f t="shared" ref="AE6:AE59" si="7">SUM(AC6+AD6)</f>
        <v>0</v>
      </c>
    </row>
    <row r="7" spans="1:31">
      <c r="A7">
        <v>6</v>
      </c>
      <c r="B7" t="s">
        <v>9</v>
      </c>
      <c r="C7">
        <v>161.6</v>
      </c>
      <c r="D7">
        <v>46.5</v>
      </c>
      <c r="E7">
        <v>81</v>
      </c>
      <c r="F7" t="s">
        <v>10</v>
      </c>
      <c r="G7" t="s">
        <v>10</v>
      </c>
      <c r="H7" t="s">
        <v>11</v>
      </c>
      <c r="I7">
        <v>4</v>
      </c>
      <c r="K7" s="5" t="s">
        <v>21</v>
      </c>
      <c r="L7" s="5"/>
      <c r="M7" s="5"/>
      <c r="N7" s="5"/>
      <c r="P7">
        <v>167.7</v>
      </c>
      <c r="Q7">
        <f t="shared" si="1"/>
        <v>168</v>
      </c>
      <c r="S7">
        <v>148</v>
      </c>
      <c r="T7">
        <f t="shared" si="0"/>
        <v>0</v>
      </c>
      <c r="U7">
        <f t="shared" si="2"/>
        <v>0</v>
      </c>
      <c r="V7">
        <f t="shared" si="3"/>
        <v>0</v>
      </c>
      <c r="Y7">
        <v>61.8</v>
      </c>
      <c r="Z7">
        <f t="shared" si="4"/>
        <v>62</v>
      </c>
      <c r="AB7">
        <v>38</v>
      </c>
      <c r="AC7">
        <f t="shared" si="5"/>
        <v>2</v>
      </c>
      <c r="AD7">
        <f t="shared" si="6"/>
        <v>0</v>
      </c>
      <c r="AE7">
        <f t="shared" si="7"/>
        <v>2</v>
      </c>
    </row>
    <row r="8" spans="1:31">
      <c r="A8">
        <v>7</v>
      </c>
      <c r="B8" t="s">
        <v>9</v>
      </c>
      <c r="C8">
        <v>178.3</v>
      </c>
      <c r="D8">
        <v>73.2</v>
      </c>
      <c r="E8">
        <v>90</v>
      </c>
      <c r="F8" t="s">
        <v>12</v>
      </c>
      <c r="G8" t="s">
        <v>10</v>
      </c>
      <c r="H8" t="s">
        <v>13</v>
      </c>
      <c r="I8">
        <v>6</v>
      </c>
      <c r="K8" s="5" t="s">
        <v>22</v>
      </c>
      <c r="L8" s="5"/>
      <c r="M8" s="5"/>
      <c r="N8" s="5"/>
      <c r="P8">
        <v>173.9</v>
      </c>
      <c r="Q8">
        <f t="shared" si="1"/>
        <v>174</v>
      </c>
      <c r="S8">
        <v>149</v>
      </c>
      <c r="T8">
        <f t="shared" si="0"/>
        <v>0</v>
      </c>
      <c r="U8">
        <f t="shared" si="2"/>
        <v>0</v>
      </c>
      <c r="V8">
        <f t="shared" si="3"/>
        <v>0</v>
      </c>
      <c r="Y8">
        <v>64.2</v>
      </c>
      <c r="Z8">
        <f t="shared" si="4"/>
        <v>64</v>
      </c>
      <c r="AB8">
        <v>39</v>
      </c>
      <c r="AC8">
        <f t="shared" si="5"/>
        <v>1</v>
      </c>
      <c r="AD8">
        <f t="shared" si="6"/>
        <v>0</v>
      </c>
      <c r="AE8">
        <f t="shared" si="7"/>
        <v>1</v>
      </c>
    </row>
    <row r="9" spans="1:31">
      <c r="A9">
        <v>8</v>
      </c>
      <c r="B9" t="s">
        <v>9</v>
      </c>
      <c r="C9">
        <v>156.6</v>
      </c>
      <c r="D9">
        <v>53.4</v>
      </c>
      <c r="E9">
        <v>71</v>
      </c>
      <c r="F9" t="s">
        <v>10</v>
      </c>
      <c r="G9" t="s">
        <v>10</v>
      </c>
      <c r="H9" t="s">
        <v>11</v>
      </c>
      <c r="I9">
        <v>2</v>
      </c>
      <c r="K9" s="5" t="s">
        <v>23</v>
      </c>
      <c r="L9" s="5"/>
      <c r="M9" s="5"/>
      <c r="N9" s="5"/>
      <c r="P9">
        <v>161.6</v>
      </c>
      <c r="Q9">
        <f t="shared" si="1"/>
        <v>162</v>
      </c>
      <c r="S9">
        <v>150</v>
      </c>
      <c r="T9">
        <f>COUNTIFS($B:$B,"女性",$Q:$Q, S9)</f>
        <v>1</v>
      </c>
      <c r="U9">
        <f t="shared" si="2"/>
        <v>0</v>
      </c>
      <c r="V9">
        <f t="shared" si="3"/>
        <v>1</v>
      </c>
      <c r="Y9">
        <v>46.5</v>
      </c>
      <c r="Z9">
        <f t="shared" si="4"/>
        <v>47</v>
      </c>
      <c r="AB9">
        <v>40</v>
      </c>
      <c r="AC9">
        <f t="shared" si="5"/>
        <v>0</v>
      </c>
      <c r="AD9">
        <f t="shared" si="6"/>
        <v>1</v>
      </c>
      <c r="AE9">
        <f t="shared" si="7"/>
        <v>1</v>
      </c>
    </row>
    <row r="10" spans="1:31">
      <c r="A10">
        <v>9</v>
      </c>
      <c r="B10" t="s">
        <v>9</v>
      </c>
      <c r="C10">
        <v>171.7</v>
      </c>
      <c r="D10">
        <v>67</v>
      </c>
      <c r="E10">
        <v>69</v>
      </c>
      <c r="F10" t="s">
        <v>12</v>
      </c>
      <c r="G10" t="s">
        <v>10</v>
      </c>
      <c r="H10" t="s">
        <v>11</v>
      </c>
      <c r="I10">
        <v>5</v>
      </c>
      <c r="K10" s="5" t="s">
        <v>24</v>
      </c>
      <c r="L10" s="5"/>
      <c r="M10" s="5"/>
      <c r="N10" s="5"/>
      <c r="P10">
        <v>178.3</v>
      </c>
      <c r="Q10">
        <f t="shared" si="1"/>
        <v>178</v>
      </c>
      <c r="S10">
        <v>151</v>
      </c>
      <c r="T10">
        <f t="shared" ref="T10:T49" si="8">COUNTIFS($B:$B,"女性",$Q:$Q, S10)</f>
        <v>2</v>
      </c>
      <c r="U10">
        <f t="shared" si="2"/>
        <v>0</v>
      </c>
      <c r="V10">
        <f t="shared" si="3"/>
        <v>2</v>
      </c>
      <c r="Y10">
        <v>73.2</v>
      </c>
      <c r="Z10">
        <f t="shared" si="4"/>
        <v>73</v>
      </c>
      <c r="AB10">
        <v>41</v>
      </c>
      <c r="AC10">
        <f t="shared" si="5"/>
        <v>0</v>
      </c>
      <c r="AD10">
        <f t="shared" si="6"/>
        <v>0</v>
      </c>
      <c r="AE10">
        <f t="shared" si="7"/>
        <v>0</v>
      </c>
    </row>
    <row r="11" spans="1:31">
      <c r="A11">
        <v>10</v>
      </c>
      <c r="B11" t="s">
        <v>9</v>
      </c>
      <c r="C11">
        <v>178.2</v>
      </c>
      <c r="D11">
        <v>73.2</v>
      </c>
      <c r="E11">
        <v>83</v>
      </c>
      <c r="F11" t="s">
        <v>10</v>
      </c>
      <c r="G11" t="s">
        <v>10</v>
      </c>
      <c r="H11" t="s">
        <v>13</v>
      </c>
      <c r="I11">
        <v>4</v>
      </c>
      <c r="K11" s="5" t="s">
        <v>25</v>
      </c>
      <c r="L11" s="5"/>
      <c r="M11" s="5"/>
      <c r="N11" s="5"/>
      <c r="P11">
        <v>156.6</v>
      </c>
      <c r="Q11">
        <f t="shared" si="1"/>
        <v>157</v>
      </c>
      <c r="S11">
        <v>152</v>
      </c>
      <c r="T11">
        <f t="shared" si="8"/>
        <v>0</v>
      </c>
      <c r="U11">
        <f t="shared" si="2"/>
        <v>0</v>
      </c>
      <c r="V11">
        <f t="shared" si="3"/>
        <v>0</v>
      </c>
      <c r="Y11">
        <v>53.4</v>
      </c>
      <c r="Z11">
        <f t="shared" si="4"/>
        <v>53</v>
      </c>
      <c r="AB11">
        <v>42</v>
      </c>
      <c r="AC11">
        <f t="shared" si="5"/>
        <v>1</v>
      </c>
      <c r="AD11">
        <f t="shared" si="6"/>
        <v>0</v>
      </c>
      <c r="AE11">
        <f t="shared" si="7"/>
        <v>1</v>
      </c>
    </row>
    <row r="12" spans="1:31">
      <c r="A12">
        <v>11</v>
      </c>
      <c r="B12" t="s">
        <v>9</v>
      </c>
      <c r="C12">
        <v>182.5</v>
      </c>
      <c r="D12">
        <v>73.599999999999994</v>
      </c>
      <c r="E12">
        <v>62</v>
      </c>
      <c r="F12" t="s">
        <v>12</v>
      </c>
      <c r="G12" t="s">
        <v>10</v>
      </c>
      <c r="H12" t="s">
        <v>11</v>
      </c>
      <c r="I12">
        <v>1</v>
      </c>
      <c r="K12" s="5" t="s">
        <v>26</v>
      </c>
      <c r="L12" s="5"/>
      <c r="M12" s="5"/>
      <c r="N12" s="5"/>
      <c r="P12">
        <v>171.7</v>
      </c>
      <c r="Q12">
        <f t="shared" si="1"/>
        <v>172</v>
      </c>
      <c r="S12">
        <v>153</v>
      </c>
      <c r="T12">
        <f t="shared" si="8"/>
        <v>0</v>
      </c>
      <c r="U12">
        <f t="shared" si="2"/>
        <v>1</v>
      </c>
      <c r="V12">
        <f t="shared" si="3"/>
        <v>1</v>
      </c>
      <c r="Y12">
        <v>67</v>
      </c>
      <c r="Z12">
        <f t="shared" si="4"/>
        <v>67</v>
      </c>
      <c r="AB12">
        <v>43</v>
      </c>
      <c r="AC12">
        <f t="shared" si="5"/>
        <v>0</v>
      </c>
      <c r="AD12">
        <f t="shared" si="6"/>
        <v>0</v>
      </c>
      <c r="AE12">
        <f t="shared" si="7"/>
        <v>0</v>
      </c>
    </row>
    <row r="13" spans="1:31">
      <c r="A13">
        <v>12</v>
      </c>
      <c r="B13" t="s">
        <v>9</v>
      </c>
      <c r="C13">
        <v>173.9</v>
      </c>
      <c r="D13">
        <v>58.7</v>
      </c>
      <c r="E13">
        <v>71</v>
      </c>
      <c r="F13" t="s">
        <v>12</v>
      </c>
      <c r="G13" t="s">
        <v>10</v>
      </c>
      <c r="H13" t="s">
        <v>13</v>
      </c>
      <c r="I13">
        <v>2</v>
      </c>
      <c r="K13" s="5" t="s">
        <v>17</v>
      </c>
      <c r="L13" s="5"/>
      <c r="M13" s="5"/>
      <c r="N13" s="5"/>
      <c r="P13">
        <v>178.2</v>
      </c>
      <c r="Q13">
        <f t="shared" si="1"/>
        <v>178</v>
      </c>
      <c r="S13">
        <v>154</v>
      </c>
      <c r="T13">
        <f t="shared" si="8"/>
        <v>4</v>
      </c>
      <c r="U13">
        <f t="shared" si="2"/>
        <v>0</v>
      </c>
      <c r="V13">
        <f t="shared" si="3"/>
        <v>4</v>
      </c>
      <c r="Y13">
        <v>73.2</v>
      </c>
      <c r="Z13">
        <f t="shared" si="4"/>
        <v>73</v>
      </c>
      <c r="AB13">
        <v>44</v>
      </c>
      <c r="AC13">
        <f t="shared" si="5"/>
        <v>0</v>
      </c>
      <c r="AD13">
        <f t="shared" si="6"/>
        <v>0</v>
      </c>
      <c r="AE13">
        <f t="shared" si="7"/>
        <v>0</v>
      </c>
    </row>
    <row r="14" spans="1:31">
      <c r="A14">
        <v>13</v>
      </c>
      <c r="B14" t="s">
        <v>9</v>
      </c>
      <c r="C14">
        <v>175.1</v>
      </c>
      <c r="D14">
        <v>54.6</v>
      </c>
      <c r="E14">
        <v>64</v>
      </c>
      <c r="F14" t="s">
        <v>12</v>
      </c>
      <c r="G14" t="s">
        <v>10</v>
      </c>
      <c r="H14" t="s">
        <v>11</v>
      </c>
      <c r="I14">
        <v>2</v>
      </c>
      <c r="P14">
        <v>182.5</v>
      </c>
      <c r="Q14">
        <f t="shared" si="1"/>
        <v>183</v>
      </c>
      <c r="S14">
        <v>155</v>
      </c>
      <c r="T14">
        <f t="shared" si="8"/>
        <v>5</v>
      </c>
      <c r="U14">
        <f t="shared" si="2"/>
        <v>0</v>
      </c>
      <c r="V14">
        <f t="shared" si="3"/>
        <v>5</v>
      </c>
      <c r="Y14">
        <v>73.599999999999994</v>
      </c>
      <c r="Z14">
        <f t="shared" si="4"/>
        <v>74</v>
      </c>
      <c r="AB14">
        <v>45</v>
      </c>
      <c r="AC14">
        <f t="shared" si="5"/>
        <v>1</v>
      </c>
      <c r="AD14">
        <f t="shared" si="6"/>
        <v>0</v>
      </c>
      <c r="AE14">
        <f t="shared" si="7"/>
        <v>1</v>
      </c>
    </row>
    <row r="15" spans="1:31">
      <c r="A15">
        <v>14</v>
      </c>
      <c r="B15" t="s">
        <v>9</v>
      </c>
      <c r="C15">
        <v>171.4</v>
      </c>
      <c r="D15">
        <v>55</v>
      </c>
      <c r="E15">
        <v>74</v>
      </c>
      <c r="F15" t="s">
        <v>10</v>
      </c>
      <c r="G15" t="s">
        <v>10</v>
      </c>
      <c r="H15" t="s">
        <v>11</v>
      </c>
      <c r="I15">
        <v>2</v>
      </c>
      <c r="P15">
        <v>173.9</v>
      </c>
      <c r="Q15">
        <f t="shared" si="1"/>
        <v>174</v>
      </c>
      <c r="S15">
        <v>156</v>
      </c>
      <c r="T15">
        <f t="shared" si="8"/>
        <v>1</v>
      </c>
      <c r="U15">
        <f t="shared" si="2"/>
        <v>0</v>
      </c>
      <c r="V15">
        <f t="shared" si="3"/>
        <v>1</v>
      </c>
      <c r="Y15">
        <v>58.7</v>
      </c>
      <c r="Z15">
        <f t="shared" si="4"/>
        <v>59</v>
      </c>
      <c r="AB15">
        <v>46</v>
      </c>
      <c r="AC15">
        <f t="shared" si="5"/>
        <v>1</v>
      </c>
      <c r="AD15">
        <f t="shared" si="6"/>
        <v>0</v>
      </c>
      <c r="AE15">
        <f t="shared" si="7"/>
        <v>1</v>
      </c>
    </row>
    <row r="16" spans="1:31">
      <c r="A16">
        <v>15</v>
      </c>
      <c r="B16" t="s">
        <v>9</v>
      </c>
      <c r="C16">
        <v>168.2</v>
      </c>
      <c r="D16">
        <v>57</v>
      </c>
      <c r="E16">
        <v>59</v>
      </c>
      <c r="F16" t="s">
        <v>12</v>
      </c>
      <c r="G16" t="s">
        <v>10</v>
      </c>
      <c r="H16" t="s">
        <v>11</v>
      </c>
      <c r="I16">
        <v>2</v>
      </c>
      <c r="P16">
        <v>175.1</v>
      </c>
      <c r="Q16">
        <f t="shared" si="1"/>
        <v>175</v>
      </c>
      <c r="S16">
        <v>157</v>
      </c>
      <c r="T16">
        <f t="shared" si="8"/>
        <v>3</v>
      </c>
      <c r="U16">
        <f t="shared" si="2"/>
        <v>1</v>
      </c>
      <c r="V16">
        <f t="shared" si="3"/>
        <v>4</v>
      </c>
      <c r="Y16">
        <v>54.6</v>
      </c>
      <c r="Z16">
        <f t="shared" si="4"/>
        <v>55</v>
      </c>
      <c r="AB16">
        <v>47</v>
      </c>
      <c r="AC16">
        <f t="shared" si="5"/>
        <v>2</v>
      </c>
      <c r="AD16">
        <f t="shared" si="6"/>
        <v>1</v>
      </c>
      <c r="AE16">
        <f t="shared" si="7"/>
        <v>3</v>
      </c>
    </row>
    <row r="17" spans="1:31">
      <c r="A17">
        <v>16</v>
      </c>
      <c r="B17" t="s">
        <v>9</v>
      </c>
      <c r="C17">
        <v>172.6</v>
      </c>
      <c r="D17">
        <v>64.8</v>
      </c>
      <c r="E17">
        <v>53</v>
      </c>
      <c r="F17" t="s">
        <v>12</v>
      </c>
      <c r="G17" t="s">
        <v>10</v>
      </c>
      <c r="H17" t="s">
        <v>11</v>
      </c>
      <c r="I17">
        <v>2</v>
      </c>
      <c r="K17" s="5" t="s">
        <v>140</v>
      </c>
      <c r="L17" s="5" t="s">
        <v>15</v>
      </c>
      <c r="M17" s="5" t="s">
        <v>16</v>
      </c>
      <c r="N17" s="5" t="s">
        <v>17</v>
      </c>
      <c r="P17">
        <v>171.4</v>
      </c>
      <c r="Q17">
        <f t="shared" si="1"/>
        <v>171</v>
      </c>
      <c r="S17">
        <v>158</v>
      </c>
      <c r="T17">
        <f t="shared" si="8"/>
        <v>4</v>
      </c>
      <c r="U17">
        <f t="shared" si="2"/>
        <v>0</v>
      </c>
      <c r="V17">
        <f t="shared" si="3"/>
        <v>4</v>
      </c>
      <c r="Y17">
        <v>55</v>
      </c>
      <c r="Z17">
        <f t="shared" si="4"/>
        <v>55</v>
      </c>
      <c r="AB17">
        <v>48</v>
      </c>
      <c r="AC17">
        <f t="shared" si="5"/>
        <v>2</v>
      </c>
      <c r="AD17">
        <f t="shared" si="6"/>
        <v>0</v>
      </c>
      <c r="AE17">
        <f t="shared" si="7"/>
        <v>2</v>
      </c>
    </row>
    <row r="18" spans="1:31">
      <c r="A18">
        <v>17</v>
      </c>
      <c r="B18" t="s">
        <v>9</v>
      </c>
      <c r="C18">
        <v>174.2</v>
      </c>
      <c r="D18">
        <v>67.5</v>
      </c>
      <c r="E18">
        <v>67</v>
      </c>
      <c r="F18" t="s">
        <v>12</v>
      </c>
      <c r="G18" t="s">
        <v>10</v>
      </c>
      <c r="H18" t="s">
        <v>11</v>
      </c>
      <c r="I18">
        <v>5</v>
      </c>
      <c r="K18" s="5" t="s">
        <v>129</v>
      </c>
      <c r="L18" s="5"/>
      <c r="M18" s="5"/>
      <c r="N18" s="5"/>
      <c r="P18">
        <v>168.2</v>
      </c>
      <c r="Q18">
        <f t="shared" si="1"/>
        <v>168</v>
      </c>
      <c r="S18">
        <v>159</v>
      </c>
      <c r="T18">
        <f t="shared" si="8"/>
        <v>2</v>
      </c>
      <c r="U18">
        <f t="shared" si="2"/>
        <v>0</v>
      </c>
      <c r="V18">
        <f t="shared" si="3"/>
        <v>2</v>
      </c>
      <c r="Y18">
        <v>57</v>
      </c>
      <c r="Z18">
        <f t="shared" si="4"/>
        <v>57</v>
      </c>
      <c r="AB18">
        <v>49</v>
      </c>
      <c r="AC18">
        <f t="shared" si="5"/>
        <v>1</v>
      </c>
      <c r="AD18">
        <f t="shared" si="6"/>
        <v>1</v>
      </c>
      <c r="AE18">
        <f t="shared" si="7"/>
        <v>2</v>
      </c>
    </row>
    <row r="19" spans="1:31">
      <c r="A19">
        <v>18</v>
      </c>
      <c r="B19" t="s">
        <v>9</v>
      </c>
      <c r="C19">
        <v>169.2</v>
      </c>
      <c r="D19">
        <v>68.8</v>
      </c>
      <c r="E19">
        <v>69</v>
      </c>
      <c r="F19" t="s">
        <v>12</v>
      </c>
      <c r="G19" t="s">
        <v>10</v>
      </c>
      <c r="H19" t="s">
        <v>11</v>
      </c>
      <c r="I19">
        <v>2</v>
      </c>
      <c r="K19" s="5" t="s">
        <v>130</v>
      </c>
      <c r="L19" s="5"/>
      <c r="M19" s="5"/>
      <c r="N19" s="5"/>
      <c r="P19">
        <v>172.6</v>
      </c>
      <c r="Q19">
        <f t="shared" si="1"/>
        <v>173</v>
      </c>
      <c r="S19">
        <v>160</v>
      </c>
      <c r="T19">
        <f t="shared" si="8"/>
        <v>4</v>
      </c>
      <c r="U19">
        <f t="shared" si="2"/>
        <v>2</v>
      </c>
      <c r="V19">
        <f t="shared" si="3"/>
        <v>6</v>
      </c>
      <c r="Y19">
        <v>64.8</v>
      </c>
      <c r="Z19">
        <f t="shared" si="4"/>
        <v>65</v>
      </c>
      <c r="AB19">
        <v>50</v>
      </c>
      <c r="AC19">
        <f t="shared" si="5"/>
        <v>5</v>
      </c>
      <c r="AD19">
        <f t="shared" si="6"/>
        <v>0</v>
      </c>
      <c r="AE19">
        <f t="shared" si="7"/>
        <v>5</v>
      </c>
    </row>
    <row r="20" spans="1:31">
      <c r="A20">
        <v>19</v>
      </c>
      <c r="B20" t="s">
        <v>9</v>
      </c>
      <c r="C20">
        <v>163.6</v>
      </c>
      <c r="D20">
        <v>54</v>
      </c>
      <c r="E20">
        <v>79</v>
      </c>
      <c r="F20" t="s">
        <v>10</v>
      </c>
      <c r="G20" t="s">
        <v>12</v>
      </c>
      <c r="H20" t="s">
        <v>11</v>
      </c>
      <c r="I20">
        <v>3</v>
      </c>
      <c r="K20" s="5" t="s">
        <v>131</v>
      </c>
      <c r="L20" s="5"/>
      <c r="M20" s="5"/>
      <c r="N20" s="5"/>
      <c r="P20">
        <v>174.2</v>
      </c>
      <c r="Q20">
        <f t="shared" si="1"/>
        <v>174</v>
      </c>
      <c r="S20">
        <v>161</v>
      </c>
      <c r="T20">
        <f t="shared" si="8"/>
        <v>2</v>
      </c>
      <c r="U20">
        <f t="shared" si="2"/>
        <v>0</v>
      </c>
      <c r="V20">
        <f t="shared" si="3"/>
        <v>2</v>
      </c>
      <c r="Y20">
        <v>67.5</v>
      </c>
      <c r="Z20">
        <f t="shared" si="4"/>
        <v>68</v>
      </c>
      <c r="AB20">
        <v>51</v>
      </c>
      <c r="AC20">
        <f t="shared" si="5"/>
        <v>2</v>
      </c>
      <c r="AD20">
        <f t="shared" si="6"/>
        <v>1</v>
      </c>
      <c r="AE20">
        <f t="shared" si="7"/>
        <v>3</v>
      </c>
    </row>
    <row r="21" spans="1:31">
      <c r="A21">
        <v>20</v>
      </c>
      <c r="B21" t="s">
        <v>9</v>
      </c>
      <c r="C21">
        <v>175.7</v>
      </c>
      <c r="D21">
        <v>53.7</v>
      </c>
      <c r="E21">
        <v>63</v>
      </c>
      <c r="F21" t="s">
        <v>12</v>
      </c>
      <c r="G21" t="s">
        <v>10</v>
      </c>
      <c r="H21" t="s">
        <v>11</v>
      </c>
      <c r="I21">
        <v>2</v>
      </c>
      <c r="K21" s="5" t="s">
        <v>132</v>
      </c>
      <c r="L21" s="5"/>
      <c r="M21" s="5"/>
      <c r="N21" s="5"/>
      <c r="P21">
        <v>169.2</v>
      </c>
      <c r="Q21">
        <f t="shared" si="1"/>
        <v>169</v>
      </c>
      <c r="S21">
        <v>162</v>
      </c>
      <c r="T21">
        <f t="shared" si="8"/>
        <v>5</v>
      </c>
      <c r="U21">
        <f t="shared" si="2"/>
        <v>1</v>
      </c>
      <c r="V21">
        <f t="shared" si="3"/>
        <v>6</v>
      </c>
      <c r="Y21">
        <v>68.8</v>
      </c>
      <c r="Z21">
        <f t="shared" si="4"/>
        <v>69</v>
      </c>
      <c r="AB21">
        <v>52</v>
      </c>
      <c r="AC21">
        <f t="shared" si="5"/>
        <v>0</v>
      </c>
      <c r="AD21">
        <f t="shared" si="6"/>
        <v>1</v>
      </c>
      <c r="AE21">
        <f t="shared" si="7"/>
        <v>1</v>
      </c>
    </row>
    <row r="22" spans="1:31">
      <c r="A22">
        <v>21</v>
      </c>
      <c r="B22" t="s">
        <v>9</v>
      </c>
      <c r="C22">
        <v>180.5</v>
      </c>
      <c r="D22">
        <v>75</v>
      </c>
      <c r="E22">
        <v>89</v>
      </c>
      <c r="F22" t="s">
        <v>12</v>
      </c>
      <c r="G22" t="s">
        <v>10</v>
      </c>
      <c r="H22" t="s">
        <v>13</v>
      </c>
      <c r="I22">
        <v>3</v>
      </c>
      <c r="K22" s="5" t="s">
        <v>133</v>
      </c>
      <c r="L22" s="5"/>
      <c r="M22" s="5"/>
      <c r="N22" s="5"/>
      <c r="P22">
        <v>163.6</v>
      </c>
      <c r="Q22">
        <f t="shared" si="1"/>
        <v>164</v>
      </c>
      <c r="S22">
        <v>163</v>
      </c>
      <c r="T22">
        <f t="shared" si="8"/>
        <v>0</v>
      </c>
      <c r="U22">
        <f t="shared" si="2"/>
        <v>0</v>
      </c>
      <c r="V22">
        <f t="shared" si="3"/>
        <v>0</v>
      </c>
      <c r="Y22">
        <v>54</v>
      </c>
      <c r="Z22">
        <f t="shared" si="4"/>
        <v>54</v>
      </c>
      <c r="AB22">
        <v>53</v>
      </c>
      <c r="AC22">
        <f t="shared" si="5"/>
        <v>0</v>
      </c>
      <c r="AD22">
        <f t="shared" si="6"/>
        <v>1</v>
      </c>
      <c r="AE22">
        <f t="shared" si="7"/>
        <v>1</v>
      </c>
    </row>
    <row r="23" spans="1:31">
      <c r="A23">
        <v>22</v>
      </c>
      <c r="B23" t="s">
        <v>9</v>
      </c>
      <c r="C23">
        <v>173.5</v>
      </c>
      <c r="D23">
        <v>64.599999999999994</v>
      </c>
      <c r="E23">
        <v>66</v>
      </c>
      <c r="F23" t="s">
        <v>10</v>
      </c>
      <c r="G23" t="s">
        <v>10</v>
      </c>
      <c r="H23" t="s">
        <v>11</v>
      </c>
      <c r="I23">
        <v>4</v>
      </c>
      <c r="K23" s="5" t="s">
        <v>134</v>
      </c>
      <c r="L23" s="5"/>
      <c r="M23" s="5"/>
      <c r="N23" s="5"/>
      <c r="P23">
        <v>175.7</v>
      </c>
      <c r="Q23">
        <f t="shared" si="1"/>
        <v>176</v>
      </c>
      <c r="S23">
        <v>164</v>
      </c>
      <c r="T23">
        <f t="shared" si="8"/>
        <v>0</v>
      </c>
      <c r="U23">
        <f t="shared" si="2"/>
        <v>1</v>
      </c>
      <c r="V23">
        <f t="shared" si="3"/>
        <v>1</v>
      </c>
      <c r="Y23">
        <v>53.7</v>
      </c>
      <c r="Z23">
        <f t="shared" si="4"/>
        <v>54</v>
      </c>
      <c r="AB23">
        <v>54</v>
      </c>
      <c r="AC23">
        <f t="shared" si="5"/>
        <v>2</v>
      </c>
      <c r="AD23">
        <f t="shared" si="6"/>
        <v>2</v>
      </c>
      <c r="AE23">
        <f t="shared" si="7"/>
        <v>4</v>
      </c>
    </row>
    <row r="24" spans="1:31">
      <c r="A24">
        <v>23</v>
      </c>
      <c r="B24" t="s">
        <v>9</v>
      </c>
      <c r="C24">
        <v>175.5</v>
      </c>
      <c r="D24">
        <v>63.8</v>
      </c>
      <c r="E24">
        <v>96</v>
      </c>
      <c r="F24" t="s">
        <v>12</v>
      </c>
      <c r="G24" t="s">
        <v>10</v>
      </c>
      <c r="H24" t="s">
        <v>13</v>
      </c>
      <c r="I24">
        <v>6</v>
      </c>
      <c r="K24" s="5" t="s">
        <v>135</v>
      </c>
      <c r="L24" s="5"/>
      <c r="M24" s="5"/>
      <c r="N24" s="5"/>
      <c r="P24">
        <v>180.5</v>
      </c>
      <c r="Q24">
        <f t="shared" si="1"/>
        <v>181</v>
      </c>
      <c r="S24">
        <v>165</v>
      </c>
      <c r="T24">
        <f t="shared" si="8"/>
        <v>3</v>
      </c>
      <c r="U24">
        <f t="shared" si="2"/>
        <v>1</v>
      </c>
      <c r="V24">
        <f t="shared" si="3"/>
        <v>4</v>
      </c>
      <c r="Y24">
        <v>75</v>
      </c>
      <c r="Z24">
        <f t="shared" si="4"/>
        <v>75</v>
      </c>
      <c r="AB24">
        <v>55</v>
      </c>
      <c r="AC24">
        <f t="shared" si="5"/>
        <v>1</v>
      </c>
      <c r="AD24">
        <f t="shared" si="6"/>
        <v>2</v>
      </c>
      <c r="AE24">
        <f t="shared" si="7"/>
        <v>3</v>
      </c>
    </row>
    <row r="25" spans="1:31">
      <c r="A25">
        <v>24</v>
      </c>
      <c r="B25" t="s">
        <v>9</v>
      </c>
      <c r="C25">
        <v>170.9</v>
      </c>
      <c r="D25">
        <v>67.3</v>
      </c>
      <c r="E25">
        <v>47</v>
      </c>
      <c r="F25" t="s">
        <v>10</v>
      </c>
      <c r="G25" t="s">
        <v>10</v>
      </c>
      <c r="H25" t="s">
        <v>11</v>
      </c>
      <c r="I25">
        <v>7</v>
      </c>
      <c r="K25" s="5" t="s">
        <v>136</v>
      </c>
      <c r="L25" s="5"/>
      <c r="M25" s="5"/>
      <c r="N25" s="5"/>
      <c r="P25">
        <v>173.5</v>
      </c>
      <c r="Q25">
        <f t="shared" si="1"/>
        <v>174</v>
      </c>
      <c r="S25">
        <v>166</v>
      </c>
      <c r="T25">
        <f t="shared" si="8"/>
        <v>1</v>
      </c>
      <c r="U25">
        <f t="shared" si="2"/>
        <v>1</v>
      </c>
      <c r="V25">
        <f t="shared" si="3"/>
        <v>2</v>
      </c>
      <c r="Y25">
        <v>64.599999999999994</v>
      </c>
      <c r="Z25">
        <f t="shared" si="4"/>
        <v>65</v>
      </c>
      <c r="AB25">
        <v>56</v>
      </c>
      <c r="AC25">
        <f t="shared" si="5"/>
        <v>5</v>
      </c>
      <c r="AD25">
        <f t="shared" si="6"/>
        <v>2</v>
      </c>
      <c r="AE25">
        <f t="shared" si="7"/>
        <v>7</v>
      </c>
    </row>
    <row r="26" spans="1:31">
      <c r="A26">
        <v>25</v>
      </c>
      <c r="B26" t="s">
        <v>9</v>
      </c>
      <c r="C26">
        <v>172.4</v>
      </c>
      <c r="D26">
        <v>66.2</v>
      </c>
      <c r="E26">
        <v>68</v>
      </c>
      <c r="F26" t="s">
        <v>10</v>
      </c>
      <c r="G26" t="s">
        <v>10</v>
      </c>
      <c r="H26" t="s">
        <v>11</v>
      </c>
      <c r="I26">
        <v>3</v>
      </c>
      <c r="K26" s="5" t="s">
        <v>137</v>
      </c>
      <c r="L26" s="5"/>
      <c r="M26" s="5"/>
      <c r="N26" s="5"/>
      <c r="P26">
        <v>175.5</v>
      </c>
      <c r="Q26">
        <f t="shared" si="1"/>
        <v>176</v>
      </c>
      <c r="S26">
        <v>167</v>
      </c>
      <c r="T26">
        <f t="shared" si="8"/>
        <v>3</v>
      </c>
      <c r="U26">
        <f t="shared" si="2"/>
        <v>1</v>
      </c>
      <c r="V26">
        <f t="shared" si="3"/>
        <v>4</v>
      </c>
      <c r="Y26">
        <v>63.8</v>
      </c>
      <c r="Z26">
        <f t="shared" si="4"/>
        <v>64</v>
      </c>
      <c r="AB26">
        <v>57</v>
      </c>
      <c r="AC26">
        <f t="shared" si="5"/>
        <v>2</v>
      </c>
      <c r="AD26">
        <f t="shared" si="6"/>
        <v>1</v>
      </c>
      <c r="AE26">
        <f t="shared" si="7"/>
        <v>3</v>
      </c>
    </row>
    <row r="27" spans="1:31">
      <c r="A27">
        <v>26</v>
      </c>
      <c r="B27" t="s">
        <v>9</v>
      </c>
      <c r="C27">
        <v>159.6</v>
      </c>
      <c r="D27">
        <v>55.6</v>
      </c>
      <c r="E27">
        <v>70</v>
      </c>
      <c r="F27" t="s">
        <v>10</v>
      </c>
      <c r="G27" t="s">
        <v>10</v>
      </c>
      <c r="H27" t="s">
        <v>11</v>
      </c>
      <c r="I27">
        <v>3</v>
      </c>
      <c r="K27" s="5" t="s">
        <v>138</v>
      </c>
      <c r="L27" s="5"/>
      <c r="M27" s="5"/>
      <c r="N27" s="5"/>
      <c r="P27">
        <v>170.9</v>
      </c>
      <c r="Q27">
        <f t="shared" si="1"/>
        <v>171</v>
      </c>
      <c r="S27">
        <v>168</v>
      </c>
      <c r="T27">
        <f t="shared" si="8"/>
        <v>0</v>
      </c>
      <c r="U27">
        <f t="shared" si="2"/>
        <v>4</v>
      </c>
      <c r="V27">
        <f t="shared" si="3"/>
        <v>4</v>
      </c>
      <c r="Y27">
        <v>67.3</v>
      </c>
      <c r="Z27">
        <f t="shared" si="4"/>
        <v>67</v>
      </c>
      <c r="AB27">
        <v>58</v>
      </c>
      <c r="AC27">
        <f t="shared" si="5"/>
        <v>5</v>
      </c>
      <c r="AD27">
        <f t="shared" si="6"/>
        <v>1</v>
      </c>
      <c r="AE27">
        <f t="shared" si="7"/>
        <v>6</v>
      </c>
    </row>
    <row r="28" spans="1:31">
      <c r="A28">
        <v>27</v>
      </c>
      <c r="B28" t="s">
        <v>9</v>
      </c>
      <c r="C28">
        <v>168.8</v>
      </c>
      <c r="D28">
        <v>67.5</v>
      </c>
      <c r="E28">
        <v>79</v>
      </c>
      <c r="F28" t="s">
        <v>12</v>
      </c>
      <c r="G28" t="s">
        <v>10</v>
      </c>
      <c r="H28" t="s">
        <v>11</v>
      </c>
      <c r="I28">
        <v>2</v>
      </c>
      <c r="K28" s="5" t="s">
        <v>139</v>
      </c>
      <c r="L28" s="5"/>
      <c r="M28" s="5"/>
      <c r="N28" s="5"/>
      <c r="P28">
        <v>172.4</v>
      </c>
      <c r="Q28">
        <f t="shared" si="1"/>
        <v>172</v>
      </c>
      <c r="S28">
        <v>169</v>
      </c>
      <c r="T28">
        <f t="shared" si="8"/>
        <v>3</v>
      </c>
      <c r="U28">
        <f t="shared" si="2"/>
        <v>4</v>
      </c>
      <c r="V28">
        <f t="shared" si="3"/>
        <v>7</v>
      </c>
      <c r="Y28">
        <v>66.2</v>
      </c>
      <c r="Z28">
        <f t="shared" si="4"/>
        <v>66</v>
      </c>
      <c r="AB28">
        <v>59</v>
      </c>
      <c r="AC28">
        <f t="shared" si="5"/>
        <v>4</v>
      </c>
      <c r="AD28">
        <f t="shared" si="6"/>
        <v>1</v>
      </c>
      <c r="AE28">
        <f t="shared" si="7"/>
        <v>5</v>
      </c>
    </row>
    <row r="29" spans="1:31">
      <c r="A29">
        <v>28</v>
      </c>
      <c r="B29" t="s">
        <v>9</v>
      </c>
      <c r="C29">
        <v>167.1</v>
      </c>
      <c r="D29">
        <v>63.4</v>
      </c>
      <c r="E29">
        <v>86</v>
      </c>
      <c r="F29" t="s">
        <v>10</v>
      </c>
      <c r="G29" t="s">
        <v>10</v>
      </c>
      <c r="H29" t="s">
        <v>13</v>
      </c>
      <c r="I29">
        <v>5</v>
      </c>
      <c r="K29" s="5" t="s">
        <v>17</v>
      </c>
      <c r="L29" s="5"/>
      <c r="M29" s="5"/>
      <c r="N29" s="5"/>
      <c r="P29">
        <v>159.6</v>
      </c>
      <c r="Q29">
        <f t="shared" si="1"/>
        <v>160</v>
      </c>
      <c r="S29">
        <v>170</v>
      </c>
      <c r="T29">
        <f t="shared" si="8"/>
        <v>1</v>
      </c>
      <c r="U29">
        <f t="shared" si="2"/>
        <v>1</v>
      </c>
      <c r="V29">
        <f t="shared" si="3"/>
        <v>2</v>
      </c>
      <c r="Y29">
        <v>55.6</v>
      </c>
      <c r="Z29">
        <f t="shared" si="4"/>
        <v>56</v>
      </c>
      <c r="AB29">
        <v>60</v>
      </c>
      <c r="AC29">
        <f t="shared" si="5"/>
        <v>1</v>
      </c>
      <c r="AD29">
        <f t="shared" si="6"/>
        <v>0</v>
      </c>
      <c r="AE29">
        <f t="shared" si="7"/>
        <v>1</v>
      </c>
    </row>
    <row r="30" spans="1:31">
      <c r="A30">
        <v>29</v>
      </c>
      <c r="B30" t="s">
        <v>9</v>
      </c>
      <c r="C30">
        <v>183.3</v>
      </c>
      <c r="D30">
        <v>77.3</v>
      </c>
      <c r="E30">
        <v>83</v>
      </c>
      <c r="F30" t="s">
        <v>12</v>
      </c>
      <c r="G30" t="s">
        <v>10</v>
      </c>
      <c r="H30" t="s">
        <v>13</v>
      </c>
      <c r="I30">
        <v>3</v>
      </c>
      <c r="P30">
        <v>168.8</v>
      </c>
      <c r="Q30">
        <f t="shared" si="1"/>
        <v>169</v>
      </c>
      <c r="S30">
        <v>171</v>
      </c>
      <c r="T30">
        <f t="shared" si="8"/>
        <v>2</v>
      </c>
      <c r="U30">
        <f t="shared" si="2"/>
        <v>3</v>
      </c>
      <c r="V30">
        <f t="shared" si="3"/>
        <v>5</v>
      </c>
      <c r="Y30">
        <v>67.5</v>
      </c>
      <c r="Z30">
        <f t="shared" si="4"/>
        <v>68</v>
      </c>
      <c r="AB30">
        <v>61</v>
      </c>
      <c r="AC30">
        <f t="shared" si="5"/>
        <v>2</v>
      </c>
      <c r="AD30">
        <f t="shared" si="6"/>
        <v>1</v>
      </c>
      <c r="AE30">
        <f t="shared" si="7"/>
        <v>3</v>
      </c>
    </row>
    <row r="31" spans="1:31">
      <c r="A31">
        <v>30</v>
      </c>
      <c r="B31" t="s">
        <v>9</v>
      </c>
      <c r="C31">
        <v>168.2</v>
      </c>
      <c r="D31">
        <v>60.6</v>
      </c>
      <c r="E31">
        <v>69</v>
      </c>
      <c r="F31" t="s">
        <v>12</v>
      </c>
      <c r="G31" t="s">
        <v>10</v>
      </c>
      <c r="H31" t="s">
        <v>11</v>
      </c>
      <c r="I31">
        <v>2</v>
      </c>
      <c r="P31">
        <v>167.1</v>
      </c>
      <c r="Q31">
        <f t="shared" si="1"/>
        <v>167</v>
      </c>
      <c r="S31">
        <v>172</v>
      </c>
      <c r="T31">
        <f t="shared" si="8"/>
        <v>0</v>
      </c>
      <c r="U31">
        <f t="shared" si="2"/>
        <v>3</v>
      </c>
      <c r="V31">
        <f t="shared" si="3"/>
        <v>3</v>
      </c>
      <c r="Y31">
        <v>63.4</v>
      </c>
      <c r="Z31">
        <f t="shared" si="4"/>
        <v>63</v>
      </c>
      <c r="AB31">
        <v>62</v>
      </c>
      <c r="AC31">
        <f t="shared" si="5"/>
        <v>2</v>
      </c>
      <c r="AD31">
        <f t="shared" si="6"/>
        <v>1</v>
      </c>
      <c r="AE31">
        <f t="shared" si="7"/>
        <v>3</v>
      </c>
    </row>
    <row r="32" spans="1:31">
      <c r="A32">
        <v>31</v>
      </c>
      <c r="B32" t="s">
        <v>9</v>
      </c>
      <c r="C32">
        <v>165.9</v>
      </c>
      <c r="D32">
        <v>51.3</v>
      </c>
      <c r="E32">
        <v>58</v>
      </c>
      <c r="F32" t="s">
        <v>12</v>
      </c>
      <c r="G32" t="s">
        <v>10</v>
      </c>
      <c r="H32" t="s">
        <v>11</v>
      </c>
      <c r="I32">
        <v>4</v>
      </c>
      <c r="P32">
        <v>183.3</v>
      </c>
      <c r="Q32">
        <f t="shared" si="1"/>
        <v>183</v>
      </c>
      <c r="S32">
        <v>173</v>
      </c>
      <c r="T32">
        <f t="shared" si="8"/>
        <v>0</v>
      </c>
      <c r="U32">
        <f t="shared" si="2"/>
        <v>2</v>
      </c>
      <c r="V32">
        <f t="shared" si="3"/>
        <v>2</v>
      </c>
      <c r="Y32">
        <v>77.3</v>
      </c>
      <c r="Z32">
        <f t="shared" si="4"/>
        <v>77</v>
      </c>
      <c r="AB32">
        <v>63</v>
      </c>
      <c r="AC32">
        <f t="shared" si="5"/>
        <v>0</v>
      </c>
      <c r="AD32">
        <f t="shared" si="6"/>
        <v>1</v>
      </c>
      <c r="AE32">
        <f t="shared" si="7"/>
        <v>1</v>
      </c>
    </row>
    <row r="33" spans="1:31">
      <c r="A33">
        <v>32</v>
      </c>
      <c r="B33" t="s">
        <v>9</v>
      </c>
      <c r="C33">
        <v>168.6</v>
      </c>
      <c r="D33">
        <v>63.8</v>
      </c>
      <c r="E33">
        <v>82</v>
      </c>
      <c r="F33" t="s">
        <v>12</v>
      </c>
      <c r="G33" t="s">
        <v>12</v>
      </c>
      <c r="H33" t="s">
        <v>13</v>
      </c>
      <c r="I33">
        <v>3</v>
      </c>
      <c r="P33">
        <v>168.2</v>
      </c>
      <c r="Q33">
        <f t="shared" si="1"/>
        <v>168</v>
      </c>
      <c r="S33">
        <v>174</v>
      </c>
      <c r="T33">
        <f t="shared" si="8"/>
        <v>0</v>
      </c>
      <c r="U33">
        <f t="shared" si="2"/>
        <v>4</v>
      </c>
      <c r="V33">
        <f t="shared" si="3"/>
        <v>4</v>
      </c>
      <c r="Y33">
        <v>60.6</v>
      </c>
      <c r="Z33">
        <f t="shared" si="4"/>
        <v>61</v>
      </c>
      <c r="AB33">
        <v>64</v>
      </c>
      <c r="AC33">
        <f t="shared" si="5"/>
        <v>2</v>
      </c>
      <c r="AD33">
        <f t="shared" si="6"/>
        <v>5</v>
      </c>
      <c r="AE33">
        <f t="shared" si="7"/>
        <v>7</v>
      </c>
    </row>
    <row r="34" spans="1:31">
      <c r="A34">
        <v>33</v>
      </c>
      <c r="B34" t="s">
        <v>9</v>
      </c>
      <c r="C34">
        <v>172.8</v>
      </c>
      <c r="D34">
        <v>52.2</v>
      </c>
      <c r="E34">
        <v>73</v>
      </c>
      <c r="F34" t="s">
        <v>10</v>
      </c>
      <c r="G34" t="s">
        <v>10</v>
      </c>
      <c r="H34" t="s">
        <v>11</v>
      </c>
      <c r="I34">
        <v>4</v>
      </c>
      <c r="P34">
        <v>165.9</v>
      </c>
      <c r="Q34">
        <f t="shared" si="1"/>
        <v>166</v>
      </c>
      <c r="S34">
        <v>175</v>
      </c>
      <c r="T34">
        <f t="shared" si="8"/>
        <v>0</v>
      </c>
      <c r="U34">
        <f t="shared" si="2"/>
        <v>2</v>
      </c>
      <c r="V34">
        <f t="shared" si="3"/>
        <v>2</v>
      </c>
      <c r="Y34">
        <v>51.3</v>
      </c>
      <c r="Z34">
        <f t="shared" si="4"/>
        <v>51</v>
      </c>
      <c r="AB34">
        <v>65</v>
      </c>
      <c r="AC34">
        <f t="shared" si="5"/>
        <v>2</v>
      </c>
      <c r="AD34">
        <f t="shared" si="6"/>
        <v>3</v>
      </c>
      <c r="AE34">
        <f t="shared" si="7"/>
        <v>5</v>
      </c>
    </row>
    <row r="35" spans="1:31">
      <c r="A35">
        <v>34</v>
      </c>
      <c r="B35" t="s">
        <v>9</v>
      </c>
      <c r="C35">
        <v>174.7</v>
      </c>
      <c r="D35">
        <v>77.5</v>
      </c>
      <c r="E35">
        <v>84</v>
      </c>
      <c r="F35" t="s">
        <v>10</v>
      </c>
      <c r="G35" t="s">
        <v>10</v>
      </c>
      <c r="H35" t="s">
        <v>11</v>
      </c>
      <c r="I35">
        <v>5</v>
      </c>
      <c r="P35">
        <v>168.6</v>
      </c>
      <c r="Q35">
        <f t="shared" si="1"/>
        <v>169</v>
      </c>
      <c r="S35">
        <v>176</v>
      </c>
      <c r="T35">
        <f t="shared" si="8"/>
        <v>1</v>
      </c>
      <c r="U35">
        <f t="shared" si="2"/>
        <v>4</v>
      </c>
      <c r="V35">
        <f t="shared" si="3"/>
        <v>5</v>
      </c>
      <c r="Y35">
        <v>63.8</v>
      </c>
      <c r="Z35">
        <f t="shared" si="4"/>
        <v>64</v>
      </c>
      <c r="AB35">
        <v>66</v>
      </c>
      <c r="AC35">
        <f t="shared" si="5"/>
        <v>1</v>
      </c>
      <c r="AD35">
        <f t="shared" si="6"/>
        <v>3</v>
      </c>
      <c r="AE35">
        <f t="shared" si="7"/>
        <v>4</v>
      </c>
    </row>
    <row r="36" spans="1:31">
      <c r="A36">
        <v>35</v>
      </c>
      <c r="B36" t="s">
        <v>9</v>
      </c>
      <c r="C36">
        <v>172.1</v>
      </c>
      <c r="D36">
        <v>64.400000000000006</v>
      </c>
      <c r="E36">
        <v>99</v>
      </c>
      <c r="F36" t="s">
        <v>10</v>
      </c>
      <c r="G36" t="s">
        <v>10</v>
      </c>
      <c r="H36" t="s">
        <v>13</v>
      </c>
      <c r="I36">
        <v>6</v>
      </c>
      <c r="P36">
        <v>172.8</v>
      </c>
      <c r="Q36">
        <f t="shared" si="1"/>
        <v>173</v>
      </c>
      <c r="S36">
        <v>177</v>
      </c>
      <c r="T36">
        <f t="shared" si="8"/>
        <v>0</v>
      </c>
      <c r="U36">
        <f t="shared" si="2"/>
        <v>2</v>
      </c>
      <c r="V36">
        <f t="shared" si="3"/>
        <v>2</v>
      </c>
      <c r="Y36">
        <v>52.2</v>
      </c>
      <c r="Z36">
        <f t="shared" si="4"/>
        <v>52</v>
      </c>
      <c r="AB36">
        <v>67</v>
      </c>
      <c r="AC36">
        <f t="shared" si="5"/>
        <v>2</v>
      </c>
      <c r="AD36">
        <f t="shared" si="6"/>
        <v>2</v>
      </c>
      <c r="AE36">
        <f t="shared" si="7"/>
        <v>4</v>
      </c>
    </row>
    <row r="37" spans="1:31">
      <c r="A37">
        <v>36</v>
      </c>
      <c r="B37" t="s">
        <v>9</v>
      </c>
      <c r="C37">
        <v>160.4</v>
      </c>
      <c r="D37">
        <v>49</v>
      </c>
      <c r="E37">
        <v>60</v>
      </c>
      <c r="F37" t="s">
        <v>12</v>
      </c>
      <c r="G37" t="s">
        <v>10</v>
      </c>
      <c r="H37" t="s">
        <v>11</v>
      </c>
      <c r="I37">
        <v>2</v>
      </c>
      <c r="P37">
        <v>174.7</v>
      </c>
      <c r="Q37">
        <f t="shared" si="1"/>
        <v>175</v>
      </c>
      <c r="S37">
        <v>178</v>
      </c>
      <c r="T37">
        <f t="shared" si="8"/>
        <v>0</v>
      </c>
      <c r="U37">
        <f t="shared" si="2"/>
        <v>2</v>
      </c>
      <c r="V37">
        <f t="shared" si="3"/>
        <v>2</v>
      </c>
      <c r="Y37">
        <v>77.5</v>
      </c>
      <c r="Z37">
        <f t="shared" si="4"/>
        <v>78</v>
      </c>
      <c r="AB37">
        <v>68</v>
      </c>
      <c r="AC37">
        <f t="shared" si="5"/>
        <v>0</v>
      </c>
      <c r="AD37">
        <f t="shared" si="6"/>
        <v>2</v>
      </c>
      <c r="AE37">
        <f t="shared" si="7"/>
        <v>2</v>
      </c>
    </row>
    <row r="38" spans="1:31">
      <c r="A38">
        <v>37</v>
      </c>
      <c r="B38" t="s">
        <v>9</v>
      </c>
      <c r="C38">
        <v>168.7</v>
      </c>
      <c r="D38">
        <v>65.8</v>
      </c>
      <c r="E38">
        <v>94</v>
      </c>
      <c r="F38" t="s">
        <v>12</v>
      </c>
      <c r="G38" t="s">
        <v>10</v>
      </c>
      <c r="H38" t="s">
        <v>13</v>
      </c>
      <c r="I38">
        <v>4</v>
      </c>
      <c r="P38">
        <v>172.1</v>
      </c>
      <c r="Q38">
        <f t="shared" si="1"/>
        <v>172</v>
      </c>
      <c r="S38">
        <v>179</v>
      </c>
      <c r="T38">
        <f t="shared" si="8"/>
        <v>1</v>
      </c>
      <c r="U38">
        <f t="shared" si="2"/>
        <v>1</v>
      </c>
      <c r="V38">
        <f t="shared" si="3"/>
        <v>2</v>
      </c>
      <c r="Y38">
        <v>64.400000000000006</v>
      </c>
      <c r="Z38">
        <f t="shared" si="4"/>
        <v>64</v>
      </c>
      <c r="AB38">
        <v>69</v>
      </c>
      <c r="AC38">
        <f t="shared" si="5"/>
        <v>1</v>
      </c>
      <c r="AD38">
        <f t="shared" si="6"/>
        <v>3</v>
      </c>
      <c r="AE38">
        <f t="shared" si="7"/>
        <v>4</v>
      </c>
    </row>
    <row r="39" spans="1:31">
      <c r="A39">
        <v>38</v>
      </c>
      <c r="B39" t="s">
        <v>9</v>
      </c>
      <c r="C39">
        <v>164.5</v>
      </c>
      <c r="D39">
        <v>55.7</v>
      </c>
      <c r="E39">
        <v>69</v>
      </c>
      <c r="F39" t="s">
        <v>10</v>
      </c>
      <c r="G39" t="s">
        <v>10</v>
      </c>
      <c r="H39" t="s">
        <v>13</v>
      </c>
      <c r="I39">
        <v>1</v>
      </c>
      <c r="P39">
        <v>160.4</v>
      </c>
      <c r="Q39">
        <f t="shared" si="1"/>
        <v>160</v>
      </c>
      <c r="S39">
        <v>180</v>
      </c>
      <c r="T39">
        <f t="shared" si="8"/>
        <v>0</v>
      </c>
      <c r="U39">
        <f t="shared" si="2"/>
        <v>0</v>
      </c>
      <c r="V39">
        <f t="shared" si="3"/>
        <v>0</v>
      </c>
      <c r="Y39">
        <v>49</v>
      </c>
      <c r="Z39">
        <f t="shared" si="4"/>
        <v>49</v>
      </c>
      <c r="AB39">
        <v>70</v>
      </c>
      <c r="AC39">
        <f t="shared" si="5"/>
        <v>0</v>
      </c>
      <c r="AD39">
        <f t="shared" si="6"/>
        <v>0</v>
      </c>
      <c r="AE39">
        <f t="shared" si="7"/>
        <v>0</v>
      </c>
    </row>
    <row r="40" spans="1:31">
      <c r="A40">
        <v>39</v>
      </c>
      <c r="B40" t="s">
        <v>9</v>
      </c>
      <c r="C40">
        <v>182.3</v>
      </c>
      <c r="D40">
        <v>86.5</v>
      </c>
      <c r="E40">
        <v>55</v>
      </c>
      <c r="F40" t="s">
        <v>12</v>
      </c>
      <c r="G40" t="s">
        <v>10</v>
      </c>
      <c r="H40" t="s">
        <v>11</v>
      </c>
      <c r="I40">
        <v>2</v>
      </c>
      <c r="P40">
        <v>168.7</v>
      </c>
      <c r="Q40">
        <f t="shared" si="1"/>
        <v>169</v>
      </c>
      <c r="S40">
        <v>181</v>
      </c>
      <c r="T40">
        <f t="shared" si="8"/>
        <v>0</v>
      </c>
      <c r="U40">
        <f t="shared" si="2"/>
        <v>2</v>
      </c>
      <c r="V40">
        <f t="shared" si="3"/>
        <v>2</v>
      </c>
      <c r="Y40">
        <v>65.8</v>
      </c>
      <c r="Z40">
        <f t="shared" si="4"/>
        <v>66</v>
      </c>
      <c r="AB40">
        <v>71</v>
      </c>
      <c r="AC40">
        <f t="shared" si="5"/>
        <v>0</v>
      </c>
      <c r="AD40">
        <f t="shared" si="6"/>
        <v>1</v>
      </c>
      <c r="AE40">
        <f t="shared" si="7"/>
        <v>1</v>
      </c>
    </row>
    <row r="41" spans="1:31">
      <c r="A41">
        <v>40</v>
      </c>
      <c r="B41" t="s">
        <v>9</v>
      </c>
      <c r="C41">
        <v>185.7</v>
      </c>
      <c r="D41">
        <v>78.2</v>
      </c>
      <c r="E41">
        <v>100</v>
      </c>
      <c r="F41" t="s">
        <v>10</v>
      </c>
      <c r="G41" t="s">
        <v>10</v>
      </c>
      <c r="H41" t="s">
        <v>13</v>
      </c>
      <c r="I41">
        <v>4</v>
      </c>
      <c r="P41">
        <v>164.5</v>
      </c>
      <c r="Q41">
        <f t="shared" si="1"/>
        <v>165</v>
      </c>
      <c r="S41">
        <v>182</v>
      </c>
      <c r="T41">
        <f t="shared" si="8"/>
        <v>0</v>
      </c>
      <c r="U41">
        <f t="shared" si="2"/>
        <v>1</v>
      </c>
      <c r="V41">
        <f t="shared" si="3"/>
        <v>1</v>
      </c>
      <c r="Y41">
        <v>55.7</v>
      </c>
      <c r="Z41">
        <f t="shared" si="4"/>
        <v>56</v>
      </c>
      <c r="AB41">
        <v>72</v>
      </c>
      <c r="AC41">
        <f t="shared" si="5"/>
        <v>0</v>
      </c>
      <c r="AD41">
        <f t="shared" si="6"/>
        <v>0</v>
      </c>
      <c r="AE41">
        <f t="shared" si="7"/>
        <v>0</v>
      </c>
    </row>
    <row r="42" spans="1:31">
      <c r="A42">
        <v>41</v>
      </c>
      <c r="B42" t="s">
        <v>9</v>
      </c>
      <c r="C42">
        <v>177</v>
      </c>
      <c r="D42">
        <v>71.400000000000006</v>
      </c>
      <c r="E42">
        <v>69</v>
      </c>
      <c r="F42" t="s">
        <v>12</v>
      </c>
      <c r="G42" t="s">
        <v>10</v>
      </c>
      <c r="H42" t="s">
        <v>11</v>
      </c>
      <c r="I42">
        <v>2</v>
      </c>
      <c r="P42">
        <v>182.3</v>
      </c>
      <c r="Q42">
        <f t="shared" si="1"/>
        <v>182</v>
      </c>
      <c r="S42">
        <v>183</v>
      </c>
      <c r="T42">
        <f t="shared" si="8"/>
        <v>0</v>
      </c>
      <c r="U42">
        <f t="shared" si="2"/>
        <v>2</v>
      </c>
      <c r="V42">
        <f t="shared" si="3"/>
        <v>2</v>
      </c>
      <c r="Y42">
        <v>86.5</v>
      </c>
      <c r="Z42">
        <f t="shared" si="4"/>
        <v>87</v>
      </c>
      <c r="AB42">
        <v>73</v>
      </c>
      <c r="AC42">
        <f t="shared" si="5"/>
        <v>0</v>
      </c>
      <c r="AD42">
        <f t="shared" si="6"/>
        <v>2</v>
      </c>
      <c r="AE42">
        <f t="shared" si="7"/>
        <v>2</v>
      </c>
    </row>
    <row r="43" spans="1:31">
      <c r="A43">
        <v>42</v>
      </c>
      <c r="B43" t="s">
        <v>9</v>
      </c>
      <c r="C43">
        <v>180.6</v>
      </c>
      <c r="D43">
        <v>80</v>
      </c>
      <c r="E43">
        <v>87</v>
      </c>
      <c r="F43" t="s">
        <v>10</v>
      </c>
      <c r="G43" t="s">
        <v>10</v>
      </c>
      <c r="H43" t="s">
        <v>13</v>
      </c>
      <c r="I43">
        <v>3</v>
      </c>
      <c r="P43">
        <v>185.7</v>
      </c>
      <c r="Q43">
        <f t="shared" si="1"/>
        <v>186</v>
      </c>
      <c r="S43">
        <v>184</v>
      </c>
      <c r="T43">
        <f t="shared" si="8"/>
        <v>0</v>
      </c>
      <c r="U43">
        <f t="shared" si="2"/>
        <v>1</v>
      </c>
      <c r="V43">
        <f t="shared" si="3"/>
        <v>1</v>
      </c>
      <c r="Y43">
        <v>78.2</v>
      </c>
      <c r="Z43">
        <f t="shared" si="4"/>
        <v>78</v>
      </c>
      <c r="AB43">
        <v>74</v>
      </c>
      <c r="AC43">
        <f t="shared" si="5"/>
        <v>0</v>
      </c>
      <c r="AD43">
        <f t="shared" si="6"/>
        <v>1</v>
      </c>
      <c r="AE43">
        <f t="shared" si="7"/>
        <v>1</v>
      </c>
    </row>
    <row r="44" spans="1:31">
      <c r="A44">
        <v>43</v>
      </c>
      <c r="B44" t="s">
        <v>9</v>
      </c>
      <c r="C44">
        <v>176.2</v>
      </c>
      <c r="D44">
        <v>81.5</v>
      </c>
      <c r="E44">
        <v>80</v>
      </c>
      <c r="F44" t="s">
        <v>12</v>
      </c>
      <c r="G44" t="s">
        <v>10</v>
      </c>
      <c r="H44" t="s">
        <v>11</v>
      </c>
      <c r="I44">
        <v>3</v>
      </c>
      <c r="P44">
        <v>177</v>
      </c>
      <c r="Q44">
        <f t="shared" si="1"/>
        <v>177</v>
      </c>
      <c r="S44">
        <v>185</v>
      </c>
      <c r="T44">
        <f t="shared" si="8"/>
        <v>0</v>
      </c>
      <c r="U44">
        <f t="shared" si="2"/>
        <v>0</v>
      </c>
      <c r="V44">
        <f t="shared" si="3"/>
        <v>0</v>
      </c>
      <c r="Y44">
        <v>71.400000000000006</v>
      </c>
      <c r="Z44">
        <f t="shared" si="4"/>
        <v>71</v>
      </c>
      <c r="AB44">
        <v>75</v>
      </c>
      <c r="AC44">
        <f t="shared" si="5"/>
        <v>0</v>
      </c>
      <c r="AD44">
        <f t="shared" si="6"/>
        <v>1</v>
      </c>
      <c r="AE44">
        <f t="shared" si="7"/>
        <v>1</v>
      </c>
    </row>
    <row r="45" spans="1:31">
      <c r="A45">
        <v>44</v>
      </c>
      <c r="B45" t="s">
        <v>9</v>
      </c>
      <c r="C45">
        <v>170.4</v>
      </c>
      <c r="D45">
        <v>66.3</v>
      </c>
      <c r="E45">
        <v>77</v>
      </c>
      <c r="F45" t="s">
        <v>10</v>
      </c>
      <c r="G45" t="s">
        <v>10</v>
      </c>
      <c r="H45" t="s">
        <v>11</v>
      </c>
      <c r="I45">
        <v>4</v>
      </c>
      <c r="P45">
        <v>180.6</v>
      </c>
      <c r="Q45">
        <f t="shared" si="1"/>
        <v>181</v>
      </c>
      <c r="S45">
        <v>186</v>
      </c>
      <c r="T45">
        <f t="shared" si="8"/>
        <v>0</v>
      </c>
      <c r="U45">
        <f t="shared" si="2"/>
        <v>1</v>
      </c>
      <c r="V45">
        <f t="shared" si="3"/>
        <v>1</v>
      </c>
      <c r="Y45">
        <v>80</v>
      </c>
      <c r="Z45">
        <f t="shared" si="4"/>
        <v>80</v>
      </c>
      <c r="AB45">
        <v>76</v>
      </c>
      <c r="AC45">
        <f t="shared" si="5"/>
        <v>0</v>
      </c>
      <c r="AD45">
        <f t="shared" si="6"/>
        <v>0</v>
      </c>
      <c r="AE45">
        <f t="shared" si="7"/>
        <v>0</v>
      </c>
    </row>
    <row r="46" spans="1:31">
      <c r="A46">
        <v>45</v>
      </c>
      <c r="B46" t="s">
        <v>9</v>
      </c>
      <c r="C46">
        <v>176.4</v>
      </c>
      <c r="D46">
        <v>64</v>
      </c>
      <c r="E46">
        <v>67</v>
      </c>
      <c r="F46" t="s">
        <v>12</v>
      </c>
      <c r="G46" t="s">
        <v>10</v>
      </c>
      <c r="H46" t="s">
        <v>11</v>
      </c>
      <c r="I46">
        <v>4</v>
      </c>
      <c r="P46">
        <v>176.2</v>
      </c>
      <c r="Q46">
        <f t="shared" si="1"/>
        <v>176</v>
      </c>
      <c r="S46">
        <v>187</v>
      </c>
      <c r="T46">
        <f t="shared" si="8"/>
        <v>0</v>
      </c>
      <c r="U46">
        <f t="shared" si="2"/>
        <v>0</v>
      </c>
      <c r="V46">
        <f t="shared" si="3"/>
        <v>0</v>
      </c>
      <c r="Y46">
        <v>81.5</v>
      </c>
      <c r="Z46">
        <f t="shared" si="4"/>
        <v>82</v>
      </c>
      <c r="AB46">
        <v>77</v>
      </c>
      <c r="AC46">
        <f t="shared" si="5"/>
        <v>0</v>
      </c>
      <c r="AD46">
        <f t="shared" si="6"/>
        <v>2</v>
      </c>
      <c r="AE46">
        <f t="shared" si="7"/>
        <v>2</v>
      </c>
    </row>
    <row r="47" spans="1:31">
      <c r="A47">
        <v>46</v>
      </c>
      <c r="B47" t="s">
        <v>9</v>
      </c>
      <c r="C47">
        <v>183.6</v>
      </c>
      <c r="D47">
        <v>65.400000000000006</v>
      </c>
      <c r="E47">
        <v>73</v>
      </c>
      <c r="F47" t="s">
        <v>12</v>
      </c>
      <c r="G47" t="s">
        <v>10</v>
      </c>
      <c r="H47" t="s">
        <v>11</v>
      </c>
      <c r="I47">
        <v>3</v>
      </c>
      <c r="P47">
        <v>170.4</v>
      </c>
      <c r="Q47">
        <f t="shared" si="1"/>
        <v>170</v>
      </c>
      <c r="S47">
        <v>188</v>
      </c>
      <c r="T47">
        <f t="shared" si="8"/>
        <v>0</v>
      </c>
      <c r="U47">
        <f t="shared" si="2"/>
        <v>0</v>
      </c>
      <c r="V47">
        <f t="shared" si="3"/>
        <v>0</v>
      </c>
      <c r="Y47">
        <v>66.3</v>
      </c>
      <c r="Z47">
        <f t="shared" si="4"/>
        <v>66</v>
      </c>
      <c r="AB47">
        <v>78</v>
      </c>
      <c r="AC47">
        <f t="shared" si="5"/>
        <v>0</v>
      </c>
      <c r="AD47">
        <f t="shared" si="6"/>
        <v>2</v>
      </c>
      <c r="AE47">
        <f t="shared" si="7"/>
        <v>2</v>
      </c>
    </row>
    <row r="48" spans="1:31">
      <c r="A48">
        <v>47</v>
      </c>
      <c r="B48" t="s">
        <v>9</v>
      </c>
      <c r="C48">
        <v>168.1</v>
      </c>
      <c r="D48">
        <v>57.8</v>
      </c>
      <c r="E48">
        <v>66</v>
      </c>
      <c r="F48" t="s">
        <v>12</v>
      </c>
      <c r="G48" t="s">
        <v>10</v>
      </c>
      <c r="H48" t="s">
        <v>11</v>
      </c>
      <c r="I48">
        <v>2</v>
      </c>
      <c r="P48">
        <v>176.4</v>
      </c>
      <c r="Q48">
        <f t="shared" si="1"/>
        <v>176</v>
      </c>
      <c r="S48">
        <v>189</v>
      </c>
      <c r="T48">
        <f t="shared" si="8"/>
        <v>0</v>
      </c>
      <c r="U48">
        <f t="shared" si="2"/>
        <v>0</v>
      </c>
      <c r="V48">
        <f t="shared" si="3"/>
        <v>0</v>
      </c>
      <c r="Y48">
        <v>64</v>
      </c>
      <c r="Z48">
        <f t="shared" si="4"/>
        <v>64</v>
      </c>
      <c r="AB48">
        <v>79</v>
      </c>
      <c r="AC48">
        <f t="shared" si="5"/>
        <v>0</v>
      </c>
      <c r="AD48">
        <f t="shared" si="6"/>
        <v>0</v>
      </c>
      <c r="AE48">
        <f t="shared" si="7"/>
        <v>0</v>
      </c>
    </row>
    <row r="49" spans="1:31">
      <c r="A49">
        <v>48</v>
      </c>
      <c r="B49" t="s">
        <v>9</v>
      </c>
      <c r="C49">
        <v>177.2</v>
      </c>
      <c r="D49">
        <v>69.3</v>
      </c>
      <c r="E49">
        <v>89</v>
      </c>
      <c r="F49" t="s">
        <v>12</v>
      </c>
      <c r="G49" t="s">
        <v>10</v>
      </c>
      <c r="H49" t="s">
        <v>11</v>
      </c>
      <c r="I49">
        <v>3</v>
      </c>
      <c r="P49">
        <v>183.6</v>
      </c>
      <c r="Q49">
        <f t="shared" si="1"/>
        <v>184</v>
      </c>
      <c r="S49">
        <v>190</v>
      </c>
      <c r="T49">
        <f t="shared" si="8"/>
        <v>0</v>
      </c>
      <c r="U49">
        <f t="shared" si="2"/>
        <v>0</v>
      </c>
      <c r="V49">
        <f t="shared" si="3"/>
        <v>0</v>
      </c>
      <c r="Y49">
        <v>65.400000000000006</v>
      </c>
      <c r="Z49">
        <f t="shared" si="4"/>
        <v>65</v>
      </c>
      <c r="AB49">
        <v>80</v>
      </c>
      <c r="AC49">
        <f t="shared" si="5"/>
        <v>0</v>
      </c>
      <c r="AD49">
        <f t="shared" si="6"/>
        <v>1</v>
      </c>
      <c r="AE49">
        <f t="shared" si="7"/>
        <v>1</v>
      </c>
    </row>
    <row r="50" spans="1:31">
      <c r="A50">
        <v>49</v>
      </c>
      <c r="B50" t="s">
        <v>9</v>
      </c>
      <c r="C50">
        <v>175.6</v>
      </c>
      <c r="D50">
        <v>67.2</v>
      </c>
      <c r="E50">
        <v>96</v>
      </c>
      <c r="F50" t="s">
        <v>12</v>
      </c>
      <c r="G50" t="s">
        <v>10</v>
      </c>
      <c r="H50" t="s">
        <v>13</v>
      </c>
      <c r="I50">
        <v>3</v>
      </c>
      <c r="P50">
        <v>168.1</v>
      </c>
      <c r="Q50">
        <f t="shared" si="1"/>
        <v>168</v>
      </c>
      <c r="Y50">
        <v>57.8</v>
      </c>
      <c r="Z50">
        <f t="shared" si="4"/>
        <v>58</v>
      </c>
      <c r="AB50">
        <v>81</v>
      </c>
      <c r="AC50">
        <f t="shared" si="5"/>
        <v>0</v>
      </c>
      <c r="AD50">
        <f t="shared" si="6"/>
        <v>0</v>
      </c>
      <c r="AE50">
        <f t="shared" si="7"/>
        <v>0</v>
      </c>
    </row>
    <row r="51" spans="1:31">
      <c r="A51">
        <v>50</v>
      </c>
      <c r="B51" t="s">
        <v>9</v>
      </c>
      <c r="C51">
        <v>179</v>
      </c>
      <c r="D51">
        <v>60.5</v>
      </c>
      <c r="E51">
        <v>54</v>
      </c>
      <c r="F51" t="s">
        <v>10</v>
      </c>
      <c r="G51" t="s">
        <v>10</v>
      </c>
      <c r="H51" t="s">
        <v>11</v>
      </c>
      <c r="I51">
        <v>2</v>
      </c>
      <c r="P51">
        <v>177.2</v>
      </c>
      <c r="Q51">
        <f t="shared" si="1"/>
        <v>177</v>
      </c>
      <c r="Y51">
        <v>69.3</v>
      </c>
      <c r="Z51">
        <f t="shared" si="4"/>
        <v>69</v>
      </c>
      <c r="AB51">
        <v>82</v>
      </c>
      <c r="AC51">
        <f t="shared" si="5"/>
        <v>0</v>
      </c>
      <c r="AD51">
        <f t="shared" si="6"/>
        <v>1</v>
      </c>
      <c r="AE51">
        <f t="shared" si="7"/>
        <v>1</v>
      </c>
    </row>
    <row r="52" spans="1:31">
      <c r="A52">
        <v>51</v>
      </c>
      <c r="B52" t="s">
        <v>14</v>
      </c>
      <c r="C52">
        <v>157.69999999999999</v>
      </c>
      <c r="D52">
        <v>47.5</v>
      </c>
      <c r="E52">
        <v>80</v>
      </c>
      <c r="F52" t="s">
        <v>12</v>
      </c>
      <c r="G52" t="s">
        <v>10</v>
      </c>
      <c r="H52" t="s">
        <v>13</v>
      </c>
      <c r="I52">
        <v>2</v>
      </c>
      <c r="P52">
        <v>175.6</v>
      </c>
      <c r="Q52">
        <f t="shared" si="1"/>
        <v>176</v>
      </c>
      <c r="Y52">
        <v>67.2</v>
      </c>
      <c r="Z52">
        <f t="shared" si="4"/>
        <v>67</v>
      </c>
      <c r="AB52">
        <v>83</v>
      </c>
      <c r="AC52">
        <f t="shared" si="5"/>
        <v>0</v>
      </c>
      <c r="AD52">
        <f t="shared" si="6"/>
        <v>0</v>
      </c>
      <c r="AE52">
        <f t="shared" si="7"/>
        <v>0</v>
      </c>
    </row>
    <row r="53" spans="1:31">
      <c r="A53">
        <v>52</v>
      </c>
      <c r="B53" t="s">
        <v>14</v>
      </c>
      <c r="C53">
        <v>154.9</v>
      </c>
      <c r="D53">
        <v>45</v>
      </c>
      <c r="E53">
        <v>78</v>
      </c>
      <c r="F53" t="s">
        <v>12</v>
      </c>
      <c r="G53" t="s">
        <v>12</v>
      </c>
      <c r="H53" t="s">
        <v>11</v>
      </c>
      <c r="I53">
        <v>4</v>
      </c>
      <c r="P53">
        <v>179</v>
      </c>
      <c r="Q53">
        <f t="shared" si="1"/>
        <v>179</v>
      </c>
      <c r="Y53">
        <v>60.5</v>
      </c>
      <c r="Z53">
        <f t="shared" si="4"/>
        <v>61</v>
      </c>
      <c r="AB53">
        <v>84</v>
      </c>
      <c r="AC53">
        <f t="shared" si="5"/>
        <v>0</v>
      </c>
      <c r="AD53">
        <f t="shared" si="6"/>
        <v>0</v>
      </c>
      <c r="AE53">
        <f t="shared" si="7"/>
        <v>0</v>
      </c>
    </row>
    <row r="54" spans="1:31">
      <c r="A54">
        <v>53</v>
      </c>
      <c r="B54" t="s">
        <v>14</v>
      </c>
      <c r="C54">
        <v>165.3</v>
      </c>
      <c r="D54">
        <v>55.9</v>
      </c>
      <c r="E54">
        <v>60</v>
      </c>
      <c r="F54" t="s">
        <v>12</v>
      </c>
      <c r="G54" t="s">
        <v>10</v>
      </c>
      <c r="H54" t="s">
        <v>11</v>
      </c>
      <c r="I54">
        <v>3</v>
      </c>
      <c r="P54">
        <v>157.69999999999999</v>
      </c>
      <c r="Q54">
        <f t="shared" si="1"/>
        <v>158</v>
      </c>
      <c r="Y54">
        <v>47.5</v>
      </c>
      <c r="Z54">
        <f t="shared" si="4"/>
        <v>48</v>
      </c>
      <c r="AB54">
        <v>85</v>
      </c>
      <c r="AC54">
        <f t="shared" si="5"/>
        <v>0</v>
      </c>
      <c r="AD54">
        <f t="shared" si="6"/>
        <v>0</v>
      </c>
      <c r="AE54">
        <f t="shared" si="7"/>
        <v>0</v>
      </c>
    </row>
    <row r="55" spans="1:31">
      <c r="A55">
        <v>54</v>
      </c>
      <c r="B55" t="s">
        <v>14</v>
      </c>
      <c r="C55">
        <v>155.19999999999999</v>
      </c>
      <c r="D55">
        <v>38.299999999999997</v>
      </c>
      <c r="E55">
        <v>78</v>
      </c>
      <c r="F55" t="s">
        <v>10</v>
      </c>
      <c r="G55" t="s">
        <v>10</v>
      </c>
      <c r="H55" t="s">
        <v>11</v>
      </c>
      <c r="I55">
        <v>3</v>
      </c>
      <c r="P55">
        <v>154.9</v>
      </c>
      <c r="Q55">
        <f t="shared" si="1"/>
        <v>155</v>
      </c>
      <c r="Y55">
        <v>45</v>
      </c>
      <c r="Z55">
        <f t="shared" si="4"/>
        <v>45</v>
      </c>
      <c r="AB55">
        <v>86</v>
      </c>
      <c r="AC55">
        <f t="shared" si="5"/>
        <v>0</v>
      </c>
      <c r="AD55">
        <f t="shared" si="6"/>
        <v>0</v>
      </c>
      <c r="AE55">
        <f t="shared" si="7"/>
        <v>0</v>
      </c>
    </row>
    <row r="56" spans="1:31">
      <c r="A56">
        <v>55</v>
      </c>
      <c r="B56" t="s">
        <v>14</v>
      </c>
      <c r="C56">
        <v>159.9</v>
      </c>
      <c r="D56">
        <v>50.2</v>
      </c>
      <c r="E56">
        <v>58</v>
      </c>
      <c r="F56" t="s">
        <v>12</v>
      </c>
      <c r="G56" t="s">
        <v>10</v>
      </c>
      <c r="H56" t="s">
        <v>11</v>
      </c>
      <c r="I56">
        <v>2</v>
      </c>
      <c r="P56">
        <v>165.3</v>
      </c>
      <c r="Q56">
        <f t="shared" si="1"/>
        <v>165</v>
      </c>
      <c r="Y56">
        <v>55.9</v>
      </c>
      <c r="Z56">
        <f t="shared" si="4"/>
        <v>56</v>
      </c>
      <c r="AB56">
        <v>87</v>
      </c>
      <c r="AC56">
        <f t="shared" si="5"/>
        <v>0</v>
      </c>
      <c r="AD56">
        <f t="shared" si="6"/>
        <v>1</v>
      </c>
      <c r="AE56">
        <f t="shared" si="7"/>
        <v>1</v>
      </c>
    </row>
    <row r="57" spans="1:31">
      <c r="A57">
        <v>56</v>
      </c>
      <c r="B57" t="s">
        <v>14</v>
      </c>
      <c r="C57">
        <v>160.30000000000001</v>
      </c>
      <c r="D57">
        <v>50.4</v>
      </c>
      <c r="E57">
        <v>80</v>
      </c>
      <c r="F57" t="s">
        <v>12</v>
      </c>
      <c r="G57" t="s">
        <v>10</v>
      </c>
      <c r="H57" t="s">
        <v>11</v>
      </c>
      <c r="I57">
        <v>2</v>
      </c>
      <c r="P57">
        <v>155.19999999999999</v>
      </c>
      <c r="Q57">
        <f t="shared" si="1"/>
        <v>155</v>
      </c>
      <c r="Y57">
        <v>38.299999999999997</v>
      </c>
      <c r="Z57">
        <f t="shared" si="4"/>
        <v>38</v>
      </c>
      <c r="AB57">
        <v>88</v>
      </c>
      <c r="AC57">
        <f t="shared" si="5"/>
        <v>0</v>
      </c>
      <c r="AD57">
        <f t="shared" si="6"/>
        <v>0</v>
      </c>
      <c r="AE57">
        <f t="shared" si="7"/>
        <v>0</v>
      </c>
    </row>
    <row r="58" spans="1:31">
      <c r="A58">
        <v>57</v>
      </c>
      <c r="B58" t="s">
        <v>14</v>
      </c>
      <c r="C58">
        <v>162</v>
      </c>
      <c r="D58">
        <v>45.7</v>
      </c>
      <c r="E58">
        <v>58</v>
      </c>
      <c r="F58" t="s">
        <v>12</v>
      </c>
      <c r="G58" t="s">
        <v>10</v>
      </c>
      <c r="H58" t="s">
        <v>11</v>
      </c>
      <c r="I58">
        <v>3</v>
      </c>
      <c r="P58">
        <v>159.9</v>
      </c>
      <c r="Q58">
        <f t="shared" si="1"/>
        <v>160</v>
      </c>
      <c r="Y58">
        <v>50.2</v>
      </c>
      <c r="Z58">
        <f t="shared" si="4"/>
        <v>50</v>
      </c>
      <c r="AB58">
        <v>89</v>
      </c>
      <c r="AC58">
        <f t="shared" si="5"/>
        <v>0</v>
      </c>
      <c r="AD58">
        <f t="shared" si="6"/>
        <v>0</v>
      </c>
      <c r="AE58">
        <f t="shared" si="7"/>
        <v>0</v>
      </c>
    </row>
    <row r="59" spans="1:31">
      <c r="A59">
        <v>58</v>
      </c>
      <c r="B59" t="s">
        <v>14</v>
      </c>
      <c r="C59">
        <v>168.9</v>
      </c>
      <c r="D59">
        <v>61.6</v>
      </c>
      <c r="E59">
        <v>87</v>
      </c>
      <c r="F59" t="s">
        <v>10</v>
      </c>
      <c r="G59" t="s">
        <v>10</v>
      </c>
      <c r="H59" t="s">
        <v>11</v>
      </c>
      <c r="I59">
        <v>3</v>
      </c>
      <c r="P59">
        <v>160.30000000000001</v>
      </c>
      <c r="Q59">
        <f t="shared" si="1"/>
        <v>160</v>
      </c>
      <c r="Y59">
        <v>50.4</v>
      </c>
      <c r="Z59">
        <f t="shared" si="4"/>
        <v>50</v>
      </c>
      <c r="AB59">
        <v>90</v>
      </c>
      <c r="AC59">
        <f t="shared" si="5"/>
        <v>0</v>
      </c>
      <c r="AD59">
        <f t="shared" si="6"/>
        <v>0</v>
      </c>
      <c r="AE59">
        <f t="shared" si="7"/>
        <v>0</v>
      </c>
    </row>
    <row r="60" spans="1:31">
      <c r="A60">
        <v>59</v>
      </c>
      <c r="B60" t="s">
        <v>14</v>
      </c>
      <c r="C60">
        <v>158.6</v>
      </c>
      <c r="D60">
        <v>63.5</v>
      </c>
      <c r="E60">
        <v>77</v>
      </c>
      <c r="F60" t="s">
        <v>12</v>
      </c>
      <c r="G60" t="s">
        <v>10</v>
      </c>
      <c r="H60" t="s">
        <v>13</v>
      </c>
      <c r="I60">
        <v>4</v>
      </c>
      <c r="P60">
        <v>162</v>
      </c>
      <c r="Q60">
        <f t="shared" si="1"/>
        <v>162</v>
      </c>
      <c r="Y60">
        <v>45.7</v>
      </c>
      <c r="Z60">
        <f t="shared" si="4"/>
        <v>46</v>
      </c>
    </row>
    <row r="61" spans="1:31">
      <c r="A61">
        <v>60</v>
      </c>
      <c r="B61" t="s">
        <v>14</v>
      </c>
      <c r="C61">
        <v>155.6</v>
      </c>
      <c r="D61">
        <v>59.2</v>
      </c>
      <c r="E61">
        <v>89</v>
      </c>
      <c r="F61" t="s">
        <v>12</v>
      </c>
      <c r="G61" t="s">
        <v>10</v>
      </c>
      <c r="H61" t="s">
        <v>11</v>
      </c>
      <c r="I61">
        <v>3</v>
      </c>
      <c r="P61">
        <v>168.9</v>
      </c>
      <c r="Q61">
        <f t="shared" si="1"/>
        <v>169</v>
      </c>
      <c r="Y61">
        <v>61.6</v>
      </c>
      <c r="Z61">
        <f t="shared" si="4"/>
        <v>62</v>
      </c>
    </row>
    <row r="62" spans="1:31">
      <c r="A62">
        <v>61</v>
      </c>
      <c r="B62" t="s">
        <v>14</v>
      </c>
      <c r="C62">
        <v>159.69999999999999</v>
      </c>
      <c r="D62">
        <v>68.5</v>
      </c>
      <c r="E62">
        <v>66</v>
      </c>
      <c r="F62" t="s">
        <v>12</v>
      </c>
      <c r="G62" t="s">
        <v>10</v>
      </c>
      <c r="H62" t="s">
        <v>13</v>
      </c>
      <c r="I62">
        <v>4</v>
      </c>
      <c r="P62">
        <v>158.6</v>
      </c>
      <c r="Q62">
        <f t="shared" si="1"/>
        <v>159</v>
      </c>
      <c r="Y62">
        <v>63.5</v>
      </c>
      <c r="Z62">
        <f t="shared" si="4"/>
        <v>64</v>
      </c>
    </row>
    <row r="63" spans="1:31">
      <c r="A63">
        <v>62</v>
      </c>
      <c r="B63" t="s">
        <v>14</v>
      </c>
      <c r="C63">
        <v>167.4</v>
      </c>
      <c r="D63">
        <v>55.6</v>
      </c>
      <c r="E63">
        <v>95</v>
      </c>
      <c r="F63" t="s">
        <v>12</v>
      </c>
      <c r="G63" t="s">
        <v>10</v>
      </c>
      <c r="H63" t="s">
        <v>13</v>
      </c>
      <c r="I63">
        <v>4</v>
      </c>
      <c r="P63">
        <v>155.6</v>
      </c>
      <c r="Q63">
        <f t="shared" si="1"/>
        <v>156</v>
      </c>
      <c r="Y63">
        <v>59.2</v>
      </c>
      <c r="Z63">
        <f t="shared" si="4"/>
        <v>59</v>
      </c>
    </row>
    <row r="64" spans="1:31">
      <c r="A64">
        <v>63</v>
      </c>
      <c r="B64" t="s">
        <v>14</v>
      </c>
      <c r="C64">
        <v>156.9</v>
      </c>
      <c r="D64">
        <v>58.9</v>
      </c>
      <c r="E64">
        <v>76</v>
      </c>
      <c r="F64" t="s">
        <v>12</v>
      </c>
      <c r="G64" t="s">
        <v>10</v>
      </c>
      <c r="H64" t="s">
        <v>11</v>
      </c>
      <c r="I64">
        <v>3</v>
      </c>
      <c r="P64">
        <v>159.69999999999999</v>
      </c>
      <c r="Q64">
        <f t="shared" si="1"/>
        <v>160</v>
      </c>
      <c r="Y64">
        <v>68.5</v>
      </c>
      <c r="Z64">
        <f t="shared" si="4"/>
        <v>69</v>
      </c>
    </row>
    <row r="65" spans="1:26">
      <c r="A65">
        <v>64</v>
      </c>
      <c r="B65" t="s">
        <v>14</v>
      </c>
      <c r="C65">
        <v>155.19999999999999</v>
      </c>
      <c r="D65">
        <v>54.2</v>
      </c>
      <c r="E65">
        <v>87</v>
      </c>
      <c r="F65" t="s">
        <v>10</v>
      </c>
      <c r="G65" t="s">
        <v>10</v>
      </c>
      <c r="H65" t="s">
        <v>11</v>
      </c>
      <c r="I65">
        <v>2</v>
      </c>
      <c r="P65">
        <v>167.4</v>
      </c>
      <c r="Q65">
        <f t="shared" si="1"/>
        <v>167</v>
      </c>
      <c r="Y65">
        <v>55.6</v>
      </c>
      <c r="Z65">
        <f t="shared" si="4"/>
        <v>56</v>
      </c>
    </row>
    <row r="66" spans="1:26">
      <c r="A66">
        <v>65</v>
      </c>
      <c r="B66" t="s">
        <v>14</v>
      </c>
      <c r="C66">
        <v>157.69999999999999</v>
      </c>
      <c r="D66">
        <v>47.9</v>
      </c>
      <c r="E66">
        <v>59</v>
      </c>
      <c r="F66" t="s">
        <v>10</v>
      </c>
      <c r="G66" t="s">
        <v>10</v>
      </c>
      <c r="H66" t="s">
        <v>11</v>
      </c>
      <c r="I66">
        <v>2</v>
      </c>
      <c r="P66">
        <v>156.9</v>
      </c>
      <c r="Q66">
        <f t="shared" si="1"/>
        <v>157</v>
      </c>
      <c r="Y66">
        <v>58.9</v>
      </c>
      <c r="Z66">
        <f t="shared" si="4"/>
        <v>59</v>
      </c>
    </row>
    <row r="67" spans="1:26">
      <c r="A67">
        <v>66</v>
      </c>
      <c r="B67" t="s">
        <v>14</v>
      </c>
      <c r="C67">
        <v>158.4</v>
      </c>
      <c r="D67">
        <v>58.1</v>
      </c>
      <c r="E67">
        <v>86</v>
      </c>
      <c r="F67" t="s">
        <v>12</v>
      </c>
      <c r="G67" t="s">
        <v>10</v>
      </c>
      <c r="H67" t="s">
        <v>11</v>
      </c>
      <c r="I67">
        <v>4</v>
      </c>
      <c r="P67">
        <v>155.19999999999999</v>
      </c>
      <c r="Q67">
        <f t="shared" si="1"/>
        <v>155</v>
      </c>
      <c r="Y67">
        <v>54.2</v>
      </c>
      <c r="Z67">
        <f t="shared" si="4"/>
        <v>54</v>
      </c>
    </row>
    <row r="68" spans="1:26">
      <c r="A68">
        <v>67</v>
      </c>
      <c r="B68" t="s">
        <v>14</v>
      </c>
      <c r="C68">
        <v>170.7</v>
      </c>
      <c r="D68">
        <v>63.7</v>
      </c>
      <c r="E68">
        <v>71</v>
      </c>
      <c r="F68" t="s">
        <v>10</v>
      </c>
      <c r="G68" t="s">
        <v>10</v>
      </c>
      <c r="H68" t="s">
        <v>13</v>
      </c>
      <c r="I68">
        <v>3</v>
      </c>
      <c r="P68">
        <v>157.69999999999999</v>
      </c>
      <c r="Q68">
        <f t="shared" si="1"/>
        <v>158</v>
      </c>
      <c r="Y68">
        <v>47.9</v>
      </c>
      <c r="Z68">
        <f t="shared" si="4"/>
        <v>48</v>
      </c>
    </row>
    <row r="69" spans="1:26">
      <c r="A69">
        <v>68</v>
      </c>
      <c r="B69" t="s">
        <v>14</v>
      </c>
      <c r="C69">
        <v>161.80000000000001</v>
      </c>
      <c r="D69">
        <v>51.4</v>
      </c>
      <c r="E69">
        <v>77</v>
      </c>
      <c r="F69" t="s">
        <v>10</v>
      </c>
      <c r="G69" t="s">
        <v>12</v>
      </c>
      <c r="H69" t="s">
        <v>11</v>
      </c>
      <c r="I69">
        <v>4</v>
      </c>
      <c r="P69">
        <v>158.4</v>
      </c>
      <c r="Q69">
        <f t="shared" ref="Q69:Q103" si="9">ROUND(P69,0)</f>
        <v>158</v>
      </c>
      <c r="Y69">
        <v>58.1</v>
      </c>
      <c r="Z69">
        <f t="shared" ref="Z69:Z103" si="10">ROUND(Y69,0)</f>
        <v>58</v>
      </c>
    </row>
    <row r="70" spans="1:26">
      <c r="A70">
        <v>69</v>
      </c>
      <c r="B70" t="s">
        <v>14</v>
      </c>
      <c r="C70">
        <v>154.4</v>
      </c>
      <c r="D70">
        <v>54.7</v>
      </c>
      <c r="E70">
        <v>74</v>
      </c>
      <c r="F70" t="s">
        <v>10</v>
      </c>
      <c r="G70" t="s">
        <v>10</v>
      </c>
      <c r="H70" t="s">
        <v>11</v>
      </c>
      <c r="I70">
        <v>2</v>
      </c>
      <c r="P70">
        <v>170.7</v>
      </c>
      <c r="Q70">
        <f t="shared" si="9"/>
        <v>171</v>
      </c>
      <c r="Y70">
        <v>63.7</v>
      </c>
      <c r="Z70">
        <f t="shared" si="10"/>
        <v>64</v>
      </c>
    </row>
    <row r="71" spans="1:26">
      <c r="A71">
        <v>70</v>
      </c>
      <c r="B71" t="s">
        <v>14</v>
      </c>
      <c r="C71">
        <v>146.30000000000001</v>
      </c>
      <c r="D71">
        <v>39.4</v>
      </c>
      <c r="E71">
        <v>87</v>
      </c>
      <c r="F71" t="s">
        <v>12</v>
      </c>
      <c r="G71" t="s">
        <v>10</v>
      </c>
      <c r="H71" t="s">
        <v>11</v>
      </c>
      <c r="I71">
        <v>4</v>
      </c>
      <c r="P71">
        <v>161.80000000000001</v>
      </c>
      <c r="Q71">
        <f t="shared" si="9"/>
        <v>162</v>
      </c>
      <c r="Y71">
        <v>51.4</v>
      </c>
      <c r="Z71">
        <f t="shared" si="10"/>
        <v>51</v>
      </c>
    </row>
    <row r="72" spans="1:26">
      <c r="A72">
        <v>71</v>
      </c>
      <c r="B72" t="s">
        <v>14</v>
      </c>
      <c r="C72">
        <v>151.30000000000001</v>
      </c>
      <c r="D72">
        <v>49.5</v>
      </c>
      <c r="E72">
        <v>65</v>
      </c>
      <c r="F72" t="s">
        <v>10</v>
      </c>
      <c r="G72" t="s">
        <v>10</v>
      </c>
      <c r="H72" t="s">
        <v>11</v>
      </c>
      <c r="I72">
        <v>3</v>
      </c>
      <c r="P72">
        <v>154.4</v>
      </c>
      <c r="Q72">
        <f t="shared" si="9"/>
        <v>154</v>
      </c>
      <c r="Y72">
        <v>54.7</v>
      </c>
      <c r="Z72">
        <f t="shared" si="10"/>
        <v>55</v>
      </c>
    </row>
    <row r="73" spans="1:26">
      <c r="A73">
        <v>72</v>
      </c>
      <c r="B73" t="s">
        <v>14</v>
      </c>
      <c r="C73">
        <v>150</v>
      </c>
      <c r="D73">
        <v>49.8</v>
      </c>
      <c r="E73">
        <v>59</v>
      </c>
      <c r="F73" t="s">
        <v>10</v>
      </c>
      <c r="G73" t="s">
        <v>10</v>
      </c>
      <c r="H73" t="s">
        <v>11</v>
      </c>
      <c r="I73">
        <v>4</v>
      </c>
      <c r="P73">
        <v>146.30000000000001</v>
      </c>
      <c r="Q73">
        <f t="shared" si="9"/>
        <v>146</v>
      </c>
      <c r="Y73">
        <v>39.4</v>
      </c>
      <c r="Z73">
        <f t="shared" si="10"/>
        <v>39</v>
      </c>
    </row>
    <row r="74" spans="1:26">
      <c r="A74">
        <v>73</v>
      </c>
      <c r="B74" t="s">
        <v>14</v>
      </c>
      <c r="C74">
        <v>167.1</v>
      </c>
      <c r="D74">
        <v>57.6</v>
      </c>
      <c r="E74">
        <v>84</v>
      </c>
      <c r="F74" t="s">
        <v>12</v>
      </c>
      <c r="G74" t="s">
        <v>10</v>
      </c>
      <c r="H74" t="s">
        <v>13</v>
      </c>
      <c r="I74">
        <v>4</v>
      </c>
      <c r="P74">
        <v>151.30000000000001</v>
      </c>
      <c r="Q74">
        <f t="shared" si="9"/>
        <v>151</v>
      </c>
      <c r="Y74">
        <v>49.5</v>
      </c>
      <c r="Z74">
        <f t="shared" si="10"/>
        <v>50</v>
      </c>
    </row>
    <row r="75" spans="1:26">
      <c r="A75">
        <v>74</v>
      </c>
      <c r="B75" t="s">
        <v>14</v>
      </c>
      <c r="C75">
        <v>154.80000000000001</v>
      </c>
      <c r="D75">
        <v>42.3</v>
      </c>
      <c r="E75">
        <v>88</v>
      </c>
      <c r="F75" t="s">
        <v>10</v>
      </c>
      <c r="G75" t="s">
        <v>10</v>
      </c>
      <c r="H75" t="s">
        <v>11</v>
      </c>
      <c r="I75">
        <v>3</v>
      </c>
      <c r="P75">
        <v>150</v>
      </c>
      <c r="Q75">
        <f t="shared" si="9"/>
        <v>150</v>
      </c>
      <c r="Y75">
        <v>49.8</v>
      </c>
      <c r="Z75">
        <f t="shared" si="10"/>
        <v>50</v>
      </c>
    </row>
    <row r="76" spans="1:26">
      <c r="A76">
        <v>75</v>
      </c>
      <c r="B76" t="s">
        <v>14</v>
      </c>
      <c r="C76">
        <v>154.19999999999999</v>
      </c>
      <c r="D76">
        <v>60.2</v>
      </c>
      <c r="E76">
        <v>62</v>
      </c>
      <c r="F76" t="s">
        <v>10</v>
      </c>
      <c r="G76" t="s">
        <v>10</v>
      </c>
      <c r="H76" t="s">
        <v>11</v>
      </c>
      <c r="I76">
        <v>1</v>
      </c>
      <c r="P76">
        <v>167.1</v>
      </c>
      <c r="Q76">
        <f t="shared" si="9"/>
        <v>167</v>
      </c>
      <c r="Y76">
        <v>57.6</v>
      </c>
      <c r="Z76">
        <f t="shared" si="10"/>
        <v>58</v>
      </c>
    </row>
    <row r="77" spans="1:26">
      <c r="A77">
        <v>76</v>
      </c>
      <c r="B77" t="s">
        <v>14</v>
      </c>
      <c r="C77">
        <v>160.5</v>
      </c>
      <c r="D77">
        <v>65.099999999999994</v>
      </c>
      <c r="E77">
        <v>80</v>
      </c>
      <c r="F77" t="s">
        <v>12</v>
      </c>
      <c r="G77" t="s">
        <v>10</v>
      </c>
      <c r="H77" t="s">
        <v>11</v>
      </c>
      <c r="I77">
        <v>3</v>
      </c>
      <c r="P77">
        <v>154.80000000000001</v>
      </c>
      <c r="Q77">
        <f t="shared" si="9"/>
        <v>155</v>
      </c>
      <c r="Y77">
        <v>42.3</v>
      </c>
      <c r="Z77">
        <f t="shared" si="10"/>
        <v>42</v>
      </c>
    </row>
    <row r="78" spans="1:26">
      <c r="A78">
        <v>77</v>
      </c>
      <c r="B78" t="s">
        <v>14</v>
      </c>
      <c r="C78">
        <v>161.1</v>
      </c>
      <c r="D78">
        <v>57.3</v>
      </c>
      <c r="E78">
        <v>79</v>
      </c>
      <c r="F78" t="s">
        <v>10</v>
      </c>
      <c r="G78" t="s">
        <v>10</v>
      </c>
      <c r="H78" t="s">
        <v>11</v>
      </c>
      <c r="I78">
        <v>2</v>
      </c>
      <c r="P78">
        <v>154.19999999999999</v>
      </c>
      <c r="Q78">
        <f t="shared" si="9"/>
        <v>154</v>
      </c>
      <c r="Y78">
        <v>60.2</v>
      </c>
      <c r="Z78">
        <f t="shared" si="10"/>
        <v>60</v>
      </c>
    </row>
    <row r="79" spans="1:26">
      <c r="A79">
        <v>78</v>
      </c>
      <c r="B79" t="s">
        <v>14</v>
      </c>
      <c r="C79">
        <v>164.7</v>
      </c>
      <c r="D79">
        <v>58.1</v>
      </c>
      <c r="E79">
        <v>91</v>
      </c>
      <c r="F79" t="s">
        <v>10</v>
      </c>
      <c r="G79" t="s">
        <v>10</v>
      </c>
      <c r="H79" t="s">
        <v>11</v>
      </c>
      <c r="I79">
        <v>3</v>
      </c>
      <c r="P79">
        <v>160.5</v>
      </c>
      <c r="Q79">
        <f t="shared" si="9"/>
        <v>161</v>
      </c>
      <c r="Y79">
        <v>65.099999999999994</v>
      </c>
      <c r="Z79">
        <f t="shared" si="10"/>
        <v>65</v>
      </c>
    </row>
    <row r="80" spans="1:26">
      <c r="A80">
        <v>79</v>
      </c>
      <c r="B80" t="s">
        <v>14</v>
      </c>
      <c r="C80">
        <v>153.6</v>
      </c>
      <c r="D80">
        <v>51.3</v>
      </c>
      <c r="E80">
        <v>76</v>
      </c>
      <c r="F80" t="s">
        <v>12</v>
      </c>
      <c r="G80" t="s">
        <v>10</v>
      </c>
      <c r="H80" t="s">
        <v>11</v>
      </c>
      <c r="I80">
        <v>3</v>
      </c>
      <c r="P80">
        <v>161.1</v>
      </c>
      <c r="Q80">
        <f t="shared" si="9"/>
        <v>161</v>
      </c>
      <c r="Y80">
        <v>57.3</v>
      </c>
      <c r="Z80">
        <f t="shared" si="10"/>
        <v>57</v>
      </c>
    </row>
    <row r="81" spans="1:26">
      <c r="A81">
        <v>80</v>
      </c>
      <c r="B81" t="s">
        <v>14</v>
      </c>
      <c r="C81">
        <v>156.6</v>
      </c>
      <c r="D81">
        <v>57.9</v>
      </c>
      <c r="E81">
        <v>78</v>
      </c>
      <c r="F81" t="s">
        <v>12</v>
      </c>
      <c r="G81" t="s">
        <v>10</v>
      </c>
      <c r="H81" t="s">
        <v>11</v>
      </c>
      <c r="I81">
        <v>3</v>
      </c>
      <c r="P81">
        <v>164.7</v>
      </c>
      <c r="Q81">
        <f t="shared" si="9"/>
        <v>165</v>
      </c>
      <c r="Y81">
        <v>58.1</v>
      </c>
      <c r="Z81">
        <f t="shared" si="10"/>
        <v>58</v>
      </c>
    </row>
    <row r="82" spans="1:26">
      <c r="A82">
        <v>81</v>
      </c>
      <c r="B82" t="s">
        <v>14</v>
      </c>
      <c r="C82">
        <v>161.6</v>
      </c>
      <c r="D82">
        <v>59.1</v>
      </c>
      <c r="E82">
        <v>75</v>
      </c>
      <c r="F82" t="s">
        <v>10</v>
      </c>
      <c r="G82" t="s">
        <v>10</v>
      </c>
      <c r="H82" t="s">
        <v>13</v>
      </c>
      <c r="I82">
        <v>2</v>
      </c>
      <c r="P82">
        <v>153.6</v>
      </c>
      <c r="Q82">
        <f t="shared" si="9"/>
        <v>154</v>
      </c>
      <c r="Y82">
        <v>51.3</v>
      </c>
      <c r="Z82">
        <f t="shared" si="10"/>
        <v>51</v>
      </c>
    </row>
    <row r="83" spans="1:26">
      <c r="A83">
        <v>82</v>
      </c>
      <c r="B83" t="s">
        <v>14</v>
      </c>
      <c r="C83">
        <v>168.7</v>
      </c>
      <c r="D83">
        <v>66.2</v>
      </c>
      <c r="E83">
        <v>80</v>
      </c>
      <c r="F83" t="s">
        <v>10</v>
      </c>
      <c r="G83" t="s">
        <v>10</v>
      </c>
      <c r="H83" t="s">
        <v>13</v>
      </c>
      <c r="I83">
        <v>2</v>
      </c>
      <c r="P83">
        <v>156.6</v>
      </c>
      <c r="Q83">
        <f t="shared" si="9"/>
        <v>157</v>
      </c>
      <c r="Y83">
        <v>57.9</v>
      </c>
      <c r="Z83">
        <f t="shared" si="10"/>
        <v>58</v>
      </c>
    </row>
    <row r="84" spans="1:26">
      <c r="A84">
        <v>83</v>
      </c>
      <c r="B84" t="s">
        <v>14</v>
      </c>
      <c r="C84">
        <v>168.5</v>
      </c>
      <c r="D84">
        <v>55.5</v>
      </c>
      <c r="E84">
        <v>62</v>
      </c>
      <c r="F84" t="s">
        <v>10</v>
      </c>
      <c r="G84" t="s">
        <v>10</v>
      </c>
      <c r="H84" t="s">
        <v>11</v>
      </c>
      <c r="I84">
        <v>4</v>
      </c>
      <c r="P84">
        <v>161.6</v>
      </c>
      <c r="Q84">
        <f t="shared" si="9"/>
        <v>162</v>
      </c>
      <c r="Y84">
        <v>59.1</v>
      </c>
      <c r="Z84">
        <f t="shared" si="10"/>
        <v>59</v>
      </c>
    </row>
    <row r="85" spans="1:26">
      <c r="A85">
        <v>84</v>
      </c>
      <c r="B85" t="s">
        <v>14</v>
      </c>
      <c r="C85">
        <v>157.69999999999999</v>
      </c>
      <c r="D85">
        <v>56.5</v>
      </c>
      <c r="E85">
        <v>73</v>
      </c>
      <c r="F85" t="s">
        <v>12</v>
      </c>
      <c r="G85" t="s">
        <v>10</v>
      </c>
      <c r="H85" t="s">
        <v>13</v>
      </c>
      <c r="I85">
        <v>3</v>
      </c>
      <c r="P85">
        <v>168.7</v>
      </c>
      <c r="Q85">
        <f t="shared" si="9"/>
        <v>169</v>
      </c>
      <c r="Y85">
        <v>66.2</v>
      </c>
      <c r="Z85">
        <f t="shared" si="10"/>
        <v>66</v>
      </c>
    </row>
    <row r="86" spans="1:26">
      <c r="A86">
        <v>85</v>
      </c>
      <c r="B86" t="s">
        <v>14</v>
      </c>
      <c r="C86">
        <v>160.19999999999999</v>
      </c>
      <c r="D86">
        <v>62.3</v>
      </c>
      <c r="E86">
        <v>78</v>
      </c>
      <c r="F86" t="s">
        <v>12</v>
      </c>
      <c r="G86" t="s">
        <v>10</v>
      </c>
      <c r="H86" t="s">
        <v>11</v>
      </c>
      <c r="I86">
        <v>4</v>
      </c>
      <c r="P86">
        <v>168.5</v>
      </c>
      <c r="Q86">
        <f t="shared" si="9"/>
        <v>169</v>
      </c>
      <c r="Y86">
        <v>55.5</v>
      </c>
      <c r="Z86">
        <f t="shared" si="10"/>
        <v>56</v>
      </c>
    </row>
    <row r="87" spans="1:26">
      <c r="A87">
        <v>86</v>
      </c>
      <c r="B87" t="s">
        <v>14</v>
      </c>
      <c r="C87">
        <v>161.9</v>
      </c>
      <c r="D87">
        <v>48.7</v>
      </c>
      <c r="E87">
        <v>77</v>
      </c>
      <c r="F87" t="s">
        <v>12</v>
      </c>
      <c r="G87" t="s">
        <v>10</v>
      </c>
      <c r="H87" t="s">
        <v>13</v>
      </c>
      <c r="I87">
        <v>2</v>
      </c>
      <c r="P87">
        <v>157.69999999999999</v>
      </c>
      <c r="Q87">
        <f t="shared" si="9"/>
        <v>158</v>
      </c>
      <c r="Y87">
        <v>56.5</v>
      </c>
      <c r="Z87">
        <f t="shared" si="10"/>
        <v>57</v>
      </c>
    </row>
    <row r="88" spans="1:26">
      <c r="A88">
        <v>87</v>
      </c>
      <c r="B88" t="s">
        <v>14</v>
      </c>
      <c r="C88">
        <v>164.7</v>
      </c>
      <c r="D88">
        <v>55.9</v>
      </c>
      <c r="E88">
        <v>84</v>
      </c>
      <c r="F88" t="s">
        <v>12</v>
      </c>
      <c r="G88" t="s">
        <v>10</v>
      </c>
      <c r="H88" t="s">
        <v>11</v>
      </c>
      <c r="I88">
        <v>2</v>
      </c>
      <c r="P88">
        <v>160.19999999999999</v>
      </c>
      <c r="Q88">
        <f t="shared" si="9"/>
        <v>160</v>
      </c>
      <c r="Y88">
        <v>62.3</v>
      </c>
      <c r="Z88">
        <f t="shared" si="10"/>
        <v>62</v>
      </c>
    </row>
    <row r="89" spans="1:26">
      <c r="A89">
        <v>88</v>
      </c>
      <c r="B89" t="s">
        <v>14</v>
      </c>
      <c r="C89">
        <v>170.8</v>
      </c>
      <c r="D89">
        <v>58.3</v>
      </c>
      <c r="E89">
        <v>71</v>
      </c>
      <c r="F89" t="s">
        <v>10</v>
      </c>
      <c r="G89" t="s">
        <v>10</v>
      </c>
      <c r="H89" t="s">
        <v>11</v>
      </c>
      <c r="I89">
        <v>5</v>
      </c>
      <c r="P89">
        <v>161.9</v>
      </c>
      <c r="Q89">
        <f t="shared" si="9"/>
        <v>162</v>
      </c>
      <c r="Y89">
        <v>48.7</v>
      </c>
      <c r="Z89">
        <f t="shared" si="10"/>
        <v>49</v>
      </c>
    </row>
    <row r="90" spans="1:26">
      <c r="A90">
        <v>89</v>
      </c>
      <c r="B90" t="s">
        <v>14</v>
      </c>
      <c r="C90">
        <v>150.80000000000001</v>
      </c>
      <c r="D90">
        <v>53.8</v>
      </c>
      <c r="E90">
        <v>72</v>
      </c>
      <c r="F90" t="s">
        <v>10</v>
      </c>
      <c r="G90" t="s">
        <v>10</v>
      </c>
      <c r="H90" t="s">
        <v>11</v>
      </c>
      <c r="I90">
        <v>2</v>
      </c>
      <c r="P90">
        <v>164.7</v>
      </c>
      <c r="Q90">
        <f t="shared" si="9"/>
        <v>165</v>
      </c>
      <c r="Y90">
        <v>55.9</v>
      </c>
      <c r="Z90">
        <f t="shared" si="10"/>
        <v>56</v>
      </c>
    </row>
    <row r="91" spans="1:26">
      <c r="A91">
        <v>90</v>
      </c>
      <c r="B91" t="s">
        <v>14</v>
      </c>
      <c r="C91">
        <v>161.80000000000001</v>
      </c>
      <c r="D91">
        <v>58.9</v>
      </c>
      <c r="E91">
        <v>83</v>
      </c>
      <c r="F91" t="s">
        <v>12</v>
      </c>
      <c r="G91" t="s">
        <v>10</v>
      </c>
      <c r="H91" t="s">
        <v>11</v>
      </c>
      <c r="I91">
        <v>5</v>
      </c>
      <c r="P91">
        <v>170.8</v>
      </c>
      <c r="Q91">
        <f t="shared" si="9"/>
        <v>171</v>
      </c>
      <c r="Y91">
        <v>58.3</v>
      </c>
      <c r="Z91">
        <f t="shared" si="10"/>
        <v>58</v>
      </c>
    </row>
    <row r="92" spans="1:26">
      <c r="A92">
        <v>91</v>
      </c>
      <c r="B92" t="s">
        <v>14</v>
      </c>
      <c r="C92">
        <v>154.4</v>
      </c>
      <c r="D92">
        <v>47.2</v>
      </c>
      <c r="E92">
        <v>84</v>
      </c>
      <c r="F92" t="s">
        <v>12</v>
      </c>
      <c r="G92" t="s">
        <v>10</v>
      </c>
      <c r="H92" t="s">
        <v>11</v>
      </c>
      <c r="I92">
        <v>3</v>
      </c>
      <c r="P92">
        <v>150.80000000000001</v>
      </c>
      <c r="Q92">
        <f t="shared" si="9"/>
        <v>151</v>
      </c>
      <c r="Y92">
        <v>53.8</v>
      </c>
      <c r="Z92">
        <f t="shared" si="10"/>
        <v>54</v>
      </c>
    </row>
    <row r="93" spans="1:26">
      <c r="A93">
        <v>92</v>
      </c>
      <c r="B93" t="s">
        <v>14</v>
      </c>
      <c r="C93">
        <v>166.3</v>
      </c>
      <c r="D93">
        <v>64.5</v>
      </c>
      <c r="E93">
        <v>64</v>
      </c>
      <c r="F93" t="s">
        <v>12</v>
      </c>
      <c r="G93" t="s">
        <v>10</v>
      </c>
      <c r="H93" t="s">
        <v>11</v>
      </c>
      <c r="I93">
        <v>4</v>
      </c>
      <c r="P93">
        <v>161.80000000000001</v>
      </c>
      <c r="Q93">
        <f t="shared" si="9"/>
        <v>162</v>
      </c>
      <c r="Y93">
        <v>58.9</v>
      </c>
      <c r="Z93">
        <f t="shared" si="10"/>
        <v>59</v>
      </c>
    </row>
    <row r="94" spans="1:26">
      <c r="A94">
        <v>93</v>
      </c>
      <c r="B94" t="s">
        <v>14</v>
      </c>
      <c r="C94">
        <v>159</v>
      </c>
      <c r="D94">
        <v>56.2</v>
      </c>
      <c r="E94">
        <v>74</v>
      </c>
      <c r="F94" t="s">
        <v>10</v>
      </c>
      <c r="G94" t="s">
        <v>10</v>
      </c>
      <c r="H94" t="s">
        <v>13</v>
      </c>
      <c r="I94">
        <v>2</v>
      </c>
      <c r="P94">
        <v>154.4</v>
      </c>
      <c r="Q94">
        <f t="shared" si="9"/>
        <v>154</v>
      </c>
      <c r="Y94">
        <v>47.2</v>
      </c>
      <c r="Z94">
        <f t="shared" si="10"/>
        <v>47</v>
      </c>
    </row>
    <row r="95" spans="1:26">
      <c r="A95">
        <v>94</v>
      </c>
      <c r="B95" t="s">
        <v>14</v>
      </c>
      <c r="C95">
        <v>145.30000000000001</v>
      </c>
      <c r="D95">
        <v>38.299999999999997</v>
      </c>
      <c r="E95">
        <v>54</v>
      </c>
      <c r="F95" t="s">
        <v>12</v>
      </c>
      <c r="G95" t="s">
        <v>10</v>
      </c>
      <c r="H95" t="s">
        <v>11</v>
      </c>
      <c r="I95">
        <v>3</v>
      </c>
      <c r="P95">
        <v>166.3</v>
      </c>
      <c r="Q95">
        <f t="shared" si="9"/>
        <v>166</v>
      </c>
      <c r="Y95">
        <v>64.5</v>
      </c>
      <c r="Z95">
        <f t="shared" si="10"/>
        <v>65</v>
      </c>
    </row>
    <row r="96" spans="1:26">
      <c r="A96">
        <v>95</v>
      </c>
      <c r="B96" t="s">
        <v>14</v>
      </c>
      <c r="C96">
        <v>170.2</v>
      </c>
      <c r="D96">
        <v>67.099999999999994</v>
      </c>
      <c r="E96">
        <v>86</v>
      </c>
      <c r="F96" t="s">
        <v>10</v>
      </c>
      <c r="G96" t="s">
        <v>10</v>
      </c>
      <c r="H96" t="s">
        <v>13</v>
      </c>
      <c r="I96">
        <v>5</v>
      </c>
      <c r="P96">
        <v>159</v>
      </c>
      <c r="Q96">
        <f t="shared" si="9"/>
        <v>159</v>
      </c>
      <c r="Y96">
        <v>56.2</v>
      </c>
      <c r="Z96">
        <f t="shared" si="10"/>
        <v>56</v>
      </c>
    </row>
    <row r="97" spans="1:26">
      <c r="A97">
        <v>96</v>
      </c>
      <c r="B97" t="s">
        <v>14</v>
      </c>
      <c r="C97">
        <v>167.3</v>
      </c>
      <c r="D97">
        <v>49.5</v>
      </c>
      <c r="E97">
        <v>67</v>
      </c>
      <c r="F97" t="s">
        <v>12</v>
      </c>
      <c r="G97" t="s">
        <v>10</v>
      </c>
      <c r="H97" t="s">
        <v>11</v>
      </c>
      <c r="I97">
        <v>2</v>
      </c>
      <c r="P97">
        <v>145.30000000000001</v>
      </c>
      <c r="Q97">
        <f t="shared" si="9"/>
        <v>145</v>
      </c>
      <c r="Y97">
        <v>38.299999999999997</v>
      </c>
      <c r="Z97">
        <f t="shared" si="10"/>
        <v>38</v>
      </c>
    </row>
    <row r="98" spans="1:26">
      <c r="A98">
        <v>97</v>
      </c>
      <c r="B98" t="s">
        <v>14</v>
      </c>
      <c r="C98">
        <v>157.4</v>
      </c>
      <c r="D98">
        <v>61.2</v>
      </c>
      <c r="E98">
        <v>72</v>
      </c>
      <c r="F98" t="s">
        <v>12</v>
      </c>
      <c r="G98" t="s">
        <v>12</v>
      </c>
      <c r="H98" t="s">
        <v>11</v>
      </c>
      <c r="I98">
        <v>4</v>
      </c>
      <c r="P98">
        <v>170.2</v>
      </c>
      <c r="Q98">
        <f t="shared" si="9"/>
        <v>170</v>
      </c>
      <c r="Y98">
        <v>67.099999999999994</v>
      </c>
      <c r="Z98">
        <f t="shared" si="10"/>
        <v>67</v>
      </c>
    </row>
    <row r="99" spans="1:26">
      <c r="A99">
        <v>98</v>
      </c>
      <c r="B99" t="s">
        <v>14</v>
      </c>
      <c r="C99">
        <v>155.1</v>
      </c>
      <c r="D99">
        <v>47.3</v>
      </c>
      <c r="E99">
        <v>75</v>
      </c>
      <c r="F99" t="s">
        <v>10</v>
      </c>
      <c r="G99" t="s">
        <v>10</v>
      </c>
      <c r="H99" t="s">
        <v>11</v>
      </c>
      <c r="I99">
        <v>4</v>
      </c>
      <c r="P99">
        <v>167.3</v>
      </c>
      <c r="Q99">
        <f t="shared" si="9"/>
        <v>167</v>
      </c>
      <c r="Y99">
        <v>49.5</v>
      </c>
      <c r="Z99">
        <f t="shared" si="10"/>
        <v>50</v>
      </c>
    </row>
    <row r="100" spans="1:26">
      <c r="A100">
        <v>99</v>
      </c>
      <c r="B100" t="s">
        <v>14</v>
      </c>
      <c r="C100">
        <v>164.2</v>
      </c>
      <c r="D100">
        <v>61.1</v>
      </c>
      <c r="E100">
        <v>90</v>
      </c>
      <c r="F100" t="s">
        <v>12</v>
      </c>
      <c r="G100" t="s">
        <v>10</v>
      </c>
      <c r="H100" t="s">
        <v>13</v>
      </c>
      <c r="I100">
        <v>3</v>
      </c>
      <c r="P100">
        <v>157.4</v>
      </c>
      <c r="Q100">
        <f t="shared" si="9"/>
        <v>157</v>
      </c>
      <c r="Y100">
        <v>61.2</v>
      </c>
      <c r="Z100">
        <f t="shared" si="10"/>
        <v>61</v>
      </c>
    </row>
    <row r="101" spans="1:26">
      <c r="A101">
        <v>100</v>
      </c>
      <c r="B101" t="s">
        <v>14</v>
      </c>
      <c r="C101">
        <v>155.19999999999999</v>
      </c>
      <c r="D101">
        <v>54.7</v>
      </c>
      <c r="E101">
        <v>85</v>
      </c>
      <c r="F101" t="s">
        <v>10</v>
      </c>
      <c r="G101" t="s">
        <v>10</v>
      </c>
      <c r="H101" t="s">
        <v>11</v>
      </c>
      <c r="I101">
        <v>4</v>
      </c>
      <c r="P101">
        <v>155.1</v>
      </c>
      <c r="Q101">
        <f t="shared" si="9"/>
        <v>155</v>
      </c>
      <c r="Y101">
        <v>47.3</v>
      </c>
      <c r="Z101">
        <f t="shared" si="10"/>
        <v>47</v>
      </c>
    </row>
    <row r="102" spans="1:26">
      <c r="P102">
        <v>164.2</v>
      </c>
      <c r="Q102">
        <f t="shared" si="9"/>
        <v>164</v>
      </c>
      <c r="Y102">
        <v>61.1</v>
      </c>
      <c r="Z102">
        <f t="shared" si="10"/>
        <v>61</v>
      </c>
    </row>
    <row r="103" spans="1:26">
      <c r="P103">
        <v>155.19999999999999</v>
      </c>
      <c r="Q103">
        <f t="shared" si="9"/>
        <v>155</v>
      </c>
      <c r="Y103">
        <v>54.7</v>
      </c>
      <c r="Z103">
        <f t="shared" si="10"/>
        <v>55</v>
      </c>
    </row>
  </sheetData>
  <phoneticPr fontId="1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基礎演習１</vt:lpstr>
      <vt:lpstr>基礎演習２</vt:lpstr>
      <vt:lpstr>演習（初級）</vt:lpstr>
      <vt:lpstr>演習（上級)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</dc:creator>
  <cp:lastModifiedBy>Shimizu Kye</cp:lastModifiedBy>
  <dcterms:created xsi:type="dcterms:W3CDTF">2016-05-08T14:32:54Z</dcterms:created>
  <dcterms:modified xsi:type="dcterms:W3CDTF">2016-05-25T04:02:39Z</dcterms:modified>
</cp:coreProperties>
</file>