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  <sheet state="visible" name="Arkusz2" sheetId="2" r:id="rId4"/>
    <sheet state="visible" name="Arkusz3" sheetId="3" r:id="rId5"/>
  </sheets>
  <definedNames/>
  <calcPr/>
</workbook>
</file>

<file path=xl/sharedStrings.xml><?xml version="1.0" encoding="utf-8"?>
<sst xmlns="http://schemas.openxmlformats.org/spreadsheetml/2006/main" count="186" uniqueCount="105">
  <si>
    <t>Lp</t>
  </si>
  <si>
    <t>Imię i nazwisko</t>
  </si>
  <si>
    <t>płeć</t>
  </si>
  <si>
    <t>Data urodzenia</t>
  </si>
  <si>
    <t>Data zabiegu</t>
  </si>
  <si>
    <t>Wiek</t>
  </si>
  <si>
    <t>Rozpoznanie</t>
  </si>
  <si>
    <t>masa ciała</t>
  </si>
  <si>
    <t>wzrost</t>
  </si>
  <si>
    <t>BSA</t>
  </si>
  <si>
    <t>dawka pochłonięta</t>
  </si>
  <si>
    <t>dostęp</t>
  </si>
  <si>
    <t>koszulka</t>
  </si>
  <si>
    <t>cewnik</t>
  </si>
  <si>
    <t>TEEmm</t>
  </si>
  <si>
    <t>TTE</t>
  </si>
  <si>
    <t>multi ASD</t>
  </si>
  <si>
    <t>wiotka IAS</t>
  </si>
  <si>
    <t>brak rąbka Ao</t>
  </si>
  <si>
    <t>krótki/wiotki tylny</t>
  </si>
  <si>
    <t>krótki/wiotki rąbek IVC- 3mm</t>
  </si>
  <si>
    <t>RVs</t>
  </si>
  <si>
    <t>RVkr</t>
  </si>
  <si>
    <t>RA a</t>
  </si>
  <si>
    <t>RA v</t>
  </si>
  <si>
    <t>RA sr</t>
  </si>
  <si>
    <t>LA a</t>
  </si>
  <si>
    <t>LA v</t>
  </si>
  <si>
    <t>LA sr</t>
  </si>
  <si>
    <t>gr LA-RA</t>
  </si>
  <si>
    <t>PA s</t>
  </si>
  <si>
    <t>PA r</t>
  </si>
  <si>
    <t>PA śr</t>
  </si>
  <si>
    <t>BAT</t>
  </si>
  <si>
    <t>cewnik balonowy</t>
  </si>
  <si>
    <t>TEE-balon</t>
  </si>
  <si>
    <t>wymiar skopia</t>
  </si>
  <si>
    <t>system wprowadzający</t>
  </si>
  <si>
    <t>implant ASO</t>
  </si>
  <si>
    <t>przesk/skos</t>
  </si>
  <si>
    <t>skuteczność</t>
  </si>
  <si>
    <t>powikłania</t>
  </si>
  <si>
    <t>niepr umiejscowienie</t>
  </si>
  <si>
    <t>uwagi</t>
  </si>
  <si>
    <t>K</t>
  </si>
  <si>
    <t>11.09.1999</t>
  </si>
  <si>
    <t>04.06.2013</t>
  </si>
  <si>
    <t>ASD II</t>
  </si>
  <si>
    <t>5F</t>
  </si>
  <si>
    <t>MP 5F</t>
  </si>
  <si>
    <t>AGA 9F</t>
  </si>
  <si>
    <t>M</t>
  </si>
  <si>
    <t>31.05.2011</t>
  </si>
  <si>
    <t>28.10.2014</t>
  </si>
  <si>
    <t>AGA 7F</t>
  </si>
  <si>
    <t>przekazano do leczenia kardiochirurgicznego, nieprawidłowe umiejscowienie implantu, przeciek resztkowy, odstąpioni od wszczepienia większego implantu z powodu małych wymiarów pacjenta</t>
  </si>
  <si>
    <t>02.09.2008</t>
  </si>
  <si>
    <t>29.01.2013</t>
  </si>
  <si>
    <t>AGA 8F</t>
  </si>
  <si>
    <t>09.03.2009</t>
  </si>
  <si>
    <t>21.08.2013</t>
  </si>
  <si>
    <t>28.10.2011</t>
  </si>
  <si>
    <t>15.04.2010</t>
  </si>
  <si>
    <t>18.06.2012</t>
  </si>
  <si>
    <t>23.08.2005</t>
  </si>
  <si>
    <t>07.02.2013</t>
  </si>
  <si>
    <t>MP5F</t>
  </si>
  <si>
    <t>przekazano do leczenia kardiochirurgicznego, nieprawidłowe umiejcowienie implantu, przeciek resztkowy.</t>
  </si>
  <si>
    <t>26.09.2008</t>
  </si>
  <si>
    <t>28.11.2011</t>
  </si>
  <si>
    <t>08.06.2008</t>
  </si>
  <si>
    <t>13.01.2012</t>
  </si>
  <si>
    <t>25.11.2011</t>
  </si>
  <si>
    <t>6F</t>
  </si>
  <si>
    <t>MP6F</t>
  </si>
  <si>
    <t>AGA10F</t>
  </si>
  <si>
    <t>25.09.2005</t>
  </si>
  <si>
    <t>08.07.2014</t>
  </si>
  <si>
    <t>08.03.2000</t>
  </si>
  <si>
    <t>23.03.2012</t>
  </si>
  <si>
    <t>26.10.2009</t>
  </si>
  <si>
    <t>20.05.2016</t>
  </si>
  <si>
    <t>06.09.1976</t>
  </si>
  <si>
    <t>26.10.2011</t>
  </si>
  <si>
    <t>AGA 10F</t>
  </si>
  <si>
    <t>03.01.1974</t>
  </si>
  <si>
    <t>06.10.2015</t>
  </si>
  <si>
    <t>MP 6F</t>
  </si>
  <si>
    <t>nieskuteczne zamknięcie nieprawidłowe umijscowienie implantu, wpadał do LA</t>
  </si>
  <si>
    <t>02.02.2005</t>
  </si>
  <si>
    <t>17.03.2011</t>
  </si>
  <si>
    <t>14.03.2007</t>
  </si>
  <si>
    <t>21.04.2011</t>
  </si>
  <si>
    <t>4F</t>
  </si>
  <si>
    <t>MP 4F</t>
  </si>
  <si>
    <t>22.08.1961</t>
  </si>
  <si>
    <t>21.07.2011</t>
  </si>
  <si>
    <t>ASDII</t>
  </si>
  <si>
    <t>09.11.2010</t>
  </si>
  <si>
    <t>03.09.2013</t>
  </si>
  <si>
    <t>odstąpiono od zamknięcia, nieprawidłowe umiejscowienie implantu, dysk lewoprzedsionkowy przemieszczał siędo RA przegroda między przedsionkowa 35mm, dysk lewoprzedsionkowy 36 mm,  przekazano do leczenia kardiochirurgicznego</t>
  </si>
  <si>
    <t>śr</t>
  </si>
  <si>
    <t>SD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</si>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</sst>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1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18.43"/>
    <col customWidth="1" min="3" max="3" width="6.86"/>
    <col customWidth="1" min="4" max="4" width="13.14"/>
    <col customWidth="1" min="5" max="5" width="15.43"/>
    <col customWidth="1" min="6" max="6" width="9.71"/>
    <col customWidth="1" min="7" max="7" width="12.43"/>
    <col customWidth="1" min="8" max="8" width="13.86"/>
    <col customWidth="1" min="9" max="10" width="8.0"/>
    <col customWidth="1" min="11" max="11" width="15.86"/>
    <col customWidth="1" min="12" max="14" width="8.0"/>
    <col customWidth="1" min="15" max="16" width="11.29"/>
    <col customWidth="1" min="17" max="17" width="15.71"/>
    <col customWidth="1" min="18" max="18" width="13.43"/>
    <col customWidth="1" min="19" max="21" width="11.43"/>
    <col customWidth="1" min="22" max="33" width="10.14"/>
    <col customWidth="1" min="34" max="34" width="8.0"/>
    <col customWidth="1" min="35" max="36" width="15.29"/>
    <col customWidth="1" min="37" max="37" width="20.14"/>
    <col customWidth="1" min="38" max="38" width="20.29"/>
    <col customWidth="1" min="39" max="39" width="11.57"/>
    <col customWidth="1" min="40" max="40" width="14.0"/>
    <col customWidth="1" min="41" max="41" width="12.14"/>
    <col customWidth="1" min="42" max="43" width="11.86"/>
    <col customWidth="1" min="44" max="44" width="18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ht="12.75" customHeight="1">
      <c r="A2" s="1">
        <v>1.0</v>
      </c>
      <c r="B2" s="1"/>
      <c r="C2" s="1" t="s">
        <v>44</v>
      </c>
      <c r="D2" s="1" t="s">
        <v>45</v>
      </c>
      <c r="E2" s="1" t="s">
        <v>46</v>
      </c>
      <c r="F2" s="1">
        <v>45.0</v>
      </c>
      <c r="G2" s="1" t="s">
        <v>47</v>
      </c>
      <c r="H2" s="1">
        <v>30.0</v>
      </c>
      <c r="K2" s="1">
        <v>58.0</v>
      </c>
      <c r="L2" s="1">
        <v>2.0</v>
      </c>
      <c r="M2" s="1" t="s">
        <v>48</v>
      </c>
      <c r="N2" s="1" t="s">
        <v>49</v>
      </c>
      <c r="O2" s="1">
        <v>20.0</v>
      </c>
      <c r="P2" s="1">
        <v>20.0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32.0</v>
      </c>
      <c r="W2" s="1">
        <v>6.0</v>
      </c>
      <c r="X2" s="1">
        <v>12.0</v>
      </c>
      <c r="Y2" s="1">
        <v>11.0</v>
      </c>
      <c r="Z2" s="1">
        <v>10.0</v>
      </c>
      <c r="AA2" s="1">
        <v>13.0</v>
      </c>
      <c r="AB2" s="1">
        <v>13.0</v>
      </c>
      <c r="AC2" s="1">
        <v>10.0</v>
      </c>
      <c r="AD2" s="1">
        <f t="shared" ref="AD2:AD13" si="1">SUM(AC2-Z2)</f>
        <v>0</v>
      </c>
      <c r="AE2" s="1"/>
      <c r="AF2" s="1"/>
      <c r="AG2" s="1"/>
      <c r="AH2" s="1">
        <v>1.0</v>
      </c>
      <c r="AI2" s="1">
        <v>34.0</v>
      </c>
      <c r="AJ2" s="1">
        <v>22.0</v>
      </c>
      <c r="AK2" s="1">
        <v>22.0</v>
      </c>
      <c r="AL2" s="1" t="s">
        <v>50</v>
      </c>
      <c r="AM2" s="1">
        <v>22.0</v>
      </c>
      <c r="AN2" s="1">
        <v>1.0</v>
      </c>
      <c r="AO2" s="1">
        <v>1.0</v>
      </c>
      <c r="AP2" s="1">
        <v>0.0</v>
      </c>
      <c r="AQ2" s="1">
        <v>0.0</v>
      </c>
      <c r="AR2" s="1"/>
    </row>
    <row r="3" ht="12.75" customHeight="1">
      <c r="A3" s="1">
        <v>2.0</v>
      </c>
      <c r="B3" s="1"/>
      <c r="C3" s="1" t="s">
        <v>51</v>
      </c>
      <c r="D3" s="1" t="s">
        <v>52</v>
      </c>
      <c r="E3" s="1" t="s">
        <v>53</v>
      </c>
      <c r="F3" s="1">
        <v>41.0</v>
      </c>
      <c r="G3" s="1" t="s">
        <v>47</v>
      </c>
      <c r="H3" s="1">
        <v>12.4</v>
      </c>
      <c r="I3" s="1">
        <v>93.0</v>
      </c>
      <c r="J3" s="1">
        <v>0.56</v>
      </c>
      <c r="K3" s="1"/>
      <c r="L3" s="1">
        <v>2.0</v>
      </c>
      <c r="M3" s="1" t="s">
        <v>48</v>
      </c>
      <c r="N3" s="1" t="s">
        <v>49</v>
      </c>
      <c r="O3" s="1">
        <v>15.0</v>
      </c>
      <c r="P3" s="1">
        <v>16.0</v>
      </c>
      <c r="Q3" s="1">
        <v>0.0</v>
      </c>
      <c r="R3" s="1">
        <v>0.0</v>
      </c>
      <c r="S3" s="1">
        <v>1.0</v>
      </c>
      <c r="T3" s="1">
        <v>0.0</v>
      </c>
      <c r="U3" s="1">
        <v>0.0</v>
      </c>
      <c r="V3" s="1">
        <v>38.0</v>
      </c>
      <c r="W3" s="1">
        <v>10.0</v>
      </c>
      <c r="X3" s="1">
        <v>11.0</v>
      </c>
      <c r="Y3" s="1">
        <v>12.0</v>
      </c>
      <c r="Z3" s="1">
        <v>8.0</v>
      </c>
      <c r="AA3" s="1">
        <v>13.0</v>
      </c>
      <c r="AB3" s="1">
        <v>14.0</v>
      </c>
      <c r="AC3" s="1">
        <v>9.0</v>
      </c>
      <c r="AD3" s="1">
        <f t="shared" si="1"/>
        <v>1</v>
      </c>
      <c r="AE3" s="1">
        <v>36.0</v>
      </c>
      <c r="AF3" s="1">
        <v>13.0</v>
      </c>
      <c r="AG3" s="1">
        <v>24.0</v>
      </c>
      <c r="AH3" s="1">
        <v>1.0</v>
      </c>
      <c r="AI3" s="1">
        <v>18.0</v>
      </c>
      <c r="AJ3" s="1">
        <v>17.5</v>
      </c>
      <c r="AK3" s="1">
        <v>17.3</v>
      </c>
      <c r="AL3" s="1" t="s">
        <v>54</v>
      </c>
      <c r="AM3" s="1">
        <v>17.0</v>
      </c>
      <c r="AN3" s="1">
        <v>1.0</v>
      </c>
      <c r="AO3" s="1">
        <v>0.0</v>
      </c>
      <c r="AP3" s="1">
        <v>0.0</v>
      </c>
      <c r="AQ3" s="1">
        <v>1.0</v>
      </c>
      <c r="AR3" s="1" t="s">
        <v>55</v>
      </c>
    </row>
    <row r="4" ht="12.75" customHeight="1">
      <c r="A4" s="1">
        <v>3.0</v>
      </c>
      <c r="B4" s="1"/>
      <c r="C4" s="1" t="s">
        <v>44</v>
      </c>
      <c r="D4" s="1" t="s">
        <v>56</v>
      </c>
      <c r="E4" s="1" t="s">
        <v>57</v>
      </c>
      <c r="F4" s="1">
        <v>41.0</v>
      </c>
      <c r="G4" s="1" t="s">
        <v>47</v>
      </c>
      <c r="H4" s="1">
        <v>16.5</v>
      </c>
      <c r="K4" s="1">
        <v>132.0</v>
      </c>
      <c r="L4" s="1">
        <v>2.0</v>
      </c>
      <c r="M4" s="1" t="s">
        <v>48</v>
      </c>
      <c r="N4" s="1" t="s">
        <v>49</v>
      </c>
      <c r="O4" s="1">
        <v>15.0</v>
      </c>
      <c r="P4" s="1">
        <v>16.0</v>
      </c>
      <c r="Q4" s="1">
        <v>1.0</v>
      </c>
      <c r="R4" s="1">
        <v>1.0</v>
      </c>
      <c r="S4" s="1">
        <v>0.0</v>
      </c>
      <c r="T4" s="1">
        <v>0.0</v>
      </c>
      <c r="U4" s="1">
        <v>0.0</v>
      </c>
      <c r="V4" s="1">
        <v>33.0</v>
      </c>
      <c r="W4" s="1">
        <v>7.0</v>
      </c>
      <c r="X4" s="1">
        <v>14.0</v>
      </c>
      <c r="Y4" s="1">
        <v>12.0</v>
      </c>
      <c r="Z4" s="1">
        <v>10.0</v>
      </c>
      <c r="AA4" s="1">
        <v>14.0</v>
      </c>
      <c r="AB4" s="1">
        <v>14.0</v>
      </c>
      <c r="AC4" s="1">
        <v>11.0</v>
      </c>
      <c r="AD4" s="1">
        <f t="shared" si="1"/>
        <v>1</v>
      </c>
      <c r="AE4" s="1"/>
      <c r="AF4" s="1"/>
      <c r="AG4" s="1"/>
      <c r="AH4" s="1">
        <v>1.0</v>
      </c>
      <c r="AI4" s="1">
        <v>24.0</v>
      </c>
      <c r="AJ4" s="1">
        <v>17.0</v>
      </c>
      <c r="AK4" s="1">
        <v>19.0</v>
      </c>
      <c r="AL4" s="1" t="s">
        <v>58</v>
      </c>
      <c r="AM4" s="1">
        <v>18.0</v>
      </c>
      <c r="AN4" s="1">
        <v>1.0</v>
      </c>
      <c r="AO4" s="1">
        <v>1.0</v>
      </c>
      <c r="AP4" s="1">
        <v>0.0</v>
      </c>
      <c r="AQ4" s="1">
        <v>0.0</v>
      </c>
      <c r="AR4" s="1"/>
    </row>
    <row r="5" ht="12.75" customHeight="1">
      <c r="A5" s="1">
        <v>4.0</v>
      </c>
      <c r="B5" s="1"/>
      <c r="C5" s="1" t="s">
        <v>44</v>
      </c>
      <c r="D5" s="1" t="s">
        <v>59</v>
      </c>
      <c r="E5" s="1" t="s">
        <v>60</v>
      </c>
      <c r="F5" s="1">
        <v>41.0</v>
      </c>
      <c r="G5" s="1" t="s">
        <v>47</v>
      </c>
      <c r="H5" s="1">
        <v>16.0</v>
      </c>
      <c r="K5" s="1">
        <v>8.0</v>
      </c>
      <c r="L5" s="1">
        <v>2.0</v>
      </c>
      <c r="M5" s="1" t="s">
        <v>48</v>
      </c>
      <c r="N5" s="1" t="s">
        <v>49</v>
      </c>
      <c r="O5" s="1">
        <v>15.0</v>
      </c>
      <c r="P5" s="1">
        <v>15.0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32.0</v>
      </c>
      <c r="W5" s="1">
        <v>9.0</v>
      </c>
      <c r="X5" s="1">
        <v>14.0</v>
      </c>
      <c r="Y5" s="1">
        <v>12.0</v>
      </c>
      <c r="Z5" s="1">
        <v>10.0</v>
      </c>
      <c r="AA5" s="1">
        <v>15.0</v>
      </c>
      <c r="AB5" s="1">
        <v>13.0</v>
      </c>
      <c r="AC5" s="1">
        <v>12.0</v>
      </c>
      <c r="AD5" s="1">
        <f t="shared" si="1"/>
        <v>2</v>
      </c>
      <c r="AE5" s="1"/>
      <c r="AF5" s="1"/>
      <c r="AG5" s="1"/>
      <c r="AH5" s="1">
        <v>1.0</v>
      </c>
      <c r="AI5" s="1">
        <v>24.0</v>
      </c>
      <c r="AJ5" s="1">
        <v>20.0</v>
      </c>
      <c r="AK5" s="1">
        <v>20.0</v>
      </c>
      <c r="AL5" s="1" t="s">
        <v>58</v>
      </c>
      <c r="AM5" s="1">
        <v>18.0</v>
      </c>
      <c r="AN5" s="1">
        <v>1.0</v>
      </c>
      <c r="AO5" s="1">
        <v>1.0</v>
      </c>
      <c r="AP5" s="1">
        <v>0.0</v>
      </c>
      <c r="AQ5" s="1">
        <v>0.0</v>
      </c>
      <c r="AR5" s="1"/>
    </row>
    <row r="6" ht="12.75" customHeight="1">
      <c r="A6" s="1">
        <v>5.0</v>
      </c>
      <c r="B6" s="1"/>
      <c r="C6" s="1" t="s">
        <v>44</v>
      </c>
      <c r="D6" s="1" t="s">
        <v>61</v>
      </c>
      <c r="E6" s="1"/>
      <c r="F6" s="1">
        <v>48.0</v>
      </c>
      <c r="G6" s="1" t="s">
        <v>47</v>
      </c>
      <c r="H6" s="1">
        <v>14.0</v>
      </c>
      <c r="K6" s="1">
        <v>10.9</v>
      </c>
      <c r="L6" s="1">
        <v>2.0</v>
      </c>
      <c r="M6" s="1" t="s">
        <v>48</v>
      </c>
      <c r="N6" s="1" t="s">
        <v>49</v>
      </c>
      <c r="O6" s="1">
        <v>17.5</v>
      </c>
      <c r="P6" s="1">
        <v>17.5</v>
      </c>
      <c r="Q6" s="1">
        <v>0.0</v>
      </c>
      <c r="R6" s="1">
        <v>0.0</v>
      </c>
      <c r="S6" s="1">
        <v>1.0</v>
      </c>
      <c r="T6" s="1">
        <v>1.0</v>
      </c>
      <c r="U6" s="1">
        <v>0.0</v>
      </c>
      <c r="V6" s="1">
        <v>29.0</v>
      </c>
      <c r="W6" s="1">
        <v>7.0</v>
      </c>
      <c r="X6" s="1">
        <v>11.0</v>
      </c>
      <c r="Y6" s="1">
        <v>10.0</v>
      </c>
      <c r="Z6" s="1">
        <v>8.0</v>
      </c>
      <c r="AA6" s="1">
        <v>10.0</v>
      </c>
      <c r="AB6" s="1">
        <v>12.0</v>
      </c>
      <c r="AC6" s="1">
        <v>8.0</v>
      </c>
      <c r="AD6" s="1">
        <f t="shared" si="1"/>
        <v>0</v>
      </c>
      <c r="AE6" s="1">
        <v>24.0</v>
      </c>
      <c r="AF6" s="1">
        <v>10.0</v>
      </c>
      <c r="AG6" s="1">
        <v>16.0</v>
      </c>
      <c r="AH6" s="1">
        <v>1.0</v>
      </c>
      <c r="AI6" s="1">
        <v>24.0</v>
      </c>
      <c r="AJ6" s="1">
        <v>20.0</v>
      </c>
      <c r="AK6" s="1">
        <v>21.5</v>
      </c>
      <c r="AL6" s="1" t="s">
        <v>50</v>
      </c>
      <c r="AM6" s="1">
        <v>20.0</v>
      </c>
      <c r="AN6" s="1">
        <v>1.0</v>
      </c>
      <c r="AO6" s="1">
        <v>1.0</v>
      </c>
      <c r="AP6" s="1">
        <v>0.0</v>
      </c>
      <c r="AQ6" s="1">
        <v>0.0</v>
      </c>
      <c r="AR6" s="1"/>
    </row>
    <row r="7" ht="12.75" customHeight="1">
      <c r="A7" s="2">
        <v>6.0</v>
      </c>
      <c r="B7" s="2"/>
      <c r="C7" s="2" t="s">
        <v>44</v>
      </c>
      <c r="D7" s="2" t="s">
        <v>62</v>
      </c>
      <c r="E7" s="2" t="s">
        <v>63</v>
      </c>
      <c r="F7" s="2">
        <v>26.0</v>
      </c>
      <c r="G7" s="2" t="s">
        <v>47</v>
      </c>
      <c r="H7" s="2">
        <v>13.0</v>
      </c>
      <c r="I7" s="2"/>
      <c r="J7" s="2"/>
      <c r="K7" s="2">
        <v>11.0</v>
      </c>
      <c r="L7" s="2">
        <v>2.0</v>
      </c>
      <c r="M7" s="2" t="s">
        <v>48</v>
      </c>
      <c r="N7" s="2" t="s">
        <v>49</v>
      </c>
      <c r="O7" s="2">
        <v>14.0</v>
      </c>
      <c r="P7" s="2">
        <v>13.0</v>
      </c>
      <c r="Q7" s="2">
        <v>0.0</v>
      </c>
      <c r="R7" s="2">
        <v>0.0</v>
      </c>
      <c r="S7" s="2">
        <v>1.0</v>
      </c>
      <c r="T7" s="2">
        <v>1.0</v>
      </c>
      <c r="U7" s="2">
        <v>0.0</v>
      </c>
      <c r="V7" s="2">
        <v>36.0</v>
      </c>
      <c r="W7" s="2">
        <v>5.0</v>
      </c>
      <c r="X7" s="2">
        <v>15.0</v>
      </c>
      <c r="Y7" s="2">
        <v>13.0</v>
      </c>
      <c r="Z7" s="2">
        <v>11.0</v>
      </c>
      <c r="AA7" s="2">
        <v>13.0</v>
      </c>
      <c r="AB7" s="2">
        <v>15.0</v>
      </c>
      <c r="AC7" s="2">
        <v>11.0</v>
      </c>
      <c r="AD7" s="3">
        <f t="shared" si="1"/>
        <v>0</v>
      </c>
      <c r="AE7" s="2">
        <v>33.0</v>
      </c>
      <c r="AF7" s="2">
        <v>15.0</v>
      </c>
      <c r="AG7" s="2">
        <v>23.0</v>
      </c>
      <c r="AH7" s="2">
        <v>1.0</v>
      </c>
      <c r="AI7" s="2">
        <v>18.0</v>
      </c>
      <c r="AJ7" s="2">
        <v>17.0</v>
      </c>
      <c r="AK7" s="2">
        <v>16.0</v>
      </c>
      <c r="AL7" s="2" t="s">
        <v>54</v>
      </c>
      <c r="AM7" s="2">
        <v>16.0</v>
      </c>
      <c r="AN7" s="2">
        <v>1.0</v>
      </c>
      <c r="AO7" s="2">
        <v>1.0</v>
      </c>
      <c r="AP7" s="2">
        <v>0.0</v>
      </c>
      <c r="AQ7" s="2">
        <v>0.0</v>
      </c>
      <c r="AR7" s="2"/>
    </row>
    <row r="8" ht="12.75" customHeight="1">
      <c r="A8" s="1">
        <v>7.0</v>
      </c>
      <c r="B8" s="1"/>
      <c r="C8" s="1" t="s">
        <v>44</v>
      </c>
      <c r="D8" s="1" t="s">
        <v>64</v>
      </c>
      <c r="E8" s="1" t="s">
        <v>65</v>
      </c>
      <c r="F8" s="1">
        <v>102.0</v>
      </c>
      <c r="G8" s="1" t="s">
        <v>47</v>
      </c>
      <c r="H8" s="1">
        <v>21.0</v>
      </c>
      <c r="K8" s="1"/>
      <c r="L8" s="1">
        <v>2.0</v>
      </c>
      <c r="M8" s="1" t="s">
        <v>48</v>
      </c>
      <c r="N8" s="1" t="s">
        <v>66</v>
      </c>
      <c r="O8" s="1">
        <v>19.0</v>
      </c>
      <c r="P8" s="1">
        <v>18.0</v>
      </c>
      <c r="Q8" s="1">
        <v>1.0</v>
      </c>
      <c r="R8" s="1">
        <v>1.0</v>
      </c>
      <c r="S8" s="1">
        <v>0.0</v>
      </c>
      <c r="T8" s="1">
        <v>0.0</v>
      </c>
      <c r="U8" s="1">
        <v>0.0</v>
      </c>
      <c r="V8" s="1">
        <v>27.0</v>
      </c>
      <c r="W8" s="1">
        <v>5.0</v>
      </c>
      <c r="X8" s="1">
        <v>10.0</v>
      </c>
      <c r="Y8" s="1">
        <v>10.0</v>
      </c>
      <c r="Z8" s="1">
        <v>8.0</v>
      </c>
      <c r="AA8" s="1">
        <v>11.0</v>
      </c>
      <c r="AB8" s="1">
        <v>11.0</v>
      </c>
      <c r="AC8" s="1">
        <v>9.0</v>
      </c>
      <c r="AD8" s="1">
        <f t="shared" si="1"/>
        <v>1</v>
      </c>
      <c r="AE8" s="1"/>
      <c r="AF8" s="1"/>
      <c r="AG8" s="1"/>
      <c r="AH8" s="1">
        <v>1.0</v>
      </c>
      <c r="AI8" s="1">
        <v>34.0</v>
      </c>
      <c r="AJ8" s="1">
        <v>22.0</v>
      </c>
      <c r="AK8" s="1">
        <v>20.0</v>
      </c>
      <c r="AL8" s="1" t="s">
        <v>50</v>
      </c>
      <c r="AM8" s="1">
        <v>22.0</v>
      </c>
      <c r="AN8" s="1">
        <v>1.0</v>
      </c>
      <c r="AO8" s="1">
        <v>0.0</v>
      </c>
      <c r="AP8" s="1">
        <v>0.0</v>
      </c>
      <c r="AQ8" s="1">
        <v>1.0</v>
      </c>
      <c r="AR8" s="1" t="s">
        <v>67</v>
      </c>
    </row>
    <row r="9" ht="12.75" customHeight="1">
      <c r="A9" s="1">
        <v>8.0</v>
      </c>
      <c r="B9" s="1"/>
      <c r="C9" s="1" t="s">
        <v>44</v>
      </c>
      <c r="D9" s="1" t="s">
        <v>68</v>
      </c>
      <c r="E9" s="1" t="s">
        <v>69</v>
      </c>
      <c r="F9" s="1">
        <v>38.0</v>
      </c>
      <c r="G9" s="1" t="s">
        <v>47</v>
      </c>
      <c r="H9" s="1">
        <v>17.0</v>
      </c>
      <c r="K9" s="1"/>
      <c r="L9" s="1">
        <v>2.0</v>
      </c>
      <c r="M9" s="1" t="s">
        <v>48</v>
      </c>
      <c r="N9" s="1" t="s">
        <v>66</v>
      </c>
      <c r="O9" s="1">
        <v>17.0</v>
      </c>
      <c r="P9" s="1">
        <v>18.0</v>
      </c>
      <c r="Q9" s="1">
        <v>0.0</v>
      </c>
      <c r="R9" s="1">
        <v>0.0</v>
      </c>
      <c r="S9" s="1">
        <v>1.0</v>
      </c>
      <c r="T9" s="1">
        <v>0.0</v>
      </c>
      <c r="U9" s="1">
        <v>0.0</v>
      </c>
      <c r="V9" s="1">
        <v>21.0</v>
      </c>
      <c r="W9" s="1">
        <v>4.0</v>
      </c>
      <c r="X9" s="1">
        <v>3.0</v>
      </c>
      <c r="Y9" s="1">
        <v>3.0</v>
      </c>
      <c r="Z9" s="1">
        <v>2.0</v>
      </c>
      <c r="AA9" s="1">
        <v>4.0</v>
      </c>
      <c r="AB9" s="1">
        <v>4.0</v>
      </c>
      <c r="AC9" s="1">
        <v>3.0</v>
      </c>
      <c r="AD9" s="1">
        <f t="shared" si="1"/>
        <v>1</v>
      </c>
      <c r="AE9" s="1">
        <v>20.0</v>
      </c>
      <c r="AF9" s="1">
        <v>7.0</v>
      </c>
      <c r="AG9" s="1">
        <v>14.0</v>
      </c>
      <c r="AH9" s="1">
        <v>1.0</v>
      </c>
      <c r="AI9" s="1">
        <v>24.0</v>
      </c>
      <c r="AJ9" s="1">
        <v>18.0</v>
      </c>
      <c r="AK9" s="1">
        <v>18.0</v>
      </c>
      <c r="AL9" s="1" t="s">
        <v>58</v>
      </c>
      <c r="AM9" s="1">
        <v>15.0</v>
      </c>
      <c r="AN9" s="1">
        <v>1.0</v>
      </c>
      <c r="AO9" s="1">
        <v>1.0</v>
      </c>
      <c r="AP9" s="1">
        <v>0.0</v>
      </c>
      <c r="AQ9" s="1">
        <v>0.0</v>
      </c>
      <c r="AR9" s="1"/>
    </row>
    <row r="10" ht="12.75" customHeight="1">
      <c r="A10" s="2">
        <v>9.0</v>
      </c>
      <c r="B10" s="2"/>
      <c r="C10" s="2" t="s">
        <v>51</v>
      </c>
      <c r="D10" s="2" t="s">
        <v>70</v>
      </c>
      <c r="E10" s="2" t="s">
        <v>71</v>
      </c>
      <c r="F10" s="2">
        <v>43.0</v>
      </c>
      <c r="G10" s="2" t="s">
        <v>47</v>
      </c>
      <c r="H10" s="2">
        <v>19.0</v>
      </c>
      <c r="I10" s="2"/>
      <c r="J10" s="2"/>
      <c r="K10" s="2"/>
      <c r="L10" s="2">
        <v>2.0</v>
      </c>
      <c r="M10" s="2" t="s">
        <v>48</v>
      </c>
      <c r="N10" s="2" t="s">
        <v>66</v>
      </c>
      <c r="O10" s="2">
        <v>18.0</v>
      </c>
      <c r="P10" s="2">
        <v>16.0</v>
      </c>
      <c r="Q10" s="2">
        <v>1.0</v>
      </c>
      <c r="R10" s="2">
        <v>1.0</v>
      </c>
      <c r="S10" s="2">
        <v>1.0</v>
      </c>
      <c r="T10" s="2">
        <v>0.0</v>
      </c>
      <c r="U10" s="2">
        <v>0.0</v>
      </c>
      <c r="V10" s="2">
        <v>30.0</v>
      </c>
      <c r="W10" s="2">
        <v>10.0</v>
      </c>
      <c r="X10" s="2">
        <v>8.0</v>
      </c>
      <c r="Y10" s="2">
        <v>8.0</v>
      </c>
      <c r="Z10" s="2">
        <v>7.0</v>
      </c>
      <c r="AA10" s="2">
        <v>10.0</v>
      </c>
      <c r="AB10" s="2">
        <v>12.0</v>
      </c>
      <c r="AC10" s="2">
        <v>9.0</v>
      </c>
      <c r="AD10" s="3">
        <f t="shared" si="1"/>
        <v>2</v>
      </c>
      <c r="AE10" s="2"/>
      <c r="AF10" s="2"/>
      <c r="AG10" s="2"/>
      <c r="AH10" s="2">
        <v>1.0</v>
      </c>
      <c r="AI10" s="2">
        <v>24.0</v>
      </c>
      <c r="AJ10" s="2">
        <v>18.0</v>
      </c>
      <c r="AK10" s="2">
        <v>18.0</v>
      </c>
      <c r="AL10" s="2" t="s">
        <v>58</v>
      </c>
      <c r="AM10" s="2">
        <v>18.0</v>
      </c>
      <c r="AN10" s="2">
        <v>1.0</v>
      </c>
      <c r="AO10" s="2">
        <v>1.0</v>
      </c>
      <c r="AP10" s="2">
        <v>0.0</v>
      </c>
      <c r="AQ10" s="2">
        <v>0.0</v>
      </c>
      <c r="AR10" s="2"/>
    </row>
    <row r="11" ht="12.75" customHeight="1">
      <c r="A11" s="1">
        <v>10.0</v>
      </c>
      <c r="B11" s="1"/>
      <c r="C11" s="1" t="s">
        <v>51</v>
      </c>
      <c r="D11" s="1"/>
      <c r="E11" s="1" t="s">
        <v>72</v>
      </c>
      <c r="F11" s="1">
        <v>144.0</v>
      </c>
      <c r="G11" s="1" t="s">
        <v>47</v>
      </c>
      <c r="H11" s="1">
        <v>41.0</v>
      </c>
      <c r="K11" s="1"/>
      <c r="L11" s="1">
        <v>2.0</v>
      </c>
      <c r="M11" s="1" t="s">
        <v>73</v>
      </c>
      <c r="N11" s="1" t="s">
        <v>74</v>
      </c>
      <c r="O11" s="1">
        <v>26.0</v>
      </c>
      <c r="P11" s="1">
        <v>25.0</v>
      </c>
      <c r="Q11" s="1">
        <v>1.0</v>
      </c>
      <c r="R11" s="1">
        <v>1.0</v>
      </c>
      <c r="S11" s="1">
        <v>1.0</v>
      </c>
      <c r="T11" s="1">
        <v>0.0</v>
      </c>
      <c r="U11" s="1">
        <v>1.0</v>
      </c>
      <c r="V11" s="1">
        <v>26.0</v>
      </c>
      <c r="W11" s="1">
        <v>9.0</v>
      </c>
      <c r="X11" s="1">
        <v>9.0</v>
      </c>
      <c r="Y11" s="1">
        <v>10.0</v>
      </c>
      <c r="Z11" s="1">
        <v>7.0</v>
      </c>
      <c r="AA11" s="1">
        <v>12.0</v>
      </c>
      <c r="AB11" s="1">
        <v>12.0</v>
      </c>
      <c r="AC11" s="1">
        <v>9.0</v>
      </c>
      <c r="AD11" s="1">
        <f t="shared" si="1"/>
        <v>2</v>
      </c>
      <c r="AE11" s="1">
        <v>26.0</v>
      </c>
      <c r="AF11" s="1">
        <v>10.0</v>
      </c>
      <c r="AG11" s="1">
        <v>18.0</v>
      </c>
      <c r="AH11" s="1">
        <v>1.0</v>
      </c>
      <c r="AI11" s="1">
        <v>24.0</v>
      </c>
      <c r="AJ11" s="1">
        <v>28.0</v>
      </c>
      <c r="AK11" s="1">
        <v>27.0</v>
      </c>
      <c r="AL11" s="1" t="s">
        <v>75</v>
      </c>
      <c r="AM11" s="1">
        <v>28.0</v>
      </c>
      <c r="AN11" s="1">
        <v>1.0</v>
      </c>
      <c r="AO11" s="1">
        <v>1.0</v>
      </c>
      <c r="AP11" s="1">
        <v>0.0</v>
      </c>
      <c r="AQ11" s="1">
        <v>0.0</v>
      </c>
      <c r="AR11" s="1"/>
    </row>
    <row r="12" ht="12.75" customHeight="1">
      <c r="A12" s="1">
        <v>11.0</v>
      </c>
      <c r="B12" s="1"/>
      <c r="C12" s="1" t="s">
        <v>51</v>
      </c>
      <c r="D12" s="1" t="s">
        <v>76</v>
      </c>
      <c r="E12" s="1" t="s">
        <v>77</v>
      </c>
      <c r="F12" s="1">
        <v>108.0</v>
      </c>
      <c r="G12" s="1" t="s">
        <v>47</v>
      </c>
      <c r="H12" s="1">
        <v>21.0</v>
      </c>
      <c r="K12" s="1">
        <v>14.5</v>
      </c>
      <c r="L12" s="1">
        <v>2.0</v>
      </c>
      <c r="M12" s="1" t="s">
        <v>48</v>
      </c>
      <c r="N12" s="1" t="s">
        <v>49</v>
      </c>
      <c r="O12" s="1">
        <v>18.0</v>
      </c>
      <c r="P12" s="1">
        <v>19.0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30.0</v>
      </c>
      <c r="W12" s="1">
        <v>4.0</v>
      </c>
      <c r="X12" s="1">
        <v>6.0</v>
      </c>
      <c r="Y12" s="1">
        <v>5.0</v>
      </c>
      <c r="Z12" s="1">
        <v>4.0</v>
      </c>
      <c r="AA12" s="1">
        <v>7.0</v>
      </c>
      <c r="AB12" s="1">
        <v>7.0</v>
      </c>
      <c r="AC12" s="1">
        <v>5.0</v>
      </c>
      <c r="AD12" s="1">
        <f t="shared" si="1"/>
        <v>1</v>
      </c>
      <c r="AE12" s="1">
        <v>22.0</v>
      </c>
      <c r="AF12" s="1">
        <v>9.0</v>
      </c>
      <c r="AG12" s="1">
        <v>15.0</v>
      </c>
      <c r="AH12" s="1">
        <v>1.0</v>
      </c>
      <c r="AI12" s="1">
        <v>34.0</v>
      </c>
      <c r="AJ12" s="1">
        <v>19.0</v>
      </c>
      <c r="AK12" s="1">
        <v>21.0</v>
      </c>
      <c r="AL12" s="1" t="s">
        <v>50</v>
      </c>
      <c r="AM12" s="1">
        <v>20.0</v>
      </c>
      <c r="AN12" s="1">
        <v>1.0</v>
      </c>
      <c r="AO12" s="1">
        <v>1.0</v>
      </c>
      <c r="AP12" s="1">
        <v>0.0</v>
      </c>
      <c r="AQ12" s="1">
        <v>0.0</v>
      </c>
      <c r="AR12" s="1"/>
    </row>
    <row r="13" ht="12.75" customHeight="1">
      <c r="A13" s="1">
        <v>12.0</v>
      </c>
      <c r="B13" s="1"/>
      <c r="C13" s="1" t="s">
        <v>51</v>
      </c>
      <c r="D13" s="1" t="s">
        <v>78</v>
      </c>
      <c r="E13" s="1" t="s">
        <v>79</v>
      </c>
      <c r="F13" s="1">
        <v>24.0</v>
      </c>
      <c r="G13" s="1" t="s">
        <v>47</v>
      </c>
      <c r="H13" s="1">
        <v>26.0</v>
      </c>
      <c r="K13" s="1">
        <v>12.0</v>
      </c>
      <c r="L13" s="1">
        <v>2.0</v>
      </c>
      <c r="M13" s="1" t="s">
        <v>48</v>
      </c>
      <c r="N13" s="1" t="s">
        <v>49</v>
      </c>
      <c r="O13" s="1">
        <v>17.0</v>
      </c>
      <c r="P13" s="1">
        <v>17.0</v>
      </c>
      <c r="Q13" s="1">
        <v>0.0</v>
      </c>
      <c r="R13" s="1">
        <v>1.0</v>
      </c>
      <c r="S13" s="1">
        <v>1.0</v>
      </c>
      <c r="T13" s="1">
        <v>0.0</v>
      </c>
      <c r="U13" s="1">
        <v>1.0</v>
      </c>
      <c r="V13" s="1">
        <v>28.0</v>
      </c>
      <c r="W13" s="1">
        <v>4.0</v>
      </c>
      <c r="X13" s="1">
        <v>9.0</v>
      </c>
      <c r="Y13" s="1">
        <v>9.0</v>
      </c>
      <c r="Z13" s="1">
        <v>8.0</v>
      </c>
      <c r="AA13" s="1">
        <v>13.0</v>
      </c>
      <c r="AB13" s="1">
        <v>6.0</v>
      </c>
      <c r="AC13" s="1">
        <v>11.0</v>
      </c>
      <c r="AD13" s="1">
        <f t="shared" si="1"/>
        <v>3</v>
      </c>
      <c r="AE13" s="1"/>
      <c r="AF13" s="1"/>
      <c r="AG13" s="1"/>
      <c r="AH13" s="1">
        <v>1.0</v>
      </c>
      <c r="AI13" s="1">
        <v>34.0</v>
      </c>
      <c r="AJ13" s="1">
        <v>18.0</v>
      </c>
      <c r="AK13" s="1">
        <v>20.0</v>
      </c>
      <c r="AL13" s="1" t="s">
        <v>50</v>
      </c>
      <c r="AM13" s="1">
        <v>19.0</v>
      </c>
      <c r="AN13" s="1">
        <v>1.0</v>
      </c>
      <c r="AO13" s="1">
        <v>1.0</v>
      </c>
      <c r="AP13" s="1">
        <v>0.0</v>
      </c>
      <c r="AQ13" s="1">
        <v>0.0</v>
      </c>
      <c r="AR13" s="1"/>
    </row>
    <row r="14" ht="12.75" customHeight="1">
      <c r="A14" s="1">
        <v>13.0</v>
      </c>
      <c r="B14" s="1"/>
      <c r="C14" s="1" t="s">
        <v>51</v>
      </c>
      <c r="D14" s="1"/>
      <c r="E14" s="1"/>
      <c r="F14" s="1">
        <v>72.0</v>
      </c>
      <c r="G14" s="1" t="s">
        <v>47</v>
      </c>
      <c r="H14" s="1">
        <v>19.0</v>
      </c>
      <c r="K14" s="1"/>
      <c r="L14" s="1">
        <v>2.0</v>
      </c>
      <c r="O14" s="1">
        <v>17.0</v>
      </c>
      <c r="P14" s="1">
        <v>16.0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1.0</v>
      </c>
      <c r="AI14" s="1"/>
      <c r="AJ14" s="1">
        <v>20.0</v>
      </c>
      <c r="AK14" s="1">
        <v>20.0</v>
      </c>
      <c r="AL14" s="1"/>
      <c r="AM14" s="1">
        <v>20.0</v>
      </c>
      <c r="AN14" s="1">
        <v>1.0</v>
      </c>
      <c r="AO14" s="1">
        <v>1.0</v>
      </c>
      <c r="AP14" s="1">
        <v>0.0</v>
      </c>
      <c r="AQ14" s="1">
        <v>0.0</v>
      </c>
      <c r="AR14" s="1"/>
    </row>
    <row r="15" ht="12.75" customHeight="1">
      <c r="A15" s="1">
        <v>14.0</v>
      </c>
      <c r="B15" s="1"/>
      <c r="C15" s="1" t="s">
        <v>44</v>
      </c>
      <c r="D15" s="1"/>
      <c r="E15" s="1"/>
      <c r="F15" s="1">
        <v>96.0</v>
      </c>
      <c r="G15" s="1" t="s">
        <v>47</v>
      </c>
      <c r="H15" s="1">
        <v>20.0</v>
      </c>
      <c r="K15" s="1"/>
      <c r="L15" s="1">
        <v>2.0</v>
      </c>
      <c r="O15" s="1">
        <v>22.0</v>
      </c>
      <c r="P15" s="1">
        <v>23.0</v>
      </c>
      <c r="Q15" s="1">
        <v>0.0</v>
      </c>
      <c r="R15" s="1">
        <v>0.0</v>
      </c>
      <c r="S15" s="1">
        <v>1.0</v>
      </c>
      <c r="T15" s="1">
        <v>1.0</v>
      </c>
      <c r="U15" s="1">
        <v>0.0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v>1.0</v>
      </c>
      <c r="AI15" s="1"/>
      <c r="AJ15" s="1">
        <v>25.0</v>
      </c>
      <c r="AK15" s="1">
        <v>23.0</v>
      </c>
      <c r="AL15" s="1"/>
      <c r="AM15" s="1">
        <v>24.0</v>
      </c>
      <c r="AN15" s="1">
        <v>1.0</v>
      </c>
      <c r="AO15" s="1">
        <v>1.0</v>
      </c>
      <c r="AP15" s="1">
        <v>0.0</v>
      </c>
      <c r="AQ15" s="1">
        <v>0.0</v>
      </c>
      <c r="AR15" s="1"/>
    </row>
    <row r="16" ht="12.75" customHeight="1">
      <c r="A16" s="1">
        <v>15.0</v>
      </c>
      <c r="B16" s="1"/>
      <c r="C16" s="1" t="s">
        <v>51</v>
      </c>
      <c r="D16" s="1"/>
      <c r="E16" s="1"/>
      <c r="F16" s="1">
        <v>48.0</v>
      </c>
      <c r="G16" s="1" t="s">
        <v>47</v>
      </c>
      <c r="H16" s="1">
        <v>14.0</v>
      </c>
      <c r="K16" s="1"/>
      <c r="L16" s="1">
        <v>2.0</v>
      </c>
      <c r="O16" s="1">
        <v>13.0</v>
      </c>
      <c r="P16" s="1">
        <v>14.0</v>
      </c>
      <c r="Q16" s="1">
        <v>0.0</v>
      </c>
      <c r="R16" s="1">
        <v>0.0</v>
      </c>
      <c r="S16" s="1">
        <v>1.0</v>
      </c>
      <c r="T16" s="1">
        <v>0.0</v>
      </c>
      <c r="U16" s="1">
        <v>0.0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v>1.0</v>
      </c>
      <c r="AI16" s="1"/>
      <c r="AJ16" s="1">
        <v>16.0</v>
      </c>
      <c r="AK16" s="1">
        <v>17.0</v>
      </c>
      <c r="AL16" s="1"/>
      <c r="AM16" s="1">
        <v>16.0</v>
      </c>
      <c r="AN16" s="1">
        <v>1.0</v>
      </c>
      <c r="AO16" s="1">
        <v>1.0</v>
      </c>
      <c r="AP16" s="1">
        <v>0.0</v>
      </c>
      <c r="AQ16" s="1">
        <v>0.0</v>
      </c>
      <c r="AR16" s="1"/>
    </row>
    <row r="17" ht="12.75" customHeight="1">
      <c r="A17" s="1">
        <v>16.0</v>
      </c>
      <c r="B17" s="1"/>
      <c r="C17" s="1" t="s">
        <v>51</v>
      </c>
      <c r="D17" s="1" t="s">
        <v>80</v>
      </c>
      <c r="E17" s="1" t="s">
        <v>81</v>
      </c>
      <c r="F17" s="1">
        <v>78.0</v>
      </c>
      <c r="G17" s="1" t="s">
        <v>47</v>
      </c>
      <c r="H17" s="1">
        <v>20.0</v>
      </c>
      <c r="K17" s="1">
        <v>9.9</v>
      </c>
      <c r="L17" s="1">
        <v>2.0</v>
      </c>
      <c r="M17" s="1" t="s">
        <v>48</v>
      </c>
      <c r="N17" s="1" t="s">
        <v>49</v>
      </c>
      <c r="O17" s="1">
        <v>19.0</v>
      </c>
      <c r="P17" s="1">
        <v>18.0</v>
      </c>
      <c r="Q17" s="1">
        <v>0.0</v>
      </c>
      <c r="R17" s="1">
        <v>0.0</v>
      </c>
      <c r="S17" s="1">
        <v>1.0</v>
      </c>
      <c r="T17" s="1">
        <v>1.0</v>
      </c>
      <c r="U17" s="1">
        <v>0.0</v>
      </c>
      <c r="V17" s="1">
        <v>33.0</v>
      </c>
      <c r="W17" s="1">
        <v>6.0</v>
      </c>
      <c r="X17" s="1">
        <v>10.0</v>
      </c>
      <c r="Y17" s="1">
        <v>11.0</v>
      </c>
      <c r="Z17" s="1">
        <v>9.0</v>
      </c>
      <c r="AA17" s="1">
        <v>8.0</v>
      </c>
      <c r="AB17" s="1">
        <v>12.0</v>
      </c>
      <c r="AC17" s="1">
        <v>9.0</v>
      </c>
      <c r="AD17" s="1">
        <f>SUM(AC17-Z17)</f>
        <v>0</v>
      </c>
      <c r="AE17" s="1">
        <v>30.0</v>
      </c>
      <c r="AF17" s="1">
        <v>10.0</v>
      </c>
      <c r="AG17" s="1">
        <v>18.0</v>
      </c>
      <c r="AH17" s="1">
        <v>1.0</v>
      </c>
      <c r="AI17" s="1">
        <v>24.0</v>
      </c>
      <c r="AJ17" s="1">
        <v>21.0</v>
      </c>
      <c r="AK17" s="1">
        <v>22.0</v>
      </c>
      <c r="AL17" s="1" t="s">
        <v>50</v>
      </c>
      <c r="AM17" s="1">
        <v>20.0</v>
      </c>
      <c r="AN17" s="1">
        <v>1.0</v>
      </c>
      <c r="AO17" s="1">
        <v>1.0</v>
      </c>
      <c r="AP17" s="1">
        <v>0.0</v>
      </c>
      <c r="AQ17" s="1">
        <v>0.0</v>
      </c>
      <c r="AR17" s="1"/>
    </row>
    <row r="18" ht="12.75" customHeight="1">
      <c r="A18" s="1">
        <v>17.0</v>
      </c>
      <c r="B18" s="1"/>
      <c r="C18" s="1" t="s">
        <v>44</v>
      </c>
      <c r="D18" s="1" t="s">
        <v>82</v>
      </c>
      <c r="E18" s="1" t="s">
        <v>83</v>
      </c>
      <c r="F18" s="1">
        <v>420.0</v>
      </c>
      <c r="G18" s="1" t="s">
        <v>47</v>
      </c>
      <c r="H18" s="1">
        <v>65.0</v>
      </c>
      <c r="K18" s="1"/>
      <c r="L18" s="1">
        <v>2.0</v>
      </c>
      <c r="M18" s="1" t="s">
        <v>73</v>
      </c>
      <c r="N18" s="1" t="s">
        <v>74</v>
      </c>
      <c r="O18" s="1">
        <v>21.0</v>
      </c>
      <c r="P18" s="1">
        <v>24.0</v>
      </c>
      <c r="Q18" s="1">
        <v>0.0</v>
      </c>
      <c r="R18" s="1">
        <v>0.0</v>
      </c>
      <c r="S18" s="1">
        <v>1.0</v>
      </c>
      <c r="T18" s="1">
        <v>0.0</v>
      </c>
      <c r="U18" s="1">
        <v>0.0</v>
      </c>
      <c r="V18" s="1">
        <v>25.0</v>
      </c>
      <c r="W18" s="1">
        <v>5.0</v>
      </c>
      <c r="X18" s="1"/>
      <c r="Y18" s="1"/>
      <c r="Z18" s="1"/>
      <c r="AA18" s="1"/>
      <c r="AB18" s="1"/>
      <c r="AC18" s="1"/>
      <c r="AD18" s="1"/>
      <c r="AE18" s="1">
        <v>12.0</v>
      </c>
      <c r="AF18" s="1">
        <v>9.0</v>
      </c>
      <c r="AG18" s="1">
        <v>11.0</v>
      </c>
      <c r="AH18" s="1">
        <v>1.0</v>
      </c>
      <c r="AI18" s="1">
        <v>34.0</v>
      </c>
      <c r="AJ18" s="1">
        <v>24.0</v>
      </c>
      <c r="AK18" s="1">
        <v>26.0</v>
      </c>
      <c r="AL18" s="1" t="s">
        <v>84</v>
      </c>
      <c r="AM18" s="1">
        <v>26.0</v>
      </c>
      <c r="AN18" s="1">
        <v>1.0</v>
      </c>
      <c r="AO18" s="1">
        <v>1.0</v>
      </c>
      <c r="AP18" s="1">
        <v>0.0</v>
      </c>
      <c r="AQ18" s="1">
        <v>0.0</v>
      </c>
      <c r="AR18" s="1"/>
    </row>
    <row r="19" ht="12.75" customHeight="1">
      <c r="A19" s="1">
        <v>18.0</v>
      </c>
      <c r="B19" s="1"/>
      <c r="C19" s="1" t="s">
        <v>51</v>
      </c>
      <c r="D19" s="1" t="s">
        <v>85</v>
      </c>
      <c r="E19" s="1" t="s">
        <v>86</v>
      </c>
      <c r="F19" s="1">
        <v>468.0</v>
      </c>
      <c r="G19" s="1" t="s">
        <v>47</v>
      </c>
      <c r="H19" s="1">
        <v>76.0</v>
      </c>
      <c r="I19" s="1">
        <v>174.0</v>
      </c>
      <c r="J19" s="1">
        <v>1.91</v>
      </c>
      <c r="K19" s="1">
        <v>173.0</v>
      </c>
      <c r="L19" s="1">
        <v>2.0</v>
      </c>
      <c r="M19" s="1" t="s">
        <v>73</v>
      </c>
      <c r="N19" s="1" t="s">
        <v>87</v>
      </c>
      <c r="O19" s="1">
        <v>21.0</v>
      </c>
      <c r="P19" s="1">
        <v>21.0</v>
      </c>
      <c r="Q19" s="1">
        <v>1.0</v>
      </c>
      <c r="R19" s="1">
        <v>1.0</v>
      </c>
      <c r="S19" s="1">
        <v>0.0</v>
      </c>
      <c r="T19" s="1">
        <v>0.0</v>
      </c>
      <c r="U19" s="1">
        <v>0.0</v>
      </c>
      <c r="V19" s="1">
        <v>26.0</v>
      </c>
      <c r="W19" s="1">
        <v>8.0</v>
      </c>
      <c r="X19" s="1">
        <v>9.0</v>
      </c>
      <c r="Y19" s="1">
        <v>3.0</v>
      </c>
      <c r="Z19" s="1">
        <v>6.0</v>
      </c>
      <c r="AA19" s="1">
        <v>11.0</v>
      </c>
      <c r="AB19" s="1">
        <v>4.0</v>
      </c>
      <c r="AC19" s="1">
        <v>7.0</v>
      </c>
      <c r="AD19" s="1">
        <f>SUM(AC19-Z19)</f>
        <v>1</v>
      </c>
      <c r="AE19" s="1"/>
      <c r="AF19" s="1"/>
      <c r="AG19" s="1"/>
      <c r="AH19" s="1">
        <v>1.0</v>
      </c>
      <c r="AI19" s="1">
        <v>34.0</v>
      </c>
      <c r="AJ19" s="1">
        <v>20.5</v>
      </c>
      <c r="AK19" s="1">
        <v>23.5</v>
      </c>
      <c r="AL19" s="1" t="s">
        <v>50</v>
      </c>
      <c r="AM19" s="1">
        <v>22.0</v>
      </c>
      <c r="AN19" s="1">
        <v>1.0</v>
      </c>
      <c r="AO19" s="1">
        <v>0.0</v>
      </c>
      <c r="AP19" s="1">
        <v>0.0</v>
      </c>
      <c r="AQ19" s="1">
        <v>1.0</v>
      </c>
      <c r="AR19" s="1" t="s">
        <v>88</v>
      </c>
    </row>
    <row r="20" ht="12.75" customHeight="1">
      <c r="A20" s="1">
        <v>19.0</v>
      </c>
      <c r="B20" s="1"/>
      <c r="C20" s="1" t="s">
        <v>51</v>
      </c>
      <c r="D20" s="1" t="s">
        <v>89</v>
      </c>
      <c r="E20" s="1" t="s">
        <v>90</v>
      </c>
      <c r="F20" s="1">
        <v>61.0</v>
      </c>
      <c r="G20" s="1" t="s">
        <v>47</v>
      </c>
      <c r="H20" s="1">
        <v>19.0</v>
      </c>
      <c r="K20" s="1"/>
      <c r="L20" s="1">
        <v>2.0</v>
      </c>
      <c r="M20" s="1" t="s">
        <v>48</v>
      </c>
      <c r="N20" s="1" t="s">
        <v>49</v>
      </c>
      <c r="O20" s="1">
        <v>20.0</v>
      </c>
      <c r="P20" s="1">
        <v>19.0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v>1.0</v>
      </c>
      <c r="AI20" s="1">
        <v>34.0</v>
      </c>
      <c r="AJ20" s="1">
        <v>23.0</v>
      </c>
      <c r="AK20" s="1">
        <v>23.4</v>
      </c>
      <c r="AL20" s="1"/>
      <c r="AM20" s="1">
        <v>24.0</v>
      </c>
      <c r="AN20" s="1">
        <v>1.0</v>
      </c>
      <c r="AO20" s="1">
        <v>1.0</v>
      </c>
      <c r="AP20" s="1">
        <v>0.0</v>
      </c>
      <c r="AQ20" s="1">
        <v>0.0</v>
      </c>
      <c r="AR20" s="1"/>
    </row>
    <row r="21" ht="12.75" customHeight="1">
      <c r="A21" s="1">
        <v>20.0</v>
      </c>
      <c r="B21" s="1"/>
      <c r="C21" s="1" t="s">
        <v>51</v>
      </c>
      <c r="D21" s="1" t="s">
        <v>91</v>
      </c>
      <c r="E21" s="1" t="s">
        <v>92</v>
      </c>
      <c r="F21" s="1">
        <v>49.0</v>
      </c>
      <c r="G21" s="1" t="s">
        <v>47</v>
      </c>
      <c r="H21" s="1">
        <v>13.0</v>
      </c>
      <c r="K21" s="1"/>
      <c r="L21" s="1">
        <v>2.0</v>
      </c>
      <c r="M21" s="1" t="s">
        <v>93</v>
      </c>
      <c r="N21" s="1" t="s">
        <v>94</v>
      </c>
      <c r="O21" s="1">
        <v>14.0</v>
      </c>
      <c r="P21" s="1">
        <v>13.0</v>
      </c>
      <c r="Q21" s="1">
        <v>0.0</v>
      </c>
      <c r="R21" s="1">
        <v>1.0</v>
      </c>
      <c r="S21" s="1">
        <v>0.0</v>
      </c>
      <c r="T21" s="1">
        <v>0.0</v>
      </c>
      <c r="U21" s="1">
        <v>0.0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v>1.0</v>
      </c>
      <c r="AI21" s="1">
        <v>24.0</v>
      </c>
      <c r="AJ21" s="1">
        <v>16.2</v>
      </c>
      <c r="AK21" s="1">
        <v>16.5</v>
      </c>
      <c r="AL21" s="1"/>
      <c r="AM21" s="1">
        <v>16.0</v>
      </c>
      <c r="AN21" s="1">
        <v>1.0</v>
      </c>
      <c r="AO21" s="1">
        <v>1.0</v>
      </c>
      <c r="AP21" s="1">
        <v>0.0</v>
      </c>
      <c r="AQ21" s="1">
        <v>0.0</v>
      </c>
      <c r="AR21" s="1"/>
    </row>
    <row r="22" ht="12.75" customHeight="1">
      <c r="A22" s="1">
        <v>21.0</v>
      </c>
      <c r="B22" s="1"/>
      <c r="C22" s="1" t="s">
        <v>51</v>
      </c>
      <c r="D22" s="1" t="s">
        <v>95</v>
      </c>
      <c r="E22" s="1" t="s">
        <v>96</v>
      </c>
      <c r="F22" s="1">
        <v>601.0</v>
      </c>
      <c r="G22" s="1" t="s">
        <v>97</v>
      </c>
      <c r="H22" s="1">
        <v>78.0</v>
      </c>
      <c r="K22" s="1"/>
      <c r="L22" s="1">
        <v>2.0</v>
      </c>
      <c r="M22" s="1" t="s">
        <v>73</v>
      </c>
      <c r="N22" s="1" t="s">
        <v>87</v>
      </c>
      <c r="O22" s="1">
        <v>32.0</v>
      </c>
      <c r="P22" s="1">
        <v>33.0</v>
      </c>
      <c r="Q22" s="1">
        <v>0.0</v>
      </c>
      <c r="R22" s="1">
        <v>0.0</v>
      </c>
      <c r="S22" s="1">
        <v>1.0</v>
      </c>
      <c r="T22" s="1">
        <v>0.0</v>
      </c>
      <c r="U22" s="1">
        <v>0.0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v>1.0</v>
      </c>
      <c r="AI22" s="1">
        <v>34.0</v>
      </c>
      <c r="AJ22" s="1">
        <v>34.0</v>
      </c>
      <c r="AK22" s="1">
        <v>34.5</v>
      </c>
      <c r="AL22" s="1"/>
      <c r="AM22" s="1">
        <v>34.0</v>
      </c>
      <c r="AN22" s="1">
        <v>1.0</v>
      </c>
      <c r="AO22" s="1">
        <v>1.0</v>
      </c>
      <c r="AP22" s="1">
        <v>0.0</v>
      </c>
      <c r="AQ22" s="1">
        <v>0.0</v>
      </c>
      <c r="AR22" s="1"/>
    </row>
    <row r="23" ht="12.75" customHeight="1">
      <c r="A23" s="1">
        <v>22.0</v>
      </c>
      <c r="B23" s="1"/>
      <c r="C23" s="1" t="s">
        <v>51</v>
      </c>
      <c r="D23" s="1" t="s">
        <v>98</v>
      </c>
      <c r="E23" s="1" t="s">
        <v>99</v>
      </c>
      <c r="F23" s="1">
        <v>34.0</v>
      </c>
      <c r="G23" s="1" t="s">
        <v>97</v>
      </c>
      <c r="H23" s="1">
        <v>15.0</v>
      </c>
      <c r="K23" s="1">
        <v>32.0</v>
      </c>
      <c r="L23" s="1">
        <v>2.0</v>
      </c>
      <c r="M23" s="1" t="s">
        <v>48</v>
      </c>
      <c r="N23" s="1" t="s">
        <v>66</v>
      </c>
      <c r="O23" s="1">
        <v>16.0</v>
      </c>
      <c r="P23" s="1">
        <v>17.0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40.0</v>
      </c>
      <c r="W23" s="1">
        <v>10.0</v>
      </c>
      <c r="X23" s="1">
        <v>13.0</v>
      </c>
      <c r="Y23" s="1">
        <v>12.0</v>
      </c>
      <c r="Z23" s="1">
        <v>10.0</v>
      </c>
      <c r="AA23" s="1">
        <v>18.0</v>
      </c>
      <c r="AB23" s="1">
        <v>15.0</v>
      </c>
      <c r="AC23" s="1">
        <v>13.0</v>
      </c>
      <c r="AD23" s="1">
        <f>SUM(AC23-Z23)</f>
        <v>3</v>
      </c>
      <c r="AE23" s="1">
        <v>38.0</v>
      </c>
      <c r="AF23" s="1">
        <v>14.0</v>
      </c>
      <c r="AG23" s="1">
        <v>24.0</v>
      </c>
      <c r="AH23" s="1">
        <v>1.0</v>
      </c>
      <c r="AI23" s="1">
        <v>24.0</v>
      </c>
      <c r="AJ23" s="1">
        <v>21.0</v>
      </c>
      <c r="AK23" s="1">
        <v>21.0</v>
      </c>
      <c r="AL23" s="1" t="s">
        <v>58</v>
      </c>
      <c r="AM23" s="1">
        <v>18.0</v>
      </c>
      <c r="AN23" s="1">
        <v>1.0</v>
      </c>
      <c r="AO23" s="1">
        <v>0.0</v>
      </c>
      <c r="AP23" s="1">
        <v>0.0</v>
      </c>
      <c r="AQ23" s="1">
        <v>1.0</v>
      </c>
      <c r="AR23" s="1" t="s">
        <v>100</v>
      </c>
    </row>
    <row r="24" ht="12.75" customHeight="1">
      <c r="A24" s="1"/>
      <c r="B24" s="1"/>
      <c r="C24" s="1"/>
      <c r="D24" s="1"/>
      <c r="E24" s="1"/>
      <c r="F24" s="1"/>
      <c r="G24" s="1"/>
      <c r="H24" s="1"/>
      <c r="K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2.75" customHeight="1">
      <c r="A25" s="1" t="s">
        <v>101</v>
      </c>
      <c r="B25" s="1"/>
      <c r="C25" s="1"/>
      <c r="D25" s="1"/>
      <c r="E25" s="1"/>
      <c r="F25" s="1">
        <f>AVERAGE(F2:F23)</f>
        <v>119.4545455</v>
      </c>
      <c r="G25" s="1"/>
      <c r="H25" s="1">
        <f t="shared" ref="H25:K25" si="2">AVERAGE(H2:H23)</f>
        <v>26.63181818</v>
      </c>
      <c r="I25" s="1">
        <f t="shared" si="2"/>
        <v>133.5</v>
      </c>
      <c r="J25" s="1">
        <f t="shared" si="2"/>
        <v>1.235</v>
      </c>
      <c r="K25" s="1">
        <f t="shared" si="2"/>
        <v>46.13</v>
      </c>
      <c r="O25" s="1">
        <f t="shared" ref="O25:P25" si="3">AVERAGE(O2:O23)</f>
        <v>18.47727273</v>
      </c>
      <c r="P25" s="1">
        <f t="shared" si="3"/>
        <v>18.56818182</v>
      </c>
      <c r="Q25" s="1"/>
      <c r="R25" s="1"/>
      <c r="S25" s="1"/>
      <c r="T25" s="1"/>
      <c r="U25" s="1"/>
      <c r="V25" s="1">
        <f t="shared" ref="V25:W25" si="4">AVERAGE(V2:V23)</f>
        <v>30.375</v>
      </c>
      <c r="W25" s="1">
        <f t="shared" si="4"/>
        <v>6.8125</v>
      </c>
      <c r="X25" s="1"/>
      <c r="Y25" s="1"/>
      <c r="Z25" s="1">
        <f>AVERAGE(Z2:Z23)</f>
        <v>7.866666667</v>
      </c>
      <c r="AA25" s="1"/>
      <c r="AB25" s="1"/>
      <c r="AC25" s="1">
        <f t="shared" ref="AC25:AD25" si="5">AVERAGE(AC2:AC23)</f>
        <v>9.066666667</v>
      </c>
      <c r="AD25" s="1">
        <f t="shared" si="5"/>
        <v>1.2</v>
      </c>
      <c r="AE25" s="1"/>
      <c r="AF25" s="1"/>
      <c r="AG25" s="1">
        <f>AVERAGE(AG2:AG23)</f>
        <v>18.11111111</v>
      </c>
      <c r="AI25" s="1">
        <f t="shared" ref="AI25:AK25" si="6">AVERAGE(AI2:AI23)</f>
        <v>27.57894737</v>
      </c>
      <c r="AJ25" s="1">
        <f t="shared" si="6"/>
        <v>20.78181818</v>
      </c>
      <c r="AK25" s="1">
        <f t="shared" si="6"/>
        <v>21.21363636</v>
      </c>
      <c r="AL25" s="1"/>
      <c r="AM25" s="1">
        <f>AVERAGE(AM2:AM23)</f>
        <v>20.59090909</v>
      </c>
      <c r="AN25" s="1"/>
      <c r="AO25" s="1"/>
      <c r="AP25" s="1"/>
      <c r="AQ25" s="1"/>
      <c r="AR25" s="1"/>
    </row>
    <row r="26" ht="12.75" customHeight="1">
      <c r="A26" s="1" t="s">
        <v>102</v>
      </c>
      <c r="B26" s="1"/>
      <c r="C26" s="1"/>
      <c r="D26" s="1"/>
      <c r="E26" s="1"/>
      <c r="F26" s="1">
        <f>STDEV(F2:F23)</f>
        <v>158.787887</v>
      </c>
      <c r="G26" s="1"/>
      <c r="H26" s="1">
        <f t="shared" ref="H26:K26" si="7">STDEV(H2:H23)</f>
        <v>20.03500238</v>
      </c>
      <c r="I26" s="1">
        <f t="shared" si="7"/>
        <v>57.27564928</v>
      </c>
      <c r="J26" s="1">
        <f t="shared" si="7"/>
        <v>0.9545941546</v>
      </c>
      <c r="K26" s="1">
        <f t="shared" si="7"/>
        <v>58.89472812</v>
      </c>
      <c r="O26" s="1">
        <f t="shared" ref="O26:P26" si="8">STDEV(O2:O23)</f>
        <v>4.310776288</v>
      </c>
      <c r="P26" s="1">
        <f t="shared" si="8"/>
        <v>4.557295184</v>
      </c>
      <c r="Q26" s="1"/>
      <c r="R26" s="1"/>
      <c r="S26" s="1"/>
      <c r="T26" s="1"/>
      <c r="U26" s="1"/>
      <c r="V26" s="1">
        <f t="shared" ref="V26:W26" si="9">STDEV(V2:V23)</f>
        <v>5.004997502</v>
      </c>
      <c r="W26" s="1">
        <f t="shared" si="9"/>
        <v>2.257395254</v>
      </c>
      <c r="X26" s="1"/>
      <c r="Y26" s="1"/>
      <c r="Z26" s="1">
        <f>STDEV(Z2:Z23)</f>
        <v>2.445598573</v>
      </c>
      <c r="AA26" s="1"/>
      <c r="AB26" s="1"/>
      <c r="AC26" s="1">
        <f t="shared" ref="AC26:AD26" si="10">STDEV(AC2:AC23)</f>
        <v>2.604026187</v>
      </c>
      <c r="AD26" s="1">
        <f t="shared" si="10"/>
        <v>1.014185106</v>
      </c>
      <c r="AE26" s="1"/>
      <c r="AF26" s="1"/>
      <c r="AG26" s="1">
        <f>STDEV(AG2:AG23)</f>
        <v>4.675586713</v>
      </c>
      <c r="AI26" s="1">
        <f t="shared" ref="AI26:AK26" si="11">STDEV(AI2:AI23)</f>
        <v>5.909651141</v>
      </c>
      <c r="AJ26" s="1">
        <f t="shared" si="11"/>
        <v>4.222912148</v>
      </c>
      <c r="AK26" s="1">
        <f t="shared" si="11"/>
        <v>4.148699791</v>
      </c>
      <c r="AL26" s="1"/>
      <c r="AM26" s="1">
        <f>STDEV(AM2:AM23)</f>
        <v>4.531993054</v>
      </c>
      <c r="AN26" s="1"/>
      <c r="AO26" s="1"/>
      <c r="AP26" s="1"/>
      <c r="AQ26" s="1"/>
      <c r="AR26" s="1"/>
    </row>
    <row r="27" ht="12.75" customHeight="1">
      <c r="A27" s="1" t="s">
        <v>103</v>
      </c>
      <c r="B27" s="1"/>
      <c r="C27" s="1"/>
      <c r="D27" s="1"/>
      <c r="E27" s="1"/>
      <c r="F27" s="1">
        <f>MIN(F2:F23)</f>
        <v>24</v>
      </c>
      <c r="G27" s="1"/>
      <c r="H27" s="1">
        <f t="shared" ref="H27:K27" si="12">MIN(H2:H23)</f>
        <v>12.4</v>
      </c>
      <c r="I27" s="1">
        <f t="shared" si="12"/>
        <v>93</v>
      </c>
      <c r="J27" s="1">
        <f t="shared" si="12"/>
        <v>0.56</v>
      </c>
      <c r="K27" s="1">
        <f t="shared" si="12"/>
        <v>8</v>
      </c>
      <c r="O27" s="1">
        <f t="shared" ref="O27:P27" si="13">MIN(O2:O23)</f>
        <v>13</v>
      </c>
      <c r="P27" s="1">
        <f t="shared" si="13"/>
        <v>13</v>
      </c>
      <c r="Q27" s="1"/>
      <c r="R27" s="1"/>
      <c r="S27" s="1"/>
      <c r="T27" s="1"/>
      <c r="U27" s="1"/>
      <c r="V27" s="1">
        <f t="shared" ref="V27:W27" si="14">MIN(V2:V23)</f>
        <v>21</v>
      </c>
      <c r="W27" s="1">
        <f t="shared" si="14"/>
        <v>4</v>
      </c>
      <c r="X27" s="1"/>
      <c r="Y27" s="1"/>
      <c r="Z27" s="1">
        <f>MIN(Z2:Z23)</f>
        <v>2</v>
      </c>
      <c r="AA27" s="1"/>
      <c r="AB27" s="1"/>
      <c r="AC27" s="1">
        <f t="shared" ref="AC27:AD27" si="15">MIN(AC2:AC23)</f>
        <v>3</v>
      </c>
      <c r="AD27" s="1">
        <f t="shared" si="15"/>
        <v>0</v>
      </c>
      <c r="AE27" s="1"/>
      <c r="AF27" s="1"/>
      <c r="AG27" s="1">
        <f>MIN(AG2:AG23)</f>
        <v>11</v>
      </c>
      <c r="AI27" s="1">
        <f t="shared" ref="AI27:AK27" si="16">MIN(AI2:AI23)</f>
        <v>18</v>
      </c>
      <c r="AJ27" s="1">
        <f t="shared" si="16"/>
        <v>16</v>
      </c>
      <c r="AK27" s="1">
        <f t="shared" si="16"/>
        <v>16</v>
      </c>
      <c r="AL27" s="1"/>
      <c r="AM27" s="1">
        <f>MIN(AM2:AM23)</f>
        <v>15</v>
      </c>
      <c r="AN27" s="1"/>
      <c r="AO27" s="1"/>
      <c r="AP27" s="1"/>
      <c r="AQ27" s="1"/>
      <c r="AR27" s="1"/>
    </row>
    <row r="28" ht="12.75" customHeight="1">
      <c r="A28" s="1" t="s">
        <v>104</v>
      </c>
      <c r="B28" s="1"/>
      <c r="C28" s="1"/>
      <c r="D28" s="1"/>
      <c r="E28" s="1"/>
      <c r="F28" s="1">
        <f>MAX(F2:F23)</f>
        <v>601</v>
      </c>
      <c r="G28" s="1"/>
      <c r="H28" s="1">
        <f t="shared" ref="H28:K28" si="17">MAX(H2:H23)</f>
        <v>78</v>
      </c>
      <c r="I28" s="1">
        <f t="shared" si="17"/>
        <v>174</v>
      </c>
      <c r="J28" s="1">
        <f t="shared" si="17"/>
        <v>1.91</v>
      </c>
      <c r="K28" s="1">
        <f t="shared" si="17"/>
        <v>173</v>
      </c>
      <c r="O28" s="1">
        <f t="shared" ref="O28:P28" si="18">MAX(O2:O23)</f>
        <v>32</v>
      </c>
      <c r="P28" s="1">
        <f t="shared" si="18"/>
        <v>33</v>
      </c>
      <c r="Q28" s="1"/>
      <c r="R28" s="1"/>
      <c r="S28" s="1"/>
      <c r="T28" s="1"/>
      <c r="U28" s="1"/>
      <c r="V28" s="1">
        <f t="shared" ref="V28:W28" si="19">MAX(V2:V23)</f>
        <v>40</v>
      </c>
      <c r="W28" s="1">
        <f t="shared" si="19"/>
        <v>10</v>
      </c>
      <c r="X28" s="1"/>
      <c r="Y28" s="1"/>
      <c r="Z28" s="1">
        <f>MAX(Z2:Z23)</f>
        <v>11</v>
      </c>
      <c r="AA28" s="1"/>
      <c r="AB28" s="1"/>
      <c r="AC28" s="1">
        <f t="shared" ref="AC28:AD28" si="20">MAX(AC2:AC23)</f>
        <v>13</v>
      </c>
      <c r="AD28" s="1">
        <f t="shared" si="20"/>
        <v>3</v>
      </c>
      <c r="AE28" s="1"/>
      <c r="AF28" s="1"/>
      <c r="AG28" s="1">
        <f>MAX(AG2:AG23)</f>
        <v>24</v>
      </c>
      <c r="AI28" s="1">
        <f t="shared" ref="AI28:AK28" si="21">MAX(AI2:AI23)</f>
        <v>34</v>
      </c>
      <c r="AJ28" s="1">
        <f t="shared" si="21"/>
        <v>34</v>
      </c>
      <c r="AK28" s="1">
        <f t="shared" si="21"/>
        <v>34.5</v>
      </c>
      <c r="AL28" s="1"/>
      <c r="AM28" s="1">
        <f>MAX(AM2:AM23)</f>
        <v>34</v>
      </c>
      <c r="AN28" s="1"/>
      <c r="AO28" s="1"/>
      <c r="AP28" s="1"/>
      <c r="AQ28" s="1"/>
      <c r="AR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K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K30" s="1"/>
      <c r="O30" s="1"/>
      <c r="P30" s="1"/>
      <c r="Q30" s="1"/>
      <c r="R30" s="1"/>
      <c r="S30" s="1"/>
      <c r="T30" s="1"/>
      <c r="U30" s="1"/>
      <c r="V30" s="1">
        <v>29.5</v>
      </c>
      <c r="W30" s="1">
        <v>6.3</v>
      </c>
      <c r="X30" s="1"/>
      <c r="Y30" s="1"/>
      <c r="Z30" s="1"/>
      <c r="AA30" s="1"/>
      <c r="AB30" s="1"/>
      <c r="AC30" s="1"/>
      <c r="AD30" s="1">
        <v>1.5</v>
      </c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K31" s="1"/>
      <c r="O31" s="1">
        <v>17.75</v>
      </c>
      <c r="P31" s="1">
        <v>18.0</v>
      </c>
      <c r="Q31" s="1"/>
      <c r="R31" s="1"/>
      <c r="S31" s="1"/>
      <c r="T31" s="1"/>
      <c r="U31" s="1"/>
      <c r="V31" s="1">
        <v>32.7</v>
      </c>
      <c r="W31" s="1">
        <v>8.25</v>
      </c>
      <c r="X31" s="1"/>
      <c r="Y31" s="1"/>
      <c r="Z31" s="1"/>
      <c r="AA31" s="1"/>
      <c r="AB31" s="1"/>
      <c r="AC31" s="1"/>
      <c r="AD31" s="1">
        <v>1.09</v>
      </c>
      <c r="AE31" s="1"/>
      <c r="AF31" s="1"/>
      <c r="AG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K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K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K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K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K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K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K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2.75" customHeight="1">
      <c r="A39" s="1"/>
      <c r="B39" s="1"/>
      <c r="C39" s="1"/>
      <c r="D39" s="1"/>
      <c r="E39" s="1"/>
      <c r="F39" s="1">
        <f>AVERAGE(F2:F38)</f>
        <v>135.8170166</v>
      </c>
      <c r="G39" s="1"/>
      <c r="H39" s="1"/>
      <c r="K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>
        <f t="shared" ref="AJ39:AK39" si="22">AVERAGE(AJ2:AJ38)</f>
        <v>20.46941271</v>
      </c>
      <c r="AK39" s="1">
        <f t="shared" si="22"/>
        <v>20.86778216</v>
      </c>
      <c r="AL39" s="1"/>
      <c r="AM39" s="1">
        <f>AVERAGE(AM2:AM38)</f>
        <v>20.27395777</v>
      </c>
      <c r="AN39" s="1"/>
      <c r="AO39" s="1"/>
      <c r="AP39" s="1"/>
      <c r="AQ39" s="1"/>
      <c r="AR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K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K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K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K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K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K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K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K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K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K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K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K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K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K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K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K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K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K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K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K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K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K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K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K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K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K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K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K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K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K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K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K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K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K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K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K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K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K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K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K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K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K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K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K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K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K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K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K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K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K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K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K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K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K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K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K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K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K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K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K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K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K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K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K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K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K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K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K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K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K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K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K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K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K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K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K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K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K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K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K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K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K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K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K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K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K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K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K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K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K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K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K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K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K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K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K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K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K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K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K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K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K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K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K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K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K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K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K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K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K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K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K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K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K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K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K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K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K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K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K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K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K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K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K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K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K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K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K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K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K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K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K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K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K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K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K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K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K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K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K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K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K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K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K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K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K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K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K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K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K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K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K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K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K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K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K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K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K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K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K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K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K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K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K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K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K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K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K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K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K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K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K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K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K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K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K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K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K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K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K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K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K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K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K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K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K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K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K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K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K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K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K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K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K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K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K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K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K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K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K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K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K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K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K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K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K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K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K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K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K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K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K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K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K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K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K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K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K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K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K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K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K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K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K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K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K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K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K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K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K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K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K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K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K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K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K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K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K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K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K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K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K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K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K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K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K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K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K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K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K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K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K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K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K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K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K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K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K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K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K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K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K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K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K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K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K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K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K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K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K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K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K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K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K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K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K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K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K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K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K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K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K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K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K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K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K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K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K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K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K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K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K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K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K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K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K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K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K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K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K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K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K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K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K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K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K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K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K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K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K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K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K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K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K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K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K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K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K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K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K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K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K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K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K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K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K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K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K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K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K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K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K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K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K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K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K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K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K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K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K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K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K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K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K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K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K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K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K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K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K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K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K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K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K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K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K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K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K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K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K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K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K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K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K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K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K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K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K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K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K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K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K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K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K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K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K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K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K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K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K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K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K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K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K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K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K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K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K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K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K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K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K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K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K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K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K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K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K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K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K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K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K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K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K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K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K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K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K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K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K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K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K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K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K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K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K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K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K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K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K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K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K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K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K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K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K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K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K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K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K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K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K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K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K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K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K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K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K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K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K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K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K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K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K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K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K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K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K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K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K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K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K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K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K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K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K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K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K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K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K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K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K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K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K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K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K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K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K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K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K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K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K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K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K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K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K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K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K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K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K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K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K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K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K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K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K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K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K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K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K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K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K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K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K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K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K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K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K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K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K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K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K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K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K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K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K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K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K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K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K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K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K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K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K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K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K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K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K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K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K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K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K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K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K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K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K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K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K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K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K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K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K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K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K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K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K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K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K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K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K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K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K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K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K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K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K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K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K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K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K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K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K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K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K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K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K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K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K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K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K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K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K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K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K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K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K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K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K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K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K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K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K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K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K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K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K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K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K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K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K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K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K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K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K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K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K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K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K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K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K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K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K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K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K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K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K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K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K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K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K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K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K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K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K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K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K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K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K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K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K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K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K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K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K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K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K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K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K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K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K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K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K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K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K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K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K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K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K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K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K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K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K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K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K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K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K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K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K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K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K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K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K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K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K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K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K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K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K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K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K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K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K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K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K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K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K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K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K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K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K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K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K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K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K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K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K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K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K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K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K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K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K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K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K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K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K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K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K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K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K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K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K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K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K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K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K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K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K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K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K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K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K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K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K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K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K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K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K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K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K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K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K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K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K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K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K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K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K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K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K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K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K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K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K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K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K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K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K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K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K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K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K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K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K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K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K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K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K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K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K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K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K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K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K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K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K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K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K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K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K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K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K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K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K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K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K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K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K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K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K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K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K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K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K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K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K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K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K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K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K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K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K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K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K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K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K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K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K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K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K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K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K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K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K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K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K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K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K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K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K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K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K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K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K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K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K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K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K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K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K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K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K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K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K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K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K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K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K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K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K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K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K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K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K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K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K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K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K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K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K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K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K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K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K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K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K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K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K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K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K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K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K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K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K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K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K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K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K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K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K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K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K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K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K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K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K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K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K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K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K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K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K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K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K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K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K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K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K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K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K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K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K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K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K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K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K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K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K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K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K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K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K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K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K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K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K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K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K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K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K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K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K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K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K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K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K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K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K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K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K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K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K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K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K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K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K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K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K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K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K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K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K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K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K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K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K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K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K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K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K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K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K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K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K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K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K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K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K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K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K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K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K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K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K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K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K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K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K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K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K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K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K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K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K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K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K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K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K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K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K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K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K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K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K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K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K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K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K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K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K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K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K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K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K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K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K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K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K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K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K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K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K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K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K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K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K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K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K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K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K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K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