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60" windowWidth="15315" windowHeight="9015" activeTab="4"/>
  </bookViews>
  <sheets>
    <sheet name="стены+фундамент" sheetId="1" r:id="rId1"/>
    <sheet name="балки+стропила" sheetId="2" r:id="rId2"/>
    <sheet name="металлочерепица" sheetId="3" r:id="rId3"/>
    <sheet name="общая" sheetId="4" r:id="rId4"/>
    <sheet name="факт" sheetId="5" r:id="rId5"/>
  </sheets>
  <calcPr calcId="125725"/>
</workbook>
</file>

<file path=xl/calcChain.xml><?xml version="1.0" encoding="utf-8"?>
<calcChain xmlns="http://schemas.openxmlformats.org/spreadsheetml/2006/main">
  <c r="E10" i="5"/>
  <c r="E6"/>
  <c r="E5"/>
  <c r="G26" l="1"/>
  <c r="G28" s="1"/>
  <c r="H11" i="3"/>
  <c r="J29" i="2"/>
  <c r="K14"/>
  <c r="K13"/>
  <c r="K15"/>
  <c r="K12"/>
  <c r="N17" i="1"/>
  <c r="P17" s="1"/>
  <c r="N16"/>
  <c r="P16" s="1"/>
  <c r="N15"/>
  <c r="Q15" s="1"/>
  <c r="N14"/>
  <c r="P14" s="1"/>
  <c r="E5" i="3" l="1"/>
  <c r="E11" s="1"/>
  <c r="D7" i="4" s="1"/>
  <c r="G11" i="2"/>
  <c r="G12"/>
  <c r="G15"/>
  <c r="G13"/>
  <c r="G14"/>
  <c r="F22"/>
  <c r="F23"/>
  <c r="F24"/>
  <c r="F25"/>
  <c r="F26"/>
  <c r="G8"/>
  <c r="G9"/>
  <c r="G10"/>
  <c r="G6"/>
  <c r="G5"/>
  <c r="D26" i="1"/>
  <c r="G26" s="1"/>
  <c r="D21"/>
  <c r="F21" s="1"/>
  <c r="D13"/>
  <c r="G13" s="1"/>
  <c r="D8"/>
  <c r="F8"/>
  <c r="D24"/>
  <c r="G24" s="1"/>
  <c r="D25"/>
  <c r="G25" s="1"/>
  <c r="D18"/>
  <c r="F18" s="1"/>
  <c r="D19"/>
  <c r="F19" s="1"/>
  <c r="D20"/>
  <c r="F20" s="1"/>
  <c r="D22"/>
  <c r="F22" s="1"/>
  <c r="D7"/>
  <c r="F7" s="1"/>
  <c r="D9"/>
  <c r="G9" s="1"/>
  <c r="D10"/>
  <c r="G10" s="1"/>
  <c r="D11"/>
  <c r="G11" s="1"/>
  <c r="D12"/>
  <c r="G12" s="1"/>
  <c r="D6"/>
  <c r="F6" s="1"/>
  <c r="F29" l="1"/>
  <c r="G29" i="2"/>
  <c r="D6" i="4" s="1"/>
  <c r="G29" i="1"/>
  <c r="H29" l="1"/>
  <c r="J29" s="1"/>
  <c r="D5" i="4" s="1"/>
  <c r="D11" s="1"/>
</calcChain>
</file>

<file path=xl/sharedStrings.xml><?xml version="1.0" encoding="utf-8"?>
<sst xmlns="http://schemas.openxmlformats.org/spreadsheetml/2006/main" count="71" uniqueCount="52">
  <si>
    <t>1й этаж</t>
  </si>
  <si>
    <t>стены</t>
  </si>
  <si>
    <t>ширина</t>
  </si>
  <si>
    <t>высота</t>
  </si>
  <si>
    <t>дверь</t>
  </si>
  <si>
    <t>окно</t>
  </si>
  <si>
    <t>площадь</t>
  </si>
  <si>
    <t>толщина</t>
  </si>
  <si>
    <t>объем</t>
  </si>
  <si>
    <t>2й этаж</t>
  </si>
  <si>
    <t>фронтон</t>
  </si>
  <si>
    <t>окна</t>
  </si>
  <si>
    <t>блок</t>
  </si>
  <si>
    <t>проем</t>
  </si>
  <si>
    <t>всего</t>
  </si>
  <si>
    <t>перегородка</t>
  </si>
  <si>
    <t>цена</t>
  </si>
  <si>
    <t>стоимость</t>
  </si>
  <si>
    <t>итого</t>
  </si>
  <si>
    <t>двери</t>
  </si>
  <si>
    <t>балки</t>
  </si>
  <si>
    <t>шт</t>
  </si>
  <si>
    <t>стропила</t>
  </si>
  <si>
    <t>Мауэрлат</t>
  </si>
  <si>
    <t>задняя стенка</t>
  </si>
  <si>
    <t>гориз</t>
  </si>
  <si>
    <t>диагональ</t>
  </si>
  <si>
    <t>затяжки</t>
  </si>
  <si>
    <t>(с выгоды)</t>
  </si>
  <si>
    <t>покрытие крыши</t>
  </si>
  <si>
    <t>к-во</t>
  </si>
  <si>
    <t>старый конек</t>
  </si>
  <si>
    <t>крыша второго этажа</t>
  </si>
  <si>
    <t>коэф</t>
  </si>
  <si>
    <t>фундамент</t>
  </si>
  <si>
    <t>кубов</t>
  </si>
  <si>
    <t>стены+фундамент</t>
  </si>
  <si>
    <t>балки+стропила</t>
  </si>
  <si>
    <t>металлочерепица</t>
  </si>
  <si>
    <t>либо 28шт 0.05х0.15х4.5</t>
  </si>
  <si>
    <t>,</t>
  </si>
  <si>
    <t>метров</t>
  </si>
  <si>
    <t>реек всего</t>
  </si>
  <si>
    <t>брус</t>
  </si>
  <si>
    <t>обрешетка</t>
  </si>
  <si>
    <t xml:space="preserve">бетон фундамент 150 </t>
  </si>
  <si>
    <t>доставка</t>
  </si>
  <si>
    <t xml:space="preserve">бетон фундамент 200 </t>
  </si>
  <si>
    <t>дерево</t>
  </si>
  <si>
    <t>дверь на кухню</t>
  </si>
  <si>
    <t>блоки</t>
  </si>
  <si>
    <t>$</t>
  </si>
</sst>
</file>

<file path=xl/styles.xml><?xml version="1.0" encoding="utf-8"?>
<styleSheet xmlns="http://schemas.openxmlformats.org/spreadsheetml/2006/main">
  <numFmts count="1">
    <numFmt numFmtId="164" formatCode="0.00;[Red]0.00"/>
  </numFmts>
  <fonts count="1">
    <font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2" borderId="0" xfId="0" applyFill="1"/>
    <xf numFmtId="164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U34"/>
  <sheetViews>
    <sheetView topLeftCell="A3" zoomScale="110" zoomScaleNormal="110" workbookViewId="0">
      <selection activeCell="B11" sqref="B11"/>
    </sheetView>
  </sheetViews>
  <sheetFormatPr defaultRowHeight="15"/>
  <cols>
    <col min="1" max="1" width="15.7109375" bestFit="1" customWidth="1"/>
  </cols>
  <sheetData>
    <row r="2" spans="1:21">
      <c r="B2" t="s">
        <v>2</v>
      </c>
      <c r="C2" t="s">
        <v>3</v>
      </c>
      <c r="D2" t="s">
        <v>6</v>
      </c>
      <c r="E2" t="s">
        <v>7</v>
      </c>
      <c r="F2" t="s">
        <v>8</v>
      </c>
      <c r="G2" t="s">
        <v>8</v>
      </c>
      <c r="H2" t="s">
        <v>8</v>
      </c>
      <c r="I2" t="s">
        <v>16</v>
      </c>
      <c r="J2" t="s">
        <v>17</v>
      </c>
    </row>
    <row r="3" spans="1:21">
      <c r="F3" t="s">
        <v>12</v>
      </c>
      <c r="G3" t="s">
        <v>13</v>
      </c>
      <c r="H3" t="s">
        <v>18</v>
      </c>
    </row>
    <row r="4" spans="1:21">
      <c r="C4" s="1"/>
      <c r="D4" s="1"/>
      <c r="E4" s="1"/>
      <c r="F4" s="1"/>
      <c r="G4" s="1"/>
      <c r="H4" s="1"/>
      <c r="I4" s="1"/>
      <c r="J4" s="1"/>
      <c r="K4" s="1"/>
    </row>
    <row r="5" spans="1:21">
      <c r="A5" t="s">
        <v>0</v>
      </c>
      <c r="B5" s="1"/>
      <c r="C5" s="1"/>
      <c r="D5" s="1"/>
      <c r="E5" s="1"/>
      <c r="F5" s="1"/>
      <c r="G5" s="1"/>
      <c r="H5" s="1"/>
      <c r="I5" s="1"/>
      <c r="J5" s="1"/>
      <c r="K5" s="1"/>
    </row>
    <row r="6" spans="1:21">
      <c r="A6" t="s">
        <v>1</v>
      </c>
      <c r="B6" s="1">
        <v>7.92</v>
      </c>
      <c r="C6" s="1">
        <v>2.9</v>
      </c>
      <c r="D6" s="1">
        <f>B6*C6</f>
        <v>22.968</v>
      </c>
      <c r="E6" s="1">
        <v>0.3</v>
      </c>
      <c r="F6" s="1">
        <f>E6*D6</f>
        <v>6.8903999999999996</v>
      </c>
      <c r="G6" s="1"/>
      <c r="H6" s="1"/>
      <c r="I6" s="1"/>
      <c r="J6" s="1"/>
      <c r="K6" s="1"/>
    </row>
    <row r="7" spans="1:21">
      <c r="B7" s="1">
        <v>5.3</v>
      </c>
      <c r="C7" s="1">
        <v>2.9</v>
      </c>
      <c r="D7" s="1">
        <f t="shared" ref="D7:D13" si="0">B7*C7</f>
        <v>15.37</v>
      </c>
      <c r="E7" s="1">
        <v>0.3</v>
      </c>
      <c r="F7" s="1">
        <f>E7*D7</f>
        <v>4.6109999999999998</v>
      </c>
      <c r="G7" s="1"/>
      <c r="H7" s="1"/>
      <c r="I7" s="1"/>
      <c r="J7" s="1"/>
      <c r="K7" s="1"/>
    </row>
    <row r="8" spans="1:21">
      <c r="A8" t="s">
        <v>15</v>
      </c>
      <c r="B8" s="1">
        <v>5.3</v>
      </c>
      <c r="C8" s="1">
        <v>2.9</v>
      </c>
      <c r="D8" s="1">
        <f t="shared" ref="D8" si="1">B8*C8</f>
        <v>15.37</v>
      </c>
      <c r="E8" s="1">
        <v>0.3</v>
      </c>
      <c r="F8" s="1">
        <f>E8*D8</f>
        <v>4.6109999999999998</v>
      </c>
      <c r="G8" s="1"/>
      <c r="H8" s="1"/>
      <c r="I8" s="1"/>
      <c r="J8" s="1"/>
      <c r="K8" s="1"/>
    </row>
    <row r="9" spans="1:21">
      <c r="A9" t="s">
        <v>4</v>
      </c>
      <c r="B9" s="1">
        <v>1</v>
      </c>
      <c r="C9" s="1">
        <v>2.1</v>
      </c>
      <c r="D9" s="1">
        <f t="shared" si="0"/>
        <v>2.1</v>
      </c>
      <c r="E9" s="1">
        <v>0.3</v>
      </c>
      <c r="F9" s="1"/>
      <c r="G9" s="1">
        <f>E9*D9</f>
        <v>0.63</v>
      </c>
      <c r="H9" s="1"/>
      <c r="I9" s="1"/>
      <c r="J9" s="1"/>
      <c r="K9" s="1"/>
    </row>
    <row r="10" spans="1:21">
      <c r="A10" t="s">
        <v>5</v>
      </c>
      <c r="B10" s="1">
        <v>2.0699999999999998</v>
      </c>
      <c r="C10" s="1">
        <v>1.5</v>
      </c>
      <c r="D10" s="1">
        <f t="shared" si="0"/>
        <v>3.1049999999999995</v>
      </c>
      <c r="E10" s="1">
        <v>0.3</v>
      </c>
      <c r="F10" s="1"/>
      <c r="G10" s="1">
        <f t="shared" ref="G10:G12" si="2">E10*D10</f>
        <v>0.93149999999999977</v>
      </c>
      <c r="H10" s="1"/>
      <c r="I10" s="1"/>
      <c r="J10" s="1"/>
      <c r="K10" s="1"/>
    </row>
    <row r="11" spans="1:21">
      <c r="B11" s="1">
        <v>1.2</v>
      </c>
      <c r="C11" s="1">
        <v>1.5</v>
      </c>
      <c r="D11" s="1">
        <f t="shared" si="0"/>
        <v>1.7999999999999998</v>
      </c>
      <c r="E11" s="1">
        <v>0.3</v>
      </c>
      <c r="F11" s="1"/>
      <c r="G11" s="1">
        <f t="shared" si="2"/>
        <v>0.53999999999999992</v>
      </c>
      <c r="H11" s="1"/>
      <c r="I11" s="1"/>
      <c r="J11" s="1"/>
      <c r="K11" s="1"/>
    </row>
    <row r="12" spans="1:21">
      <c r="B12" s="1">
        <v>1</v>
      </c>
      <c r="C12" s="1">
        <v>0.6</v>
      </c>
      <c r="D12" s="1">
        <f t="shared" si="0"/>
        <v>0.6</v>
      </c>
      <c r="E12" s="1">
        <v>0.3</v>
      </c>
      <c r="F12" s="1"/>
      <c r="G12" s="1">
        <f t="shared" si="2"/>
        <v>0.18</v>
      </c>
      <c r="H12" s="1"/>
      <c r="I12" s="1"/>
      <c r="J12" s="1"/>
      <c r="K12" s="1"/>
    </row>
    <row r="13" spans="1:21">
      <c r="A13" t="s">
        <v>49</v>
      </c>
      <c r="B13" s="1">
        <v>1.2</v>
      </c>
      <c r="C13" s="1">
        <v>2</v>
      </c>
      <c r="D13" s="1">
        <f t="shared" si="0"/>
        <v>2.4</v>
      </c>
      <c r="E13" s="1">
        <v>0.3</v>
      </c>
      <c r="F13" s="1"/>
      <c r="G13" s="1">
        <f t="shared" ref="G13" si="3">E13*D13</f>
        <v>0.72</v>
      </c>
      <c r="H13" s="1"/>
      <c r="I13" s="1"/>
      <c r="J13" s="1"/>
      <c r="K13" s="1"/>
    </row>
    <row r="14" spans="1:21">
      <c r="L14" s="3">
        <v>7.92</v>
      </c>
      <c r="M14" s="3">
        <v>2.9</v>
      </c>
      <c r="N14" s="3">
        <f>L14*M14</f>
        <v>22.968</v>
      </c>
      <c r="O14" s="3">
        <v>0.3</v>
      </c>
      <c r="P14" s="3">
        <f>O14*N14</f>
        <v>6.8903999999999996</v>
      </c>
      <c r="Q14" s="3"/>
      <c r="R14" s="3"/>
      <c r="S14" s="3"/>
      <c r="T14" s="3"/>
      <c r="U14" s="3" t="s">
        <v>24</v>
      </c>
    </row>
    <row r="15" spans="1:21">
      <c r="L15" s="3">
        <v>2</v>
      </c>
      <c r="M15" s="3">
        <v>2.1</v>
      </c>
      <c r="N15" s="3">
        <f t="shared" ref="N15:N16" si="4">L15*M15</f>
        <v>4.2</v>
      </c>
      <c r="O15" s="3">
        <v>0.3</v>
      </c>
      <c r="P15" s="4"/>
      <c r="Q15" s="3">
        <f>O15*N15</f>
        <v>1.26</v>
      </c>
      <c r="R15" s="3"/>
      <c r="S15" s="3"/>
      <c r="T15" s="3"/>
      <c r="U15" s="3"/>
    </row>
    <row r="16" spans="1:21">
      <c r="A16" t="s">
        <v>9</v>
      </c>
      <c r="L16" s="3">
        <v>8.1199999999999992</v>
      </c>
      <c r="M16" s="3">
        <v>1.8</v>
      </c>
      <c r="N16" s="3">
        <f t="shared" si="4"/>
        <v>14.616</v>
      </c>
      <c r="O16" s="3">
        <v>0.2</v>
      </c>
      <c r="P16" s="3">
        <f>O16*N16</f>
        <v>2.9232</v>
      </c>
      <c r="Q16" s="3"/>
      <c r="R16" s="3"/>
      <c r="S16" s="3"/>
      <c r="T16" s="3"/>
      <c r="U16" s="3"/>
    </row>
    <row r="17" spans="1:21">
      <c r="A17" t="s">
        <v>1</v>
      </c>
      <c r="L17" s="3">
        <v>4.0599999999999996</v>
      </c>
      <c r="M17" s="3">
        <v>1.9</v>
      </c>
      <c r="N17" s="3">
        <f>L17*M17</f>
        <v>7.7139999999999986</v>
      </c>
      <c r="O17" s="3">
        <v>0.2</v>
      </c>
      <c r="P17" s="3">
        <f>O17*N17</f>
        <v>1.5427999999999997</v>
      </c>
      <c r="Q17" s="3"/>
      <c r="R17" s="3"/>
      <c r="S17" s="3"/>
      <c r="T17" s="3"/>
      <c r="U17" s="3"/>
    </row>
    <row r="18" spans="1:21">
      <c r="B18" s="1">
        <v>8.1199999999999992</v>
      </c>
      <c r="C18" s="1">
        <v>1.8</v>
      </c>
      <c r="D18" s="1">
        <f t="shared" ref="D18:D20" si="5">B18*C18</f>
        <v>14.616</v>
      </c>
      <c r="E18" s="1">
        <v>0.3</v>
      </c>
      <c r="F18" s="1">
        <f>E18*D18</f>
        <v>4.3847999999999994</v>
      </c>
      <c r="G18" s="1"/>
      <c r="H18" s="1"/>
      <c r="I18" s="1"/>
      <c r="J18" s="1"/>
      <c r="K18" s="1"/>
    </row>
    <row r="19" spans="1:21">
      <c r="B19" s="1">
        <v>5.0999999999999996</v>
      </c>
      <c r="C19" s="1">
        <v>1.8</v>
      </c>
      <c r="D19" s="1">
        <f t="shared" si="5"/>
        <v>9.18</v>
      </c>
      <c r="E19" s="1">
        <v>0.3</v>
      </c>
      <c r="F19" s="1">
        <f t="shared" ref="F19:F20" si="6">E19*D19</f>
        <v>2.754</v>
      </c>
      <c r="G19" s="1"/>
      <c r="H19" s="1"/>
      <c r="I19" s="1"/>
      <c r="J19" s="1"/>
      <c r="K19" s="1"/>
    </row>
    <row r="20" spans="1:21">
      <c r="B20" s="1">
        <v>5.0999999999999996</v>
      </c>
      <c r="C20" s="1">
        <v>1.8</v>
      </c>
      <c r="D20" s="1">
        <f t="shared" si="5"/>
        <v>9.18</v>
      </c>
      <c r="E20" s="1">
        <v>0.3</v>
      </c>
      <c r="F20" s="1">
        <f t="shared" si="6"/>
        <v>2.754</v>
      </c>
      <c r="G20" s="1"/>
      <c r="H20" s="1"/>
      <c r="I20" s="1"/>
      <c r="J20" s="1"/>
      <c r="K20" s="1"/>
    </row>
    <row r="21" spans="1:21">
      <c r="A21" t="s">
        <v>15</v>
      </c>
      <c r="B21" s="1">
        <v>5.0999999999999996</v>
      </c>
      <c r="C21" s="1">
        <v>2.5</v>
      </c>
      <c r="D21" s="1">
        <f t="shared" ref="D21" si="7">B21*C21</f>
        <v>12.75</v>
      </c>
      <c r="E21" s="1">
        <v>0.3</v>
      </c>
      <c r="F21" s="1">
        <f t="shared" ref="F21" si="8">E21*D21</f>
        <v>3.8249999999999997</v>
      </c>
      <c r="H21" s="1"/>
      <c r="I21" s="1"/>
      <c r="J21" s="1"/>
      <c r="K21" s="1"/>
    </row>
    <row r="22" spans="1:21">
      <c r="A22" t="s">
        <v>10</v>
      </c>
      <c r="B22" s="1">
        <v>4.0599999999999996</v>
      </c>
      <c r="C22" s="1">
        <v>1.9</v>
      </c>
      <c r="D22" s="1">
        <f>B22*C22</f>
        <v>7.7139999999999986</v>
      </c>
      <c r="E22" s="1">
        <v>0.2</v>
      </c>
      <c r="F22" s="1">
        <f>E22*D22</f>
        <v>1.5427999999999997</v>
      </c>
      <c r="G22" s="1"/>
      <c r="H22" s="1"/>
      <c r="I22" s="1"/>
      <c r="J22" s="1"/>
      <c r="K22" s="1"/>
    </row>
    <row r="23" spans="1:21">
      <c r="A23" t="s">
        <v>11</v>
      </c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21">
      <c r="B24" s="1">
        <v>1.5</v>
      </c>
      <c r="C24" s="1">
        <v>1.5</v>
      </c>
      <c r="D24" s="1">
        <f>B24*C24</f>
        <v>2.25</v>
      </c>
      <c r="E24" s="1">
        <v>0.3</v>
      </c>
      <c r="F24" s="1"/>
      <c r="G24" s="1">
        <f t="shared" ref="G24:G25" si="9">E24*D24</f>
        <v>0.67499999999999993</v>
      </c>
      <c r="H24" s="1"/>
      <c r="I24" s="1"/>
      <c r="J24" s="1"/>
      <c r="K24" s="1"/>
    </row>
    <row r="25" spans="1:21">
      <c r="B25" s="1">
        <v>1.5</v>
      </c>
      <c r="C25" s="1">
        <v>1.5</v>
      </c>
      <c r="D25" s="1">
        <f>B25*C25</f>
        <v>2.25</v>
      </c>
      <c r="E25" s="1">
        <v>0.3</v>
      </c>
      <c r="F25" s="1"/>
      <c r="G25" s="1">
        <f t="shared" si="9"/>
        <v>0.67499999999999993</v>
      </c>
      <c r="H25" s="1"/>
      <c r="I25" s="1"/>
      <c r="J25" s="1"/>
      <c r="K25" s="1"/>
    </row>
    <row r="26" spans="1:21">
      <c r="A26" t="s">
        <v>19</v>
      </c>
      <c r="B26" s="1">
        <v>0.9</v>
      </c>
      <c r="C26" s="1">
        <v>2.1</v>
      </c>
      <c r="D26" s="1">
        <f>B26*C26</f>
        <v>1.8900000000000001</v>
      </c>
      <c r="E26" s="1">
        <v>0.3</v>
      </c>
      <c r="F26" s="1"/>
      <c r="G26" s="1">
        <f t="shared" ref="G26" si="10">E26*D26</f>
        <v>0.56700000000000006</v>
      </c>
      <c r="H26" s="1"/>
      <c r="I26" s="1"/>
      <c r="J26" s="1"/>
      <c r="K26" s="1"/>
    </row>
    <row r="27" spans="1:21">
      <c r="H27" s="1"/>
      <c r="I27" s="1"/>
      <c r="J27" s="1"/>
      <c r="K27" s="1"/>
    </row>
    <row r="28" spans="1:21">
      <c r="H28" s="1"/>
      <c r="I28" s="1"/>
      <c r="J28" s="1"/>
      <c r="K28" s="1"/>
    </row>
    <row r="29" spans="1:21">
      <c r="A29" t="s">
        <v>14</v>
      </c>
      <c r="B29" s="1"/>
      <c r="C29" s="1"/>
      <c r="D29" s="1"/>
      <c r="E29" s="1"/>
      <c r="F29" s="1">
        <f>SUM(F6:F28)</f>
        <v>31.373000000000001</v>
      </c>
      <c r="G29" s="1">
        <f>SUM(G9:G28)</f>
        <v>4.9184999999999999</v>
      </c>
      <c r="H29" s="1">
        <f>F29-G29</f>
        <v>26.454500000000003</v>
      </c>
      <c r="I29">
        <v>1000</v>
      </c>
      <c r="J29">
        <f>I29*H29</f>
        <v>26454.500000000004</v>
      </c>
    </row>
    <row r="30" spans="1:21">
      <c r="B30" s="1"/>
      <c r="C30" s="1"/>
      <c r="D30" s="1"/>
      <c r="E30" s="1"/>
      <c r="F30" s="1"/>
      <c r="G30" s="1"/>
    </row>
    <row r="31" spans="1:21">
      <c r="B31" s="1"/>
      <c r="C31" s="1"/>
      <c r="D31" s="1"/>
      <c r="E31" s="1"/>
      <c r="G31" s="1"/>
    </row>
    <row r="33" spans="1:10">
      <c r="A33" t="s">
        <v>34</v>
      </c>
      <c r="B33" t="s">
        <v>35</v>
      </c>
      <c r="J33">
        <v>6000</v>
      </c>
    </row>
    <row r="34" spans="1:10">
      <c r="B34">
        <v>10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M1048576"/>
  <sheetViews>
    <sheetView workbookViewId="0">
      <selection activeCell="J30" sqref="J30"/>
    </sheetView>
  </sheetViews>
  <sheetFormatPr defaultRowHeight="15"/>
  <cols>
    <col min="1" max="1" width="11.85546875" customWidth="1"/>
    <col min="10" max="10" width="10.7109375" bestFit="1" customWidth="1"/>
  </cols>
  <sheetData>
    <row r="2" spans="1:13">
      <c r="E2" t="s">
        <v>21</v>
      </c>
      <c r="G2" t="s">
        <v>8</v>
      </c>
      <c r="I2" t="s">
        <v>16</v>
      </c>
      <c r="J2" t="s">
        <v>18</v>
      </c>
    </row>
    <row r="4" spans="1:13">
      <c r="A4" s="5" t="s">
        <v>20</v>
      </c>
      <c r="B4" s="5"/>
      <c r="C4" s="5"/>
      <c r="D4" s="5"/>
      <c r="E4" s="5"/>
      <c r="F4" s="5"/>
      <c r="G4" s="5"/>
    </row>
    <row r="5" spans="1:13">
      <c r="A5" s="5"/>
      <c r="B5" s="5">
        <v>0.1</v>
      </c>
      <c r="C5" s="5">
        <v>0.2</v>
      </c>
      <c r="D5" s="5">
        <v>4.4000000000000004</v>
      </c>
      <c r="E5" s="5">
        <v>8</v>
      </c>
      <c r="F5" s="5"/>
      <c r="G5" s="5">
        <f>B5*C5*D5*E5</f>
        <v>0.70400000000000018</v>
      </c>
    </row>
    <row r="6" spans="1:13">
      <c r="A6" s="5"/>
      <c r="B6" s="5">
        <v>0.1</v>
      </c>
      <c r="C6" s="5">
        <v>0.2</v>
      </c>
      <c r="D6" s="5">
        <v>4</v>
      </c>
      <c r="E6" s="5">
        <v>8</v>
      </c>
      <c r="F6" s="5"/>
      <c r="G6" s="5">
        <f>B6*C6*D6*E6</f>
        <v>0.64000000000000012</v>
      </c>
    </row>
    <row r="8" spans="1:13">
      <c r="A8" t="s">
        <v>22</v>
      </c>
      <c r="B8" s="2">
        <v>0.05</v>
      </c>
      <c r="C8" s="2">
        <v>0.15</v>
      </c>
      <c r="D8" s="2">
        <v>4.5</v>
      </c>
      <c r="E8" s="2">
        <v>14</v>
      </c>
      <c r="F8" s="2"/>
      <c r="G8" s="2">
        <f t="shared" ref="G8:G12" si="0">B8*C8*D8*E8</f>
        <v>0.47250000000000003</v>
      </c>
      <c r="H8" s="2"/>
      <c r="I8" s="2"/>
      <c r="J8" s="2"/>
      <c r="K8" s="2" t="s">
        <v>39</v>
      </c>
      <c r="L8" s="2"/>
      <c r="M8" s="2"/>
    </row>
    <row r="9" spans="1:13">
      <c r="A9" t="s">
        <v>27</v>
      </c>
      <c r="B9" s="2">
        <v>0.05</v>
      </c>
      <c r="C9" s="2">
        <v>0.15</v>
      </c>
      <c r="D9" s="2">
        <v>5.2</v>
      </c>
      <c r="E9" s="2">
        <v>7</v>
      </c>
      <c r="F9" s="2"/>
      <c r="G9" s="2">
        <f t="shared" si="0"/>
        <v>0.27300000000000002</v>
      </c>
      <c r="H9" s="2"/>
      <c r="I9" s="2"/>
      <c r="J9" s="2"/>
      <c r="K9" s="2"/>
    </row>
    <row r="10" spans="1:13">
      <c r="A10" s="6" t="s">
        <v>23</v>
      </c>
      <c r="B10" s="6">
        <v>0.1</v>
      </c>
      <c r="C10" s="6">
        <v>0.1</v>
      </c>
      <c r="D10" s="6">
        <v>5.4</v>
      </c>
      <c r="E10" s="6">
        <v>2</v>
      </c>
      <c r="F10" s="6"/>
      <c r="G10" s="6">
        <f t="shared" si="0"/>
        <v>0.10800000000000003</v>
      </c>
    </row>
    <row r="11" spans="1:13">
      <c r="G11">
        <f t="shared" si="0"/>
        <v>0</v>
      </c>
    </row>
    <row r="12" spans="1:13">
      <c r="A12" s="7" t="s">
        <v>43</v>
      </c>
      <c r="B12" s="7">
        <v>0.05</v>
      </c>
      <c r="C12" s="7">
        <v>0.05</v>
      </c>
      <c r="D12" s="7">
        <v>4.5</v>
      </c>
      <c r="E12" s="7">
        <v>14</v>
      </c>
      <c r="F12" s="7"/>
      <c r="G12" s="7">
        <f t="shared" si="0"/>
        <v>0.15750000000000003</v>
      </c>
      <c r="H12" s="7"/>
      <c r="I12" s="7"/>
      <c r="J12" s="7"/>
      <c r="K12" s="7">
        <f>D12*E12</f>
        <v>63</v>
      </c>
      <c r="L12" s="7"/>
    </row>
    <row r="13" spans="1:13">
      <c r="A13" s="7"/>
      <c r="B13" s="7">
        <v>0.05</v>
      </c>
      <c r="C13" s="7">
        <v>0.05</v>
      </c>
      <c r="D13" s="7">
        <v>1.5</v>
      </c>
      <c r="E13" s="7">
        <v>14</v>
      </c>
      <c r="F13" s="7"/>
      <c r="G13" s="7">
        <f>B13*C13*D13*E13</f>
        <v>5.2500000000000012E-2</v>
      </c>
      <c r="H13" s="7"/>
      <c r="I13" s="7"/>
      <c r="J13" s="7"/>
      <c r="K13" s="7">
        <f>D13*E13</f>
        <v>21</v>
      </c>
      <c r="L13" s="7"/>
    </row>
    <row r="14" spans="1:13">
      <c r="A14" s="7"/>
      <c r="B14" s="7"/>
      <c r="C14" s="7"/>
      <c r="D14" s="7"/>
      <c r="E14" s="7"/>
      <c r="F14" s="7"/>
      <c r="G14" s="7">
        <f>B14*C14*D14*E14</f>
        <v>0</v>
      </c>
      <c r="H14" s="7"/>
      <c r="I14" s="7"/>
      <c r="J14" s="7" t="s">
        <v>42</v>
      </c>
      <c r="K14" s="7">
        <f>SUM(K12:K13)</f>
        <v>84</v>
      </c>
      <c r="L14" s="7" t="s">
        <v>41</v>
      </c>
    </row>
    <row r="15" spans="1:13">
      <c r="A15" s="7" t="s">
        <v>44</v>
      </c>
      <c r="B15" s="7">
        <v>0.03</v>
      </c>
      <c r="C15" s="7">
        <v>0.1</v>
      </c>
      <c r="D15" s="7">
        <v>6.6</v>
      </c>
      <c r="E15" s="7">
        <v>30</v>
      </c>
      <c r="F15" s="7"/>
      <c r="G15" s="7">
        <f>B15*C15*D15*E15</f>
        <v>0.59399999999999997</v>
      </c>
      <c r="H15" s="7"/>
      <c r="I15" s="7"/>
      <c r="J15" s="7"/>
      <c r="K15" s="7">
        <f>D15*E15</f>
        <v>198</v>
      </c>
      <c r="L15" s="7"/>
    </row>
    <row r="21" spans="1:10">
      <c r="A21" t="s">
        <v>24</v>
      </c>
      <c r="C21" t="s">
        <v>28</v>
      </c>
    </row>
    <row r="22" spans="1:10">
      <c r="B22">
        <v>0.05</v>
      </c>
      <c r="C22">
        <v>0.15</v>
      </c>
      <c r="D22">
        <v>4</v>
      </c>
      <c r="E22">
        <v>3</v>
      </c>
      <c r="F22">
        <f>B22*C22*D22*E22</f>
        <v>0.09</v>
      </c>
    </row>
    <row r="23" spans="1:10">
      <c r="B23">
        <v>0.05</v>
      </c>
      <c r="C23">
        <v>0.15</v>
      </c>
      <c r="D23">
        <v>4</v>
      </c>
      <c r="E23">
        <v>1</v>
      </c>
      <c r="F23">
        <f>B23*C23*D23*E23</f>
        <v>0.03</v>
      </c>
    </row>
    <row r="24" spans="1:10">
      <c r="B24">
        <v>0.05</v>
      </c>
      <c r="C24">
        <v>0.15</v>
      </c>
      <c r="D24">
        <v>4</v>
      </c>
      <c r="E24">
        <v>4</v>
      </c>
      <c r="F24">
        <f>B24*C24*D24*E24</f>
        <v>0.12</v>
      </c>
    </row>
    <row r="25" spans="1:10">
      <c r="A25" t="s">
        <v>25</v>
      </c>
      <c r="B25">
        <v>0.05</v>
      </c>
      <c r="C25">
        <v>0.15</v>
      </c>
      <c r="D25">
        <v>4</v>
      </c>
      <c r="E25">
        <v>4</v>
      </c>
      <c r="F25">
        <f>B25*C25*D25*E25</f>
        <v>0.12</v>
      </c>
    </row>
    <row r="26" spans="1:10">
      <c r="A26" t="s">
        <v>26</v>
      </c>
      <c r="B26">
        <v>0.05</v>
      </c>
      <c r="C26">
        <v>0.15</v>
      </c>
      <c r="D26">
        <v>2</v>
      </c>
      <c r="E26">
        <v>4.5</v>
      </c>
      <c r="F26">
        <f>B26*C26*D26*E26</f>
        <v>6.7500000000000004E-2</v>
      </c>
    </row>
    <row r="29" spans="1:10">
      <c r="A29" t="s">
        <v>18</v>
      </c>
      <c r="G29">
        <f>SUM(G5:G28)</f>
        <v>3.0015000000000009</v>
      </c>
      <c r="I29">
        <v>1300</v>
      </c>
      <c r="J29">
        <f>I29*G29</f>
        <v>3901.9500000000012</v>
      </c>
    </row>
    <row r="1048576" spans="12:12">
      <c r="L1048576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H11"/>
  <sheetViews>
    <sheetView workbookViewId="0">
      <selection activeCell="K11" sqref="K11"/>
    </sheetView>
  </sheetViews>
  <sheetFormatPr defaultRowHeight="15"/>
  <cols>
    <col min="1" max="1" width="16.85546875" bestFit="1" customWidth="1"/>
  </cols>
  <sheetData>
    <row r="2" spans="1:8">
      <c r="B2" t="s">
        <v>2</v>
      </c>
      <c r="C2" t="s">
        <v>3</v>
      </c>
      <c r="D2" t="s">
        <v>30</v>
      </c>
      <c r="E2" t="s">
        <v>6</v>
      </c>
      <c r="F2" t="s">
        <v>33</v>
      </c>
      <c r="G2" t="s">
        <v>16</v>
      </c>
      <c r="H2" t="s">
        <v>18</v>
      </c>
    </row>
    <row r="3" spans="1:8">
      <c r="A3" t="s">
        <v>29</v>
      </c>
    </row>
    <row r="5" spans="1:8">
      <c r="A5" t="s">
        <v>32</v>
      </c>
      <c r="B5">
        <v>6.6</v>
      </c>
      <c r="C5">
        <v>5</v>
      </c>
      <c r="D5">
        <v>2</v>
      </c>
      <c r="E5">
        <f>B5*C5*D5</f>
        <v>66</v>
      </c>
    </row>
    <row r="7" spans="1:8">
      <c r="A7" t="s">
        <v>31</v>
      </c>
      <c r="B7">
        <v>8</v>
      </c>
      <c r="C7">
        <v>4.3</v>
      </c>
      <c r="D7">
        <v>0.5</v>
      </c>
    </row>
    <row r="11" spans="1:8">
      <c r="E11">
        <f>SUM(E5:E10)</f>
        <v>66</v>
      </c>
      <c r="F11">
        <v>1.3</v>
      </c>
      <c r="G11">
        <v>62</v>
      </c>
      <c r="H11">
        <f>E11*F11*G11</f>
        <v>5319.5999999999995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5:D11"/>
  <sheetViews>
    <sheetView workbookViewId="0">
      <selection activeCell="E17" sqref="E17"/>
    </sheetView>
  </sheetViews>
  <sheetFormatPr defaultRowHeight="15"/>
  <sheetData>
    <row r="5" spans="1:4">
      <c r="A5" t="s">
        <v>36</v>
      </c>
      <c r="D5">
        <f>'стены+фундамент'!J29+'стены+фундамент'!J33</f>
        <v>32454.500000000004</v>
      </c>
    </row>
    <row r="6" spans="1:4">
      <c r="A6" t="s">
        <v>37</v>
      </c>
      <c r="D6">
        <f>'балки+стропила'!J29</f>
        <v>3901.9500000000012</v>
      </c>
    </row>
    <row r="7" spans="1:4">
      <c r="A7" t="s">
        <v>38</v>
      </c>
      <c r="D7">
        <f>металлочерепица!H11</f>
        <v>5319.5999999999995</v>
      </c>
    </row>
    <row r="11" spans="1:4">
      <c r="A11" t="s">
        <v>18</v>
      </c>
      <c r="D11">
        <f>SUM(D5:D10)</f>
        <v>41676.050000000003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3:G28"/>
  <sheetViews>
    <sheetView tabSelected="1" topLeftCell="A2" workbookViewId="0">
      <selection activeCell="M24" sqref="M24"/>
    </sheetView>
  </sheetViews>
  <sheetFormatPr defaultRowHeight="15"/>
  <cols>
    <col min="2" max="2" width="21.140625" bestFit="1" customWidth="1"/>
  </cols>
  <sheetData>
    <row r="3" spans="2:6">
      <c r="C3" t="s">
        <v>8</v>
      </c>
      <c r="D3" t="s">
        <v>16</v>
      </c>
      <c r="E3" t="s">
        <v>17</v>
      </c>
      <c r="F3" t="s">
        <v>46</v>
      </c>
    </row>
    <row r="5" spans="2:6">
      <c r="B5" t="s">
        <v>45</v>
      </c>
      <c r="C5">
        <v>6</v>
      </c>
      <c r="D5">
        <v>460</v>
      </c>
      <c r="E5">
        <f>C5*D5</f>
        <v>2760</v>
      </c>
      <c r="F5">
        <v>350</v>
      </c>
    </row>
    <row r="6" spans="2:6">
      <c r="B6" t="s">
        <v>47</v>
      </c>
      <c r="C6">
        <v>4</v>
      </c>
      <c r="D6" s="2">
        <v>500</v>
      </c>
      <c r="E6">
        <f>C6*D6</f>
        <v>2000</v>
      </c>
      <c r="F6">
        <v>350</v>
      </c>
    </row>
    <row r="8" spans="2:6">
      <c r="B8" t="s">
        <v>48</v>
      </c>
      <c r="E8">
        <v>2000</v>
      </c>
      <c r="F8">
        <v>400</v>
      </c>
    </row>
    <row r="10" spans="2:6">
      <c r="B10" t="s">
        <v>50</v>
      </c>
      <c r="C10">
        <v>25</v>
      </c>
      <c r="D10">
        <v>590</v>
      </c>
      <c r="E10">
        <f>C10*D10</f>
        <v>14750</v>
      </c>
    </row>
    <row r="26" spans="1:7">
      <c r="A26" t="s">
        <v>18</v>
      </c>
      <c r="G26">
        <f>SUM(E5:F25)</f>
        <v>22610</v>
      </c>
    </row>
    <row r="28" spans="1:7">
      <c r="F28" t="s">
        <v>51</v>
      </c>
      <c r="G28">
        <f>G26/8.15</f>
        <v>2774.2331288343557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стены+фундамент</vt:lpstr>
      <vt:lpstr>балки+стропила</vt:lpstr>
      <vt:lpstr>металлочерепица</vt:lpstr>
      <vt:lpstr>общая</vt:lpstr>
      <vt:lpstr>факт</vt:lpstr>
    </vt:vector>
  </TitlesOfParts>
  <Company>DG Win&amp;Soft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Kostya</dc:creator>
  <cp:lastModifiedBy>Kostya</cp:lastModifiedBy>
  <dcterms:created xsi:type="dcterms:W3CDTF">2013-07-22T18:58:02Z</dcterms:created>
  <dcterms:modified xsi:type="dcterms:W3CDTF">2013-09-30T20:24:25Z</dcterms:modified>
</cp:coreProperties>
</file>