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315" windowHeight="8595" activeTab="4"/>
  </bookViews>
  <sheets>
    <sheet name="стены+фундамент" sheetId="1" r:id="rId1"/>
    <sheet name="балки+стропила" sheetId="2" r:id="rId2"/>
    <sheet name="металлочерепица" sheetId="3" r:id="rId3"/>
    <sheet name="общая" sheetId="4" r:id="rId4"/>
    <sheet name="факт" sheetId="5" r:id="rId5"/>
  </sheets>
  <calcPr calcId="125725" refMode="R1C1"/>
</workbook>
</file>

<file path=xl/calcChain.xml><?xml version="1.0" encoding="utf-8"?>
<calcChain xmlns="http://schemas.openxmlformats.org/spreadsheetml/2006/main">
  <c r="K5" i="5"/>
  <c r="E20"/>
  <c r="E19"/>
  <c r="E18" l="1"/>
  <c r="E12"/>
  <c r="E13"/>
  <c r="E14"/>
  <c r="G43"/>
  <c r="I43" s="1"/>
  <c r="E11"/>
  <c r="E6"/>
  <c r="E5"/>
  <c r="G27" l="1"/>
  <c r="K14" i="2"/>
  <c r="K13"/>
  <c r="K15"/>
  <c r="K12"/>
  <c r="N17" i="1"/>
  <c r="P17" s="1"/>
  <c r="N16"/>
  <c r="P16" s="1"/>
  <c r="N15"/>
  <c r="Q15" s="1"/>
  <c r="N14"/>
  <c r="P14" s="1"/>
  <c r="I27" i="5" l="1"/>
  <c r="G47"/>
  <c r="I47" s="1"/>
  <c r="E5" i="3"/>
  <c r="E11" s="1"/>
  <c r="G11" i="2"/>
  <c r="G12"/>
  <c r="G15"/>
  <c r="G13"/>
  <c r="G14"/>
  <c r="F22"/>
  <c r="F23"/>
  <c r="F24"/>
  <c r="F25"/>
  <c r="F26"/>
  <c r="G8"/>
  <c r="G9"/>
  <c r="G10"/>
  <c r="G6"/>
  <c r="G5"/>
  <c r="D26" i="1"/>
  <c r="G26" s="1"/>
  <c r="D21"/>
  <c r="F21" s="1"/>
  <c r="D13"/>
  <c r="G13" s="1"/>
  <c r="D8"/>
  <c r="F8" s="1"/>
  <c r="D24"/>
  <c r="G24" s="1"/>
  <c r="D25"/>
  <c r="G25" s="1"/>
  <c r="D18"/>
  <c r="F18" s="1"/>
  <c r="D19"/>
  <c r="F19" s="1"/>
  <c r="D20"/>
  <c r="F20" s="1"/>
  <c r="D22"/>
  <c r="F22" s="1"/>
  <c r="D7"/>
  <c r="F7" s="1"/>
  <c r="D9"/>
  <c r="G9" s="1"/>
  <c r="D10"/>
  <c r="G10" s="1"/>
  <c r="D11"/>
  <c r="G11" s="1"/>
  <c r="D12"/>
  <c r="G12" s="1"/>
  <c r="D6"/>
  <c r="F6" s="1"/>
  <c r="H11" i="3" l="1"/>
  <c r="D7" i="4" s="1"/>
  <c r="F29" i="1"/>
  <c r="G29" i="2"/>
  <c r="G29" i="1"/>
  <c r="J29" i="2" l="1"/>
  <c r="D6" i="4" s="1"/>
  <c r="H29" i="1"/>
  <c r="J29" s="1"/>
  <c r="D5" i="4" s="1"/>
  <c r="D11" l="1"/>
</calcChain>
</file>

<file path=xl/sharedStrings.xml><?xml version="1.0" encoding="utf-8"?>
<sst xmlns="http://schemas.openxmlformats.org/spreadsheetml/2006/main" count="89" uniqueCount="66">
  <si>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</si>
  <si>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</si>
  <si>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</si>
  <si>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</si>
  <si>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</si>
  <si>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</si>
  <si>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</si>
  <si>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</si>
  <si>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</si>
  <si>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</si>
  <si>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</si>
  <si>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</si>
  <si>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</si>
  <si>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</si>
  <si>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</si>
  <si>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</si>
  <si>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</si>
  <si>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</si>
  <si>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</si>
  <si>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</si>
  <si>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</si>
  <si>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</si>
  <si>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</si>
  <si>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</si>
  <si>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</si>
  <si>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</si>
  <si>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</si>
  <si>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</si>
  <si>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</si>
  <si>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</si>
  <si>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</si>
  <si>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</si>
  <si>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</si>
  <si>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</si>
  <si>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</si>
  <si>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</si>
  <si>
    <t>стены+фундамент</t>
  </si>
  <si>
    <t>балки+стропила</t>
  </si>
  <si>
    <t>металлочерепица</t>
  </si>
  <si>
    <t>либо 28шт 0.05х0.15х4.5</t>
  </si>
  <si>
    <t>,</t>
  </si>
  <si>
    <t>метров</t>
  </si>
  <si>
    <t>реек всего</t>
  </si>
  <si>
    <t>брус</t>
  </si>
  <si>
    <t>обрешетка</t>
  </si>
  <si>
    <t xml:space="preserve">бетон фундамент 150 </t>
  </si>
  <si>
    <t>доставка</t>
  </si>
  <si>
    <t xml:space="preserve">бетон фундамент 200 </t>
  </si>
  <si>
    <t>дерево</t>
  </si>
  <si>
    <t>дверь на кухню</t>
  </si>
  <si>
    <t>блоки</t>
  </si>
  <si>
    <t>$</t>
  </si>
  <si>
    <t>кладка 1й этаж</t>
  </si>
  <si>
    <t>кладка 2й этаж</t>
  </si>
  <si>
    <t>крыша аванс</t>
  </si>
  <si>
    <t>работы</t>
  </si>
  <si>
    <t>клей</t>
  </si>
  <si>
    <t>цемент</t>
  </si>
  <si>
    <t>грн</t>
  </si>
  <si>
    <t>еще рейки</t>
  </si>
  <si>
    <t>ОСБ</t>
  </si>
  <si>
    <t>вата мягкая</t>
  </si>
  <si>
    <t>вата твердая</t>
  </si>
  <si>
    <t>мауэрлаты</t>
  </si>
  <si>
    <t>крыша остаток</t>
  </si>
  <si>
    <t>Петра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</si>
</sst>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34"/>
  <sheetViews>
    <sheetView topLeftCell="A3" zoomScale="110" zoomScaleNormal="110" workbookViewId="0">
      <selection activeCell="B11" sqref="B11"/>
    </sheetView>
  </sheetViews>
  <sheetFormatPr defaultRowHeight="15"/>
  <cols>
    <col min="1" max="1" width="15.7109375" bestFit="1" customWidth="1"/>
  </cols>
  <sheetData>
    <row r="2" spans="1:21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16</v>
      </c>
      <c r="J2" t="s">
        <v>17</v>
      </c>
    </row>
    <row r="3" spans="1:21">
      <c r="F3" t="s">
        <v>12</v>
      </c>
      <c r="G3" t="s">
        <v>13</v>
      </c>
      <c r="H3" t="s">
        <v>18</v>
      </c>
    </row>
    <row r="4" spans="1:21">
      <c r="C4" s="1"/>
      <c r="D4" s="1"/>
      <c r="E4" s="1"/>
      <c r="F4" s="1"/>
      <c r="G4" s="1"/>
      <c r="H4" s="1"/>
      <c r="I4" s="1"/>
      <c r="J4" s="1"/>
      <c r="K4" s="1"/>
    </row>
    <row r="5" spans="1:21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21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21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21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1">
        <v>0.3</v>
      </c>
      <c r="F8" s="1">
        <f>E8*D8</f>
        <v>4.6109999999999998</v>
      </c>
      <c r="G8" s="1"/>
      <c r="H8" s="1"/>
      <c r="I8" s="1"/>
      <c r="J8" s="1"/>
      <c r="K8" s="1"/>
    </row>
    <row r="9" spans="1:21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21">
      <c r="A10" t="s">
        <v>5</v>
      </c>
      <c r="B10" s="1">
        <v>2.0699999999999998</v>
      </c>
      <c r="C10" s="1">
        <v>1.5</v>
      </c>
      <c r="D10" s="1">
        <f t="shared" si="0"/>
        <v>3.1049999999999995</v>
      </c>
      <c r="E10" s="1">
        <v>0.3</v>
      </c>
      <c r="F10" s="1"/>
      <c r="G10" s="1">
        <f t="shared" ref="G10:G12" si="2">E10*D10</f>
        <v>0.93149999999999977</v>
      </c>
      <c r="H10" s="1"/>
      <c r="I10" s="1"/>
      <c r="J10" s="1"/>
      <c r="K10" s="1"/>
    </row>
    <row r="11" spans="1:21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21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21">
      <c r="A13" t="s">
        <v>49</v>
      </c>
      <c r="B13" s="1">
        <v>1.2</v>
      </c>
      <c r="C13" s="1">
        <v>2</v>
      </c>
      <c r="D13" s="1">
        <f t="shared" si="0"/>
        <v>2.4</v>
      </c>
      <c r="E13" s="1">
        <v>0.3</v>
      </c>
      <c r="F13" s="1"/>
      <c r="G13" s="1">
        <f t="shared" ref="G13" si="3">E13*D13</f>
        <v>0.72</v>
      </c>
      <c r="H13" s="1"/>
      <c r="I13" s="1"/>
      <c r="J13" s="1"/>
      <c r="K13" s="1"/>
    </row>
    <row r="14" spans="1:21">
      <c r="L14" s="3">
        <v>7.92</v>
      </c>
      <c r="M14" s="3">
        <v>2.9</v>
      </c>
      <c r="N14" s="3">
        <f>L14*M14</f>
        <v>22.968</v>
      </c>
      <c r="O14" s="3">
        <v>0.3</v>
      </c>
      <c r="P14" s="3">
        <f>O14*N14</f>
        <v>6.8903999999999996</v>
      </c>
      <c r="Q14" s="3"/>
      <c r="R14" s="3"/>
      <c r="S14" s="3"/>
      <c r="T14" s="3"/>
      <c r="U14" s="3" t="s">
        <v>24</v>
      </c>
    </row>
    <row r="15" spans="1:21">
      <c r="L15" s="3">
        <v>2</v>
      </c>
      <c r="M15" s="3">
        <v>2.1</v>
      </c>
      <c r="N15" s="3">
        <f t="shared" ref="N15:N16" si="4">L15*M15</f>
        <v>4.2</v>
      </c>
      <c r="O15" s="3">
        <v>0.3</v>
      </c>
      <c r="P15" s="4"/>
      <c r="Q15" s="3">
        <f>O15*N15</f>
        <v>1.26</v>
      </c>
      <c r="R15" s="3"/>
      <c r="S15" s="3"/>
      <c r="T15" s="3"/>
      <c r="U15" s="3"/>
    </row>
    <row r="16" spans="1:21">
      <c r="A16" t="s">
        <v>9</v>
      </c>
      <c r="L16" s="3">
        <v>8.1199999999999992</v>
      </c>
      <c r="M16" s="3">
        <v>1.8</v>
      </c>
      <c r="N16" s="3">
        <f t="shared" si="4"/>
        <v>14.616</v>
      </c>
      <c r="O16" s="3">
        <v>0.2</v>
      </c>
      <c r="P16" s="3">
        <f>O16*N16</f>
        <v>2.9232</v>
      </c>
      <c r="Q16" s="3"/>
      <c r="R16" s="3"/>
      <c r="S16" s="3"/>
      <c r="T16" s="3"/>
      <c r="U16" s="3"/>
    </row>
    <row r="17" spans="1:21">
      <c r="A17" t="s">
        <v>1</v>
      </c>
      <c r="L17" s="3">
        <v>4.0599999999999996</v>
      </c>
      <c r="M17" s="3">
        <v>1.9</v>
      </c>
      <c r="N17" s="3">
        <f>L17*M17</f>
        <v>7.7139999999999986</v>
      </c>
      <c r="O17" s="3">
        <v>0.2</v>
      </c>
      <c r="P17" s="3">
        <f>O17*N17</f>
        <v>1.5427999999999997</v>
      </c>
      <c r="Q17" s="3"/>
      <c r="R17" s="3"/>
      <c r="S17" s="3"/>
      <c r="T17" s="3"/>
      <c r="U17" s="3"/>
    </row>
    <row r="18" spans="1:21">
      <c r="B18" s="1">
        <v>8.1199999999999992</v>
      </c>
      <c r="C18" s="1">
        <v>1.8</v>
      </c>
      <c r="D18" s="1">
        <f t="shared" ref="D18:D20" si="5">B18*C18</f>
        <v>14.616</v>
      </c>
      <c r="E18" s="1">
        <v>0.3</v>
      </c>
      <c r="F18" s="1">
        <f>E18*D18</f>
        <v>4.3847999999999994</v>
      </c>
      <c r="G18" s="1"/>
      <c r="H18" s="1"/>
      <c r="I18" s="1"/>
      <c r="J18" s="1"/>
      <c r="K18" s="1"/>
    </row>
    <row r="19" spans="1:21">
      <c r="B19" s="1">
        <v>5.0999999999999996</v>
      </c>
      <c r="C19" s="1">
        <v>1.8</v>
      </c>
      <c r="D19" s="1">
        <f t="shared" si="5"/>
        <v>9.18</v>
      </c>
      <c r="E19" s="1">
        <v>0.3</v>
      </c>
      <c r="F19" s="1">
        <f t="shared" ref="F19:F20" si="6">E19*D19</f>
        <v>2.754</v>
      </c>
      <c r="G19" s="1"/>
      <c r="H19" s="1"/>
      <c r="I19" s="1"/>
      <c r="J19" s="1"/>
      <c r="K19" s="1"/>
    </row>
    <row r="20" spans="1:21">
      <c r="B20" s="1">
        <v>5.0999999999999996</v>
      </c>
      <c r="C20" s="1">
        <v>1.8</v>
      </c>
      <c r="D20" s="1">
        <f t="shared" si="5"/>
        <v>9.18</v>
      </c>
      <c r="E20" s="1">
        <v>0.3</v>
      </c>
      <c r="F20" s="1">
        <f t="shared" si="6"/>
        <v>2.754</v>
      </c>
      <c r="G20" s="1"/>
      <c r="H20" s="1"/>
      <c r="I20" s="1"/>
      <c r="J20" s="1"/>
      <c r="K20" s="1"/>
    </row>
    <row r="21" spans="1:21">
      <c r="A21" t="s">
        <v>15</v>
      </c>
      <c r="B21" s="1">
        <v>5.0999999999999996</v>
      </c>
      <c r="C21" s="1">
        <v>2.5</v>
      </c>
      <c r="D21" s="1">
        <f t="shared" ref="D21" si="7">B21*C21</f>
        <v>12.75</v>
      </c>
      <c r="E21" s="1">
        <v>0.3</v>
      </c>
      <c r="F21" s="1">
        <f t="shared" ref="F21" si="8">E21*D21</f>
        <v>3.8249999999999997</v>
      </c>
      <c r="H21" s="1"/>
      <c r="I21" s="1"/>
      <c r="J21" s="1"/>
      <c r="K21" s="1"/>
    </row>
    <row r="22" spans="1:21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21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21">
      <c r="B24" s="1">
        <v>1.5</v>
      </c>
      <c r="C24" s="1">
        <v>1.5</v>
      </c>
      <c r="D24" s="1">
        <f>B24*C24</f>
        <v>2.25</v>
      </c>
      <c r="E24" s="1">
        <v>0.3</v>
      </c>
      <c r="F24" s="1"/>
      <c r="G24" s="1">
        <f t="shared" ref="G24:G25" si="9">E24*D24</f>
        <v>0.67499999999999993</v>
      </c>
      <c r="H24" s="1"/>
      <c r="I24" s="1"/>
      <c r="J24" s="1"/>
      <c r="K24" s="1"/>
    </row>
    <row r="25" spans="1:21">
      <c r="B25" s="1">
        <v>1.5</v>
      </c>
      <c r="C25" s="1">
        <v>1.5</v>
      </c>
      <c r="D25" s="1">
        <f>B25*C25</f>
        <v>2.25</v>
      </c>
      <c r="E25" s="1">
        <v>0.3</v>
      </c>
      <c r="F25" s="1"/>
      <c r="G25" s="1">
        <f t="shared" si="9"/>
        <v>0.67499999999999993</v>
      </c>
      <c r="H25" s="1"/>
      <c r="I25" s="1"/>
      <c r="J25" s="1"/>
      <c r="K25" s="1"/>
    </row>
    <row r="26" spans="1:21">
      <c r="A26" t="s">
        <v>19</v>
      </c>
      <c r="B26" s="1">
        <v>0.9</v>
      </c>
      <c r="C26" s="1">
        <v>2.1</v>
      </c>
      <c r="D26" s="1">
        <f>B26*C26</f>
        <v>1.8900000000000001</v>
      </c>
      <c r="E26" s="1">
        <v>0.3</v>
      </c>
      <c r="F26" s="1"/>
      <c r="G26" s="1">
        <f t="shared" ref="G26" si="10">E26*D26</f>
        <v>0.56700000000000006</v>
      </c>
      <c r="H26" s="1"/>
      <c r="I26" s="1"/>
      <c r="J26" s="1"/>
      <c r="K26" s="1"/>
    </row>
    <row r="27" spans="1:21">
      <c r="H27" s="1"/>
      <c r="I27" s="1"/>
      <c r="J27" s="1"/>
      <c r="K27" s="1"/>
    </row>
    <row r="28" spans="1:21">
      <c r="H28" s="1"/>
      <c r="I28" s="1"/>
      <c r="J28" s="1"/>
      <c r="K28" s="1"/>
    </row>
    <row r="29" spans="1:21">
      <c r="A29" t="s">
        <v>14</v>
      </c>
      <c r="B29" s="1"/>
      <c r="C29" s="1"/>
      <c r="D29" s="1"/>
      <c r="E29" s="1"/>
      <c r="F29" s="1">
        <f>SUM(F6:F28)</f>
        <v>31.373000000000001</v>
      </c>
      <c r="G29" s="1">
        <f>SUM(G9:G28)</f>
        <v>4.9184999999999999</v>
      </c>
      <c r="H29" s="1">
        <f>F29-G29</f>
        <v>26.454500000000003</v>
      </c>
      <c r="I29">
        <v>1000</v>
      </c>
      <c r="J29">
        <f>I29*H29</f>
        <v>26454.500000000004</v>
      </c>
    </row>
    <row r="30" spans="1:21">
      <c r="B30" s="1"/>
      <c r="C30" s="1"/>
      <c r="D30" s="1"/>
      <c r="E30" s="1"/>
      <c r="F30" s="1"/>
      <c r="G30" s="1"/>
    </row>
    <row r="31" spans="1:21">
      <c r="B31" s="1"/>
      <c r="C31" s="1"/>
      <c r="D31" s="1"/>
      <c r="E31" s="1"/>
      <c r="G31" s="1"/>
    </row>
    <row r="33" spans="1:10">
      <c r="A33" t="s">
        <v>34</v>
      </c>
      <c r="B33" t="s">
        <v>35</v>
      </c>
      <c r="J33">
        <v>6000</v>
      </c>
    </row>
    <row r="34" spans="1:10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048576"/>
  <sheetViews>
    <sheetView workbookViewId="0">
      <selection activeCell="J30" sqref="J30"/>
    </sheetView>
  </sheetViews>
  <sheetFormatPr defaultRowHeight="15"/>
  <cols>
    <col min="1" max="1" width="11.85546875" customWidth="1"/>
    <col min="10" max="10" width="10.7109375" bestFit="1" customWidth="1"/>
  </cols>
  <sheetData>
    <row r="2" spans="1:13">
      <c r="E2" t="s">
        <v>21</v>
      </c>
      <c r="G2" t="s">
        <v>8</v>
      </c>
      <c r="I2" t="s">
        <v>16</v>
      </c>
      <c r="J2" t="s">
        <v>18</v>
      </c>
    </row>
    <row r="4" spans="1:13">
      <c r="A4" s="5" t="s">
        <v>20</v>
      </c>
      <c r="B4" s="5"/>
      <c r="C4" s="5"/>
      <c r="D4" s="5"/>
      <c r="E4" s="5"/>
      <c r="F4" s="5"/>
      <c r="G4" s="5"/>
    </row>
    <row r="5" spans="1:13">
      <c r="A5" s="5"/>
      <c r="B5" s="5">
        <v>0.1</v>
      </c>
      <c r="C5" s="5">
        <v>0.2</v>
      </c>
      <c r="D5" s="5">
        <v>4.4000000000000004</v>
      </c>
      <c r="E5" s="5">
        <v>8</v>
      </c>
      <c r="F5" s="5"/>
      <c r="G5" s="5">
        <f>B5*C5*D5*E5</f>
        <v>0.70400000000000018</v>
      </c>
    </row>
    <row r="6" spans="1:13">
      <c r="A6" s="5"/>
      <c r="B6" s="5">
        <v>0.1</v>
      </c>
      <c r="C6" s="5">
        <v>0.2</v>
      </c>
      <c r="D6" s="5">
        <v>4</v>
      </c>
      <c r="E6" s="5">
        <v>8</v>
      </c>
      <c r="F6" s="5"/>
      <c r="G6" s="5">
        <f>B6*C6*D6*E6</f>
        <v>0.64000000000000012</v>
      </c>
    </row>
    <row r="8" spans="1:13">
      <c r="A8" t="s">
        <v>22</v>
      </c>
      <c r="B8" s="2">
        <v>0.05</v>
      </c>
      <c r="C8" s="2">
        <v>0.15</v>
      </c>
      <c r="D8" s="2">
        <v>4.5</v>
      </c>
      <c r="E8" s="2">
        <v>14</v>
      </c>
      <c r="F8" s="2"/>
      <c r="G8" s="2">
        <f t="shared" ref="G8:G12" si="0">B8*C8*D8*E8</f>
        <v>0.47250000000000003</v>
      </c>
      <c r="H8" s="2"/>
      <c r="I8" s="2"/>
      <c r="J8" s="2"/>
      <c r="K8" s="2" t="s">
        <v>39</v>
      </c>
      <c r="L8" s="2"/>
      <c r="M8" s="2"/>
    </row>
    <row r="9" spans="1:13">
      <c r="A9" t="s">
        <v>27</v>
      </c>
      <c r="B9" s="2">
        <v>0.05</v>
      </c>
      <c r="C9" s="2">
        <v>0.15</v>
      </c>
      <c r="D9" s="2">
        <v>5.2</v>
      </c>
      <c r="E9" s="2">
        <v>7</v>
      </c>
      <c r="F9" s="2"/>
      <c r="G9" s="2">
        <f t="shared" si="0"/>
        <v>0.27300000000000002</v>
      </c>
      <c r="H9" s="2"/>
      <c r="I9" s="2"/>
      <c r="J9" s="2"/>
      <c r="K9" s="2"/>
    </row>
    <row r="10" spans="1:13">
      <c r="A10" s="6" t="s">
        <v>23</v>
      </c>
      <c r="B10" s="6">
        <v>0.1</v>
      </c>
      <c r="C10" s="6">
        <v>0.1</v>
      </c>
      <c r="D10" s="6">
        <v>5.4</v>
      </c>
      <c r="E10" s="6">
        <v>2</v>
      </c>
      <c r="F10" s="6"/>
      <c r="G10" s="6">
        <f t="shared" si="0"/>
        <v>0.10800000000000003</v>
      </c>
    </row>
    <row r="11" spans="1:13">
      <c r="G11">
        <f t="shared" si="0"/>
        <v>0</v>
      </c>
    </row>
    <row r="12" spans="1:13">
      <c r="A12" s="7" t="s">
        <v>43</v>
      </c>
      <c r="B12" s="7">
        <v>0.05</v>
      </c>
      <c r="C12" s="7">
        <v>0.05</v>
      </c>
      <c r="D12" s="7">
        <v>4.5</v>
      </c>
      <c r="E12" s="7">
        <v>14</v>
      </c>
      <c r="F12" s="7"/>
      <c r="G12" s="7">
        <f t="shared" si="0"/>
        <v>0.15750000000000003</v>
      </c>
      <c r="H12" s="7"/>
      <c r="I12" s="7"/>
      <c r="J12" s="7"/>
      <c r="K12" s="7">
        <f>D12*E12</f>
        <v>63</v>
      </c>
      <c r="L12" s="7"/>
    </row>
    <row r="13" spans="1:13">
      <c r="A13" s="7"/>
      <c r="B13" s="7">
        <v>0.05</v>
      </c>
      <c r="C13" s="7">
        <v>0.05</v>
      </c>
      <c r="D13" s="7">
        <v>1.5</v>
      </c>
      <c r="E13" s="7">
        <v>14</v>
      </c>
      <c r="F13" s="7"/>
      <c r="G13" s="7">
        <f>B13*C13*D13*E13</f>
        <v>5.2500000000000012E-2</v>
      </c>
      <c r="H13" s="7"/>
      <c r="I13" s="7"/>
      <c r="J13" s="7"/>
      <c r="K13" s="7">
        <f>D13*E13</f>
        <v>21</v>
      </c>
      <c r="L13" s="7"/>
    </row>
    <row r="14" spans="1:13">
      <c r="A14" s="7"/>
      <c r="B14" s="7"/>
      <c r="C14" s="7"/>
      <c r="D14" s="7"/>
      <c r="E14" s="7"/>
      <c r="F14" s="7"/>
      <c r="G14" s="7">
        <f>B14*C14*D14*E14</f>
        <v>0</v>
      </c>
      <c r="H14" s="7"/>
      <c r="I14" s="7"/>
      <c r="J14" s="7" t="s">
        <v>42</v>
      </c>
      <c r="K14" s="7">
        <f>SUM(K12:K13)</f>
        <v>84</v>
      </c>
      <c r="L14" s="7" t="s">
        <v>41</v>
      </c>
    </row>
    <row r="15" spans="1:13">
      <c r="A15" s="7" t="s">
        <v>44</v>
      </c>
      <c r="B15" s="7">
        <v>0.03</v>
      </c>
      <c r="C15" s="7">
        <v>0.1</v>
      </c>
      <c r="D15" s="7">
        <v>6.6</v>
      </c>
      <c r="E15" s="7">
        <v>30</v>
      </c>
      <c r="F15" s="7"/>
      <c r="G15" s="7">
        <f>B15*C15*D15*E15</f>
        <v>0.59399999999999997</v>
      </c>
      <c r="H15" s="7"/>
      <c r="I15" s="7"/>
      <c r="J15" s="7"/>
      <c r="K15" s="7">
        <f>D15*E15</f>
        <v>198</v>
      </c>
      <c r="L15" s="7"/>
    </row>
    <row r="21" spans="1:10">
      <c r="A21" t="s">
        <v>24</v>
      </c>
      <c r="C21" t="s">
        <v>28</v>
      </c>
    </row>
    <row r="22" spans="1:10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>
      <c r="A25" t="s">
        <v>25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>
      <c r="A26" t="s">
        <v>26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>
      <c r="A29" t="s">
        <v>18</v>
      </c>
      <c r="G29">
        <f>SUM(G5:G28)</f>
        <v>3.0015000000000009</v>
      </c>
      <c r="I29">
        <v>1300</v>
      </c>
      <c r="J29">
        <f>I29*G29</f>
        <v>3901.9500000000012</v>
      </c>
    </row>
    <row r="1048576" spans="12:12">
      <c r="L104857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K11" sqref="K11"/>
    </sheetView>
  </sheetViews>
  <sheetFormatPr defaultRowHeight="15"/>
  <cols>
    <col min="1" max="1" width="16.85546875" bestFit="1" customWidth="1"/>
  </cols>
  <sheetData>
    <row r="2" spans="1:8">
      <c r="B2" t="s">
        <v>2</v>
      </c>
      <c r="C2" t="s">
        <v>3</v>
      </c>
      <c r="D2" t="s">
        <v>30</v>
      </c>
      <c r="E2" t="s">
        <v>6</v>
      </c>
      <c r="F2" t="s">
        <v>33</v>
      </c>
      <c r="G2" t="s">
        <v>16</v>
      </c>
      <c r="H2" t="s">
        <v>18</v>
      </c>
    </row>
    <row r="3" spans="1:8">
      <c r="A3" t="s">
        <v>29</v>
      </c>
    </row>
    <row r="5" spans="1:8">
      <c r="A5" t="s">
        <v>32</v>
      </c>
      <c r="B5">
        <v>6.6</v>
      </c>
      <c r="C5">
        <v>5</v>
      </c>
      <c r="D5">
        <v>2</v>
      </c>
      <c r="E5">
        <f>B5*C5*D5</f>
        <v>66</v>
      </c>
    </row>
    <row r="7" spans="1:8">
      <c r="A7" t="s">
        <v>31</v>
      </c>
      <c r="B7">
        <v>8</v>
      </c>
      <c r="C7">
        <v>4.3</v>
      </c>
      <c r="D7">
        <v>0.5</v>
      </c>
    </row>
    <row r="11" spans="1:8">
      <c r="E11">
        <f>SUM(E5:E10)</f>
        <v>66</v>
      </c>
      <c r="F11">
        <v>1.3</v>
      </c>
      <c r="G11">
        <v>62</v>
      </c>
      <c r="H11">
        <f>E11*F11*G11</f>
        <v>5319.5999999999995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5:D11"/>
  <sheetViews>
    <sheetView workbookViewId="0">
      <selection activeCell="E17" sqref="E17"/>
    </sheetView>
  </sheetViews>
  <sheetFormatPr defaultRowHeight="15"/>
  <sheetData>
    <row r="5" spans="1:4">
      <c r="A5" t="s">
        <v>36</v>
      </c>
      <c r="D5">
        <f>'стены+фундамент'!J29+'стены+фундамент'!J33</f>
        <v>32454.500000000004</v>
      </c>
    </row>
    <row r="6" spans="1:4">
      <c r="A6" t="s">
        <v>37</v>
      </c>
      <c r="D6">
        <f>'балки+стропила'!J29</f>
        <v>3901.9500000000012</v>
      </c>
    </row>
    <row r="7" spans="1:4">
      <c r="A7" t="s">
        <v>38</v>
      </c>
      <c r="D7">
        <f>металлочерепица!H11</f>
        <v>5319.5999999999995</v>
      </c>
    </row>
    <row r="11" spans="1:4">
      <c r="A11" t="s">
        <v>18</v>
      </c>
      <c r="D11">
        <f>SUM(D5:D10)</f>
        <v>41676.050000000003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T49"/>
  <sheetViews>
    <sheetView tabSelected="1" zoomScale="120" zoomScaleNormal="120" workbookViewId="0">
      <selection activeCell="J6" sqref="J6"/>
    </sheetView>
  </sheetViews>
  <sheetFormatPr defaultRowHeight="15"/>
  <cols>
    <col min="2" max="2" width="21.140625" bestFit="1" customWidth="1"/>
    <col min="5" max="5" width="10.85546875" customWidth="1"/>
    <col min="6" max="6" width="10.7109375" customWidth="1"/>
  </cols>
  <sheetData>
    <row r="2" spans="2:20">
      <c r="L2" s="9"/>
      <c r="M2" s="9"/>
      <c r="N2" s="9"/>
      <c r="O2" s="9"/>
      <c r="P2" s="9"/>
      <c r="Q2" s="9"/>
      <c r="R2" s="9"/>
      <c r="S2" s="9"/>
      <c r="T2" s="9"/>
    </row>
    <row r="3" spans="2:20">
      <c r="C3" t="s">
        <v>8</v>
      </c>
      <c r="D3" t="s">
        <v>16</v>
      </c>
      <c r="E3" t="s">
        <v>17</v>
      </c>
      <c r="F3" t="s">
        <v>46</v>
      </c>
      <c r="G3" t="s">
        <v>58</v>
      </c>
      <c r="I3" t="s">
        <v>51</v>
      </c>
      <c r="L3" s="9"/>
      <c r="M3" s="9"/>
      <c r="N3" s="9"/>
      <c r="O3" s="9"/>
      <c r="P3" s="9"/>
      <c r="Q3" s="9"/>
      <c r="R3" s="9"/>
      <c r="S3" s="9"/>
      <c r="T3" s="9"/>
    </row>
    <row r="4" spans="2:20">
      <c r="L4" s="9"/>
      <c r="M4" s="9"/>
      <c r="N4" s="9"/>
      <c r="O4" s="9"/>
      <c r="P4" s="9"/>
      <c r="Q4" s="9"/>
      <c r="R4" s="9"/>
      <c r="S4" s="9"/>
      <c r="T4" s="9"/>
    </row>
    <row r="5" spans="2:20">
      <c r="B5" t="s">
        <v>45</v>
      </c>
      <c r="C5">
        <v>6</v>
      </c>
      <c r="D5">
        <v>460</v>
      </c>
      <c r="E5">
        <f>C5*D5</f>
        <v>2760</v>
      </c>
      <c r="F5">
        <v>350</v>
      </c>
      <c r="J5" t="s">
        <v>65</v>
      </c>
      <c r="K5">
        <f>SUM(E5:F6)+E11+E12+E18+E19+E20</f>
        <v>30527.5</v>
      </c>
      <c r="L5" s="9"/>
      <c r="M5" s="9"/>
      <c r="N5" s="9"/>
      <c r="O5" s="9"/>
      <c r="P5" s="9"/>
      <c r="Q5" s="9"/>
      <c r="R5" s="9"/>
      <c r="S5" s="9"/>
      <c r="T5" s="9"/>
    </row>
    <row r="6" spans="2:20">
      <c r="B6" t="s">
        <v>47</v>
      </c>
      <c r="C6">
        <v>4</v>
      </c>
      <c r="D6" s="2">
        <v>500</v>
      </c>
      <c r="E6">
        <f>C6*D6</f>
        <v>2000</v>
      </c>
      <c r="F6">
        <v>350</v>
      </c>
      <c r="L6" s="9"/>
      <c r="M6" s="9"/>
      <c r="N6" s="9"/>
      <c r="O6" s="9"/>
      <c r="P6" s="9"/>
      <c r="Q6" s="9"/>
      <c r="R6" s="9"/>
      <c r="S6" s="9"/>
      <c r="T6" s="9"/>
    </row>
    <row r="7" spans="2:20">
      <c r="L7" s="9"/>
      <c r="M7" s="9"/>
      <c r="N7" s="9"/>
      <c r="O7" s="9"/>
      <c r="P7" s="9"/>
      <c r="Q7" s="9"/>
      <c r="R7" s="9"/>
      <c r="S7" s="9"/>
      <c r="T7" s="9"/>
    </row>
    <row r="8" spans="2:20">
      <c r="B8" t="s">
        <v>48</v>
      </c>
      <c r="E8">
        <v>2400</v>
      </c>
      <c r="F8">
        <v>400</v>
      </c>
      <c r="L8" s="9"/>
      <c r="M8" s="9"/>
      <c r="N8" s="9"/>
      <c r="O8" s="9"/>
      <c r="P8" s="9"/>
      <c r="Q8" s="9"/>
      <c r="R8" s="9"/>
      <c r="S8" s="9"/>
      <c r="T8" s="9"/>
    </row>
    <row r="9" spans="2:20">
      <c r="B9" t="s">
        <v>63</v>
      </c>
      <c r="E9">
        <v>315</v>
      </c>
      <c r="L9" s="9"/>
      <c r="M9" s="9"/>
      <c r="N9" s="9"/>
      <c r="O9" s="9"/>
      <c r="P9" s="9"/>
      <c r="Q9" s="9"/>
      <c r="R9" s="9"/>
      <c r="S9" s="9"/>
      <c r="T9" s="9"/>
    </row>
    <row r="10" spans="2:20">
      <c r="B10" t="s">
        <v>59</v>
      </c>
      <c r="E10">
        <v>570</v>
      </c>
      <c r="L10" s="9"/>
      <c r="M10" s="9"/>
      <c r="N10" s="9"/>
      <c r="O10" s="9"/>
      <c r="P10" s="9"/>
      <c r="Q10" s="9"/>
      <c r="R10" s="9"/>
      <c r="S10" s="9"/>
      <c r="T10" s="9"/>
    </row>
    <row r="11" spans="2:20">
      <c r="B11" t="s">
        <v>50</v>
      </c>
      <c r="C11">
        <v>25</v>
      </c>
      <c r="D11">
        <v>590</v>
      </c>
      <c r="E11">
        <f>C11*D11</f>
        <v>14750</v>
      </c>
      <c r="L11" s="9"/>
      <c r="M11" s="9"/>
      <c r="N11" s="9"/>
      <c r="O11" s="9"/>
      <c r="P11" s="9"/>
      <c r="Q11" s="9"/>
      <c r="R11" s="9"/>
      <c r="S11" s="9"/>
      <c r="T11" s="9"/>
    </row>
    <row r="12" spans="2:20">
      <c r="B12" t="s">
        <v>56</v>
      </c>
      <c r="C12">
        <v>45</v>
      </c>
      <c r="D12">
        <v>31.5</v>
      </c>
      <c r="E12">
        <f t="shared" ref="E12:E14" si="0">C12*D12</f>
        <v>1417.5</v>
      </c>
      <c r="L12" s="9"/>
      <c r="M12" s="9"/>
      <c r="N12" s="9"/>
      <c r="O12" s="9"/>
      <c r="P12" s="9"/>
      <c r="Q12" s="9"/>
      <c r="R12" s="9"/>
      <c r="S12" s="9"/>
      <c r="T12" s="9"/>
    </row>
    <row r="13" spans="2:20">
      <c r="B13" t="s">
        <v>57</v>
      </c>
      <c r="C13">
        <v>30</v>
      </c>
      <c r="D13">
        <v>23</v>
      </c>
      <c r="E13">
        <f t="shared" si="0"/>
        <v>690</v>
      </c>
      <c r="L13" s="9"/>
      <c r="M13" s="9"/>
      <c r="N13" s="9"/>
      <c r="O13" s="9"/>
      <c r="P13" s="9"/>
      <c r="Q13" s="9"/>
      <c r="R13" s="9"/>
      <c r="S13" s="9"/>
      <c r="T13" s="9"/>
    </row>
    <row r="14" spans="2:20">
      <c r="E14">
        <f t="shared" si="0"/>
        <v>0</v>
      </c>
      <c r="L14" s="9"/>
      <c r="M14" s="9"/>
      <c r="N14" s="9"/>
      <c r="O14" s="9"/>
      <c r="P14" s="9"/>
      <c r="Q14" s="9"/>
      <c r="R14" s="9"/>
      <c r="S14" s="9"/>
      <c r="T14" s="9"/>
    </row>
    <row r="15" spans="2:20">
      <c r="B15" t="s">
        <v>11</v>
      </c>
      <c r="E15">
        <v>9000</v>
      </c>
      <c r="L15" s="9"/>
      <c r="M15" s="9"/>
      <c r="N15" s="9"/>
      <c r="O15" s="9"/>
      <c r="P15" s="9"/>
      <c r="Q15" s="9"/>
      <c r="R15" s="9"/>
      <c r="S15" s="9"/>
      <c r="T15" s="9"/>
    </row>
    <row r="16" spans="2:20">
      <c r="B16" t="s">
        <v>38</v>
      </c>
      <c r="E16">
        <v>6735</v>
      </c>
      <c r="L16" s="9"/>
      <c r="M16" s="9"/>
      <c r="N16" s="9"/>
      <c r="O16" s="9"/>
      <c r="P16" s="9"/>
      <c r="Q16" s="9"/>
      <c r="R16" s="9"/>
      <c r="S16" s="9"/>
      <c r="T16" s="9"/>
    </row>
    <row r="17" spans="1:20">
      <c r="L17" s="9"/>
      <c r="M17" s="9"/>
      <c r="N17" s="9"/>
      <c r="O17" s="9"/>
      <c r="P17" s="9"/>
      <c r="Q17" s="9"/>
      <c r="R17" s="9"/>
      <c r="S17" s="9"/>
      <c r="T17" s="9"/>
    </row>
    <row r="18" spans="1:20">
      <c r="B18" t="s">
        <v>60</v>
      </c>
      <c r="C18">
        <v>10</v>
      </c>
      <c r="D18">
        <v>110</v>
      </c>
      <c r="E18">
        <f>C18*D18</f>
        <v>1100</v>
      </c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B19" t="s">
        <v>61</v>
      </c>
      <c r="C19">
        <v>10</v>
      </c>
      <c r="D19">
        <v>234</v>
      </c>
      <c r="E19">
        <f>C19*D19</f>
        <v>2340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>
      <c r="B20" t="s">
        <v>62</v>
      </c>
      <c r="C20" s="2">
        <v>42</v>
      </c>
      <c r="D20" s="2">
        <v>130</v>
      </c>
      <c r="E20">
        <f>C20*D20</f>
        <v>5460</v>
      </c>
      <c r="L20" s="9"/>
      <c r="M20" s="9"/>
      <c r="N20" s="9"/>
      <c r="O20" s="9"/>
      <c r="P20" s="9"/>
      <c r="Q20" s="9"/>
      <c r="R20" s="9"/>
      <c r="S20" s="9"/>
      <c r="T20" s="9"/>
    </row>
    <row r="21" spans="1:20">
      <c r="L21" s="9"/>
      <c r="M21" s="9"/>
      <c r="N21" s="9"/>
      <c r="O21" s="9"/>
      <c r="P21" s="9"/>
      <c r="Q21" s="9"/>
      <c r="R21" s="9"/>
      <c r="S21" s="9"/>
      <c r="T21" s="9"/>
    </row>
    <row r="22" spans="1:20">
      <c r="L22" s="9"/>
      <c r="M22" s="9"/>
      <c r="N22" s="9"/>
      <c r="O22" s="9"/>
      <c r="P22" s="9"/>
      <c r="Q22" s="9"/>
      <c r="R22" s="9"/>
      <c r="S22" s="9"/>
      <c r="T22" s="9"/>
    </row>
    <row r="23" spans="1:20">
      <c r="L23" s="9"/>
      <c r="M23" s="9"/>
      <c r="N23" s="9"/>
      <c r="O23" s="9"/>
      <c r="P23" s="9"/>
      <c r="Q23" s="9"/>
      <c r="R23" s="9"/>
      <c r="S23" s="9"/>
      <c r="T23" s="9"/>
    </row>
    <row r="24" spans="1:20"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L26" s="9"/>
      <c r="M26" s="9"/>
      <c r="N26" s="9"/>
      <c r="O26" s="9"/>
      <c r="P26" s="9"/>
      <c r="Q26" s="9"/>
      <c r="R26" s="9"/>
      <c r="S26" s="9"/>
      <c r="T26" s="9"/>
    </row>
    <row r="27" spans="1:20">
      <c r="A27" t="s">
        <v>18</v>
      </c>
      <c r="G27" s="2">
        <f>SUM(E5:F26)</f>
        <v>50637.5</v>
      </c>
      <c r="I27" s="8">
        <f>G27/8.15</f>
        <v>6213.1901840490791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>
      <c r="L28" s="9"/>
      <c r="M28" s="9"/>
      <c r="N28" s="9"/>
      <c r="O28" s="9"/>
      <c r="P28" s="9"/>
      <c r="Q28" s="9"/>
      <c r="R28" s="9"/>
      <c r="S28" s="9"/>
      <c r="T28" s="9"/>
    </row>
    <row r="29" spans="1:20">
      <c r="L29" s="9"/>
      <c r="M29" s="9"/>
      <c r="N29" s="9"/>
      <c r="O29" s="9"/>
      <c r="P29" s="9"/>
      <c r="Q29" s="9"/>
      <c r="R29" s="9"/>
      <c r="S29" s="9"/>
      <c r="T29" s="9"/>
    </row>
    <row r="30" spans="1:20">
      <c r="A30" t="s">
        <v>55</v>
      </c>
      <c r="L30" s="9"/>
      <c r="M30" s="9"/>
      <c r="N30" s="9"/>
      <c r="O30" s="9"/>
      <c r="P30" s="9"/>
      <c r="Q30" s="9"/>
      <c r="R30" s="9"/>
      <c r="S30" s="9"/>
      <c r="T30" s="9"/>
    </row>
    <row r="31" spans="1:20">
      <c r="B31" t="s">
        <v>52</v>
      </c>
      <c r="E31">
        <v>3400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>
      <c r="B32" t="s">
        <v>53</v>
      </c>
      <c r="E32">
        <v>3000</v>
      </c>
      <c r="L32" s="9"/>
      <c r="M32" s="9"/>
      <c r="N32" s="9"/>
      <c r="O32" s="9"/>
      <c r="P32" s="9"/>
      <c r="Q32" s="9"/>
      <c r="R32" s="9"/>
      <c r="S32" s="9"/>
      <c r="T32" s="9"/>
    </row>
    <row r="33" spans="1:20">
      <c r="L33" s="9"/>
      <c r="M33" s="9"/>
      <c r="N33" s="9"/>
      <c r="O33" s="9"/>
      <c r="P33" s="9"/>
      <c r="Q33" s="9"/>
      <c r="R33" s="9"/>
      <c r="S33" s="9"/>
      <c r="T33" s="9"/>
    </row>
    <row r="34" spans="1:20">
      <c r="L34" s="9"/>
      <c r="M34" s="9"/>
      <c r="N34" s="9"/>
      <c r="O34" s="9"/>
      <c r="P34" s="9"/>
      <c r="Q34" s="9"/>
      <c r="R34" s="9"/>
      <c r="S34" s="9"/>
      <c r="T34" s="9"/>
    </row>
    <row r="35" spans="1:20">
      <c r="B35" t="s">
        <v>54</v>
      </c>
      <c r="E35">
        <v>4000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>
      <c r="B36" t="s">
        <v>64</v>
      </c>
      <c r="E36">
        <v>3100</v>
      </c>
      <c r="L36" s="9"/>
      <c r="M36" s="9"/>
      <c r="N36" s="9"/>
      <c r="O36" s="9"/>
      <c r="P36" s="9"/>
      <c r="Q36" s="9"/>
      <c r="R36" s="9"/>
      <c r="S36" s="9"/>
      <c r="T36" s="9"/>
    </row>
    <row r="37" spans="1:20">
      <c r="L37" s="9"/>
      <c r="M37" s="9"/>
      <c r="N37" s="9"/>
      <c r="O37" s="9"/>
      <c r="P37" s="9"/>
      <c r="Q37" s="9"/>
      <c r="R37" s="9"/>
      <c r="S37" s="9"/>
      <c r="T37" s="9"/>
    </row>
    <row r="38" spans="1:20">
      <c r="L38" s="9"/>
      <c r="M38" s="9"/>
      <c r="N38" s="9"/>
      <c r="O38" s="9"/>
      <c r="P38" s="9"/>
      <c r="Q38" s="9"/>
      <c r="R38" s="9"/>
      <c r="S38" s="9"/>
      <c r="T38" s="9"/>
    </row>
    <row r="39" spans="1:20">
      <c r="L39" s="9"/>
      <c r="M39" s="9"/>
      <c r="N39" s="9"/>
      <c r="O39" s="9"/>
      <c r="P39" s="9"/>
      <c r="Q39" s="9"/>
      <c r="R39" s="9"/>
      <c r="S39" s="9"/>
      <c r="T39" s="9"/>
    </row>
    <row r="40" spans="1:20">
      <c r="L40" s="9"/>
      <c r="M40" s="9"/>
      <c r="N40" s="9"/>
      <c r="O40" s="9"/>
      <c r="P40" s="9"/>
      <c r="Q40" s="9"/>
      <c r="R40" s="9"/>
      <c r="S40" s="9"/>
      <c r="T40" s="9"/>
    </row>
    <row r="41" spans="1:20">
      <c r="L41" s="9"/>
      <c r="M41" s="9"/>
      <c r="N41" s="9"/>
      <c r="O41" s="9"/>
      <c r="P41" s="9"/>
      <c r="Q41" s="9"/>
      <c r="R41" s="9"/>
      <c r="S41" s="9"/>
      <c r="T41" s="9"/>
    </row>
    <row r="42" spans="1:20">
      <c r="L42" s="9"/>
      <c r="M42" s="9"/>
      <c r="N42" s="9"/>
      <c r="O42" s="9"/>
      <c r="P42" s="9"/>
      <c r="Q42" s="9"/>
      <c r="R42" s="9"/>
      <c r="S42" s="9"/>
      <c r="T42" s="9"/>
    </row>
    <row r="43" spans="1:20">
      <c r="A43" t="s">
        <v>18</v>
      </c>
      <c r="G43" s="2">
        <f>SUM(E31:F42)</f>
        <v>13500</v>
      </c>
      <c r="I43" s="8">
        <f t="shared" ref="I43:I47" si="1">G43/8.15</f>
        <v>1656.4417177914111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>
      <c r="L44" s="9"/>
      <c r="M44" s="9"/>
      <c r="N44" s="9"/>
      <c r="O44" s="9"/>
      <c r="P44" s="9"/>
      <c r="Q44" s="9"/>
      <c r="R44" s="9"/>
      <c r="S44" s="9"/>
      <c r="T44" s="9"/>
    </row>
    <row r="45" spans="1:20">
      <c r="L45" s="9"/>
      <c r="M45" s="9"/>
      <c r="N45" s="9"/>
      <c r="O45" s="9"/>
      <c r="P45" s="9"/>
      <c r="Q45" s="9"/>
      <c r="R45" s="9"/>
      <c r="S45" s="9"/>
      <c r="T45" s="9"/>
    </row>
    <row r="46" spans="1:20">
      <c r="L46" s="9"/>
      <c r="M46" s="9"/>
      <c r="N46" s="9"/>
      <c r="O46" s="9"/>
      <c r="P46" s="9"/>
      <c r="Q46" s="9"/>
      <c r="R46" s="9"/>
      <c r="S46" s="9"/>
      <c r="T46" s="9"/>
    </row>
    <row r="47" spans="1:20">
      <c r="A47" s="8" t="s">
        <v>14</v>
      </c>
      <c r="B47" s="8"/>
      <c r="C47" s="8"/>
      <c r="D47" s="8"/>
      <c r="E47" s="8"/>
      <c r="F47" s="8"/>
      <c r="G47" s="2">
        <f>SUM(G27:G43)</f>
        <v>64137.5</v>
      </c>
      <c r="I47" s="8">
        <f t="shared" si="1"/>
        <v>7869.6319018404902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L48" s="9"/>
      <c r="M48" s="9"/>
      <c r="N48" s="9"/>
      <c r="O48" s="9"/>
      <c r="P48" s="9"/>
      <c r="Q48" s="9"/>
      <c r="R48" s="9"/>
      <c r="S48" s="9"/>
      <c r="T48" s="9"/>
    </row>
    <row r="49" spans="12:20">
      <c r="L49" s="9"/>
      <c r="M49" s="9"/>
      <c r="N49" s="9"/>
      <c r="O49" s="9"/>
      <c r="P49" s="9"/>
      <c r="Q49" s="9"/>
      <c r="R49" s="9"/>
      <c r="S49" s="9"/>
      <c r="T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стены+фундамент</vt:lpstr>
      <vt:lpstr>балки+стропила</vt:lpstr>
      <vt:lpstr>металлочерепица</vt:lpstr>
      <vt:lpstr>общая</vt:lpstr>
      <vt:lpstr>факт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2013-07-22T18:58:02Z</dcterms:created>
  <dcterms:modified xsi:type="dcterms:W3CDTF">2013-11-26T21:09:59Z</dcterms:modified>
</cp:coreProperties>
</file>